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ask" sheetId="1" r:id="rId1"/>
    <sheet name="Liability_client" sheetId="2" state="hidden" r:id="rId2"/>
    <sheet name="Cross Sold GWP" sheetId="3" r:id="rId3"/>
    <sheet name="Raw Data" sheetId="4" r:id="rId4"/>
    <sheet name="Pivot Table 6" sheetId="5" r:id="rId5"/>
    <sheet name="Pivot Table 5" sheetId="6" state="hidden" r:id="rId6"/>
    <sheet name="Pivot Table 4" sheetId="7" state="hidden" r:id="rId7"/>
    <sheet name="Pivot Table 3" sheetId="8" state="hidden" r:id="rId8"/>
    <sheet name="Pivot Table 2" sheetId="9" r:id="rId9"/>
    <sheet name="Appendix&gt;&gt;" sheetId="10" r:id="rId10"/>
    <sheet name="Policy Type" sheetId="11" r:id="rId11"/>
    <sheet name="Dashboards" sheetId="12" r:id="rId12"/>
    <sheet name="Crossssss" sheetId="13" r:id="rId13"/>
  </sheets>
  <definedNames>
    <definedName name="_xlnm._FilterDatabase" localSheetId="2" hidden="1">'Cross Sold GWP'!$A$1:$C$3492</definedName>
    <definedName name="_xlnm._FilterDatabase" localSheetId="8" hidden="1">'Pivot Table 2'!$A$1:$Z$26</definedName>
    <definedName name="_xlnm._FilterDatabase" localSheetId="12" hidden="1">Crossssss!$A$1:$Z$4143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<sst xmlns="http://schemas.openxmlformats.org/spreadsheetml/2006/main" count="45953" uniqueCount="5940">
  <si>
    <t>Sr No</t>
  </si>
  <si>
    <t>Task</t>
  </si>
  <si>
    <t>Get the Cross-Sold GWP for Liability products and which is the highest Cross-Sold Product?</t>
  </si>
  <si>
    <t>Create a dashboard to analyse POS Data with KPIs and gather insights on the same</t>
  </si>
  <si>
    <t>Map policy category to the policy type using data from appendix</t>
  </si>
  <si>
    <t>Average commission to consider</t>
  </si>
  <si>
    <t>Product</t>
  </si>
  <si>
    <t>%</t>
  </si>
  <si>
    <t>Liability - Non POS</t>
  </si>
  <si>
    <t>P&amp;C - Non POS</t>
  </si>
  <si>
    <t>Others -Non POS</t>
  </si>
  <si>
    <t>Policies booked through POS GTM</t>
  </si>
  <si>
    <t>-&gt; Retained by BK</t>
  </si>
  <si>
    <t>Client Id</t>
  </si>
  <si>
    <t>COUNTA of Policy Name</t>
  </si>
  <si>
    <t>SUM of Gross Premium</t>
  </si>
  <si>
    <t>(blank)</t>
  </si>
  <si>
    <t>PL NO</t>
  </si>
  <si>
    <t>Sales Channel</t>
  </si>
  <si>
    <t>POS Location</t>
  </si>
  <si>
    <t>Insurer Name</t>
  </si>
  <si>
    <t>Category</t>
  </si>
  <si>
    <t>Policy Name</t>
  </si>
  <si>
    <t>Policy Start Date</t>
  </si>
  <si>
    <t>Policy End Date</t>
  </si>
  <si>
    <t>Gross Premium</t>
  </si>
  <si>
    <t>Total GST Amount</t>
  </si>
  <si>
    <t>Net Premium</t>
  </si>
  <si>
    <t>Total Brokerage Received</t>
  </si>
  <si>
    <t>Client Type</t>
  </si>
  <si>
    <t>Policy MIS New</t>
  </si>
  <si>
    <t>Type of Purchase
(New Client/Old Client)</t>
  </si>
  <si>
    <t>HasLiability</t>
  </si>
  <si>
    <t>IsCrossSold</t>
  </si>
  <si>
    <t>PL 158</t>
  </si>
  <si>
    <t>Ads</t>
  </si>
  <si>
    <t>Not POS</t>
  </si>
  <si>
    <t>Future Generali India Insurance Co Ltd</t>
  </si>
  <si>
    <t>Workmen Compensation</t>
  </si>
  <si>
    <t>Corporate</t>
  </si>
  <si>
    <t>Rollover</t>
  </si>
  <si>
    <t>PL 252</t>
  </si>
  <si>
    <t>BD</t>
  </si>
  <si>
    <t>Bajaj Allianz General Insurance Co Ltd</t>
  </si>
  <si>
    <t>Burglary</t>
  </si>
  <si>
    <t>PL 324</t>
  </si>
  <si>
    <t>POS</t>
  </si>
  <si>
    <t>Nagpur</t>
  </si>
  <si>
    <t>Marine Open</t>
  </si>
  <si>
    <t>New</t>
  </si>
  <si>
    <t>PL 382</t>
  </si>
  <si>
    <t>Premium Personal Guard</t>
  </si>
  <si>
    <t>Retail</t>
  </si>
  <si>
    <t>Renew</t>
  </si>
  <si>
    <t>PL 390</t>
  </si>
  <si>
    <t>Two Wheeler</t>
  </si>
  <si>
    <t>PL 404</t>
  </si>
  <si>
    <t>Offline</t>
  </si>
  <si>
    <t>D &amp; O</t>
  </si>
  <si>
    <t>PL 437</t>
  </si>
  <si>
    <t>United India Insurance Co Ltd</t>
  </si>
  <si>
    <t>PL 449</t>
  </si>
  <si>
    <t>Two wheeler - TP</t>
  </si>
  <si>
    <t>PL 481</t>
  </si>
  <si>
    <t>PL 511</t>
  </si>
  <si>
    <t>PL 513</t>
  </si>
  <si>
    <t>Ahemdabad</t>
  </si>
  <si>
    <t>PL 515</t>
  </si>
  <si>
    <t>Private Car</t>
  </si>
  <si>
    <t>PL 517</t>
  </si>
  <si>
    <t>PL 522</t>
  </si>
  <si>
    <t>PL 524</t>
  </si>
  <si>
    <t>Two Wheeler - OD</t>
  </si>
  <si>
    <t>PL 526</t>
  </si>
  <si>
    <t>PL 528</t>
  </si>
  <si>
    <t>PL 530</t>
  </si>
  <si>
    <t>Mumbai</t>
  </si>
  <si>
    <t>PL 532</t>
  </si>
  <si>
    <t>ICICI Lombard General Insurance Co Ltd</t>
  </si>
  <si>
    <t>PL 534</t>
  </si>
  <si>
    <t>Specific Marine</t>
  </si>
  <si>
    <t>PL 536</t>
  </si>
  <si>
    <t>PL 538</t>
  </si>
  <si>
    <t>PL 540</t>
  </si>
  <si>
    <t>HDFC Ergo General Insurance Co Ltd</t>
  </si>
  <si>
    <t>PL 541</t>
  </si>
  <si>
    <t>E &amp; O</t>
  </si>
  <si>
    <t>PL 542</t>
  </si>
  <si>
    <t xml:space="preserve">Indore </t>
  </si>
  <si>
    <t>Star Package</t>
  </si>
  <si>
    <t>PL 543</t>
  </si>
  <si>
    <t>Cholamandalam MS General Insurance</t>
  </si>
  <si>
    <t>Shopkeeper</t>
  </si>
  <si>
    <t>PL 545</t>
  </si>
  <si>
    <t>Public Liability</t>
  </si>
  <si>
    <t>PL 546</t>
  </si>
  <si>
    <t>PL 547</t>
  </si>
  <si>
    <t>PL 548</t>
  </si>
  <si>
    <t>Bharat Sookshma Udyam Suraksha</t>
  </si>
  <si>
    <t>PL 549</t>
  </si>
  <si>
    <t>PL 550</t>
  </si>
  <si>
    <t>Commercial General Liability</t>
  </si>
  <si>
    <t>PL 551</t>
  </si>
  <si>
    <t>New India Assurance company</t>
  </si>
  <si>
    <t>PL 552</t>
  </si>
  <si>
    <t>Cyber Crime</t>
  </si>
  <si>
    <t>PL 553</t>
  </si>
  <si>
    <t>PL 554</t>
  </si>
  <si>
    <t>SBI General Insurance Co Ltd</t>
  </si>
  <si>
    <t>PL 555</t>
  </si>
  <si>
    <t>PL 556</t>
  </si>
  <si>
    <t>Travel</t>
  </si>
  <si>
    <t>PL 557</t>
  </si>
  <si>
    <t>PL 558</t>
  </si>
  <si>
    <t>PL 559</t>
  </si>
  <si>
    <t>PL 560</t>
  </si>
  <si>
    <t>Erection All Risk</t>
  </si>
  <si>
    <t>PL 561</t>
  </si>
  <si>
    <t>PL 562</t>
  </si>
  <si>
    <t>PL 563</t>
  </si>
  <si>
    <t>PL 564</t>
  </si>
  <si>
    <t>Group Personal Accident</t>
  </si>
  <si>
    <t>PL 565</t>
  </si>
  <si>
    <t>Care Health Ltd</t>
  </si>
  <si>
    <t>Group Mediclaim</t>
  </si>
  <si>
    <t>PL 566</t>
  </si>
  <si>
    <t>Bharat Laghu Udyam Suraksha</t>
  </si>
  <si>
    <t>PL 567</t>
  </si>
  <si>
    <t>PL 568</t>
  </si>
  <si>
    <t>Contractor's Plant and Machinery</t>
  </si>
  <si>
    <t>PL 569</t>
  </si>
  <si>
    <t>PL 570</t>
  </si>
  <si>
    <t>TATA AIG General Insurance Co Ltd</t>
  </si>
  <si>
    <t>PL 571</t>
  </si>
  <si>
    <t>PL 572</t>
  </si>
  <si>
    <t>Office Package</t>
  </si>
  <si>
    <t>PL 573</t>
  </si>
  <si>
    <t>PL 574</t>
  </si>
  <si>
    <t>PL 576</t>
  </si>
  <si>
    <t>PL 577</t>
  </si>
  <si>
    <t>Professional Indemnity</t>
  </si>
  <si>
    <t>PL 578</t>
  </si>
  <si>
    <t>PL 579</t>
  </si>
  <si>
    <t>PL 580</t>
  </si>
  <si>
    <t>PL 581</t>
  </si>
  <si>
    <t>PL 582</t>
  </si>
  <si>
    <t>PL 583</t>
  </si>
  <si>
    <t>PL 584</t>
  </si>
  <si>
    <t>PL 585</t>
  </si>
  <si>
    <t>PL 586</t>
  </si>
  <si>
    <t>Bharat Griha Raksha</t>
  </si>
  <si>
    <t>PL 587</t>
  </si>
  <si>
    <t>Health Suraksha</t>
  </si>
  <si>
    <t>PL 588</t>
  </si>
  <si>
    <t>Private car - OD</t>
  </si>
  <si>
    <t>PL 589</t>
  </si>
  <si>
    <t>Personal Accident</t>
  </si>
  <si>
    <t>PL 590</t>
  </si>
  <si>
    <t>PL 591</t>
  </si>
  <si>
    <t>PL 592</t>
  </si>
  <si>
    <t>Health Guard</t>
  </si>
  <si>
    <t>PL 593</t>
  </si>
  <si>
    <t>PL 594</t>
  </si>
  <si>
    <t>PL 595</t>
  </si>
  <si>
    <t>PL 596</t>
  </si>
  <si>
    <t>PL 597</t>
  </si>
  <si>
    <t>PL 598</t>
  </si>
  <si>
    <t>PL 599</t>
  </si>
  <si>
    <t>Pet Insurance</t>
  </si>
  <si>
    <t>PL 600</t>
  </si>
  <si>
    <t>Individual Health</t>
  </si>
  <si>
    <t>PL 601</t>
  </si>
  <si>
    <t>PL 602</t>
  </si>
  <si>
    <t>PL 603</t>
  </si>
  <si>
    <t>PL 604</t>
  </si>
  <si>
    <t>PL 605</t>
  </si>
  <si>
    <t>PL 606</t>
  </si>
  <si>
    <t>PL 607</t>
  </si>
  <si>
    <t>PL 608</t>
  </si>
  <si>
    <t>PL 609</t>
  </si>
  <si>
    <t>PL 610</t>
  </si>
  <si>
    <t>PL 611</t>
  </si>
  <si>
    <t>PL 612</t>
  </si>
  <si>
    <t>PL 613</t>
  </si>
  <si>
    <t>PL 614</t>
  </si>
  <si>
    <t>PL 615</t>
  </si>
  <si>
    <t>PL 618</t>
  </si>
  <si>
    <t>PL 619</t>
  </si>
  <si>
    <t>PL 620</t>
  </si>
  <si>
    <t>Global Personal Guard</t>
  </si>
  <si>
    <t>PL 621</t>
  </si>
  <si>
    <t>PL 622</t>
  </si>
  <si>
    <t>PL 623</t>
  </si>
  <si>
    <t>Goods Carrying Commercial Vehicle</t>
  </si>
  <si>
    <t>PL 624</t>
  </si>
  <si>
    <t>PL 625</t>
  </si>
  <si>
    <t>PL 626</t>
  </si>
  <si>
    <t>Machinery Breakdown</t>
  </si>
  <si>
    <t>PL 627</t>
  </si>
  <si>
    <t>PL 628</t>
  </si>
  <si>
    <t>PL 629</t>
  </si>
  <si>
    <t>PL 630</t>
  </si>
  <si>
    <t>PL 631</t>
  </si>
  <si>
    <t>PL 632</t>
  </si>
  <si>
    <t>PL 633</t>
  </si>
  <si>
    <t>PL 634</t>
  </si>
  <si>
    <t>PL 635</t>
  </si>
  <si>
    <t>PL 636</t>
  </si>
  <si>
    <t>PL 638</t>
  </si>
  <si>
    <t>PL 639</t>
  </si>
  <si>
    <t>PL 640</t>
  </si>
  <si>
    <t>PL 641</t>
  </si>
  <si>
    <t>Standard Fire and Special perils</t>
  </si>
  <si>
    <t>PL 642</t>
  </si>
  <si>
    <t>PL 643</t>
  </si>
  <si>
    <t>PL 644</t>
  </si>
  <si>
    <t>PL 645</t>
  </si>
  <si>
    <t>Medicare</t>
  </si>
  <si>
    <t>PL 646</t>
  </si>
  <si>
    <t>PL 647</t>
  </si>
  <si>
    <t>PL 648</t>
  </si>
  <si>
    <t>Reliance General Insurance Co ltd</t>
  </si>
  <si>
    <t>PL 649</t>
  </si>
  <si>
    <t>PL 650</t>
  </si>
  <si>
    <t>PL 651</t>
  </si>
  <si>
    <t>PL 652</t>
  </si>
  <si>
    <t>Passenger Carrying Vehicle</t>
  </si>
  <si>
    <t>PL 653</t>
  </si>
  <si>
    <t>PL 654</t>
  </si>
  <si>
    <t>PL 655</t>
  </si>
  <si>
    <t>Hospital Cash</t>
  </si>
  <si>
    <t>PL 656</t>
  </si>
  <si>
    <t>Extra Care</t>
  </si>
  <si>
    <t>PL 657</t>
  </si>
  <si>
    <t>PL 658</t>
  </si>
  <si>
    <t>PL 659</t>
  </si>
  <si>
    <t>PL 662</t>
  </si>
  <si>
    <t>PL 663</t>
  </si>
  <si>
    <t>PL 664</t>
  </si>
  <si>
    <t>PL 665</t>
  </si>
  <si>
    <t>PL 666</t>
  </si>
  <si>
    <t>PL 667</t>
  </si>
  <si>
    <t>PL 668</t>
  </si>
  <si>
    <t>PL 669</t>
  </si>
  <si>
    <t>PL 670</t>
  </si>
  <si>
    <t>Top Up</t>
  </si>
  <si>
    <t>PL 671</t>
  </si>
  <si>
    <t>PL 672</t>
  </si>
  <si>
    <t>PL 673</t>
  </si>
  <si>
    <t>PL 674</t>
  </si>
  <si>
    <t>PL 675</t>
  </si>
  <si>
    <t>PL 676</t>
  </si>
  <si>
    <t>PL 677</t>
  </si>
  <si>
    <t>PL 678</t>
  </si>
  <si>
    <t>PL 679</t>
  </si>
  <si>
    <t>PL 680</t>
  </si>
  <si>
    <t>Business Suraksha</t>
  </si>
  <si>
    <t>PL 681</t>
  </si>
  <si>
    <t>PL 682</t>
  </si>
  <si>
    <t>PL 683</t>
  </si>
  <si>
    <t>PL 684</t>
  </si>
  <si>
    <t>PL 685</t>
  </si>
  <si>
    <t>PL 687</t>
  </si>
  <si>
    <t>PL 721</t>
  </si>
  <si>
    <t>PL 722</t>
  </si>
  <si>
    <t>PL 775</t>
  </si>
  <si>
    <t>PL 776</t>
  </si>
  <si>
    <t>PL 777</t>
  </si>
  <si>
    <t>PL 778</t>
  </si>
  <si>
    <t>PL 779</t>
  </si>
  <si>
    <t>Family Medicare</t>
  </si>
  <si>
    <t>PL 780</t>
  </si>
  <si>
    <t>PL 781</t>
  </si>
  <si>
    <t>PL 782</t>
  </si>
  <si>
    <t>PL 783</t>
  </si>
  <si>
    <t>PL 800</t>
  </si>
  <si>
    <t>PL 806</t>
  </si>
  <si>
    <t>Endorsement</t>
  </si>
  <si>
    <t>PL 816</t>
  </si>
  <si>
    <t>PL 817</t>
  </si>
  <si>
    <t>PL 819</t>
  </si>
  <si>
    <t>PL 820</t>
  </si>
  <si>
    <t>PL 821</t>
  </si>
  <si>
    <t>PL 822</t>
  </si>
  <si>
    <t>Iffco tokio general insurance co ltd</t>
  </si>
  <si>
    <t>PL 823</t>
  </si>
  <si>
    <t>PL 824</t>
  </si>
  <si>
    <t>Extra Care Plus</t>
  </si>
  <si>
    <t>PL 825</t>
  </si>
  <si>
    <t>PL 826</t>
  </si>
  <si>
    <t>PL 827</t>
  </si>
  <si>
    <t>Health Total</t>
  </si>
  <si>
    <t>PL 828</t>
  </si>
  <si>
    <t>PL 829</t>
  </si>
  <si>
    <t>PL 830</t>
  </si>
  <si>
    <t>PL 831</t>
  </si>
  <si>
    <t>PL 832</t>
  </si>
  <si>
    <t>PL 833</t>
  </si>
  <si>
    <t>PL 834</t>
  </si>
  <si>
    <t>PL 870</t>
  </si>
  <si>
    <t>PL 872</t>
  </si>
  <si>
    <t>PL 873</t>
  </si>
  <si>
    <t>PL 874</t>
  </si>
  <si>
    <t>PL 875</t>
  </si>
  <si>
    <t>PL 880</t>
  </si>
  <si>
    <t>PL 882</t>
  </si>
  <si>
    <t>PL 884</t>
  </si>
  <si>
    <t>PL 885</t>
  </si>
  <si>
    <t>PL 886</t>
  </si>
  <si>
    <t>PL 891</t>
  </si>
  <si>
    <t>PL 892</t>
  </si>
  <si>
    <t>PL 893</t>
  </si>
  <si>
    <t>PL 894</t>
  </si>
  <si>
    <t>PL 895</t>
  </si>
  <si>
    <t>PL 896</t>
  </si>
  <si>
    <t>PL 906</t>
  </si>
  <si>
    <t>PL 908</t>
  </si>
  <si>
    <t>PL 920</t>
  </si>
  <si>
    <t>Miscellaneous Vehicle</t>
  </si>
  <si>
    <t>PL 922</t>
  </si>
  <si>
    <t>PL 924</t>
  </si>
  <si>
    <t>PL 925</t>
  </si>
  <si>
    <t>PL 926</t>
  </si>
  <si>
    <t>PL 927</t>
  </si>
  <si>
    <t>PL 929</t>
  </si>
  <si>
    <t>PL 930</t>
  </si>
  <si>
    <t>PL 931</t>
  </si>
  <si>
    <t>PL 932</t>
  </si>
  <si>
    <t>PL 933</t>
  </si>
  <si>
    <t>PL 934</t>
  </si>
  <si>
    <t>PL 935</t>
  </si>
  <si>
    <t>PL 936</t>
  </si>
  <si>
    <t>PL 937</t>
  </si>
  <si>
    <t>Marine STOP</t>
  </si>
  <si>
    <t>PL 939</t>
  </si>
  <si>
    <t>PL 940</t>
  </si>
  <si>
    <t>PL 941</t>
  </si>
  <si>
    <t>PL 942</t>
  </si>
  <si>
    <t>PL 949</t>
  </si>
  <si>
    <t>PL 950</t>
  </si>
  <si>
    <t>PL 951</t>
  </si>
  <si>
    <t>PL 952</t>
  </si>
  <si>
    <t>PL 953</t>
  </si>
  <si>
    <t>PL 954</t>
  </si>
  <si>
    <t>PL 955</t>
  </si>
  <si>
    <t>PL 956</t>
  </si>
  <si>
    <t>PL 957</t>
  </si>
  <si>
    <t>PL 958</t>
  </si>
  <si>
    <t>PL 959</t>
  </si>
  <si>
    <t>PL 962</t>
  </si>
  <si>
    <t>PL 972</t>
  </si>
  <si>
    <t>PL 973</t>
  </si>
  <si>
    <t>PL 980</t>
  </si>
  <si>
    <t>PL 982</t>
  </si>
  <si>
    <t>PL 983</t>
  </si>
  <si>
    <t>PL 985</t>
  </si>
  <si>
    <t>PL 986</t>
  </si>
  <si>
    <t>PL 987</t>
  </si>
  <si>
    <t>PL 988</t>
  </si>
  <si>
    <t>PL 989</t>
  </si>
  <si>
    <t>PL 990</t>
  </si>
  <si>
    <t>PL 992</t>
  </si>
  <si>
    <t>PL 993</t>
  </si>
  <si>
    <t>PL 995</t>
  </si>
  <si>
    <t>PL 996</t>
  </si>
  <si>
    <t>PL 997</t>
  </si>
  <si>
    <t>PL 1001</t>
  </si>
  <si>
    <t>PL 1002</t>
  </si>
  <si>
    <t>PL 1003</t>
  </si>
  <si>
    <t>PL 1004</t>
  </si>
  <si>
    <t>PL 1005</t>
  </si>
  <si>
    <t>PL 1006</t>
  </si>
  <si>
    <t>PL 1007</t>
  </si>
  <si>
    <t>PL 1008</t>
  </si>
  <si>
    <t>PL 1009</t>
  </si>
  <si>
    <t>PL 1010</t>
  </si>
  <si>
    <t>PL 1011</t>
  </si>
  <si>
    <t>PL 1012</t>
  </si>
  <si>
    <t>PL 1013</t>
  </si>
  <si>
    <t>PL 1014</t>
  </si>
  <si>
    <t>PL 1015</t>
  </si>
  <si>
    <t>PL 1016</t>
  </si>
  <si>
    <t>National Insurance Co Ltd</t>
  </si>
  <si>
    <t>PL 1017</t>
  </si>
  <si>
    <t>PL 1018</t>
  </si>
  <si>
    <t>PL 1019</t>
  </si>
  <si>
    <t>PL 1020</t>
  </si>
  <si>
    <t>PL 1044</t>
  </si>
  <si>
    <t>PL 1045</t>
  </si>
  <si>
    <t>PL 1046</t>
  </si>
  <si>
    <t>PL 1047</t>
  </si>
  <si>
    <t>PL 1048</t>
  </si>
  <si>
    <t>PL 1049</t>
  </si>
  <si>
    <t>PL 1050</t>
  </si>
  <si>
    <t>PL 1051</t>
  </si>
  <si>
    <t>PL 1052</t>
  </si>
  <si>
    <t>PL 1053</t>
  </si>
  <si>
    <t>PL 1054</t>
  </si>
  <si>
    <t>PL 1055</t>
  </si>
  <si>
    <t>PL 1056</t>
  </si>
  <si>
    <t>PL 1057</t>
  </si>
  <si>
    <t>PL 1058</t>
  </si>
  <si>
    <t>Money</t>
  </si>
  <si>
    <t>PL 1059</t>
  </si>
  <si>
    <t>PL 1060</t>
  </si>
  <si>
    <t>PL 1061</t>
  </si>
  <si>
    <t>PL 1062</t>
  </si>
  <si>
    <t>PL 1063</t>
  </si>
  <si>
    <t>PL 1064</t>
  </si>
  <si>
    <t>PL 1065</t>
  </si>
  <si>
    <t>PL 1066</t>
  </si>
  <si>
    <t>PL 1067</t>
  </si>
  <si>
    <t>PL 1070</t>
  </si>
  <si>
    <t>PL 1071</t>
  </si>
  <si>
    <t>PL 1072</t>
  </si>
  <si>
    <t>PL 1073</t>
  </si>
  <si>
    <t>PL 1074</t>
  </si>
  <si>
    <t>PL 1075</t>
  </si>
  <si>
    <t>PL 1076</t>
  </si>
  <si>
    <t>PL 1077</t>
  </si>
  <si>
    <t>PL 1078</t>
  </si>
  <si>
    <t>PL 1079</t>
  </si>
  <si>
    <t>PL 1080</t>
  </si>
  <si>
    <t>PL 1081</t>
  </si>
  <si>
    <t>PL 1082</t>
  </si>
  <si>
    <t>PL 1083</t>
  </si>
  <si>
    <t>PL 1084</t>
  </si>
  <si>
    <t>PL 1087</t>
  </si>
  <si>
    <t>PL 1088</t>
  </si>
  <si>
    <t>PL 1089</t>
  </si>
  <si>
    <t>PL 1090</t>
  </si>
  <si>
    <t>PL 1091</t>
  </si>
  <si>
    <t>PL 1092</t>
  </si>
  <si>
    <t>PL 1093</t>
  </si>
  <si>
    <t>PL 1094</t>
  </si>
  <si>
    <t>PL 1095</t>
  </si>
  <si>
    <t>PL 1096</t>
  </si>
  <si>
    <t>Medicare Premier</t>
  </si>
  <si>
    <t>PL 1097</t>
  </si>
  <si>
    <t>PL 1098</t>
  </si>
  <si>
    <t>PL 1099</t>
  </si>
  <si>
    <t>PL 1100</t>
  </si>
  <si>
    <t>PL 1101</t>
  </si>
  <si>
    <t>PL 1102</t>
  </si>
  <si>
    <t>PL 1103</t>
  </si>
  <si>
    <t>PL 1104</t>
  </si>
  <si>
    <t>PL 1105</t>
  </si>
  <si>
    <t>PL 1106</t>
  </si>
  <si>
    <t>PL 1107</t>
  </si>
  <si>
    <t>PL 1108</t>
  </si>
  <si>
    <t>PL 1109</t>
  </si>
  <si>
    <t>PL 1128</t>
  </si>
  <si>
    <t>PL 1129</t>
  </si>
  <si>
    <t>PL 1130</t>
  </si>
  <si>
    <t>PL 1131</t>
  </si>
  <si>
    <t>PL 1132</t>
  </si>
  <si>
    <t>PL 1133</t>
  </si>
  <si>
    <t>PL 1134</t>
  </si>
  <si>
    <t>PL 1135</t>
  </si>
  <si>
    <t>PL 1136</t>
  </si>
  <si>
    <t>PL 1137</t>
  </si>
  <si>
    <t>PL 1138</t>
  </si>
  <si>
    <t>PL 1139</t>
  </si>
  <si>
    <t>PL 1141</t>
  </si>
  <si>
    <t>PL 1143</t>
  </si>
  <si>
    <t>PL 1144</t>
  </si>
  <si>
    <t>PL 1145</t>
  </si>
  <si>
    <t>PL 1147</t>
  </si>
  <si>
    <t>PL 1168</t>
  </si>
  <si>
    <t>PL 1169</t>
  </si>
  <si>
    <t>PL 1171</t>
  </si>
  <si>
    <t>PL 1172</t>
  </si>
  <si>
    <t>PL 1173</t>
  </si>
  <si>
    <t>PL 1174</t>
  </si>
  <si>
    <t>PL 1175</t>
  </si>
  <si>
    <t>PL 1176</t>
  </si>
  <si>
    <t>PL 1177</t>
  </si>
  <si>
    <t>PL 1178</t>
  </si>
  <si>
    <t>Private Car - TP</t>
  </si>
  <si>
    <t>PL 1219</t>
  </si>
  <si>
    <t>PL 1220</t>
  </si>
  <si>
    <t>PL 1222</t>
  </si>
  <si>
    <t>PL 1225</t>
  </si>
  <si>
    <t>PL 1236</t>
  </si>
  <si>
    <t>PL 1237</t>
  </si>
  <si>
    <t>Magma HDI General Insurance Co Ltd</t>
  </si>
  <si>
    <t>PL 1238</t>
  </si>
  <si>
    <t>Home Insurance</t>
  </si>
  <si>
    <t>PL 1240</t>
  </si>
  <si>
    <t>PL 1241</t>
  </si>
  <si>
    <t>PL 1242</t>
  </si>
  <si>
    <t>PL 1246</t>
  </si>
  <si>
    <t>PL 1247</t>
  </si>
  <si>
    <t>PL 1248</t>
  </si>
  <si>
    <t>PL 1249</t>
  </si>
  <si>
    <t>PL 1250</t>
  </si>
  <si>
    <t>PL 1251</t>
  </si>
  <si>
    <t>PL 1252</t>
  </si>
  <si>
    <t>PL 1253</t>
  </si>
  <si>
    <t>PL 1254</t>
  </si>
  <si>
    <t>PL 1255</t>
  </si>
  <si>
    <t>PL 1256</t>
  </si>
  <si>
    <t>PL 1257</t>
  </si>
  <si>
    <t>PL 1258</t>
  </si>
  <si>
    <t>PL 1259</t>
  </si>
  <si>
    <t>PL 1260</t>
  </si>
  <si>
    <t>PL 1262</t>
  </si>
  <si>
    <t>PL 1263</t>
  </si>
  <si>
    <t>PL 1265</t>
  </si>
  <si>
    <t>PL 1266</t>
  </si>
  <si>
    <t>PL 1267</t>
  </si>
  <si>
    <t>PL 1289</t>
  </si>
  <si>
    <t>PL 1291</t>
  </si>
  <si>
    <t>PL 1294</t>
  </si>
  <si>
    <t>PL 1296</t>
  </si>
  <si>
    <t>PL 1297</t>
  </si>
  <si>
    <t>PL 1300</t>
  </si>
  <si>
    <t>PL 1318</t>
  </si>
  <si>
    <t>PL 1319</t>
  </si>
  <si>
    <t>PL 1320</t>
  </si>
  <si>
    <t>PL 1321</t>
  </si>
  <si>
    <t>PL 1322</t>
  </si>
  <si>
    <t>PL 1323</t>
  </si>
  <si>
    <t>PL 1324</t>
  </si>
  <si>
    <t>PL 1325</t>
  </si>
  <si>
    <t>Commercial Crime</t>
  </si>
  <si>
    <t>PL 1326</t>
  </si>
  <si>
    <t>PL 1328</t>
  </si>
  <si>
    <t>PL 1335</t>
  </si>
  <si>
    <t>PL 1336</t>
  </si>
  <si>
    <t>PL 1343</t>
  </si>
  <si>
    <t>PL 1344</t>
  </si>
  <si>
    <t>PL 1345</t>
  </si>
  <si>
    <t>PL 1348</t>
  </si>
  <si>
    <t>PL 1351</t>
  </si>
  <si>
    <t>PL 1352</t>
  </si>
  <si>
    <t>Contractor All Risk</t>
  </si>
  <si>
    <t>PL 1353</t>
  </si>
  <si>
    <t>PL 1354</t>
  </si>
  <si>
    <t>PL 1355</t>
  </si>
  <si>
    <t>PL 1356</t>
  </si>
  <si>
    <t>PL 1357</t>
  </si>
  <si>
    <t>PL 1358</t>
  </si>
  <si>
    <t>PL 1359</t>
  </si>
  <si>
    <t>PL 1360</t>
  </si>
  <si>
    <t>PL 1361</t>
  </si>
  <si>
    <t>PL 1362</t>
  </si>
  <si>
    <t>PL 1363</t>
  </si>
  <si>
    <t>PL 1364</t>
  </si>
  <si>
    <t>PL 1365</t>
  </si>
  <si>
    <t>PL 1366</t>
  </si>
  <si>
    <t>PL 1367</t>
  </si>
  <si>
    <t>PL 1368</t>
  </si>
  <si>
    <t>PL 1369</t>
  </si>
  <si>
    <t>PL 1370</t>
  </si>
  <si>
    <t>PL 1371</t>
  </si>
  <si>
    <t>PL 1372</t>
  </si>
  <si>
    <t>PL 1373</t>
  </si>
  <si>
    <t>PL 1374</t>
  </si>
  <si>
    <t>PL 1375</t>
  </si>
  <si>
    <t>PL 1376</t>
  </si>
  <si>
    <t>PL 1377</t>
  </si>
  <si>
    <t>PL 1378</t>
  </si>
  <si>
    <t>PL 1379</t>
  </si>
  <si>
    <t>PL 1393</t>
  </si>
  <si>
    <t>PL 1415</t>
  </si>
  <si>
    <t>PL 1416</t>
  </si>
  <si>
    <t>PL 1417</t>
  </si>
  <si>
    <t>PL 1418</t>
  </si>
  <si>
    <t>PL 1419</t>
  </si>
  <si>
    <t>PL 1420</t>
  </si>
  <si>
    <t>PL 1421</t>
  </si>
  <si>
    <t>PL 1422</t>
  </si>
  <si>
    <t>PL 1423</t>
  </si>
  <si>
    <t>Fidelity Guarantee</t>
  </si>
  <si>
    <t>PL 1424</t>
  </si>
  <si>
    <t>PL 1425</t>
  </si>
  <si>
    <t>PL 1426</t>
  </si>
  <si>
    <t>PL 1427</t>
  </si>
  <si>
    <t>Product Liability</t>
  </si>
  <si>
    <t>PL 1428</t>
  </si>
  <si>
    <t>PL 1429</t>
  </si>
  <si>
    <t>PL 1430</t>
  </si>
  <si>
    <t>PL 1431</t>
  </si>
  <si>
    <t>PL 1432</t>
  </si>
  <si>
    <t>PL 1433</t>
  </si>
  <si>
    <t>PL 1434</t>
  </si>
  <si>
    <t>PL 1435</t>
  </si>
  <si>
    <t>PL 1436</t>
  </si>
  <si>
    <t>PL 1437</t>
  </si>
  <si>
    <t>PL 1438</t>
  </si>
  <si>
    <t>PL 1439</t>
  </si>
  <si>
    <t>PL 1441</t>
  </si>
  <si>
    <t>PL 1442</t>
  </si>
  <si>
    <t>PL 1443</t>
  </si>
  <si>
    <t>PL 1444</t>
  </si>
  <si>
    <t>PL 1445</t>
  </si>
  <si>
    <t>PL 1446</t>
  </si>
  <si>
    <t>PL 1447</t>
  </si>
  <si>
    <t>PL 1448</t>
  </si>
  <si>
    <t>PL 1451</t>
  </si>
  <si>
    <t>PL 1452</t>
  </si>
  <si>
    <t>PL 1453</t>
  </si>
  <si>
    <t>PL 1454</t>
  </si>
  <si>
    <t>PL 1455</t>
  </si>
  <si>
    <t>PL 1456</t>
  </si>
  <si>
    <t>PL 1457</t>
  </si>
  <si>
    <t>PL 1458</t>
  </si>
  <si>
    <t>PL 1459</t>
  </si>
  <si>
    <t>PL 1460</t>
  </si>
  <si>
    <t>PL 1461</t>
  </si>
  <si>
    <t>PL 1540</t>
  </si>
  <si>
    <t>PL 1541</t>
  </si>
  <si>
    <t>PL 1542</t>
  </si>
  <si>
    <t>PL 1543</t>
  </si>
  <si>
    <t>PL 1545</t>
  </si>
  <si>
    <t>PL 1546</t>
  </si>
  <si>
    <t>PL 1547</t>
  </si>
  <si>
    <t>PL 1548</t>
  </si>
  <si>
    <t>PL 1549</t>
  </si>
  <si>
    <t>PL 1550</t>
  </si>
  <si>
    <t>PL 1551</t>
  </si>
  <si>
    <t>PL 1552</t>
  </si>
  <si>
    <t>PL 1553</t>
  </si>
  <si>
    <t>PL 1554</t>
  </si>
  <si>
    <t>PL 1555</t>
  </si>
  <si>
    <t>PL 1556</t>
  </si>
  <si>
    <t>PL 1557</t>
  </si>
  <si>
    <t>PL 1558</t>
  </si>
  <si>
    <t>PL 1559</t>
  </si>
  <si>
    <t>PL 1560</t>
  </si>
  <si>
    <t>PL 1561</t>
  </si>
  <si>
    <t>PL 1562</t>
  </si>
  <si>
    <t>PL 1563</t>
  </si>
  <si>
    <t>PL 1564</t>
  </si>
  <si>
    <t>PL 1565</t>
  </si>
  <si>
    <t>PL 1566</t>
  </si>
  <si>
    <t>PL 1567</t>
  </si>
  <si>
    <t>PL 1568</t>
  </si>
  <si>
    <t>PL 1572</t>
  </si>
  <si>
    <t>PL 1575</t>
  </si>
  <si>
    <t>PL 1576</t>
  </si>
  <si>
    <t>PL 1577</t>
  </si>
  <si>
    <t>PL 1578</t>
  </si>
  <si>
    <t>PL 1579</t>
  </si>
  <si>
    <t>PL 1580</t>
  </si>
  <si>
    <t>PL 1581</t>
  </si>
  <si>
    <t>PL 1582</t>
  </si>
  <si>
    <t>PL 1583</t>
  </si>
  <si>
    <t>PL 1603</t>
  </si>
  <si>
    <t>PL 1604</t>
  </si>
  <si>
    <t>All Business Risk</t>
  </si>
  <si>
    <t>PL 1605</t>
  </si>
  <si>
    <t>PL 1606</t>
  </si>
  <si>
    <t>PL 1607</t>
  </si>
  <si>
    <t>PL 1608</t>
  </si>
  <si>
    <t>PL 1609</t>
  </si>
  <si>
    <t>PL 1610</t>
  </si>
  <si>
    <t>PL 1611</t>
  </si>
  <si>
    <t>PL 1612</t>
  </si>
  <si>
    <t>PL 1613</t>
  </si>
  <si>
    <t>PL 1616</t>
  </si>
  <si>
    <t>PL 1617</t>
  </si>
  <si>
    <t>PL 1618</t>
  </si>
  <si>
    <t>PL 1619</t>
  </si>
  <si>
    <t>PL 1620</t>
  </si>
  <si>
    <t>PL 1621</t>
  </si>
  <si>
    <t>PL 1622</t>
  </si>
  <si>
    <t>PL 1623</t>
  </si>
  <si>
    <t>PL 1624</t>
  </si>
  <si>
    <t>PL 1625</t>
  </si>
  <si>
    <t>PL 1626</t>
  </si>
  <si>
    <t>PL 1627</t>
  </si>
  <si>
    <t>PL 1628</t>
  </si>
  <si>
    <t>PL 1629</t>
  </si>
  <si>
    <t>PL 1630</t>
  </si>
  <si>
    <t>PL 1631</t>
  </si>
  <si>
    <t>PL 1632</t>
  </si>
  <si>
    <t>PL 1633</t>
  </si>
  <si>
    <t>PL 1635</t>
  </si>
  <si>
    <t>PL 1636</t>
  </si>
  <si>
    <t>PL 1638</t>
  </si>
  <si>
    <t>PL 1639</t>
  </si>
  <si>
    <t>PL 1640</t>
  </si>
  <si>
    <t>Kotak Mahindra General Insurance Co. Ltd.</t>
  </si>
  <si>
    <t>PL 1641</t>
  </si>
  <si>
    <t>PL 1642</t>
  </si>
  <si>
    <t>PL 1643</t>
  </si>
  <si>
    <t>PL 1644</t>
  </si>
  <si>
    <t>PL 1645</t>
  </si>
  <si>
    <t>PL 1646</t>
  </si>
  <si>
    <t>PL 1647</t>
  </si>
  <si>
    <t>PL 1648</t>
  </si>
  <si>
    <t>PL 1649</t>
  </si>
  <si>
    <t>PL 1650</t>
  </si>
  <si>
    <t>PL 1651</t>
  </si>
  <si>
    <t>PL 1652</t>
  </si>
  <si>
    <t>PL 1655</t>
  </si>
  <si>
    <t>PL 1656</t>
  </si>
  <si>
    <t>PL 1657</t>
  </si>
  <si>
    <t>PL 1658</t>
  </si>
  <si>
    <t>PL 1659</t>
  </si>
  <si>
    <t>PL 1660</t>
  </si>
  <si>
    <t>PL 1661</t>
  </si>
  <si>
    <t>PL 1662</t>
  </si>
  <si>
    <t>PL 1663</t>
  </si>
  <si>
    <t>PL 1665</t>
  </si>
  <si>
    <t>PL 1666</t>
  </si>
  <si>
    <t>PL 1667</t>
  </si>
  <si>
    <t>PL 1668</t>
  </si>
  <si>
    <t>PL 1669</t>
  </si>
  <si>
    <t>PL 1670</t>
  </si>
  <si>
    <t>PL 1671</t>
  </si>
  <si>
    <t>PL 1672</t>
  </si>
  <si>
    <t>PL 1673</t>
  </si>
  <si>
    <t>PL 1674</t>
  </si>
  <si>
    <t>PL 1675</t>
  </si>
  <si>
    <t>PL 1676</t>
  </si>
  <si>
    <t>PL 1677</t>
  </si>
  <si>
    <t>PL 1678</t>
  </si>
  <si>
    <t>PL 1679</t>
  </si>
  <si>
    <t>PL 1680</t>
  </si>
  <si>
    <t>PL 1681</t>
  </si>
  <si>
    <t>PL 1682</t>
  </si>
  <si>
    <t>PL 1683</t>
  </si>
  <si>
    <t>PL 1684</t>
  </si>
  <si>
    <t>PL 1685</t>
  </si>
  <si>
    <t>PL 1686</t>
  </si>
  <si>
    <t>PL 1687</t>
  </si>
  <si>
    <t>PL 1688</t>
  </si>
  <si>
    <t>PL 1721</t>
  </si>
  <si>
    <t>PL 1747</t>
  </si>
  <si>
    <t>PL 1748</t>
  </si>
  <si>
    <t>PL 1749</t>
  </si>
  <si>
    <t>PL 1751</t>
  </si>
  <si>
    <t>PL 1752</t>
  </si>
  <si>
    <t>PL 1753</t>
  </si>
  <si>
    <t>PL 1755</t>
  </si>
  <si>
    <t>PL 1756</t>
  </si>
  <si>
    <t>PL 1757</t>
  </si>
  <si>
    <t>PL 1758</t>
  </si>
  <si>
    <t>PL 1759</t>
  </si>
  <si>
    <t>PL 1760</t>
  </si>
  <si>
    <t>PL 1761</t>
  </si>
  <si>
    <t>PL 1762</t>
  </si>
  <si>
    <t>PL 1763</t>
  </si>
  <si>
    <t>Health Absolute</t>
  </si>
  <si>
    <t>PL 1764</t>
  </si>
  <si>
    <t>PL 1765</t>
  </si>
  <si>
    <t>PL 1766</t>
  </si>
  <si>
    <t>PL 1767</t>
  </si>
  <si>
    <t>PL 1768</t>
  </si>
  <si>
    <t>PL 1769</t>
  </si>
  <si>
    <t>PL 1770</t>
  </si>
  <si>
    <t>PL 1771</t>
  </si>
  <si>
    <t>PL 1772</t>
  </si>
  <si>
    <t>PL 1773</t>
  </si>
  <si>
    <t>PL 1774</t>
  </si>
  <si>
    <t>PL 1775</t>
  </si>
  <si>
    <t>PL 1776</t>
  </si>
  <si>
    <t>PL 1777</t>
  </si>
  <si>
    <t>PL 1778</t>
  </si>
  <si>
    <t>PL 1779</t>
  </si>
  <si>
    <t>The Oriental Insurance Co Ltd</t>
  </si>
  <si>
    <t>Happy Family Floater</t>
  </si>
  <si>
    <t>PL 1780</t>
  </si>
  <si>
    <t>PL 1781</t>
  </si>
  <si>
    <t>PL 1782</t>
  </si>
  <si>
    <t>PL 1784</t>
  </si>
  <si>
    <t>PL 1785</t>
  </si>
  <si>
    <t>PL 1786</t>
  </si>
  <si>
    <t>PL 1787</t>
  </si>
  <si>
    <t>PL 1788</t>
  </si>
  <si>
    <t>PL 1789</t>
  </si>
  <si>
    <t>PL 1790</t>
  </si>
  <si>
    <t>PL 1791</t>
  </si>
  <si>
    <t>PL 1792</t>
  </si>
  <si>
    <t>PL 1793</t>
  </si>
  <si>
    <t>PL 1795</t>
  </si>
  <si>
    <t>PL 1796</t>
  </si>
  <si>
    <t>Go Digit General Insurance Ltd</t>
  </si>
  <si>
    <t>PL 1797</t>
  </si>
  <si>
    <t>PL 1798</t>
  </si>
  <si>
    <t>PL 1799</t>
  </si>
  <si>
    <t>PL 1800</t>
  </si>
  <si>
    <t>PL 1801</t>
  </si>
  <si>
    <t>PL 1802</t>
  </si>
  <si>
    <t>PL 1803</t>
  </si>
  <si>
    <t>PL 1804</t>
  </si>
  <si>
    <t>PL 1805</t>
  </si>
  <si>
    <t>PL 1806</t>
  </si>
  <si>
    <t>Commercial Package</t>
  </si>
  <si>
    <t>PL 1807</t>
  </si>
  <si>
    <t>PL 1819</t>
  </si>
  <si>
    <t>PL 1825</t>
  </si>
  <si>
    <t>PL 1827</t>
  </si>
  <si>
    <t>PL 1828</t>
  </si>
  <si>
    <t>PL 1829</t>
  </si>
  <si>
    <t>PL 1830</t>
  </si>
  <si>
    <t>PL 1832</t>
  </si>
  <si>
    <t>PL 1833</t>
  </si>
  <si>
    <t>PL 1834</t>
  </si>
  <si>
    <t>PL 1835</t>
  </si>
  <si>
    <t>PL 1836</t>
  </si>
  <si>
    <t>PL 1837</t>
  </si>
  <si>
    <t>PL 1838</t>
  </si>
  <si>
    <t>PL 1839</t>
  </si>
  <si>
    <t>PL 1840</t>
  </si>
  <si>
    <t>PL 1841</t>
  </si>
  <si>
    <t>PL 1842</t>
  </si>
  <si>
    <t>PL 1843</t>
  </si>
  <si>
    <t>PL 1844</t>
  </si>
  <si>
    <t>PL 1845</t>
  </si>
  <si>
    <t>PL 1846</t>
  </si>
  <si>
    <t>PL 1847</t>
  </si>
  <si>
    <t>PL 1848</t>
  </si>
  <si>
    <t>PL 1849</t>
  </si>
  <si>
    <t>PL 1861</t>
  </si>
  <si>
    <t>PL 1862</t>
  </si>
  <si>
    <t>PL 1863</t>
  </si>
  <si>
    <t>PL 1864</t>
  </si>
  <si>
    <t>PL 1913</t>
  </si>
  <si>
    <t>PL 1916</t>
  </si>
  <si>
    <t>PL 1917</t>
  </si>
  <si>
    <t>PL 1918</t>
  </si>
  <si>
    <t>PL 1919</t>
  </si>
  <si>
    <t>PL 1920</t>
  </si>
  <si>
    <t>PL 1921</t>
  </si>
  <si>
    <t>PL 1922</t>
  </si>
  <si>
    <t>PL 1923</t>
  </si>
  <si>
    <t>PL 1924</t>
  </si>
  <si>
    <t>PL 1925</t>
  </si>
  <si>
    <t>PL 1926</t>
  </si>
  <si>
    <t>PL 1927</t>
  </si>
  <si>
    <t>PL 1928</t>
  </si>
  <si>
    <t>PL 1929</t>
  </si>
  <si>
    <t>PL 1933</t>
  </si>
  <si>
    <t>PL 1934</t>
  </si>
  <si>
    <t>PL 1938</t>
  </si>
  <si>
    <t>PL 1942</t>
  </si>
  <si>
    <t>PL 1947</t>
  </si>
  <si>
    <t>PL 1948</t>
  </si>
  <si>
    <t>PL 1950</t>
  </si>
  <si>
    <t>PL 1951</t>
  </si>
  <si>
    <t>PL 1952</t>
  </si>
  <si>
    <t>PL 1953</t>
  </si>
  <si>
    <t>PL 1954</t>
  </si>
  <si>
    <t>PL 1955</t>
  </si>
  <si>
    <t>PL 1956</t>
  </si>
  <si>
    <t>PL 1957</t>
  </si>
  <si>
    <t>PL 1958</t>
  </si>
  <si>
    <t>PL 1959</t>
  </si>
  <si>
    <t>PL 1960</t>
  </si>
  <si>
    <t>PL 1961</t>
  </si>
  <si>
    <t>PL 1962</t>
  </si>
  <si>
    <t>PL 1963</t>
  </si>
  <si>
    <t>PL 1964</t>
  </si>
  <si>
    <t>PL 1965</t>
  </si>
  <si>
    <t>PL 1966</t>
  </si>
  <si>
    <t>PL 1967</t>
  </si>
  <si>
    <t>PL 1968</t>
  </si>
  <si>
    <t>PL 1969</t>
  </si>
  <si>
    <t>PL 1970</t>
  </si>
  <si>
    <t>PL 1971</t>
  </si>
  <si>
    <t>PL 1972</t>
  </si>
  <si>
    <t>PL 1973</t>
  </si>
  <si>
    <t>PL 1974</t>
  </si>
  <si>
    <t>PL 1975</t>
  </si>
  <si>
    <t>PL 1976</t>
  </si>
  <si>
    <t>PL 1977</t>
  </si>
  <si>
    <t>PL 1978</t>
  </si>
  <si>
    <t>PL 1979</t>
  </si>
  <si>
    <t>PL 1980</t>
  </si>
  <si>
    <t>PL 1981</t>
  </si>
  <si>
    <t>PL 1982</t>
  </si>
  <si>
    <t>PL 1983</t>
  </si>
  <si>
    <t>PL 1984</t>
  </si>
  <si>
    <t>PL 1985</t>
  </si>
  <si>
    <t>PL 1986</t>
  </si>
  <si>
    <t>PL 1987</t>
  </si>
  <si>
    <t>PL 1988</t>
  </si>
  <si>
    <t>PL 1989</t>
  </si>
  <si>
    <t>PL 1990</t>
  </si>
  <si>
    <t>PL 1991</t>
  </si>
  <si>
    <t>PL 1994</t>
  </si>
  <si>
    <t>PL 1995</t>
  </si>
  <si>
    <t>PL 1996</t>
  </si>
  <si>
    <t>PL 1997</t>
  </si>
  <si>
    <t>PL 1998</t>
  </si>
  <si>
    <t>PL 1999</t>
  </si>
  <si>
    <t>PL 2000</t>
  </si>
  <si>
    <t>PL 2001</t>
  </si>
  <si>
    <t>PL 2002</t>
  </si>
  <si>
    <t>PL 2003</t>
  </si>
  <si>
    <t>PL 2004</t>
  </si>
  <si>
    <t>PL 2005</t>
  </si>
  <si>
    <t>PL 2006</t>
  </si>
  <si>
    <t>PL 2007</t>
  </si>
  <si>
    <t>PL 2008</t>
  </si>
  <si>
    <t>PL 2009</t>
  </si>
  <si>
    <t>PL 2010</t>
  </si>
  <si>
    <t>PL 2086</t>
  </si>
  <si>
    <t>PL 2087</t>
  </si>
  <si>
    <t>PL 2088</t>
  </si>
  <si>
    <t>PL 2089</t>
  </si>
  <si>
    <t>PL 2090</t>
  </si>
  <si>
    <t>PL 2091</t>
  </si>
  <si>
    <t>PL 2092</t>
  </si>
  <si>
    <t>PL 2093</t>
  </si>
  <si>
    <t>PL 2094</t>
  </si>
  <si>
    <t>PL 2095</t>
  </si>
  <si>
    <t>PL 2096</t>
  </si>
  <si>
    <t>PL 2097</t>
  </si>
  <si>
    <t>PL 2098</t>
  </si>
  <si>
    <t>PL 2099</t>
  </si>
  <si>
    <t>PL 2100</t>
  </si>
  <si>
    <t>PL 2101</t>
  </si>
  <si>
    <t>PL 2103</t>
  </si>
  <si>
    <t>PL 2143</t>
  </si>
  <si>
    <t>PL 2182</t>
  </si>
  <si>
    <t>PL 2183</t>
  </si>
  <si>
    <t>PL 2184</t>
  </si>
  <si>
    <t>PL 2185</t>
  </si>
  <si>
    <t>PL 2186</t>
  </si>
  <si>
    <t>PL 2187</t>
  </si>
  <si>
    <t>PL 2188</t>
  </si>
  <si>
    <t>PL 2189</t>
  </si>
  <si>
    <t>PL 2190</t>
  </si>
  <si>
    <t>PL 2191</t>
  </si>
  <si>
    <t>PL 2192</t>
  </si>
  <si>
    <t>PL 2193</t>
  </si>
  <si>
    <t>PL 2194</t>
  </si>
  <si>
    <t>PL 2195</t>
  </si>
  <si>
    <t>PL 2196</t>
  </si>
  <si>
    <t>PL 2197</t>
  </si>
  <si>
    <t>PL 2198</t>
  </si>
  <si>
    <t>PL 2199</t>
  </si>
  <si>
    <t>PL 2200</t>
  </si>
  <si>
    <t>PL 2201</t>
  </si>
  <si>
    <t>PL 2202</t>
  </si>
  <si>
    <t>PL 2203</t>
  </si>
  <si>
    <t>PL 2204</t>
  </si>
  <si>
    <t>PL 2205</t>
  </si>
  <si>
    <t>PL 2206</t>
  </si>
  <si>
    <t>PL 2207</t>
  </si>
  <si>
    <t>PL 2208</t>
  </si>
  <si>
    <t>PL 2209</t>
  </si>
  <si>
    <t>PL 2210</t>
  </si>
  <si>
    <t>PL 2211</t>
  </si>
  <si>
    <t>PL 2213</t>
  </si>
  <si>
    <t>PL 2214</t>
  </si>
  <si>
    <t>PL 2215</t>
  </si>
  <si>
    <t>PL 2216</t>
  </si>
  <si>
    <t>PL 2217</t>
  </si>
  <si>
    <t>PL 2218</t>
  </si>
  <si>
    <t>PL 2219</t>
  </si>
  <si>
    <t>PL 2220</t>
  </si>
  <si>
    <t>PL 2221</t>
  </si>
  <si>
    <t>PL 2222</t>
  </si>
  <si>
    <t>PL 2223</t>
  </si>
  <si>
    <t>PL 2224</t>
  </si>
  <si>
    <t>PL 2225</t>
  </si>
  <si>
    <t>PL 2226</t>
  </si>
  <si>
    <t>PL 2227</t>
  </si>
  <si>
    <t>PL 2228</t>
  </si>
  <si>
    <t>PL 2229</t>
  </si>
  <si>
    <t>PL 2230</t>
  </si>
  <si>
    <t>PL 2231</t>
  </si>
  <si>
    <t>PL 2232</t>
  </si>
  <si>
    <t>PL 2234</t>
  </si>
  <si>
    <t>PL 2235</t>
  </si>
  <si>
    <t>PL 2236</t>
  </si>
  <si>
    <t>PL 2237</t>
  </si>
  <si>
    <t>PL 2238</t>
  </si>
  <si>
    <t>PL 2239</t>
  </si>
  <si>
    <t>PL 2240</t>
  </si>
  <si>
    <t>PL 2241</t>
  </si>
  <si>
    <t>PL 2242</t>
  </si>
  <si>
    <t>Liberty General Insurance</t>
  </si>
  <si>
    <t>PL 2243</t>
  </si>
  <si>
    <t>PL 2244</t>
  </si>
  <si>
    <t>PL 2245</t>
  </si>
  <si>
    <t>PL 2246</t>
  </si>
  <si>
    <t>PL 2247</t>
  </si>
  <si>
    <t>PL 2248</t>
  </si>
  <si>
    <t>PL 2249</t>
  </si>
  <si>
    <t>PL 2250</t>
  </si>
  <si>
    <t>PL 2251</t>
  </si>
  <si>
    <t>PL 2252</t>
  </si>
  <si>
    <t>PL 2253</t>
  </si>
  <si>
    <t>PL 2254</t>
  </si>
  <si>
    <t>PL 2255</t>
  </si>
  <si>
    <t>PL 2256</t>
  </si>
  <si>
    <t>PL 2257</t>
  </si>
  <si>
    <t>PL 2258</t>
  </si>
  <si>
    <t>PL 2259</t>
  </si>
  <si>
    <t>PL 2260</t>
  </si>
  <si>
    <t>PL 2261</t>
  </si>
  <si>
    <t>PL 2263</t>
  </si>
  <si>
    <t>PL 2264</t>
  </si>
  <si>
    <t>PL 2265</t>
  </si>
  <si>
    <t>PL 2268</t>
  </si>
  <si>
    <t>PL 2269</t>
  </si>
  <si>
    <t>PL 2270</t>
  </si>
  <si>
    <t>PL 2271</t>
  </si>
  <si>
    <t>PL 2272</t>
  </si>
  <si>
    <t>PL 2273</t>
  </si>
  <si>
    <t>PL 2274</t>
  </si>
  <si>
    <t>PL 2275</t>
  </si>
  <si>
    <t>PL 2276</t>
  </si>
  <si>
    <t>PL 2277</t>
  </si>
  <si>
    <t>Special Contingency</t>
  </si>
  <si>
    <t>PL 2278</t>
  </si>
  <si>
    <t>PL 2279</t>
  </si>
  <si>
    <t>PL 2280</t>
  </si>
  <si>
    <t>Royal Sundaram General Insurance Co. Limited</t>
  </si>
  <si>
    <t>Goods Carrying Commercial Vehicle - TP</t>
  </si>
  <si>
    <t>PL 2281</t>
  </si>
  <si>
    <t>PL 2282</t>
  </si>
  <si>
    <t>PL 2283</t>
  </si>
  <si>
    <t>PL 2284</t>
  </si>
  <si>
    <t>PL 2286</t>
  </si>
  <si>
    <t>PL 2287</t>
  </si>
  <si>
    <t>PL 2288</t>
  </si>
  <si>
    <t>PL 2294</t>
  </si>
  <si>
    <t>PL 2295</t>
  </si>
  <si>
    <t>PL 2296</t>
  </si>
  <si>
    <t>PL 2297</t>
  </si>
  <si>
    <t>PL 2298</t>
  </si>
  <si>
    <t>PL 2300</t>
  </si>
  <si>
    <t>PL 2301</t>
  </si>
  <si>
    <t>PL 2302</t>
  </si>
  <si>
    <t>PL 2303</t>
  </si>
  <si>
    <t>PL 2304</t>
  </si>
  <si>
    <t>PL 2306</t>
  </si>
  <si>
    <t>PL 2307</t>
  </si>
  <si>
    <t>PL 2308</t>
  </si>
  <si>
    <t>PL 2309</t>
  </si>
  <si>
    <t>PL 2310</t>
  </si>
  <si>
    <t>PL 2311</t>
  </si>
  <si>
    <t>PL 2312</t>
  </si>
  <si>
    <t>PL 2313</t>
  </si>
  <si>
    <t>PL 2314</t>
  </si>
  <si>
    <t>PL 2315</t>
  </si>
  <si>
    <t>PL 2316</t>
  </si>
  <si>
    <t>PL 2317</t>
  </si>
  <si>
    <t>PL 2318</t>
  </si>
  <si>
    <t>PL 2319</t>
  </si>
  <si>
    <t>PL 2320</t>
  </si>
  <si>
    <t>PL 2321</t>
  </si>
  <si>
    <t>PL 2322</t>
  </si>
  <si>
    <t>PL 2323</t>
  </si>
  <si>
    <t>PL 2324</t>
  </si>
  <si>
    <t>PL 2326</t>
  </si>
  <si>
    <t>PL 2327</t>
  </si>
  <si>
    <t>PL 2328</t>
  </si>
  <si>
    <t>PL 2329</t>
  </si>
  <si>
    <t>PL 2330</t>
  </si>
  <si>
    <t>PL 2331</t>
  </si>
  <si>
    <t>PL 2332</t>
  </si>
  <si>
    <t>PL 2367</t>
  </si>
  <si>
    <t>PL 2368</t>
  </si>
  <si>
    <t>PL 2369</t>
  </si>
  <si>
    <t>PL 2370</t>
  </si>
  <si>
    <t>PL 2371</t>
  </si>
  <si>
    <t>PL 2372</t>
  </si>
  <si>
    <t>PL 2373</t>
  </si>
  <si>
    <t>PL 2374</t>
  </si>
  <si>
    <t>PL 2376</t>
  </si>
  <si>
    <t>PL 2377</t>
  </si>
  <si>
    <t>PL 2378</t>
  </si>
  <si>
    <t>PL 2379</t>
  </si>
  <si>
    <t>PL 2380</t>
  </si>
  <si>
    <t>PL 2381</t>
  </si>
  <si>
    <t>PL 2382</t>
  </si>
  <si>
    <t>PL 2383</t>
  </si>
  <si>
    <t>PL 2384</t>
  </si>
  <si>
    <t>PL 2385</t>
  </si>
  <si>
    <t>PL 2387</t>
  </si>
  <si>
    <t>PL 2388</t>
  </si>
  <si>
    <t>PL 2460</t>
  </si>
  <si>
    <t>PL 2462</t>
  </si>
  <si>
    <t>PL 2463</t>
  </si>
  <si>
    <t>PL 2464</t>
  </si>
  <si>
    <t>PL 2465</t>
  </si>
  <si>
    <t>PL 2466</t>
  </si>
  <si>
    <t>PL 2467</t>
  </si>
  <si>
    <t>PL 2468</t>
  </si>
  <si>
    <t>PL 2469</t>
  </si>
  <si>
    <t>PL 2470</t>
  </si>
  <si>
    <t>PL 2471</t>
  </si>
  <si>
    <t>PL 2472</t>
  </si>
  <si>
    <t>PL 2473</t>
  </si>
  <si>
    <t>Electronic Equipment Policy</t>
  </si>
  <si>
    <t>PL 2474</t>
  </si>
  <si>
    <t>PL 2475</t>
  </si>
  <si>
    <t>PL 2476</t>
  </si>
  <si>
    <t>PL 2477</t>
  </si>
  <si>
    <t>PL 2478</t>
  </si>
  <si>
    <t>PL 2479</t>
  </si>
  <si>
    <t>PL 2480</t>
  </si>
  <si>
    <t>PL 2481</t>
  </si>
  <si>
    <t>PL 2504</t>
  </si>
  <si>
    <t>PL 2505</t>
  </si>
  <si>
    <t>PL 2508</t>
  </si>
  <si>
    <t>PL 2509</t>
  </si>
  <si>
    <t>PL 2510</t>
  </si>
  <si>
    <t>PL 2511</t>
  </si>
  <si>
    <t>PL 2512</t>
  </si>
  <si>
    <t>PL 2513</t>
  </si>
  <si>
    <t>PL 2514</t>
  </si>
  <si>
    <t>PL 2515</t>
  </si>
  <si>
    <t>PL 2516</t>
  </si>
  <si>
    <t>PL 2517</t>
  </si>
  <si>
    <t>PL 2518</t>
  </si>
  <si>
    <t>PL 2519</t>
  </si>
  <si>
    <t>PL 2520</t>
  </si>
  <si>
    <t>PL 2521</t>
  </si>
  <si>
    <t>PL 2522</t>
  </si>
  <si>
    <t>PL 2523</t>
  </si>
  <si>
    <t>PL 2524</t>
  </si>
  <si>
    <t>PL 2525</t>
  </si>
  <si>
    <t>PL 2526</t>
  </si>
  <si>
    <t>PL 2571</t>
  </si>
  <si>
    <t>PL 2572</t>
  </si>
  <si>
    <t>PL 2573</t>
  </si>
  <si>
    <t>PL 2574</t>
  </si>
  <si>
    <t>PL 2576</t>
  </si>
  <si>
    <t>PL 2577</t>
  </si>
  <si>
    <t>PL 2578</t>
  </si>
  <si>
    <t>PL 2579</t>
  </si>
  <si>
    <t>PL 2580</t>
  </si>
  <si>
    <t>PL 2581</t>
  </si>
  <si>
    <t>PL 2582</t>
  </si>
  <si>
    <t>PL 2583</t>
  </si>
  <si>
    <t>Optima Secure</t>
  </si>
  <si>
    <t>PL 2584</t>
  </si>
  <si>
    <t>PL 2585</t>
  </si>
  <si>
    <t>PL 2586</t>
  </si>
  <si>
    <t>PL 2587</t>
  </si>
  <si>
    <t>PL 2588</t>
  </si>
  <si>
    <t>PL 2589</t>
  </si>
  <si>
    <t>PL 2590</t>
  </si>
  <si>
    <t>PL 2591</t>
  </si>
  <si>
    <t>PL 2592</t>
  </si>
  <si>
    <t>PL 2593</t>
  </si>
  <si>
    <t>PL 2595</t>
  </si>
  <si>
    <t>PL 2596</t>
  </si>
  <si>
    <t>PL 2597</t>
  </si>
  <si>
    <t>PL 2598</t>
  </si>
  <si>
    <t>PL 2599</t>
  </si>
  <si>
    <t>PL 2600</t>
  </si>
  <si>
    <t>PL 2601</t>
  </si>
  <si>
    <t>PL 2602</t>
  </si>
  <si>
    <t>PL 2603</t>
  </si>
  <si>
    <t>PL 2605</t>
  </si>
  <si>
    <t>PL 2612</t>
  </si>
  <si>
    <t>PL 2613</t>
  </si>
  <si>
    <t>PL 2618</t>
  </si>
  <si>
    <t>PL 2623</t>
  </si>
  <si>
    <t>PL 2626</t>
  </si>
  <si>
    <t>PL 2627</t>
  </si>
  <si>
    <t>Health Supreme</t>
  </si>
  <si>
    <t>PL 2628</t>
  </si>
  <si>
    <t>PL 2629</t>
  </si>
  <si>
    <t>PL 2630</t>
  </si>
  <si>
    <t>PL 2631</t>
  </si>
  <si>
    <t>PL 2632</t>
  </si>
  <si>
    <t>PL 2633</t>
  </si>
  <si>
    <t>PL 2634</t>
  </si>
  <si>
    <t>PL 2635</t>
  </si>
  <si>
    <t>PL 2636</t>
  </si>
  <si>
    <t>PL 2637</t>
  </si>
  <si>
    <t>PL 2638</t>
  </si>
  <si>
    <t>PL 2639</t>
  </si>
  <si>
    <t>PL 2640</t>
  </si>
  <si>
    <t>PL 2641</t>
  </si>
  <si>
    <t>PL 2642</t>
  </si>
  <si>
    <t>PL 2643</t>
  </si>
  <si>
    <t>PL 2644</t>
  </si>
  <si>
    <t>PL 2645</t>
  </si>
  <si>
    <t>PL 2646</t>
  </si>
  <si>
    <t>PL 2647</t>
  </si>
  <si>
    <t>PL 2648</t>
  </si>
  <si>
    <t>PL 2649</t>
  </si>
  <si>
    <t>PL 2650</t>
  </si>
  <si>
    <t>PL 2651</t>
  </si>
  <si>
    <t>PL 2652</t>
  </si>
  <si>
    <t>PL 2653</t>
  </si>
  <si>
    <t>PL 2654</t>
  </si>
  <si>
    <t>PL 2655</t>
  </si>
  <si>
    <t>PL 2656</t>
  </si>
  <si>
    <t>PL 2657</t>
  </si>
  <si>
    <t>PL 2658</t>
  </si>
  <si>
    <t>PL 2659</t>
  </si>
  <si>
    <t>PL 2660</t>
  </si>
  <si>
    <t>PL 2661</t>
  </si>
  <si>
    <t>PL 2662</t>
  </si>
  <si>
    <t>PL 2663</t>
  </si>
  <si>
    <t>PL 2664</t>
  </si>
  <si>
    <t>PL 2665</t>
  </si>
  <si>
    <t>PL 2666</t>
  </si>
  <si>
    <t>PL 2667</t>
  </si>
  <si>
    <t>PL 2668</t>
  </si>
  <si>
    <t>PL 2669</t>
  </si>
  <si>
    <t>PL 2670</t>
  </si>
  <si>
    <t>PL 2671</t>
  </si>
  <si>
    <t>PL 2672</t>
  </si>
  <si>
    <t>PL 2673</t>
  </si>
  <si>
    <t>PL 2674</t>
  </si>
  <si>
    <t>PL 2675</t>
  </si>
  <si>
    <t>PL 2676</t>
  </si>
  <si>
    <t>PL 2677</t>
  </si>
  <si>
    <t>PL 2678</t>
  </si>
  <si>
    <t>PL 2679</t>
  </si>
  <si>
    <t>PL 2680</t>
  </si>
  <si>
    <t>PL 2681</t>
  </si>
  <si>
    <t>PL 2682</t>
  </si>
  <si>
    <t>PL 2683</t>
  </si>
  <si>
    <t>PL 2684</t>
  </si>
  <si>
    <t>PL 2685</t>
  </si>
  <si>
    <t>PL 2686</t>
  </si>
  <si>
    <t>PL 2687</t>
  </si>
  <si>
    <t>PL 2688</t>
  </si>
  <si>
    <t>PL 2689</t>
  </si>
  <si>
    <t>PL 2690</t>
  </si>
  <si>
    <t>PL 2691</t>
  </si>
  <si>
    <t>PL 2692</t>
  </si>
  <si>
    <t>PL 2693</t>
  </si>
  <si>
    <t>PL 2694</t>
  </si>
  <si>
    <t>PL 2695</t>
  </si>
  <si>
    <t>PL 2696</t>
  </si>
  <si>
    <t>PL 2697</t>
  </si>
  <si>
    <t>PL 2698</t>
  </si>
  <si>
    <t>PL 2699</t>
  </si>
  <si>
    <t>PL 2700</t>
  </si>
  <si>
    <t>PL 2701</t>
  </si>
  <si>
    <t>PL 2702</t>
  </si>
  <si>
    <t>PL 2703</t>
  </si>
  <si>
    <t>PL 2704</t>
  </si>
  <si>
    <t>PL 2705</t>
  </si>
  <si>
    <t>PL 2706</t>
  </si>
  <si>
    <t>PL 2707</t>
  </si>
  <si>
    <t>PL 2708</t>
  </si>
  <si>
    <t>PL 2709</t>
  </si>
  <si>
    <t>PL 2710</t>
  </si>
  <si>
    <t>PL 2711</t>
  </si>
  <si>
    <t>PL 2712</t>
  </si>
  <si>
    <t>PL 2713</t>
  </si>
  <si>
    <t>PL 2714</t>
  </si>
  <si>
    <t>PL 2715</t>
  </si>
  <si>
    <t>PL 2716</t>
  </si>
  <si>
    <t>PL 2717</t>
  </si>
  <si>
    <t>PL 2730</t>
  </si>
  <si>
    <t>PL 2748</t>
  </si>
  <si>
    <t>PL 2749</t>
  </si>
  <si>
    <t>PL 2750</t>
  </si>
  <si>
    <t>PL 2751</t>
  </si>
  <si>
    <t>PL 2752</t>
  </si>
  <si>
    <t>PL 2753</t>
  </si>
  <si>
    <t>PL 2754</t>
  </si>
  <si>
    <t>PL 2755</t>
  </si>
  <si>
    <t>PL 2756</t>
  </si>
  <si>
    <t>PL 2757</t>
  </si>
  <si>
    <t>PL 2758</t>
  </si>
  <si>
    <t>PL 2759</t>
  </si>
  <si>
    <t>PL 2760</t>
  </si>
  <si>
    <t>PL 2802</t>
  </si>
  <si>
    <t>PL 2803</t>
  </si>
  <si>
    <t>PL 2804</t>
  </si>
  <si>
    <t>PL 2805</t>
  </si>
  <si>
    <t>PL 2806</t>
  </si>
  <si>
    <t>PL 2807</t>
  </si>
  <si>
    <t>PL 2808</t>
  </si>
  <si>
    <t>PL 2809</t>
  </si>
  <si>
    <t>PL 2810</t>
  </si>
  <si>
    <t>PL 2811</t>
  </si>
  <si>
    <t>PL 2812</t>
  </si>
  <si>
    <t>PL 2813</t>
  </si>
  <si>
    <t>PL 2815</t>
  </si>
  <si>
    <t>PL 2817</t>
  </si>
  <si>
    <t>PL 2818</t>
  </si>
  <si>
    <t>PL 2819</t>
  </si>
  <si>
    <t>PL 2821</t>
  </si>
  <si>
    <t>PL 2828</t>
  </si>
  <si>
    <t>PL 2829</t>
  </si>
  <si>
    <t>PL 2842</t>
  </si>
  <si>
    <t>PL 2849</t>
  </si>
  <si>
    <t>PL 2851</t>
  </si>
  <si>
    <t>PL 2852</t>
  </si>
  <si>
    <t>PL 2853</t>
  </si>
  <si>
    <t>PL 2854</t>
  </si>
  <si>
    <t>PL 2855</t>
  </si>
  <si>
    <t>PL 2856</t>
  </si>
  <si>
    <t>PL 2857</t>
  </si>
  <si>
    <t>PL 2858</t>
  </si>
  <si>
    <t>PL 2859</t>
  </si>
  <si>
    <t>PL 2860</t>
  </si>
  <si>
    <t>PL 2861</t>
  </si>
  <si>
    <t>PL 2862</t>
  </si>
  <si>
    <t>PL 2863</t>
  </si>
  <si>
    <t>PL 2864</t>
  </si>
  <si>
    <t>PL 2865</t>
  </si>
  <si>
    <t>PL 2866</t>
  </si>
  <si>
    <t>PL 2867</t>
  </si>
  <si>
    <t>PL 2868</t>
  </si>
  <si>
    <t>PL 2869</t>
  </si>
  <si>
    <t>Raheja QBE General Insurance Co. Ltd.</t>
  </si>
  <si>
    <t>PL 2870</t>
  </si>
  <si>
    <t>PL 2871</t>
  </si>
  <si>
    <t>PL 2872</t>
  </si>
  <si>
    <t>PL 2873</t>
  </si>
  <si>
    <t>PL 2874</t>
  </si>
  <si>
    <t>PL 2875</t>
  </si>
  <si>
    <t>PL 2876</t>
  </si>
  <si>
    <t>PL 2877</t>
  </si>
  <si>
    <t>PL 2878</t>
  </si>
  <si>
    <t>PL 2879</t>
  </si>
  <si>
    <t>PL 2881</t>
  </si>
  <si>
    <t>PL 2882</t>
  </si>
  <si>
    <t>PL 2883</t>
  </si>
  <si>
    <t>PL 2884</t>
  </si>
  <si>
    <t>PL 2885</t>
  </si>
  <si>
    <t>PL 2886</t>
  </si>
  <si>
    <t>PL 2887</t>
  </si>
  <si>
    <t>PL 2888</t>
  </si>
  <si>
    <t>PL 2889</t>
  </si>
  <si>
    <t>PL 2890</t>
  </si>
  <si>
    <t>PL 2891</t>
  </si>
  <si>
    <t>PL 2892</t>
  </si>
  <si>
    <t>PL 2893</t>
  </si>
  <si>
    <t>PL 2894</t>
  </si>
  <si>
    <t>PL 2896</t>
  </si>
  <si>
    <t>PL 2897</t>
  </si>
  <si>
    <t>PL 2898</t>
  </si>
  <si>
    <t>PL 2899</t>
  </si>
  <si>
    <t>PL 2900</t>
  </si>
  <si>
    <t>PL 2901</t>
  </si>
  <si>
    <t>PL 2902</t>
  </si>
  <si>
    <t>PL 2903</t>
  </si>
  <si>
    <t>PL 2904</t>
  </si>
  <si>
    <t>PL 2905</t>
  </si>
  <si>
    <t>PL 2906</t>
  </si>
  <si>
    <t>PL 2907</t>
  </si>
  <si>
    <t>PL 2908</t>
  </si>
  <si>
    <t>PL 2909</t>
  </si>
  <si>
    <t>PL 2910</t>
  </si>
  <si>
    <t>PL 2911</t>
  </si>
  <si>
    <t>PL 2912</t>
  </si>
  <si>
    <t>PL 2913</t>
  </si>
  <si>
    <t>PL 2914</t>
  </si>
  <si>
    <t>PL 2915</t>
  </si>
  <si>
    <t>PL 2916</t>
  </si>
  <si>
    <t>PL 2917</t>
  </si>
  <si>
    <t>PL 2923</t>
  </si>
  <si>
    <t>PL 2925</t>
  </si>
  <si>
    <t>PL 2926</t>
  </si>
  <si>
    <t>PL 3070</t>
  </si>
  <si>
    <t>PL 3071</t>
  </si>
  <si>
    <t>PL 3072</t>
  </si>
  <si>
    <t>PL 3073</t>
  </si>
  <si>
    <t>PL 3074</t>
  </si>
  <si>
    <t>PL 3075</t>
  </si>
  <si>
    <t>PL 3076</t>
  </si>
  <si>
    <t>PL 3077</t>
  </si>
  <si>
    <t>PL 3078</t>
  </si>
  <si>
    <t>PL 3079</t>
  </si>
  <si>
    <t>PL 3080</t>
  </si>
  <si>
    <t>PL 3081</t>
  </si>
  <si>
    <t>PL 3082</t>
  </si>
  <si>
    <t>PL 3083</t>
  </si>
  <si>
    <t>PL 3084</t>
  </si>
  <si>
    <t>PL 3085</t>
  </si>
  <si>
    <t>PL 3086</t>
  </si>
  <si>
    <t>PL 3087</t>
  </si>
  <si>
    <t>PL 3088</t>
  </si>
  <si>
    <t>PL 3089</t>
  </si>
  <si>
    <t>PL 3090</t>
  </si>
  <si>
    <t>PL 3091</t>
  </si>
  <si>
    <t>PL 3092</t>
  </si>
  <si>
    <t>PL 3093</t>
  </si>
  <si>
    <t>PL 3094</t>
  </si>
  <si>
    <t>PL 3095</t>
  </si>
  <si>
    <t>PL 3096</t>
  </si>
  <si>
    <t>PL 3097</t>
  </si>
  <si>
    <t>PL 3098</t>
  </si>
  <si>
    <t>PL 3099</t>
  </si>
  <si>
    <t>PL 3100</t>
  </si>
  <si>
    <t>PL 3101</t>
  </si>
  <si>
    <t>PL 3102</t>
  </si>
  <si>
    <t>PL 3103</t>
  </si>
  <si>
    <t>PL 3104</t>
  </si>
  <si>
    <t>PL 3105</t>
  </si>
  <si>
    <t>PL 3106</t>
  </si>
  <si>
    <t>PL 3107</t>
  </si>
  <si>
    <t>PL 3108</t>
  </si>
  <si>
    <t>PL 3109</t>
  </si>
  <si>
    <t>PL 3110</t>
  </si>
  <si>
    <t>PL 3111</t>
  </si>
  <si>
    <t>PL 3112</t>
  </si>
  <si>
    <t>PL 3113</t>
  </si>
  <si>
    <t>PL 3114</t>
  </si>
  <si>
    <t>PL 3115</t>
  </si>
  <si>
    <t>PL 3116</t>
  </si>
  <si>
    <t>PL 3117</t>
  </si>
  <si>
    <t>PL 3118</t>
  </si>
  <si>
    <t>PL 3119</t>
  </si>
  <si>
    <t>PL 3120</t>
  </si>
  <si>
    <t>PL 3121</t>
  </si>
  <si>
    <t>PL 3122</t>
  </si>
  <si>
    <t>PL 3123</t>
  </si>
  <si>
    <t>PL 3124</t>
  </si>
  <si>
    <t>PL 3125</t>
  </si>
  <si>
    <t>PL 3126</t>
  </si>
  <si>
    <t>PL 3127</t>
  </si>
  <si>
    <t>PL 3128</t>
  </si>
  <si>
    <t>PL 3129</t>
  </si>
  <si>
    <t>PL 3130</t>
  </si>
  <si>
    <t>PL 3131</t>
  </si>
  <si>
    <t>PL 3132</t>
  </si>
  <si>
    <t>PL 3133</t>
  </si>
  <si>
    <t>PL 3134</t>
  </si>
  <si>
    <t>PL 3135</t>
  </si>
  <si>
    <t>PL 3136</t>
  </si>
  <si>
    <t>PL 3138</t>
  </si>
  <si>
    <t>PL 3139</t>
  </si>
  <si>
    <t>PL 3140</t>
  </si>
  <si>
    <t>PL 3141</t>
  </si>
  <si>
    <t>PL 3142</t>
  </si>
  <si>
    <t>PL 3143</t>
  </si>
  <si>
    <t>PL 3144</t>
  </si>
  <si>
    <t>PL 3145</t>
  </si>
  <si>
    <t>PL 3146</t>
  </si>
  <si>
    <t>PL 3147</t>
  </si>
  <si>
    <t>PL 3149</t>
  </si>
  <si>
    <t>PL 3150</t>
  </si>
  <si>
    <t>PL 3151</t>
  </si>
  <si>
    <t>PL 3152</t>
  </si>
  <si>
    <t>PL 3153</t>
  </si>
  <si>
    <t>PL 3154</t>
  </si>
  <si>
    <t>PL 3155</t>
  </si>
  <si>
    <t>PL 3156</t>
  </si>
  <si>
    <t>PL 3157</t>
  </si>
  <si>
    <t>PL 3158</t>
  </si>
  <si>
    <t>PL 3159</t>
  </si>
  <si>
    <t>PL 3160</t>
  </si>
  <si>
    <t>PL 3161</t>
  </si>
  <si>
    <t>PL 3162</t>
  </si>
  <si>
    <t>PL 3163</t>
  </si>
  <si>
    <t>PL 3164</t>
  </si>
  <si>
    <t>PL 3165</t>
  </si>
  <si>
    <t>PL 3166</t>
  </si>
  <si>
    <t>PL 3167</t>
  </si>
  <si>
    <t>PL 3168</t>
  </si>
  <si>
    <t>PL 3169</t>
  </si>
  <si>
    <t>PL 3170</t>
  </si>
  <si>
    <t>PL 3171</t>
  </si>
  <si>
    <t>PL 3172</t>
  </si>
  <si>
    <t>PL 3173</t>
  </si>
  <si>
    <t>PL 3174</t>
  </si>
  <si>
    <t>PL 3175</t>
  </si>
  <si>
    <t>PL 3176</t>
  </si>
  <si>
    <t>PL 3177</t>
  </si>
  <si>
    <t>PL 3178</t>
  </si>
  <si>
    <t>PL 3179</t>
  </si>
  <si>
    <t>PL 3180</t>
  </si>
  <si>
    <t>PL 3181</t>
  </si>
  <si>
    <t>PL 3182</t>
  </si>
  <si>
    <t>PL 3183</t>
  </si>
  <si>
    <t>PL 3184</t>
  </si>
  <si>
    <t>PL 3185</t>
  </si>
  <si>
    <t>PL 3186</t>
  </si>
  <si>
    <t>PL 3187</t>
  </si>
  <si>
    <t>PL 3188</t>
  </si>
  <si>
    <t>PL 3189</t>
  </si>
  <si>
    <t>PL 3190</t>
  </si>
  <si>
    <t>PL 3191</t>
  </si>
  <si>
    <t>PL 3192</t>
  </si>
  <si>
    <t>PL 3193</t>
  </si>
  <si>
    <t>PL 3194</t>
  </si>
  <si>
    <t>PL 3195</t>
  </si>
  <si>
    <t>PL 3196</t>
  </si>
  <si>
    <t>PL 3198</t>
  </si>
  <si>
    <t>PL 3216</t>
  </si>
  <si>
    <t>PL 3217</t>
  </si>
  <si>
    <t>PL 3218</t>
  </si>
  <si>
    <t>PL 3219</t>
  </si>
  <si>
    <t>PL 3220</t>
  </si>
  <si>
    <t>PL 3221</t>
  </si>
  <si>
    <t>PL 3222</t>
  </si>
  <si>
    <t>PL 3223</t>
  </si>
  <si>
    <t>PL 3225</t>
  </si>
  <si>
    <t>PL 3227</t>
  </si>
  <si>
    <t>PL 3228</t>
  </si>
  <si>
    <t>PL 3229</t>
  </si>
  <si>
    <t>PL 3233</t>
  </si>
  <si>
    <t>PL 3234</t>
  </si>
  <si>
    <t>PL 3235</t>
  </si>
  <si>
    <t>PL 3238</t>
  </si>
  <si>
    <t>PL 3239</t>
  </si>
  <si>
    <t>PL 3242</t>
  </si>
  <si>
    <t>PL 3244</t>
  </si>
  <si>
    <t>PL 3250</t>
  </si>
  <si>
    <t>PL 3251</t>
  </si>
  <si>
    <t>PL 3252</t>
  </si>
  <si>
    <t>PL 3253</t>
  </si>
  <si>
    <t>PL 3256</t>
  </si>
  <si>
    <t>PL 3257</t>
  </si>
  <si>
    <t>PL 3258</t>
  </si>
  <si>
    <t>PL 3259</t>
  </si>
  <si>
    <t>PL 3260</t>
  </si>
  <si>
    <t>PL 3261</t>
  </si>
  <si>
    <t>PL 3262</t>
  </si>
  <si>
    <t>PL 3263</t>
  </si>
  <si>
    <t>PL 3264</t>
  </si>
  <si>
    <t>PL 3265</t>
  </si>
  <si>
    <t>PL 3266</t>
  </si>
  <si>
    <t>PL 3267</t>
  </si>
  <si>
    <t>PL 3268</t>
  </si>
  <si>
    <t>PL 3270</t>
  </si>
  <si>
    <t>PL 3271</t>
  </si>
  <si>
    <t>PL 3272</t>
  </si>
  <si>
    <t>PL 3274</t>
  </si>
  <si>
    <t>PL 3275</t>
  </si>
  <si>
    <t>PL 3276</t>
  </si>
  <si>
    <t>PL 3277</t>
  </si>
  <si>
    <t>PL 3279</t>
  </si>
  <si>
    <t>PL 3281</t>
  </si>
  <si>
    <t>PL 3283</t>
  </si>
  <si>
    <t>PL 3284</t>
  </si>
  <si>
    <t>PL 3285</t>
  </si>
  <si>
    <t>PL 3286</t>
  </si>
  <si>
    <t>PL 3287</t>
  </si>
  <si>
    <t>PL 3288</t>
  </si>
  <si>
    <t>PL 3289</t>
  </si>
  <si>
    <t>PL 3290</t>
  </si>
  <si>
    <t>PL 3291</t>
  </si>
  <si>
    <t>PL 3293</t>
  </si>
  <si>
    <t>PL 3294</t>
  </si>
  <si>
    <t>PL 3295</t>
  </si>
  <si>
    <t>PL 3296</t>
  </si>
  <si>
    <t>PL 3297</t>
  </si>
  <si>
    <t>PL 3298</t>
  </si>
  <si>
    <t>PL 3299</t>
  </si>
  <si>
    <t>PL 3300</t>
  </si>
  <si>
    <t>PL 3301</t>
  </si>
  <si>
    <t>PL 3302</t>
  </si>
  <si>
    <t>PL 3303</t>
  </si>
  <si>
    <t>PL 3304</t>
  </si>
  <si>
    <t>PL 3305</t>
  </si>
  <si>
    <t>PL 3306</t>
  </si>
  <si>
    <t>PL 3307</t>
  </si>
  <si>
    <t>PL 3308</t>
  </si>
  <si>
    <t>PL 3309</t>
  </si>
  <si>
    <t>PL 3310</t>
  </si>
  <si>
    <t>PL 3311</t>
  </si>
  <si>
    <t>PL 3312</t>
  </si>
  <si>
    <t>PL 3313</t>
  </si>
  <si>
    <t>PL 3314</t>
  </si>
  <si>
    <t>PL 3315</t>
  </si>
  <si>
    <t>PL 3316</t>
  </si>
  <si>
    <t>PL 3317</t>
  </si>
  <si>
    <t>PL 3318</t>
  </si>
  <si>
    <t>PL 3323</t>
  </si>
  <si>
    <t>PL 3324</t>
  </si>
  <si>
    <t>PL 3330</t>
  </si>
  <si>
    <t>PL 3332</t>
  </si>
  <si>
    <t>PL 3333</t>
  </si>
  <si>
    <t>PL 3334</t>
  </si>
  <si>
    <t>PL 3336</t>
  </si>
  <si>
    <t>PL 3337</t>
  </si>
  <si>
    <t>PL 3338</t>
  </si>
  <si>
    <t>PL 3339</t>
  </si>
  <si>
    <t>PL 3342</t>
  </si>
  <si>
    <t>PL 3345</t>
  </si>
  <si>
    <t>PL 3347</t>
  </si>
  <si>
    <t>PL 3348</t>
  </si>
  <si>
    <t>PL 3349</t>
  </si>
  <si>
    <t>PL 3350</t>
  </si>
  <si>
    <t>PL 3351</t>
  </si>
  <si>
    <t>PL 3352</t>
  </si>
  <si>
    <t>PL 3353</t>
  </si>
  <si>
    <t>PL 3354</t>
  </si>
  <si>
    <t>PL 3355</t>
  </si>
  <si>
    <t>PL 3356</t>
  </si>
  <si>
    <t>PL 3357</t>
  </si>
  <si>
    <t>PL 3358</t>
  </si>
  <si>
    <t>PL 3359</t>
  </si>
  <si>
    <t>PL 3360</t>
  </si>
  <si>
    <t>PL 3361</t>
  </si>
  <si>
    <t>PL 3362</t>
  </si>
  <si>
    <t>PL 3363</t>
  </si>
  <si>
    <t>PL 3364</t>
  </si>
  <si>
    <t>PL 3365</t>
  </si>
  <si>
    <t>PL 3366</t>
  </si>
  <si>
    <t>PL 3367</t>
  </si>
  <si>
    <t>PL 3368</t>
  </si>
  <si>
    <t>PL 3369</t>
  </si>
  <si>
    <t>PL 3370</t>
  </si>
  <si>
    <t>PL 3371</t>
  </si>
  <si>
    <t>PL 3372</t>
  </si>
  <si>
    <t>PL 3373</t>
  </si>
  <si>
    <t>PL 3374</t>
  </si>
  <si>
    <t>PL 3375</t>
  </si>
  <si>
    <t>PL 3376</t>
  </si>
  <si>
    <t>PL 3377</t>
  </si>
  <si>
    <t>PL 3378</t>
  </si>
  <si>
    <t>PL 3379</t>
  </si>
  <si>
    <t>PL 3380</t>
  </si>
  <si>
    <t>PL 3381</t>
  </si>
  <si>
    <t>PL 3382</t>
  </si>
  <si>
    <t>PL 3383</t>
  </si>
  <si>
    <t>PL 3384</t>
  </si>
  <si>
    <t>PL 3385</t>
  </si>
  <si>
    <t>PL 3386</t>
  </si>
  <si>
    <t>PL 3387</t>
  </si>
  <si>
    <t>PL 3388</t>
  </si>
  <si>
    <t>PL 3389</t>
  </si>
  <si>
    <t>PL 3390</t>
  </si>
  <si>
    <t>PL 3391</t>
  </si>
  <si>
    <t>PL 3392</t>
  </si>
  <si>
    <t>PL 3394</t>
  </si>
  <si>
    <t>PL 3396</t>
  </si>
  <si>
    <t>PL 3397</t>
  </si>
  <si>
    <t>PL 3398</t>
  </si>
  <si>
    <t>PL 3399</t>
  </si>
  <si>
    <t>PL 3400</t>
  </si>
  <si>
    <t>PL 3401</t>
  </si>
  <si>
    <t>PL 3402</t>
  </si>
  <si>
    <t>PL 3403</t>
  </si>
  <si>
    <t>PL 3404</t>
  </si>
  <si>
    <t>PL 3405</t>
  </si>
  <si>
    <t>Shriram General Insurance Co Ltd</t>
  </si>
  <si>
    <t>PL 3406</t>
  </si>
  <si>
    <t>PL 3407</t>
  </si>
  <si>
    <t>PL 3408</t>
  </si>
  <si>
    <t>PL 3409</t>
  </si>
  <si>
    <t>PL 3410</t>
  </si>
  <si>
    <t>PL 3411</t>
  </si>
  <si>
    <t>PL 3412</t>
  </si>
  <si>
    <t>PL 3413</t>
  </si>
  <si>
    <t>PL 3414</t>
  </si>
  <si>
    <t>PL 3415</t>
  </si>
  <si>
    <t>PL 3416</t>
  </si>
  <si>
    <t>PL 3417</t>
  </si>
  <si>
    <t>PL 3418</t>
  </si>
  <si>
    <t>PL 3419</t>
  </si>
  <si>
    <t>PL 3420</t>
  </si>
  <si>
    <t>PL 3421</t>
  </si>
  <si>
    <t>PL 3422</t>
  </si>
  <si>
    <t>PL 3423</t>
  </si>
  <si>
    <t>PL 3424</t>
  </si>
  <si>
    <t>PL 3425</t>
  </si>
  <si>
    <t>PL 3426</t>
  </si>
  <si>
    <t>PL 3427</t>
  </si>
  <si>
    <t>PL 3428</t>
  </si>
  <si>
    <t>PL 3429</t>
  </si>
  <si>
    <t>PL 3430</t>
  </si>
  <si>
    <t>PL 3431</t>
  </si>
  <si>
    <t>PL 3432</t>
  </si>
  <si>
    <t>PL 3433</t>
  </si>
  <si>
    <t>PL 3434</t>
  </si>
  <si>
    <t>PL 3435</t>
  </si>
  <si>
    <t>PL 3436</t>
  </si>
  <si>
    <t>PL 3437</t>
  </si>
  <si>
    <t>PL 3438</t>
  </si>
  <si>
    <t>PL 3439</t>
  </si>
  <si>
    <t>PL 3440</t>
  </si>
  <si>
    <t>PL 3441</t>
  </si>
  <si>
    <t>PL 3442</t>
  </si>
  <si>
    <t>PL 3443</t>
  </si>
  <si>
    <t>PL 3449</t>
  </si>
  <si>
    <t>PL 3454</t>
  </si>
  <si>
    <t>PL 3455</t>
  </si>
  <si>
    <t>PL 3456</t>
  </si>
  <si>
    <t>PL 3457</t>
  </si>
  <si>
    <t>PL 3458</t>
  </si>
  <si>
    <t>PL 3459</t>
  </si>
  <si>
    <t>PL 3460</t>
  </si>
  <si>
    <t>PL 3525</t>
  </si>
  <si>
    <t>PL 3526</t>
  </si>
  <si>
    <t>PL 3527</t>
  </si>
  <si>
    <t>PL 3528</t>
  </si>
  <si>
    <t>PL 3529</t>
  </si>
  <si>
    <t>PL 3530</t>
  </si>
  <si>
    <t>PL 3531</t>
  </si>
  <si>
    <t>PL 3532</t>
  </si>
  <si>
    <t>PL 3533</t>
  </si>
  <si>
    <t>PL 3534</t>
  </si>
  <si>
    <t>PL 3535</t>
  </si>
  <si>
    <t>PL 3536</t>
  </si>
  <si>
    <t>PL 3537</t>
  </si>
  <si>
    <t>PL 3538</t>
  </si>
  <si>
    <t>PL 3539</t>
  </si>
  <si>
    <t>PL 3540</t>
  </si>
  <si>
    <t>PL 3541</t>
  </si>
  <si>
    <t>PL 3542</t>
  </si>
  <si>
    <t>PL 3543</t>
  </si>
  <si>
    <t>PL 3544</t>
  </si>
  <si>
    <t>PL 3545</t>
  </si>
  <si>
    <t>PL 3546</t>
  </si>
  <si>
    <t>PL 3547</t>
  </si>
  <si>
    <t>PL 3548</t>
  </si>
  <si>
    <t>PL 3549</t>
  </si>
  <si>
    <t>PL 3550</t>
  </si>
  <si>
    <t>PL 3551</t>
  </si>
  <si>
    <t>PL 3552</t>
  </si>
  <si>
    <t>PL 3553</t>
  </si>
  <si>
    <t>PL 3554</t>
  </si>
  <si>
    <t>PL 3555</t>
  </si>
  <si>
    <t>PL 3556</t>
  </si>
  <si>
    <t>PL 3557</t>
  </si>
  <si>
    <t>PL 3558</t>
  </si>
  <si>
    <t>PL 3559</t>
  </si>
  <si>
    <t>PL 3560</t>
  </si>
  <si>
    <t>PL 3561</t>
  </si>
  <si>
    <t>PL 3562</t>
  </si>
  <si>
    <t>PL 3563</t>
  </si>
  <si>
    <t>PL 3564</t>
  </si>
  <si>
    <t>PL 3565</t>
  </si>
  <si>
    <t>PL 3566</t>
  </si>
  <si>
    <t>PL 3567</t>
  </si>
  <si>
    <t>PL 3568</t>
  </si>
  <si>
    <t>PL 3569</t>
  </si>
  <si>
    <t>PL 3570</t>
  </si>
  <si>
    <t>PL 3571</t>
  </si>
  <si>
    <t>PL 3572</t>
  </si>
  <si>
    <t>PL 3573</t>
  </si>
  <si>
    <t>PL 3574</t>
  </si>
  <si>
    <t>PL 3575</t>
  </si>
  <si>
    <t>PL 3576</t>
  </si>
  <si>
    <t>PL 3577</t>
  </si>
  <si>
    <t>PL 3657</t>
  </si>
  <si>
    <t>PL 3658</t>
  </si>
  <si>
    <t>PL 3659</t>
  </si>
  <si>
    <t>PL 3660</t>
  </si>
  <si>
    <t>PL 3661</t>
  </si>
  <si>
    <t>PL 3662</t>
  </si>
  <si>
    <t>PL 3663</t>
  </si>
  <si>
    <t>PL 3664</t>
  </si>
  <si>
    <t>PL 3665</t>
  </si>
  <si>
    <t>PL 3666</t>
  </si>
  <si>
    <t>PL 3667</t>
  </si>
  <si>
    <t>PL 3668</t>
  </si>
  <si>
    <t>PL 3669</t>
  </si>
  <si>
    <t>PL 3670</t>
  </si>
  <si>
    <t>PL 3671</t>
  </si>
  <si>
    <t>PL 3672</t>
  </si>
  <si>
    <t>PL 3673</t>
  </si>
  <si>
    <t>PL 3674</t>
  </si>
  <si>
    <t>PL 3675</t>
  </si>
  <si>
    <t>PL 3676</t>
  </si>
  <si>
    <t>PL 3677</t>
  </si>
  <si>
    <t>PL 3678</t>
  </si>
  <si>
    <t>PL 3679</t>
  </si>
  <si>
    <t>PL 3680</t>
  </si>
  <si>
    <t>PL 3681</t>
  </si>
  <si>
    <t>PL 3682</t>
  </si>
  <si>
    <t>PL 3717</t>
  </si>
  <si>
    <t>PL 3718</t>
  </si>
  <si>
    <t>PL 3719</t>
  </si>
  <si>
    <t>PL 3720</t>
  </si>
  <si>
    <t>PL 3721</t>
  </si>
  <si>
    <t>PL 3722</t>
  </si>
  <si>
    <t>PL 3724</t>
  </si>
  <si>
    <t>PL 3725</t>
  </si>
  <si>
    <t>PL 3726</t>
  </si>
  <si>
    <t>PL 3727</t>
  </si>
  <si>
    <t>PL 3728</t>
  </si>
  <si>
    <t>PL 3729</t>
  </si>
  <si>
    <t>PL 3778</t>
  </si>
  <si>
    <t>PL 3779</t>
  </si>
  <si>
    <t>PL 3780</t>
  </si>
  <si>
    <t>PL 3781</t>
  </si>
  <si>
    <t>PL 3782</t>
  </si>
  <si>
    <t>PL 3783</t>
  </si>
  <si>
    <t>PL 3784</t>
  </si>
  <si>
    <t>PL 3785</t>
  </si>
  <si>
    <t>PL 3786</t>
  </si>
  <si>
    <t>PL 3787</t>
  </si>
  <si>
    <t>PL 3788</t>
  </si>
  <si>
    <t>PL 3789</t>
  </si>
  <si>
    <t>PL 3791</t>
  </si>
  <si>
    <t>PL 3792</t>
  </si>
  <si>
    <t>PL 3793</t>
  </si>
  <si>
    <t>PL 3794</t>
  </si>
  <si>
    <t>PL 3795</t>
  </si>
  <si>
    <t>PL 3796</t>
  </si>
  <si>
    <t>PL 3886</t>
  </si>
  <si>
    <t>PL 3887</t>
  </si>
  <si>
    <t>PL 3888</t>
  </si>
  <si>
    <t>PL 3889</t>
  </si>
  <si>
    <t>PL 3890</t>
  </si>
  <si>
    <t>PL 3891</t>
  </si>
  <si>
    <t>PL 3892</t>
  </si>
  <si>
    <t>PL 3893</t>
  </si>
  <si>
    <t>PL 3894</t>
  </si>
  <si>
    <t>PL 3895</t>
  </si>
  <si>
    <t>PL 3896</t>
  </si>
  <si>
    <t>PL 3897</t>
  </si>
  <si>
    <t>PL 3898</t>
  </si>
  <si>
    <t>PL 3899</t>
  </si>
  <si>
    <t>PL 3953</t>
  </si>
  <si>
    <t>PL 3956</t>
  </si>
  <si>
    <t>PL 3963</t>
  </si>
  <si>
    <t>PL 3966</t>
  </si>
  <si>
    <t>PL 3967</t>
  </si>
  <si>
    <t>PL 3991</t>
  </si>
  <si>
    <t>PL 3992</t>
  </si>
  <si>
    <t>PL 3993</t>
  </si>
  <si>
    <t>PL 3997</t>
  </si>
  <si>
    <t>PL 3999</t>
  </si>
  <si>
    <t>PL 4006</t>
  </si>
  <si>
    <t>PL 4007</t>
  </si>
  <si>
    <t>PL 4008</t>
  </si>
  <si>
    <t>PL 4009</t>
  </si>
  <si>
    <t>PL 4010</t>
  </si>
  <si>
    <t>PL 4011</t>
  </si>
  <si>
    <t>PL 4012</t>
  </si>
  <si>
    <t>PL 4013</t>
  </si>
  <si>
    <t>PL 4014</t>
  </si>
  <si>
    <t>PL 4022</t>
  </si>
  <si>
    <t>PL 4023</t>
  </si>
  <si>
    <t>PL 4024</t>
  </si>
  <si>
    <t>PL 4025</t>
  </si>
  <si>
    <t>PL 4026</t>
  </si>
  <si>
    <t>PL 4027</t>
  </si>
  <si>
    <t>PL 4028</t>
  </si>
  <si>
    <t>PL 4029</t>
  </si>
  <si>
    <t>PL 4030</t>
  </si>
  <si>
    <t>PL 4031</t>
  </si>
  <si>
    <t>PL 4032</t>
  </si>
  <si>
    <t>PL 4033</t>
  </si>
  <si>
    <t>PL 4034</t>
  </si>
  <si>
    <t>PL 4035</t>
  </si>
  <si>
    <t>PL 4036</t>
  </si>
  <si>
    <t>PL 4037</t>
  </si>
  <si>
    <t>PL 4038</t>
  </si>
  <si>
    <t>PL 4039</t>
  </si>
  <si>
    <t>PL 4040</t>
  </si>
  <si>
    <t>PL 4041</t>
  </si>
  <si>
    <t>PL 4042</t>
  </si>
  <si>
    <t>PL 4043</t>
  </si>
  <si>
    <t>PL 4044</t>
  </si>
  <si>
    <t>PL 4045</t>
  </si>
  <si>
    <t>PL 4046</t>
  </si>
  <si>
    <t>PL 4047</t>
  </si>
  <si>
    <t>PL 4048</t>
  </si>
  <si>
    <t>PL 4049</t>
  </si>
  <si>
    <t>PL 4050</t>
  </si>
  <si>
    <t>PL 4051</t>
  </si>
  <si>
    <t>PL 4052</t>
  </si>
  <si>
    <t>PL 4053</t>
  </si>
  <si>
    <t>PL 4054</t>
  </si>
  <si>
    <t>PL 4055</t>
  </si>
  <si>
    <t>PL 4056</t>
  </si>
  <si>
    <t>PL 4057</t>
  </si>
  <si>
    <t>PL 4086</t>
  </si>
  <si>
    <t>PL 4087</t>
  </si>
  <si>
    <t>PL 4088</t>
  </si>
  <si>
    <t>PL 4089</t>
  </si>
  <si>
    <t>PL 4095</t>
  </si>
  <si>
    <t>PL 4096</t>
  </si>
  <si>
    <t>PL 4097</t>
  </si>
  <si>
    <t>PL 4113</t>
  </si>
  <si>
    <t>PL 4119</t>
  </si>
  <si>
    <t>PL 4120</t>
  </si>
  <si>
    <t>PL 4121</t>
  </si>
  <si>
    <t>PL 4122</t>
  </si>
  <si>
    <t>PL 4123</t>
  </si>
  <si>
    <t>PL 4124</t>
  </si>
  <si>
    <t>PL 4125</t>
  </si>
  <si>
    <t>PL 4126</t>
  </si>
  <si>
    <t>PL 4127</t>
  </si>
  <si>
    <t>PL 4128</t>
  </si>
  <si>
    <t>PL 4129</t>
  </si>
  <si>
    <t>PL 4130</t>
  </si>
  <si>
    <t>PL 4131</t>
  </si>
  <si>
    <t>PL 4132</t>
  </si>
  <si>
    <t>PL 4133</t>
  </si>
  <si>
    <t>PL 4134</t>
  </si>
  <si>
    <t>PL 4136</t>
  </si>
  <si>
    <t>PL 4137</t>
  </si>
  <si>
    <t>PL 4138</t>
  </si>
  <si>
    <t>PL 4139</t>
  </si>
  <si>
    <t>PL 4140</t>
  </si>
  <si>
    <t>PL 4141</t>
  </si>
  <si>
    <t>PL 4142</t>
  </si>
  <si>
    <t>PL 4143</t>
  </si>
  <si>
    <t>PL 4144</t>
  </si>
  <si>
    <t>PL 4145</t>
  </si>
  <si>
    <t>PL 4147</t>
  </si>
  <si>
    <t>PL 4148</t>
  </si>
  <si>
    <t>PL 4149</t>
  </si>
  <si>
    <t>PL 4180</t>
  </si>
  <si>
    <t>PL 4181</t>
  </si>
  <si>
    <t>PL 4182</t>
  </si>
  <si>
    <t>PL 4183</t>
  </si>
  <si>
    <t>PL 4184</t>
  </si>
  <si>
    <t>PL 4185</t>
  </si>
  <si>
    <t>PL 4186</t>
  </si>
  <si>
    <t>PL 4191</t>
  </si>
  <si>
    <t>PL 4192</t>
  </si>
  <si>
    <t>PL 4193</t>
  </si>
  <si>
    <t>PL 4194</t>
  </si>
  <si>
    <t>PL 4195</t>
  </si>
  <si>
    <t>PL 4197</t>
  </si>
  <si>
    <t>PL 4208</t>
  </si>
  <si>
    <t>PL 4209</t>
  </si>
  <si>
    <t>PL 4210</t>
  </si>
  <si>
    <t>PL 4211</t>
  </si>
  <si>
    <t>PL 4212</t>
  </si>
  <si>
    <t>PL 4213</t>
  </si>
  <si>
    <t>PL 4214</t>
  </si>
  <si>
    <t>PL 4215</t>
  </si>
  <si>
    <t>PL 4216</t>
  </si>
  <si>
    <t>PL 4217</t>
  </si>
  <si>
    <t>PL 4218</t>
  </si>
  <si>
    <t>PL 4219</t>
  </si>
  <si>
    <t>PL 4220</t>
  </si>
  <si>
    <t>PL 4221</t>
  </si>
  <si>
    <t>PL 4222</t>
  </si>
  <si>
    <t>PL 4223</t>
  </si>
  <si>
    <t>PL 4224</t>
  </si>
  <si>
    <t>PL 4225</t>
  </si>
  <si>
    <t>PL 4226</t>
  </si>
  <si>
    <t>PL 4227</t>
  </si>
  <si>
    <t>PL 4228</t>
  </si>
  <si>
    <t>PL 4229</t>
  </si>
  <si>
    <t>PL 4230</t>
  </si>
  <si>
    <t>PL 4231</t>
  </si>
  <si>
    <t>PL 4232</t>
  </si>
  <si>
    <t>PL 4233</t>
  </si>
  <si>
    <t>Niva Bupa Health Insurance Company Ltd</t>
  </si>
  <si>
    <t>PL 4235</t>
  </si>
  <si>
    <t>PL 4278</t>
  </si>
  <si>
    <t>PL 4280</t>
  </si>
  <si>
    <t>PL 4281</t>
  </si>
  <si>
    <t>PL 4282</t>
  </si>
  <si>
    <t>PL 4283</t>
  </si>
  <si>
    <t>PL 4284</t>
  </si>
  <si>
    <t>PL 4285</t>
  </si>
  <si>
    <t>PL 4286</t>
  </si>
  <si>
    <t>PL 4287</t>
  </si>
  <si>
    <t>PL 4288</t>
  </si>
  <si>
    <t>PL 4289</t>
  </si>
  <si>
    <t>PL 4290</t>
  </si>
  <si>
    <t>PL 4291</t>
  </si>
  <si>
    <t>PL 4292</t>
  </si>
  <si>
    <t>PL 4293</t>
  </si>
  <si>
    <t>PL 4294</t>
  </si>
  <si>
    <t>PL 4295</t>
  </si>
  <si>
    <t>PL 4296</t>
  </si>
  <si>
    <t>PL 4297</t>
  </si>
  <si>
    <t>PL 4298</t>
  </si>
  <si>
    <t>PL 4299</t>
  </si>
  <si>
    <t>PL 4300</t>
  </si>
  <si>
    <t>PL 4302</t>
  </si>
  <si>
    <t>PL 4303</t>
  </si>
  <si>
    <t>PL 4304</t>
  </si>
  <si>
    <t>PL 4305</t>
  </si>
  <si>
    <t>PL 4306</t>
  </si>
  <si>
    <t>PL 4307</t>
  </si>
  <si>
    <t>PL 4308</t>
  </si>
  <si>
    <t>PL 4309</t>
  </si>
  <si>
    <t>PL 4310</t>
  </si>
  <si>
    <t>PL 4311</t>
  </si>
  <si>
    <t>PL 4312</t>
  </si>
  <si>
    <t>PL 4313</t>
  </si>
  <si>
    <t>PL 4314</t>
  </si>
  <si>
    <t>PL 4315</t>
  </si>
  <si>
    <t>PL 4316</t>
  </si>
  <si>
    <t>PL 4319</t>
  </si>
  <si>
    <t>PL 4321</t>
  </si>
  <si>
    <t>PL 4322</t>
  </si>
  <si>
    <t>PL 4323</t>
  </si>
  <si>
    <t>PL 4324</t>
  </si>
  <si>
    <t>PL 4325</t>
  </si>
  <si>
    <t>PL 4326</t>
  </si>
  <si>
    <t>PL 4327</t>
  </si>
  <si>
    <t>PL 4328</t>
  </si>
  <si>
    <t>PL 4329</t>
  </si>
  <si>
    <t>PL 4330</t>
  </si>
  <si>
    <t>PL 4331</t>
  </si>
  <si>
    <t>PL 4332</t>
  </si>
  <si>
    <t>PL 4333</t>
  </si>
  <si>
    <t>PL 4334</t>
  </si>
  <si>
    <t>PL 4335</t>
  </si>
  <si>
    <t>PL 4336</t>
  </si>
  <si>
    <t>PL 4337</t>
  </si>
  <si>
    <t>PL 4338</t>
  </si>
  <si>
    <t>PL 4339</t>
  </si>
  <si>
    <t>PL 4340</t>
  </si>
  <si>
    <t>PL 4341</t>
  </si>
  <si>
    <t>PL 4342</t>
  </si>
  <si>
    <t>PL 4343</t>
  </si>
  <si>
    <t>PL 4344</t>
  </si>
  <si>
    <t>PL 4345</t>
  </si>
  <si>
    <t>PL 4346</t>
  </si>
  <si>
    <t>PL 4347</t>
  </si>
  <si>
    <t>PL 4348</t>
  </si>
  <si>
    <t>PL 4349</t>
  </si>
  <si>
    <t>PL 4350</t>
  </si>
  <si>
    <t>PL 4351</t>
  </si>
  <si>
    <t>PL 4352</t>
  </si>
  <si>
    <t>PL 4353</t>
  </si>
  <si>
    <t>PL 4354</t>
  </si>
  <si>
    <t>PL 4355</t>
  </si>
  <si>
    <t>PL 4356</t>
  </si>
  <si>
    <t>PL 4357</t>
  </si>
  <si>
    <t>PL 4358</t>
  </si>
  <si>
    <t>PL 4359</t>
  </si>
  <si>
    <t>PL 4360</t>
  </si>
  <si>
    <t>PL 4361</t>
  </si>
  <si>
    <t>PL 4362</t>
  </si>
  <si>
    <t>PL 4363</t>
  </si>
  <si>
    <t>PL 4364</t>
  </si>
  <si>
    <t>PL 4367</t>
  </si>
  <si>
    <t>PL 4368</t>
  </si>
  <si>
    <t>PL 4369</t>
  </si>
  <si>
    <t>PL 4370</t>
  </si>
  <si>
    <t>PL 4371</t>
  </si>
  <si>
    <t>PL 4372</t>
  </si>
  <si>
    <t>PL 4373</t>
  </si>
  <si>
    <t>PL 4374</t>
  </si>
  <si>
    <t>PL 4375</t>
  </si>
  <si>
    <t>PL 4376</t>
  </si>
  <si>
    <t>PL 4377</t>
  </si>
  <si>
    <t>PL 4378</t>
  </si>
  <si>
    <t>PL 4379</t>
  </si>
  <si>
    <t>PL 4380</t>
  </si>
  <si>
    <t>PL 4381</t>
  </si>
  <si>
    <t>PL 4382</t>
  </si>
  <si>
    <t>PL 4383</t>
  </si>
  <si>
    <t>PL 4384</t>
  </si>
  <si>
    <t>PL 4385</t>
  </si>
  <si>
    <t>PL 4386</t>
  </si>
  <si>
    <t>PL 4387</t>
  </si>
  <si>
    <t>PL 4388</t>
  </si>
  <si>
    <t>PL 4389</t>
  </si>
  <si>
    <t>PL 4392</t>
  </si>
  <si>
    <t>PL 4393</t>
  </si>
  <si>
    <t>PL 4394</t>
  </si>
  <si>
    <t>PL 4395</t>
  </si>
  <si>
    <t>PL 4396</t>
  </si>
  <si>
    <t>PL 4397</t>
  </si>
  <si>
    <t>PL 4398</t>
  </si>
  <si>
    <t>PL 4399</t>
  </si>
  <si>
    <t>PL 4400</t>
  </si>
  <si>
    <t>PL 4401</t>
  </si>
  <si>
    <t>PL 4402</t>
  </si>
  <si>
    <t>PL 4403</t>
  </si>
  <si>
    <t>PL 4404</t>
  </si>
  <si>
    <t>PL 4405</t>
  </si>
  <si>
    <t>PL 4406</t>
  </si>
  <si>
    <t>Householder Package</t>
  </si>
  <si>
    <t>PL 4409</t>
  </si>
  <si>
    <t>PL 4489</t>
  </si>
  <si>
    <t>PL 4490</t>
  </si>
  <si>
    <t>PL 4491</t>
  </si>
  <si>
    <t>PL 4492</t>
  </si>
  <si>
    <t>PL 4493</t>
  </si>
  <si>
    <t>PL 4494</t>
  </si>
  <si>
    <t>PL 4495</t>
  </si>
  <si>
    <t>PL 4496</t>
  </si>
  <si>
    <t>PL 4497</t>
  </si>
  <si>
    <t>PL 4498</t>
  </si>
  <si>
    <t>PL 4499</t>
  </si>
  <si>
    <t>PL 4528</t>
  </si>
  <si>
    <t>PL 4529</t>
  </si>
  <si>
    <t>PL 4530</t>
  </si>
  <si>
    <t>PL 4531</t>
  </si>
  <si>
    <t>PL 4532</t>
  </si>
  <si>
    <t>PL 4533</t>
  </si>
  <si>
    <t>PL 4538</t>
  </si>
  <si>
    <t>PL 4539</t>
  </si>
  <si>
    <t>PL 4540</t>
  </si>
  <si>
    <t>PL 4541</t>
  </si>
  <si>
    <t>PL 4546</t>
  </si>
  <si>
    <t>PL 4548</t>
  </si>
  <si>
    <t>PL 4565</t>
  </si>
  <si>
    <t>PL 4567</t>
  </si>
  <si>
    <t>PL 4568</t>
  </si>
  <si>
    <t>PL 4569</t>
  </si>
  <si>
    <t>PL 4570</t>
  </si>
  <si>
    <t>PL 4571</t>
  </si>
  <si>
    <t>PL 4572</t>
  </si>
  <si>
    <t>PL 4574</t>
  </si>
  <si>
    <t>PL 4575</t>
  </si>
  <si>
    <t>PL 4576</t>
  </si>
  <si>
    <t>PL 4577</t>
  </si>
  <si>
    <t>PL 4578</t>
  </si>
  <si>
    <t>PL 4579</t>
  </si>
  <si>
    <t>PL 4580</t>
  </si>
  <si>
    <t>PL 4581</t>
  </si>
  <si>
    <t>PL 4582</t>
  </si>
  <si>
    <t>PL 4583</t>
  </si>
  <si>
    <t>PL 4584</t>
  </si>
  <si>
    <t>PL 4585</t>
  </si>
  <si>
    <t>PL 4586</t>
  </si>
  <si>
    <t>PL 4597</t>
  </si>
  <si>
    <t>PL 4598</t>
  </si>
  <si>
    <t>PL 4600</t>
  </si>
  <si>
    <t>PL 4601</t>
  </si>
  <si>
    <t>PL 4602</t>
  </si>
  <si>
    <t>PL 4603</t>
  </si>
  <si>
    <t>PL 4604</t>
  </si>
  <si>
    <t>PL 4605</t>
  </si>
  <si>
    <t>PL 4606</t>
  </si>
  <si>
    <t>PL 4608</t>
  </si>
  <si>
    <t>PL 4609</t>
  </si>
  <si>
    <t>PL 4610</t>
  </si>
  <si>
    <t>PL 4611</t>
  </si>
  <si>
    <t>PL 4619</t>
  </si>
  <si>
    <t>PL 4620</t>
  </si>
  <si>
    <t>PL 4621</t>
  </si>
  <si>
    <t>PL 4622</t>
  </si>
  <si>
    <t>PL 4623</t>
  </si>
  <si>
    <t>PL 4624</t>
  </si>
  <si>
    <t>PL 4625</t>
  </si>
  <si>
    <t>PL 4626</t>
  </si>
  <si>
    <t>PL 4627</t>
  </si>
  <si>
    <t>PL 4629</t>
  </si>
  <si>
    <t>PL 4630</t>
  </si>
  <si>
    <t>PL 4632</t>
  </si>
  <si>
    <t>PL 4633</t>
  </si>
  <si>
    <t>PL 4634</t>
  </si>
  <si>
    <t>PL 4635</t>
  </si>
  <si>
    <t>PL 4636</t>
  </si>
  <si>
    <t>PL 4637</t>
  </si>
  <si>
    <t>PL 4638</t>
  </si>
  <si>
    <t>PL 4639</t>
  </si>
  <si>
    <t>PL 4640</t>
  </si>
  <si>
    <t>PL 4649</t>
  </si>
  <si>
    <t>PL 4650</t>
  </si>
  <si>
    <t>PL 4651</t>
  </si>
  <si>
    <t>PL 4653</t>
  </si>
  <si>
    <t>PL 4655</t>
  </si>
  <si>
    <t>PL 4657</t>
  </si>
  <si>
    <t>PL 4661</t>
  </si>
  <si>
    <t>PL 4664</t>
  </si>
  <si>
    <t>PL 4665</t>
  </si>
  <si>
    <t>PL 4666</t>
  </si>
  <si>
    <t>PL 4667</t>
  </si>
  <si>
    <t>PL 4668</t>
  </si>
  <si>
    <t>PL 4669</t>
  </si>
  <si>
    <t>PL 4670</t>
  </si>
  <si>
    <t>PL 4671</t>
  </si>
  <si>
    <t>PL 4672</t>
  </si>
  <si>
    <t>PL 4673</t>
  </si>
  <si>
    <t>PL 4675</t>
  </si>
  <si>
    <t>PL 4676</t>
  </si>
  <si>
    <t>PL 4677</t>
  </si>
  <si>
    <t>PL 4678</t>
  </si>
  <si>
    <t>PL 4694</t>
  </si>
  <si>
    <t>PL 4695</t>
  </si>
  <si>
    <t>PL 4700</t>
  </si>
  <si>
    <t>PL 4701</t>
  </si>
  <si>
    <t>PL 4702</t>
  </si>
  <si>
    <t>PL 4703</t>
  </si>
  <si>
    <t>PL 4704</t>
  </si>
  <si>
    <t>PL 4705</t>
  </si>
  <si>
    <t>PL 4707</t>
  </si>
  <si>
    <t>PL 4709</t>
  </si>
  <si>
    <t>PL 4710</t>
  </si>
  <si>
    <t>PL 4711</t>
  </si>
  <si>
    <t>PL 4712</t>
  </si>
  <si>
    <t>PL 4713</t>
  </si>
  <si>
    <t>PL 4714</t>
  </si>
  <si>
    <t>PL 4715</t>
  </si>
  <si>
    <t>PL 4716</t>
  </si>
  <si>
    <t>PL 4717</t>
  </si>
  <si>
    <t>PL 4718</t>
  </si>
  <si>
    <t>PL 4719</t>
  </si>
  <si>
    <t>PL 4720</t>
  </si>
  <si>
    <t>PL 4721</t>
  </si>
  <si>
    <t>PL 4722</t>
  </si>
  <si>
    <t>PL 4723</t>
  </si>
  <si>
    <t>PL 4724</t>
  </si>
  <si>
    <t>PL 4725</t>
  </si>
  <si>
    <t>PL 4726</t>
  </si>
  <si>
    <t>PL 4727</t>
  </si>
  <si>
    <t>PL 4728</t>
  </si>
  <si>
    <t>PL 4729</t>
  </si>
  <si>
    <t>PL 4730</t>
  </si>
  <si>
    <t>PL 4731</t>
  </si>
  <si>
    <t>PL 4732</t>
  </si>
  <si>
    <t>PL 4733</t>
  </si>
  <si>
    <t>PL 4734</t>
  </si>
  <si>
    <t>PL 4735</t>
  </si>
  <si>
    <t>PL 4736</t>
  </si>
  <si>
    <t>PL 4737</t>
  </si>
  <si>
    <t>PL 4738</t>
  </si>
  <si>
    <t>PL 4739</t>
  </si>
  <si>
    <t>PL 4740</t>
  </si>
  <si>
    <t>PL 4742</t>
  </si>
  <si>
    <t>PL 4743</t>
  </si>
  <si>
    <t>PL 4744</t>
  </si>
  <si>
    <t>PL 4780</t>
  </si>
  <si>
    <t>PL 4782</t>
  </si>
  <si>
    <t>PL 4784</t>
  </si>
  <si>
    <t>PL 4786</t>
  </si>
  <si>
    <t>PL 4788</t>
  </si>
  <si>
    <t>PL 4791</t>
  </si>
  <si>
    <t>PL 4793</t>
  </si>
  <si>
    <t>PL 4795</t>
  </si>
  <si>
    <t>PL 4797</t>
  </si>
  <si>
    <t>PL 4809</t>
  </si>
  <si>
    <t>PL 4810</t>
  </si>
  <si>
    <t>PL 4811</t>
  </si>
  <si>
    <t>PL 4812</t>
  </si>
  <si>
    <t>PL 4813</t>
  </si>
  <si>
    <t>PL 4814</t>
  </si>
  <si>
    <t>PL 4815</t>
  </si>
  <si>
    <t>PL 4816</t>
  </si>
  <si>
    <t>PL 4817</t>
  </si>
  <si>
    <t>PL 4856</t>
  </si>
  <si>
    <t>PL 4857</t>
  </si>
  <si>
    <t>PL 4858</t>
  </si>
  <si>
    <t>PL 4859</t>
  </si>
  <si>
    <t>PL 4870</t>
  </si>
  <si>
    <t>PL 4871</t>
  </si>
  <si>
    <t>PL 4872</t>
  </si>
  <si>
    <t>PL 4873</t>
  </si>
  <si>
    <t>PL 4874</t>
  </si>
  <si>
    <t>PL 4876</t>
  </si>
  <si>
    <t>PL 4878</t>
  </si>
  <si>
    <t>PL 4879</t>
  </si>
  <si>
    <t>PL 4880</t>
  </si>
  <si>
    <t>PL 4881</t>
  </si>
  <si>
    <t>PL 4882</t>
  </si>
  <si>
    <t>PL 4883</t>
  </si>
  <si>
    <t>PL 4884</t>
  </si>
  <si>
    <t>PL 4885</t>
  </si>
  <si>
    <t>PL 4886</t>
  </si>
  <si>
    <t>PL 4887</t>
  </si>
  <si>
    <t>PL 4888</t>
  </si>
  <si>
    <t>PL 4889</t>
  </si>
  <si>
    <t>PL 4890</t>
  </si>
  <si>
    <t>PL 4891</t>
  </si>
  <si>
    <t>PL 4892</t>
  </si>
  <si>
    <t>PL 4893</t>
  </si>
  <si>
    <t>PL 4894</t>
  </si>
  <si>
    <t>PL 4895</t>
  </si>
  <si>
    <t>PL 4896</t>
  </si>
  <si>
    <t>PL 4897</t>
  </si>
  <si>
    <t>PL 4898</t>
  </si>
  <si>
    <t>PL 4899</t>
  </si>
  <si>
    <t>PL 4900</t>
  </si>
  <si>
    <t>PL 4901</t>
  </si>
  <si>
    <t>PL 4902</t>
  </si>
  <si>
    <t>PL 4903</t>
  </si>
  <si>
    <t>PL 4904</t>
  </si>
  <si>
    <t>PL 4905</t>
  </si>
  <si>
    <t>PL 4906</t>
  </si>
  <si>
    <t>PL 4908</t>
  </si>
  <si>
    <t>PL 4909</t>
  </si>
  <si>
    <t>PL 4910</t>
  </si>
  <si>
    <t>PL 4911</t>
  </si>
  <si>
    <t>PL 4912</t>
  </si>
  <si>
    <t>PL 4913</t>
  </si>
  <si>
    <t>PL 4914</t>
  </si>
  <si>
    <t>PL 4915</t>
  </si>
  <si>
    <t>PL 4916</t>
  </si>
  <si>
    <t>PL 4917</t>
  </si>
  <si>
    <t>PL 4918</t>
  </si>
  <si>
    <t>PL 4919</t>
  </si>
  <si>
    <t>PL 4920</t>
  </si>
  <si>
    <t>PL 4931</t>
  </si>
  <si>
    <t>PL 4932</t>
  </si>
  <si>
    <t>PL 4933</t>
  </si>
  <si>
    <t>PL 4934</t>
  </si>
  <si>
    <t>PL 4935</t>
  </si>
  <si>
    <t>PL 4936</t>
  </si>
  <si>
    <t>PL 4937</t>
  </si>
  <si>
    <t>PL 4938</t>
  </si>
  <si>
    <t>PL 4939</t>
  </si>
  <si>
    <t>PL 4941</t>
  </si>
  <si>
    <t>PL 4942</t>
  </si>
  <si>
    <t>PL 4943</t>
  </si>
  <si>
    <t>PL 4944</t>
  </si>
  <si>
    <t>PL 4945</t>
  </si>
  <si>
    <t>Compact insurance</t>
  </si>
  <si>
    <t>PL 4946</t>
  </si>
  <si>
    <t>PL 4947</t>
  </si>
  <si>
    <t>PL 4948</t>
  </si>
  <si>
    <t>PL 4949</t>
  </si>
  <si>
    <t>PL 4950</t>
  </si>
  <si>
    <t>PL 4951</t>
  </si>
  <si>
    <t>PL 4952</t>
  </si>
  <si>
    <t>PL 4953</t>
  </si>
  <si>
    <t>PL 4954</t>
  </si>
  <si>
    <t>PL 4955</t>
  </si>
  <si>
    <t>PL 4956</t>
  </si>
  <si>
    <t>PL 4957</t>
  </si>
  <si>
    <t>PL 4958</t>
  </si>
  <si>
    <t>PL 4959</t>
  </si>
  <si>
    <t>PL 4960</t>
  </si>
  <si>
    <t>PL 4961</t>
  </si>
  <si>
    <t>PL 4962</t>
  </si>
  <si>
    <t>PL 4963</t>
  </si>
  <si>
    <t>PL 4964</t>
  </si>
  <si>
    <t>PL 4965</t>
  </si>
  <si>
    <t>PL 4966</t>
  </si>
  <si>
    <t>PL 4967</t>
  </si>
  <si>
    <t>PL 4968</t>
  </si>
  <si>
    <t>PL 4969</t>
  </si>
  <si>
    <t>PL 4970</t>
  </si>
  <si>
    <t>PL 4971</t>
  </si>
  <si>
    <t>PL 4972</t>
  </si>
  <si>
    <t>PL 4973</t>
  </si>
  <si>
    <t>PL 4974</t>
  </si>
  <si>
    <t>PL 4976</t>
  </si>
  <si>
    <t>PL 4977</t>
  </si>
  <si>
    <t>PL 4978</t>
  </si>
  <si>
    <t>PL 4979</t>
  </si>
  <si>
    <t>PL 4980</t>
  </si>
  <si>
    <t>PL 4981</t>
  </si>
  <si>
    <t>PL 4982</t>
  </si>
  <si>
    <t>PL 4983</t>
  </si>
  <si>
    <t>PL 4985</t>
  </si>
  <si>
    <t>PL 4986</t>
  </si>
  <si>
    <t>PL 4987</t>
  </si>
  <si>
    <t>PL 4988</t>
  </si>
  <si>
    <t>PL 4989</t>
  </si>
  <si>
    <t>PL 4990</t>
  </si>
  <si>
    <t>PL 4991</t>
  </si>
  <si>
    <t>PL 4992</t>
  </si>
  <si>
    <t>PL 4993</t>
  </si>
  <si>
    <t>PL 4994</t>
  </si>
  <si>
    <t>PL 4995</t>
  </si>
  <si>
    <t>PL 4996</t>
  </si>
  <si>
    <t>PL 4997</t>
  </si>
  <si>
    <t>PL 4998</t>
  </si>
  <si>
    <t>PL 4999</t>
  </si>
  <si>
    <t>PL 5000</t>
  </si>
  <si>
    <t>PL 5001</t>
  </si>
  <si>
    <t>PL 5002</t>
  </si>
  <si>
    <t>PL 5003</t>
  </si>
  <si>
    <t>PL 5004</t>
  </si>
  <si>
    <t>PL 5005</t>
  </si>
  <si>
    <t>PL 5006</t>
  </si>
  <si>
    <t>PL 5007</t>
  </si>
  <si>
    <t>PL 5008</t>
  </si>
  <si>
    <t>PL 5009</t>
  </si>
  <si>
    <t>PL 5010</t>
  </si>
  <si>
    <t>PL 5011</t>
  </si>
  <si>
    <t>PL 5012</t>
  </si>
  <si>
    <t>PL 5013</t>
  </si>
  <si>
    <t>PL 5014</t>
  </si>
  <si>
    <t>PL 5015</t>
  </si>
  <si>
    <t>PL 5016</t>
  </si>
  <si>
    <t>PL 5017</t>
  </si>
  <si>
    <t>PL 5018</t>
  </si>
  <si>
    <t>PL 5019</t>
  </si>
  <si>
    <t>PL 5020</t>
  </si>
  <si>
    <t>PL 5021</t>
  </si>
  <si>
    <t>PL 5022</t>
  </si>
  <si>
    <t>PL 5023</t>
  </si>
  <si>
    <t>PL 5024</t>
  </si>
  <si>
    <t>PL 5025</t>
  </si>
  <si>
    <t>PL 5026</t>
  </si>
  <si>
    <t>PL 5027</t>
  </si>
  <si>
    <t>PL 5028</t>
  </si>
  <si>
    <t>PL 5029</t>
  </si>
  <si>
    <t>PL 5030</t>
  </si>
  <si>
    <t>PL 5031</t>
  </si>
  <si>
    <t>PL 5032</t>
  </si>
  <si>
    <t>PL 5033</t>
  </si>
  <si>
    <t>PL 5034</t>
  </si>
  <si>
    <t>PL 5035</t>
  </si>
  <si>
    <t>PL 5036</t>
  </si>
  <si>
    <t>PL 5037</t>
  </si>
  <si>
    <t>PL 5038</t>
  </si>
  <si>
    <t>PL 5039</t>
  </si>
  <si>
    <t>PL 5041</t>
  </si>
  <si>
    <t>PL 5042</t>
  </si>
  <si>
    <t>PL 5043</t>
  </si>
  <si>
    <t>PL 5047</t>
  </si>
  <si>
    <t>PL 5048</t>
  </si>
  <si>
    <t>PL 5049</t>
  </si>
  <si>
    <t>PL 5051</t>
  </si>
  <si>
    <t>PL 5053</t>
  </si>
  <si>
    <t>PL 5055</t>
  </si>
  <si>
    <t>PL 5057</t>
  </si>
  <si>
    <t>PL 5058</t>
  </si>
  <si>
    <t>PL 5064</t>
  </si>
  <si>
    <t>PL 5065</t>
  </si>
  <si>
    <t>PL 5066</t>
  </si>
  <si>
    <t>PL 5068</t>
  </si>
  <si>
    <t>PL 5071</t>
  </si>
  <si>
    <t>PL 5074</t>
  </si>
  <si>
    <t>PL 5075</t>
  </si>
  <si>
    <t>PL 5076</t>
  </si>
  <si>
    <t>PL 5077</t>
  </si>
  <si>
    <t>PL 5078</t>
  </si>
  <si>
    <t>PL 5079</t>
  </si>
  <si>
    <t>PL 5080</t>
  </si>
  <si>
    <t>PL 5081</t>
  </si>
  <si>
    <t>PL 5082</t>
  </si>
  <si>
    <t>PL 5083</t>
  </si>
  <si>
    <t>PL 5084</t>
  </si>
  <si>
    <t>PL 5085</t>
  </si>
  <si>
    <t>PL 5086</t>
  </si>
  <si>
    <t>PL 5087</t>
  </si>
  <si>
    <t>PL 5088</t>
  </si>
  <si>
    <t>PL 5089</t>
  </si>
  <si>
    <t>PL 5090</t>
  </si>
  <si>
    <t>PL 5091</t>
  </si>
  <si>
    <t>PL 5092</t>
  </si>
  <si>
    <t>PL 5093</t>
  </si>
  <si>
    <t>PL 5094</t>
  </si>
  <si>
    <t>PL 5095</t>
  </si>
  <si>
    <t>PL 5096</t>
  </si>
  <si>
    <t>PL 5097</t>
  </si>
  <si>
    <t>PL 5098</t>
  </si>
  <si>
    <t>PL 5099</t>
  </si>
  <si>
    <t>PL 5100</t>
  </si>
  <si>
    <t>PL 5101</t>
  </si>
  <si>
    <t>PL 5102</t>
  </si>
  <si>
    <t>PL 5103</t>
  </si>
  <si>
    <t>PL 5104</t>
  </si>
  <si>
    <t>PL 5105</t>
  </si>
  <si>
    <t>PL 5106</t>
  </si>
  <si>
    <t>PL 5107</t>
  </si>
  <si>
    <t>PL 5108</t>
  </si>
  <si>
    <t>PL 5109</t>
  </si>
  <si>
    <t>PL 5110</t>
  </si>
  <si>
    <t>PL 5113</t>
  </si>
  <si>
    <t>PL 5114</t>
  </si>
  <si>
    <t>PL 5116</t>
  </si>
  <si>
    <t>PL 5117</t>
  </si>
  <si>
    <t>PL 5118</t>
  </si>
  <si>
    <t>PL 5119</t>
  </si>
  <si>
    <t>PL 5120</t>
  </si>
  <si>
    <t>PL 5121</t>
  </si>
  <si>
    <t>PL 5122</t>
  </si>
  <si>
    <t>PL 5123</t>
  </si>
  <si>
    <t>PL 5124</t>
  </si>
  <si>
    <t>PL 5125</t>
  </si>
  <si>
    <t>PL 5133</t>
  </si>
  <si>
    <t>PL 5134</t>
  </si>
  <si>
    <t>PL 5137</t>
  </si>
  <si>
    <t>PL 5138</t>
  </si>
  <si>
    <t>PL 5139</t>
  </si>
  <si>
    <t>PL 5140</t>
  </si>
  <si>
    <t>PL 5141</t>
  </si>
  <si>
    <t>PL 5142</t>
  </si>
  <si>
    <t>PL 5143</t>
  </si>
  <si>
    <t>PL 5144</t>
  </si>
  <si>
    <t>PL 5145</t>
  </si>
  <si>
    <t>PL 5146</t>
  </si>
  <si>
    <t>PL 5147</t>
  </si>
  <si>
    <t>PL 5148</t>
  </si>
  <si>
    <t>PL 5151</t>
  </si>
  <si>
    <t>PL 5152</t>
  </si>
  <si>
    <t>PL 5153</t>
  </si>
  <si>
    <t>PL 5154</t>
  </si>
  <si>
    <t>PL 5155</t>
  </si>
  <si>
    <t>PL 5156</t>
  </si>
  <si>
    <t>PL 5157</t>
  </si>
  <si>
    <t>PL 5158</t>
  </si>
  <si>
    <t>PL 5159</t>
  </si>
  <si>
    <t>PL 5160</t>
  </si>
  <si>
    <t>PL 5161</t>
  </si>
  <si>
    <t>PL 5162</t>
  </si>
  <si>
    <t>PL 5163</t>
  </si>
  <si>
    <t>PL 5164</t>
  </si>
  <si>
    <t>PL 5313</t>
  </si>
  <si>
    <t>PL 5373</t>
  </si>
  <si>
    <t>PL 5374</t>
  </si>
  <si>
    <t>PL 5375</t>
  </si>
  <si>
    <t>PL 5376</t>
  </si>
  <si>
    <t>PL 5377</t>
  </si>
  <si>
    <t>PL 5378</t>
  </si>
  <si>
    <t>PL 5379</t>
  </si>
  <si>
    <t>PL 5380</t>
  </si>
  <si>
    <t>PL 5381</t>
  </si>
  <si>
    <t>PL 5382</t>
  </si>
  <si>
    <t>PL 5383</t>
  </si>
  <si>
    <t>PL 5384</t>
  </si>
  <si>
    <t>PL 5385</t>
  </si>
  <si>
    <t>PL 5386</t>
  </si>
  <si>
    <t>PL 5387</t>
  </si>
  <si>
    <t>PL 5388</t>
  </si>
  <si>
    <t>PL 5389</t>
  </si>
  <si>
    <t>PL 5390</t>
  </si>
  <si>
    <t>PL 5391</t>
  </si>
  <si>
    <t>PL 5392</t>
  </si>
  <si>
    <t>PL 5393</t>
  </si>
  <si>
    <t>PL 5394</t>
  </si>
  <si>
    <t>PL 5395</t>
  </si>
  <si>
    <t>PL 5396</t>
  </si>
  <si>
    <t>PL 5397</t>
  </si>
  <si>
    <t>PL 5398</t>
  </si>
  <si>
    <t>PL 5399</t>
  </si>
  <si>
    <t>Errors and Omisssions</t>
  </si>
  <si>
    <t>PL 5400</t>
  </si>
  <si>
    <t>PL 5401</t>
  </si>
  <si>
    <t>PL 5402</t>
  </si>
  <si>
    <t>PL 5403</t>
  </si>
  <si>
    <t>PL 5404</t>
  </si>
  <si>
    <t>PL 5405</t>
  </si>
  <si>
    <t>PL 5406</t>
  </si>
  <si>
    <t>PL 5407</t>
  </si>
  <si>
    <t>PL 5408</t>
  </si>
  <si>
    <t>PL 5409</t>
  </si>
  <si>
    <t>PL 5410</t>
  </si>
  <si>
    <t>PL 5411</t>
  </si>
  <si>
    <t>PL 5412</t>
  </si>
  <si>
    <t>PL 5413</t>
  </si>
  <si>
    <t>PL 5414</t>
  </si>
  <si>
    <t>PL 5415</t>
  </si>
  <si>
    <t>PL 5416</t>
  </si>
  <si>
    <t>PL 5417</t>
  </si>
  <si>
    <t>PL 5418</t>
  </si>
  <si>
    <t>PL 5419</t>
  </si>
  <si>
    <t>PL 5420</t>
  </si>
  <si>
    <t>PL 5421</t>
  </si>
  <si>
    <t>PL 5422</t>
  </si>
  <si>
    <t>PL 5423</t>
  </si>
  <si>
    <t>PL 5424</t>
  </si>
  <si>
    <t>PL 5425</t>
  </si>
  <si>
    <t>PL 5427</t>
  </si>
  <si>
    <t>PL 5428</t>
  </si>
  <si>
    <t>PL 5429</t>
  </si>
  <si>
    <t>PL 5430</t>
  </si>
  <si>
    <t>PL 5431</t>
  </si>
  <si>
    <t>PL 5432</t>
  </si>
  <si>
    <t>PL 5433</t>
  </si>
  <si>
    <t>PL 5434</t>
  </si>
  <si>
    <t>PL 5435</t>
  </si>
  <si>
    <t>PL 5436</t>
  </si>
  <si>
    <t>PL 5437</t>
  </si>
  <si>
    <t>PL 5438</t>
  </si>
  <si>
    <t>PL 5439</t>
  </si>
  <si>
    <t>PL 5440</t>
  </si>
  <si>
    <t>PL 5441</t>
  </si>
  <si>
    <t>PL 5442</t>
  </si>
  <si>
    <t>PL 5443</t>
  </si>
  <si>
    <t>PL 5444</t>
  </si>
  <si>
    <t>PL 5445</t>
  </si>
  <si>
    <t>PL 5446</t>
  </si>
  <si>
    <t>PL 5447</t>
  </si>
  <si>
    <t>PL 5448</t>
  </si>
  <si>
    <t>PL 5449</t>
  </si>
  <si>
    <t>PL 5450</t>
  </si>
  <si>
    <t>PL 5451</t>
  </si>
  <si>
    <t>PL 5452</t>
  </si>
  <si>
    <t>PL 5453</t>
  </si>
  <si>
    <t>PL 5455</t>
  </si>
  <si>
    <t>PL 5456</t>
  </si>
  <si>
    <t>PL 5457</t>
  </si>
  <si>
    <t>PL 5458</t>
  </si>
  <si>
    <t>PL 5459</t>
  </si>
  <si>
    <t>PL 5460</t>
  </si>
  <si>
    <t>PL 5461</t>
  </si>
  <si>
    <t>PL 5462</t>
  </si>
  <si>
    <t>PL 5463</t>
  </si>
  <si>
    <t>PL 5464</t>
  </si>
  <si>
    <t>PL 5575</t>
  </si>
  <si>
    <t>PL 5589</t>
  </si>
  <si>
    <t>PL 5591</t>
  </si>
  <si>
    <t>PL 5593</t>
  </si>
  <si>
    <t>PL 5594</t>
  </si>
  <si>
    <t>PL 5595</t>
  </si>
  <si>
    <t>PL 5596</t>
  </si>
  <si>
    <t>PL 5597</t>
  </si>
  <si>
    <t>PL 5598</t>
  </si>
  <si>
    <t>PL 5599</t>
  </si>
  <si>
    <t>PL 5601</t>
  </si>
  <si>
    <t>PL 5603</t>
  </si>
  <si>
    <t>PL 5605</t>
  </si>
  <si>
    <t>PL 5607</t>
  </si>
  <si>
    <t>PL 5609</t>
  </si>
  <si>
    <t>PL 5611</t>
  </si>
  <si>
    <t>PL 5612</t>
  </si>
  <si>
    <t>PL 5613</t>
  </si>
  <si>
    <t>PL 5614</t>
  </si>
  <si>
    <t>PL 5615</t>
  </si>
  <si>
    <t>PL 5616</t>
  </si>
  <si>
    <t>PL 5617</t>
  </si>
  <si>
    <t>PL 5618</t>
  </si>
  <si>
    <t>PL 5620</t>
  </si>
  <si>
    <t>PL 5621</t>
  </si>
  <si>
    <t>PL 5622</t>
  </si>
  <si>
    <t>PL 5623</t>
  </si>
  <si>
    <t>PL 5624</t>
  </si>
  <si>
    <t>PL 5625</t>
  </si>
  <si>
    <t>PL 5626</t>
  </si>
  <si>
    <t>PL 5627</t>
  </si>
  <si>
    <t>PL 5628</t>
  </si>
  <si>
    <t>PL 5630</t>
  </si>
  <si>
    <t>PL 5631</t>
  </si>
  <si>
    <t>PL 5635</t>
  </si>
  <si>
    <t>PL 5636</t>
  </si>
  <si>
    <t>PL 5637</t>
  </si>
  <si>
    <t>PL 5638</t>
  </si>
  <si>
    <t>PL 5639</t>
  </si>
  <si>
    <t>PL 5640</t>
  </si>
  <si>
    <t>PL 5641</t>
  </si>
  <si>
    <t>PL 5642</t>
  </si>
  <si>
    <t>PL 5643</t>
  </si>
  <si>
    <t>PL 5644</t>
  </si>
  <si>
    <t>PL 5647</t>
  </si>
  <si>
    <t>PL 5648</t>
  </si>
  <si>
    <t>PL 5649</t>
  </si>
  <si>
    <t>PL 5650</t>
  </si>
  <si>
    <t>PL 5651</t>
  </si>
  <si>
    <t>PL 5652</t>
  </si>
  <si>
    <t>PL 5653</t>
  </si>
  <si>
    <t>PL 5654</t>
  </si>
  <si>
    <t>PL 5666</t>
  </si>
  <si>
    <t>PL 5668</t>
  </si>
  <si>
    <t>PL 5670</t>
  </si>
  <si>
    <t>FinTech Policy</t>
  </si>
  <si>
    <t>PL 5672</t>
  </si>
  <si>
    <t>PL 5692</t>
  </si>
  <si>
    <t>PL 5694</t>
  </si>
  <si>
    <t>PL 5695</t>
  </si>
  <si>
    <t>PL 5696</t>
  </si>
  <si>
    <t>PL 5698</t>
  </si>
  <si>
    <t>PL 5699</t>
  </si>
  <si>
    <t>PL 5700</t>
  </si>
  <si>
    <t>PL 5701</t>
  </si>
  <si>
    <t>PL 5702</t>
  </si>
  <si>
    <t>PL 5703</t>
  </si>
  <si>
    <t>PL 5704</t>
  </si>
  <si>
    <t>PL 5705</t>
  </si>
  <si>
    <t>PL 5706</t>
  </si>
  <si>
    <t>PL 5707</t>
  </si>
  <si>
    <t>PL 5708</t>
  </si>
  <si>
    <t>PL 5709</t>
  </si>
  <si>
    <t>PL 5710</t>
  </si>
  <si>
    <t>PL 5711</t>
  </si>
  <si>
    <t>PL 5712</t>
  </si>
  <si>
    <t>PL 5713</t>
  </si>
  <si>
    <t>PL 5714</t>
  </si>
  <si>
    <t>PL 5715</t>
  </si>
  <si>
    <t>PL 5716</t>
  </si>
  <si>
    <t>PL 5717</t>
  </si>
  <si>
    <t>PL 5718</t>
  </si>
  <si>
    <t>PL 5719</t>
  </si>
  <si>
    <t>PL 5720</t>
  </si>
  <si>
    <t>PL 5721</t>
  </si>
  <si>
    <t>PL 5722</t>
  </si>
  <si>
    <t>PL 5723</t>
  </si>
  <si>
    <t>PL 5724</t>
  </si>
  <si>
    <t>PL 5725</t>
  </si>
  <si>
    <t>PL 5726</t>
  </si>
  <si>
    <t>PL 5727</t>
  </si>
  <si>
    <t>PL 5728</t>
  </si>
  <si>
    <t>PL 5729</t>
  </si>
  <si>
    <t>PL 5730</t>
  </si>
  <si>
    <t>PL 5731</t>
  </si>
  <si>
    <t>PL 5732</t>
  </si>
  <si>
    <t>PL 5734</t>
  </si>
  <si>
    <t>PL 5735</t>
  </si>
  <si>
    <t>PL 5736</t>
  </si>
  <si>
    <t>PL 5737</t>
  </si>
  <si>
    <t>PL 5738</t>
  </si>
  <si>
    <t>PL 5739</t>
  </si>
  <si>
    <t>PL 5740</t>
  </si>
  <si>
    <t>PL 5741</t>
  </si>
  <si>
    <t>PL 5742</t>
  </si>
  <si>
    <t>PL 5743</t>
  </si>
  <si>
    <t>PL 5744</t>
  </si>
  <si>
    <t>PL 5745</t>
  </si>
  <si>
    <t>PL 5746</t>
  </si>
  <si>
    <t>PL 5747</t>
  </si>
  <si>
    <t>PL 5748</t>
  </si>
  <si>
    <t>PL 5749</t>
  </si>
  <si>
    <t>PL 5750</t>
  </si>
  <si>
    <t>PL 5751</t>
  </si>
  <si>
    <t>PL 5752</t>
  </si>
  <si>
    <t>PL 5753</t>
  </si>
  <si>
    <t>PL 5754</t>
  </si>
  <si>
    <t>PL 5756</t>
  </si>
  <si>
    <t>PL 5757</t>
  </si>
  <si>
    <t>PL 5767</t>
  </si>
  <si>
    <t>PL 5770</t>
  </si>
  <si>
    <t>PL 5771</t>
  </si>
  <si>
    <t>PL 5787</t>
  </si>
  <si>
    <t>PL 5791</t>
  </si>
  <si>
    <t>PL 5792</t>
  </si>
  <si>
    <t>PL 5793</t>
  </si>
  <si>
    <t>PL 5794</t>
  </si>
  <si>
    <t>PL 5795</t>
  </si>
  <si>
    <t>PL 5796</t>
  </si>
  <si>
    <t>PL 5797</t>
  </si>
  <si>
    <t>PL 5798</t>
  </si>
  <si>
    <t>PL 5799</t>
  </si>
  <si>
    <t>PL 5800</t>
  </si>
  <si>
    <t>PL 5801</t>
  </si>
  <si>
    <t>PL 5802</t>
  </si>
  <si>
    <t>PL 5803</t>
  </si>
  <si>
    <t>PL 5804</t>
  </si>
  <si>
    <t>PL 5805</t>
  </si>
  <si>
    <t>PL 5806</t>
  </si>
  <si>
    <t>PL 5807</t>
  </si>
  <si>
    <t>PL 5808</t>
  </si>
  <si>
    <t>PL 5830</t>
  </si>
  <si>
    <t>PL 5831</t>
  </si>
  <si>
    <t>PL 5834</t>
  </si>
  <si>
    <t>PL 5835</t>
  </si>
  <si>
    <t>PL 5836</t>
  </si>
  <si>
    <t>PL 5837</t>
  </si>
  <si>
    <t>PL 5840</t>
  </si>
  <si>
    <t>PL 5843</t>
  </si>
  <si>
    <t>PL 5844</t>
  </si>
  <si>
    <t>PL 5846</t>
  </si>
  <si>
    <t>PL 5847</t>
  </si>
  <si>
    <t>PL 5849</t>
  </si>
  <si>
    <t>PL 5852</t>
  </si>
  <si>
    <t>PL 5853</t>
  </si>
  <si>
    <t>PL 5854</t>
  </si>
  <si>
    <t>PL 5855</t>
  </si>
  <si>
    <t>PL 5856</t>
  </si>
  <si>
    <t>PL 5857</t>
  </si>
  <si>
    <t>PL 5858</t>
  </si>
  <si>
    <t>PL 5859</t>
  </si>
  <si>
    <t>PL 5860</t>
  </si>
  <si>
    <t>PL 5861</t>
  </si>
  <si>
    <t>PL 5873</t>
  </si>
  <si>
    <t>PL 5884</t>
  </si>
  <si>
    <t>PL 5889</t>
  </si>
  <si>
    <t>PL 5891</t>
  </si>
  <si>
    <t>PL 5892</t>
  </si>
  <si>
    <t>PL 5893</t>
  </si>
  <si>
    <t>PL 5894</t>
  </si>
  <si>
    <t>PL 5895</t>
  </si>
  <si>
    <t>PL 5896</t>
  </si>
  <si>
    <t>PL 5897</t>
  </si>
  <si>
    <t>PL 5898</t>
  </si>
  <si>
    <t>PL 5899</t>
  </si>
  <si>
    <t>PL 5900</t>
  </si>
  <si>
    <t>PL 5901</t>
  </si>
  <si>
    <t>PL 5902</t>
  </si>
  <si>
    <t>PL 5903</t>
  </si>
  <si>
    <t>PL 5904</t>
  </si>
  <si>
    <t>PL 5905</t>
  </si>
  <si>
    <t>PL 5906</t>
  </si>
  <si>
    <t>PL 5907</t>
  </si>
  <si>
    <t>PL 5908</t>
  </si>
  <si>
    <t>PL 5909</t>
  </si>
  <si>
    <t>PL 5910</t>
  </si>
  <si>
    <t>PL 5911</t>
  </si>
  <si>
    <t>PL 5912</t>
  </si>
  <si>
    <t>PL 5913</t>
  </si>
  <si>
    <t>PL 5914</t>
  </si>
  <si>
    <t>PL 5915</t>
  </si>
  <si>
    <t>PL 5916</t>
  </si>
  <si>
    <t>PL 5917</t>
  </si>
  <si>
    <t>PL 5918</t>
  </si>
  <si>
    <t>PL 5919</t>
  </si>
  <si>
    <t>PL 5920</t>
  </si>
  <si>
    <t>PL 5921</t>
  </si>
  <si>
    <t>PL 5922</t>
  </si>
  <si>
    <t>PL 5923</t>
  </si>
  <si>
    <t>PL 5924</t>
  </si>
  <si>
    <t>PL 5925</t>
  </si>
  <si>
    <t>PL 5926</t>
  </si>
  <si>
    <t>PL 5927</t>
  </si>
  <si>
    <t>PL 5928</t>
  </si>
  <si>
    <t>PL 5929</t>
  </si>
  <si>
    <t>PL 5930</t>
  </si>
  <si>
    <t>PL 5931</t>
  </si>
  <si>
    <t>PL 5932</t>
  </si>
  <si>
    <t>PL 5933</t>
  </si>
  <si>
    <t>PL 5934</t>
  </si>
  <si>
    <t>PL 5935</t>
  </si>
  <si>
    <t>PL 5936</t>
  </si>
  <si>
    <t>PL 5937</t>
  </si>
  <si>
    <t>PL 5938</t>
  </si>
  <si>
    <t>PL 5939</t>
  </si>
  <si>
    <t>PL 5940</t>
  </si>
  <si>
    <t>PL 5941</t>
  </si>
  <si>
    <t>PL 5942</t>
  </si>
  <si>
    <t>PL 5943</t>
  </si>
  <si>
    <t>PL 5944</t>
  </si>
  <si>
    <t>PL 5945</t>
  </si>
  <si>
    <t>PL 5946</t>
  </si>
  <si>
    <t>PL 5961</t>
  </si>
  <si>
    <t>PL 5962</t>
  </si>
  <si>
    <t>PL 5963</t>
  </si>
  <si>
    <t>PL 5964</t>
  </si>
  <si>
    <t>PL 5965</t>
  </si>
  <si>
    <t>PL 5966</t>
  </si>
  <si>
    <t>PL 5967</t>
  </si>
  <si>
    <t>PL 5968</t>
  </si>
  <si>
    <t>PL 5969</t>
  </si>
  <si>
    <t>PL 5971</t>
  </si>
  <si>
    <t>PL 5972</t>
  </si>
  <si>
    <t>PL 5973</t>
  </si>
  <si>
    <t>PL 5974</t>
  </si>
  <si>
    <t>PL 5975</t>
  </si>
  <si>
    <t>PL 5976</t>
  </si>
  <si>
    <t>PL 5977</t>
  </si>
  <si>
    <t>PL 5979</t>
  </si>
  <si>
    <t>PL 5981</t>
  </si>
  <si>
    <t>PL 5983</t>
  </si>
  <si>
    <t>PL 5987</t>
  </si>
  <si>
    <t>PL 5988</t>
  </si>
  <si>
    <t>PL 5989</t>
  </si>
  <si>
    <t>PL 5990</t>
  </si>
  <si>
    <t>PL 5991</t>
  </si>
  <si>
    <t>PL 5993</t>
  </si>
  <si>
    <t>PL 5994</t>
  </si>
  <si>
    <t>PL 5995</t>
  </si>
  <si>
    <t>PL 5996</t>
  </si>
  <si>
    <t>PL 5997</t>
  </si>
  <si>
    <t>PL 5998</t>
  </si>
  <si>
    <t>PL 5999</t>
  </si>
  <si>
    <t>PL 6000</t>
  </si>
  <si>
    <t>PL 6002</t>
  </si>
  <si>
    <t>PL 6003</t>
  </si>
  <si>
    <t>PL 6004</t>
  </si>
  <si>
    <t>PL 6005</t>
  </si>
  <si>
    <t>PL 6006</t>
  </si>
  <si>
    <t>PL 6007</t>
  </si>
  <si>
    <t>PL 6009</t>
  </si>
  <si>
    <t>PL 6010</t>
  </si>
  <si>
    <t>PL 6011</t>
  </si>
  <si>
    <t>PL 6015</t>
  </si>
  <si>
    <t>PL 6016</t>
  </si>
  <si>
    <t>PL 6017</t>
  </si>
  <si>
    <t>PL 6018</t>
  </si>
  <si>
    <t>PL 6019</t>
  </si>
  <si>
    <t>PL 6020</t>
  </si>
  <si>
    <t>PL 6021</t>
  </si>
  <si>
    <t>PL 6022</t>
  </si>
  <si>
    <t>PL 6023</t>
  </si>
  <si>
    <t>PL 6024</t>
  </si>
  <si>
    <t>PL 6025</t>
  </si>
  <si>
    <t>PL 6026</t>
  </si>
  <si>
    <t>PL 6027</t>
  </si>
  <si>
    <t>PL 6028</t>
  </si>
  <si>
    <t>PL 6029</t>
  </si>
  <si>
    <t>PL 6030</t>
  </si>
  <si>
    <t>PL 6031</t>
  </si>
  <si>
    <t>PL 6032</t>
  </si>
  <si>
    <t>PL 6033</t>
  </si>
  <si>
    <t>PL 6034</t>
  </si>
  <si>
    <t>PL 6035</t>
  </si>
  <si>
    <t>PL 6036</t>
  </si>
  <si>
    <t>PL 6037</t>
  </si>
  <si>
    <t>PL 6038</t>
  </si>
  <si>
    <t>PL 6039</t>
  </si>
  <si>
    <t>PL 6040</t>
  </si>
  <si>
    <t>PL 6041</t>
  </si>
  <si>
    <t>PL 6042</t>
  </si>
  <si>
    <t>PL 6043</t>
  </si>
  <si>
    <t>PL 6044</t>
  </si>
  <si>
    <t>PL 6045</t>
  </si>
  <si>
    <t>PL 6046</t>
  </si>
  <si>
    <t>PL 6047</t>
  </si>
  <si>
    <t>PL 6049</t>
  </si>
  <si>
    <t>PL 6050</t>
  </si>
  <si>
    <t>PL 6052</t>
  </si>
  <si>
    <t>PL 6054</t>
  </si>
  <si>
    <t>PL 6056</t>
  </si>
  <si>
    <t>PL 6060</t>
  </si>
  <si>
    <t>PL 6062</t>
  </si>
  <si>
    <t>PL 6068</t>
  </si>
  <si>
    <t>PL 6069</t>
  </si>
  <si>
    <t>PL 6070</t>
  </si>
  <si>
    <t>PL 6071</t>
  </si>
  <si>
    <t>PL 6072</t>
  </si>
  <si>
    <t>PL 6073</t>
  </si>
  <si>
    <t>PL 6075</t>
  </si>
  <si>
    <t>PL 6076</t>
  </si>
  <si>
    <t>PL 6077</t>
  </si>
  <si>
    <t>PL 6079</t>
  </si>
  <si>
    <t>PL 6080</t>
  </si>
  <si>
    <t>PL 6081</t>
  </si>
  <si>
    <t>PL 6082</t>
  </si>
  <si>
    <t>PL 6083</t>
  </si>
  <si>
    <t>PL 6084</t>
  </si>
  <si>
    <t>PL 6085</t>
  </si>
  <si>
    <t>PL 6087</t>
  </si>
  <si>
    <t>PL 6088</t>
  </si>
  <si>
    <t>PL 6089</t>
  </si>
  <si>
    <t>PL 6090</t>
  </si>
  <si>
    <t>PL 6091</t>
  </si>
  <si>
    <t>PL 6092</t>
  </si>
  <si>
    <t>PL 6093</t>
  </si>
  <si>
    <t>PL 6094</t>
  </si>
  <si>
    <t>PL 6095</t>
  </si>
  <si>
    <t>PL 6096</t>
  </si>
  <si>
    <t>PL 6097</t>
  </si>
  <si>
    <t>PL 6098</t>
  </si>
  <si>
    <t>PL 6146</t>
  </si>
  <si>
    <t>PL 6148</t>
  </si>
  <si>
    <t>PL 6149</t>
  </si>
  <si>
    <t>PL 6150</t>
  </si>
  <si>
    <t>PL 6151</t>
  </si>
  <si>
    <t>PL 6152</t>
  </si>
  <si>
    <t>PL 6153</t>
  </si>
  <si>
    <t>PL 6154</t>
  </si>
  <si>
    <t>PL 6155</t>
  </si>
  <si>
    <t>PL 6156</t>
  </si>
  <si>
    <t>PL 6157</t>
  </si>
  <si>
    <t>PL 6158</t>
  </si>
  <si>
    <t>PL 6159</t>
  </si>
  <si>
    <t>PL 6160</t>
  </si>
  <si>
    <t>PL 6161</t>
  </si>
  <si>
    <t>PL 6162</t>
  </si>
  <si>
    <t>PL 6163</t>
  </si>
  <si>
    <t>PL 6164</t>
  </si>
  <si>
    <t>PL 6165</t>
  </si>
  <si>
    <t>PL 6166</t>
  </si>
  <si>
    <t>PL 6167</t>
  </si>
  <si>
    <t>PL 6168</t>
  </si>
  <si>
    <t>PL 6170</t>
  </si>
  <si>
    <t>PL 6173</t>
  </si>
  <si>
    <t>PL 6174</t>
  </si>
  <si>
    <t>PL 6175</t>
  </si>
  <si>
    <t>PL 6176</t>
  </si>
  <si>
    <t>PL 6177</t>
  </si>
  <si>
    <t>PL 6178</t>
  </si>
  <si>
    <t>PL 6179</t>
  </si>
  <si>
    <t>PL 6180</t>
  </si>
  <si>
    <t>PL 6181</t>
  </si>
  <si>
    <t>PL 6182</t>
  </si>
  <si>
    <t>PL 6183</t>
  </si>
  <si>
    <t>PL 6184</t>
  </si>
  <si>
    <t>PL 6185</t>
  </si>
  <si>
    <t>PL 6186</t>
  </si>
  <si>
    <t>PL 6187</t>
  </si>
  <si>
    <t>PL 6188</t>
  </si>
  <si>
    <t>PL 6189</t>
  </si>
  <si>
    <t>PL 6190</t>
  </si>
  <si>
    <t>PL 6191</t>
  </si>
  <si>
    <t>PL 6192</t>
  </si>
  <si>
    <t>PL 6193</t>
  </si>
  <si>
    <t>PL 6194</t>
  </si>
  <si>
    <t>PL 6195</t>
  </si>
  <si>
    <t>PL 6197</t>
  </si>
  <si>
    <t>PL 6198</t>
  </si>
  <si>
    <t>PL 6199</t>
  </si>
  <si>
    <t>PL 6200</t>
  </si>
  <si>
    <t>PL 6201</t>
  </si>
  <si>
    <t>PL 6202</t>
  </si>
  <si>
    <t>PL 6203</t>
  </si>
  <si>
    <t>PL 6204</t>
  </si>
  <si>
    <t>PL 6205</t>
  </si>
  <si>
    <t>PL 6206</t>
  </si>
  <si>
    <t>PL 6207</t>
  </si>
  <si>
    <t>PL 6208</t>
  </si>
  <si>
    <t>PL 6209</t>
  </si>
  <si>
    <t>PL 6210</t>
  </si>
  <si>
    <t>PL 6211</t>
  </si>
  <si>
    <t>PL 6212</t>
  </si>
  <si>
    <t>PL 6213</t>
  </si>
  <si>
    <t>PL 6214</t>
  </si>
  <si>
    <t>PL 6215</t>
  </si>
  <si>
    <t>PL 6216</t>
  </si>
  <si>
    <t>PL 6217</t>
  </si>
  <si>
    <t>PL 6218</t>
  </si>
  <si>
    <t>PL 6219</t>
  </si>
  <si>
    <t>PL 6220</t>
  </si>
  <si>
    <t>PL 6221</t>
  </si>
  <si>
    <t>PL 6222</t>
  </si>
  <si>
    <t>PL 6223</t>
  </si>
  <si>
    <t>PL 6224</t>
  </si>
  <si>
    <t>PL 6225</t>
  </si>
  <si>
    <t>PL 6226</t>
  </si>
  <si>
    <t>PL 6227</t>
  </si>
  <si>
    <t>PL 6228</t>
  </si>
  <si>
    <t>PL 6229</t>
  </si>
  <si>
    <t>PL 6230</t>
  </si>
  <si>
    <t>PL 6231</t>
  </si>
  <si>
    <t>PL 6232</t>
  </si>
  <si>
    <t>PL 6234</t>
  </si>
  <si>
    <t>PL 6236</t>
  </si>
  <si>
    <t>PL 6238</t>
  </si>
  <si>
    <t>PL 6240</t>
  </si>
  <si>
    <t>PL 6241</t>
  </si>
  <si>
    <t>PL 6242</t>
  </si>
  <si>
    <t>PL 6243</t>
  </si>
  <si>
    <t>PL 6244</t>
  </si>
  <si>
    <t>PL 6245</t>
  </si>
  <si>
    <t>PL 6246</t>
  </si>
  <si>
    <t>PL 6247</t>
  </si>
  <si>
    <t>PL 6248</t>
  </si>
  <si>
    <t>PL 6249</t>
  </si>
  <si>
    <t>PL 6250</t>
  </si>
  <si>
    <t>PL 6251</t>
  </si>
  <si>
    <t>PL 6252</t>
  </si>
  <si>
    <t>PL 6253</t>
  </si>
  <si>
    <t>PL 6254</t>
  </si>
  <si>
    <t>PL 6260</t>
  </si>
  <si>
    <t>PL 6261</t>
  </si>
  <si>
    <t>PL 6262</t>
  </si>
  <si>
    <t>PL 6263</t>
  </si>
  <si>
    <t>PL 6264</t>
  </si>
  <si>
    <t>PL 6265</t>
  </si>
  <si>
    <t>PL 6266</t>
  </si>
  <si>
    <t>PL 6267</t>
  </si>
  <si>
    <t>PL 6268</t>
  </si>
  <si>
    <t>PL 6269</t>
  </si>
  <si>
    <t>PL 6270</t>
  </si>
  <si>
    <t>PL 6271</t>
  </si>
  <si>
    <t>PL 6383</t>
  </si>
  <si>
    <t>PL 6391</t>
  </si>
  <si>
    <t>PL 6392</t>
  </si>
  <si>
    <t>PL 6393</t>
  </si>
  <si>
    <t>PL 6394</t>
  </si>
  <si>
    <t>PL 6395</t>
  </si>
  <si>
    <t>PL 6396</t>
  </si>
  <si>
    <t>PL 6397</t>
  </si>
  <si>
    <t>PL 6398</t>
  </si>
  <si>
    <t>PL 6399</t>
  </si>
  <si>
    <t>PL 6400</t>
  </si>
  <si>
    <t>PL 6401</t>
  </si>
  <si>
    <t>PL 6402</t>
  </si>
  <si>
    <t>PL 6403</t>
  </si>
  <si>
    <t>PL 6404</t>
  </si>
  <si>
    <t>PL 6405</t>
  </si>
  <si>
    <t>PL 6408</t>
  </si>
  <si>
    <t>PL 6409</t>
  </si>
  <si>
    <t>PL 6410</t>
  </si>
  <si>
    <t>PL 6411</t>
  </si>
  <si>
    <t>PL 6412</t>
  </si>
  <si>
    <t>PL 6413</t>
  </si>
  <si>
    <t>PL 6414</t>
  </si>
  <si>
    <t>PL 6415</t>
  </si>
  <si>
    <t>PL 6416</t>
  </si>
  <si>
    <t>PL 6417</t>
  </si>
  <si>
    <t>PL 6418</t>
  </si>
  <si>
    <t>PL 6419</t>
  </si>
  <si>
    <t>PL 6420</t>
  </si>
  <si>
    <t>PL 6421</t>
  </si>
  <si>
    <t>PL 6422</t>
  </si>
  <si>
    <t>PL 6423</t>
  </si>
  <si>
    <t>PL 6424</t>
  </si>
  <si>
    <t>PL 6425</t>
  </si>
  <si>
    <t>PL 6426</t>
  </si>
  <si>
    <t>PL 6427</t>
  </si>
  <si>
    <t>PL 6428</t>
  </si>
  <si>
    <t>PL 6429</t>
  </si>
  <si>
    <t>PL 6430</t>
  </si>
  <si>
    <t>PL 6431</t>
  </si>
  <si>
    <t>PL 6432</t>
  </si>
  <si>
    <t>PL 6433</t>
  </si>
  <si>
    <t>PL 6434</t>
  </si>
  <si>
    <t>PL 6435</t>
  </si>
  <si>
    <t>PL 6436</t>
  </si>
  <si>
    <t>PL 6437</t>
  </si>
  <si>
    <t>PL 6438</t>
  </si>
  <si>
    <t>PL 6439</t>
  </si>
  <si>
    <t>PL 6440</t>
  </si>
  <si>
    <t>PL 6441</t>
  </si>
  <si>
    <t>PL 6442</t>
  </si>
  <si>
    <t>PL 6457</t>
  </si>
  <si>
    <t>PL 6458</t>
  </si>
  <si>
    <t>PL 6462</t>
  </si>
  <si>
    <t>PL 6463</t>
  </si>
  <si>
    <t>PL 6467</t>
  </si>
  <si>
    <t>PL 6468</t>
  </si>
  <si>
    <t>PL 6469</t>
  </si>
  <si>
    <t>PL 6470</t>
  </si>
  <si>
    <t>PL 6471</t>
  </si>
  <si>
    <t>PL 6472</t>
  </si>
  <si>
    <t>PL 6473</t>
  </si>
  <si>
    <t>PL 6474</t>
  </si>
  <si>
    <t>PL 6475</t>
  </si>
  <si>
    <t>PL 6476</t>
  </si>
  <si>
    <t>PL 6477</t>
  </si>
  <si>
    <t>PL 6480</t>
  </si>
  <si>
    <t>PL 6481</t>
  </si>
  <si>
    <t>PL 6482</t>
  </si>
  <si>
    <t>PL 6491</t>
  </si>
  <si>
    <t>PL 6493</t>
  </si>
  <si>
    <t>PL 6494</t>
  </si>
  <si>
    <t>PL 6495</t>
  </si>
  <si>
    <t>PL 6496</t>
  </si>
  <si>
    <t>PL 6497</t>
  </si>
  <si>
    <t>PL 6498</t>
  </si>
  <si>
    <t>PL 6499</t>
  </si>
  <si>
    <t>PL 6500</t>
  </si>
  <si>
    <t>PL 6501</t>
  </si>
  <si>
    <t>PL 6502</t>
  </si>
  <si>
    <t>PL 6503</t>
  </si>
  <si>
    <t>PL 6504</t>
  </si>
  <si>
    <t>PL 6505</t>
  </si>
  <si>
    <t>PL 6506</t>
  </si>
  <si>
    <t>PL 6507</t>
  </si>
  <si>
    <t>PL 6509</t>
  </si>
  <si>
    <t>PL 6510</t>
  </si>
  <si>
    <t>PL 6511</t>
  </si>
  <si>
    <t>PL 6622</t>
  </si>
  <si>
    <t>PL 6623</t>
  </si>
  <si>
    <t>PL 6624</t>
  </si>
  <si>
    <t>PL 6625</t>
  </si>
  <si>
    <t>PL 6626</t>
  </si>
  <si>
    <t>PL 6627</t>
  </si>
  <si>
    <t>PL 6628</t>
  </si>
  <si>
    <t>PL 6629</t>
  </si>
  <si>
    <t>PL 6630</t>
  </si>
  <si>
    <t>PL 6631</t>
  </si>
  <si>
    <t>PL 6632</t>
  </si>
  <si>
    <t>PL 6633</t>
  </si>
  <si>
    <t>PL 6634</t>
  </si>
  <si>
    <t>PL 6635</t>
  </si>
  <si>
    <t>PL 6636</t>
  </si>
  <si>
    <t>PL 6637</t>
  </si>
  <si>
    <t>PL 6638</t>
  </si>
  <si>
    <t>PL 6639</t>
  </si>
  <si>
    <t>PL 6640</t>
  </si>
  <si>
    <t>PL 6641</t>
  </si>
  <si>
    <t>PL 6642</t>
  </si>
  <si>
    <t>PL 6643</t>
  </si>
  <si>
    <t>PL 6726</t>
  </si>
  <si>
    <t>PL 6727</t>
  </si>
  <si>
    <t>PL 6728</t>
  </si>
  <si>
    <t>PL 6729</t>
  </si>
  <si>
    <t>PL 6730</t>
  </si>
  <si>
    <t>PL 6731</t>
  </si>
  <si>
    <t>PL 6732</t>
  </si>
  <si>
    <t>PL 6733</t>
  </si>
  <si>
    <t>PL 6734</t>
  </si>
  <si>
    <t>PL 6735</t>
  </si>
  <si>
    <t>PL 6736</t>
  </si>
  <si>
    <t>PL 6737</t>
  </si>
  <si>
    <t>PL 6738</t>
  </si>
  <si>
    <t>PL 6739</t>
  </si>
  <si>
    <t>PL 6740</t>
  </si>
  <si>
    <t>PL 6753</t>
  </si>
  <si>
    <t>PL 6754</t>
  </si>
  <si>
    <t>PL 6755</t>
  </si>
  <si>
    <t>PL 6756</t>
  </si>
  <si>
    <t>PL 6782</t>
  </si>
  <si>
    <t>PL 6783</t>
  </si>
  <si>
    <t>PL 6784</t>
  </si>
  <si>
    <t>PL 6785</t>
  </si>
  <si>
    <t>PL 6786</t>
  </si>
  <si>
    <t>PL 6787</t>
  </si>
  <si>
    <t>PL 6788</t>
  </si>
  <si>
    <t>PL 6789</t>
  </si>
  <si>
    <t>PL 6791</t>
  </si>
  <si>
    <t>PL 6792</t>
  </si>
  <si>
    <t>PL 6793</t>
  </si>
  <si>
    <t>PL 6794</t>
  </si>
  <si>
    <t>PL 6795</t>
  </si>
  <si>
    <t>PL 6796</t>
  </si>
  <si>
    <t>PL 6797</t>
  </si>
  <si>
    <t>PL 6798</t>
  </si>
  <si>
    <t>PL 6799</t>
  </si>
  <si>
    <t>PL 6800</t>
  </si>
  <si>
    <t>PL 6801</t>
  </si>
  <si>
    <t>PL 6802</t>
  </si>
  <si>
    <t>PL 6803</t>
  </si>
  <si>
    <t>PL 6804</t>
  </si>
  <si>
    <t>PL 6805</t>
  </si>
  <si>
    <t>PL 6806</t>
  </si>
  <si>
    <t>PL 6807</t>
  </si>
  <si>
    <t>PL 6808</t>
  </si>
  <si>
    <t>PL 6813</t>
  </si>
  <si>
    <t>PL 6815</t>
  </si>
  <si>
    <t>PL 6816</t>
  </si>
  <si>
    <t>PL 6817</t>
  </si>
  <si>
    <t>PL 6818</t>
  </si>
  <si>
    <t>PL 6819</t>
  </si>
  <si>
    <t>PL 6820</t>
  </si>
  <si>
    <t>PL 6821</t>
  </si>
  <si>
    <t>PL 6822</t>
  </si>
  <si>
    <t>PL 6823</t>
  </si>
  <si>
    <t>PL 6824</t>
  </si>
  <si>
    <t>PL 6825</t>
  </si>
  <si>
    <t>PL 6826</t>
  </si>
  <si>
    <t>PL 6827</t>
  </si>
  <si>
    <t>PL 6828</t>
  </si>
  <si>
    <t>PL 6835</t>
  </si>
  <si>
    <t>PL 6836</t>
  </si>
  <si>
    <t>PL 6837</t>
  </si>
  <si>
    <t>PL 6838</t>
  </si>
  <si>
    <t>PL 6839</t>
  </si>
  <si>
    <t>PL 6846</t>
  </si>
  <si>
    <t>PL 6847</t>
  </si>
  <si>
    <t>PL 6848</t>
  </si>
  <si>
    <t>PL 6849</t>
  </si>
  <si>
    <t>PL 6850</t>
  </si>
  <si>
    <t>PL 6851</t>
  </si>
  <si>
    <t>PL 6852</t>
  </si>
  <si>
    <t>PL 6853</t>
  </si>
  <si>
    <t>PL 6860</t>
  </si>
  <si>
    <t>PL 6861</t>
  </si>
  <si>
    <t>PL 6862</t>
  </si>
  <si>
    <t>PL 6863</t>
  </si>
  <si>
    <t>PL 6864</t>
  </si>
  <si>
    <t>PL 6865</t>
  </si>
  <si>
    <t>PL 6866</t>
  </si>
  <si>
    <t>PL 6873</t>
  </si>
  <si>
    <t>PL 6874</t>
  </si>
  <si>
    <t>PL 6875</t>
  </si>
  <si>
    <t>PL 6876</t>
  </si>
  <si>
    <t>PL 6877</t>
  </si>
  <si>
    <t>PL 6879</t>
  </si>
  <si>
    <t>PL 6892</t>
  </si>
  <si>
    <t>PL 6893</t>
  </si>
  <si>
    <t>PL 6894</t>
  </si>
  <si>
    <t>PL 6897</t>
  </si>
  <si>
    <t>PL 6898</t>
  </si>
  <si>
    <t>PL 6899</t>
  </si>
  <si>
    <t>PL 6900</t>
  </si>
  <si>
    <t>PL 6901</t>
  </si>
  <si>
    <t>PL 6902</t>
  </si>
  <si>
    <t>PL 6903</t>
  </si>
  <si>
    <t>PL 6904</t>
  </si>
  <si>
    <t>PL 6905</t>
  </si>
  <si>
    <t>PL 6906</t>
  </si>
  <si>
    <t>PL 6907</t>
  </si>
  <si>
    <t>PL 6908</t>
  </si>
  <si>
    <t>PL 6909</t>
  </si>
  <si>
    <t>PL 6910</t>
  </si>
  <si>
    <t>PL 6911</t>
  </si>
  <si>
    <t>PL 6912</t>
  </si>
  <si>
    <t>PL 6914</t>
  </si>
  <si>
    <t>PL 6915</t>
  </si>
  <si>
    <t>PL 6986</t>
  </si>
  <si>
    <t>PL 6988</t>
  </si>
  <si>
    <t>PL 6990</t>
  </si>
  <si>
    <t>PL 6992</t>
  </si>
  <si>
    <t>PL 6994</t>
  </si>
  <si>
    <t>PL 6996</t>
  </si>
  <si>
    <t>PL 6998</t>
  </si>
  <si>
    <t>PL 7000</t>
  </si>
  <si>
    <t>PL 7002</t>
  </si>
  <si>
    <t>PL 7004</t>
  </si>
  <si>
    <t>PL 7006</t>
  </si>
  <si>
    <t>PL 7008</t>
  </si>
  <si>
    <t>PL 7010</t>
  </si>
  <si>
    <t>PL 7012</t>
  </si>
  <si>
    <t>PL 7014</t>
  </si>
  <si>
    <t>PL 7016</t>
  </si>
  <si>
    <t>PL 7017</t>
  </si>
  <si>
    <t>PL 7018</t>
  </si>
  <si>
    <t>PL 7019</t>
  </si>
  <si>
    <t>PL 7023</t>
  </si>
  <si>
    <t>PL 7025</t>
  </si>
  <si>
    <t>PL 7026</t>
  </si>
  <si>
    <t>PL 7027</t>
  </si>
  <si>
    <t>PL 7028</t>
  </si>
  <si>
    <t>PL 7032</t>
  </si>
  <si>
    <t>PL 7034</t>
  </si>
  <si>
    <t>PL 7035</t>
  </si>
  <si>
    <t>PL 7036</t>
  </si>
  <si>
    <t>PL 7037</t>
  </si>
  <si>
    <t>PL 7038</t>
  </si>
  <si>
    <t>PL 7039</t>
  </si>
  <si>
    <t>PL 7040</t>
  </si>
  <si>
    <t>PL 7041</t>
  </si>
  <si>
    <t>PL 7042</t>
  </si>
  <si>
    <t>PL 7043</t>
  </si>
  <si>
    <t>PL 7044</t>
  </si>
  <si>
    <t>PL 7045</t>
  </si>
  <si>
    <t>PL 7046</t>
  </si>
  <si>
    <t>PL 7060</t>
  </si>
  <si>
    <t>PL 7061</t>
  </si>
  <si>
    <t>PL 7063</t>
  </si>
  <si>
    <t>PL 7064</t>
  </si>
  <si>
    <t>PL 7065</t>
  </si>
  <si>
    <t>PL 7067</t>
  </si>
  <si>
    <t>PL 7069</t>
  </si>
  <si>
    <t>PL 7071</t>
  </si>
  <si>
    <t>PL 7075</t>
  </si>
  <si>
    <t>PL 7090</t>
  </si>
  <si>
    <t>PL 7092</t>
  </si>
  <si>
    <t>PL 7094</t>
  </si>
  <si>
    <t>PL 7095</t>
  </si>
  <si>
    <t>PL 7096</t>
  </si>
  <si>
    <t>PL 7097</t>
  </si>
  <si>
    <t>PL 7098</t>
  </si>
  <si>
    <t>PL 7099</t>
  </si>
  <si>
    <t>PL 7100</t>
  </si>
  <si>
    <t>PL 7101</t>
  </si>
  <si>
    <t>PL 7102</t>
  </si>
  <si>
    <t>PL 7103</t>
  </si>
  <si>
    <t>PL 7104</t>
  </si>
  <si>
    <t>PL 7105</t>
  </si>
  <si>
    <t>PL 7106</t>
  </si>
  <si>
    <t>PL 7107</t>
  </si>
  <si>
    <t>PL 7108</t>
  </si>
  <si>
    <t>PL 7109</t>
  </si>
  <si>
    <t>PL 7114</t>
  </si>
  <si>
    <t>PL 7115</t>
  </si>
  <si>
    <t>PL 7116</t>
  </si>
  <si>
    <t>PL 7117</t>
  </si>
  <si>
    <t>PL 7118</t>
  </si>
  <si>
    <t>PL 7119</t>
  </si>
  <si>
    <t>PL 7120</t>
  </si>
  <si>
    <t>PL 7121</t>
  </si>
  <si>
    <t>PL 7122</t>
  </si>
  <si>
    <t>PL 7123</t>
  </si>
  <si>
    <t>PL 7124</t>
  </si>
  <si>
    <t>PL 7125</t>
  </si>
  <si>
    <t>PL 7126</t>
  </si>
  <si>
    <t>PL 7127</t>
  </si>
  <si>
    <t>PL 7128</t>
  </si>
  <si>
    <t>PL 7129</t>
  </si>
  <si>
    <t>PL 7130</t>
  </si>
  <si>
    <t>PL 7131</t>
  </si>
  <si>
    <t>PL 7132</t>
  </si>
  <si>
    <t>PL 7133</t>
  </si>
  <si>
    <t>PL 7134</t>
  </si>
  <si>
    <t>PL 7135</t>
  </si>
  <si>
    <t>PL 7136</t>
  </si>
  <si>
    <t>PL 7137</t>
  </si>
  <si>
    <t>PL 7138</t>
  </si>
  <si>
    <t>PL 7139</t>
  </si>
  <si>
    <t>PL 7140</t>
  </si>
  <si>
    <t>PL 7141</t>
  </si>
  <si>
    <t>PL 7142</t>
  </si>
  <si>
    <t>PL 7143</t>
  </si>
  <si>
    <t>PL 7144</t>
  </si>
  <si>
    <t>PL 7145</t>
  </si>
  <si>
    <t>PL 7146</t>
  </si>
  <si>
    <t>PL 7147</t>
  </si>
  <si>
    <t>PL 7148</t>
  </si>
  <si>
    <t>PL 7149</t>
  </si>
  <si>
    <t>PL 7150</t>
  </si>
  <si>
    <t>PL 7151</t>
  </si>
  <si>
    <t>PL 7152</t>
  </si>
  <si>
    <t>PL 7153</t>
  </si>
  <si>
    <t>PL 7154</t>
  </si>
  <si>
    <t>PL 7155</t>
  </si>
  <si>
    <t>PL 7156</t>
  </si>
  <si>
    <t>PL 7157</t>
  </si>
  <si>
    <t>PL 7158</t>
  </si>
  <si>
    <t>PL 7159</t>
  </si>
  <si>
    <t>PL 7160</t>
  </si>
  <si>
    <t>PL 7161</t>
  </si>
  <si>
    <t>PL 7162</t>
  </si>
  <si>
    <t>PL 7163</t>
  </si>
  <si>
    <t>PL 7165</t>
  </si>
  <si>
    <t>PL 7166</t>
  </si>
  <si>
    <t>PL 7167</t>
  </si>
  <si>
    <t>PL 7168</t>
  </si>
  <si>
    <t>PL 7169</t>
  </si>
  <si>
    <t>PL 7170</t>
  </si>
  <si>
    <t>PL 7171</t>
  </si>
  <si>
    <t>PL 7173</t>
  </si>
  <si>
    <t>PL 7175</t>
  </si>
  <si>
    <t>PL 7176</t>
  </si>
  <si>
    <t>PL 7178</t>
  </si>
  <si>
    <t>PL 7180</t>
  </si>
  <si>
    <t>PL 7181</t>
  </si>
  <si>
    <t>PL 7184</t>
  </si>
  <si>
    <t>PL 7185</t>
  </si>
  <si>
    <t>PL 7186</t>
  </si>
  <si>
    <t>PL 7187</t>
  </si>
  <si>
    <t>PL 7188</t>
  </si>
  <si>
    <t>PL 7190</t>
  </si>
  <si>
    <t>PL 7191</t>
  </si>
  <si>
    <t>PL 7192</t>
  </si>
  <si>
    <t>PL 7193</t>
  </si>
  <si>
    <t>PL 7194</t>
  </si>
  <si>
    <t>PL 7195</t>
  </si>
  <si>
    <t>PL 7196</t>
  </si>
  <si>
    <t>PL 7197</t>
  </si>
  <si>
    <t>PL 7198</t>
  </si>
  <si>
    <t>PL 7199</t>
  </si>
  <si>
    <t>PL 7200</t>
  </si>
  <si>
    <t>PL 7207</t>
  </si>
  <si>
    <t>PL 7215</t>
  </si>
  <si>
    <t>PL 7216</t>
  </si>
  <si>
    <t>PL 7217</t>
  </si>
  <si>
    <t>PL 7218</t>
  </si>
  <si>
    <t>PL 7219</t>
  </si>
  <si>
    <t>PL 7220</t>
  </si>
  <si>
    <t>PL 7221</t>
  </si>
  <si>
    <t>PL 7222</t>
  </si>
  <si>
    <t>PL 7223</t>
  </si>
  <si>
    <t>PL 7224</t>
  </si>
  <si>
    <t>PL 7225</t>
  </si>
  <si>
    <t>PL 7226</t>
  </si>
  <si>
    <t>PL 7227</t>
  </si>
  <si>
    <t>PL 7229</t>
  </si>
  <si>
    <t>PL 7230</t>
  </si>
  <si>
    <t>PL 7231</t>
  </si>
  <si>
    <t>PL 7232</t>
  </si>
  <si>
    <t>PL 7233</t>
  </si>
  <si>
    <t>PL 7234</t>
  </si>
  <si>
    <t>PL 7235</t>
  </si>
  <si>
    <t>PL 7236</t>
  </si>
  <si>
    <t>PL 7237</t>
  </si>
  <si>
    <t>PL 7238</t>
  </si>
  <si>
    <t>PL 7239</t>
  </si>
  <si>
    <t>PL 7240</t>
  </si>
  <si>
    <t>PL 7241</t>
  </si>
  <si>
    <t>PL 7242</t>
  </si>
  <si>
    <t>PL 7243</t>
  </si>
  <si>
    <t>PL 7244</t>
  </si>
  <si>
    <t>PL 7245</t>
  </si>
  <si>
    <t>PL 7247</t>
  </si>
  <si>
    <t>PL 7250</t>
  </si>
  <si>
    <t>PL 7252</t>
  </si>
  <si>
    <t>PL 7253</t>
  </si>
  <si>
    <t>PL 7254</t>
  </si>
  <si>
    <t>PL 7255</t>
  </si>
  <si>
    <t>PL 7256</t>
  </si>
  <si>
    <t>PL 7257</t>
  </si>
  <si>
    <t>PL 7259</t>
  </si>
  <si>
    <t>PL 7260</t>
  </si>
  <si>
    <t>PL 7261</t>
  </si>
  <si>
    <t>PL 7262</t>
  </si>
  <si>
    <t>PL 7263</t>
  </si>
  <si>
    <t>PL 7264</t>
  </si>
  <si>
    <t>PL 7271</t>
  </si>
  <si>
    <t>PL 7272</t>
  </si>
  <si>
    <t>PL 7273</t>
  </si>
  <si>
    <t>PL 7274</t>
  </si>
  <si>
    <t>PL 7275</t>
  </si>
  <si>
    <t>PL 7276</t>
  </si>
  <si>
    <t>PL 7277</t>
  </si>
  <si>
    <t>PL 7278</t>
  </si>
  <si>
    <t>PL 7279</t>
  </si>
  <si>
    <t>PL 7280</t>
  </si>
  <si>
    <t>PL 7281</t>
  </si>
  <si>
    <t>PL 7282</t>
  </si>
  <si>
    <t>PL 7283</t>
  </si>
  <si>
    <t>PL 7284</t>
  </si>
  <si>
    <t>PL 7285</t>
  </si>
  <si>
    <t>PL 7286</t>
  </si>
  <si>
    <t>PL 7287</t>
  </si>
  <si>
    <t>PL 7288</t>
  </si>
  <si>
    <t>PL 7289</t>
  </si>
  <si>
    <t>PL 7290</t>
  </si>
  <si>
    <t>PL 7291</t>
  </si>
  <si>
    <t>PL 7292</t>
  </si>
  <si>
    <t>PL 7293</t>
  </si>
  <si>
    <t>PL 7294</t>
  </si>
  <si>
    <t>PL 7295</t>
  </si>
  <si>
    <t>PL 7296</t>
  </si>
  <si>
    <t>PL 7297</t>
  </si>
  <si>
    <t>PL 7298</t>
  </si>
  <si>
    <t>PL 7299</t>
  </si>
  <si>
    <t>PL 7300</t>
  </si>
  <si>
    <t>PL 7301</t>
  </si>
  <si>
    <t>PL 7302</t>
  </si>
  <si>
    <t>PL 7303</t>
  </si>
  <si>
    <t>PL 7304</t>
  </si>
  <si>
    <t>PL 7305</t>
  </si>
  <si>
    <t>PL 7306</t>
  </si>
  <si>
    <t>PL 7307</t>
  </si>
  <si>
    <t>PL 7308</t>
  </si>
  <si>
    <t>PL 7309</t>
  </si>
  <si>
    <t>PL 7310</t>
  </si>
  <si>
    <t>PL 7311</t>
  </si>
  <si>
    <t>PL 7312</t>
  </si>
  <si>
    <t>PL 7313</t>
  </si>
  <si>
    <t>PL 7326</t>
  </si>
  <si>
    <t>PL 7328</t>
  </si>
  <si>
    <t>PL 7331</t>
  </si>
  <si>
    <t>PL 7333</t>
  </si>
  <si>
    <t>PL 7335</t>
  </si>
  <si>
    <t>PL 7338</t>
  </si>
  <si>
    <t>PL 7340</t>
  </si>
  <si>
    <t>PL 7342</t>
  </si>
  <si>
    <t>PL 7344</t>
  </si>
  <si>
    <t>PL 7346</t>
  </si>
  <si>
    <t>PL 7349</t>
  </si>
  <si>
    <t>PL 7352</t>
  </si>
  <si>
    <t>PL 7353</t>
  </si>
  <si>
    <t>PL 7354</t>
  </si>
  <si>
    <t>PL 7355</t>
  </si>
  <si>
    <t>PL 7356</t>
  </si>
  <si>
    <t>PL 7357</t>
  </si>
  <si>
    <t>PL 7358</t>
  </si>
  <si>
    <t>PL 7359</t>
  </si>
  <si>
    <t>PL 7360</t>
  </si>
  <si>
    <t>PL 7361</t>
  </si>
  <si>
    <t>PL 7362</t>
  </si>
  <si>
    <t>PL 7363</t>
  </si>
  <si>
    <t>PL 7364</t>
  </si>
  <si>
    <t>PL 7366</t>
  </si>
  <si>
    <t>PL 7368</t>
  </si>
  <si>
    <t>PL 7370</t>
  </si>
  <si>
    <t>PL 7372</t>
  </si>
  <si>
    <t>PL 7374</t>
  </si>
  <si>
    <t>PL 7376</t>
  </si>
  <si>
    <t>PL 7378</t>
  </si>
  <si>
    <t>PL 7380</t>
  </si>
  <si>
    <t>PL 7381</t>
  </si>
  <si>
    <t>PL 7383</t>
  </si>
  <si>
    <t>PL 7385</t>
  </si>
  <si>
    <t>PL 7387</t>
  </si>
  <si>
    <t>PL 7390</t>
  </si>
  <si>
    <t>PL 7392</t>
  </si>
  <si>
    <t>PL 7394</t>
  </si>
  <si>
    <t>PL 7396</t>
  </si>
  <si>
    <t>PL 7398</t>
  </si>
  <si>
    <t>PL 7399</t>
  </si>
  <si>
    <t>PL 7400</t>
  </si>
  <si>
    <t>PL 7401</t>
  </si>
  <si>
    <t>PL 7402</t>
  </si>
  <si>
    <t>PL 7403</t>
  </si>
  <si>
    <t>PL 7404</t>
  </si>
  <si>
    <t>PL 7405</t>
  </si>
  <si>
    <t>PL 7406</t>
  </si>
  <si>
    <t>PL 7407</t>
  </si>
  <si>
    <t>PL 7408</t>
  </si>
  <si>
    <t>PL 7409</t>
  </si>
  <si>
    <t>PL 7410</t>
  </si>
  <si>
    <t>PL 7411</t>
  </si>
  <si>
    <t>PL 7412</t>
  </si>
  <si>
    <t>PL 7413</t>
  </si>
  <si>
    <t>PL 7414</t>
  </si>
  <si>
    <t>PL 7415</t>
  </si>
  <si>
    <t>PL 7416</t>
  </si>
  <si>
    <t>PL 7417</t>
  </si>
  <si>
    <t>PL 7418</t>
  </si>
  <si>
    <t>PL 7419</t>
  </si>
  <si>
    <t>PL 7420</t>
  </si>
  <si>
    <t>PL 7421</t>
  </si>
  <si>
    <t>PL 7422</t>
  </si>
  <si>
    <t>PL 7423</t>
  </si>
  <si>
    <t>PL 7424</t>
  </si>
  <si>
    <t>PL 7425</t>
  </si>
  <si>
    <t>PL 7426</t>
  </si>
  <si>
    <t>PL 7427</t>
  </si>
  <si>
    <t>PL 7428</t>
  </si>
  <si>
    <t>PL 7430</t>
  </si>
  <si>
    <t>PL 7432</t>
  </si>
  <si>
    <t>PL 7434</t>
  </si>
  <si>
    <t>PL 7435</t>
  </si>
  <si>
    <t>PL 7436</t>
  </si>
  <si>
    <t>PL 7437</t>
  </si>
  <si>
    <t>PL 7438</t>
  </si>
  <si>
    <t>PL 7439</t>
  </si>
  <si>
    <t>PL 7440</t>
  </si>
  <si>
    <t>PL 7441</t>
  </si>
  <si>
    <t>PL 7442</t>
  </si>
  <si>
    <t>PL 7443</t>
  </si>
  <si>
    <t>PL 7444</t>
  </si>
  <si>
    <t>PL 7445</t>
  </si>
  <si>
    <t>PL 7446</t>
  </si>
  <si>
    <t>PL 7447</t>
  </si>
  <si>
    <t>PL 7448</t>
  </si>
  <si>
    <t>PL 7449</t>
  </si>
  <si>
    <t>PL 7450</t>
  </si>
  <si>
    <t>PL 7451</t>
  </si>
  <si>
    <t>PL 7452</t>
  </si>
  <si>
    <t>PL 7454</t>
  </si>
  <si>
    <t>PL 7455</t>
  </si>
  <si>
    <t>PL 7456</t>
  </si>
  <si>
    <t>PL 7457</t>
  </si>
  <si>
    <t>PL 7458</t>
  </si>
  <si>
    <t>PL 7478</t>
  </si>
  <si>
    <t>PL 7479</t>
  </si>
  <si>
    <t>PL 7480</t>
  </si>
  <si>
    <t>PL 7481</t>
  </si>
  <si>
    <t>PL 7482</t>
  </si>
  <si>
    <t>PL 7483</t>
  </si>
  <si>
    <t>PL 7484</t>
  </si>
  <si>
    <t>PL 7485</t>
  </si>
  <si>
    <t>PL 7486</t>
  </si>
  <si>
    <t>PL 7487</t>
  </si>
  <si>
    <t>PL 7488</t>
  </si>
  <si>
    <t>PL 7489</t>
  </si>
  <si>
    <t>PL 7490</t>
  </si>
  <si>
    <t>PL 7491</t>
  </si>
  <si>
    <t>PL 7492</t>
  </si>
  <si>
    <t>PL 7493</t>
  </si>
  <si>
    <t>PL 7494</t>
  </si>
  <si>
    <t>PL 7495</t>
  </si>
  <si>
    <t>PL 7496</t>
  </si>
  <si>
    <t>PL 7497</t>
  </si>
  <si>
    <t>PL 7498</t>
  </si>
  <si>
    <t>PL 7505</t>
  </si>
  <si>
    <t>PL 7506</t>
  </si>
  <si>
    <t>PL 7507</t>
  </si>
  <si>
    <t>PL 7508</t>
  </si>
  <si>
    <t>PL 7509</t>
  </si>
  <si>
    <t>PL 7510</t>
  </si>
  <si>
    <t>PL 7513</t>
  </si>
  <si>
    <t>PL 7514</t>
  </si>
  <si>
    <t>PL 7515</t>
  </si>
  <si>
    <t>PL 7516</t>
  </si>
  <si>
    <t>PL 7517</t>
  </si>
  <si>
    <t>PL 7518</t>
  </si>
  <si>
    <t>PL 7519</t>
  </si>
  <si>
    <t>PL 7520</t>
  </si>
  <si>
    <t>PL 7521</t>
  </si>
  <si>
    <t>PL 7522</t>
  </si>
  <si>
    <t>PL 7523</t>
  </si>
  <si>
    <t>PL 7524</t>
  </si>
  <si>
    <t>PL 7525</t>
  </si>
  <si>
    <t>PL 7526</t>
  </si>
  <si>
    <t>PL 7527</t>
  </si>
  <si>
    <t>PL 7528</t>
  </si>
  <si>
    <t>PL 7529</t>
  </si>
  <si>
    <t>PL 7583</t>
  </si>
  <si>
    <t>PL 7585</t>
  </si>
  <si>
    <t>PL 7586</t>
  </si>
  <si>
    <t>PL 7587</t>
  </si>
  <si>
    <t>PL 7588</t>
  </si>
  <si>
    <t>PL 7589</t>
  </si>
  <si>
    <t>PL 7590</t>
  </si>
  <si>
    <t>PL 7591</t>
  </si>
  <si>
    <t>PL 7592</t>
  </si>
  <si>
    <t>PL 7644</t>
  </si>
  <si>
    <t>PL 7645</t>
  </si>
  <si>
    <t>PL 7646</t>
  </si>
  <si>
    <t>PL 7647</t>
  </si>
  <si>
    <t>PL 7648</t>
  </si>
  <si>
    <t>PL 7649</t>
  </si>
  <si>
    <t>PL 7650</t>
  </si>
  <si>
    <t>PL 7651</t>
  </si>
  <si>
    <t>PL 7652</t>
  </si>
  <si>
    <t>PL 7653</t>
  </si>
  <si>
    <t>PL 7654</t>
  </si>
  <si>
    <t>PL 7655</t>
  </si>
  <si>
    <t>PL 7656</t>
  </si>
  <si>
    <t>PL 7657</t>
  </si>
  <si>
    <t>PL 7658</t>
  </si>
  <si>
    <t>PL 7659</t>
  </si>
  <si>
    <t>PL 7660</t>
  </si>
  <si>
    <t>PL 7661</t>
  </si>
  <si>
    <t>Individual Mediclaim</t>
  </si>
  <si>
    <t>PL 7662</t>
  </si>
  <si>
    <t>PL 7663</t>
  </si>
  <si>
    <t>PL 7664</t>
  </si>
  <si>
    <t>PL 7665</t>
  </si>
  <si>
    <t>PL 7666</t>
  </si>
  <si>
    <t>PL 7667</t>
  </si>
  <si>
    <t>PL 7668</t>
  </si>
  <si>
    <t>PL 7669</t>
  </si>
  <si>
    <t>PL 7722</t>
  </si>
  <si>
    <t>PL 7723</t>
  </si>
  <si>
    <t>PL 7724</t>
  </si>
  <si>
    <t>PL 7725</t>
  </si>
  <si>
    <t>PL 7726</t>
  </si>
  <si>
    <t>PL 7727</t>
  </si>
  <si>
    <t>PL 7728</t>
  </si>
  <si>
    <t>PL 7729</t>
  </si>
  <si>
    <t>PL 7730</t>
  </si>
  <si>
    <t>PL 7731</t>
  </si>
  <si>
    <t>PL 7732</t>
  </si>
  <si>
    <t>PL 7733</t>
  </si>
  <si>
    <t>PL 7734</t>
  </si>
  <si>
    <t>PL 7735</t>
  </si>
  <si>
    <t>PL 7736</t>
  </si>
  <si>
    <t>PL 7737</t>
  </si>
  <si>
    <t>PL 7738</t>
  </si>
  <si>
    <t>PL 7739</t>
  </si>
  <si>
    <t>PL 7740</t>
  </si>
  <si>
    <t>PL 7741</t>
  </si>
  <si>
    <t>PL 7742</t>
  </si>
  <si>
    <t>PL 7743</t>
  </si>
  <si>
    <t>PL 7744</t>
  </si>
  <si>
    <t>PL 7745</t>
  </si>
  <si>
    <t>PL 7746</t>
  </si>
  <si>
    <t>PL 7747</t>
  </si>
  <si>
    <t>PL 7748</t>
  </si>
  <si>
    <t>PL 7749</t>
  </si>
  <si>
    <t>PL 7750</t>
  </si>
  <si>
    <t>PL 7751</t>
  </si>
  <si>
    <t>PL 7752</t>
  </si>
  <si>
    <t>PL 7753</t>
  </si>
  <si>
    <t>PL 7754</t>
  </si>
  <si>
    <t>PL 7755</t>
  </si>
  <si>
    <t>PL 7756</t>
  </si>
  <si>
    <t>PL 7757</t>
  </si>
  <si>
    <t>PL 7758</t>
  </si>
  <si>
    <t>PL 7759</t>
  </si>
  <si>
    <t>PL 7760</t>
  </si>
  <si>
    <t>PL 7761</t>
  </si>
  <si>
    <t>PL 7762</t>
  </si>
  <si>
    <t>PL 7763</t>
  </si>
  <si>
    <t>PL 7764</t>
  </si>
  <si>
    <t>PL 7765</t>
  </si>
  <si>
    <t>PL 7766</t>
  </si>
  <si>
    <t>PL 7767</t>
  </si>
  <si>
    <t>PL 7768</t>
  </si>
  <si>
    <t>PL 7769</t>
  </si>
  <si>
    <t>PL 7770</t>
  </si>
  <si>
    <t>PL 7771</t>
  </si>
  <si>
    <t>PL 7772</t>
  </si>
  <si>
    <t>PL 7773</t>
  </si>
  <si>
    <t>PL 7774</t>
  </si>
  <si>
    <t>PL 7775</t>
  </si>
  <si>
    <t>PL 7776</t>
  </si>
  <si>
    <t>PL 7777</t>
  </si>
  <si>
    <t>PL 7778</t>
  </si>
  <si>
    <t>PL 7779</t>
  </si>
  <si>
    <t>PL 7780</t>
  </si>
  <si>
    <t>PL 7781</t>
  </si>
  <si>
    <t>PL 7782</t>
  </si>
  <si>
    <t>PL 7783</t>
  </si>
  <si>
    <t>PL 7784</t>
  </si>
  <si>
    <t>PL 7785</t>
  </si>
  <si>
    <t>PL 7786</t>
  </si>
  <si>
    <t>PL 7787</t>
  </si>
  <si>
    <t>PL 7788</t>
  </si>
  <si>
    <t>PL 7789</t>
  </si>
  <si>
    <t>PL 7791</t>
  </si>
  <si>
    <t>PL 7793</t>
  </si>
  <si>
    <t>PL 7794</t>
  </si>
  <si>
    <t>PL 7795</t>
  </si>
  <si>
    <t>PL 7796</t>
  </si>
  <si>
    <t>Directors and Officers</t>
  </si>
  <si>
    <t>PL 7797</t>
  </si>
  <si>
    <t>PL 7798</t>
  </si>
  <si>
    <t>PL 7799</t>
  </si>
  <si>
    <t>PL 7800</t>
  </si>
  <si>
    <t>PL 7801</t>
  </si>
  <si>
    <t>PL 7802</t>
  </si>
  <si>
    <t>PL 7803</t>
  </si>
  <si>
    <t>PL 7804</t>
  </si>
  <si>
    <t>PL 7926</t>
  </si>
  <si>
    <t>PL 7927</t>
  </si>
  <si>
    <t>PL 7928</t>
  </si>
  <si>
    <t>PL 7930</t>
  </si>
  <si>
    <t>PL 7931</t>
  </si>
  <si>
    <t>PL 7932</t>
  </si>
  <si>
    <t>PL 7933</t>
  </si>
  <si>
    <t>PL 7934</t>
  </si>
  <si>
    <t>PL 7935</t>
  </si>
  <si>
    <t>PL 7936</t>
  </si>
  <si>
    <t>PL 7937</t>
  </si>
  <si>
    <t>PL 7938</t>
  </si>
  <si>
    <t>PL 7939</t>
  </si>
  <si>
    <t>PL 7940</t>
  </si>
  <si>
    <t>PL 7941</t>
  </si>
  <si>
    <t>PL 7942</t>
  </si>
  <si>
    <t>PL 7943</t>
  </si>
  <si>
    <t>PL 7944</t>
  </si>
  <si>
    <t>PL 7945</t>
  </si>
  <si>
    <t>PL 7946</t>
  </si>
  <si>
    <t>PL 7947</t>
  </si>
  <si>
    <t>PL 7948</t>
  </si>
  <si>
    <t>PL 7949</t>
  </si>
  <si>
    <t>PL 7950</t>
  </si>
  <si>
    <t>PL 7951</t>
  </si>
  <si>
    <t>PL 7952</t>
  </si>
  <si>
    <t>PL 7953</t>
  </si>
  <si>
    <t>PL 7954</t>
  </si>
  <si>
    <t>PL 7955</t>
  </si>
  <si>
    <t>PL 7956</t>
  </si>
  <si>
    <t>PL 7957</t>
  </si>
  <si>
    <t>PL 7958</t>
  </si>
  <si>
    <t>PL 7959</t>
  </si>
  <si>
    <t>PL 7960</t>
  </si>
  <si>
    <t>PL 7961</t>
  </si>
  <si>
    <t>PL 7962</t>
  </si>
  <si>
    <t>PL 7963</t>
  </si>
  <si>
    <t>PL 7964</t>
  </si>
  <si>
    <t>PL 7965</t>
  </si>
  <si>
    <t>PL 7966</t>
  </si>
  <si>
    <t>PL 7967</t>
  </si>
  <si>
    <t>PL 7968</t>
  </si>
  <si>
    <t>PL 7969</t>
  </si>
  <si>
    <t>PL 7970</t>
  </si>
  <si>
    <t>PL 7971</t>
  </si>
  <si>
    <t>PL 7972</t>
  </si>
  <si>
    <t>PL 7973</t>
  </si>
  <si>
    <t>PL 7974</t>
  </si>
  <si>
    <t>PL 7975</t>
  </si>
  <si>
    <t>PL 7976</t>
  </si>
  <si>
    <t>PL 7977</t>
  </si>
  <si>
    <t>PL 7978</t>
  </si>
  <si>
    <t>PL 7979</t>
  </si>
  <si>
    <t>PL 7980</t>
  </si>
  <si>
    <t>PL 7981</t>
  </si>
  <si>
    <t>PL 7982</t>
  </si>
  <si>
    <t>PL 7983</t>
  </si>
  <si>
    <t>PL 7984</t>
  </si>
  <si>
    <t>PL 7985</t>
  </si>
  <si>
    <t>PL 7986</t>
  </si>
  <si>
    <t>PL 7987</t>
  </si>
  <si>
    <t>PL 7988</t>
  </si>
  <si>
    <t>PL 7989</t>
  </si>
  <si>
    <t>PL 7990</t>
  </si>
  <si>
    <t>PL 7991</t>
  </si>
  <si>
    <t>PL 7992</t>
  </si>
  <si>
    <t>PL 7993</t>
  </si>
  <si>
    <t>PL 7994</t>
  </si>
  <si>
    <t>PL 7995</t>
  </si>
  <si>
    <t>PL 7996</t>
  </si>
  <si>
    <t>PL 7997</t>
  </si>
  <si>
    <t>PL 7998</t>
  </si>
  <si>
    <t>PL 7999</t>
  </si>
  <si>
    <t>PL 8000</t>
  </si>
  <si>
    <t>PL 8003</t>
  </si>
  <si>
    <t>PL 8004</t>
  </si>
  <si>
    <t>PL 8005</t>
  </si>
  <si>
    <t>PL 8006</t>
  </si>
  <si>
    <t>PL 8007</t>
  </si>
  <si>
    <t>PL 8008</t>
  </si>
  <si>
    <t>PL 8009</t>
  </si>
  <si>
    <t>PL 8010</t>
  </si>
  <si>
    <t>PL 8011</t>
  </si>
  <si>
    <t>PL 8012</t>
  </si>
  <si>
    <t>PL 8013</t>
  </si>
  <si>
    <t>PL 8014</t>
  </si>
  <si>
    <t>PL 8015</t>
  </si>
  <si>
    <t>PL 8016</t>
  </si>
  <si>
    <t>PL 8017</t>
  </si>
  <si>
    <t>PL 8018</t>
  </si>
  <si>
    <t>PL 8019</t>
  </si>
  <si>
    <t>PL 8020</t>
  </si>
  <si>
    <t>PL 8021</t>
  </si>
  <si>
    <t>PL 8022</t>
  </si>
  <si>
    <t>PL 8023</t>
  </si>
  <si>
    <t>PL 8024</t>
  </si>
  <si>
    <t>Multimedia Liability</t>
  </si>
  <si>
    <t>PL 8039</t>
  </si>
  <si>
    <t>PL 8065</t>
  </si>
  <si>
    <t>PL 8066</t>
  </si>
  <si>
    <t>PL 8067</t>
  </si>
  <si>
    <t>PL 8068</t>
  </si>
  <si>
    <t>PL 8069</t>
  </si>
  <si>
    <t>PL 8070</t>
  </si>
  <si>
    <t>PL 8071</t>
  </si>
  <si>
    <t>PL 8072</t>
  </si>
  <si>
    <t>PL 8073</t>
  </si>
  <si>
    <t>PL 8074</t>
  </si>
  <si>
    <t>PL 8075</t>
  </si>
  <si>
    <t>PL 8076</t>
  </si>
  <si>
    <t>PL 8077</t>
  </si>
  <si>
    <t>PL 8078</t>
  </si>
  <si>
    <t>PL 8079</t>
  </si>
  <si>
    <t>PL 8080</t>
  </si>
  <si>
    <t>PL 8081</t>
  </si>
  <si>
    <t>PL 8082</t>
  </si>
  <si>
    <t>PL 8083</t>
  </si>
  <si>
    <t>PL 8084</t>
  </si>
  <si>
    <t>PL 8085</t>
  </si>
  <si>
    <t>PL 8086</t>
  </si>
  <si>
    <t>PL 8087</t>
  </si>
  <si>
    <t>PL 8088</t>
  </si>
  <si>
    <t>PL 8089</t>
  </si>
  <si>
    <t>PL 8090</t>
  </si>
  <si>
    <t>PL 8091</t>
  </si>
  <si>
    <t>PL 8092</t>
  </si>
  <si>
    <t>PL 8093</t>
  </si>
  <si>
    <t>PL 8094</t>
  </si>
  <si>
    <t>PL 8095</t>
  </si>
  <si>
    <t>PL 8096</t>
  </si>
  <si>
    <t>PL 8097</t>
  </si>
  <si>
    <t>PL 8098</t>
  </si>
  <si>
    <t>PL 8099</t>
  </si>
  <si>
    <t>PL 8100</t>
  </si>
  <si>
    <t>PL 8101</t>
  </si>
  <si>
    <t>PL 8102</t>
  </si>
  <si>
    <t>PL 8103</t>
  </si>
  <si>
    <t>PL 8104</t>
  </si>
  <si>
    <t>PL 8105</t>
  </si>
  <si>
    <t>PL 8106</t>
  </si>
  <si>
    <t>PL 8108</t>
  </si>
  <si>
    <t>PL 8110</t>
  </si>
  <si>
    <t>PL 8112</t>
  </si>
  <si>
    <t>PL 8113</t>
  </si>
  <si>
    <t>PL 8114</t>
  </si>
  <si>
    <t>PL 8115</t>
  </si>
  <si>
    <t>PL 8116</t>
  </si>
  <si>
    <t>PL 8117</t>
  </si>
  <si>
    <t>PL 8118</t>
  </si>
  <si>
    <t>PL 8119</t>
  </si>
  <si>
    <t>PL 8120</t>
  </si>
  <si>
    <t>PL 8121</t>
  </si>
  <si>
    <t>PL 8122</t>
  </si>
  <si>
    <t>PL 8124</t>
  </si>
  <si>
    <t>PL 8125</t>
  </si>
  <si>
    <t>PL 8126</t>
  </si>
  <si>
    <t>PL 8127</t>
  </si>
  <si>
    <t>PL 8128</t>
  </si>
  <si>
    <t>PL 8129</t>
  </si>
  <si>
    <t>PL 8130</t>
  </si>
  <si>
    <t>PL 8131</t>
  </si>
  <si>
    <t>PL 8132</t>
  </si>
  <si>
    <t>PL 8133</t>
  </si>
  <si>
    <t>PL 8134</t>
  </si>
  <si>
    <t>PL 8135</t>
  </si>
  <si>
    <t>PL 8136</t>
  </si>
  <si>
    <t>PL 8137</t>
  </si>
  <si>
    <t>PL 8138</t>
  </si>
  <si>
    <t>PL 8139</t>
  </si>
  <si>
    <t>PL 8140</t>
  </si>
  <si>
    <t>PL 8141</t>
  </si>
  <si>
    <t>PL 8143</t>
  </si>
  <si>
    <t>PL 8144</t>
  </si>
  <si>
    <t>PL 8148</t>
  </si>
  <si>
    <t>PL 8149</t>
  </si>
  <si>
    <t>PL 8150</t>
  </si>
  <si>
    <t>PL 8151</t>
  </si>
  <si>
    <t>PL 8152</t>
  </si>
  <si>
    <t>PL 8154</t>
  </si>
  <si>
    <t>PL 8155</t>
  </si>
  <si>
    <t>PL 8156</t>
  </si>
  <si>
    <t>PL 8157</t>
  </si>
  <si>
    <t>PL 8158</t>
  </si>
  <si>
    <t>PL 8159</t>
  </si>
  <si>
    <t>PL 8160</t>
  </si>
  <si>
    <t>PL 8161</t>
  </si>
  <si>
    <t>PL 8162</t>
  </si>
  <si>
    <t>PL 8164</t>
  </si>
  <si>
    <t>PL 8165</t>
  </si>
  <si>
    <t>PL 8166</t>
  </si>
  <si>
    <t>PL 8167</t>
  </si>
  <si>
    <t>PL 8168</t>
  </si>
  <si>
    <t>PL 8169</t>
  </si>
  <si>
    <t>PL 8170</t>
  </si>
  <si>
    <t>PL 8213</t>
  </si>
  <si>
    <t>PL 8214</t>
  </si>
  <si>
    <t>PL 8216</t>
  </si>
  <si>
    <t>PL 8217</t>
  </si>
  <si>
    <t>PL 8218</t>
  </si>
  <si>
    <t>PL 8219</t>
  </si>
  <si>
    <t>PL 8220</t>
  </si>
  <si>
    <t>PL 8221</t>
  </si>
  <si>
    <t>Package Policy</t>
  </si>
  <si>
    <t>PL 8222</t>
  </si>
  <si>
    <t>PL 8223</t>
  </si>
  <si>
    <t>PL 8224</t>
  </si>
  <si>
    <t>PL 8225</t>
  </si>
  <si>
    <t>PL 8226</t>
  </si>
  <si>
    <t>PL 8227</t>
  </si>
  <si>
    <t>PL 8228</t>
  </si>
  <si>
    <t>PL 8229</t>
  </si>
  <si>
    <t>PL 8230</t>
  </si>
  <si>
    <t>PL 8231</t>
  </si>
  <si>
    <t>PL 8232</t>
  </si>
  <si>
    <t>PL 8233</t>
  </si>
  <si>
    <t>PL 8234</t>
  </si>
  <si>
    <t>PL 8235</t>
  </si>
  <si>
    <t>PL 8236</t>
  </si>
  <si>
    <t>PL 8237</t>
  </si>
  <si>
    <t>PL 8238</t>
  </si>
  <si>
    <t>PL 8239</t>
  </si>
  <si>
    <t>PL 8240</t>
  </si>
  <si>
    <t>PL 8241</t>
  </si>
  <si>
    <t>PL 8242</t>
  </si>
  <si>
    <t>PL 8243</t>
  </si>
  <si>
    <t>PL 8244</t>
  </si>
  <si>
    <t>PL 8245</t>
  </si>
  <si>
    <t>PL 8246</t>
  </si>
  <si>
    <t>PL 8247</t>
  </si>
  <si>
    <t>PL 8248</t>
  </si>
  <si>
    <t>PL 8249</t>
  </si>
  <si>
    <t>PL 8253</t>
  </si>
  <si>
    <t>PL 8254</t>
  </si>
  <si>
    <t>PL 8350</t>
  </si>
  <si>
    <t>PL 8352</t>
  </si>
  <si>
    <t>PL 8354</t>
  </si>
  <si>
    <t>PL 8356</t>
  </si>
  <si>
    <t>PL 8358</t>
  </si>
  <si>
    <t>PL 8359</t>
  </si>
  <si>
    <t>PL 8360</t>
  </si>
  <si>
    <t>PL 8370</t>
  </si>
  <si>
    <t>PL 8373</t>
  </si>
  <si>
    <t>PL 8518</t>
  </si>
  <si>
    <t>PL 8520</t>
  </si>
  <si>
    <t>PL 8521</t>
  </si>
  <si>
    <t>PL 8524</t>
  </si>
  <si>
    <t>PL 8526</t>
  </si>
  <si>
    <t>PL 8533</t>
  </si>
  <si>
    <t>PL 8538</t>
  </si>
  <si>
    <t>PL 8539</t>
  </si>
  <si>
    <t>PL 8543</t>
  </si>
  <si>
    <t>PL 8545</t>
  </si>
  <si>
    <t>PL 8547</t>
  </si>
  <si>
    <t>PL 8549</t>
  </si>
  <si>
    <t>PL 8551</t>
  </si>
  <si>
    <t>PL 8553</t>
  </si>
  <si>
    <t>PL 8555</t>
  </si>
  <si>
    <t>PL 8556</t>
  </si>
  <si>
    <t>PL 8557</t>
  </si>
  <si>
    <t>PL 8561</t>
  </si>
  <si>
    <t>PL 8562</t>
  </si>
  <si>
    <t>PL 8563</t>
  </si>
  <si>
    <t>PL 8564</t>
  </si>
  <si>
    <t>PL 8565</t>
  </si>
  <si>
    <t>PL 8566</t>
  </si>
  <si>
    <t>PL 8567</t>
  </si>
  <si>
    <t>PL 8568</t>
  </si>
  <si>
    <t>PL 8569</t>
  </si>
  <si>
    <t>PL 8579</t>
  </si>
  <si>
    <t>PL 8581</t>
  </si>
  <si>
    <t>PL 8583</t>
  </si>
  <si>
    <t>PL 8585</t>
  </si>
  <si>
    <t>PL 8587</t>
  </si>
  <si>
    <t>PL 8588</t>
  </si>
  <si>
    <t>PL 8591</t>
  </si>
  <si>
    <t>PL 8593</t>
  </si>
  <si>
    <t>PL 8594</t>
  </si>
  <si>
    <t>PL 8595</t>
  </si>
  <si>
    <t>PL 8596</t>
  </si>
  <si>
    <t>PL 8597</t>
  </si>
  <si>
    <t>PL 8598</t>
  </si>
  <si>
    <t>PL 8599</t>
  </si>
  <si>
    <t>PL 8600</t>
  </si>
  <si>
    <t>PL 8601</t>
  </si>
  <si>
    <t>PL 8602</t>
  </si>
  <si>
    <t>PL 8603</t>
  </si>
  <si>
    <t>PL 8604</t>
  </si>
  <si>
    <t>PL 8605</t>
  </si>
  <si>
    <t>PL 8606</t>
  </si>
  <si>
    <t>PL 8607</t>
  </si>
  <si>
    <t>PL 8608</t>
  </si>
  <si>
    <t>PL 8609</t>
  </si>
  <si>
    <t>PL 8610</t>
  </si>
  <si>
    <t>PL 8611</t>
  </si>
  <si>
    <t>PL 8612</t>
  </si>
  <si>
    <t>PL 8613</t>
  </si>
  <si>
    <t>PL 8614</t>
  </si>
  <si>
    <t>PL 8615</t>
  </si>
  <si>
    <t>PL 8616</t>
  </si>
  <si>
    <t>PL 8618</t>
  </si>
  <si>
    <t>PL 8619</t>
  </si>
  <si>
    <t>PL 8620</t>
  </si>
  <si>
    <t>PL 8621</t>
  </si>
  <si>
    <t>PL 8622</t>
  </si>
  <si>
    <t>PL 8623</t>
  </si>
  <si>
    <t>PL 8624</t>
  </si>
  <si>
    <t>PL 8625</t>
  </si>
  <si>
    <t>PL 8626</t>
  </si>
  <si>
    <t>PL 8627</t>
  </si>
  <si>
    <t>PL 8628</t>
  </si>
  <si>
    <t>PL 8629</t>
  </si>
  <si>
    <t>PL 8630</t>
  </si>
  <si>
    <t>PL 8631</t>
  </si>
  <si>
    <t>PL 8632</t>
  </si>
  <si>
    <t>PL 8633</t>
  </si>
  <si>
    <t>PL 8634</t>
  </si>
  <si>
    <t>PL 8635</t>
  </si>
  <si>
    <t>PL 8636</t>
  </si>
  <si>
    <t>PL 8637</t>
  </si>
  <si>
    <t>PL 8638</t>
  </si>
  <si>
    <t>PL 8639</t>
  </si>
  <si>
    <t>PL 8640</t>
  </si>
  <si>
    <t>PL 8641</t>
  </si>
  <si>
    <t>PL 8642</t>
  </si>
  <si>
    <t>PL 8643</t>
  </si>
  <si>
    <t>PL 8644</t>
  </si>
  <si>
    <t>PL 8645</t>
  </si>
  <si>
    <t>PL 8646</t>
  </si>
  <si>
    <t>PL 8647</t>
  </si>
  <si>
    <t>PL 8648</t>
  </si>
  <si>
    <t>PL 8649</t>
  </si>
  <si>
    <t>PL 8650</t>
  </si>
  <si>
    <t>PL 8651</t>
  </si>
  <si>
    <t>PL 8652</t>
  </si>
  <si>
    <t>PL 8653</t>
  </si>
  <si>
    <t>PL 8654</t>
  </si>
  <si>
    <t>PL 8655</t>
  </si>
  <si>
    <t>PL 8656</t>
  </si>
  <si>
    <t>PL 8658</t>
  </si>
  <si>
    <t>PL 8660</t>
  </si>
  <si>
    <t>PL 8662</t>
  </si>
  <si>
    <t>PL 8664</t>
  </si>
  <si>
    <t>PL 8666</t>
  </si>
  <si>
    <t>PL 8667</t>
  </si>
  <si>
    <t>PL 8668</t>
  </si>
  <si>
    <t>PL 8669</t>
  </si>
  <si>
    <t>PL 8670</t>
  </si>
  <si>
    <t>PL 8671</t>
  </si>
  <si>
    <t>PL 8673</t>
  </si>
  <si>
    <t>PL 8674</t>
  </si>
  <si>
    <t>PL 8675</t>
  </si>
  <si>
    <t>PL 8676</t>
  </si>
  <si>
    <t>PL 8677</t>
  </si>
  <si>
    <t>PL 8678</t>
  </si>
  <si>
    <t>PL 8679</t>
  </si>
  <si>
    <t>PL 8680</t>
  </si>
  <si>
    <t>PL 8681</t>
  </si>
  <si>
    <t>PL 8682</t>
  </si>
  <si>
    <t>PL 8683</t>
  </si>
  <si>
    <t>PL 8684</t>
  </si>
  <si>
    <t>PL 8685</t>
  </si>
  <si>
    <t>PL 8686</t>
  </si>
  <si>
    <t>PL 8687</t>
  </si>
  <si>
    <t>PL 8688</t>
  </si>
  <si>
    <t>PL 8689</t>
  </si>
  <si>
    <t>PL 8690</t>
  </si>
  <si>
    <t>PL 8691</t>
  </si>
  <si>
    <t>PL 8692</t>
  </si>
  <si>
    <t>PL 8693</t>
  </si>
  <si>
    <t>PL 8694</t>
  </si>
  <si>
    <t>PL 8695</t>
  </si>
  <si>
    <t>PL 8697</t>
  </si>
  <si>
    <t>PL 8699</t>
  </si>
  <si>
    <t>PL 8701</t>
  </si>
  <si>
    <t>PL 8703</t>
  </si>
  <si>
    <t>PL 8705</t>
  </si>
  <si>
    <t>PL 8707</t>
  </si>
  <si>
    <t>PL 8709</t>
  </si>
  <si>
    <t>PL 8711</t>
  </si>
  <si>
    <t>PL 8713</t>
  </si>
  <si>
    <t>PL 8715</t>
  </si>
  <si>
    <t>PL 8717</t>
  </si>
  <si>
    <t>PL 8719</t>
  </si>
  <si>
    <t>PL 8721</t>
  </si>
  <si>
    <t>PL 8723</t>
  </si>
  <si>
    <t>PL 8725</t>
  </si>
  <si>
    <t>PL 8727</t>
  </si>
  <si>
    <t>PL 8751</t>
  </si>
  <si>
    <t>PL 8753</t>
  </si>
  <si>
    <t>PL 8755</t>
  </si>
  <si>
    <t>PL 8756</t>
  </si>
  <si>
    <t>PL 8760</t>
  </si>
  <si>
    <t>PL 8761</t>
  </si>
  <si>
    <t>PL 8762</t>
  </si>
  <si>
    <t>PL 8763</t>
  </si>
  <si>
    <t>PL 8764</t>
  </si>
  <si>
    <t>PL 8765</t>
  </si>
  <si>
    <t>PL 8766</t>
  </si>
  <si>
    <t>PL 8767</t>
  </si>
  <si>
    <t>PL 8768</t>
  </si>
  <si>
    <t>PL 8769</t>
  </si>
  <si>
    <t>PL 8770</t>
  </si>
  <si>
    <t>PL 8771</t>
  </si>
  <si>
    <t>PL 8772</t>
  </si>
  <si>
    <t>PL 8773</t>
  </si>
  <si>
    <t>PL 8774</t>
  </si>
  <si>
    <t>PL 8775</t>
  </si>
  <si>
    <t>PL 8776</t>
  </si>
  <si>
    <t>PL 8777</t>
  </si>
  <si>
    <t>PL 8778</t>
  </si>
  <si>
    <t>PL 8780</t>
  </si>
  <si>
    <t>PL 8781</t>
  </si>
  <si>
    <t>PL 8786</t>
  </si>
  <si>
    <t>PL 8787</t>
  </si>
  <si>
    <t>PL 8788</t>
  </si>
  <si>
    <t>PL 8789</t>
  </si>
  <si>
    <t>PL 8790</t>
  </si>
  <si>
    <t>PL 8791</t>
  </si>
  <si>
    <t>PL 8792</t>
  </si>
  <si>
    <t>PL 8793</t>
  </si>
  <si>
    <t>PL 8794</t>
  </si>
  <si>
    <t>PL 8795</t>
  </si>
  <si>
    <t>PL 8796</t>
  </si>
  <si>
    <t>PL 8797</t>
  </si>
  <si>
    <t>PL 8798</t>
  </si>
  <si>
    <t>PL 8799</t>
  </si>
  <si>
    <t>PL 8800</t>
  </si>
  <si>
    <t>PL 8801</t>
  </si>
  <si>
    <t>PL 8802</t>
  </si>
  <si>
    <t>PL 8803</t>
  </si>
  <si>
    <t>PL 8804</t>
  </si>
  <si>
    <t>PL 8805</t>
  </si>
  <si>
    <t>PL 8806</t>
  </si>
  <si>
    <t>PL 8807</t>
  </si>
  <si>
    <t>PL 8808</t>
  </si>
  <si>
    <t>PL 8809</t>
  </si>
  <si>
    <t>PL 8810</t>
  </si>
  <si>
    <t>PL 8811</t>
  </si>
  <si>
    <t>PL 8812</t>
  </si>
  <si>
    <t>PL 8813</t>
  </si>
  <si>
    <t>PL 8814</t>
  </si>
  <si>
    <t>PL 8815</t>
  </si>
  <si>
    <t>PL 8816</t>
  </si>
  <si>
    <t>PL 8817</t>
  </si>
  <si>
    <t>PL 8819</t>
  </si>
  <si>
    <t>PL 8820</t>
  </si>
  <si>
    <t>PL 8821</t>
  </si>
  <si>
    <t>PL 8823</t>
  </si>
  <si>
    <t>PL 8825</t>
  </si>
  <si>
    <t>PL 8827</t>
  </si>
  <si>
    <t>PL 8829</t>
  </si>
  <si>
    <t>PL 8831</t>
  </si>
  <si>
    <t>PL 8833</t>
  </si>
  <si>
    <t>PL 8835</t>
  </si>
  <si>
    <t>PL 8837</t>
  </si>
  <si>
    <t>PL 8839</t>
  </si>
  <si>
    <t>PL 8842</t>
  </si>
  <si>
    <t>PL 8844</t>
  </si>
  <si>
    <t>PL 8847</t>
  </si>
  <si>
    <t>PL 8849</t>
  </si>
  <si>
    <t>PL 8851</t>
  </si>
  <si>
    <t>PL 8853</t>
  </si>
  <si>
    <t>PL 8855</t>
  </si>
  <si>
    <t>PL 8857</t>
  </si>
  <si>
    <t>PL 8859</t>
  </si>
  <si>
    <t>PL 8861</t>
  </si>
  <si>
    <t>PL 8863</t>
  </si>
  <si>
    <t>PL 8865</t>
  </si>
  <si>
    <t>PL 8868</t>
  </si>
  <si>
    <t>PL 8871</t>
  </si>
  <si>
    <t>PL 8873</t>
  </si>
  <si>
    <t>PL 8878</t>
  </si>
  <si>
    <t>PL 8880</t>
  </si>
  <si>
    <t>PL 8886</t>
  </si>
  <si>
    <t>PL 8888</t>
  </si>
  <si>
    <t>PL 8890</t>
  </si>
  <si>
    <t>PL 8892</t>
  </si>
  <si>
    <t>PL 8894</t>
  </si>
  <si>
    <t>PL 8896</t>
  </si>
  <si>
    <t>PL 8898</t>
  </si>
  <si>
    <t>PL 8901</t>
  </si>
  <si>
    <t>PL 8903</t>
  </si>
  <si>
    <t>PL 8906</t>
  </si>
  <si>
    <t>PL 8908</t>
  </si>
  <si>
    <t>PL 8910</t>
  </si>
  <si>
    <t>PL 8912</t>
  </si>
  <si>
    <t>PL 8915</t>
  </si>
  <si>
    <t>PL 8917</t>
  </si>
  <si>
    <t>PL 8919</t>
  </si>
  <si>
    <t>PL 8922</t>
  </si>
  <si>
    <t>PL 8934</t>
  </si>
  <si>
    <t>PL 8938</t>
  </si>
  <si>
    <t>PL 8944</t>
  </si>
  <si>
    <t>PL 8945</t>
  </si>
  <si>
    <t>PL 8946</t>
  </si>
  <si>
    <t>PL 8947</t>
  </si>
  <si>
    <t>PL 8949</t>
  </si>
  <si>
    <t>PL 8950</t>
  </si>
  <si>
    <t>PL 8952</t>
  </si>
  <si>
    <t>PL 8953</t>
  </si>
  <si>
    <t>PL 8954</t>
  </si>
  <si>
    <t>PL 8955</t>
  </si>
  <si>
    <t>PL 8956</t>
  </si>
  <si>
    <t>PL 8957</t>
  </si>
  <si>
    <t>PL 8958</t>
  </si>
  <si>
    <t>PL 8959</t>
  </si>
  <si>
    <t>PL 8960</t>
  </si>
  <si>
    <t>PL 8961</t>
  </si>
  <si>
    <t>PL 8962</t>
  </si>
  <si>
    <t>PL 8963</t>
  </si>
  <si>
    <t>PL 8964</t>
  </si>
  <si>
    <t>PL 8965</t>
  </si>
  <si>
    <t>PL 8966</t>
  </si>
  <si>
    <t>PL 8967</t>
  </si>
  <si>
    <t>PL 8968</t>
  </si>
  <si>
    <t>PL 8969</t>
  </si>
  <si>
    <t>PL 8970</t>
  </si>
  <si>
    <t>PL 8971</t>
  </si>
  <si>
    <t>PL 8973</t>
  </si>
  <si>
    <t>PL 8974</t>
  </si>
  <si>
    <t>PL 8976</t>
  </si>
  <si>
    <t>PL 8977</t>
  </si>
  <si>
    <t>PL 8978</t>
  </si>
  <si>
    <t>PL 8980</t>
  </si>
  <si>
    <t>PL 8981</t>
  </si>
  <si>
    <t>PL 8982</t>
  </si>
  <si>
    <t>PL 8983</t>
  </si>
  <si>
    <t>PL 8985</t>
  </si>
  <si>
    <t>PL 8986</t>
  </si>
  <si>
    <t>PL 8987</t>
  </si>
  <si>
    <t>PL 8988</t>
  </si>
  <si>
    <t>PL 8989</t>
  </si>
  <si>
    <t>PL 8990</t>
  </si>
  <si>
    <t>PL 8991</t>
  </si>
  <si>
    <t>PL 8992</t>
  </si>
  <si>
    <t>PL 8993</t>
  </si>
  <si>
    <t>PL 8994</t>
  </si>
  <si>
    <t>PL 8995</t>
  </si>
  <si>
    <t>PL 8996</t>
  </si>
  <si>
    <t>PL 8997</t>
  </si>
  <si>
    <t>PL 8998</t>
  </si>
  <si>
    <t>PL 8999</t>
  </si>
  <si>
    <t>PL 9000</t>
  </si>
  <si>
    <t>PL 9001</t>
  </si>
  <si>
    <t>PL 9002</t>
  </si>
  <si>
    <t>PL 9003</t>
  </si>
  <si>
    <t>PL 9004</t>
  </si>
  <si>
    <t>PL 9005</t>
  </si>
  <si>
    <t>PL 9006</t>
  </si>
  <si>
    <t>PL 9007</t>
  </si>
  <si>
    <t>PL 9008</t>
  </si>
  <si>
    <t>PL 9009</t>
  </si>
  <si>
    <t>PL 9010</t>
  </si>
  <si>
    <t>PL 9011</t>
  </si>
  <si>
    <t>PL 9012</t>
  </si>
  <si>
    <t>PL 9013</t>
  </si>
  <si>
    <t>PL 9014</t>
  </si>
  <si>
    <t>PL 9015</t>
  </si>
  <si>
    <t>PL 9016</t>
  </si>
  <si>
    <t>PL 9017</t>
  </si>
  <si>
    <t>PL 9018</t>
  </si>
  <si>
    <t>PL 9019</t>
  </si>
  <si>
    <t>PL 9020</t>
  </si>
  <si>
    <t>PL 9021</t>
  </si>
  <si>
    <t>PL 9022</t>
  </si>
  <si>
    <t>PL 9023</t>
  </si>
  <si>
    <t>PL 9024</t>
  </si>
  <si>
    <t>PL 9025</t>
  </si>
  <si>
    <t>PL 9026</t>
  </si>
  <si>
    <t>PL 9027</t>
  </si>
  <si>
    <t>PL 9028</t>
  </si>
  <si>
    <t>PL 9029</t>
  </si>
  <si>
    <t>PL 9030</t>
  </si>
  <si>
    <t>PL 9031</t>
  </si>
  <si>
    <t>PL 9032</t>
  </si>
  <si>
    <t>PL 9033</t>
  </si>
  <si>
    <t>PL 9034</t>
  </si>
  <si>
    <t>PL 9035</t>
  </si>
  <si>
    <t>PL 9036</t>
  </si>
  <si>
    <t>PL 9037</t>
  </si>
  <si>
    <t>PL 9038</t>
  </si>
  <si>
    <t>PL 9039</t>
  </si>
  <si>
    <t>PL 9040</t>
  </si>
  <si>
    <t>PL 9041</t>
  </si>
  <si>
    <t>PL 9042</t>
  </si>
  <si>
    <t>PL 9043</t>
  </si>
  <si>
    <t>PL 9045</t>
  </si>
  <si>
    <t>PL 9047</t>
  </si>
  <si>
    <t>PL 9049</t>
  </si>
  <si>
    <t>PL 9051</t>
  </si>
  <si>
    <t>PL 9053</t>
  </si>
  <si>
    <t>PL 9055</t>
  </si>
  <si>
    <t>PL 9057</t>
  </si>
  <si>
    <t>PL 9059</t>
  </si>
  <si>
    <t>PL 9061</t>
  </si>
  <si>
    <t>PL 9063</t>
  </si>
  <si>
    <t>PL 9065</t>
  </si>
  <si>
    <t>PL 9067</t>
  </si>
  <si>
    <t>PL 9069</t>
  </si>
  <si>
    <t>PL 9071</t>
  </si>
  <si>
    <t>PL 9073</t>
  </si>
  <si>
    <t>PL 9075</t>
  </si>
  <si>
    <t>PL 9077</t>
  </si>
  <si>
    <t>PL 9079</t>
  </si>
  <si>
    <t>PL 9081</t>
  </si>
  <si>
    <t>PL 9084</t>
  </si>
  <si>
    <t>PL 9086</t>
  </si>
  <si>
    <t>PL 9088</t>
  </si>
  <si>
    <t>PL 9090</t>
  </si>
  <si>
    <t>PL 9092</t>
  </si>
  <si>
    <t>PL 9094</t>
  </si>
  <si>
    <t>PL 9137</t>
  </si>
  <si>
    <t>PL 9138</t>
  </si>
  <si>
    <t>PL 9140</t>
  </si>
  <si>
    <t>PL 9141</t>
  </si>
  <si>
    <t>PL 9142</t>
  </si>
  <si>
    <t>PL 9143</t>
  </si>
  <si>
    <t>PL 9144</t>
  </si>
  <si>
    <t>PL 9145</t>
  </si>
  <si>
    <t>PL 9146</t>
  </si>
  <si>
    <t>PL 9147</t>
  </si>
  <si>
    <t>PL 9148</t>
  </si>
  <si>
    <t>PL 9149</t>
  </si>
  <si>
    <t>PL 9150</t>
  </si>
  <si>
    <t>PL 9151</t>
  </si>
  <si>
    <t>PL 9152</t>
  </si>
  <si>
    <t>PL 9153</t>
  </si>
  <si>
    <t>PL 9154</t>
  </si>
  <si>
    <t>PL 9155</t>
  </si>
  <si>
    <t>PL 9156</t>
  </si>
  <si>
    <t>PL 9157</t>
  </si>
  <si>
    <t>PL 9158</t>
  </si>
  <si>
    <t>PL 9159</t>
  </si>
  <si>
    <t>PL 9160</t>
  </si>
  <si>
    <t>PL 9161</t>
  </si>
  <si>
    <t>PL 9162</t>
  </si>
  <si>
    <t>PL 9163</t>
  </si>
  <si>
    <t>PL 9164</t>
  </si>
  <si>
    <t>PL 9165</t>
  </si>
  <si>
    <t>PL 9166</t>
  </si>
  <si>
    <t>PL 9167</t>
  </si>
  <si>
    <t>PL 9168</t>
  </si>
  <si>
    <t>PL 9169</t>
  </si>
  <si>
    <t>PL 9170</t>
  </si>
  <si>
    <t>PL 9171</t>
  </si>
  <si>
    <t>PL 9172</t>
  </si>
  <si>
    <t>PL 9173</t>
  </si>
  <si>
    <t>PL 9174</t>
  </si>
  <si>
    <t>PL 9175</t>
  </si>
  <si>
    <t>PL 9176</t>
  </si>
  <si>
    <t>PL 9177</t>
  </si>
  <si>
    <t>PL 9178</t>
  </si>
  <si>
    <t>PL 9179</t>
  </si>
  <si>
    <t>PL 9180</t>
  </si>
  <si>
    <t>PL 9181</t>
  </si>
  <si>
    <t>PL 9182</t>
  </si>
  <si>
    <t>PL 9183</t>
  </si>
  <si>
    <t>PL 9184</t>
  </si>
  <si>
    <t>PL 9185</t>
  </si>
  <si>
    <t>PL 9186</t>
  </si>
  <si>
    <t>PL 9187</t>
  </si>
  <si>
    <t>PL 9188</t>
  </si>
  <si>
    <t>PL 9189</t>
  </si>
  <si>
    <t>PL 9190</t>
  </si>
  <si>
    <t>PL 9191</t>
  </si>
  <si>
    <t>PL 9192</t>
  </si>
  <si>
    <t>PL 9193</t>
  </si>
  <si>
    <t>PL 9194</t>
  </si>
  <si>
    <t>PL 9195</t>
  </si>
  <si>
    <t>PL 9196</t>
  </si>
  <si>
    <t>PL 9197</t>
  </si>
  <si>
    <t>PL 9198</t>
  </si>
  <si>
    <t>PL 9199</t>
  </si>
  <si>
    <t>PL 9200</t>
  </si>
  <si>
    <t>PL 9201</t>
  </si>
  <si>
    <t>PL 9202</t>
  </si>
  <si>
    <t>PL 9203</t>
  </si>
  <si>
    <t>PL 9204</t>
  </si>
  <si>
    <t>PL 9205</t>
  </si>
  <si>
    <t>PL 9206</t>
  </si>
  <si>
    <t>PL 9207</t>
  </si>
  <si>
    <t>PL 9208</t>
  </si>
  <si>
    <t>PL 9209</t>
  </si>
  <si>
    <t>PL 9210</t>
  </si>
  <si>
    <t>PL 9211</t>
  </si>
  <si>
    <t>PL 9212</t>
  </si>
  <si>
    <t>PL 9215</t>
  </si>
  <si>
    <t>PL 9217</t>
  </si>
  <si>
    <t>PL 9219</t>
  </si>
  <si>
    <t>PL 9221</t>
  </si>
  <si>
    <t>PL 9223</t>
  </si>
  <si>
    <t>PL 9225</t>
  </si>
  <si>
    <t>PL 9227</t>
  </si>
  <si>
    <t>PL 9230</t>
  </si>
  <si>
    <t>PL 9232</t>
  </si>
  <si>
    <t>PL 9234</t>
  </si>
  <si>
    <t>PL 9235</t>
  </si>
  <si>
    <t>PL 9236</t>
  </si>
  <si>
    <t>PL 9237</t>
  </si>
  <si>
    <t>PL 9238</t>
  </si>
  <si>
    <t>PL 9239</t>
  </si>
  <si>
    <t>PL 9240</t>
  </si>
  <si>
    <t>PL 9241</t>
  </si>
  <si>
    <t>PL 9242</t>
  </si>
  <si>
    <t>PL 9243</t>
  </si>
  <si>
    <t>PL 9244</t>
  </si>
  <si>
    <t>PL 9245</t>
  </si>
  <si>
    <t>PL 9246</t>
  </si>
  <si>
    <t>PL 9247</t>
  </si>
  <si>
    <t>PL 9248</t>
  </si>
  <si>
    <t>PL 9249</t>
  </si>
  <si>
    <t>PL 9250</t>
  </si>
  <si>
    <t>PL 9251</t>
  </si>
  <si>
    <t>PL 9252</t>
  </si>
  <si>
    <t>PL 9253</t>
  </si>
  <si>
    <t>PL 9254</t>
  </si>
  <si>
    <t>PL 9255</t>
  </si>
  <si>
    <t>PL 9256</t>
  </si>
  <si>
    <t>PL 9257</t>
  </si>
  <si>
    <t>PL 9258</t>
  </si>
  <si>
    <t>PL 9259</t>
  </si>
  <si>
    <t>PL 9260</t>
  </si>
  <si>
    <t>PL 9261</t>
  </si>
  <si>
    <t>PL 9262</t>
  </si>
  <si>
    <t>PL 9263</t>
  </si>
  <si>
    <t>PL 9264</t>
  </si>
  <si>
    <t>PL 9265</t>
  </si>
  <si>
    <t>PL 9266</t>
  </si>
  <si>
    <t>PL 9267</t>
  </si>
  <si>
    <t>PL 9268</t>
  </si>
  <si>
    <t>PL 9269</t>
  </si>
  <si>
    <t>PL 9270</t>
  </si>
  <si>
    <t>PL 9271</t>
  </si>
  <si>
    <t>PL 9272</t>
  </si>
  <si>
    <t>PL 9273</t>
  </si>
  <si>
    <t>PL 9274</t>
  </si>
  <si>
    <t>PL 9285</t>
  </si>
  <si>
    <t>PL 9286</t>
  </si>
  <si>
    <t>PL 9287</t>
  </si>
  <si>
    <t>PL 9288</t>
  </si>
  <si>
    <t>PL 9289</t>
  </si>
  <si>
    <t>PL 9290</t>
  </si>
  <si>
    <t>PL 9291</t>
  </si>
  <si>
    <t>PL 9292</t>
  </si>
  <si>
    <t>PL 9293</t>
  </si>
  <si>
    <t>PL 9294</t>
  </si>
  <si>
    <t>PL 9295</t>
  </si>
  <si>
    <t>PL 10138</t>
  </si>
  <si>
    <t>PL 9297</t>
  </si>
  <si>
    <t>PL 9298</t>
  </si>
  <si>
    <t>PL 9299</t>
  </si>
  <si>
    <t>PL 9301</t>
  </si>
  <si>
    <t>PL 9304</t>
  </si>
  <si>
    <t>PL 9306</t>
  </si>
  <si>
    <t>PL 9308</t>
  </si>
  <si>
    <t>PL 9310</t>
  </si>
  <si>
    <t>PL 9313</t>
  </si>
  <si>
    <t>PL 9315</t>
  </si>
  <si>
    <t>PL 9321</t>
  </si>
  <si>
    <t>PL 9323</t>
  </si>
  <si>
    <t>PL 9324</t>
  </si>
  <si>
    <t>PL 10646</t>
  </si>
  <si>
    <t>PL 9326</t>
  </si>
  <si>
    <t>PL 11260</t>
  </si>
  <si>
    <t>PL 9328</t>
  </si>
  <si>
    <t>PL 9329</t>
  </si>
  <si>
    <t>PL 9330</t>
  </si>
  <si>
    <t>PL 9331</t>
  </si>
  <si>
    <t>PL 9332</t>
  </si>
  <si>
    <t>Aditya Birla Insurance Company</t>
  </si>
  <si>
    <t>PL 9333</t>
  </si>
  <si>
    <t>PL 9334</t>
  </si>
  <si>
    <t>PL 9335</t>
  </si>
  <si>
    <t>PL 9336</t>
  </si>
  <si>
    <t>PL 9337</t>
  </si>
  <si>
    <t>PL 9338</t>
  </si>
  <si>
    <t>PL 9339</t>
  </si>
  <si>
    <t>PL 9340</t>
  </si>
  <si>
    <t>PL 9341</t>
  </si>
  <si>
    <t>PL 9342</t>
  </si>
  <si>
    <t>PL 9343</t>
  </si>
  <si>
    <t>PL 9344</t>
  </si>
  <si>
    <t>PL 9345</t>
  </si>
  <si>
    <t>PL 9346</t>
  </si>
  <si>
    <t>PL 9347</t>
  </si>
  <si>
    <t>PL 9349</t>
  </si>
  <si>
    <t>PL 10257</t>
  </si>
  <si>
    <t>PL 9351</t>
  </si>
  <si>
    <t>PL 9352</t>
  </si>
  <si>
    <t>PL 9353</t>
  </si>
  <si>
    <t>PL 9354</t>
  </si>
  <si>
    <t>PL 9355</t>
  </si>
  <si>
    <t>PL 9356</t>
  </si>
  <si>
    <t>PL 9357</t>
  </si>
  <si>
    <t>PL 9358</t>
  </si>
  <si>
    <t>PL 11267</t>
  </si>
  <si>
    <t>PL 9360</t>
  </si>
  <si>
    <t>PL 9361</t>
  </si>
  <si>
    <t>PL 9362</t>
  </si>
  <si>
    <t>PL 9363</t>
  </si>
  <si>
    <t>PL 9364</t>
  </si>
  <si>
    <t>PL 9365</t>
  </si>
  <si>
    <t>PL 9366</t>
  </si>
  <si>
    <t>PL 9367</t>
  </si>
  <si>
    <t>PL 9368</t>
  </si>
  <si>
    <t>PL 11268</t>
  </si>
  <si>
    <t>PL 9370</t>
  </si>
  <si>
    <t>PL 9371</t>
  </si>
  <si>
    <t>PL 9372</t>
  </si>
  <si>
    <t>PL 9373</t>
  </si>
  <si>
    <t>PL 9374</t>
  </si>
  <si>
    <t>PL 9375</t>
  </si>
  <si>
    <t>PL 9376</t>
  </si>
  <si>
    <t>PL 9377</t>
  </si>
  <si>
    <t>PL 9378</t>
  </si>
  <si>
    <t>PL 9379</t>
  </si>
  <si>
    <t>PL 9380</t>
  </si>
  <si>
    <t>PL 10386</t>
  </si>
  <si>
    <t>PL 10741</t>
  </si>
  <si>
    <t>PL 10599</t>
  </si>
  <si>
    <t>Industrial All Risk</t>
  </si>
  <si>
    <t>PL 9394</t>
  </si>
  <si>
    <t>PL 9400</t>
  </si>
  <si>
    <t>PL 9402</t>
  </si>
  <si>
    <t>PL 9404</t>
  </si>
  <si>
    <t>PL 9406</t>
  </si>
  <si>
    <t>PL 9409</t>
  </si>
  <si>
    <t>PL 9411</t>
  </si>
  <si>
    <t>PL 9413</t>
  </si>
  <si>
    <t>PL 9415</t>
  </si>
  <si>
    <t>PL 9417</t>
  </si>
  <si>
    <t>PL 9418</t>
  </si>
  <si>
    <t>PL 9420</t>
  </si>
  <si>
    <t>PL 9422</t>
  </si>
  <si>
    <t>PL 9424</t>
  </si>
  <si>
    <t>PL 9426</t>
  </si>
  <si>
    <t>PL 9428</t>
  </si>
  <si>
    <t>PL 9430</t>
  </si>
  <si>
    <t>PL 9432</t>
  </si>
  <si>
    <t>PL 9434</t>
  </si>
  <si>
    <t>PL 9436</t>
  </si>
  <si>
    <t>PL 9438</t>
  </si>
  <si>
    <t>PL 9440</t>
  </si>
  <si>
    <t>PL 9523</t>
  </si>
  <si>
    <t>PL 9524</t>
  </si>
  <si>
    <t>PL 9527</t>
  </si>
  <si>
    <t>PL 9528</t>
  </si>
  <si>
    <t>PL 9529</t>
  </si>
  <si>
    <t>PL 9530</t>
  </si>
  <si>
    <t>PL 9531</t>
  </si>
  <si>
    <t>PL 9532</t>
  </si>
  <si>
    <t>PL 9533</t>
  </si>
  <si>
    <t>PL 9534</t>
  </si>
  <si>
    <t>PL 9535</t>
  </si>
  <si>
    <t>PL 9536</t>
  </si>
  <si>
    <t>PL 9537</t>
  </si>
  <si>
    <t>PL 9538</t>
  </si>
  <si>
    <t>PL 9539</t>
  </si>
  <si>
    <t>PL 9540</t>
  </si>
  <si>
    <t>PL 9541</t>
  </si>
  <si>
    <t>PL 9542</t>
  </si>
  <si>
    <t>PL 9543</t>
  </si>
  <si>
    <t>PL 9545</t>
  </si>
  <si>
    <t>PL 9546</t>
  </si>
  <si>
    <t>PL 9547</t>
  </si>
  <si>
    <t>PL 9548</t>
  </si>
  <si>
    <t>PL 9549</t>
  </si>
  <si>
    <t>PL 9550</t>
  </si>
  <si>
    <t>PL 9551</t>
  </si>
  <si>
    <t>PL 9552</t>
  </si>
  <si>
    <t>PL 9553</t>
  </si>
  <si>
    <t>PL 9554</t>
  </si>
  <si>
    <t>PL 9555</t>
  </si>
  <si>
    <t>PL 9556</t>
  </si>
  <si>
    <t>PL 9557</t>
  </si>
  <si>
    <t>PL 9558</t>
  </si>
  <si>
    <t>PL 9559</t>
  </si>
  <si>
    <t>PL 9560</t>
  </si>
  <si>
    <t>PL 9561</t>
  </si>
  <si>
    <t>PL 9562</t>
  </si>
  <si>
    <t>PL 9563</t>
  </si>
  <si>
    <t>PL 9564</t>
  </si>
  <si>
    <t>PL 9565</t>
  </si>
  <si>
    <t>PL 9566</t>
  </si>
  <si>
    <t>PL 9567</t>
  </si>
  <si>
    <t>PL 9568</t>
  </si>
  <si>
    <t>PL 9570</t>
  </si>
  <si>
    <t>PL 9571</t>
  </si>
  <si>
    <t>PL 9572</t>
  </si>
  <si>
    <t>PL 11094</t>
  </si>
  <si>
    <t>PL 9574</t>
  </si>
  <si>
    <t>PL 9575</t>
  </si>
  <si>
    <t>PL 10413</t>
  </si>
  <si>
    <t>PL 10030</t>
  </si>
  <si>
    <t>PL 9578</t>
  </si>
  <si>
    <t>PL 11824</t>
  </si>
  <si>
    <t>PL 9580</t>
  </si>
  <si>
    <t>PL 9581</t>
  </si>
  <si>
    <t>PL 9582</t>
  </si>
  <si>
    <t>PL 9583</t>
  </si>
  <si>
    <t>PL 9584</t>
  </si>
  <si>
    <t>PL 9585</t>
  </si>
  <si>
    <t>PL 9586</t>
  </si>
  <si>
    <t>PL 9607</t>
  </si>
  <si>
    <t>PL 9608</t>
  </si>
  <si>
    <t>PL 9611</t>
  </si>
  <si>
    <t>PL 9613</t>
  </si>
  <si>
    <t>PL 9614</t>
  </si>
  <si>
    <t>PL 9615</t>
  </si>
  <si>
    <t>PL 9757</t>
  </si>
  <si>
    <t>PL 9965</t>
  </si>
  <si>
    <t>PL 9967</t>
  </si>
  <si>
    <t>PL 9969</t>
  </si>
  <si>
    <t>PL 9971</t>
  </si>
  <si>
    <t>PL 9973</t>
  </si>
  <si>
    <t>PL 9975</t>
  </si>
  <si>
    <t>PL 9977</t>
  </si>
  <si>
    <t>PL 9979</t>
  </si>
  <si>
    <t>PL 9981</t>
  </si>
  <si>
    <t>PL 9983</t>
  </si>
  <si>
    <t>PL 9985</t>
  </si>
  <si>
    <t>PL 9987</t>
  </si>
  <si>
    <t>PL 9989</t>
  </si>
  <si>
    <t>PL 9991</t>
  </si>
  <si>
    <t>PL 9993</t>
  </si>
  <si>
    <t>PL 9995</t>
  </si>
  <si>
    <t>PL 9997</t>
  </si>
  <si>
    <t>PL 10000</t>
  </si>
  <si>
    <t>PL 10005</t>
  </si>
  <si>
    <t>PL 12161</t>
  </si>
  <si>
    <t>PL 10661</t>
  </si>
  <si>
    <t>PL 10061</t>
  </si>
  <si>
    <t>PL 10009</t>
  </si>
  <si>
    <t>PL 10723</t>
  </si>
  <si>
    <t>PL 11051</t>
  </si>
  <si>
    <t>PL 10450</t>
  </si>
  <si>
    <t>PL 12520</t>
  </si>
  <si>
    <t>PL 11332</t>
  </si>
  <si>
    <t>PL 11603</t>
  </si>
  <si>
    <t>PL 10710</t>
  </si>
  <si>
    <t>PL 10399</t>
  </si>
  <si>
    <t>PL 10007</t>
  </si>
  <si>
    <t>PL 10021</t>
  </si>
  <si>
    <t>PL 10085</t>
  </si>
  <si>
    <t>PL 10432</t>
  </si>
  <si>
    <t>PL 10660</t>
  </si>
  <si>
    <t>PL 10153</t>
  </si>
  <si>
    <t>PL 10616</t>
  </si>
  <si>
    <t>PL 10066</t>
  </si>
  <si>
    <t>PL 11601</t>
  </si>
  <si>
    <t>PL 11283</t>
  </si>
  <si>
    <t>PL 11021</t>
  </si>
  <si>
    <t>PL 10709</t>
  </si>
  <si>
    <t>PL 10145</t>
  </si>
  <si>
    <t>PL 12206</t>
  </si>
  <si>
    <t>PL 11023</t>
  </si>
  <si>
    <t>PL 10477</t>
  </si>
  <si>
    <t>PL 10430</t>
  </si>
  <si>
    <t>PL 10209</t>
  </si>
  <si>
    <t>PL 10200</t>
  </si>
  <si>
    <t>PL 10146</t>
  </si>
  <si>
    <t>PL 12209</t>
  </si>
  <si>
    <t>PL 10656</t>
  </si>
  <si>
    <t>PL 11406</t>
  </si>
  <si>
    <t>PL 10037</t>
  </si>
  <si>
    <t>PL 10152</t>
  </si>
  <si>
    <t>PL 12521</t>
  </si>
  <si>
    <t>PL 11096</t>
  </si>
  <si>
    <t>PL 9296</t>
  </si>
  <si>
    <t>PL 10600</t>
  </si>
  <si>
    <t>PL 10368</t>
  </si>
  <si>
    <t>PL 10369</t>
  </si>
  <si>
    <t>PL 10028</t>
  </si>
  <si>
    <t>PL 10256</t>
  </si>
  <si>
    <t>PL 10006</t>
  </si>
  <si>
    <t>PL 10261</t>
  </si>
  <si>
    <t>PL 10701</t>
  </si>
  <si>
    <t>PL 11818</t>
  </si>
  <si>
    <t>PL 10558</t>
  </si>
  <si>
    <t>PL 10087</t>
  </si>
  <si>
    <t>PL 10027</t>
  </si>
  <si>
    <t>PL 11066</t>
  </si>
  <si>
    <t>PL 10545</t>
  </si>
  <si>
    <t>PL 10150</t>
  </si>
  <si>
    <t>PL 11052</t>
  </si>
  <si>
    <t>PL 10008</t>
  </si>
  <si>
    <t>PL 10689</t>
  </si>
  <si>
    <t>PL 11736</t>
  </si>
  <si>
    <t>PL 10122</t>
  </si>
  <si>
    <t>PL 10585</t>
  </si>
  <si>
    <t>PL 10744</t>
  </si>
  <si>
    <t>PL 10038</t>
  </si>
  <si>
    <t>PL 10465</t>
  </si>
  <si>
    <t>PL 10454</t>
  </si>
  <si>
    <t>Arogya Sanjeevani</t>
  </si>
  <si>
    <t>PL 10671</t>
  </si>
  <si>
    <t>PL 10103</t>
  </si>
  <si>
    <t>PL 10115</t>
  </si>
  <si>
    <t>PL 10204</t>
  </si>
  <si>
    <t>PL 10537</t>
  </si>
  <si>
    <t>PL 10415</t>
  </si>
  <si>
    <t>PL 10725</t>
  </si>
  <si>
    <t>PL 11735</t>
  </si>
  <si>
    <t>PL 10105</t>
  </si>
  <si>
    <t>PL 9327</t>
  </si>
  <si>
    <t>PL 10181</t>
  </si>
  <si>
    <t>PL 10234</t>
  </si>
  <si>
    <t>PL 10672</t>
  </si>
  <si>
    <t>PL 10255</t>
  </si>
  <si>
    <t>PL 10727</t>
  </si>
  <si>
    <t>PL 10106</t>
  </si>
  <si>
    <t>PL 10136</t>
  </si>
  <si>
    <t>PL 10112</t>
  </si>
  <si>
    <t>PL 10034</t>
  </si>
  <si>
    <t>PL 10016</t>
  </si>
  <si>
    <t>PL 10164</t>
  </si>
  <si>
    <t>PL 10020</t>
  </si>
  <si>
    <t>PL 10262</t>
  </si>
  <si>
    <t>PL 11093</t>
  </si>
  <si>
    <t>PL 10086</t>
  </si>
  <si>
    <t>PL 10615</t>
  </si>
  <si>
    <t>PL 11009</t>
  </si>
  <si>
    <t>PL 11010</t>
  </si>
  <si>
    <t>PL 11269</t>
  </si>
  <si>
    <t>PL 10706</t>
  </si>
  <si>
    <t>PL 10147</t>
  </si>
  <si>
    <t>PL 12212</t>
  </si>
  <si>
    <t>PL 11271</t>
  </si>
  <si>
    <t>PL 11589</t>
  </si>
  <si>
    <t>PL 10538</t>
  </si>
  <si>
    <t>PL 10024</t>
  </si>
  <si>
    <t>PL 10484</t>
  </si>
  <si>
    <t>PL 10124</t>
  </si>
  <si>
    <t>PL 10126</t>
  </si>
  <si>
    <t>PL 10128</t>
  </si>
  <si>
    <t>PL 10130</t>
  </si>
  <si>
    <t>PL 10688</t>
  </si>
  <si>
    <t>PL 12284</t>
  </si>
  <si>
    <t>PL 10490</t>
  </si>
  <si>
    <t>PL 10091</t>
  </si>
  <si>
    <t>PL 10748</t>
  </si>
  <si>
    <t>PL 10631</t>
  </si>
  <si>
    <t>PL 11734</t>
  </si>
  <si>
    <t>PL 10489</t>
  </si>
  <si>
    <t>PL 10218</t>
  </si>
  <si>
    <t>PL 12141</t>
  </si>
  <si>
    <t>PL 10238</t>
  </si>
  <si>
    <t>PL 11273</t>
  </si>
  <si>
    <t>PL 11029</t>
  </si>
  <si>
    <t>PL 10470</t>
  </si>
  <si>
    <t>PL 10025</t>
  </si>
  <si>
    <t>PL 11043</t>
  </si>
  <si>
    <t>PL 10594</t>
  </si>
  <si>
    <t>PL 10703</t>
  </si>
  <si>
    <t>PL 11733</t>
  </si>
  <si>
    <t>PL 10539</t>
  </si>
  <si>
    <t>PL 10010</t>
  </si>
  <si>
    <t>PL 10119</t>
  </si>
  <si>
    <t>PL 10031</t>
  </si>
  <si>
    <t>PL 11160</t>
  </si>
  <si>
    <t>PL 11069</t>
  </si>
  <si>
    <t>PL 10260</t>
  </si>
  <si>
    <t>PL 10071</t>
  </si>
  <si>
    <t>PL 10673</t>
  </si>
  <si>
    <t>PL 10139</t>
  </si>
  <si>
    <t>PL 11058</t>
  </si>
  <si>
    <t>PL 11033</t>
  </si>
  <si>
    <t>PL 11812</t>
  </si>
  <si>
    <t>PL 10032</t>
  </si>
  <si>
    <t>PL 10657</t>
  </si>
  <si>
    <t>PL 10424</t>
  </si>
  <si>
    <t>PL 10095</t>
  </si>
  <si>
    <t>PL 10215</t>
  </si>
  <si>
    <t>PL 10252</t>
  </si>
  <si>
    <t>PL 10653</t>
  </si>
  <si>
    <t>PL 10404</t>
  </si>
  <si>
    <t>PL 11579</t>
  </si>
  <si>
    <t>PL 10403</t>
  </si>
  <si>
    <t>PL 10707</t>
  </si>
  <si>
    <t>PL 10202</t>
  </si>
  <si>
    <t>PL 10235</t>
  </si>
  <si>
    <t>PL 10177</t>
  </si>
  <si>
    <t>PL 10081</t>
  </si>
  <si>
    <t>PL 11715</t>
  </si>
  <si>
    <t>PL 10529</t>
  </si>
  <si>
    <t>PL 10039</t>
  </si>
  <si>
    <t>PL 10187</t>
  </si>
  <si>
    <t>PL 10188</t>
  </si>
  <si>
    <t>PL 10189</t>
  </si>
  <si>
    <t>PL 10524</t>
  </si>
  <si>
    <t>PL 10111</t>
  </si>
  <si>
    <t>PL 10135</t>
  </si>
  <si>
    <t>PL 10118</t>
  </si>
  <si>
    <t>PL 10029</t>
  </si>
  <si>
    <t>PL 10694</t>
  </si>
  <si>
    <t>PL 10693</t>
  </si>
  <si>
    <t>PL 11701</t>
  </si>
  <si>
    <t>PL 10692</t>
  </si>
  <si>
    <t>PL 10523</t>
  </si>
  <si>
    <t>PL 10483</t>
  </si>
  <si>
    <t>PL 10978</t>
  </si>
  <si>
    <t>PL 10485</t>
  </si>
  <si>
    <t>PL 11026</t>
  </si>
  <si>
    <t>PL 9325</t>
  </si>
  <si>
    <t>PL 10035</t>
  </si>
  <si>
    <t>PL 10011</t>
  </si>
  <si>
    <t>PL 10069</t>
  </si>
  <si>
    <t>PL 10258</t>
  </si>
  <si>
    <t>PL 10377</t>
  </si>
  <si>
    <t>PL 12043</t>
  </si>
  <si>
    <t>PL 11724</t>
  </si>
  <si>
    <t>PL 10535</t>
  </si>
  <si>
    <t>PL 10402</t>
  </si>
  <si>
    <t>PL 11564</t>
  </si>
  <si>
    <t>PL 10592</t>
  </si>
  <si>
    <t>PL 10588</t>
  </si>
  <si>
    <t>PL 10043</t>
  </si>
  <si>
    <t>PL 11097</t>
  </si>
  <si>
    <t>PL 11085</t>
  </si>
  <si>
    <t>PL 10026</t>
  </si>
  <si>
    <t>PL 10460</t>
  </si>
  <si>
    <t>PL 10237</t>
  </si>
  <si>
    <t>PL 10564</t>
  </si>
  <si>
    <t>PL 10565</t>
  </si>
  <si>
    <t>PL 10587</t>
  </si>
  <si>
    <t>PL 10217</t>
  </si>
  <si>
    <t>PL 11041</t>
  </si>
  <si>
    <t>PL 10640</t>
  </si>
  <si>
    <t>PL 10012</t>
  </si>
  <si>
    <t>PL 11045</t>
  </si>
  <si>
    <t>PL 10681</t>
  </si>
  <si>
    <t>PL 11006</t>
  </si>
  <si>
    <t>PL 10479</t>
  </si>
  <si>
    <t>PL 10720</t>
  </si>
  <si>
    <t>PL 11016</t>
  </si>
  <si>
    <t>PL 10493</t>
  </si>
  <si>
    <t>PL 10464</t>
  </si>
  <si>
    <t>PL 11729</t>
  </si>
  <si>
    <t>PL 12031</t>
  </si>
  <si>
    <t>PL 10254</t>
  </si>
  <si>
    <t>PL 11274</t>
  </si>
  <si>
    <t>PL 11586</t>
  </si>
  <si>
    <t>PL 12165</t>
  </si>
  <si>
    <t>PL 11759</t>
  </si>
  <si>
    <t>PL 10268</t>
  </si>
  <si>
    <t>PL 11728</t>
  </si>
  <si>
    <t>PL 10271</t>
  </si>
  <si>
    <t>PL 10273</t>
  </si>
  <si>
    <t>PL 10275</t>
  </si>
  <si>
    <t>PL 10277</t>
  </si>
  <si>
    <t>PL 10279</t>
  </si>
  <si>
    <t>PL 10281</t>
  </si>
  <si>
    <t>PL 10283</t>
  </si>
  <si>
    <t>PL 10286</t>
  </si>
  <si>
    <t>PL 10288</t>
  </si>
  <si>
    <t>PL 10289</t>
  </si>
  <si>
    <t>PL 10291</t>
  </si>
  <si>
    <t>PL 10293</t>
  </si>
  <si>
    <t>PL 10296</t>
  </si>
  <si>
    <t>PL 10298</t>
  </si>
  <si>
    <t>PL 10300</t>
  </si>
  <si>
    <t>PL 10302</t>
  </si>
  <si>
    <t>PL 10304</t>
  </si>
  <si>
    <t>PL 10306</t>
  </si>
  <si>
    <t>PL 10308</t>
  </si>
  <si>
    <t>PL 10310</t>
  </si>
  <si>
    <t>PL 10312</t>
  </si>
  <si>
    <t>PL 10314</t>
  </si>
  <si>
    <t>PL 10316</t>
  </si>
  <si>
    <t>PL 10318</t>
  </si>
  <si>
    <t>PL 10320</t>
  </si>
  <si>
    <t>PL 10322</t>
  </si>
  <si>
    <t>PL 10324</t>
  </si>
  <si>
    <t>PL 10326</t>
  </si>
  <si>
    <t>PL 10328</t>
  </si>
  <si>
    <t>PL 10330</t>
  </si>
  <si>
    <t>PL 10332</t>
  </si>
  <si>
    <t>PL 10334</t>
  </si>
  <si>
    <t>PL 10336</t>
  </si>
  <si>
    <t>PL 10338</t>
  </si>
  <si>
    <t>PL 10342</t>
  </si>
  <si>
    <t>PL 10345</t>
  </si>
  <si>
    <t>PL 10347</t>
  </si>
  <si>
    <t>PL 10349</t>
  </si>
  <si>
    <t>PL 10351</t>
  </si>
  <si>
    <t>PL 10353</t>
  </si>
  <si>
    <t>PL 10355</t>
  </si>
  <si>
    <t>PL 10357</t>
  </si>
  <si>
    <t>PL 10359</t>
  </si>
  <si>
    <t>PL 10361</t>
  </si>
  <si>
    <t>PL 10363</t>
  </si>
  <si>
    <t>PL 10365</t>
  </si>
  <si>
    <t>PL 10367</t>
  </si>
  <si>
    <t>PL 11019</t>
  </si>
  <si>
    <t>PL 10142</t>
  </si>
  <si>
    <t>PL 11035</t>
  </si>
  <si>
    <t>PL 10480</t>
  </si>
  <si>
    <t>PL 10451</t>
  </si>
  <si>
    <t>PL 10067</t>
  </si>
  <si>
    <t>PL 10655</t>
  </si>
  <si>
    <t>PL 10060</t>
  </si>
  <si>
    <t>PL 10093</t>
  </si>
  <si>
    <t>PL 10530</t>
  </si>
  <si>
    <t>PL 10686</t>
  </si>
  <si>
    <t>PL 11272</t>
  </si>
  <si>
    <t>PL 10391</t>
  </si>
  <si>
    <t>PL 10395</t>
  </si>
  <si>
    <t>PL 10397</t>
  </si>
  <si>
    <t>PL 11727</t>
  </si>
  <si>
    <t>PL 10487</t>
  </si>
  <si>
    <t>PL 11730</t>
  </si>
  <si>
    <t>PL 10456</t>
  </si>
  <si>
    <t>PL 10214</t>
  </si>
  <si>
    <t>PL 10259</t>
  </si>
  <si>
    <t>PL 11847</t>
  </si>
  <si>
    <t>PL 11092</t>
  </si>
  <si>
    <t>PL 11279</t>
  </si>
  <si>
    <t>PL 11739</t>
  </si>
  <si>
    <t>PL 10654</t>
  </si>
  <si>
    <t>PL 10431</t>
  </si>
  <si>
    <t>PL 10526</t>
  </si>
  <si>
    <t>PL 10458</t>
  </si>
  <si>
    <t>PL 11011</t>
  </si>
  <si>
    <t>PL 10510</t>
  </si>
  <si>
    <t>PL 10751</t>
  </si>
  <si>
    <t>PL 10495</t>
  </si>
  <si>
    <t>PL 10419</t>
  </si>
  <si>
    <t>PL 10140</t>
  </si>
  <si>
    <t>PL 11822</t>
  </si>
  <si>
    <t>PL 10453</t>
  </si>
  <si>
    <t>PL 10220</t>
  </si>
  <si>
    <t>PL 10425</t>
  </si>
  <si>
    <t>PL 10426</t>
  </si>
  <si>
    <t>PL 10233</t>
  </si>
  <si>
    <t>PL 10746</t>
  </si>
  <si>
    <t>PL 10733</t>
  </si>
  <si>
    <t>PL 9350</t>
  </si>
  <si>
    <t>PL 10647</t>
  </si>
  <si>
    <t>PL 10753</t>
  </si>
  <si>
    <t>PL 11680</t>
  </si>
  <si>
    <t>PL 10231</t>
  </si>
  <si>
    <t>PL 10687</t>
  </si>
  <si>
    <t>PL 11017</t>
  </si>
  <si>
    <t>PL 11270</t>
  </si>
  <si>
    <t>PL 11710</t>
  </si>
  <si>
    <t>PL 10023</t>
  </si>
  <si>
    <t>PL 10650</t>
  </si>
  <si>
    <t>PL 11636</t>
  </si>
  <si>
    <t>PL 11067</t>
  </si>
  <si>
    <t>PL 10113</t>
  </si>
  <si>
    <t>PL 10019</t>
  </si>
  <si>
    <t>PL 11015</t>
  </si>
  <si>
    <t>PL 10245</t>
  </si>
  <si>
    <t>PL 10632</t>
  </si>
  <si>
    <t>PL 10738</t>
  </si>
  <si>
    <t>PL 10018</t>
  </si>
  <si>
    <t>PL 10017</t>
  </si>
  <si>
    <t>PL 10178</t>
  </si>
  <si>
    <t>PL 10172</t>
  </si>
  <si>
    <t>PL 11683</t>
  </si>
  <si>
    <t>PL 11333</t>
  </si>
  <si>
    <t>PL 10042</t>
  </si>
  <si>
    <t>PL 10222</t>
  </si>
  <si>
    <t>PL 12239</t>
  </si>
  <si>
    <t>PL 10036</t>
  </si>
  <si>
    <t>PL 10253</t>
  </si>
  <si>
    <t>PL 11057</t>
  </si>
  <si>
    <t>PL 10659</t>
  </si>
  <si>
    <t>PL 10690</t>
  </si>
  <si>
    <t>PL 11072</t>
  </si>
  <si>
    <t>PL 10528</t>
  </si>
  <si>
    <t>PL 11056</t>
  </si>
  <si>
    <t>PL 11027</t>
  </si>
  <si>
    <t>PL 10155</t>
  </si>
  <si>
    <t>PL 10602</t>
  </si>
  <si>
    <t>PL 10090</t>
  </si>
  <si>
    <t>PL 10263</t>
  </si>
  <si>
    <t>PL 10199</t>
  </si>
  <si>
    <t>PL 10457</t>
  </si>
  <si>
    <t>PL 10582</t>
  </si>
  <si>
    <t>PL 10180</t>
  </si>
  <si>
    <t>PL 10120</t>
  </si>
  <si>
    <t>PL 10013</t>
  </si>
  <si>
    <t>PL 10123</t>
  </si>
  <si>
    <t>PL 10137</t>
  </si>
  <si>
    <t>PL 10584</t>
  </si>
  <si>
    <t>PL 10589</t>
  </si>
  <si>
    <t>PL 11042</t>
  </si>
  <si>
    <t>PL 10243</t>
  </si>
  <si>
    <t>PL 10092</t>
  </si>
  <si>
    <t>PL 12144</t>
  </si>
  <si>
    <t>PL 11084</t>
  </si>
  <si>
    <t>PL 10527</t>
  </si>
  <si>
    <t>PL 11754</t>
  </si>
  <si>
    <t>PL 11721</t>
  </si>
  <si>
    <t>PL 10062</t>
  </si>
  <si>
    <t>PL 12106</t>
  </si>
  <si>
    <t>PL 12282</t>
  </si>
  <si>
    <t>PL 11266</t>
  </si>
  <si>
    <t>PL 11276</t>
  </si>
  <si>
    <t>PL 10265</t>
  </si>
  <si>
    <t>PL 10473</t>
  </si>
  <si>
    <t>PL 10475</t>
  </si>
  <si>
    <t>PL 10476</t>
  </si>
  <si>
    <t>PL 11804</t>
  </si>
  <si>
    <t>PL 10466</t>
  </si>
  <si>
    <t>PL 10447</t>
  </si>
  <si>
    <t>PL 10444</t>
  </si>
  <si>
    <t>PL 10486</t>
  </si>
  <si>
    <t>PL 10084</t>
  </si>
  <si>
    <t>PL 10541</t>
  </si>
  <si>
    <t>PL 10740</t>
  </si>
  <si>
    <t>PL 11262</t>
  </si>
  <si>
    <t>PL 10156</t>
  </si>
  <si>
    <t>PL 12306</t>
  </si>
  <si>
    <t>PL 10719</t>
  </si>
  <si>
    <t>PL 11731</t>
  </si>
  <si>
    <t>PL 11040</t>
  </si>
  <si>
    <t>PL 10579</t>
  </si>
  <si>
    <t>PL 11098</t>
  </si>
  <si>
    <t>PL 11760</t>
  </si>
  <si>
    <t>PL 10478</t>
  </si>
  <si>
    <t>PL 10236</t>
  </si>
  <si>
    <t>PL 11711</t>
  </si>
  <si>
    <t>PL 11743</t>
  </si>
  <si>
    <t>PL 10179</t>
  </si>
  <si>
    <t>PL 10459</t>
  </si>
  <si>
    <t>PL 10058</t>
  </si>
  <si>
    <t>PL 11082</t>
  </si>
  <si>
    <t>PL 10151</t>
  </si>
  <si>
    <t>PL 11703</t>
  </si>
  <si>
    <t>PL 10195</t>
  </si>
  <si>
    <t>PL 11336</t>
  </si>
  <si>
    <t>PL 10737</t>
  </si>
  <si>
    <t>PL 10678</t>
  </si>
  <si>
    <t>PL 10501</t>
  </si>
  <si>
    <t>PL 10665</t>
  </si>
  <si>
    <t>PL 10134</t>
  </si>
  <si>
    <t>PL 11099</t>
  </si>
  <si>
    <t>PL 10569</t>
  </si>
  <si>
    <t>PL 10570</t>
  </si>
  <si>
    <t>PL 10571</t>
  </si>
  <si>
    <t>PL 10572</t>
  </si>
  <si>
    <t>PL 10573</t>
  </si>
  <si>
    <t>PL 10560</t>
  </si>
  <si>
    <t>PL 10064</t>
  </si>
  <si>
    <t>PL 10100</t>
  </si>
  <si>
    <t>PL 11088</t>
  </si>
  <si>
    <t>PL 11753</t>
  </si>
  <si>
    <t>PL 10221</t>
  </si>
  <si>
    <t>PL 9577</t>
  </si>
  <si>
    <t>PL 11716</t>
  </si>
  <si>
    <t>PL 10711</t>
  </si>
  <si>
    <t>PL 10669</t>
  </si>
  <si>
    <t>PL 10670</t>
  </si>
  <si>
    <t>PL 11633</t>
  </si>
  <si>
    <t>PL 11732</t>
  </si>
  <si>
    <t>PL 10562</t>
  </si>
  <si>
    <t>PL 11756</t>
  </si>
  <si>
    <t>PL 10414</t>
  </si>
  <si>
    <t>PL 10193</t>
  </si>
  <si>
    <t>PL 10194</t>
  </si>
  <si>
    <t>PL 10674</t>
  </si>
  <si>
    <t>PL 10203</t>
  </si>
  <si>
    <t>PL 10157</t>
  </si>
  <si>
    <t>PL 10488</t>
  </si>
  <si>
    <t>PL 11748</t>
  </si>
  <si>
    <t>PL 11738</t>
  </si>
  <si>
    <t>PL 11814</t>
  </si>
  <si>
    <t>PL 9359</t>
  </si>
  <si>
    <t>PL 10586</t>
  </si>
  <si>
    <t>PL 9576</t>
  </si>
  <si>
    <t>PL 11708</t>
  </si>
  <si>
    <t>PL 11327</t>
  </si>
  <si>
    <t>PL 10433</t>
  </si>
  <si>
    <t>PL 11030</t>
  </si>
  <si>
    <t>PL 11090</t>
  </si>
  <si>
    <t>PL 11746</t>
  </si>
  <si>
    <t>PL 10731</t>
  </si>
  <si>
    <t>PL 11089</t>
  </si>
  <si>
    <t>PL 11038</t>
  </si>
  <si>
    <t>PL 10507</t>
  </si>
  <si>
    <t>PL 10114</t>
  </si>
  <si>
    <t>PL 10498</t>
  </si>
  <si>
    <t>PL 11726</t>
  </si>
  <si>
    <t>PL 10079</t>
  </si>
  <si>
    <t>PL 10443</t>
  </si>
  <si>
    <t>PL 12108</t>
  </si>
  <si>
    <t>PL 10663</t>
  </si>
  <si>
    <t>PL 12300</t>
  </si>
  <si>
    <t>PL 10604</t>
  </si>
  <si>
    <t>PL 11752</t>
  </si>
  <si>
    <t>PL 10721</t>
  </si>
  <si>
    <t>PL 10532</t>
  </si>
  <si>
    <t>PL 10734</t>
  </si>
  <si>
    <t>PL 11740</t>
  </si>
  <si>
    <t>PL 11700</t>
  </si>
  <si>
    <t>PL 10471</t>
  </si>
  <si>
    <t>PL 11742</t>
  </si>
  <si>
    <t>PL 10726</t>
  </si>
  <si>
    <t>PL 9369</t>
  </si>
  <si>
    <t>PL 10895</t>
  </si>
  <si>
    <t>PL 11064</t>
  </si>
  <si>
    <t>PL 10182</t>
  </si>
  <si>
    <t>PL 10216</t>
  </si>
  <si>
    <t>PL 10244</t>
  </si>
  <si>
    <t>PL 10664</t>
  </si>
  <si>
    <t>PL 11707</t>
  </si>
  <si>
    <t>PL 10076</t>
  </si>
  <si>
    <t>PL 11695</t>
  </si>
  <si>
    <t>PL 11706</t>
  </si>
  <si>
    <t>PL 11573</t>
  </si>
  <si>
    <t>PL 10387</t>
  </si>
  <si>
    <t>PL 11329</t>
  </si>
  <si>
    <t>PL 10736</t>
  </si>
  <si>
    <t>PL 10568</t>
  </si>
  <si>
    <t>PL 10574</t>
  </si>
  <si>
    <t>PL 10575</t>
  </si>
  <si>
    <t>PL 10576</t>
  </si>
  <si>
    <t>PL 10577</t>
  </si>
  <si>
    <t>PL 11745</t>
  </si>
  <si>
    <t>PL 10658</t>
  </si>
  <si>
    <t>PL 11758</t>
  </si>
  <si>
    <t>PL 11028</t>
  </si>
  <si>
    <t>PL 10525</t>
  </si>
  <si>
    <t>PL 11838</t>
  </si>
  <si>
    <t>PL 11712</t>
  </si>
  <si>
    <t>PL 12216</t>
  </si>
  <si>
    <t>PL 11032</t>
  </si>
  <si>
    <t>PL 10040</t>
  </si>
  <si>
    <t>PL 12398</t>
  </si>
  <si>
    <t>PL 11600</t>
  </si>
  <si>
    <t>PL 10552</t>
  </si>
  <si>
    <t>PL 10730</t>
  </si>
  <si>
    <t>PL 11575</t>
  </si>
  <si>
    <t>PL 11816</t>
  </si>
  <si>
    <t>PL 10533</t>
  </si>
  <si>
    <t>PL 10708</t>
  </si>
  <si>
    <t>PL 10499</t>
  </si>
  <si>
    <t>PL 10500</t>
  </si>
  <si>
    <t>PL 10088</t>
  </si>
  <si>
    <t>PL 11720</t>
  </si>
  <si>
    <t>PL 10247</t>
  </si>
  <si>
    <t>PL 11851</t>
  </si>
  <si>
    <t>PL 11755</t>
  </si>
  <si>
    <t>PL 10705</t>
  </si>
  <si>
    <t>PL 10044</t>
  </si>
  <si>
    <t>PL 10078</t>
  </si>
  <si>
    <t>PL 11826</t>
  </si>
  <si>
    <t>PL 10434</t>
  </si>
  <si>
    <t>PL 10643</t>
  </si>
  <si>
    <t>PL 11281</t>
  </si>
  <si>
    <t>PL 10628</t>
  </si>
  <si>
    <t>PL 10593</t>
  </si>
  <si>
    <t>PL 11070</t>
  </si>
  <si>
    <t>PL 11255</t>
  </si>
  <si>
    <t>PL 10408</t>
  </si>
  <si>
    <t>PL 11697</t>
  </si>
  <si>
    <t>PL 10522</t>
  </si>
  <si>
    <t>PL 11604</t>
  </si>
  <si>
    <t>PL 11079</t>
  </si>
  <si>
    <t>PL 11080</t>
  </si>
  <si>
    <t>PL 10249</t>
  </si>
  <si>
    <t>PL 10897</t>
  </si>
  <si>
    <t>PL 11037</t>
  </si>
  <si>
    <t>PL 10637</t>
  </si>
  <si>
    <t>PL 10644</t>
  </si>
  <si>
    <t>PL 10559</t>
  </si>
  <si>
    <t>PL 10057</t>
  </si>
  <si>
    <t>PL 10666</t>
  </si>
  <si>
    <t>PL 11018</t>
  </si>
  <si>
    <t>PL 11757</t>
  </si>
  <si>
    <t>PL 10542</t>
  </si>
  <si>
    <t>PL 10561</t>
  </si>
  <si>
    <t>PL 10704</t>
  </si>
  <si>
    <t>PL 11584</t>
  </si>
  <si>
    <t>PL 10668</t>
  </si>
  <si>
    <t>PL 10608</t>
  </si>
  <si>
    <t>PL 12327</t>
  </si>
  <si>
    <t>PL 11562</t>
  </si>
  <si>
    <t>PL 10083</t>
  </si>
  <si>
    <t>PL 10463</t>
  </si>
  <si>
    <t>PL 9579</t>
  </si>
  <si>
    <t>PL 10652</t>
  </si>
  <si>
    <t>PL 10515</t>
  </si>
  <si>
    <t>PL 10626</t>
  </si>
  <si>
    <t>PL 10743</t>
  </si>
  <si>
    <t>PL 11843</t>
  </si>
  <si>
    <t>PL 12329</t>
  </si>
  <si>
    <t>PL 11686</t>
  </si>
  <si>
    <t>PL 10667</t>
  </si>
  <si>
    <t>PL 12033</t>
  </si>
  <si>
    <t>PL 10724</t>
  </si>
  <si>
    <t>PL 11031</t>
  </si>
  <si>
    <t>PL 11331</t>
  </si>
  <si>
    <t>PL 11025</t>
  </si>
  <si>
    <t>PL 10171</t>
  </si>
  <si>
    <t>PL 10717</t>
  </si>
  <si>
    <t>PL 11063</t>
  </si>
  <si>
    <t>PL 10682</t>
  </si>
  <si>
    <t>PL 11845</t>
  </si>
  <si>
    <t>PL 10427</t>
  </si>
  <si>
    <t>PL 10607</t>
  </si>
  <si>
    <t>PL 11830</t>
  </si>
  <si>
    <t>PL 10502</t>
  </si>
  <si>
    <t>PL 11046</t>
  </si>
  <si>
    <t>PL 10716</t>
  </si>
  <si>
    <t>PL 10461</t>
  </si>
  <si>
    <t>PL 11741</t>
  </si>
  <si>
    <t>PL 10583</t>
  </si>
  <si>
    <t>PL 10400</t>
  </si>
  <si>
    <t>PL 11637</t>
  </si>
  <si>
    <t>PL 10747</t>
  </si>
  <si>
    <t>PL 10104</t>
  </si>
  <si>
    <t>PL 10102</t>
  </si>
  <si>
    <t>PL 11699</t>
  </si>
  <si>
    <t>PL 10494</t>
  </si>
  <si>
    <t>PL 10590</t>
  </si>
  <si>
    <t>PL 10166</t>
  </si>
  <si>
    <t>PL 11265</t>
  </si>
  <si>
    <t>PL 10251</t>
  </si>
  <si>
    <t>PL 11717</t>
  </si>
  <si>
    <t>PL 12046</t>
  </si>
  <si>
    <t>PL 11062</t>
  </si>
  <si>
    <t>PL 10961</t>
  </si>
  <si>
    <t>PL 10962</t>
  </si>
  <si>
    <t>PL 10963</t>
  </si>
  <si>
    <t>PL 10591</t>
  </si>
  <si>
    <t>PL 10022</t>
  </si>
  <si>
    <t>PL 10455</t>
  </si>
  <si>
    <t>PL 10089</t>
  </si>
  <si>
    <t>PL 10101</t>
  </si>
  <si>
    <t>PL 10167</t>
  </si>
  <si>
    <t>PL 10698</t>
  </si>
  <si>
    <t>PL 10148</t>
  </si>
  <si>
    <t>PL 11020</t>
  </si>
  <si>
    <t>PL 10250</t>
  </si>
  <si>
    <t>PL 10448</t>
  </si>
  <si>
    <t>PL 11012</t>
  </si>
  <si>
    <t>PL 11705</t>
  </si>
  <si>
    <t>PL 10186</t>
  </si>
  <si>
    <t>PL 11047</t>
  </si>
  <si>
    <t>PL 11704</t>
  </si>
  <si>
    <t>PL 10185</t>
  </si>
  <si>
    <t>PL 10540</t>
  </si>
  <si>
    <t>PL 11832</t>
  </si>
  <si>
    <t>PL 11836</t>
  </si>
  <si>
    <t>PL 10165</t>
  </si>
  <si>
    <t>PL 11605</t>
  </si>
  <si>
    <t>PL 11014</t>
  </si>
  <si>
    <t>PL 10210</t>
  </si>
  <si>
    <t>PL 10609</t>
  </si>
  <si>
    <t>PL 10190</t>
  </si>
  <si>
    <t>PL 10715</t>
  </si>
  <si>
    <t>PL 11048</t>
  </si>
  <si>
    <t>PL 11632</t>
  </si>
  <si>
    <t>PL 11330</t>
  </si>
  <si>
    <t>PL 10755</t>
  </si>
  <si>
    <t>PL 10518</t>
  </si>
  <si>
    <t>PL 10445</t>
  </si>
  <si>
    <t>PL 11598</t>
  </si>
  <si>
    <t>PL 10422</t>
  </si>
  <si>
    <t>PL 10046</t>
  </si>
  <si>
    <t>PL 10065</t>
  </si>
  <si>
    <t>PL 10745</t>
  </si>
  <si>
    <t>PL 11044</t>
  </si>
  <si>
    <t>PL 11585</t>
  </si>
  <si>
    <t>PL 12302</t>
  </si>
  <si>
    <t>PL 11849</t>
  </si>
  <si>
    <t>PL 10754</t>
  </si>
  <si>
    <t>PL 11751</t>
  </si>
  <si>
    <t>PL 11036</t>
  </si>
  <si>
    <t>PL 11744</t>
  </si>
  <si>
    <t>PL 10462</t>
  </si>
  <si>
    <t>PL 10503</t>
  </si>
  <si>
    <t>PL 11810</t>
  </si>
  <si>
    <t>PL 12331</t>
  </si>
  <si>
    <t>PL 10497</t>
  </si>
  <si>
    <t>PL 10729</t>
  </si>
  <si>
    <t>PL 11404</t>
  </si>
  <si>
    <t>PL 10517</t>
  </si>
  <si>
    <t>PL 10481</t>
  </si>
  <si>
    <t>PL 11577</t>
  </si>
  <si>
    <t>PL 11747</t>
  </si>
  <si>
    <t>PL 12309</t>
  </si>
  <si>
    <t>PL 12323</t>
  </si>
  <si>
    <t>PL 10611</t>
  </si>
  <si>
    <t>PL 10596</t>
  </si>
  <si>
    <t>PL 10246</t>
  </si>
  <si>
    <t>PL 11737</t>
  </si>
  <si>
    <t>PL 10423</t>
  </si>
  <si>
    <t>PL 11606</t>
  </si>
  <si>
    <t>PL 10201</t>
  </si>
  <si>
    <t>PL 11073</t>
  </si>
  <si>
    <t>PL 11034</t>
  </si>
  <si>
    <t>PL 11095</t>
  </si>
  <si>
    <t>PL 10563</t>
  </si>
  <si>
    <t>PL 10033</t>
  </si>
  <si>
    <t>PL 12325</t>
  </si>
  <si>
    <t>PL 11558</t>
  </si>
  <si>
    <t>PL 11806</t>
  </si>
  <si>
    <t>PL 11087</t>
  </si>
  <si>
    <t>PL 11594</t>
  </si>
  <si>
    <t>PL 10636</t>
  </si>
  <si>
    <t>PL 11841</t>
  </si>
  <si>
    <t>PL 11595</t>
  </si>
  <si>
    <t>PL 11596</t>
  </si>
  <si>
    <t>PL 11820</t>
  </si>
  <si>
    <t>PL 10548</t>
  </si>
  <si>
    <t>PL 12286</t>
  </si>
  <si>
    <t>PL 10014</t>
  </si>
  <si>
    <t>PL 11055</t>
  </si>
  <si>
    <t>PL 11702</t>
  </si>
  <si>
    <t>PL 10094</t>
  </si>
  <si>
    <t>PL 11625</t>
  </si>
  <si>
    <t>PL 11626</t>
  </si>
  <si>
    <t>PL 10248</t>
  </si>
  <si>
    <t>PL 12304</t>
  </si>
  <si>
    <t>PL 10520</t>
  </si>
  <si>
    <t>PL 10521</t>
  </si>
  <si>
    <t>PL 12289</t>
  </si>
  <si>
    <t>PL 11075</t>
  </si>
  <si>
    <t>PL 10162</t>
  </si>
  <si>
    <t>PL 10482</t>
  </si>
  <si>
    <t>PL 12333</t>
  </si>
  <si>
    <t>PL 10578</t>
  </si>
  <si>
    <t>PL 10133</t>
  </si>
  <si>
    <t>PL 10536</t>
  </si>
  <si>
    <t>PL 11808</t>
  </si>
  <si>
    <t>PL 11863</t>
  </si>
  <si>
    <t>PL 11855</t>
  </si>
  <si>
    <t>PL 10418</t>
  </si>
  <si>
    <t>PL 11723</t>
  </si>
  <si>
    <t>PL 10121</t>
  </si>
  <si>
    <t>PL 11857</t>
  </si>
  <si>
    <t>PL 10184</t>
  </si>
  <si>
    <t>PL 11257</t>
  </si>
  <si>
    <t>PL 11859</t>
  </si>
  <si>
    <t>PL 10474</t>
  </si>
  <si>
    <t>PL 10211</t>
  </si>
  <si>
    <t>PL 10212</t>
  </si>
  <si>
    <t>PL 10050</t>
  </si>
  <si>
    <t>PL 10051</t>
  </si>
  <si>
    <t>PL 11282</t>
  </si>
  <si>
    <t>PL 10052</t>
  </si>
  <si>
    <t>PL 10176</t>
  </si>
  <si>
    <t>PL 11828</t>
  </si>
  <si>
    <t>PL 12339</t>
  </si>
  <si>
    <t>PL 12341</t>
  </si>
  <si>
    <t>PL 10504</t>
  </si>
  <si>
    <t>PL 10242</t>
  </si>
  <si>
    <t>PL 10183</t>
  </si>
  <si>
    <t>PL 10630</t>
  </si>
  <si>
    <t>PL 11013</t>
  </si>
  <si>
    <t>PL 10551</t>
  </si>
  <si>
    <t>PL 10099</t>
  </si>
  <si>
    <t>PL 10512</t>
  </si>
  <si>
    <t>PL 10519</t>
  </si>
  <si>
    <t>PL 10627</t>
  </si>
  <si>
    <t>PL 10639</t>
  </si>
  <si>
    <t>PL 11691</t>
  </si>
  <si>
    <t>PL 11709</t>
  </si>
  <si>
    <t>PL 11334</t>
  </si>
  <si>
    <t>PL 10080</t>
  </si>
  <si>
    <t>PL 10264</t>
  </si>
  <si>
    <t>PL 11060</t>
  </si>
  <si>
    <t>PL 10718</t>
  </si>
  <si>
    <t>PL 11256</t>
  </si>
  <si>
    <t>PL 10677</t>
  </si>
  <si>
    <t>PL 11335</t>
  </si>
  <si>
    <t>PL 11277</t>
  </si>
  <si>
    <t>PL 10059</t>
  </si>
  <si>
    <t>PL 10496</t>
  </si>
  <si>
    <t>PL 11071</t>
  </si>
  <si>
    <t>PL 10053</t>
  </si>
  <si>
    <t>PL 11405</t>
  </si>
  <si>
    <t>PL 10054</t>
  </si>
  <si>
    <t>PL 11407</t>
  </si>
  <si>
    <t>PL 10055</t>
  </si>
  <si>
    <t>PL 10056</t>
  </si>
  <si>
    <t>PL 10191</t>
  </si>
  <si>
    <t>PL 11560</t>
  </si>
  <si>
    <t>PL 11722</t>
  </si>
  <si>
    <t>PL 12298</t>
  </si>
  <si>
    <t>PL 11689</t>
  </si>
  <si>
    <t>PL 10421</t>
  </si>
  <si>
    <t>PL 10699</t>
  </si>
  <si>
    <t>PL 10141</t>
  </si>
  <si>
    <t>PL 10143</t>
  </si>
  <si>
    <t>PL 10509</t>
  </si>
  <si>
    <t>PL 11574</t>
  </si>
  <si>
    <t>PL 10675</t>
  </si>
  <si>
    <t>PL 10649</t>
  </si>
  <si>
    <t>PL 10154</t>
  </si>
  <si>
    <t>PL 11578</t>
  </si>
  <si>
    <t>PL 10452</t>
  </si>
  <si>
    <t>PL 11580</t>
  </si>
  <si>
    <t>PL 9382</t>
  </si>
  <si>
    <t>PL 9383</t>
  </si>
  <si>
    <t>PL 9384</t>
  </si>
  <si>
    <t>PL 9385</t>
  </si>
  <si>
    <t>PL 10410</t>
  </si>
  <si>
    <t>PL 10045</t>
  </si>
  <si>
    <t>PL 10197</t>
  </si>
  <si>
    <t>PL 11588</t>
  </si>
  <si>
    <t>PL 11264</t>
  </si>
  <si>
    <t>PL 11591</t>
  </si>
  <si>
    <t>PL 10068</t>
  </si>
  <si>
    <t>PL 11634</t>
  </si>
  <si>
    <t>PL 10440</t>
  </si>
  <si>
    <t>PL 11597</t>
  </si>
  <si>
    <t>PL 10170</t>
  </si>
  <si>
    <t>PL 11599</t>
  </si>
  <si>
    <t>PL 10603</t>
  </si>
  <si>
    <t>PL 11261</t>
  </si>
  <si>
    <t>PL 11582</t>
  </si>
  <si>
    <t>PL 11061</t>
  </si>
  <si>
    <t>PL 10375</t>
  </si>
  <si>
    <t>PL 10554</t>
  </si>
  <si>
    <t>PL 10679</t>
  </si>
  <si>
    <t>PL 11328</t>
  </si>
  <si>
    <t>PL 12291</t>
  </si>
  <si>
    <t>PL 10514</t>
  </si>
  <si>
    <t>PL 10735</t>
  </si>
  <si>
    <t>PL 11861</t>
  </si>
  <si>
    <t>PL 10469</t>
  </si>
  <si>
    <t>PL 11263</t>
  </si>
  <si>
    <t>PL 10511</t>
  </si>
  <si>
    <t>PL 10513</t>
  </si>
  <si>
    <t>PL 11639</t>
  </si>
  <si>
    <t>PL 10516</t>
  </si>
  <si>
    <t>PL 11576</t>
  </si>
  <si>
    <t>PL 11682</t>
  </si>
  <si>
    <t>PL 10580</t>
  </si>
  <si>
    <t>PL 10531</t>
  </si>
  <si>
    <t>PL 11039</t>
  </si>
  <si>
    <t>PL 11053</t>
  </si>
  <si>
    <t>PL 10241</t>
  </si>
  <si>
    <t>PL 11078</t>
  </si>
  <si>
    <t>PL 11581</t>
  </si>
  <si>
    <t>PL 12296</t>
  </si>
  <si>
    <t>PL 10506</t>
  </si>
  <si>
    <t>PL 10063</t>
  </si>
  <si>
    <t>PL 10633</t>
  </si>
  <si>
    <t>PL 11083</t>
  </si>
  <si>
    <t>PL 10160</t>
  </si>
  <si>
    <t>PL 10198</t>
  </si>
  <si>
    <t>PL 10468</t>
  </si>
  <si>
    <t>PL 10634</t>
  </si>
  <si>
    <t>PL 10416</t>
  </si>
  <si>
    <t>PL 10612</t>
  </si>
  <si>
    <t>PL 11590</t>
  </si>
  <si>
    <t>PL 10158</t>
  </si>
  <si>
    <t>PL 10680</t>
  </si>
  <si>
    <t>PL 10732</t>
  </si>
  <si>
    <t>PL 10409</t>
  </si>
  <si>
    <t>PL 12218</t>
  </si>
  <si>
    <t>PL 10175</t>
  </si>
  <si>
    <t>PL 10635</t>
  </si>
  <si>
    <t>PL 10169</t>
  </si>
  <si>
    <t>PL 10232</t>
  </si>
  <si>
    <t>PL 10159</t>
  </si>
  <si>
    <t>PL 11054</t>
  </si>
  <si>
    <t>PL 10082</t>
  </si>
  <si>
    <t>PL 10192</t>
  </si>
  <si>
    <t>PL 10196</t>
  </si>
  <si>
    <t>PL 10240</t>
  </si>
  <si>
    <t>PL 10442</t>
  </si>
  <si>
    <t>PL 10557</t>
  </si>
  <si>
    <t>PL 10567</t>
  </si>
  <si>
    <t>PL 10645</t>
  </si>
  <si>
    <t>PL 10728</t>
  </si>
  <si>
    <t>PL 11022</t>
  </si>
  <si>
    <t>PL 11024</t>
  </si>
  <si>
    <t>PL 11049</t>
  </si>
  <si>
    <t>PL 11059</t>
  </si>
  <si>
    <t>PL 11068</t>
  </si>
  <si>
    <t>PL 11076</t>
  </si>
  <si>
    <t>PL 11081</t>
  </si>
  <si>
    <t>PL 11326</t>
  </si>
  <si>
    <t>PL 11587</t>
  </si>
  <si>
    <t>PL 11638</t>
  </si>
  <si>
    <t>PL 11865</t>
  </si>
  <si>
    <t>PL 10077</t>
  </si>
  <si>
    <t>PL 10163</t>
  </si>
  <si>
    <t>PL 10625</t>
  </si>
  <si>
    <t>PL 11086</t>
  </si>
  <si>
    <t>PL 11570</t>
  </si>
  <si>
    <t>PL 11571</t>
  </si>
  <si>
    <t>PL 11749</t>
  </si>
  <si>
    <t>PL 11750</t>
  </si>
  <si>
    <t>PL 11640</t>
  </si>
  <si>
    <t>PL 11688</t>
  </si>
  <si>
    <t>PL 10219</t>
  </si>
  <si>
    <t>PL 10446</t>
  </si>
  <si>
    <t>PL 11690</t>
  </si>
  <si>
    <t>PL 11718</t>
  </si>
  <si>
    <t>PL 11602</t>
  </si>
  <si>
    <t>PL 10676</t>
  </si>
  <si>
    <t>PL 11566</t>
  </si>
  <si>
    <t>PL 10449</t>
  </si>
  <si>
    <t>PL 11867</t>
  </si>
  <si>
    <t>PL 10070</t>
  </si>
  <si>
    <t>PL 10695</t>
  </si>
  <si>
    <t>PL 9573</t>
  </si>
  <si>
    <t>PL 10566</t>
  </si>
  <si>
    <t>PL 11568</t>
  </si>
  <si>
    <t>PL 10651</t>
  </si>
  <si>
    <t>PL 11719</t>
  </si>
  <si>
    <t>PL 10417</t>
  </si>
  <si>
    <t>PL 10041</t>
  </si>
  <si>
    <t>PL 10047</t>
  </si>
  <si>
    <t>PL 10048</t>
  </si>
  <si>
    <t>PL 10049</t>
  </si>
  <si>
    <t>PL 11050</t>
  </si>
  <si>
    <t>PL 11834</t>
  </si>
  <si>
    <t>PL 11635</t>
  </si>
  <si>
    <t>PL 11714</t>
  </si>
  <si>
    <t>PL 11583</t>
  </si>
  <si>
    <t>PL 10722</t>
  </si>
  <si>
    <t>PL 10629</t>
  </si>
  <si>
    <t>PL 10648</t>
  </si>
  <si>
    <t>PL 11259</t>
  </si>
  <si>
    <t>PL 11572</t>
  </si>
  <si>
    <t>PL 11853</t>
  </si>
  <si>
    <t>PL 10700</t>
  </si>
  <si>
    <t>PL 10472</t>
  </si>
  <si>
    <t>PL 10074</t>
  </si>
  <si>
    <t>PL 10505</t>
  </si>
  <si>
    <t>PL 11077</t>
  </si>
  <si>
    <t>PL 10595</t>
  </si>
  <si>
    <t>PL 11337</t>
  </si>
  <si>
    <t>PL 11871</t>
  </si>
  <si>
    <t>PL 11872</t>
  </si>
  <si>
    <t>PL 11873</t>
  </si>
  <si>
    <t>PL 11874</t>
  </si>
  <si>
    <t>PL 11875</t>
  </si>
  <si>
    <t>PL 11876</t>
  </si>
  <si>
    <t>PL 11877</t>
  </si>
  <si>
    <t>PL 11878</t>
  </si>
  <si>
    <t>PL 11879</t>
  </si>
  <si>
    <t>PL 11880</t>
  </si>
  <si>
    <t>PL 11881</t>
  </si>
  <si>
    <t>PL 11882</t>
  </si>
  <si>
    <t>PL 11883</t>
  </si>
  <si>
    <t>PL 11884</t>
  </si>
  <si>
    <t>PL 11885</t>
  </si>
  <si>
    <t>PL 11886</t>
  </si>
  <si>
    <t>PL 11887</t>
  </si>
  <si>
    <t>PL 11888</t>
  </si>
  <si>
    <t>PL 11895</t>
  </si>
  <si>
    <t>PL 11896</t>
  </si>
  <si>
    <t>PL 11897</t>
  </si>
  <si>
    <t>PL 11898</t>
  </si>
  <si>
    <t>PL 11899</t>
  </si>
  <si>
    <t>PL 11900</t>
  </si>
  <si>
    <t>PL 11901</t>
  </si>
  <si>
    <t>PL 11903</t>
  </si>
  <si>
    <t>PL 11904</t>
  </si>
  <si>
    <t>PL 11905</t>
  </si>
  <si>
    <t>PL 11906</t>
  </si>
  <si>
    <t>PL 11907</t>
  </si>
  <si>
    <t>PL 11908</t>
  </si>
  <si>
    <t>PL 11909</t>
  </si>
  <si>
    <t>PL 11910</t>
  </si>
  <si>
    <t>PL 11911</t>
  </si>
  <si>
    <t>PL 11912</t>
  </si>
  <si>
    <t>PL 11913</t>
  </si>
  <si>
    <t>PL 11914</t>
  </si>
  <si>
    <t>PL 11915</t>
  </si>
  <si>
    <t>PL 11916</t>
  </si>
  <si>
    <t>PL 11917</t>
  </si>
  <si>
    <t>PL 11918</t>
  </si>
  <si>
    <t>PL 11919</t>
  </si>
  <si>
    <t>PL 11920</t>
  </si>
  <si>
    <t>PL 11921</t>
  </si>
  <si>
    <t>PL 11922</t>
  </si>
  <si>
    <t>PL 11923</t>
  </si>
  <si>
    <t>PL 11924</t>
  </si>
  <si>
    <t>PL 11925</t>
  </si>
  <si>
    <t>PL 11926</t>
  </si>
  <si>
    <t>PL 11927</t>
  </si>
  <si>
    <t>PL 11928</t>
  </si>
  <si>
    <t>PL 11929</t>
  </si>
  <si>
    <t>PL 11930</t>
  </si>
  <si>
    <t>PL 11931</t>
  </si>
  <si>
    <t>PL 11932</t>
  </si>
  <si>
    <t>PL 11933</t>
  </si>
  <si>
    <t>PL 11934</t>
  </si>
  <si>
    <t>PL 11935</t>
  </si>
  <si>
    <t>PL 11936</t>
  </si>
  <si>
    <t>PL 11937</t>
  </si>
  <si>
    <t>PL 11938</t>
  </si>
  <si>
    <t>PL 11939</t>
  </si>
  <si>
    <t>PL 11940</t>
  </si>
  <si>
    <t>PL 11952</t>
  </si>
  <si>
    <t>PL 11953</t>
  </si>
  <si>
    <t>PL 11954</t>
  </si>
  <si>
    <t>PL 11955</t>
  </si>
  <si>
    <t>PL 11956</t>
  </si>
  <si>
    <t>PL 11957</t>
  </si>
  <si>
    <t>PL 11958</t>
  </si>
  <si>
    <t>PL 11959</t>
  </si>
  <si>
    <t>PL 11960</t>
  </si>
  <si>
    <t>PL 11961</t>
  </si>
  <si>
    <t>PL 11962</t>
  </si>
  <si>
    <t>PL 11963</t>
  </si>
  <si>
    <t>PL 11964</t>
  </si>
  <si>
    <t>PL 11965</t>
  </si>
  <si>
    <t>PL 11966</t>
  </si>
  <si>
    <t>PL 11967</t>
  </si>
  <si>
    <t>PL 11968</t>
  </si>
  <si>
    <t>PL 11969</t>
  </si>
  <si>
    <t>PL 11970</t>
  </si>
  <si>
    <t>PL 11971</t>
  </si>
  <si>
    <t>PL 11972</t>
  </si>
  <si>
    <t>PL 11973</t>
  </si>
  <si>
    <t>PL 11974</t>
  </si>
  <si>
    <t>PL 11975</t>
  </si>
  <si>
    <t>PL 11976</t>
  </si>
  <si>
    <t>PL 11977</t>
  </si>
  <si>
    <t>PL 11978</t>
  </si>
  <si>
    <t>PL 11979</t>
  </si>
  <si>
    <t>PL 11980</t>
  </si>
  <si>
    <t>PL 11981</t>
  </si>
  <si>
    <t>PL 11982</t>
  </si>
  <si>
    <t>PL 11983</t>
  </si>
  <si>
    <t>PL 11984</t>
  </si>
  <si>
    <t>PL 11985</t>
  </si>
  <si>
    <t>PL 11986</t>
  </si>
  <si>
    <t>PL 11987</t>
  </si>
  <si>
    <t>PL 11988</t>
  </si>
  <si>
    <t>PL 11989</t>
  </si>
  <si>
    <t>PL 11990</t>
  </si>
  <si>
    <t>PL 11991</t>
  </si>
  <si>
    <t>PL 11992</t>
  </si>
  <si>
    <t>PL 11993</t>
  </si>
  <si>
    <t>PL 11994</t>
  </si>
  <si>
    <t>PL 11995</t>
  </si>
  <si>
    <t>PL 11996</t>
  </si>
  <si>
    <t>PL 11997</t>
  </si>
  <si>
    <t>PL 11998</t>
  </si>
  <si>
    <t>PL 11999</t>
  </si>
  <si>
    <t>PL 12000</t>
  </si>
  <si>
    <t>PL 12001</t>
  </si>
  <si>
    <t>PL 12002</t>
  </si>
  <si>
    <t>PL 12003</t>
  </si>
  <si>
    <t>PL 12004</t>
  </si>
  <si>
    <t>PL 12005</t>
  </si>
  <si>
    <t>PL 12006</t>
  </si>
  <si>
    <t>PL 12007</t>
  </si>
  <si>
    <t>PL 12008</t>
  </si>
  <si>
    <t>PL 12009</t>
  </si>
  <si>
    <t>PL 12010</t>
  </si>
  <si>
    <t>PL 12011</t>
  </si>
  <si>
    <t>PL 12012</t>
  </si>
  <si>
    <t>PL 12014</t>
  </si>
  <si>
    <t>PL 12015</t>
  </si>
  <si>
    <t>PL 12016</t>
  </si>
  <si>
    <t>PL 12017</t>
  </si>
  <si>
    <t>PL 12018</t>
  </si>
  <si>
    <t>PL 12019</t>
  </si>
  <si>
    <t>PL 10549</t>
  </si>
  <si>
    <t>PL 11418</t>
  </si>
  <si>
    <t>PL 10174</t>
  </si>
  <si>
    <t>PL 10173</t>
  </si>
  <si>
    <t>PL 10110</t>
  </si>
  <si>
    <t>PL 10161</t>
  </si>
  <si>
    <t>PL 10696</t>
  </si>
  <si>
    <t>PL 12110</t>
  </si>
  <si>
    <t>PL 12111</t>
  </si>
  <si>
    <t>PL 12112</t>
  </si>
  <si>
    <t>PL 12113</t>
  </si>
  <si>
    <t>PL 12114</t>
  </si>
  <si>
    <t>PL 12115</t>
  </si>
  <si>
    <t>PL 12116</t>
  </si>
  <si>
    <t>PL 12117</t>
  </si>
  <si>
    <t>PL 12118</t>
  </si>
  <si>
    <t>PL 12119</t>
  </si>
  <si>
    <t>PL 12120</t>
  </si>
  <si>
    <t>PL 12121</t>
  </si>
  <si>
    <t>PL 12122</t>
  </si>
  <si>
    <t>PL 12123</t>
  </si>
  <si>
    <t>PL 12124</t>
  </si>
  <si>
    <t>PL 12125</t>
  </si>
  <si>
    <t>PL 12126</t>
  </si>
  <si>
    <t>PL 12127</t>
  </si>
  <si>
    <t>PL 12128</t>
  </si>
  <si>
    <t>PL 12129</t>
  </si>
  <si>
    <t>PL 12130</t>
  </si>
  <si>
    <t>PL 12131</t>
  </si>
  <si>
    <t>PL 12132</t>
  </si>
  <si>
    <t>PL 12133</t>
  </si>
  <si>
    <t>PL 12134</t>
  </si>
  <si>
    <t>PL 12135</t>
  </si>
  <si>
    <t>PL 12136</t>
  </si>
  <si>
    <t>PL 12137</t>
  </si>
  <si>
    <t>PL 12138</t>
  </si>
  <si>
    <t>PL 12139</t>
  </si>
  <si>
    <t>PL 10441</t>
  </si>
  <si>
    <t>PL 10467</t>
  </si>
  <si>
    <t>PL 10075</t>
  </si>
  <si>
    <t>PL 10546</t>
  </si>
  <si>
    <t>PL 10547</t>
  </si>
  <si>
    <t>PL 12147</t>
  </si>
  <si>
    <t>PL 12148</t>
  </si>
  <si>
    <t>PL 12149</t>
  </si>
  <si>
    <t>PL 12150</t>
  </si>
  <si>
    <t>PL 12151</t>
  </si>
  <si>
    <t>PL 12152</t>
  </si>
  <si>
    <t>PL 12153</t>
  </si>
  <si>
    <t>PL 12154</t>
  </si>
  <si>
    <t>PL 12155</t>
  </si>
  <si>
    <t>PL 12156</t>
  </si>
  <si>
    <t>PL 10555</t>
  </si>
  <si>
    <t>PL 10556</t>
  </si>
  <si>
    <t>PL 10581</t>
  </si>
  <si>
    <t>PL 10739</t>
  </si>
  <si>
    <t>PL 11321</t>
  </si>
  <si>
    <t>PL 11322</t>
  </si>
  <si>
    <t>PL 12164</t>
  </si>
  <si>
    <t>PL 11323</t>
  </si>
  <si>
    <t>PL 11338</t>
  </si>
  <si>
    <t>PL 12168</t>
  </si>
  <si>
    <t>PL 12169</t>
  </si>
  <si>
    <t>PL 12170</t>
  </si>
  <si>
    <t>PL 12171</t>
  </si>
  <si>
    <t>PL 12172</t>
  </si>
  <si>
    <t>PL 12173</t>
  </si>
  <si>
    <t>PL 12174</t>
  </si>
  <si>
    <t>PL 12175</t>
  </si>
  <si>
    <t>PL 12176</t>
  </si>
  <si>
    <t>PL 12177</t>
  </si>
  <si>
    <t>PL 12178</t>
  </si>
  <si>
    <t>PL 12179</t>
  </si>
  <si>
    <t>PL 12180</t>
  </si>
  <si>
    <t>PL 12181</t>
  </si>
  <si>
    <t>PL 12182</t>
  </si>
  <si>
    <t>PL 12183</t>
  </si>
  <si>
    <t>PL 12184</t>
  </si>
  <si>
    <t>PL 12185</t>
  </si>
  <si>
    <t>PL 12186</t>
  </si>
  <si>
    <t>PL 12187</t>
  </si>
  <si>
    <t>PL 12188</t>
  </si>
  <si>
    <t>PL 12189</t>
  </si>
  <si>
    <t>PL 12190</t>
  </si>
  <si>
    <t>PL 12191</t>
  </si>
  <si>
    <t>PL 12192</t>
  </si>
  <si>
    <t>PL 12193</t>
  </si>
  <si>
    <t>PL 12194</t>
  </si>
  <si>
    <t>PL 12195</t>
  </si>
  <si>
    <t>PL 12196</t>
  </si>
  <si>
    <t>PL 12197</t>
  </si>
  <si>
    <t>PL 12198</t>
  </si>
  <si>
    <t>PL 12199</t>
  </si>
  <si>
    <t>PL 12200</t>
  </si>
  <si>
    <t>PL 12201</t>
  </si>
  <si>
    <t>PL 10742</t>
  </si>
  <si>
    <t>PL 10553</t>
  </si>
  <si>
    <t>PL 10697</t>
  </si>
  <si>
    <t>PL 10550</t>
  </si>
  <si>
    <t>PL 11278</t>
  </si>
  <si>
    <t>PL 11258</t>
  </si>
  <si>
    <t>PL 10662</t>
  </si>
  <si>
    <t>PL 10606</t>
  </si>
  <si>
    <t>PL 10713</t>
  </si>
  <si>
    <t>PL 10714</t>
  </si>
  <si>
    <t>PL 12220</t>
  </si>
  <si>
    <t>PL 12221</t>
  </si>
  <si>
    <t>PL 12222</t>
  </si>
  <si>
    <t>PL 12223</t>
  </si>
  <si>
    <t>PL 12224</t>
  </si>
  <si>
    <t>PL 12225</t>
  </si>
  <si>
    <t>PL 12226</t>
  </si>
  <si>
    <t>PL 12227</t>
  </si>
  <si>
    <t>PL 12228</t>
  </si>
  <si>
    <t>PL 12229</t>
  </si>
  <si>
    <t>PL 12230</t>
  </si>
  <si>
    <t>PL 12231</t>
  </si>
  <si>
    <t>PL 12232</t>
  </si>
  <si>
    <t>PL 12233</t>
  </si>
  <si>
    <t>PL 12234</t>
  </si>
  <si>
    <t>PL 12235</t>
  </si>
  <si>
    <t>PL 12236</t>
  </si>
  <si>
    <t>PL 12237</t>
  </si>
  <si>
    <t>PL 12238</t>
  </si>
  <si>
    <t>PL 12311</t>
  </si>
  <si>
    <t>PL 12312</t>
  </si>
  <si>
    <t>PL 12313</t>
  </si>
  <si>
    <t>PL 12314</t>
  </si>
  <si>
    <t>PL 12315</t>
  </si>
  <si>
    <t>PL 12316</t>
  </si>
  <si>
    <t>PL 12317</t>
  </si>
  <si>
    <t>PL 12318</t>
  </si>
  <si>
    <t>PL 12319</t>
  </si>
  <si>
    <t>PL 12320</t>
  </si>
  <si>
    <t>PL 12321</t>
  </si>
  <si>
    <t>PL 12322</t>
  </si>
  <si>
    <t>PL 12335</t>
  </si>
  <si>
    <t>PL 12344</t>
  </si>
  <si>
    <t>PL 12345</t>
  </si>
  <si>
    <t>PL 12346</t>
  </si>
  <si>
    <t>PL 12355</t>
  </si>
  <si>
    <t>PL 12356</t>
  </si>
  <si>
    <t>PL 12357</t>
  </si>
  <si>
    <t>PL 12358</t>
  </si>
  <si>
    <t>PL 12359</t>
  </si>
  <si>
    <t>PL 12363</t>
  </si>
  <si>
    <t>PL 12364</t>
  </si>
  <si>
    <t>PL 12367</t>
  </si>
  <si>
    <t>PL 12368</t>
  </si>
  <si>
    <t>PL 12369</t>
  </si>
  <si>
    <t>PL 12370</t>
  </si>
  <si>
    <t>PL 12371</t>
  </si>
  <si>
    <t>PL 12372</t>
  </si>
  <si>
    <t>PL 12373</t>
  </si>
  <si>
    <t>PL 12374</t>
  </si>
  <si>
    <t>PL 12375</t>
  </si>
  <si>
    <t>PL 12376</t>
  </si>
  <si>
    <t>PL 12377</t>
  </si>
  <si>
    <t>PL 12378</t>
  </si>
  <si>
    <t>PL 12379</t>
  </si>
  <si>
    <t>PL 12380</t>
  </si>
  <si>
    <t>PL 12381</t>
  </si>
  <si>
    <t>PL 12382</t>
  </si>
  <si>
    <t>PL 12383</t>
  </si>
  <si>
    <t>PL 12384</t>
  </si>
  <si>
    <t>PL 12385</t>
  </si>
  <si>
    <t>PL 12386</t>
  </si>
  <si>
    <t>PL 12387</t>
  </si>
  <si>
    <t>PL 12390</t>
  </si>
  <si>
    <t>PL 12400</t>
  </si>
  <si>
    <t>PL 12401</t>
  </si>
  <si>
    <t>PL 12402</t>
  </si>
  <si>
    <t>PL 12403</t>
  </si>
  <si>
    <t>PL 12404</t>
  </si>
  <si>
    <t>PL 12405</t>
  </si>
  <si>
    <t>PL 12406</t>
  </si>
  <si>
    <t>PL 12407</t>
  </si>
  <si>
    <t>PL 12408</t>
  </si>
  <si>
    <t>PL 12409</t>
  </si>
  <si>
    <t>PL 12410</t>
  </si>
  <si>
    <t>PL 12411</t>
  </si>
  <si>
    <t>PL 12412</t>
  </si>
  <si>
    <t>PL 12413</t>
  </si>
  <si>
    <t>PL 12414</t>
  </si>
  <si>
    <t>PL 12415</t>
  </si>
  <si>
    <t>PL 12416</t>
  </si>
  <si>
    <t>PL 12417</t>
  </si>
  <si>
    <t>PL 12418</t>
  </si>
  <si>
    <t>PL 12419</t>
  </si>
  <si>
    <t>PL 12420</t>
  </si>
  <si>
    <t>PL 12421</t>
  </si>
  <si>
    <t>PL 12422</t>
  </si>
  <si>
    <t>PL 12423</t>
  </si>
  <si>
    <t>PL 12424</t>
  </si>
  <si>
    <t>PL 12425</t>
  </si>
  <si>
    <t>PL 12426</t>
  </si>
  <si>
    <t>PL 12427</t>
  </si>
  <si>
    <t>PL 12428</t>
  </si>
  <si>
    <t>PL 12431</t>
  </si>
  <si>
    <t>PL 12432</t>
  </si>
  <si>
    <t>PL 12433</t>
  </si>
  <si>
    <t>PL 12434</t>
  </si>
  <si>
    <t>PL 12435</t>
  </si>
  <si>
    <t>PL 12436</t>
  </si>
  <si>
    <t>PL 12437</t>
  </si>
  <si>
    <t>PL 12438</t>
  </si>
  <si>
    <t>PL 12439</t>
  </si>
  <si>
    <t>PL 12440</t>
  </si>
  <si>
    <t>PL 12441</t>
  </si>
  <si>
    <t>PL 12442</t>
  </si>
  <si>
    <t>PL 12443</t>
  </si>
  <si>
    <t>PL 12445</t>
  </si>
  <si>
    <t>PL 12446</t>
  </si>
  <si>
    <t>PL 12447</t>
  </si>
  <si>
    <t>PL 12448</t>
  </si>
  <si>
    <t>PL 12449</t>
  </si>
  <si>
    <t>PL 12450</t>
  </si>
  <si>
    <t>PL 12451</t>
  </si>
  <si>
    <t>PL 12452</t>
  </si>
  <si>
    <t>PL 12453</t>
  </si>
  <si>
    <t>PL 12454</t>
  </si>
  <si>
    <t>PL 12455</t>
  </si>
  <si>
    <t>PL 12456</t>
  </si>
  <si>
    <t>PL 12457</t>
  </si>
  <si>
    <t>PL 12458</t>
  </si>
  <si>
    <t>PL 12459</t>
  </si>
  <si>
    <t>PL 12460</t>
  </si>
  <si>
    <t>PL 12461</t>
  </si>
  <si>
    <t>PL 12462</t>
  </si>
  <si>
    <t>PL 12463</t>
  </si>
  <si>
    <t>PL 12464</t>
  </si>
  <si>
    <t>PL 12465</t>
  </si>
  <si>
    <t>PL 12466</t>
  </si>
  <si>
    <t>PL 12467</t>
  </si>
  <si>
    <t>PL 12468</t>
  </si>
  <si>
    <t>PL 12469</t>
  </si>
  <si>
    <t>PL 12470</t>
  </si>
  <si>
    <t>PL 12471</t>
  </si>
  <si>
    <t>PL 12472</t>
  </si>
  <si>
    <t>PL 12473</t>
  </si>
  <si>
    <t>PL 12474</t>
  </si>
  <si>
    <t>PL 12475</t>
  </si>
  <si>
    <t>PL 12476</t>
  </si>
  <si>
    <t>PL 12477</t>
  </si>
  <si>
    <t>PL 12478</t>
  </si>
  <si>
    <t>PL 12479</t>
  </si>
  <si>
    <t>PL 12480</t>
  </si>
  <si>
    <t>PL 12481</t>
  </si>
  <si>
    <t>PL 12482</t>
  </si>
  <si>
    <t>PL 12483</t>
  </si>
  <si>
    <t>PL 12484</t>
  </si>
  <si>
    <t>PL 12485</t>
  </si>
  <si>
    <t>PL 12486</t>
  </si>
  <si>
    <t>PL 12487</t>
  </si>
  <si>
    <t>PL 12488</t>
  </si>
  <si>
    <t>PL 12489</t>
  </si>
  <si>
    <t>PL 12490</t>
  </si>
  <si>
    <t>PL 12491</t>
  </si>
  <si>
    <t>PL 12492</t>
  </si>
  <si>
    <t>Grand Total</t>
  </si>
  <si>
    <t>Policy</t>
  </si>
  <si>
    <t>Liability</t>
  </si>
  <si>
    <t>P&amp;C</t>
  </si>
  <si>
    <t>Others</t>
  </si>
  <si>
    <t>Errors and Omissions</t>
  </si>
  <si>
    <t xml:space="preserve"> POS Dashboard - BIMA KAVACH </t>
  </si>
  <si>
    <t>GWP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</si>
</sst>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_ ;_ * \-#,##0_ ;_ * &quot;-&quot;??_ ;_ @_ "/>
    <numFmt numFmtId="181" formatCode="dd/mm/yyyy"/>
  </numFmts>
  <fonts count="29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b/>
      <sz val="11"/>
      <color rgb="FFFFFFFF"/>
      <name val="Calibri"/>
      <charset val="134"/>
    </font>
    <font>
      <sz val="9"/>
      <color theme="1"/>
      <name val="Calibri"/>
      <charset val="134"/>
    </font>
    <font>
      <sz val="11"/>
      <color theme="1"/>
      <name val="Calibri"/>
      <charset val="134"/>
    </font>
    <font>
      <b/>
      <sz val="30"/>
      <color theme="1"/>
      <name val="Georgia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sz val="9"/>
      <color rgb="FF000000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6D9EEB"/>
        <bgColor rgb="FF6D9EE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  <fill>
      <patternFill patternType="solid">
        <fgColor rgb="FFECECEC"/>
        <bgColor rgb="FFECECEC"/>
      </patternFill>
    </fill>
    <fill>
      <patternFill patternType="solid">
        <fgColor rgb="FF1F3864"/>
        <bgColor rgb="FF1F38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000000"/>
      </left>
      <right style="thin">
        <color rgb="FF000000"/>
      </right>
      <top/>
      <bottom style="thick">
        <color theme="0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000000"/>
      </right>
      <top/>
      <bottom style="thick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ck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29" applyNumberFormat="0" applyAlignment="0" applyProtection="0">
      <alignment vertical="center"/>
    </xf>
    <xf numFmtId="0" fontId="19" fillId="13" borderId="30" applyNumberFormat="0" applyAlignment="0" applyProtection="0">
      <alignment vertical="center"/>
    </xf>
    <xf numFmtId="0" fontId="20" fillId="13" borderId="29" applyNumberFormat="0" applyAlignment="0" applyProtection="0">
      <alignment vertical="center"/>
    </xf>
    <xf numFmtId="0" fontId="21" fillId="14" borderId="31" applyNumberFormat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6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0" borderId="0" xfId="0" applyFont="1"/>
    <xf numFmtId="0" fontId="3" fillId="4" borderId="2" xfId="0" applyFont="1" applyFill="1" applyBorder="1" applyAlignment="1">
      <alignment horizontal="center" wrapText="1"/>
    </xf>
    <xf numFmtId="0" fontId="5" fillId="5" borderId="0" xfId="0" applyFont="1" applyFill="1" applyAlignment="1">
      <alignment horizont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6" fillId="0" borderId="0" xfId="0" applyFont="1"/>
    <xf numFmtId="0" fontId="7" fillId="0" borderId="0" xfId="0" applyFont="1"/>
    <xf numFmtId="0" fontId="1" fillId="2" borderId="9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4" fillId="7" borderId="0" xfId="0" applyFont="1" applyFill="1" applyBorder="1"/>
    <xf numFmtId="180" fontId="4" fillId="0" borderId="0" xfId="0" applyNumberFormat="1" applyFo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6" xfId="0" applyFont="1" applyBorder="1" applyAlignment="1"/>
    <xf numFmtId="0" fontId="0" fillId="0" borderId="15" xfId="0" applyFont="1" applyBorder="1" applyAlignment="1"/>
    <xf numFmtId="0" fontId="1" fillId="2" borderId="16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181" fontId="1" fillId="2" borderId="9" xfId="0" applyNumberFormat="1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181" fontId="3" fillId="6" borderId="2" xfId="0" applyNumberFormat="1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8" fillId="8" borderId="2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3" fillId="9" borderId="17" xfId="0" applyFont="1" applyFill="1" applyBorder="1" applyAlignment="1">
      <alignment horizontal="center" wrapText="1"/>
    </xf>
    <xf numFmtId="0" fontId="3" fillId="9" borderId="2" xfId="0" applyFont="1" applyFill="1" applyBorder="1" applyAlignment="1">
      <alignment horizontal="center" wrapText="1"/>
    </xf>
    <xf numFmtId="181" fontId="3" fillId="9" borderId="2" xfId="0" applyNumberFormat="1" applyFont="1" applyFill="1" applyBorder="1" applyAlignment="1">
      <alignment horizontal="center" wrapText="1"/>
    </xf>
    <xf numFmtId="181" fontId="3" fillId="9" borderId="2" xfId="0" applyNumberFormat="1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3" fillId="6" borderId="21" xfId="0" applyFont="1" applyFill="1" applyBorder="1" applyAlignment="1">
      <alignment horizontal="center"/>
    </xf>
    <xf numFmtId="181" fontId="3" fillId="6" borderId="21" xfId="0" applyNumberFormat="1" applyFont="1" applyFill="1" applyBorder="1" applyAlignment="1">
      <alignment horizontal="center"/>
    </xf>
    <xf numFmtId="180" fontId="3" fillId="6" borderId="21" xfId="0" applyNumberFormat="1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 vertical="center"/>
    </xf>
    <xf numFmtId="0" fontId="0" fillId="0" borderId="22" xfId="0" applyFont="1" applyBorder="1" applyAlignment="1"/>
    <xf numFmtId="0" fontId="0" fillId="0" borderId="23" xfId="0" applyFont="1" applyBorder="1" applyAlignment="1"/>
    <xf numFmtId="0" fontId="0" fillId="0" borderId="10" xfId="0" applyFont="1" applyBorder="1" applyAlignment="1"/>
    <xf numFmtId="0" fontId="0" fillId="0" borderId="24" xfId="0" applyFont="1" applyBorder="1" applyAlignment="1"/>
    <xf numFmtId="0" fontId="4" fillId="0" borderId="2" xfId="0" applyFont="1" applyBorder="1"/>
    <xf numFmtId="0" fontId="1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6" fillId="7" borderId="0" xfId="0" applyFont="1" applyFill="1" applyBorder="1"/>
    <xf numFmtId="0" fontId="1" fillId="10" borderId="2" xfId="0" applyFont="1" applyFill="1" applyBorder="1" applyAlignment="1">
      <alignment horizontal="center"/>
    </xf>
    <xf numFmtId="0" fontId="1" fillId="10" borderId="19" xfId="0" applyFont="1" applyFill="1" applyBorder="1" applyAlignment="1">
      <alignment horizontal="center"/>
    </xf>
    <xf numFmtId="0" fontId="9" fillId="0" borderId="25" xfId="0" applyFont="1" applyBorder="1"/>
    <xf numFmtId="0" fontId="4" fillId="7" borderId="2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left"/>
    </xf>
    <xf numFmtId="0" fontId="9" fillId="0" borderId="17" xfId="0" applyFont="1" applyBorder="1"/>
    <xf numFmtId="0" fontId="4" fillId="7" borderId="19" xfId="0" applyFont="1" applyFill="1" applyBorder="1" applyAlignment="1">
      <alignment horizontal="center"/>
    </xf>
    <xf numFmtId="9" fontId="4" fillId="7" borderId="2" xfId="0" applyNumberFormat="1" applyFont="1" applyFill="1" applyBorder="1" applyAlignment="1">
      <alignment horizontal="center"/>
    </xf>
    <xf numFmtId="0" fontId="4" fillId="7" borderId="0" xfId="0" applyFont="1" applyFill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iability_client-style" pivot="0" count="3" xr9:uid="{DF54F801-5700-4FEC-BFB6-AB861D5CD2BD}">
      <tableStyleElement type="headerRow" dxfId="23"/>
      <tableStyleElement type="firstRowStripe" dxfId="22"/>
      <tableStyleElement type="secondRowStripe" dxfId="21"/>
    </tableStyle>
    <tableStyle name="Raw Data-style" pivot="0" count="3" xr9:uid="{D9AFE043-8A41-48FF-9191-86BD5304631F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pivotCacheDefinition" Target="pivotCache/pivotCacheDefinition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Georgia" panose="02040502050405020303"/>
                <a:ea typeface="+mn-ea"/>
                <a:cs typeface="+mn-cs"/>
              </a:defRPr>
            </a:pPr>
            <a:r>
              <a:rPr b="1" i="0">
                <a:solidFill>
                  <a:srgbClr val="000000"/>
                </a:solidFill>
                <a:latin typeface="Georgia" panose="02040502050405020303"/>
              </a:rPr>
              <a:t>Product Mix (Category vs Client Type Matrix)</a:t>
            </a:r>
            <a:endParaRPr b="1" i="0">
              <a:solidFill>
                <a:srgbClr val="000000"/>
              </a:solidFill>
              <a:latin typeface="Georgia" panose="02040502050405020303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"Corporate"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numRef>
              <c:f>'Pivot Table 6'!$A$4:$A$77</c:f>
              <c:numCache>
                <c:formatCode>General</c:formatCode>
                <c:ptCount val="74"/>
              </c:numCache>
            </c:numRef>
          </c:cat>
          <c:val>
            <c:numRef>
              <c:f>'Pivot Table 6'!$B$4:$B$77</c:f>
              <c:numCache>
                <c:formatCode>General</c:formatCode>
                <c:ptCount val="7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60723"/>
        <c:axId val="1778295979"/>
      </c:barChart>
      <c:catAx>
        <c:axId val="4460723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78295979"/>
        <c:crosses val="autoZero"/>
        <c:auto val="1"/>
        <c:lblAlgn val="ctr"/>
        <c:lblOffset val="100"/>
        <c:noMultiLvlLbl val="0"/>
      </c:catAx>
      <c:valAx>
        <c:axId val="177829597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46072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1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174a54-7be0-431a-8560-b62d2779c83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Product Mix (Category vs Client Type Matrix)</a:t>
            </a:r>
            <a:endParaRPr b="1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'Pivot Table 6'!$B$2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76200" cmpd="sng"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'Pivot Table 6'!$A$3:$A$77</c:f>
              <c:numCache>
                <c:formatCode>General</c:formatCode>
                <c:ptCount val="74"/>
              </c:numCache>
            </c:numRef>
          </c:cat>
          <c:val>
            <c:numRef>
              <c:f>'Pivot Table 6'!$B$3:$B$77</c:f>
              <c:numCache>
                <c:formatCode>General</c:formatCode>
                <c:ptCount val="74"/>
              </c:numCache>
            </c:numRef>
          </c:val>
        </c:ser>
        <c:ser>
          <c:idx val="1"/>
          <c:order val="1"/>
          <c:tx>
            <c:strRef>
              <c:f>'Pivot Table 6'!$C$2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9900"/>
            </a:solidFill>
            <a:ln w="38100"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numRef>
              <c:f>'Pivot Table 6'!$A$3:$A$77</c:f>
              <c:numCache>
                <c:formatCode>General</c:formatCode>
                <c:ptCount val="74"/>
              </c:numCache>
            </c:numRef>
          </c:cat>
          <c:val>
            <c:numRef>
              <c:f>'Pivot Table 6'!$C$3:$C$77</c:f>
              <c:numCache>
                <c:formatCode>General</c:formatCode>
                <c:ptCount val="74"/>
              </c:numCache>
            </c:numRef>
          </c:val>
        </c:ser>
        <c:ser>
          <c:idx val="2"/>
          <c:order val="2"/>
          <c:tx>
            <c:strRef>
              <c:f>'Pivot Table 6'!$D$2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'Pivot Table 6'!$A$3:$A$77</c:f>
              <c:numCache>
                <c:formatCode>General</c:formatCode>
                <c:ptCount val="74"/>
              </c:numCache>
            </c:numRef>
          </c:cat>
          <c:val>
            <c:numRef>
              <c:f>'Pivot Table 6'!$D$3:$D$77</c:f>
              <c:numCache>
                <c:formatCode>General</c:formatCode>
                <c:ptCount val="7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0417550"/>
        <c:axId val="1270915516"/>
      </c:barChart>
      <c:catAx>
        <c:axId val="1050417550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Georgia" panose="02040502050405020303"/>
                <a:ea typeface="+mn-ea"/>
                <a:cs typeface="+mn-cs"/>
              </a:defRPr>
            </a:pPr>
          </a:p>
        </c:txPr>
        <c:crossAx val="1270915516"/>
        <c:crosses val="autoZero"/>
        <c:auto val="1"/>
        <c:lblAlgn val="ctr"/>
        <c:lblOffset val="100"/>
        <c:noMultiLvlLbl val="0"/>
      </c:catAx>
      <c:valAx>
        <c:axId val="127091551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5041755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c23972-e83f-4926-8acc-5151d007ee2b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New Business vs Rollover/Renewal Trend</a:t>
            </a:r>
            <a:endParaRPr b="1" i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0"/>
            <c:bubble3D val="0"/>
            <c:spPr>
              <a:solidFill>
                <a:srgbClr val="BF9000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numRef>
              <c:f>'Pivot Table 4'!$A$3:$A$5</c:f>
              <c:numCache>
                <c:formatCode>General</c:formatCode>
                <c:ptCount val="3"/>
              </c:numCache>
            </c:numRef>
          </c:cat>
          <c:val>
            <c:numRef>
              <c:f>'Pivot Table 4'!$B$3:$B$5</c:f>
              <c:numCache>
                <c:formatCode>General</c:formatCode>
                <c:ptCount val="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17102"/>
        <c:axId val="1613885950"/>
      </c:barChart>
      <c:catAx>
        <c:axId val="9253171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Policy MIS New</a:t>
                </a:r>
                <a:endParaRPr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13885950"/>
        <c:crosses val="autoZero"/>
        <c:auto val="1"/>
        <c:lblAlgn val="ctr"/>
        <c:lblOffset val="100"/>
        <c:noMultiLvlLbl val="0"/>
      </c:catAx>
      <c:valAx>
        <c:axId val="161388595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 of Gross Premium</a:t>
                </a:r>
                <a:endParaRPr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2531710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0d59ef-dc9a-487f-bfa3-a17c8103b65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Client Type Split</a:t>
            </a:r>
            <a:endParaRPr b="1" i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351C75"/>
              </a:solidFill>
            </c:spPr>
          </c:dPt>
          <c:dPt>
            <c:idx val="1"/>
            <c:bubble3D val="0"/>
            <c:spPr>
              <a:solidFill>
                <a:srgbClr val="990000"/>
              </a:solidFill>
            </c:spPr>
          </c:dPt>
          <c:dLbls>
            <c:delete val="1"/>
          </c:dLbls>
          <c:cat>
            <c:numRef>
              <c:f>'Pivot Table 3'!$A$3:$A$4</c:f>
              <c:numCache>
                <c:formatCode>General</c:formatCode>
                <c:ptCount val="2"/>
              </c:numCache>
            </c:numRef>
          </c:cat>
          <c:val>
            <c:numRef>
              <c:f>'Pivot Table 3'!$B$3:$B$4</c:f>
              <c:numCache>
                <c:formatCode>General</c:formatCode>
                <c:ptCount val="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cd1538-f660-4e24-9c10-e86c4f3e638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Georgia" panose="02040502050405020303"/>
                <a:ea typeface="+mn-ea"/>
                <a:cs typeface="+mn-cs"/>
              </a:defRPr>
            </a:pPr>
            <a:r>
              <a:rPr b="1" i="0">
                <a:solidFill>
                  <a:srgbClr val="000000"/>
                </a:solidFill>
                <a:latin typeface="Georgia" panose="02040502050405020303"/>
              </a:rPr>
              <a:t>GWP by Policy Category</a:t>
            </a:r>
            <a:endParaRPr b="1" i="0">
              <a:solidFill>
                <a:srgbClr val="000000"/>
              </a:solidFill>
              <a:latin typeface="Georgia" panose="02040502050405020303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numRef>
              <c:f>'Pivot Table 2'!$A$3:$A$76</c:f>
              <c:numCache>
                <c:formatCode>General</c:formatCode>
                <c:ptCount val="74"/>
              </c:numCache>
            </c:numRef>
          </c:cat>
          <c:val>
            <c:numRef>
              <c:f>'Pivot Table 2'!$B$3:$B$76</c:f>
              <c:numCache>
                <c:formatCode>General</c:formatCode>
                <c:ptCount val="7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7888296"/>
        <c:axId val="361878780"/>
      </c:barChart>
      <c:catAx>
        <c:axId val="101788829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6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 b="0" i="0">
                    <a:solidFill>
                      <a:srgbClr val="000000"/>
                    </a:solidFill>
                    <a:latin typeface="+mn-lt"/>
                  </a:rPr>
                  <a:t>Policy Name</a:t>
                </a:r>
                <a:endParaRPr sz="1600"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36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Georgia" panose="02040502050405020303"/>
                <a:ea typeface="+mn-ea"/>
                <a:cs typeface="+mn-cs"/>
              </a:defRPr>
            </a:pPr>
          </a:p>
        </c:txPr>
        <c:crossAx val="361878780"/>
        <c:crosses val="autoZero"/>
        <c:auto val="1"/>
        <c:lblAlgn val="ctr"/>
        <c:lblOffset val="100"/>
        <c:noMultiLvlLbl val="0"/>
      </c:catAx>
      <c:valAx>
        <c:axId val="36187878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6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 b="0" i="0">
                    <a:solidFill>
                      <a:srgbClr val="000000"/>
                    </a:solidFill>
                    <a:latin typeface="+mn-lt"/>
                  </a:rPr>
                  <a:t>Sum of Gross Premium</a:t>
                </a:r>
                <a:endParaRPr sz="1600"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1788829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6e45c1-a2c6-4cfe-b770-c8760de97b7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Top Insurers</a:t>
            </a:r>
            <a:endParaRPr b="1" i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073763"/>
              </a:solidFill>
            </c:spPr>
          </c:dPt>
          <c:dPt>
            <c:idx val="1"/>
            <c:bubble3D val="0"/>
            <c:spPr>
              <a:solidFill>
                <a:srgbClr val="85200C"/>
              </a:solidFill>
            </c:spPr>
          </c:dPt>
          <c:dPt>
            <c:idx val="2"/>
            <c:bubble3D val="0"/>
            <c:spPr>
              <a:solidFill>
                <a:srgbClr val="A5A5A5"/>
              </a:solidFill>
            </c:spPr>
          </c:dPt>
          <c:dPt>
            <c:idx val="3"/>
            <c:bubble3D val="0"/>
            <c:spPr>
              <a:solidFill>
                <a:srgbClr val="CC0000"/>
              </a:solidFill>
            </c:spPr>
          </c:dPt>
          <c:dPt>
            <c:idx val="4"/>
            <c:bubble3D val="0"/>
            <c:spPr>
              <a:solidFill>
                <a:srgbClr val="4472C4"/>
              </a:solidFill>
            </c:spPr>
          </c:dPt>
          <c:dLbls>
            <c:delete val="1"/>
          </c:dLbls>
          <c:cat>
            <c:strRef>
              <c:f>'Pivot Table 2'!$D$30:$D$34</c:f>
              <c:strCache>
                <c:ptCount val="5"/>
                <c:pt idx="0">
                  <c:v>HDFC Ergo General Insurance Co Ltd</c:v>
                </c:pt>
                <c:pt idx="1">
                  <c:v>Bajaj Allianz General Insurance Co Ltd</c:v>
                </c:pt>
                <c:pt idx="2">
                  <c:v>Future Generali India Insurance Co Ltd</c:v>
                </c:pt>
                <c:pt idx="3">
                  <c:v>United India Insurance Co Ltd</c:v>
                </c:pt>
                <c:pt idx="4">
                  <c:v>ICICI Lombard General Insurance Co Ltd</c:v>
                </c:pt>
              </c:strCache>
            </c:strRef>
          </c:cat>
          <c:val>
            <c:numRef>
              <c:f>'Pivot Table 2'!$E$30:$E$34</c:f>
              <c:numCache>
                <c:formatCode>General</c:formatCode>
                <c:ptCount val="5"/>
                <c:pt idx="0">
                  <c:v>3640304492</c:v>
                </c:pt>
                <c:pt idx="1">
                  <c:v>2175950094</c:v>
                </c:pt>
                <c:pt idx="2">
                  <c:v>1585461428</c:v>
                </c:pt>
                <c:pt idx="3">
                  <c:v>1328011660</c:v>
                </c:pt>
                <c:pt idx="4">
                  <c:v>1310493904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latin typeface="Georgia" panose="02040502050405020303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23a254-2866-4a30-bb34-ceadbb99132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GWP by Sales Channel</a:t>
            </a:r>
            <a:endParaRPr b="1" i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strRef>
              <c:f>Dashboards!$A$4:$A$7</c:f>
              <c:strCache>
                <c:ptCount val="4"/>
                <c:pt idx="0">
                  <c:v>BD</c:v>
                </c:pt>
                <c:pt idx="1">
                  <c:v>Offline</c:v>
                </c:pt>
                <c:pt idx="2">
                  <c:v>POS</c:v>
                </c:pt>
                <c:pt idx="3">
                  <c:v>(blank)</c:v>
                </c:pt>
              </c:strCache>
            </c:strRef>
          </c:cat>
          <c:val>
            <c:numRef>
              <c:f>Dashboards!$B$4:$B$7</c:f>
              <c:numCache>
                <c:formatCode>General</c:formatCode>
                <c:ptCount val="4"/>
                <c:pt idx="0">
                  <c:v>4260590787</c:v>
                </c:pt>
                <c:pt idx="1">
                  <c:v>4283868266</c:v>
                </c:pt>
                <c:pt idx="2">
                  <c:v>3903585112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198191"/>
        <c:axId val="1113445325"/>
      </c:barChart>
      <c:catAx>
        <c:axId val="11691981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6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 b="1" i="0">
                    <a:solidFill>
                      <a:srgbClr val="000000"/>
                    </a:solidFill>
                    <a:latin typeface="+mn-lt"/>
                  </a:rPr>
                  <a:t>Sales Channel</a:t>
                </a:r>
                <a:endParaRPr sz="1600" b="1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13445325"/>
        <c:crosses val="autoZero"/>
        <c:auto val="1"/>
        <c:lblAlgn val="ctr"/>
        <c:lblOffset val="100"/>
        <c:noMultiLvlLbl val="0"/>
      </c:catAx>
      <c:valAx>
        <c:axId val="111344532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6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 b="1" i="0">
                    <a:solidFill>
                      <a:srgbClr val="000000"/>
                    </a:solidFill>
                    <a:latin typeface="+mn-lt"/>
                  </a:rPr>
                  <a:t>Sum of Gross Premium</a:t>
                </a:r>
                <a:endParaRPr sz="1600" b="1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6919819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d52197-517f-4a5f-a625-a05a7a23274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Georgia" panose="02040502050405020303"/>
                <a:ea typeface="+mn-ea"/>
                <a:cs typeface="+mn-cs"/>
              </a:defRPr>
            </a:pPr>
            <a:r>
              <a:rPr b="1" i="0">
                <a:solidFill>
                  <a:srgbClr val="000000"/>
                </a:solidFill>
                <a:latin typeface="Georgia" panose="02040502050405020303"/>
              </a:rPr>
              <a:t>GWP by Policy Category</a:t>
            </a:r>
            <a:endParaRPr b="1" i="0">
              <a:solidFill>
                <a:srgbClr val="000000"/>
              </a:solidFill>
              <a:latin typeface="Georgia" panose="02040502050405020303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numRef>
              <c:f>'Pivot Table 2'!$A$3:$A$76</c:f>
              <c:numCache>
                <c:formatCode>General</c:formatCode>
                <c:ptCount val="74"/>
              </c:numCache>
            </c:numRef>
          </c:cat>
          <c:val>
            <c:numRef>
              <c:f>'Pivot Table 2'!$B$3:$B$76</c:f>
              <c:numCache>
                <c:formatCode>General</c:formatCode>
                <c:ptCount val="7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2201682"/>
        <c:axId val="86676913"/>
      </c:barChart>
      <c:catAx>
        <c:axId val="5922016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6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 b="0" i="0">
                    <a:solidFill>
                      <a:srgbClr val="000000"/>
                    </a:solidFill>
                    <a:latin typeface="+mn-lt"/>
                  </a:rPr>
                  <a:t>Policy Name</a:t>
                </a:r>
                <a:endParaRPr sz="1600"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36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Georgia" panose="02040502050405020303"/>
                <a:ea typeface="+mn-ea"/>
                <a:cs typeface="+mn-cs"/>
              </a:defRPr>
            </a:pPr>
          </a:p>
        </c:txPr>
        <c:crossAx val="86676913"/>
        <c:crosses val="autoZero"/>
        <c:auto val="1"/>
        <c:lblAlgn val="ctr"/>
        <c:lblOffset val="100"/>
        <c:noMultiLvlLbl val="0"/>
      </c:catAx>
      <c:valAx>
        <c:axId val="8667691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6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 b="0" i="0">
                    <a:solidFill>
                      <a:srgbClr val="000000"/>
                    </a:solidFill>
                    <a:latin typeface="+mn-lt"/>
                  </a:rPr>
                  <a:t>Sum of Gross Premium</a:t>
                </a:r>
                <a:endParaRPr sz="1600" b="0" i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9220168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78a689-8e75-4397-a5f5-025f46cadc6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Top Insurers</a:t>
            </a:r>
            <a:endParaRPr b="1" i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6AA84F"/>
              </a:solidFill>
            </c:spPr>
          </c:dPt>
          <c:dPt>
            <c:idx val="1"/>
            <c:bubble3D val="0"/>
            <c:spPr>
              <a:solidFill>
                <a:srgbClr val="073763"/>
              </a:solidFill>
            </c:spPr>
          </c:dPt>
          <c:dPt>
            <c:idx val="2"/>
            <c:bubble3D val="0"/>
            <c:spPr>
              <a:solidFill>
                <a:srgbClr val="A5A5A5"/>
              </a:solidFill>
            </c:spPr>
          </c:dPt>
          <c:dPt>
            <c:idx val="3"/>
            <c:bubble3D val="0"/>
            <c:spPr>
              <a:solidFill>
                <a:srgbClr val="FFD966"/>
              </a:solidFill>
            </c:spPr>
          </c:dPt>
          <c:dPt>
            <c:idx val="4"/>
            <c:bubble3D val="0"/>
            <c:spPr>
              <a:solidFill>
                <a:srgbClr val="990000"/>
              </a:solidFill>
            </c:spPr>
          </c:dPt>
          <c:dLbls>
            <c:delete val="1"/>
          </c:dLbls>
          <c:cat>
            <c:strRef>
              <c:f>'Pivot Table 2'!$D$30:$D$34</c:f>
              <c:strCache>
                <c:ptCount val="5"/>
                <c:pt idx="0">
                  <c:v>HDFC Ergo General Insurance Co Ltd</c:v>
                </c:pt>
                <c:pt idx="1">
                  <c:v>Bajaj Allianz General Insurance Co Ltd</c:v>
                </c:pt>
                <c:pt idx="2">
                  <c:v>Future Generali India Insurance Co Ltd</c:v>
                </c:pt>
                <c:pt idx="3">
                  <c:v>United India Insurance Co Ltd</c:v>
                </c:pt>
                <c:pt idx="4">
                  <c:v>ICICI Lombard General Insurance Co Ltd</c:v>
                </c:pt>
              </c:strCache>
            </c:strRef>
          </c:cat>
          <c:val>
            <c:numRef>
              <c:f>'Pivot Table 2'!$E$30:$E$34</c:f>
              <c:numCache>
                <c:formatCode>General</c:formatCode>
                <c:ptCount val="5"/>
                <c:pt idx="0">
                  <c:v>3640304492</c:v>
                </c:pt>
                <c:pt idx="1">
                  <c:v>2175950094</c:v>
                </c:pt>
                <c:pt idx="2">
                  <c:v>1585461428</c:v>
                </c:pt>
                <c:pt idx="3">
                  <c:v>1328011660</c:v>
                </c:pt>
                <c:pt idx="4">
                  <c:v>1310493904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latin typeface="Georgia" panose="02040502050405020303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d6fed3-13a5-4fa9-b2b1-f9b76d7d229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Retail vs Corporate Contribution</a:t>
            </a:r>
            <a:endParaRPr b="1" i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6AA84F"/>
              </a:solidFill>
            </c:spPr>
          </c:dPt>
          <c:dPt>
            <c:idx val="1"/>
            <c:bubble3D val="0"/>
            <c:spPr>
              <a:solidFill>
                <a:srgbClr val="FFD966"/>
              </a:solidFill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'Pivot Table 3'!$A$3:$A$4</c:f>
              <c:numCache>
                <c:formatCode>General</c:formatCode>
                <c:ptCount val="2"/>
              </c:numCache>
            </c:numRef>
          </c:cat>
          <c:val>
            <c:numRef>
              <c:f>'Pivot Table 3'!$B$3:$B$4</c:f>
              <c:numCache>
                <c:formatCode>General</c:formatCode>
                <c:ptCount val="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f0210c-bc70-4660-8146-712d054e27d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New Business vs Rollover/Renewal Trend</a:t>
            </a:r>
            <a:endParaRPr b="1" i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51C7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0"/>
            <c:bubble3D val="0"/>
            <c:spPr>
              <a:solidFill>
                <a:srgbClr val="85200C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numRef>
              <c:f>'Pivot Table 4'!$A$3:$A$5</c:f>
              <c:numCache>
                <c:formatCode>General</c:formatCode>
                <c:ptCount val="3"/>
              </c:numCache>
            </c:numRef>
          </c:cat>
          <c:val>
            <c:numRef>
              <c:f>'Pivot Table 4'!$B$3:$B$5</c:f>
              <c:numCache>
                <c:formatCode>General</c:formatCode>
                <c:ptCount val="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1640625"/>
        <c:axId val="1125292230"/>
      </c:barChart>
      <c:catAx>
        <c:axId val="131164062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Georgia" panose="02040502050405020303"/>
                    <a:ea typeface="+mn-ea"/>
                    <a:cs typeface="+mn-cs"/>
                  </a:defRPr>
                </a:pPr>
                <a:r>
                  <a:rPr b="1" i="0">
                    <a:solidFill>
                      <a:srgbClr val="000000"/>
                    </a:solidFill>
                    <a:latin typeface="Georgia" panose="02040502050405020303"/>
                  </a:rPr>
                  <a:t>Policy MIS New</a:t>
                </a:r>
                <a:endParaRPr b="1" i="0">
                  <a:solidFill>
                    <a:srgbClr val="000000"/>
                  </a:solidFill>
                  <a:latin typeface="Georgia" panose="02040502050405020303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25292230"/>
        <c:crosses val="autoZero"/>
        <c:auto val="1"/>
        <c:lblAlgn val="ctr"/>
        <c:lblOffset val="100"/>
        <c:noMultiLvlLbl val="0"/>
      </c:catAx>
      <c:valAx>
        <c:axId val="112529223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1" i="0" u="none" strike="noStrike" kern="1200" baseline="0">
                    <a:solidFill>
                      <a:srgbClr val="000000"/>
                    </a:solidFill>
                    <a:latin typeface="Georgia" panose="02040502050405020303"/>
                    <a:ea typeface="+mn-ea"/>
                    <a:cs typeface="+mn-cs"/>
                  </a:defRPr>
                </a:pPr>
                <a:r>
                  <a:rPr b="1" i="0">
                    <a:solidFill>
                      <a:srgbClr val="000000"/>
                    </a:solidFill>
                    <a:latin typeface="Georgia" panose="02040502050405020303"/>
                  </a:rPr>
                  <a:t>Sum of Gross Premium</a:t>
                </a:r>
                <a:endParaRPr b="1" i="0">
                  <a:solidFill>
                    <a:srgbClr val="000000"/>
                  </a:solidFill>
                  <a:latin typeface="Georgia" panose="02040502050405020303"/>
                </a:endParaRPr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1164062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9c16dd-8d1a-48c5-87fc-c954ecd2125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Product Mix (Category vs Client Type Matrix)</a:t>
            </a:r>
            <a:endParaRPr b="1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'Pivot Table 6'!$B$2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76200" cmpd="sng"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'Pivot Table 6'!$A$3:$A$77</c:f>
              <c:numCache>
                <c:formatCode>General</c:formatCode>
                <c:ptCount val="74"/>
              </c:numCache>
            </c:numRef>
          </c:cat>
          <c:val>
            <c:numRef>
              <c:f>'Pivot Table 6'!$B$3:$B$77</c:f>
              <c:numCache>
                <c:formatCode>General</c:formatCode>
                <c:ptCount val="74"/>
              </c:numCache>
            </c:numRef>
          </c:val>
        </c:ser>
        <c:ser>
          <c:idx val="1"/>
          <c:order val="1"/>
          <c:tx>
            <c:strRef>
              <c:f>'Pivot Table 6'!$C$2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9900"/>
            </a:solidFill>
            <a:ln w="38100" cmpd="sng">
              <a:solidFill>
                <a:srgbClr val="000000"/>
              </a:solidFill>
            </a:ln>
          </c:spPr>
          <c:invertIfNegative val="0"/>
          <c:dLbls>
            <c:delete val="1"/>
          </c:dLbls>
          <c:cat>
            <c:numRef>
              <c:f>'Pivot Table 6'!$A$3:$A$77</c:f>
              <c:numCache>
                <c:formatCode>General</c:formatCode>
                <c:ptCount val="74"/>
              </c:numCache>
            </c:numRef>
          </c:cat>
          <c:val>
            <c:numRef>
              <c:f>'Pivot Table 6'!$C$3:$C$77</c:f>
              <c:numCache>
                <c:formatCode>General</c:formatCode>
                <c:ptCount val="74"/>
              </c:numCache>
            </c:numRef>
          </c:val>
        </c:ser>
        <c:ser>
          <c:idx val="2"/>
          <c:order val="2"/>
          <c:tx>
            <c:strRef>
              <c:f>'Pivot Table 6'!$D$2</c:f>
              <c:strCache>
                <c:ptCount val="1"/>
                <c:pt idx="0">
                  <c:v/>
                </c:pt>
              </c:strCache>
            </c:strRef>
          </c:tx>
          <c:invertIfNegative val="0"/>
          <c:dLbls>
            <c:delete val="1"/>
          </c:dLbls>
          <c:cat>
            <c:numRef>
              <c:f>'Pivot Table 6'!$A$3:$A$77</c:f>
              <c:numCache>
                <c:formatCode>General</c:formatCode>
                <c:ptCount val="74"/>
              </c:numCache>
            </c:numRef>
          </c:cat>
          <c:val>
            <c:numRef>
              <c:f>'Pivot Table 6'!$D$3:$D$77</c:f>
              <c:numCache>
                <c:formatCode>General</c:formatCode>
                <c:ptCount val="7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0710540"/>
        <c:axId val="740198335"/>
      </c:barChart>
      <c:catAx>
        <c:axId val="67071054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600" b="1" i="0" u="none" strike="noStrike" kern="1200" baseline="0">
                    <a:solidFill>
                      <a:srgbClr val="000000"/>
                    </a:solidFill>
                    <a:latin typeface="Georgia" panose="02040502050405020303"/>
                    <a:ea typeface="+mn-ea"/>
                    <a:cs typeface="+mn-cs"/>
                  </a:defRPr>
                </a:pPr>
                <a:r>
                  <a:rPr sz="1600" b="1">
                    <a:solidFill>
                      <a:srgbClr val="000000"/>
                    </a:solidFill>
                    <a:latin typeface="Georgia" panose="02040502050405020303"/>
                  </a:rPr>
                  <a:t>Insurance Category</a:t>
                </a:r>
                <a:endParaRPr sz="1600" b="1">
                  <a:solidFill>
                    <a:srgbClr val="000000"/>
                  </a:solidFill>
                  <a:latin typeface="Georgia" panose="02040502050405020303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18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Georgia" panose="02040502050405020303"/>
                <a:ea typeface="+mn-ea"/>
                <a:cs typeface="+mn-cs"/>
              </a:defRPr>
            </a:pPr>
          </a:p>
        </c:txPr>
        <c:crossAx val="740198335"/>
        <c:crosses val="autoZero"/>
        <c:auto val="1"/>
        <c:lblAlgn val="ctr"/>
        <c:lblOffset val="100"/>
        <c:noMultiLvlLbl val="0"/>
      </c:catAx>
      <c:valAx>
        <c:axId val="74019833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600" b="1" i="0" u="none" strike="noStrike" kern="1200" baseline="0">
                    <a:solidFill>
                      <a:srgbClr val="000000"/>
                    </a:solidFill>
                    <a:latin typeface="Georgia" panose="02040502050405020303"/>
                    <a:ea typeface="+mn-ea"/>
                    <a:cs typeface="+mn-cs"/>
                  </a:defRPr>
                </a:pPr>
                <a:r>
                  <a:rPr sz="1600" b="1">
                    <a:solidFill>
                      <a:srgbClr val="000000"/>
                    </a:solidFill>
                    <a:latin typeface="Georgia" panose="02040502050405020303"/>
                  </a:rPr>
                  <a:t>GWP per Category</a:t>
                </a:r>
                <a:endParaRPr sz="1600" b="1">
                  <a:solidFill>
                    <a:srgbClr val="000000"/>
                  </a:solidFill>
                  <a:latin typeface="Georgia" panose="02040502050405020303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rgbClr val="FFFFF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7071054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761327-14ce-4ae1-b54d-ec371673a60a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7" Type="http://schemas.openxmlformats.org/officeDocument/2006/relationships/image" Target="../media/image1.pn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400050</xdr:colOff>
      <xdr:row>49</xdr:row>
      <xdr:rowOff>180975</xdr:rowOff>
    </xdr:from>
    <xdr:ext cx="5715000" cy="3533775"/>
    <xdr:graphicFrame>
      <xdr:nvGraphicFramePr>
        <xdr:cNvPr id="287996411" name="Chart 1" title="Chart"/>
        <xdr:cNvGraphicFramePr/>
      </xdr:nvGraphicFramePr>
      <xdr:xfrm>
        <a:off x="6336030" y="932497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838200</xdr:colOff>
      <xdr:row>8</xdr:row>
      <xdr:rowOff>104775</xdr:rowOff>
    </xdr:from>
    <xdr:ext cx="5715000" cy="3533775"/>
    <xdr:graphicFrame>
      <xdr:nvGraphicFramePr>
        <xdr:cNvPr id="593390462" name="Chart 2" title="Chart"/>
        <xdr:cNvGraphicFramePr/>
      </xdr:nvGraphicFramePr>
      <xdr:xfrm>
        <a:off x="5784850" y="143827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352425</xdr:colOff>
      <xdr:row>8</xdr:row>
      <xdr:rowOff>104775</xdr:rowOff>
    </xdr:from>
    <xdr:ext cx="5715000" cy="3533775"/>
    <xdr:pic>
      <xdr:nvPicPr>
        <xdr:cNvPr id="527857448" name="Chart3" title="Chart"/>
        <xdr:cNvPicPr preferRelativeResize="0"/>
      </xdr:nvPicPr>
      <xdr:blipFill/>
      <xdr:spPr>
        <a:xfrm>
          <a:off x="4309745" y="1628775"/>
          <a:ext cx="5715000" cy="35337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695325</xdr:colOff>
      <xdr:row>8</xdr:row>
      <xdr:rowOff>123825</xdr:rowOff>
    </xdr:from>
    <xdr:ext cx="5715000" cy="3533775"/>
    <xdr:graphicFrame>
      <xdr:nvGraphicFramePr>
        <xdr:cNvPr id="1169580603" name="Chart 4" title="Chart"/>
        <xdr:cNvGraphicFramePr/>
      </xdr:nvGraphicFramePr>
      <xdr:xfrm>
        <a:off x="1684655" y="164782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685800</xdr:colOff>
      <xdr:row>6</xdr:row>
      <xdr:rowOff>47625</xdr:rowOff>
    </xdr:from>
    <xdr:ext cx="2895600" cy="2952750"/>
    <xdr:graphicFrame>
      <xdr:nvGraphicFramePr>
        <xdr:cNvPr id="1954900239" name="Chart 5" title="Chart"/>
        <xdr:cNvGraphicFramePr/>
      </xdr:nvGraphicFramePr>
      <xdr:xfrm>
        <a:off x="3653790" y="1190625"/>
        <a:ext cx="2895600" cy="2952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304800</xdr:colOff>
      <xdr:row>51</xdr:row>
      <xdr:rowOff>9525</xdr:rowOff>
    </xdr:from>
    <xdr:ext cx="5676900" cy="3162300"/>
    <xdr:graphicFrame>
      <xdr:nvGraphicFramePr>
        <xdr:cNvPr id="1560038169" name="Chart 6" title="Chart"/>
        <xdr:cNvGraphicFramePr/>
      </xdr:nvGraphicFramePr>
      <xdr:xfrm>
        <a:off x="3166110" y="9725025"/>
        <a:ext cx="5676900" cy="3162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238125</xdr:colOff>
      <xdr:row>16</xdr:row>
      <xdr:rowOff>85725</xdr:rowOff>
    </xdr:from>
    <xdr:ext cx="4819650" cy="3086100"/>
    <xdr:graphicFrame>
      <xdr:nvGraphicFramePr>
        <xdr:cNvPr id="803270259" name="Chart 7" title="Chart"/>
        <xdr:cNvGraphicFramePr/>
      </xdr:nvGraphicFramePr>
      <xdr:xfrm>
        <a:off x="1668780" y="3133725"/>
        <a:ext cx="4819650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1276350</xdr:colOff>
      <xdr:row>0</xdr:row>
      <xdr:rowOff>438150</xdr:rowOff>
    </xdr:from>
    <xdr:ext cx="4886325" cy="3448050"/>
    <xdr:graphicFrame>
      <xdr:nvGraphicFramePr>
        <xdr:cNvPr id="1921696608" name="Chart 8" title="Chart"/>
        <xdr:cNvGraphicFramePr/>
      </xdr:nvGraphicFramePr>
      <xdr:xfrm>
        <a:off x="2265680" y="190500"/>
        <a:ext cx="4886325" cy="3448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361950</xdr:rowOff>
    </xdr:from>
    <xdr:ext cx="2505075" cy="904875"/>
    <xdr:pic>
      <xdr:nvPicPr>
        <xdr:cNvPr id="1739215455" name="Chart9" title="Chart"/>
        <xdr:cNvPicPr preferRelativeResize="0"/>
      </xdr:nvPicPr>
      <xdr:blipFill>
        <a:blip r:embed="rId7" cstate="print"/>
        <a:stretch>
          <a:fillRect/>
        </a:stretch>
      </xdr:blipFill>
      <xdr:spPr>
        <a:xfrm>
          <a:off x="0" y="190500"/>
          <a:ext cx="250507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857250</xdr:colOff>
      <xdr:row>0</xdr:row>
      <xdr:rowOff>438150</xdr:rowOff>
    </xdr:from>
    <xdr:ext cx="4886325" cy="3448050"/>
    <xdr:graphicFrame>
      <xdr:nvGraphicFramePr>
        <xdr:cNvPr id="664656902" name="Chart 10" title="Chart"/>
        <xdr:cNvGraphicFramePr/>
      </xdr:nvGraphicFramePr>
      <xdr:xfrm>
        <a:off x="12622530" y="190500"/>
        <a:ext cx="4886325" cy="3448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485775</xdr:colOff>
      <xdr:row>0</xdr:row>
      <xdr:rowOff>438150</xdr:rowOff>
    </xdr:from>
    <xdr:ext cx="5181600" cy="3448050"/>
    <xdr:graphicFrame>
      <xdr:nvGraphicFramePr>
        <xdr:cNvPr id="253722187" name="Chart 11" title="Chart"/>
        <xdr:cNvGraphicFramePr/>
      </xdr:nvGraphicFramePr>
      <xdr:xfrm>
        <a:off x="7304405" y="190500"/>
        <a:ext cx="5181600" cy="3448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5</xdr:row>
      <xdr:rowOff>95250</xdr:rowOff>
    </xdr:from>
    <xdr:ext cx="2667000" cy="2543175"/>
    <xdr:graphicFrame>
      <xdr:nvGraphicFramePr>
        <xdr:cNvPr id="1256801864" name="Chart 12" title="Chart"/>
        <xdr:cNvGraphicFramePr/>
      </xdr:nvGraphicFramePr>
      <xdr:xfrm>
        <a:off x="0" y="1047750"/>
        <a:ext cx="2667000" cy="2543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9525</xdr:rowOff>
    </xdr:from>
    <xdr:ext cx="4933950" cy="3124200"/>
    <xdr:graphicFrame>
      <xdr:nvGraphicFramePr>
        <xdr:cNvPr id="849434530" name="Chart 13" title="Chart"/>
        <xdr:cNvGraphicFramePr/>
      </xdr:nvGraphicFramePr>
      <xdr:xfrm>
        <a:off x="0" y="3629025"/>
        <a:ext cx="4933950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11</xdr:col>
      <xdr:colOff>838200</xdr:colOff>
      <xdr:row>19</xdr:row>
      <xdr:rowOff>9525</xdr:rowOff>
    </xdr:from>
    <xdr:ext cx="4886325" cy="3114675"/>
    <xdr:pic>
      <xdr:nvPicPr>
        <xdr:cNvPr id="1689709058" name="Chart14" title="Chart"/>
        <xdr:cNvPicPr preferRelativeResize="0"/>
      </xdr:nvPicPr>
      <xdr:blipFill/>
      <xdr:spPr>
        <a:xfrm>
          <a:off x="12603480" y="3629025"/>
          <a:ext cx="4886325" cy="31146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19</xdr:row>
      <xdr:rowOff>19050</xdr:rowOff>
    </xdr:from>
    <xdr:ext cx="7362825" cy="3114675"/>
    <xdr:graphicFrame>
      <xdr:nvGraphicFramePr>
        <xdr:cNvPr id="1232111076" name="Chart 15" title="Chart"/>
        <xdr:cNvGraphicFramePr/>
      </xdr:nvGraphicFramePr>
      <xdr:xfrm>
        <a:off x="5068570" y="3638550"/>
        <a:ext cx="7362825" cy="3114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11</xdr:col>
      <xdr:colOff>857250</xdr:colOff>
      <xdr:row>0</xdr:row>
      <xdr:rowOff>0</xdr:rowOff>
    </xdr:from>
    <xdr:ext cx="1295400" cy="438150"/>
    <xdr:pic>
      <xdr:nvPicPr>
        <xdr:cNvPr id="2" name="image1.png" title="Image"/>
        <xdr:cNvPicPr preferRelativeResize="0"/>
      </xdr:nvPicPr>
      <xdr:blipFill>
        <a:blip r:embed="rId8" cstate="print"/>
        <a:stretch>
          <a:fillRect/>
        </a:stretch>
      </xdr:blipFill>
      <xdr:spPr>
        <a:xfrm>
          <a:off x="12622530" y="0"/>
          <a:ext cx="1295400" cy="438150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5969.0761805556" refreshedBy="ACER" recordCount="6278">
  <cacheSource type="worksheet">
    <worksheetSource ref="A1:R6279" sheet="Raw Data"/>
  </cacheSource>
  <cacheFields count="18">
    <cacheField name="PL NO" numFmtId="0"/>
    <cacheField name="Client Id" numFmtId="0">
      <sharedItems containsString="0" containsBlank="1" containsNumber="1" containsInteger="1" minValue="1" maxValue="3619" count="3375">
        <n v="67"/>
        <n v="70"/>
        <n v="122"/>
        <n v="146"/>
        <n v="149"/>
        <n v="153"/>
        <n v="165"/>
        <n v="171"/>
        <n v="182"/>
        <n v="170"/>
        <n v="188"/>
        <n v="189"/>
        <n v="190"/>
        <n v="193"/>
        <n v="191"/>
        <n v="121"/>
        <n v="194"/>
        <n v="195"/>
        <n v="196"/>
        <n v="107"/>
        <n v="197"/>
        <n v="198"/>
        <n v="199"/>
        <n v="117"/>
        <n v="200"/>
        <n v="201"/>
        <n v="202"/>
        <n v="203"/>
        <n v="204"/>
        <n v="116"/>
        <n v="15"/>
        <n v="205"/>
        <n v="206"/>
        <n v="207"/>
        <n v="208"/>
        <n v="63"/>
        <n v="209"/>
        <n v="76"/>
        <n v="210"/>
        <n v="51"/>
        <n v="211"/>
        <n v="212"/>
        <n v="68"/>
        <n v="213"/>
        <n v="32"/>
        <n v="214"/>
        <n v="215"/>
        <n v="216"/>
        <n v="217"/>
        <n v="218"/>
        <n v="219"/>
        <n v="220"/>
        <n v="221"/>
        <n v="222"/>
        <n v="223"/>
        <n v="224"/>
        <n v="225"/>
        <n v="95"/>
        <n v="226"/>
        <n v="227"/>
        <n v="228"/>
        <n v="229"/>
        <n v="230"/>
        <n v="231"/>
        <n v="232"/>
        <n v="233"/>
        <n v="234"/>
        <n v="235"/>
        <n v="236"/>
        <n v="144"/>
        <n v="237"/>
        <n v="238"/>
        <n v="239"/>
        <n v="240"/>
        <n v="241"/>
        <n v="242"/>
        <n v="148"/>
        <n v="243"/>
        <n v="244"/>
        <n v="66"/>
        <n v="245"/>
        <n v="246"/>
        <n v="247"/>
        <n v="248"/>
        <n v="249"/>
        <n v="250"/>
        <n v="251"/>
        <n v="252"/>
        <n v="60"/>
        <n v="253"/>
        <n v="254"/>
        <n v="255"/>
        <n v="256"/>
        <n v="161"/>
        <n v="257"/>
        <n v="258"/>
        <n v="259"/>
        <n v="261"/>
        <n v="262"/>
        <n v="263"/>
        <n v="264"/>
        <n v="265"/>
        <n v="266"/>
        <n v="267"/>
        <n v="268"/>
        <n v="269"/>
        <n v="270"/>
        <n v="59"/>
        <n v="271"/>
        <n v="272"/>
        <n v="273"/>
        <n v="274"/>
        <n v="275"/>
        <n v="74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3"/>
        <n v="294"/>
        <n v="295"/>
        <n v="296"/>
        <n v="297"/>
        <n v="298"/>
        <n v="260"/>
        <n v="299"/>
        <n v="300"/>
        <n v="29"/>
        <n v="301"/>
        <m/>
        <n v="303"/>
        <n v="305"/>
        <n v="306"/>
        <n v="307"/>
        <n v="308"/>
        <n v="103"/>
        <n v="309"/>
        <n v="310"/>
        <n v="311"/>
        <n v="312"/>
        <n v="313"/>
        <n v="183"/>
        <n v="314"/>
        <n v="315"/>
        <n v="316"/>
        <n v="317"/>
        <n v="318"/>
        <n v="319"/>
        <n v="100"/>
        <n v="320"/>
        <n v="321"/>
        <n v="322"/>
        <n v="323"/>
        <n v="324"/>
        <n v="325"/>
        <n v="327"/>
        <n v="328"/>
        <n v="329"/>
        <n v="330"/>
        <n v="331"/>
        <n v="333"/>
        <n v="334"/>
        <n v="335"/>
        <n v="336"/>
        <n v="337"/>
        <n v="187"/>
        <n v="338"/>
        <n v="339"/>
        <n v="340"/>
        <n v="304"/>
        <n v="341"/>
        <n v="342"/>
        <n v="94"/>
        <n v="343"/>
        <n v="344"/>
        <n v="345"/>
        <n v="346"/>
        <n v="326"/>
        <n v="347"/>
        <n v="348"/>
        <n v="349"/>
        <n v="350"/>
        <n v="351"/>
        <n v="352"/>
        <n v="353"/>
        <n v="152"/>
        <n v="354"/>
        <n v="355"/>
        <n v="356"/>
        <n v="357"/>
        <n v="358"/>
        <n v="359"/>
        <n v="360"/>
        <n v="332"/>
        <n v="361"/>
        <n v="362"/>
        <n v="363"/>
        <n v="364"/>
        <n v="96"/>
        <n v="365"/>
        <n v="366"/>
        <n v="119"/>
        <n v="368"/>
        <n v="369"/>
        <n v="370"/>
        <n v="371"/>
        <n v="372"/>
        <n v="373"/>
        <n v="374"/>
        <n v="375"/>
        <n v="376"/>
        <n v="6"/>
        <n v="377"/>
        <n v="26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22"/>
        <n v="449"/>
        <n v="450"/>
        <n v="451"/>
        <n v="302"/>
        <n v="452"/>
        <n v="454"/>
        <n v="455"/>
        <n v="456"/>
        <n v="457"/>
        <n v="459"/>
        <n v="460"/>
        <n v="462"/>
        <n v="463"/>
        <n v="464"/>
        <n v="465"/>
        <n v="466"/>
        <n v="467"/>
        <n v="468"/>
        <n v="458"/>
        <n v="469"/>
        <n v="470"/>
        <n v="471"/>
        <n v="472"/>
        <n v="473"/>
        <n v="69"/>
        <n v="474"/>
        <n v="8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136"/>
        <n v="490"/>
        <n v="491"/>
        <n v="61"/>
        <n v="492"/>
        <n v="493"/>
        <n v="494"/>
        <n v="495"/>
        <n v="496"/>
        <n v="497"/>
        <n v="498"/>
        <n v="499"/>
        <n v="500"/>
        <n v="501"/>
        <n v="367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8"/>
        <n v="518"/>
        <n v="519"/>
        <n v="35"/>
        <n v="520"/>
        <n v="521"/>
        <n v="522"/>
        <n v="523"/>
        <n v="150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22"/>
        <n v="538"/>
        <n v="539"/>
        <n v="540"/>
        <n v="541"/>
        <n v="542"/>
        <n v="543"/>
        <n v="33"/>
        <n v="517"/>
        <n v="544"/>
        <n v="545"/>
        <n v="546"/>
        <n v="547"/>
        <n v="548"/>
        <n v="549"/>
        <n v="550"/>
        <n v="551"/>
        <n v="552"/>
        <n v="554"/>
        <n v="555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113"/>
        <n v="581"/>
        <n v="582"/>
        <n v="583"/>
        <n v="584"/>
        <n v="585"/>
        <n v="556"/>
        <n v="553"/>
        <n v="586"/>
        <n v="18"/>
        <n v="587"/>
        <n v="588"/>
        <n v="589"/>
        <n v="590"/>
        <n v="591"/>
        <n v="593"/>
        <n v="594"/>
        <n v="595"/>
        <n v="596"/>
        <n v="597"/>
        <n v="598"/>
        <n v="599"/>
        <n v="600"/>
        <n v="601"/>
        <n v="602"/>
        <n v="603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2"/>
        <n v="643"/>
        <n v="644"/>
        <n v="645"/>
        <n v="646"/>
        <n v="647"/>
        <n v="648"/>
        <n v="1"/>
        <n v="649"/>
        <n v="650"/>
        <n v="651"/>
        <n v="652"/>
        <n v="653"/>
        <n v="654"/>
        <n v="655"/>
        <n v="656"/>
        <n v="641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158"/>
        <n v="673"/>
        <n v="592"/>
        <n v="674"/>
        <n v="675"/>
        <n v="676"/>
        <n v="677"/>
        <n v="678"/>
        <n v="134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5"/>
        <n v="696"/>
        <n v="697"/>
        <n v="698"/>
        <n v="699"/>
        <n v="700"/>
        <n v="701"/>
        <n v="702"/>
        <n v="703"/>
        <n v="704"/>
        <n v="705"/>
        <n v="707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17"/>
        <n v="728"/>
        <n v="729"/>
        <n v="730"/>
        <n v="731"/>
        <n v="732"/>
        <n v="733"/>
        <n v="734"/>
        <n v="735"/>
        <n v="736"/>
        <n v="737"/>
        <n v="738"/>
        <n v="739"/>
        <n v="742"/>
        <n v="743"/>
        <n v="744"/>
        <n v="745"/>
        <n v="746"/>
        <n v="147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3"/>
        <n v="764"/>
        <n v="765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5"/>
        <n v="816"/>
        <n v="817"/>
        <n v="818"/>
        <n v="83"/>
        <n v="820"/>
        <n v="821"/>
        <n v="819"/>
        <n v="824"/>
        <n v="825"/>
        <n v="826"/>
        <n v="827"/>
        <n v="828"/>
        <n v="829"/>
        <n v="830"/>
        <n v="831"/>
        <n v="832"/>
        <n v="766"/>
        <n v="833"/>
        <n v="834"/>
        <n v="835"/>
        <n v="836"/>
        <n v="837"/>
        <n v="838"/>
        <n v="839"/>
        <n v="840"/>
        <n v="841"/>
        <n v="842"/>
        <n v="843"/>
        <n v="844"/>
        <n v="762"/>
        <n v="845"/>
        <n v="846"/>
        <n v="847"/>
        <n v="848"/>
        <n v="849"/>
        <n v="850"/>
        <n v="31"/>
        <n v="851"/>
        <n v="852"/>
        <n v="853"/>
        <n v="854"/>
        <n v="855"/>
        <n v="856"/>
        <n v="857"/>
        <n v="858"/>
        <n v="859"/>
        <n v="860"/>
        <n v="861"/>
        <n v="36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62"/>
        <n v="891"/>
        <n v="892"/>
        <n v="893"/>
        <n v="894"/>
        <n v="895"/>
        <n v="896"/>
        <n v="897"/>
        <n v="898"/>
        <n v="899"/>
        <n v="900"/>
        <n v="901"/>
        <n v="902"/>
        <n v="814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30"/>
        <n v="932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822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65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07"/>
        <n v="1071"/>
        <n v="1072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9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20"/>
        <n v="1122"/>
        <n v="1123"/>
        <n v="1124"/>
        <n v="1126"/>
        <n v="1127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69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090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3"/>
        <n v="1304"/>
        <n v="1305"/>
        <n v="1306"/>
        <n v="1307"/>
        <n v="1308"/>
        <n v="1309"/>
        <n v="1310"/>
        <n v="1312"/>
        <n v="1313"/>
        <n v="1314"/>
        <n v="1315"/>
        <n v="1316"/>
        <n v="1317"/>
        <n v="1319"/>
        <n v="1318"/>
        <n v="1320"/>
        <n v="1321"/>
        <n v="1322"/>
        <n v="1323"/>
        <n v="1324"/>
        <n v="116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58"/>
        <n v="1397"/>
        <n v="1398"/>
        <n v="1399"/>
        <n v="1400"/>
        <n v="1401"/>
        <n v="1402"/>
        <n v="1403"/>
        <n v="1404"/>
        <n v="1405"/>
        <n v="1407"/>
        <n v="1408"/>
        <n v="1409"/>
        <n v="1410"/>
        <n v="1411"/>
        <n v="1412"/>
        <n v="1413"/>
        <n v="1414"/>
        <n v="1415"/>
        <n v="1416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8"/>
        <n v="1439"/>
        <n v="1440"/>
        <n v="1441"/>
        <n v="1442"/>
        <n v="1443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933"/>
        <n v="1459"/>
        <n v="1460"/>
        <n v="1461"/>
        <n v="1462"/>
        <n v="1463"/>
        <n v="1464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65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6"/>
        <n v="1517"/>
        <n v="1518"/>
        <n v="1519"/>
        <n v="1520"/>
        <n v="1521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0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14"/>
        <n v="1582"/>
        <n v="1583"/>
        <n v="1584"/>
        <n v="1586"/>
        <n v="1587"/>
        <n v="1588"/>
        <n v="1589"/>
        <n v="1590"/>
        <n v="1591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8"/>
        <n v="1631"/>
        <n v="1633"/>
        <n v="1634"/>
        <n v="1635"/>
        <n v="1636"/>
        <n v="1638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1"/>
        <n v="1672"/>
        <n v="1673"/>
        <n v="1674"/>
        <n v="1675"/>
        <n v="1678"/>
        <n v="1679"/>
        <n v="1680"/>
        <n v="1681"/>
        <n v="1682"/>
        <n v="1683"/>
        <n v="1684"/>
        <n v="1685"/>
        <n v="1686"/>
        <n v="1687"/>
        <n v="1688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64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2"/>
        <n v="1743"/>
        <n v="1744"/>
        <n v="1745"/>
        <n v="1746"/>
        <n v="1747"/>
        <n v="1748"/>
        <n v="1750"/>
        <n v="1751"/>
        <n v="1752"/>
        <n v="1753"/>
        <n v="1754"/>
        <n v="1755"/>
        <n v="1756"/>
        <n v="1758"/>
        <n v="1759"/>
        <n v="1760"/>
        <n v="1761"/>
        <n v="1762"/>
        <n v="1763"/>
        <n v="1764"/>
        <n v="1765"/>
        <n v="1766"/>
        <n v="1767"/>
        <n v="1768"/>
        <n v="1770"/>
        <n v="1771"/>
        <n v="1772"/>
        <n v="1773"/>
        <n v="1774"/>
        <n v="1775"/>
        <n v="1776"/>
        <n v="1777"/>
        <n v="1778"/>
        <n v="1780"/>
        <n v="1781"/>
        <n v="1784"/>
        <n v="1785"/>
        <n v="1786"/>
        <n v="1787"/>
        <n v="1788"/>
        <n v="1789"/>
        <n v="1757"/>
        <n v="1791"/>
        <n v="1792"/>
        <n v="1793"/>
        <n v="1794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4"/>
        <n v="1515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670"/>
        <n v="1850"/>
        <n v="1851"/>
        <n v="1852"/>
        <n v="1854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55"/>
        <n v="1888"/>
        <n v="1889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1"/>
        <n v="1944"/>
        <n v="1945"/>
        <n v="1947"/>
        <n v="1783"/>
        <n v="1948"/>
        <n v="1949"/>
        <n v="1950"/>
        <n v="1951"/>
        <n v="1952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72"/>
        <n v="1973"/>
        <n v="1974"/>
        <n v="1975"/>
        <n v="1976"/>
        <n v="130"/>
        <n v="1977"/>
        <n v="1978"/>
        <n v="1979"/>
        <n v="1980"/>
        <n v="1981"/>
        <n v="50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795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112"/>
        <n v="2013"/>
        <n v="1630"/>
        <n v="2014"/>
        <n v="2015"/>
        <n v="2016"/>
        <n v="2017"/>
        <n v="2018"/>
        <n v="2019"/>
        <n v="2020"/>
        <n v="2021"/>
        <n v="2022"/>
        <n v="2023"/>
        <n v="4"/>
        <n v="2024"/>
        <n v="2025"/>
        <n v="2027"/>
        <n v="2028"/>
        <n v="2029"/>
        <n v="2030"/>
        <n v="2032"/>
        <n v="2033"/>
        <n v="2034"/>
        <n v="2035"/>
        <n v="2036"/>
        <n v="2037"/>
        <n v="2038"/>
        <n v="2039"/>
        <n v="1823"/>
        <n v="2040"/>
        <n v="2041"/>
        <n v="2042"/>
        <n v="2043"/>
        <n v="2044"/>
        <n v="2045"/>
        <n v="2046"/>
        <n v="2047"/>
        <n v="155"/>
        <n v="2048"/>
        <n v="2049"/>
        <n v="2050"/>
        <n v="2051"/>
        <n v="2052"/>
        <n v="2053"/>
        <n v="2054"/>
        <n v="2055"/>
        <n v="2056"/>
        <n v="2057"/>
        <n v="2060"/>
        <n v="2061"/>
        <n v="2062"/>
        <n v="2063"/>
        <n v="2064"/>
        <n v="2065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60"/>
        <n v="2261"/>
        <n v="2262"/>
        <n v="16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1592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39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1"/>
        <n v="2342"/>
        <n v="2343"/>
        <n v="2344"/>
        <n v="2345"/>
        <n v="2346"/>
        <n v="2347"/>
        <n v="2348"/>
        <n v="2349"/>
        <n v="2351"/>
        <n v="2352"/>
        <n v="2353"/>
        <n v="2354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24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12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1"/>
        <n v="2532"/>
        <n v="2533"/>
        <n v="2534"/>
        <n v="2535"/>
        <n v="2536"/>
        <n v="2537"/>
        <n v="2538"/>
        <n v="2539"/>
        <n v="2540"/>
        <n v="2541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4"/>
        <n v="2565"/>
        <n v="2566"/>
        <n v="2567"/>
        <n v="2568"/>
        <n v="2569"/>
        <n v="2570"/>
        <n v="2571"/>
        <n v="2572"/>
        <n v="2573"/>
        <n v="2575"/>
        <n v="2576"/>
        <n v="2563"/>
        <n v="2577"/>
        <n v="2578"/>
        <n v="2579"/>
        <n v="2580"/>
        <n v="2581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142"/>
        <n v="2602"/>
        <n v="2603"/>
        <n v="2604"/>
        <n v="2605"/>
        <n v="2606"/>
        <n v="2607"/>
        <n v="163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177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530"/>
        <n v="2655"/>
        <n v="2658"/>
        <n v="2659"/>
        <n v="2660"/>
        <n v="2661"/>
        <n v="2662"/>
        <n v="21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160"/>
        <n v="2676"/>
        <n v="2677"/>
        <n v="2678"/>
        <n v="2679"/>
        <n v="2681"/>
        <n v="1953"/>
        <n v="2682"/>
        <n v="2683"/>
        <n v="2684"/>
        <n v="2685"/>
        <n v="2686"/>
        <n v="2688"/>
        <n v="2689"/>
        <n v="2690"/>
        <n v="2691"/>
        <n v="1637"/>
        <n v="2693"/>
        <n v="2696"/>
        <n v="2697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139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8"/>
        <n v="2829"/>
        <n v="2830"/>
        <n v="2832"/>
        <n v="2834"/>
        <n v="2835"/>
        <n v="2836"/>
        <n v="2837"/>
        <n v="2680"/>
        <n v="2838"/>
        <n v="2839"/>
        <n v="2840"/>
        <n v="2841"/>
        <n v="2842"/>
        <n v="2843"/>
        <n v="2844"/>
        <n v="2845"/>
        <n v="2846"/>
        <n v="2847"/>
        <n v="3043"/>
        <n v="2849"/>
        <n v="2850"/>
        <n v="2851"/>
        <n v="2852"/>
        <n v="2853"/>
        <n v="2854"/>
        <n v="2856"/>
        <n v="2857"/>
        <n v="2858"/>
        <n v="2860"/>
        <n v="2861"/>
        <n v="2862"/>
        <n v="2863"/>
        <n v="2864"/>
        <n v="2865"/>
        <n v="3066"/>
        <n v="3155"/>
        <n v="2871"/>
        <n v="2872"/>
        <n v="2873"/>
        <n v="2874"/>
        <n v="2875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7"/>
        <n v="2908"/>
        <n v="3072"/>
        <n v="2911"/>
        <n v="2926"/>
        <n v="2914"/>
        <n v="2915"/>
        <n v="2918"/>
        <n v="2919"/>
        <n v="2920"/>
        <n v="2921"/>
        <n v="2922"/>
        <n v="2923"/>
        <n v="2924"/>
        <n v="2925"/>
        <n v="2927"/>
        <n v="2928"/>
        <n v="3214"/>
        <n v="3259"/>
        <n v="3326"/>
        <n v="3044"/>
        <n v="2930"/>
        <n v="2929"/>
        <n v="2934"/>
        <n v="2964"/>
        <n v="3080"/>
        <n v="2990"/>
        <n v="3163"/>
        <n v="2954"/>
        <n v="3207"/>
        <n v="3103"/>
        <n v="3020"/>
        <n v="3135"/>
        <n v="3302"/>
        <n v="2989"/>
        <n v="2827"/>
        <n v="3156"/>
        <n v="3063"/>
        <n v="2937"/>
        <n v="3202"/>
        <n v="3390"/>
        <n v="2936"/>
        <n v="2935"/>
        <n v="3195"/>
        <n v="2980"/>
        <n v="3229"/>
        <n v="3093"/>
        <n v="3090"/>
        <n v="2977"/>
        <n v="3129"/>
        <n v="3216"/>
        <n v="2973"/>
        <n v="154"/>
        <n v="3009"/>
        <n v="3189"/>
        <n v="3218"/>
        <n v="2982"/>
        <n v="2941"/>
        <n v="2998"/>
        <n v="3206"/>
        <n v="3286"/>
        <n v="2981"/>
        <n v="3540"/>
        <n v="129"/>
        <n v="3169"/>
        <n v="3030"/>
        <n v="3287"/>
        <n v="3245"/>
        <n v="3098"/>
        <n v="37"/>
        <n v="3130"/>
        <n v="2931"/>
        <n v="2979"/>
        <n v="2939"/>
        <n v="2958"/>
        <n v="2983"/>
        <n v="3263"/>
        <n v="3247"/>
        <n v="3387"/>
        <n v="3077"/>
        <n v="2969"/>
        <n v="3023"/>
        <n v="3041"/>
        <n v="3182"/>
        <n v="3069"/>
        <n v="3315"/>
        <n v="3068"/>
        <n v="135"/>
        <n v="75"/>
        <n v="2974"/>
        <n v="2978"/>
        <n v="2938"/>
        <n v="3196"/>
        <n v="3122"/>
        <n v="3133"/>
        <n v="3105"/>
        <n v="2833"/>
        <n v="2932"/>
        <n v="2956"/>
        <n v="3468"/>
        <n v="3359"/>
        <n v="3127"/>
        <n v="3067"/>
        <n v="3306"/>
        <n v="3267"/>
        <n v="3029"/>
        <n v="3025"/>
        <n v="2987"/>
        <n v="3176"/>
        <n v="3254"/>
        <n v="3091"/>
        <n v="3361"/>
        <n v="3042"/>
        <n v="3288"/>
        <n v="3318"/>
        <n v="3047"/>
        <n v="3048"/>
        <n v="3049"/>
        <n v="3050"/>
        <n v="3051"/>
        <n v="3052"/>
        <n v="3053"/>
        <n v="3055"/>
        <n v="3056"/>
        <n v="3058"/>
        <n v="3059"/>
        <n v="3060"/>
        <n v="3061"/>
        <n v="3062"/>
        <n v="2985"/>
        <n v="3249"/>
        <n v="3183"/>
        <n v="2951"/>
        <n v="2968"/>
        <n v="3125"/>
        <n v="3364"/>
        <n v="3236"/>
        <n v="3119"/>
        <n v="3075"/>
        <n v="2984"/>
        <n v="3392"/>
        <n v="3027"/>
        <n v="3078"/>
        <n v="3231"/>
        <n v="3222"/>
        <n v="2848"/>
        <n v="3028"/>
        <n v="3241"/>
        <n v="3351"/>
        <n v="3333"/>
        <n v="2933"/>
        <n v="3239"/>
        <n v="3035"/>
        <n v="3170"/>
        <n v="3006"/>
        <n v="3002"/>
        <n v="3298"/>
        <n v="2945"/>
        <n v="3539"/>
        <n v="2942"/>
        <n v="3185"/>
        <n v="3269"/>
        <n v="3124"/>
        <n v="3244"/>
        <n v="2992"/>
        <n v="2967"/>
        <n v="3018"/>
        <n v="3148"/>
        <n v="3008"/>
        <n v="3149"/>
        <n v="3151"/>
        <n v="3253"/>
        <n v="3033"/>
        <n v="3499"/>
        <n v="3377"/>
        <n v="3357"/>
        <n v="2952"/>
        <n v="3470"/>
        <n v="3285"/>
        <n v="3289"/>
        <n v="3046"/>
        <n v="3102"/>
        <n v="3094"/>
        <n v="3087"/>
        <n v="3084"/>
        <n v="3106"/>
        <n v="3132"/>
        <n v="3281"/>
        <n v="3212"/>
        <n v="3252"/>
        <n v="3383"/>
        <n v="3352"/>
        <n v="3368"/>
        <n v="3007"/>
        <n v="2949"/>
        <n v="3275"/>
        <n v="2988"/>
        <n v="3345"/>
        <n v="3016"/>
        <n v="3191"/>
        <n v="3113"/>
        <n v="3146"/>
        <n v="2953"/>
        <n v="2970"/>
        <n v="3277"/>
        <n v="3376"/>
        <n v="2910"/>
        <n v="3354"/>
        <n v="3330"/>
        <n v="3379"/>
        <n v="3073"/>
        <n v="3014"/>
        <n v="3015"/>
        <n v="3190"/>
        <n v="2993"/>
        <n v="3372"/>
        <n v="3363"/>
        <n v="3388"/>
        <n v="2855"/>
        <n v="2909"/>
        <n v="3350"/>
        <n v="3295"/>
        <n v="3246"/>
        <n v="3370"/>
        <n v="3220"/>
        <n v="3471"/>
        <n v="3375"/>
        <n v="3126"/>
        <n v="3223"/>
        <n v="3365"/>
        <n v="3099"/>
        <n v="3367"/>
        <n v="3217"/>
        <n v="2859"/>
        <n v="3234"/>
        <n v="3010"/>
        <n v="3024"/>
        <n v="3034"/>
        <n v="3188"/>
        <n v="3349"/>
        <n v="2961"/>
        <n v="3340"/>
        <n v="3348"/>
        <n v="3297"/>
        <n v="3225"/>
        <n v="3369"/>
        <n v="3184"/>
        <n v="3381"/>
        <n v="3353"/>
        <n v="3529"/>
        <n v="2943"/>
        <n v="3573"/>
        <n v="3324"/>
        <n v="3141"/>
        <n v="3219"/>
        <n v="3311"/>
        <n v="3389"/>
        <n v="3111"/>
        <n v="3112"/>
        <n v="2965"/>
        <n v="3356"/>
        <n v="3037"/>
        <n v="3378"/>
        <n v="3393"/>
        <n v="3081"/>
        <n v="3341"/>
        <n v="3121"/>
        <n v="3327"/>
        <n v="3273"/>
        <n v="3039"/>
        <n v="3235"/>
        <n v="3175"/>
        <n v="2948"/>
        <n v="3380"/>
        <n v="3134"/>
        <n v="3205"/>
        <n v="3159"/>
        <n v="3305"/>
        <n v="3092"/>
        <n v="2912"/>
        <n v="3120"/>
        <n v="3165"/>
        <n v="3215"/>
        <n v="3242"/>
        <n v="3001"/>
        <n v="3210"/>
        <n v="3194"/>
        <n v="3385"/>
        <n v="3158"/>
        <n v="3255"/>
        <n v="3209"/>
        <n v="3366"/>
        <n v="3334"/>
        <n v="2972"/>
        <n v="3342"/>
        <n v="3108"/>
        <n v="3152"/>
        <n v="3284"/>
        <n v="3040"/>
        <n v="3355"/>
        <n v="3469"/>
        <n v="3266"/>
        <n v="3153"/>
        <n v="3022"/>
        <n v="2966"/>
        <n v="2971"/>
        <n v="2999"/>
        <n v="3200"/>
        <n v="2986"/>
        <n v="3088"/>
        <n v="3237"/>
        <n v="3347"/>
        <n v="3011"/>
        <n v="3256"/>
        <n v="3346"/>
        <n v="3131"/>
        <n v="180"/>
        <n v="3328"/>
        <n v="3021"/>
        <n v="3160"/>
        <n v="3012"/>
        <n v="3208"/>
        <n v="3180"/>
        <n v="3329"/>
        <n v="3233"/>
        <n v="3085"/>
        <n v="3076"/>
        <n v="2946"/>
        <n v="3230"/>
        <n v="3317"/>
        <n v="3541"/>
        <n v="3374"/>
        <n v="3115"/>
        <n v="3386"/>
        <n v="3110"/>
        <n v="3104"/>
        <n v="3313"/>
        <n v="3371"/>
        <n v="3542"/>
        <n v="3548"/>
        <n v="3161"/>
        <n v="3036"/>
        <n v="3362"/>
        <n v="3019"/>
        <n v="3248"/>
        <n v="3304"/>
        <n v="3384"/>
        <n v="3320"/>
        <n v="3174"/>
        <n v="3391"/>
        <n v="3321"/>
        <n v="3322"/>
        <n v="3262"/>
        <n v="3344"/>
        <n v="3038"/>
        <n v="3270"/>
        <n v="2997"/>
        <n v="3128"/>
        <n v="3074"/>
        <n v="3358"/>
        <n v="3279"/>
        <n v="3101"/>
        <n v="2947"/>
        <n v="3005"/>
        <n v="3032"/>
        <n v="3168"/>
        <n v="3238"/>
        <n v="3140"/>
        <n v="3166"/>
        <n v="3031"/>
        <n v="2955"/>
        <n v="3045"/>
        <n v="3265"/>
        <n v="3211"/>
        <n v="3299"/>
        <n v="3290"/>
        <n v="2950"/>
        <n v="3109"/>
        <n v="3301"/>
        <n v="3303"/>
        <n v="3013"/>
        <n v="2991"/>
        <n v="3201"/>
        <n v="3118"/>
        <n v="3310"/>
        <n v="3314"/>
        <n v="3316"/>
        <n v="2866"/>
        <n v="2867"/>
        <n v="2868"/>
        <n v="2869"/>
        <n v="3071"/>
        <n v="3017"/>
        <n v="3283"/>
        <n v="3331"/>
        <n v="3082"/>
        <n v="3000"/>
        <n v="3323"/>
        <n v="3157"/>
        <n v="3280"/>
        <n v="3064"/>
        <n v="3143"/>
        <n v="3192"/>
        <n v="3296"/>
        <n v="3224"/>
        <n v="3097"/>
        <n v="3282"/>
        <n v="3336"/>
        <n v="3312"/>
        <n v="3251"/>
        <n v="3260"/>
        <n v="3117"/>
        <n v="3171"/>
        <n v="3276"/>
        <n v="2996"/>
        <n v="3096"/>
        <n v="3172"/>
        <n v="3162"/>
        <n v="2994"/>
        <n v="3193"/>
        <n v="3221"/>
        <n v="3070"/>
        <n v="3530"/>
        <n v="3004"/>
        <n v="3173"/>
        <n v="2995"/>
        <n v="3261"/>
        <n v="2963"/>
        <n v="3177"/>
        <n v="3257"/>
        <n v="3264"/>
        <n v="3268"/>
        <n v="3271"/>
        <n v="3274"/>
        <n v="3294"/>
        <n v="3319"/>
        <n v="3335"/>
        <n v="3394"/>
        <n v="2962"/>
        <n v="3164"/>
        <n v="3308"/>
        <n v="3373"/>
        <n v="3337"/>
        <n v="3026"/>
        <n v="3086"/>
        <n v="3325"/>
        <n v="3307"/>
        <n v="3089"/>
        <n v="2957"/>
        <n v="3197"/>
        <n v="2906"/>
        <n v="2944"/>
        <n v="3258"/>
        <n v="3332"/>
        <n v="3213"/>
        <n v="3167"/>
        <n v="3179"/>
        <n v="3309"/>
        <n v="3100"/>
        <n v="2959"/>
        <n v="3116"/>
        <n v="3272"/>
        <n v="3154"/>
        <n v="3396"/>
        <n v="3397"/>
        <n v="3398"/>
        <n v="141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140"/>
        <n v="3456"/>
        <n v="3457"/>
        <n v="3458"/>
        <n v="3459"/>
        <n v="3460"/>
        <n v="3461"/>
        <n v="3462"/>
        <n v="3463"/>
        <n v="3464"/>
        <n v="3465"/>
        <n v="3466"/>
        <n v="3138"/>
        <n v="3003"/>
        <n v="2975"/>
        <n v="3198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083"/>
        <n v="3095"/>
        <n v="2960"/>
        <n v="3136"/>
        <n v="3137"/>
        <n v="3500"/>
        <n v="3501"/>
        <n v="3502"/>
        <n v="3503"/>
        <n v="3504"/>
        <n v="3144"/>
        <n v="3145"/>
        <n v="3147"/>
        <n v="3228"/>
        <n v="3291"/>
        <n v="3292"/>
        <n v="3505"/>
        <n v="3293"/>
        <n v="3300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142"/>
        <n v="3199"/>
        <n v="3139"/>
        <n v="3186"/>
        <n v="3531"/>
        <n v="3532"/>
        <n v="3533"/>
        <n v="3534"/>
        <n v="3535"/>
        <n v="3536"/>
        <n v="3537"/>
        <n v="3543"/>
        <n v="3544"/>
        <n v="3545"/>
        <n v="3550"/>
        <n v="3551"/>
        <n v="3552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</sharedItems>
    </cacheField>
    <cacheField name="Sales Channel" numFmtId="0">
      <sharedItems containsBlank="1" count="5">
        <s v="Ads"/>
        <s v="BD"/>
        <s v="POS"/>
        <s v="Offline"/>
        <m/>
      </sharedItems>
    </cacheField>
    <cacheField name="POS Location" numFmtId="0">
      <sharedItems containsBlank="1" count="6">
        <s v="Not POS"/>
        <s v="Nagpur"/>
        <s v="Ahemdabad"/>
        <s v="Mumbai"/>
        <s v="Indore "/>
        <m/>
      </sharedItems>
    </cacheField>
    <cacheField name="Insurer Name" numFmtId="0">
      <sharedItems containsBlank="1" count="24">
        <s v="Future Generali India Insurance Co Ltd"/>
        <s v="Bajaj Allianz General Insurance Co Ltd"/>
        <s v="United India Insurance Co Ltd"/>
        <s v="ICICI Lombard General Insurance Co Ltd"/>
        <s v="HDFC Ergo General Insurance Co Ltd"/>
        <s v="Cholamandalam MS General Insurance"/>
        <s v="New India Assurance company"/>
        <s v="SBI General Insurance Co Ltd"/>
        <s v="Care Health Ltd"/>
        <s v="TATA AIG General Insurance Co Ltd"/>
        <s v="Reliance General Insurance Co ltd"/>
        <m/>
        <s v="Iffco tokio general insurance co ltd"/>
        <s v="National Insurance Co Ltd"/>
        <s v="Magma HDI General Insurance Co Ltd"/>
        <s v="Kotak Mahindra General Insurance Co. Ltd."/>
        <s v="The Oriental Insurance Co Ltd"/>
        <s v="Go Digit General Insurance Ltd"/>
        <s v="Liberty General Insurance"/>
        <s v="Royal Sundaram General Insurance Co. Limited"/>
        <s v="Raheja QBE General Insurance Co. Ltd."/>
        <s v="Shriram General Insurance Co Ltd"/>
        <s v="Niva Bupa Health Insurance Company Ltd"/>
        <s v="Aditya Birla Insurance Company"/>
      </sharedItems>
    </cacheField>
    <cacheField name="Category" numFmtId="0">
      <sharedItems containsBlank="1" count="5">
        <s v="Liability"/>
        <s v="P&amp;C"/>
        <s v="Others"/>
        <m/>
        <e v="#N/A"/>
      </sharedItems>
    </cacheField>
    <cacheField name="Policy Name" numFmtId="0">
      <sharedItems containsBlank="1" count="75">
        <s v="Workmen Compensation"/>
        <s v="Burglary"/>
        <s v="Marine Open"/>
        <s v="Premium Personal Guard"/>
        <s v="Two Wheeler"/>
        <s v="D &amp; O"/>
        <s v="Two wheeler - TP"/>
        <s v="Private Car"/>
        <s v="Two Wheeler - OD"/>
        <s v="Specific Marine"/>
        <s v="E &amp; O"/>
        <s v="Star Package"/>
        <s v="Shopkeeper"/>
        <s v="Public Liability"/>
        <s v="Bharat Sookshma Udyam Suraksha"/>
        <s v="Commercial General Liability"/>
        <s v="Cyber Crime"/>
        <s v="Travel"/>
        <s v="Erection All Risk"/>
        <s v="Group Personal Accident"/>
        <s v="Group Mediclaim"/>
        <s v="Bharat Laghu Udyam Suraksha"/>
        <s v="Contractor's Plant and Machinery"/>
        <s v="Office Package"/>
        <s v="Professional Indemnity"/>
        <s v="Bharat Griha Raksha"/>
        <s v="Health Suraksha"/>
        <s v="Private car - OD"/>
        <s v="Personal Accident"/>
        <s v="Health Guard"/>
        <s v="Pet Insurance"/>
        <s v="Individual Health"/>
        <s v="Global Personal Guard"/>
        <s v="Goods Carrying Commercial Vehicle"/>
        <s v="Machinery Breakdown"/>
        <s v="Standard Fire and Special perils"/>
        <s v="Medicare"/>
        <s v="Passenger Carrying Vehicle"/>
        <s v="Hospital Cash"/>
        <s v="Extra Care"/>
        <s v="Top Up"/>
        <s v="Business Suraksha"/>
        <s v="Family Medicare"/>
        <m/>
        <s v="Extra Care Plus"/>
        <s v="Health Total"/>
        <s v="Miscellaneous Vehicle"/>
        <s v="Marine STOP"/>
        <s v="Money"/>
        <s v="Medicare Premier"/>
        <s v="Private Car - TP"/>
        <s v="Home Insurance"/>
        <s v="Commercial Crime"/>
        <s v="Contractor All Risk"/>
        <s v="Fidelity Guarantee"/>
        <s v="Product Liability"/>
        <s v="All Business Risk"/>
        <s v="Health Absolute"/>
        <s v="Happy Family Floater"/>
        <s v="Commercial Package"/>
        <s v="Special Contingency"/>
        <s v="Goods Carrying Commercial Vehicle - TP"/>
        <s v="Electronic Equipment Policy"/>
        <s v="Optima Secure"/>
        <s v="Health Supreme"/>
        <s v="Householder Package"/>
        <s v="Compact insurance"/>
        <s v="Errors and Omisssions"/>
        <s v="FinTech Policy"/>
        <s v="Individual Mediclaim"/>
        <s v="Directors and Officers"/>
        <s v="Multimedia Liability"/>
        <s v="Package Policy"/>
        <s v="Industrial All Risk"/>
        <s v="Arogya Sanjeevani"/>
      </sharedItems>
    </cacheField>
    <cacheField name="Policy Start Date" numFmtId="181">
      <sharedItems containsString="0" containsBlank="1" containsNonDate="0" containsDate="1" minDate="2023-08-01T00:00:00" maxDate="2024-07-29T00:00:00" count="329">
        <d v="2023-08-01T00:00:00"/>
        <d v="2023-08-12T00:00:00"/>
        <d v="2023-08-05T00:00:00"/>
        <d v="2023-08-23T00:00:00"/>
        <d v="2023-08-04T00:00:00"/>
        <d v="2023-08-02T00:00:00"/>
        <d v="2023-08-31T00:00:00"/>
        <d v="2023-08-03T00:00:00"/>
        <d v="2023-08-06T00:00:00"/>
        <d v="2023-08-10T00:00:00"/>
        <d v="2023-08-14T00:00:00"/>
        <d v="2023-08-11T00:00:00"/>
        <d v="2023-08-19T00:00:00"/>
        <d v="2023-08-29T00:00:00"/>
        <d v="2023-08-07T00:00:00"/>
        <d v="2023-09-03T00:00:00"/>
        <d v="2023-09-13T00:00:00"/>
        <d v="2023-08-08T00:00:00"/>
        <d v="2023-08-09T00:00:00"/>
        <d v="2023-08-16T00:00:00"/>
        <d v="2023-08-17T00:00:00"/>
        <d v="2023-08-18T00:00:00"/>
        <d v="2023-08-20T00:00:00"/>
        <d v="2023-08-15T00:00:00"/>
        <d v="2023-08-24T00:00:00"/>
        <d v="2023-08-26T00:00:00"/>
        <d v="2023-08-22T00:00:00"/>
        <d v="2023-08-25T00:00:00"/>
        <d v="2023-08-13T00:00:00"/>
        <d v="2023-08-28T00:00:00"/>
        <d v="2023-08-21T00:00:00"/>
        <d v="2023-08-27T00:00:00"/>
        <d v="2023-08-30T00:00:00"/>
        <d v="2023-09-02T00:00:00"/>
        <d v="2023-09-01T00:00:00"/>
        <d v="2023-09-30T00:00:00"/>
        <m/>
        <d v="2023-09-24T00:00:00"/>
        <d v="2023-09-11T00:00:00"/>
        <d v="2023-09-26T00:00:00"/>
        <d v="2023-09-08T00:00:00"/>
        <d v="2023-09-07T00:00:00"/>
        <d v="2023-09-14T00:00:00"/>
        <d v="2023-09-04T00:00:00"/>
        <d v="2023-09-05T00:00:00"/>
        <d v="2023-09-06T00:00:00"/>
        <d v="2023-09-25T00:00:00"/>
        <d v="2023-09-09T00:00:00"/>
        <d v="2023-09-12T00:00:00"/>
        <d v="2023-09-10T00:00:00"/>
        <d v="2023-09-17T00:00:00"/>
        <d v="2023-09-19T00:00:00"/>
        <d v="2023-09-15T00:00:00"/>
        <d v="2023-09-22T00:00:00"/>
        <d v="2023-09-28T00:00:00"/>
        <d v="2023-09-27T00:00:00"/>
        <d v="2023-09-16T00:00:00"/>
        <d v="2023-10-01T00:00:00"/>
        <d v="2023-09-18T00:00:00"/>
        <d v="2023-09-20T00:00:00"/>
        <d v="2023-09-29T00:00:00"/>
        <d v="2023-09-23T00:00:00"/>
        <d v="2023-09-21T00:00:00"/>
        <d v="2023-10-18T00:00:00"/>
        <d v="2023-10-06T00:00:00"/>
        <d v="2023-10-11T00:00:00"/>
        <d v="2023-10-07T00:00:00"/>
        <d v="2023-10-19T00:00:00"/>
        <d v="2023-10-02T00:00:00"/>
        <d v="2023-10-10T00:00:00"/>
        <d v="2023-10-03T00:00:00"/>
        <d v="2023-10-24T00:00:00"/>
        <d v="2023-10-09T00:00:00"/>
        <d v="2023-10-15T00:00:00"/>
        <d v="2023-10-08T00:00:00"/>
        <d v="2023-10-04T00:00:00"/>
        <d v="2023-10-05T00:00:00"/>
        <d v="2023-10-21T00:00:00"/>
        <d v="2023-10-17T00:00:00"/>
        <d v="2023-10-29T00:00:00"/>
        <d v="2023-10-22T00:00:00"/>
        <d v="2023-11-01T00:00:00"/>
        <d v="2023-10-27T00:00:00"/>
        <d v="2023-10-30T00:00:00"/>
        <d v="2023-10-16T00:00:00"/>
        <d v="2023-10-14T00:00:00"/>
        <d v="2023-10-26T00:00:00"/>
        <d v="2023-10-31T00:00:00"/>
        <d v="2023-11-18T00:00:00"/>
        <d v="2023-10-13T00:00:00"/>
        <d v="2023-10-12T00:00:00"/>
        <d v="2023-10-23T00:00:00"/>
        <d v="2023-10-20T00:00:00"/>
        <d v="2023-10-25T00:00:00"/>
        <d v="2023-10-28T00:00:00"/>
        <d v="2023-11-03T00:00:00"/>
        <d v="2023-11-16T00:00:00"/>
        <d v="2023-11-11T00:00:00"/>
        <d v="2023-11-06T00:00:00"/>
        <d v="2023-11-04T00:00:00"/>
        <d v="2023-11-02T00:00:00"/>
        <d v="2023-11-13T00:00:00"/>
        <d v="2023-11-08T00:00:00"/>
        <d v="2023-11-23T00:00:00"/>
        <d v="2023-11-19T00:00:00"/>
        <d v="2023-11-30T00:00:00"/>
        <d v="2023-11-21T00:00:00"/>
        <d v="2023-11-09T00:00:00"/>
        <d v="2023-11-24T00:00:00"/>
        <d v="2023-11-05T00:00:00"/>
        <d v="2023-11-14T00:00:00"/>
        <d v="2023-11-29T00:00:00"/>
        <d v="2023-11-10T00:00:00"/>
        <d v="2023-11-26T00:00:00"/>
        <d v="2023-11-07T00:00:00"/>
        <d v="2023-11-27T00:00:00"/>
        <d v="2023-11-20T00:00:00"/>
        <d v="2023-11-17T00:00:00"/>
        <d v="2023-11-12T00:00:00"/>
        <d v="2023-11-22T00:00:00"/>
        <d v="2023-12-05T00:00:00"/>
        <d v="2023-11-15T00:00:00"/>
        <d v="2023-11-25T00:00:00"/>
        <d v="2023-12-01T00:00:00"/>
        <d v="2023-11-28T00:00:00"/>
        <d v="2023-12-22T00:00:00"/>
        <d v="2023-12-14T00:00:00"/>
        <d v="2023-12-04T00:00:00"/>
        <d v="2023-12-15T00:00:00"/>
        <d v="2023-12-16T00:00:00"/>
        <d v="2023-12-12T00:00:00"/>
        <d v="2023-12-02T00:00:00"/>
        <d v="2023-12-07T00:00:00"/>
        <d v="2024-01-01T00:00:00"/>
        <d v="2023-12-06T00:00:00"/>
        <d v="2023-12-03T00:00:00"/>
        <d v="2023-12-20T00:00:00"/>
        <d v="2023-12-08T00:00:00"/>
        <d v="2023-12-13T00:00:00"/>
        <d v="2023-12-18T00:00:00"/>
        <d v="2023-12-23T00:00:00"/>
        <d v="2023-12-11T00:00:00"/>
        <d v="2023-12-10T00:00:00"/>
        <d v="2023-12-21T00:00:00"/>
        <d v="2023-12-09T00:00:00"/>
        <d v="2023-12-24T00:00:00"/>
        <d v="2023-12-17T00:00:00"/>
        <d v="2023-12-26T00:00:00"/>
        <d v="2023-12-29T00:00:00"/>
        <d v="2023-12-30T00:00:00"/>
        <d v="2023-12-25T00:00:00"/>
        <d v="2023-12-19T00:00:00"/>
        <d v="2024-01-02T00:00:00"/>
        <d v="2023-12-28T00:00:00"/>
        <d v="2023-12-27T00:00:00"/>
        <d v="2023-12-31T00:00:00"/>
        <d v="2024-01-06T00:00:00"/>
        <d v="2024-01-11T00:00:00"/>
        <d v="2024-01-04T00:00:00"/>
        <d v="2024-01-09T00:00:00"/>
        <d v="2024-01-03T00:00:00"/>
        <d v="2024-01-05T00:00:00"/>
        <d v="2024-01-17T00:00:00"/>
        <d v="2024-01-19T00:00:00"/>
        <d v="2024-01-07T00:00:00"/>
        <d v="2024-01-10T00:00:00"/>
        <d v="2024-01-13T00:00:00"/>
        <d v="2024-01-14T00:00:00"/>
        <d v="2024-01-08T00:00:00"/>
        <d v="2024-01-20T00:00:00"/>
        <d v="2024-01-24T00:00:00"/>
        <d v="2024-01-22T00:00:00"/>
        <d v="2024-01-31T00:00:00"/>
        <d v="2024-01-12T00:00:00"/>
        <d v="2024-01-21T00:00:00"/>
        <d v="2024-01-28T00:00:00"/>
        <d v="2024-01-23T00:00:00"/>
        <d v="2024-01-16T00:00:00"/>
        <d v="2024-01-15T00:00:00"/>
        <d v="2024-01-18T00:00:00"/>
        <d v="2024-01-25T00:00:00"/>
        <d v="2024-02-01T00:00:00"/>
        <d v="2024-02-02T00:00:00"/>
        <d v="2024-01-29T00:00:00"/>
        <d v="2024-01-30T00:00:00"/>
        <d v="2024-02-19T00:00:00"/>
        <d v="2024-01-27T00:00:00"/>
        <d v="2024-01-26T00:00:00"/>
        <d v="2024-02-03T00:00:00"/>
        <d v="2024-02-25T00:00:00"/>
        <d v="2024-02-14T00:00:00"/>
        <d v="2024-02-05T00:00:00"/>
        <d v="2024-02-28T00:00:00"/>
        <d v="2024-03-01T00:00:00"/>
        <d v="2024-02-07T00:00:00"/>
        <d v="2024-02-06T00:00:00"/>
        <d v="2024-02-08T00:00:00"/>
        <d v="2024-02-27T00:00:00"/>
        <d v="2024-02-04T00:00:00"/>
        <d v="2024-02-09T00:00:00"/>
        <d v="2024-02-20T00:00:00"/>
        <d v="2024-02-26T00:00:00"/>
        <d v="2024-02-10T00:00:00"/>
        <d v="2024-02-16T00:00:00"/>
        <d v="2024-02-15T00:00:00"/>
        <d v="2024-03-06T00:00:00"/>
        <d v="2024-03-05T00:00:00"/>
        <d v="2024-02-18T00:00:00"/>
        <d v="2024-02-13T00:00:00"/>
        <d v="2024-02-12T00:00:00"/>
        <d v="2024-02-17T00:00:00"/>
        <d v="2024-02-22T00:00:00"/>
        <d v="2024-02-23T00:00:00"/>
        <d v="2024-02-21T00:00:00"/>
        <d v="2024-03-15T00:00:00"/>
        <d v="2024-02-24T00:00:00"/>
        <d v="2024-03-04T00:00:00"/>
        <d v="2024-03-21T00:00:00"/>
        <d v="2024-03-02T00:00:00"/>
        <d v="2024-02-29T00:00:00"/>
        <d v="2024-03-17T00:00:00"/>
        <d v="2024-03-18T00:00:00"/>
        <d v="2024-03-10T00:00:00"/>
        <d v="2024-03-03T00:00:00"/>
        <d v="2024-03-16T00:00:00"/>
        <d v="2024-03-26T00:00:00"/>
        <d v="2024-03-20T00:00:00"/>
        <d v="2024-03-14T00:00:00"/>
        <d v="2024-03-07T00:00:00"/>
        <d v="2024-03-31T00:00:00"/>
        <d v="2024-03-08T00:00:00"/>
        <d v="2024-03-11T00:00:00"/>
        <d v="2024-03-25T00:00:00"/>
        <d v="2024-04-28T00:00:00"/>
        <d v="2024-03-29T00:00:00"/>
        <d v="2024-03-19T00:00:00"/>
        <d v="2024-03-12T00:00:00"/>
        <d v="2024-03-22T00:00:00"/>
        <d v="2024-03-27T00:00:00"/>
        <d v="2024-03-13T00:00:00"/>
        <d v="2024-03-28T00:00:00"/>
        <d v="2024-03-24T00:00:00"/>
        <d v="2024-03-09T00:00:00"/>
        <d v="2024-03-30T00:00:00"/>
        <d v="2024-03-23T00:00:00"/>
        <d v="2024-04-03T00:00:00"/>
        <d v="2024-04-07T00:00:00"/>
        <d v="2024-04-17T00:00:00"/>
        <d v="2024-04-01T00:00:00"/>
        <d v="2024-04-08T00:00:00"/>
        <d v="2024-04-23T00:00:00"/>
        <d v="2024-04-12T00:00:00"/>
        <d v="2024-04-04T00:00:00"/>
        <d v="2024-04-10T00:00:00"/>
        <d v="2024-04-02T00:00:00"/>
        <d v="2024-04-05T00:00:00"/>
        <d v="2024-04-16T00:00:00"/>
        <d v="2024-04-11T00:00:00"/>
        <d v="2024-04-15T00:00:00"/>
        <d v="2024-04-14T00:00:00"/>
        <d v="2024-04-13T00:00:00"/>
        <d v="2024-04-06T00:00:00"/>
        <d v="2024-04-09T00:00:00"/>
        <d v="2024-04-24T00:00:00"/>
        <d v="2024-04-22T00:00:00"/>
        <d v="2024-04-29T00:00:00"/>
        <d v="2024-04-21T00:00:00"/>
        <d v="2024-04-26T00:00:00"/>
        <d v="2024-04-25T00:00:00"/>
        <d v="2024-04-27T00:00:00"/>
        <d v="2024-04-20T00:00:00"/>
        <d v="2024-04-18T00:00:00"/>
        <d v="2024-04-19T00:00:00"/>
        <d v="2024-05-07T00:00:00"/>
        <d v="2024-06-23T00:00:00"/>
        <d v="2024-05-18T00:00:00"/>
        <d v="2024-05-29T00:00:00"/>
        <d v="2024-05-13T00:00:00"/>
        <d v="2024-04-30T00:00:00"/>
        <d v="2024-05-08T00:00:00"/>
        <d v="2024-05-30T00:00:00"/>
        <d v="2024-05-04T00:00:00"/>
        <d v="2024-05-12T00:00:00"/>
        <d v="2024-05-14T00:00:00"/>
        <d v="2024-05-01T00:00:00"/>
        <d v="2024-05-22T00:00:00"/>
        <d v="2024-05-03T00:00:00"/>
        <d v="2024-06-01T00:00:00"/>
        <d v="2024-05-10T00:00:00"/>
        <d v="2024-05-19T00:00:00"/>
        <d v="2024-05-17T00:00:00"/>
        <d v="2024-05-31T00:00:00"/>
        <d v="2024-05-27T00:00:00"/>
        <d v="2024-05-23T00:00:00"/>
        <d v="2024-05-20T00:00:00"/>
        <d v="2024-05-26T00:00:00"/>
        <d v="2024-05-09T00:00:00"/>
        <d v="2024-05-06T00:00:00"/>
        <d v="2024-05-25T00:00:00"/>
        <d v="2024-05-02T00:00:00"/>
        <d v="2024-05-15T00:00:00"/>
        <d v="2024-05-24T00:00:00"/>
        <d v="2024-05-16T00:00:00"/>
        <d v="2024-05-05T00:00:00"/>
        <d v="2024-05-21T00:00:00"/>
        <d v="2024-05-11T00:00:00"/>
        <d v="2024-07-29T00:00:00"/>
        <d v="2024-05-28T00:00:00"/>
        <d v="2024-06-12T00:00:00"/>
        <d v="2024-06-05T00:00:00"/>
        <d v="2024-06-06T00:00:00"/>
        <d v="2024-06-20T00:00:00"/>
        <d v="2024-06-03T00:00:00"/>
        <d v="2024-06-07T00:00:00"/>
        <d v="2024-06-02T00:00:00"/>
        <d v="2024-06-30T00:00:00"/>
        <d v="2024-06-29T00:00:00"/>
        <d v="2024-06-24T00:00:00"/>
        <d v="2024-06-04T00:00:00"/>
        <d v="2024-06-21T00:00:00"/>
        <d v="2024-06-18T00:00:00"/>
        <d v="2024-06-13T00:00:00"/>
        <d v="2024-06-09T00:00:00"/>
        <d v="2024-06-15T00:00:00"/>
        <d v="2024-06-19T00:00:00"/>
        <d v="2024-06-14T00:00:00"/>
        <d v="2024-06-08T00:00:00"/>
        <d v="2024-06-10T00:00:00"/>
        <d v="2024-06-11T00:00:00"/>
      </sharedItems>
    </cacheField>
    <cacheField name="Policy End Date" numFmtId="0">
      <sharedItems containsString="0" containsBlank="1" containsNonDate="0" containsDate="1" minDate="2023-08-01T00:00:00" maxDate="2034-05-30T00:00:00" count="702">
        <d v="2024-07-31T00:00:00"/>
        <d v="2024-08-11T00:00:00"/>
        <d v="2024-08-04T00:00:00"/>
        <d v="2024-08-22T00:00:00"/>
        <d v="2024-08-03T00:00:00"/>
        <d v="2024-08-01T00:00:00"/>
        <d v="2024-08-30T00:00:00"/>
        <d v="2024-08-02T00:00:00"/>
        <d v="2024-08-05T00:00:00"/>
        <d v="2024-08-09T00:00:00"/>
        <d v="2024-08-13T00:00:00"/>
        <d v="2024-08-10T00:00:00"/>
        <d v="2023-08-01T00:00:00"/>
        <d v="2023-08-02T00:00:00"/>
        <d v="2024-08-18T00:00:00"/>
        <d v="2024-08-28T00:00:00"/>
        <d v="2023-08-05T00:00:00"/>
        <d v="2024-08-06T00:00:00"/>
        <d v="2023-08-07T00:00:00"/>
        <d v="2023-11-01T00:00:00"/>
        <d v="2023-10-29T00:00:00"/>
        <d v="2024-08-07T00:00:00"/>
        <d v="2023-11-14T00:00:00"/>
        <d v="2023-08-15T00:00:00"/>
        <d v="2023-08-10T00:00:00"/>
        <d v="2023-08-12T00:00:00"/>
        <d v="2024-08-15T00:00:00"/>
        <d v="2024-08-16T00:00:00"/>
        <d v="2024-08-17T00:00:00"/>
        <d v="2024-08-19T00:00:00"/>
        <d v="2024-08-14T00:00:00"/>
        <d v="2024-08-23T00:00:00"/>
        <d v="2024-08-25T00:00:00"/>
        <d v="2024-08-21T00:00:00"/>
        <d v="2024-08-24T00:00:00"/>
        <d v="2024-08-12T00:00:00"/>
        <d v="2024-08-08T00:00:00"/>
        <d v="2024-08-27T00:00:00"/>
        <d v="2024-08-20T00:00:00"/>
        <d v="2024-08-26T00:00:00"/>
        <d v="2024-08-29T00:00:00"/>
        <d v="2024-09-01T00:00:00"/>
        <d v="2024-08-31T00:00:00"/>
        <d v="2023-08-22T00:00:00"/>
        <d v="2023-10-14T00:00:00"/>
        <m/>
        <d v="2023-08-24T00:00:00"/>
        <d v="2024-09-23T00:00:00"/>
        <d v="2024-09-10T00:00:00"/>
        <d v="2023-08-29T00:00:00"/>
        <d v="2024-09-25T00:00:00"/>
        <d v="2024-09-07T00:00:00"/>
        <d v="2024-09-06T00:00:00"/>
        <d v="2024-09-13T00:00:00"/>
        <d v="2024-09-03T00:00:00"/>
        <d v="2024-09-04T00:00:00"/>
        <d v="2024-09-12T00:00:00"/>
        <d v="2023-09-01T00:00:00"/>
        <d v="2024-09-05T00:00:00"/>
        <d v="2023-09-02T00:00:00"/>
        <d v="2024-09-24T00:00:00"/>
        <d v="2023-09-04T00:00:00"/>
        <d v="2023-09-22T00:00:00"/>
        <d v="2024-09-29T00:00:00"/>
        <d v="2024-09-11T00:00:00"/>
        <d v="2024-09-08T00:00:00"/>
        <d v="2024-09-09T00:00:00"/>
        <d v="2023-09-08T00:00:00"/>
        <d v="2024-09-16T00:00:00"/>
        <d v="2024-09-18T00:00:00"/>
        <d v="2024-09-14T00:00:00"/>
        <d v="2024-09-21T00:00:00"/>
        <d v="2024-09-27T00:00:00"/>
        <d v="2024-09-26T00:00:00"/>
        <d v="2023-09-12T00:00:00"/>
        <d v="2024-09-15T00:00:00"/>
        <d v="2023-10-25T00:00:00"/>
        <d v="2024-09-30T00:00:00"/>
        <d v="2024-09-17T00:00:00"/>
        <d v="2024-09-19T00:00:00"/>
        <d v="2024-09-28T00:00:00"/>
        <d v="2023-10-02T00:00:00"/>
        <d v="2023-09-16T00:00:00"/>
        <d v="2023-09-21T00:00:00"/>
        <d v="2024-09-20T00:00:00"/>
        <d v="2023-11-05T00:00:00"/>
        <d v="2024-03-20T00:00:00"/>
        <d v="2024-03-21T00:00:00"/>
        <d v="2024-03-31T00:00:00"/>
        <d v="2024-10-05T00:00:00"/>
        <d v="2024-10-10T00:00:00"/>
        <d v="2024-10-06T00:00:00"/>
        <d v="2023-12-25T00:00:00"/>
        <d v="2023-09-27T00:00:00"/>
        <d v="2026-10-18T00:00:00"/>
        <d v="2023-10-28T00:00:00"/>
        <d v="2023-10-08T00:00:00"/>
        <d v="2023-11-29T00:00:00"/>
        <d v="2023-09-30T00:00:00"/>
        <d v="2023-12-29T00:00:00"/>
        <d v="2024-10-09T00:00:00"/>
        <d v="2024-10-02T00:00:00"/>
        <d v="2024-10-23T00:00:00"/>
        <d v="2024-10-08T00:00:00"/>
        <d v="2024-10-14T00:00:00"/>
        <d v="2024-10-01T00:00:00"/>
        <d v="2024-10-07T00:00:00"/>
        <d v="2024-10-03T00:00:00"/>
        <d v="2024-10-04T00:00:00"/>
        <d v="2024-10-20T00:00:00"/>
        <d v="2024-10-16T00:00:00"/>
        <d v="2024-10-28T00:00:00"/>
        <d v="2024-10-21T00:00:00"/>
        <d v="2023-10-03T00:00:00"/>
        <d v="2023-10-04T00:00:00"/>
        <d v="2024-10-31T00:00:00"/>
        <d v="2024-10-26T00:00:00"/>
        <d v="2024-10-29T00:00:00"/>
        <d v="2024-10-15T00:00:00"/>
        <d v="2024-10-13T00:00:00"/>
        <d v="2024-10-25T00:00:00"/>
        <d v="2024-10-30T00:00:00"/>
        <d v="2023-10-07T00:00:00"/>
        <d v="2024-11-17T00:00:00"/>
        <d v="2024-04-08T00:00:00"/>
        <d v="2024-10-12T00:00:00"/>
        <d v="2024-10-11T00:00:00"/>
        <d v="2023-12-08T00:00:00"/>
        <d v="2024-10-18T00:00:00"/>
        <d v="2024-10-22T00:00:00"/>
        <d v="2024-10-19T00:00:00"/>
        <d v="2024-10-24T00:00:00"/>
        <d v="2024-10-17T00:00:00"/>
        <d v="2023-10-20T00:00:00"/>
        <d v="2023-11-12T00:00:00"/>
        <d v="2023-11-13T00:00:00"/>
        <d v="2023-10-13T00:00:00"/>
        <d v="2023-10-31T00:00:00"/>
        <d v="2023-10-17T00:00:00"/>
        <d v="2024-07-15T00:00:00"/>
        <d v="2023-12-15T00:00:00"/>
        <d v="2023-11-18T00:00:00"/>
        <d v="2023-10-18T00:00:00"/>
        <d v="2024-04-17T00:00:00"/>
        <d v="2024-10-27T00:00:00"/>
        <d v="2023-10-19T00:00:00"/>
        <d v="2023-10-27T00:00:00"/>
        <d v="2024-04-19T00:00:00"/>
        <d v="2023-10-24T00:00:00"/>
        <d v="2024-04-26T00:00:00"/>
        <d v="2024-11-02T00:00:00"/>
        <d v="2023-11-26T00:00:00"/>
        <d v="2023-10-26T00:00:00"/>
        <d v="2024-01-22T00:00:00"/>
        <d v="2024-04-24T00:00:00"/>
        <d v="2024-04-30T00:00:00"/>
        <d v="2023-11-09T00:00:00"/>
        <d v="2024-11-15T00:00:00"/>
        <d v="2024-01-30T00:00:00"/>
        <d v="2024-11-10T00:00:00"/>
        <d v="2024-11-05T00:00:00"/>
        <d v="2024-11-03T00:00:00"/>
        <d v="2024-11-01T00:00:00"/>
        <d v="2024-11-12T00:00:00"/>
        <d v="2024-11-07T00:00:00"/>
        <d v="2024-11-22T00:00:00"/>
        <d v="2024-11-18T00:00:00"/>
        <d v="2024-11-29T00:00:00"/>
        <d v="2024-11-20T00:00:00"/>
        <d v="2024-11-08T00:00:00"/>
        <d v="2024-11-23T00:00:00"/>
        <d v="2024-11-04T00:00:00"/>
        <d v="2024-11-13T00:00:00"/>
        <d v="2024-11-28T00:00:00"/>
        <d v="2024-11-09T00:00:00"/>
        <d v="2024-11-25T00:00:00"/>
        <d v="2023-12-01T00:00:00"/>
        <d v="2024-11-06T00:00:00"/>
        <d v="2024-11-26T00:00:00"/>
        <d v="2024-05-02T00:00:00"/>
        <d v="2024-05-05T00:00:00"/>
        <d v="2024-11-19T00:00:00"/>
        <d v="2024-11-16T00:00:00"/>
        <d v="2023-11-04T00:00:00"/>
        <d v="2024-11-11T00:00:00"/>
        <d v="2023-11-30T00:00:00"/>
        <d v="2024-11-21T00:00:00"/>
        <d v="2024-12-04T00:00:00"/>
        <d v="2024-09-22T00:00:00"/>
        <d v="2024-11-14T00:00:00"/>
        <d v="2024-02-07T00:00:00"/>
        <d v="2023-12-07T00:00:00"/>
        <d v="2024-01-08T00:00:00"/>
        <d v="2023-11-19T00:00:00"/>
        <d v="2023-12-09T00:00:00"/>
        <d v="2024-01-10T00:00:00"/>
        <d v="2024-05-14T00:00:00"/>
        <d v="2023-12-21T00:00:00"/>
        <d v="2024-11-24T00:00:00"/>
        <d v="2024-05-17T00:00:00"/>
        <d v="2024-05-15T00:00:00"/>
        <d v="2024-11-30T00:00:00"/>
        <d v="2026-11-15T00:00:00"/>
        <d v="2024-05-16T00:00:00"/>
        <d v="2024-01-11T00:00:00"/>
        <d v="2024-05-13T00:00:00"/>
        <d v="2023-12-16T00:00:00"/>
        <d v="2023-11-20T00:00:00"/>
        <d v="2023-12-14T00:00:00"/>
        <d v="2024-05-19T00:00:00"/>
        <d v="2024-07-19T00:00:00"/>
        <d v="2023-12-20T00:00:00"/>
        <d v="2024-11-27T00:00:00"/>
        <d v="2024-02-19T00:00:00"/>
        <d v="2024-01-20T00:00:00"/>
        <d v="2024-12-21T00:00:00"/>
        <d v="2024-05-21T00:00:00"/>
        <d v="2023-11-23T00:00:00"/>
        <d v="2024-02-21T00:00:00"/>
        <d v="2023-12-17T00:00:00"/>
        <d v="2023-12-23T00:00:00"/>
        <d v="2023-12-26T00:00:00"/>
        <d v="2024-01-26T00:00:00"/>
        <d v="2023-12-27T00:00:00"/>
        <d v="2023-12-24T00:00:00"/>
        <d v="2024-05-25T00:00:00"/>
        <d v="2024-03-25T00:00:00"/>
        <d v="2024-05-23T00:00:00"/>
        <d v="2024-01-27T00:00:00"/>
        <d v="2024-12-13T00:00:00"/>
        <d v="2024-03-22T00:00:00"/>
        <d v="2024-04-27T00:00:00"/>
        <d v="2024-05-27T00:00:00"/>
        <d v="2024-03-27T00:00:00"/>
        <d v="2024-02-27T00:00:00"/>
        <d v="2023-11-28T00:00:00"/>
        <d v="2024-05-20T00:00:00"/>
        <d v="2024-05-26T00:00:00"/>
        <d v="2024-02-28T00:00:00"/>
        <d v="2024-06-28T00:00:00"/>
        <d v="2024-03-29T00:00:00"/>
        <d v="2024-06-29T00:00:00"/>
        <d v="2024-05-28T00:00:00"/>
        <d v="2024-03-28T00:00:00"/>
        <d v="2024-01-28T00:00:00"/>
        <d v="2023-12-28T00:00:00"/>
        <d v="2024-12-03T00:00:00"/>
        <d v="2024-12-14T00:00:00"/>
        <d v="2024-12-15T00:00:00"/>
        <d v="2024-12-11T00:00:00"/>
        <d v="2024-12-01T00:00:00"/>
        <d v="2024-12-06T00:00:00"/>
        <d v="2024-12-31T00:00:00"/>
        <d v="2024-12-05T00:00:00"/>
        <d v="2024-12-02T00:00:00"/>
        <d v="2024-12-19T00:00:00"/>
        <d v="2024-12-07T00:00:00"/>
        <d v="2024-12-12T00:00:00"/>
        <d v="2023-12-05T00:00:00"/>
        <d v="2024-01-12T00:00:00"/>
        <d v="2024-05-31T00:00:00"/>
        <d v="2024-12-17T00:00:00"/>
        <d v="2023-12-31T00:00:00"/>
        <d v="2024-01-04T00:00:00"/>
        <d v="2024-02-29T00:00:00"/>
        <d v="2024-05-01T00:00:00"/>
        <d v="2024-06-30T00:00:00"/>
        <d v="2024-03-01T00:00:00"/>
        <d v="2024-01-01T00:00:00"/>
        <d v="2024-02-01T00:00:00"/>
        <d v="2024-06-05T00:00:00"/>
        <d v="2024-02-03T00:00:00"/>
        <d v="2024-03-03T00:00:00"/>
        <d v="2024-01-03T00:00:00"/>
        <d v="2024-04-03T00:00:00"/>
        <d v="2024-12-22T00:00:00"/>
        <d v="2024-06-04T00:00:00"/>
        <d v="2024-03-04T00:00:00"/>
        <d v="2024-01-05T00:00:00"/>
        <d v="2024-12-10T00:00:00"/>
        <d v="2024-01-09T00:00:00"/>
        <d v="2024-12-20T00:00:00"/>
        <d v="2024-01-23T00:00:00"/>
        <d v="2024-12-09T00:00:00"/>
        <d v="2024-05-07T00:00:00"/>
        <d v="2024-01-06T00:00:00"/>
        <d v="2024-12-16T00:00:00"/>
        <d v="2024-12-25T00:00:00"/>
        <d v="2023-12-11T00:00:00"/>
        <d v="2024-12-28T00:00:00"/>
        <d v="2024-03-10T00:00:00"/>
        <d v="2024-05-10T00:00:00"/>
        <d v="2024-04-11T00:00:00"/>
        <d v="2024-12-29T00:00:00"/>
        <d v="2024-03-11T00:00:00"/>
        <d v="2024-06-11T00:00:00"/>
        <d v="2024-02-11T00:00:00"/>
        <d v="2024-12-24T00:00:00"/>
        <d v="2024-03-12T00:00:00"/>
        <d v="2024-01-14T00:00:00"/>
        <d v="2024-04-13T00:00:00"/>
        <d v="2024-12-23T00:00:00"/>
        <d v="2024-01-13T00:00:00"/>
        <d v="2024-06-13T00:00:00"/>
        <d v="2024-12-18T00:00:00"/>
        <d v="2024-03-06T00:00:00"/>
        <d v="2024-01-07T00:00:00"/>
        <d v="2024-03-07T00:00:00"/>
        <d v="2024-02-12T00:00:00"/>
        <d v="2024-03-13T00:00:00"/>
        <d v="2024-06-15T00:00:00"/>
        <d v="2024-01-15T00:00:00"/>
        <d v="2024-03-15T00:00:00"/>
        <d v="2024-06-17T00:00:00"/>
        <d v="2024-06-16T00:00:00"/>
        <d v="2023-12-18T00:00:00"/>
        <d v="2024-01-17T00:00:00"/>
        <d v="2025-01-01T00:00:00"/>
        <d v="2024-12-27T00:00:00"/>
        <d v="2033-12-17T00:00:00"/>
        <d v="2024-01-18T00:00:00"/>
        <d v="2024-06-18T00:00:00"/>
        <d v="2024-12-26T00:00:00"/>
        <d v="2024-02-18T00:00:00"/>
        <d v="2024-03-18T00:00:00"/>
        <d v="2023-12-19T00:00:00"/>
        <d v="2024-01-19T00:00:00"/>
        <d v="2024-06-19T00:00:00"/>
        <d v="2023-12-30T00:00:00"/>
        <d v="2024-06-20T00:00:00"/>
        <d v="2024-12-30T00:00:00"/>
        <d v="2024-01-21T00:00:00"/>
        <d v="2024-06-21T00:00:00"/>
        <d v="2024-06-22T00:00:00"/>
        <d v="2024-05-22T00:00:00"/>
        <d v="2024-06-23T00:00:00"/>
        <d v="2024-01-24T00:00:00"/>
        <d v="2024-02-24T00:00:00"/>
        <d v="2024-01-25T00:00:00"/>
        <d v="2025-01-10T00:00:00"/>
        <d v="2024-02-20T00:00:00"/>
        <d v="2025-01-03T00:00:00"/>
        <d v="2025-01-08T00:00:00"/>
        <d v="2024-06-27T00:00:00"/>
        <d v="2025-01-02T00:00:00"/>
        <d v="2025-01-04T00:00:00"/>
        <d v="2025-01-16T00:00:00"/>
        <d v="2025-01-18T00:00:00"/>
        <d v="2025-01-06T00:00:00"/>
        <d v="2025-01-09T00:00:00"/>
        <d v="2025-01-12T00:00:00"/>
        <d v="2025-08-31T00:00:00"/>
        <d v="2024-01-02T00:00:00"/>
        <d v="2025-01-13T00:00:00"/>
        <d v="2024-04-02T00:00:00"/>
        <d v="2024-12-08T00:00:00"/>
        <d v="2025-01-05T00:00:00"/>
        <d v="2024-04-01T00:00:00"/>
        <d v="2034-01-02T00:00:00"/>
        <d v="2024-02-02T00:00:00"/>
        <d v="2025-07-03T00:00:00"/>
        <d v="2024-05-03T00:00:00"/>
        <d v="2025-01-07T00:00:00"/>
        <d v="2024-02-05T00:00:00"/>
        <d v="2024-07-03T00:00:00"/>
        <d v="2024-06-03T00:00:00"/>
        <d v="2024-02-04T00:00:00"/>
        <d v="2025-01-19T00:00:00"/>
        <d v="2025-01-23T00:00:00"/>
        <d v="2024-07-05T00:00:00"/>
        <d v="2024-07-04T00:00:00"/>
        <d v="2024-07-02T00:00:00"/>
        <d v="2025-01-21T00:00:00"/>
        <d v="2025-01-30T00:00:00"/>
        <d v="2024-02-06T00:00:00"/>
        <d v="2034-01-05T00:00:00"/>
        <d v="2024-07-07T00:00:00"/>
        <d v="2024-04-07T00:00:00"/>
        <d v="2024-02-08T00:00:00"/>
        <d v="2025-01-11T00:00:00"/>
        <d v="2025-01-20T00:00:00"/>
        <d v="2025-01-27T00:00:00"/>
        <d v="2024-03-09T00:00:00"/>
        <d v="2025-01-22T00:00:00"/>
        <d v="2025-01-15T00:00:00"/>
        <d v="2024-07-08T00:00:00"/>
        <d v="2024-04-10T00:00:00"/>
        <d v="2024-07-09T00:00:00"/>
        <d v="2024-04-09T00:00:00"/>
        <d v="2025-01-14T00:00:00"/>
        <d v="2024-07-10T00:00:00"/>
        <d v="2024-02-10T00:00:00"/>
        <d v="2024-06-10T00:00:00"/>
        <d v="2024-07-11T00:00:00"/>
        <d v="2025-01-17T00:00:00"/>
        <d v="2024-04-12T00:00:00"/>
        <d v="2024-02-13T00:00:00"/>
        <d v="2024-04-15T00:00:00"/>
        <d v="2024-02-14T00:00:00"/>
        <d v="2025-01-24T00:00:00"/>
        <d v="2024-02-16T00:00:00"/>
        <d v="2034-01-14T00:00:00"/>
        <d v="2024-07-14T00:00:00"/>
        <d v="2024-04-16T00:00:00"/>
        <d v="2025-01-31T00:00:00"/>
        <d v="2024-07-17T00:00:00"/>
        <d v="2024-07-16T00:00:00"/>
        <d v="2024-02-17T00:00:00"/>
        <d v="2024-04-21T00:00:00"/>
        <d v="2025-02-18T00:00:00"/>
        <d v="2025-01-28T00:00:00"/>
        <d v="2025-01-29T00:00:00"/>
        <d v="2024-02-22T00:00:00"/>
        <d v="2024-04-22T00:00:00"/>
        <d v="2024-03-26T00:00:00"/>
        <d v="2025-01-25T00:00:00"/>
        <d v="2024-02-23T00:00:00"/>
        <d v="2024-07-23T00:00:00"/>
        <d v="2024-04-18T00:00:00"/>
        <d v="2024-03-23T00:00:00"/>
        <d v="2025-01-26T00:00:00"/>
        <d v="2025-02-02T00:00:00"/>
        <d v="2024-07-24T00:00:00"/>
        <d v="2024-02-25T00:00:00"/>
        <d v="2024-04-25T00:00:00"/>
        <d v="2024-07-25T00:00:00"/>
        <d v="2024-02-26T00:00:00"/>
        <d v="2024-06-26T00:00:00"/>
        <d v="2025-02-24T00:00:00"/>
        <d v="2034-01-07T00:00:00"/>
        <d v="2025-02-13T00:00:00"/>
        <d v="2024-07-28T00:00:00"/>
        <d v="2024-07-29T00:00:00"/>
        <d v="2024-04-29T00:00:00"/>
        <d v="2024-07-30T00:00:00"/>
        <d v="2025-02-01T00:00:00"/>
        <d v="2024-03-30T00:00:00"/>
        <d v="2024-03-02T00:00:00"/>
        <d v="2024-05-11T00:00:00"/>
        <d v="2034-01-09T00:00:00"/>
        <d v="2034-01-10T00:00:00"/>
        <d v="2029-01-14T00:00:00"/>
        <d v="2034-01-29T00:00:00"/>
        <d v="2029-01-28T00:00:00"/>
        <d v="2034-01-04T00:00:00"/>
        <d v="2024-03-19T00:00:00"/>
        <d v="2025-06-21T00:00:00"/>
        <d v="2034-01-18T00:00:00"/>
        <d v="2034-01-19T00:00:00"/>
        <d v="2034-01-22T00:00:00"/>
        <d v="2027-01-08T00:00:00"/>
        <d v="2024-04-28T00:00:00"/>
        <d v="2034-01-30T00:00:00"/>
        <d v="2029-01-30T00:00:00"/>
        <d v="2034-01-11T00:00:00"/>
        <d v="2025-02-27T00:00:00"/>
        <d v="2025-02-28T00:00:00"/>
        <d v="2025-02-06T00:00:00"/>
        <d v="2025-02-05T00:00:00"/>
        <d v="2025-02-04T00:00:00"/>
        <d v="2025-02-07T00:00:00"/>
        <d v="2025-02-26T00:00:00"/>
        <d v="2025-02-03T00:00:00"/>
        <d v="2029-02-01T00:00:00"/>
        <d v="2025-02-08T00:00:00"/>
        <d v="2024-05-04T00:00:00"/>
        <d v="2025-02-19T00:00:00"/>
        <d v="2025-02-25T00:00:00"/>
        <d v="2024-04-04T00:00:00"/>
        <d v="2025-02-09T00:00:00"/>
        <d v="2025-02-15T00:00:00"/>
        <d v="2024-04-05T00:00:00"/>
        <d v="2025-02-14T00:00:00"/>
        <d v="2025-03-05T00:00:00"/>
        <d v="2025-03-04T00:00:00"/>
        <d v="2025-02-17T00:00:00"/>
        <d v="2025-02-12T00:00:00"/>
        <d v="2025-02-11T00:00:00"/>
        <d v="2024-03-16T00:00:00"/>
        <d v="2024-05-08T00:00:00"/>
        <d v="2024-03-08T00:00:00"/>
        <d v="2026-01-31T00:00:00"/>
        <d v="2025-02-21T00:00:00"/>
        <d v="2025-02-22T00:00:00"/>
        <d v="2025-02-20T00:00:00"/>
        <d v="2024-04-23T00:00:00"/>
        <d v="2025-03-14T00:00:00"/>
        <d v="2024-05-12T00:00:00"/>
        <d v="2024-03-14T00:00:00"/>
        <d v="2024-04-14T00:00:00"/>
        <d v="2025-02-16T00:00:00"/>
        <d v="2024-02-15T00:00:00"/>
        <d v="2024-06-14T00:00:00"/>
        <d v="2027-02-24T00:00:00"/>
        <d v="2025-02-23T00:00:00"/>
        <d v="2024-05-18T00:00:00"/>
        <d v="2024-03-05T00:00:00"/>
        <d v="2024-07-18T00:00:00"/>
        <d v="2024-04-20T00:00:00"/>
        <d v="2025-03-31T00:00:00"/>
        <d v="2025-03-20T00:00:00"/>
        <d v="2024-05-24T00:00:00"/>
        <d v="2025-03-02T00:00:00"/>
        <d v="2025-03-17T00:00:00"/>
        <d v="2034-02-28T00:00:00"/>
        <d v="2024-06-24T00:00:00"/>
        <d v="2034-02-04T00:00:00"/>
        <d v="2034-01-31T00:00:00"/>
        <d v="2029-02-06T00:00:00"/>
        <d v="2034-02-06T00:00:00"/>
        <d v="2034-02-13T00:00:00"/>
        <d v="2034-02-20T00:00:00"/>
        <d v="2029-02-22T00:00:00"/>
        <d v="2034-02-26T00:00:00"/>
        <d v="2034-02-27T00:00:00"/>
        <d v="2025-03-01T00:00:00"/>
        <d v="2025-03-09T00:00:00"/>
        <d v="2025-03-15T00:00:00"/>
        <d v="2025-03-13T00:00:00"/>
        <d v="2025-03-03T00:00:00"/>
        <d v="2025-03-06T00:00:00"/>
        <d v="2025-03-30T00:00:00"/>
        <d v="2025-03-07T00:00:00"/>
        <d v="2025-03-16T00:00:00"/>
        <d v="2025-03-10T00:00:00"/>
        <d v="2025-03-24T00:00:00"/>
        <d v="2024-04-06T00:00:00"/>
        <d v="2025-03-28T00:00:00"/>
        <d v="2025-03-18T00:00:00"/>
        <d v="2025-03-11T00:00:00"/>
        <d v="2025-03-21T00:00:00"/>
        <d v="2025-03-26T00:00:00"/>
        <d v="2025-03-12T00:00:00"/>
        <d v="2025-03-27T00:00:00"/>
        <d v="2027-03-21T00:00:00"/>
        <d v="2025-03-23T00:00:00"/>
        <d v="2024-06-06T00:00:00"/>
        <d v="2025-03-08T00:00:00"/>
        <d v="2034-01-24T00:00:00"/>
        <d v="2025-03-19T00:00:00"/>
        <d v="2025-03-29T00:00:00"/>
        <d v="2025-03-25T00:00:00"/>
        <d v="2024-07-12T00:00:00"/>
        <d v="2026-03-11T00:00:00"/>
        <d v="2025-03-22T00:00:00"/>
        <d v="2025-04-02T00:00:00"/>
        <d v="2025-04-06T00:00:00"/>
        <d v="2025-04-16T00:00:00"/>
        <d v="2024-07-20T00:00:00"/>
        <d v="2024-07-22T00:00:00"/>
        <d v="2025-04-07T00:00:00"/>
        <d v="2029-03-25T00:00:00"/>
        <d v="2034-03-01T00:00:00"/>
        <d v="2034-03-03T00:00:00"/>
        <d v="2034-03-04T00:00:00"/>
        <d v="2034-03-11T00:00:00"/>
        <d v="2034-03-13T00:00:00"/>
        <d v="2034-03-17T00:00:00"/>
        <d v="2034-03-20T00:00:00"/>
        <d v="2027-01-10T00:00:00"/>
        <d v="2025-04-11T00:00:00"/>
        <d v="2025-06-29T00:00:00"/>
        <d v="2025-04-03T00:00:00"/>
        <d v="2027-03-13T00:00:00"/>
        <d v="2025-09-06T00:00:00"/>
        <d v="2025-04-09T00:00:00"/>
        <d v="2025-04-27T00:00:00"/>
        <d v="2025-04-01T00:00:00"/>
        <d v="2025-04-04T00:00:00"/>
        <d v="2025-04-15T00:00:00"/>
        <d v="2025-04-10T00:00:00"/>
        <d v="2025-04-14T00:00:00"/>
        <d v="2025-04-13T00:00:00"/>
        <d v="2025-04-12T00:00:00"/>
        <d v="2025-04-05T00:00:00"/>
        <d v="2024-06-02T00:00:00"/>
        <d v="2034-04-02T00:00:00"/>
        <d v="2024-06-09T00:00:00"/>
        <d v="2025-04-08T00:00:00"/>
        <d v="2025-04-23T00:00:00"/>
        <d v="2025-04-21T00:00:00"/>
        <d v="2025-04-28T00:00:00"/>
        <d v="2025-04-20T00:00:00"/>
        <d v="2025-04-25T00:00:00"/>
        <d v="2024-06-25T00:00:00"/>
        <d v="2025-04-24T00:00:00"/>
        <d v="2025-04-26T00:00:00"/>
        <d v="2024-05-09T00:00:00"/>
        <d v="2025-04-19T00:00:00"/>
        <d v="2034-04-11T00:00:00"/>
        <d v="2025-04-22T00:00:00"/>
        <d v="2024-05-29T00:00:00"/>
        <d v="2025-04-17T00:00:00"/>
        <d v="2025-04-18T00:00:00"/>
        <d v="2034-04-18T00:00:00"/>
        <d v="2034-04-19T00:00:00"/>
        <d v="2034-04-21T00:00:00"/>
        <d v="2034-04-17T00:00:00"/>
        <d v="2025-05-06T00:00:00"/>
        <d v="2025-10-02T00:00:00"/>
        <d v="2025-05-17T00:00:00"/>
        <d v="2025-05-28T00:00:00"/>
        <d v="2025-05-12T00:00:00"/>
        <d v="2034-04-24T00:00:00"/>
        <d v="2025-04-29T00:00:00"/>
        <d v="2025-05-07T00:00:00"/>
        <d v="2025-05-29T00:00:00"/>
        <d v="2025-05-03T00:00:00"/>
        <d v="2025-06-11T00:00:00"/>
        <d v="2029-04-21T00:00:00"/>
        <d v="2034-04-22T00:00:00"/>
        <d v="2026-04-22T00:00:00"/>
        <d v="2024-07-26T00:00:00"/>
        <d v="2025-05-11T00:00:00"/>
        <d v="2025-05-13T00:00:00"/>
        <d v="2025-04-30T00:00:00"/>
        <d v="2025-05-21T00:00:00"/>
        <d v="2025-05-31T00:00:00"/>
        <d v="2025-11-09T00:00:00"/>
        <d v="2025-05-18T00:00:00"/>
        <d v="2025-05-16T00:00:00"/>
        <d v="2025-05-09T00:00:00"/>
        <d v="2025-05-02T00:00:00"/>
        <d v="2025-05-30T00:00:00"/>
        <d v="2025-05-26T00:00:00"/>
        <d v="2025-05-22T00:00:00"/>
        <d v="2025-05-19T00:00:00"/>
        <d v="2025-05-25T00:00:00"/>
        <d v="2025-05-08T00:00:00"/>
        <d v="2025-05-05T00:00:00"/>
        <d v="2025-05-24T00:00:00"/>
        <d v="2025-05-01T00:00:00"/>
        <d v="2025-05-14T00:00:00"/>
        <d v="2025-05-23T00:00:00"/>
        <d v="2025-05-15T00:00:00"/>
        <d v="2025-05-04T00:00:00"/>
        <d v="2025-05-20T00:00:00"/>
        <d v="2025-11-05T00:00:00"/>
        <d v="2025-08-01T00:00:00"/>
        <d v="2034-05-19T00:00:00"/>
        <d v="2025-05-10T00:00:00"/>
        <d v="2024-06-01T00:00:00"/>
        <d v="2026-03-22T00:00:00"/>
        <d v="2029-04-17T00:00:00"/>
        <d v="2029-04-19T00:00:00"/>
        <d v="2029-04-28T00:00:00"/>
        <d v="2029-05-20T00:00:00"/>
        <d v="2034-05-08T00:00:00"/>
        <d v="2029-05-14T00:00:00"/>
        <d v="2034-05-23T00:00:00"/>
        <d v="2029-05-30T00:00:00"/>
        <d v="2034-05-09T00:00:00"/>
        <d v="2034-05-12T00:00:00"/>
        <d v="2025-05-27T00:00:00"/>
        <d v="2029-05-09T00:00:00"/>
        <d v="2034-05-13T00:00:00"/>
        <d v="2034-05-06T00:00:00"/>
        <d v="2034-05-14T00:00:00"/>
        <d v="2029-05-29T00:00:00"/>
        <d v="2034-05-15T00:00:00"/>
        <d v="2029-05-13T00:00:00"/>
        <d v="2034-05-20T00:00:00"/>
        <d v="2029-05-08T00:00:00"/>
        <d v="2024-06-12T00:00:00"/>
        <d v="2034-05-30T00:00:00"/>
        <d v="2029-05-05T00:00:00"/>
        <d v="2034-05-07T00:00:00"/>
        <d v="2024-06-07T00:00:00"/>
        <d v="2029-05-16T00:00:00"/>
        <d v="2024-07-21T00:00:00"/>
        <d v="2029-05-26T00:00:00"/>
        <d v="2029-05-15T00:00:00"/>
        <d v="2034-05-02T00:00:00"/>
        <d v="2029-05-01T00:00:00"/>
        <d v="2024-07-27T00:00:00"/>
        <d v="2029-05-07T00:00:00"/>
        <d v="2029-05-06T00:00:00"/>
        <d v="2034-05-27T00:00:00"/>
        <d v="2034-04-30T00:00:00"/>
        <d v="2034-05-01T00:00:00"/>
        <d v="2025-06-04T00:00:00"/>
        <d v="2025-06-05T00:00:00"/>
        <d v="2025-06-02T00:00:00"/>
        <d v="2025-06-09T00:00:00"/>
        <d v="2025-06-06T00:00:00"/>
        <d v="2025-06-01T00:00:00"/>
        <d v="2024-06-08T00:00:00"/>
        <d v="2024-05-30T00:00:00"/>
        <d v="2029-05-31T00:00:00"/>
        <d v="2025-06-22T00:00:00"/>
        <d v="2025-06-28T00:00:00"/>
        <d v="2025-06-23T00:00:00"/>
        <d v="2025-06-03T00:00:00"/>
        <d v="2025-06-20T00:00:00"/>
        <d v="2025-06-17T00:00:00"/>
        <d v="2024-09-02T00:00:00"/>
        <d v="2025-06-12T00:00:00"/>
        <d v="2025-06-08T00:00:00"/>
        <d v="2025-06-14T00:00:00"/>
        <d v="2025-06-18T00:00:00"/>
        <d v="2025-06-13T00:00:00"/>
        <d v="2024-07-06T00:00:00"/>
      </sharedItems>
    </cacheField>
    <cacheField name="Gross Premium" numFmtId="180">
      <sharedItems containsString="0" containsBlank="1" containsNumber="1" containsInteger="1" minValue="11500" maxValue="625400000" count="3736">
        <n v="6200800"/>
        <n v="550000"/>
        <n v="4130100"/>
        <n v="153400"/>
        <n v="141128"/>
        <n v="2124000"/>
        <n v="286740"/>
        <n v="116700"/>
        <n v="118472"/>
        <n v="148798"/>
        <n v="141954"/>
        <n v="651800"/>
        <n v="768298"/>
        <n v="161306"/>
        <n v="109100"/>
        <n v="2905396"/>
        <n v="92200"/>
        <n v="698324"/>
        <n v="1326556"/>
        <n v="106300"/>
        <n v="11800100"/>
        <n v="604500"/>
        <n v="1770000"/>
        <n v="4720000"/>
        <n v="1965400"/>
        <n v="2245000"/>
        <n v="1062000"/>
        <n v="115000"/>
        <n v="336400"/>
        <n v="1301500"/>
        <n v="826000"/>
        <n v="4864000"/>
        <n v="42477100"/>
        <n v="212900"/>
        <n v="295000"/>
        <n v="67300"/>
        <n v="250600"/>
        <n v="213800"/>
        <n v="767400"/>
        <n v="456306"/>
        <n v="2451200"/>
        <n v="1401400"/>
        <n v="63100"/>
        <n v="106200"/>
        <n v="703800"/>
        <n v="7670000"/>
        <n v="10888600"/>
        <n v="1793600"/>
        <n v="587600"/>
        <n v="500300"/>
        <n v="733000"/>
        <n v="176700"/>
        <n v="338100"/>
        <n v="1356300"/>
        <n v="12390000"/>
        <n v="531000"/>
        <n v="1180000"/>
        <n v="505000"/>
        <n v="1546154"/>
        <n v="83000"/>
        <n v="2245200"/>
        <n v="512828"/>
        <n v="76800"/>
        <n v="1328900"/>
        <n v="2386000"/>
        <n v="239900"/>
        <n v="930700"/>
        <n v="2633200"/>
        <n v="1022800"/>
        <n v="286500"/>
        <n v="1000000"/>
        <n v="3705200"/>
        <n v="132986"/>
        <n v="10333900"/>
        <n v="1657700"/>
        <n v="615134"/>
        <n v="986362"/>
        <n v="3540000"/>
        <n v="165600"/>
        <n v="1413300"/>
        <n v="477428"/>
        <n v="912140"/>
        <n v="2116300"/>
        <n v="117600"/>
        <n v="141482"/>
        <n v="2485600"/>
        <n v="2869300"/>
        <n v="4457900"/>
        <n v="157400"/>
        <n v="715100"/>
        <n v="3000000"/>
        <n v="65100"/>
        <n v="27711200"/>
        <n v="13777300"/>
        <n v="398800"/>
        <n v="3152800"/>
        <n v="3294600"/>
        <n v="1047700"/>
        <n v="434600"/>
        <n v="1264606"/>
        <n v="2029200"/>
        <n v="708000"/>
        <n v="265600"/>
        <n v="408900"/>
        <n v="2433700"/>
        <n v="59000000"/>
        <n v="1680556"/>
        <n v="141246"/>
        <n v="1014400"/>
        <n v="170000"/>
        <n v="728400"/>
        <n v="1219100"/>
        <n v="593600"/>
        <n v="3186000"/>
        <n v="1327500"/>
        <n v="1179100"/>
        <n v="1787100"/>
        <n v="2098700"/>
        <n v="2927300"/>
        <n v="225900"/>
        <n v="2160700"/>
        <n v="690900"/>
        <n v="3776000"/>
        <n v="26582200"/>
        <n v="621100"/>
        <n v="142190"/>
        <n v="857200"/>
        <n v="3668500"/>
        <n v="2577900"/>
        <n v="95800"/>
        <n v="212400"/>
        <n v="826200"/>
        <n v="100300"/>
        <n v="1345200"/>
        <n v="708100"/>
        <n v="3485100"/>
        <n v="1119200"/>
        <n v="1183800"/>
        <n v="743400"/>
        <n v="760000"/>
        <n v="395800"/>
        <n v="483800"/>
        <n v="8850000"/>
        <n v="520262"/>
        <n v="1014800"/>
        <n v="1253160"/>
        <n v="2865900"/>
        <n v="1156872"/>
        <n v="1090000"/>
        <n v="147300"/>
        <n v="1827938"/>
        <n v="1794400"/>
        <n v="357400"/>
        <n v="960300"/>
        <n v="236000"/>
        <n v="165800"/>
        <n v="148400"/>
        <n v="121800"/>
        <n v="270700"/>
        <n v="563000"/>
        <n v="3591000"/>
        <n v="2722700"/>
        <n v="2127300"/>
        <n v="1492000"/>
        <n v="74600"/>
        <n v="2746568"/>
        <n v="823500"/>
        <n v="1521900"/>
        <m/>
        <n v="7434000"/>
        <n v="1918374"/>
        <n v="2954400"/>
        <n v="2959000"/>
        <n v="2434812"/>
        <n v="3054700"/>
        <n v="816800"/>
        <n v="64900"/>
        <n v="2289500"/>
        <n v="1105600"/>
        <n v="573200"/>
        <n v="3684000"/>
        <n v="115100"/>
        <n v="626580"/>
        <n v="3378000"/>
        <n v="4779000"/>
        <n v="2619600"/>
        <n v="2132142"/>
        <n v="143960"/>
        <n v="1684600"/>
        <n v="1078600"/>
        <n v="646100"/>
        <n v="1317600"/>
        <n v="354100"/>
        <n v="262000"/>
        <n v="160500"/>
        <n v="68200"/>
        <n v="34826200"/>
        <n v="530900"/>
        <n v="59100"/>
        <n v="2559200"/>
        <n v="135700"/>
        <n v="97350"/>
        <n v="146000"/>
        <n v="511600"/>
        <n v="130200"/>
        <n v="1807000"/>
        <n v="476200"/>
        <n v="657732"/>
        <n v="717322"/>
        <n v="496000"/>
        <n v="2762100"/>
        <n v="6132100"/>
        <n v="18906300"/>
        <n v="1018812"/>
        <n v="220000"/>
        <n v="467300"/>
        <n v="1353900"/>
        <n v="44300"/>
        <n v="14725200"/>
        <n v="121100"/>
        <n v="2950000"/>
        <n v="375240"/>
        <n v="1611100"/>
        <n v="1600200"/>
        <n v="1610600"/>
        <n v="4095900"/>
        <n v="3084000"/>
        <n v="811400"/>
        <n v="194800"/>
        <n v="751896"/>
        <n v="993900"/>
        <n v="407400"/>
        <n v="212700"/>
        <n v="2301118"/>
        <n v="168900"/>
        <n v="116200"/>
        <n v="541000"/>
        <n v="163200"/>
        <n v="1999864"/>
        <n v="863500"/>
        <n v="3304000"/>
        <n v="3522064"/>
        <n v="20650000"/>
        <n v="4276900"/>
        <n v="495600"/>
        <n v="7516600"/>
        <n v="590000"/>
        <n v="1061646"/>
        <n v="583700"/>
        <n v="499400"/>
        <n v="183000"/>
        <n v="140066"/>
        <n v="3392500"/>
        <n v="3540100"/>
        <n v="2973600"/>
        <n v="5310000"/>
        <n v="3127826"/>
        <n v="144550"/>
        <n v="376420"/>
        <n v="531826"/>
        <n v="1487154"/>
        <n v="3616500"/>
        <n v="4620200"/>
        <n v="176000"/>
        <n v="82600000"/>
        <n v="122012"/>
        <n v="1754100"/>
        <n v="2407200"/>
        <n v="1239000"/>
        <n v="2103900"/>
        <n v="2383128"/>
        <n v="1350038"/>
        <n v="1045716"/>
        <n v="2795800"/>
        <n v="136644"/>
        <n v="145258"/>
        <n v="1877000"/>
        <n v="116112"/>
        <n v="1807800"/>
        <n v="2985300"/>
        <n v="4139700"/>
        <n v="71700"/>
        <n v="38692500"/>
        <n v="3314030"/>
        <n v="1878600"/>
        <n v="4445500"/>
        <n v="2125180"/>
        <n v="9440000"/>
        <n v="111100"/>
        <n v="279400"/>
        <n v="633900"/>
        <n v="143370"/>
        <n v="151040"/>
        <n v="35464100"/>
        <n v="6194100"/>
        <n v="182300"/>
        <n v="240000"/>
        <n v="4275000"/>
        <n v="2803500"/>
        <n v="2855500"/>
        <n v="7080000"/>
        <n v="15930000"/>
        <n v="30208000"/>
        <n v="70800"/>
        <n v="129328"/>
        <n v="1630600"/>
        <n v="1749114"/>
        <n v="328500"/>
        <n v="644300"/>
        <n v="1069900"/>
        <n v="1263600"/>
        <n v="1471300"/>
        <n v="836500"/>
        <n v="1154600"/>
        <n v="787100"/>
        <n v="148444"/>
        <n v="339300"/>
        <n v="224200"/>
        <n v="1312200"/>
        <n v="4325100"/>
        <n v="4672300"/>
        <n v="594800"/>
        <n v="16520000"/>
        <n v="9500000"/>
        <n v="3332400"/>
        <n v="253346"/>
        <n v="123900000"/>
        <n v="245200"/>
        <n v="121776"/>
        <n v="3012400"/>
        <n v="309100"/>
        <n v="1534000"/>
        <n v="7906000"/>
        <n v="1396300"/>
        <n v="1932200"/>
        <n v="17104900"/>
        <n v="321600"/>
        <n v="127600"/>
        <n v="981642"/>
        <n v="1556200"/>
        <n v="137500"/>
        <n v="118100"/>
        <n v="139122"/>
        <n v="142544"/>
        <n v="1513114"/>
        <n v="3123100"/>
        <n v="622568"/>
        <n v="139240"/>
        <n v="9794000"/>
        <n v="194700"/>
        <n v="3434800"/>
        <n v="59000"/>
        <n v="2133900"/>
        <n v="1268500"/>
        <n v="396300"/>
        <n v="2525600"/>
        <n v="2466200"/>
        <n v="2655000"/>
        <n v="41453900"/>
        <n v="2660300"/>
        <n v="876200"/>
        <n v="5900000"/>
        <n v="18880000"/>
        <n v="184100"/>
        <n v="4022400"/>
        <n v="235547100"/>
        <n v="2814200"/>
        <n v="2298700"/>
        <n v="1425800"/>
        <n v="1761600"/>
        <n v="4034800"/>
        <n v="1330000"/>
        <n v="311000"/>
        <n v="301000"/>
        <n v="150300"/>
        <n v="1193600"/>
        <n v="2950100"/>
        <n v="1368600"/>
        <n v="1678600"/>
        <n v="1147600"/>
        <n v="400000"/>
        <n v="3336000"/>
        <n v="31000"/>
        <n v="115640000"/>
        <n v="29500000"/>
        <n v="55460000"/>
        <n v="245100"/>
        <n v="207600"/>
        <n v="1097518"/>
        <n v="1174100"/>
        <n v="1350900"/>
        <n v="104548"/>
        <n v="503800"/>
        <n v="1703800"/>
        <n v="389400"/>
        <n v="144668"/>
        <n v="133930"/>
        <n v="809800"/>
        <n v="145612"/>
        <n v="199900"/>
        <n v="124100"/>
        <n v="143842"/>
        <n v="2003900"/>
        <n v="2523000"/>
        <n v="593700"/>
        <n v="19500"/>
        <n v="35400"/>
        <n v="777800"/>
        <n v="38350000"/>
        <n v="1953018"/>
        <n v="5123088"/>
        <n v="2580424"/>
        <n v="2339800"/>
        <n v="6499900"/>
        <n v="31270000"/>
        <n v="7401400"/>
        <n v="1630700"/>
        <n v="1128200"/>
        <n v="500000"/>
        <n v="256400"/>
        <n v="6954200"/>
        <n v="7079000"/>
        <n v="165900"/>
        <n v="426216"/>
        <n v="115800"/>
        <n v="1888000"/>
        <n v="654500"/>
        <n v="449900"/>
        <n v="82600"/>
        <n v="123500"/>
        <n v="189400"/>
        <n v="3745400"/>
        <n v="265800"/>
        <n v="106400"/>
        <n v="565200"/>
        <n v="101400"/>
        <n v="118000"/>
        <n v="1380718"/>
        <n v="1081588"/>
        <n v="1150600"/>
        <n v="2886162"/>
        <n v="677320"/>
        <n v="1574592"/>
        <n v="79600"/>
        <n v="6195100"/>
        <n v="861282"/>
        <n v="137588"/>
        <n v="1548160"/>
        <n v="67800"/>
        <n v="527400"/>
        <n v="3378200"/>
        <n v="140892"/>
        <n v="867700"/>
        <n v="454500"/>
        <n v="442736"/>
        <n v="1366200"/>
        <n v="83500"/>
        <n v="117900"/>
        <n v="121700"/>
        <n v="630000"/>
        <n v="3669000"/>
        <n v="144432"/>
        <n v="221000"/>
        <n v="149152"/>
        <n v="137234"/>
        <n v="398500"/>
        <n v="6272500"/>
        <n v="6064800"/>
        <n v="190800"/>
        <n v="5397100"/>
        <n v="1748642"/>
        <n v="2360000"/>
        <n v="201500"/>
        <n v="552100"/>
        <n v="619100"/>
        <n v="4857400"/>
        <n v="88500"/>
        <n v="742500"/>
        <n v="2365400"/>
        <n v="1534100"/>
        <n v="65259900"/>
        <n v="2242000"/>
        <n v="1502140"/>
        <n v="227900"/>
        <n v="1190900"/>
        <n v="272200"/>
        <n v="448100"/>
        <n v="976800"/>
        <n v="3103300"/>
        <n v="7864900"/>
        <n v="1288678"/>
        <n v="1416100"/>
        <n v="142662"/>
        <n v="133694"/>
        <n v="2672500"/>
        <n v="3151190"/>
        <n v="151500"/>
        <n v="4566718"/>
        <n v="36000"/>
        <n v="805500"/>
        <n v="1074900"/>
        <n v="261400"/>
        <n v="159000"/>
        <n v="39800"/>
        <n v="138500"/>
        <n v="128100"/>
        <n v="1289200"/>
        <n v="127400"/>
        <n v="508900"/>
        <n v="25429000"/>
        <n v="870400"/>
        <n v="885000"/>
        <n v="5114800"/>
        <n v="3910200"/>
        <n v="465200"/>
        <n v="1624000"/>
        <n v="1650112"/>
        <n v="6195000"/>
        <n v="13275000"/>
        <n v="27730000"/>
        <n v="41005000"/>
        <n v="8861100"/>
        <n v="10381758"/>
        <n v="1579902"/>
        <n v="432600"/>
        <n v="3789000"/>
        <n v="2306000"/>
        <n v="1009600"/>
        <n v="589646"/>
        <n v="111600"/>
        <n v="1023650"/>
        <n v="372800"/>
        <n v="1848352"/>
        <n v="734300"/>
        <n v="903300"/>
        <n v="443000"/>
        <n v="129100"/>
        <n v="10888000"/>
        <n v="220424"/>
        <n v="460200"/>
        <n v="19500000"/>
        <n v="142780"/>
        <n v="153754"/>
        <n v="5621400"/>
        <n v="1964700"/>
        <n v="2713300"/>
        <n v="2868580"/>
        <n v="559600"/>
        <n v="127500"/>
        <n v="6001400"/>
        <n v="258100"/>
        <n v="1004300"/>
        <n v="848100"/>
        <n v="272100"/>
        <n v="17523000"/>
        <n v="7000000"/>
        <n v="2401772"/>
        <n v="6490000"/>
        <n v="97700"/>
        <n v="6039200"/>
        <n v="997500"/>
        <n v="456300"/>
        <n v="146800"/>
        <n v="467900"/>
        <n v="3969500"/>
        <n v="1286554"/>
        <n v="1799618"/>
        <n v="581900"/>
        <n v="1848700"/>
        <n v="238300"/>
        <n v="675100"/>
        <n v="11800000"/>
        <n v="2611930"/>
        <n v="206700"/>
        <n v="146500"/>
        <n v="244732"/>
        <n v="286700"/>
        <n v="102542"/>
        <n v="1364316"/>
        <n v="1423400"/>
        <n v="513300"/>
        <n v="136900"/>
        <n v="640400"/>
        <n v="77200"/>
        <n v="6981600"/>
        <n v="2530038"/>
        <n v="95816"/>
        <n v="4073300"/>
        <n v="1659500"/>
        <n v="350900"/>
        <n v="353400"/>
        <n v="153600"/>
        <n v="613600"/>
        <n v="2807200"/>
        <n v="1671942"/>
        <n v="888186"/>
        <n v="3222462"/>
        <n v="60700"/>
        <n v="533800"/>
        <n v="1416000"/>
        <n v="226900"/>
        <n v="46100"/>
        <n v="3000600"/>
        <n v="1705000"/>
        <n v="110100"/>
        <n v="230200"/>
        <n v="3361500"/>
        <n v="337500"/>
        <n v="1690000"/>
        <n v="904600"/>
        <n v="146320"/>
        <n v="685934"/>
        <n v="3832000"/>
        <n v="2337500"/>
        <n v="496300"/>
        <n v="506300"/>
        <n v="661626"/>
        <n v="279800"/>
        <n v="701510"/>
        <n v="435300"/>
        <n v="3063600"/>
        <n v="2199900"/>
        <n v="400200"/>
        <n v="4809090"/>
        <n v="3076260"/>
        <n v="1106100"/>
        <n v="97500"/>
        <n v="686500"/>
        <n v="395100"/>
        <n v="145300"/>
        <n v="90400"/>
        <n v="2434576"/>
        <n v="377900"/>
        <n v="109200"/>
        <n v="647584"/>
        <n v="4602000"/>
        <n v="56050000"/>
        <n v="447200"/>
        <n v="257000"/>
        <n v="226500"/>
        <n v="158000"/>
        <n v="41300000"/>
        <n v="90900"/>
        <n v="123900"/>
        <n v="72000"/>
        <n v="227500"/>
        <n v="71200"/>
        <n v="85500"/>
        <n v="35400000"/>
        <n v="378400"/>
        <n v="6305700"/>
        <n v="69500"/>
        <n v="11560600"/>
        <n v="304200"/>
        <n v="139200"/>
        <n v="2978900"/>
        <n v="83300"/>
        <n v="67200"/>
        <n v="26550000"/>
        <n v="125400"/>
        <n v="156000"/>
        <n v="390000"/>
        <n v="49000000"/>
        <n v="577300"/>
        <n v="538300"/>
        <n v="407100"/>
        <n v="295100"/>
        <n v="105600"/>
        <n v="235800"/>
        <n v="592500"/>
        <n v="240100"/>
        <n v="72300"/>
        <n v="1139800"/>
        <n v="1201500"/>
        <n v="4809300"/>
        <n v="95226"/>
        <n v="334300"/>
        <n v="1075200"/>
        <n v="152928"/>
        <n v="3692900"/>
        <n v="5368400"/>
        <n v="397800"/>
        <n v="1340400"/>
        <n v="3086172"/>
        <n v="2312800"/>
        <n v="1003500"/>
        <n v="696672"/>
        <n v="65683700"/>
        <n v="564500"/>
        <n v="136408"/>
        <n v="1024004"/>
        <n v="852078"/>
        <n v="333300"/>
        <n v="5642878"/>
        <n v="137470"/>
        <n v="138768"/>
        <n v="333000"/>
        <n v="139358"/>
        <n v="897700"/>
        <n v="5534300"/>
        <n v="472000"/>
        <n v="2157200"/>
        <n v="6760200"/>
        <n v="160480"/>
        <n v="3315400"/>
        <n v="249700"/>
        <n v="151000"/>
        <n v="450600"/>
        <n v="136762"/>
        <n v="842284"/>
        <n v="1292454"/>
        <n v="140700"/>
        <n v="9115500"/>
        <n v="138700"/>
        <n v="739500"/>
        <n v="93800"/>
        <n v="148600"/>
        <n v="1888100"/>
        <n v="780334"/>
        <n v="173600"/>
        <n v="84300"/>
        <n v="146438"/>
        <n v="2247500"/>
        <n v="358900"/>
        <n v="37100"/>
        <n v="183600"/>
        <n v="1727900"/>
        <n v="3108900"/>
        <n v="3066584"/>
        <n v="695800"/>
        <n v="969700"/>
        <n v="140302"/>
        <n v="136400"/>
        <n v="134048"/>
        <n v="134874"/>
        <n v="14934900"/>
        <n v="173400"/>
        <n v="1102474"/>
        <n v="290800"/>
        <n v="5601800"/>
        <n v="450000"/>
        <n v="175100"/>
        <n v="1544620"/>
        <n v="128600"/>
        <n v="147854"/>
        <n v="1417298"/>
        <n v="584100"/>
        <n v="1994200"/>
        <n v="883000"/>
        <n v="1427092"/>
        <n v="4373700"/>
        <n v="89100"/>
        <n v="383500"/>
        <n v="1401300"/>
        <n v="180300"/>
        <n v="5902600"/>
        <n v="17421800"/>
        <n v="53100000"/>
        <n v="1161592"/>
        <n v="532300"/>
        <n v="4934200"/>
        <n v="403100"/>
        <n v="176800"/>
        <n v="274822"/>
        <n v="102500"/>
        <n v="4226600"/>
        <n v="200100"/>
        <n v="956036"/>
        <n v="1654800"/>
        <n v="354000"/>
        <n v="877300"/>
        <n v="294900"/>
        <n v="1537400"/>
        <n v="781100"/>
        <n v="97114"/>
        <n v="4198300"/>
        <n v="52000"/>
        <n v="5174000"/>
        <n v="971730"/>
        <n v="1960688"/>
        <n v="372600"/>
        <n v="4136600"/>
        <n v="3715200"/>
        <n v="144300"/>
        <n v="596000"/>
        <n v="876858"/>
        <n v="563568"/>
        <n v="162800"/>
        <n v="23700"/>
        <n v="1603400"/>
        <n v="288400"/>
        <n v="135110"/>
        <n v="2071500"/>
        <n v="5015000"/>
        <n v="100000"/>
        <n v="422500"/>
        <n v="531944"/>
        <n v="550200"/>
        <n v="1405498"/>
        <n v="1330700"/>
        <n v="613500"/>
        <n v="2392332"/>
        <n v="253900"/>
        <n v="63700"/>
        <n v="132700"/>
        <n v="4982300"/>
        <n v="51300"/>
        <n v="232400"/>
        <n v="310600"/>
        <n v="409000"/>
        <n v="108500"/>
        <n v="24001200"/>
        <n v="2054300"/>
        <n v="3966900"/>
        <n v="211200"/>
        <n v="198300"/>
        <n v="3511600"/>
        <n v="3187000"/>
        <n v="3180100"/>
        <n v="60800"/>
        <n v="244900"/>
        <n v="240700"/>
        <n v="17700"/>
        <n v="5668900"/>
        <n v="147972"/>
        <n v="753300"/>
        <n v="1411200"/>
        <n v="1334500"/>
        <n v="2425000"/>
        <n v="247800"/>
        <n v="4281000"/>
        <n v="1209000"/>
        <n v="400500"/>
        <n v="2065900"/>
        <n v="18240700"/>
        <n v="38042300"/>
        <n v="2698300"/>
        <n v="349200"/>
        <n v="1276000"/>
        <n v="1510000"/>
        <n v="958100"/>
        <n v="98800"/>
        <n v="1370452"/>
        <n v="25000"/>
        <n v="3326400"/>
        <n v="2392922"/>
        <n v="36559400"/>
        <n v="3269400"/>
        <n v="3037300"/>
        <n v="9293700"/>
        <n v="39100"/>
        <n v="23600"/>
        <n v="70800000"/>
        <n v="98900"/>
        <n v="140410000"/>
        <n v="919200"/>
        <n v="141364"/>
        <n v="2725300"/>
        <n v="266700"/>
        <n v="255600"/>
        <n v="688700"/>
        <n v="1805300"/>
        <n v="92600"/>
        <n v="2315100"/>
        <n v="641212"/>
        <n v="1019100"/>
        <n v="2747000"/>
        <n v="25900"/>
        <n v="104000"/>
        <n v="559200"/>
        <n v="2685200"/>
        <n v="1558100"/>
        <n v="1475100"/>
        <n v="2032500"/>
        <n v="224300"/>
        <n v="403700"/>
        <n v="2367900"/>
        <n v="484200"/>
        <n v="267100"/>
        <n v="248500"/>
        <n v="579900"/>
        <n v="3559900"/>
        <n v="3815100"/>
        <n v="4256300"/>
        <n v="648764"/>
        <n v="151630"/>
        <n v="17720100"/>
        <n v="50500"/>
        <n v="73200"/>
        <n v="11800"/>
        <n v="29500"/>
        <n v="81700"/>
        <n v="1438184"/>
        <n v="482900"/>
        <n v="456200"/>
        <n v="317538"/>
        <n v="11359034"/>
        <n v="1360500"/>
        <n v="62300"/>
        <n v="693000"/>
        <n v="192400"/>
        <n v="1363900"/>
        <n v="54300"/>
        <n v="957100"/>
        <n v="1281600"/>
        <n v="4534700"/>
        <n v="37897500"/>
        <n v="1588600"/>
        <n v="117500"/>
        <n v="666900"/>
        <n v="1637000"/>
        <n v="381600"/>
        <n v="1149900"/>
        <n v="67700"/>
        <n v="930200"/>
        <n v="2429100"/>
        <n v="59700"/>
        <n v="200000"/>
        <n v="491000"/>
        <n v="427300"/>
        <n v="152800"/>
        <n v="1883300"/>
        <n v="349000"/>
        <n v="30000000"/>
        <n v="173300"/>
        <n v="60000"/>
        <n v="1770100"/>
        <n v="782300"/>
        <n v="94600"/>
        <n v="492900"/>
        <n v="270200"/>
        <n v="85300"/>
        <n v="793500"/>
        <n v="574306"/>
        <n v="24000"/>
        <n v="26400"/>
        <n v="3422000"/>
        <n v="387400"/>
        <n v="554600"/>
        <n v="269900"/>
        <n v="20060000"/>
        <n v="437898"/>
        <n v="2777300"/>
        <n v="19257200"/>
        <n v="252048"/>
        <n v="24500"/>
        <n v="118400"/>
        <n v="29700"/>
        <n v="319700"/>
        <n v="460000"/>
        <n v="395400"/>
        <n v="1647800"/>
        <n v="64300"/>
        <n v="107200"/>
        <n v="3363000"/>
        <n v="1131600"/>
        <n v="203000"/>
        <n v="60100"/>
        <n v="85000"/>
        <n v="280400"/>
        <n v="1532000"/>
        <n v="66700"/>
        <n v="157200"/>
        <n v="5737200"/>
        <n v="25400"/>
        <n v="149100"/>
        <n v="800900"/>
        <n v="771500"/>
        <n v="841100"/>
        <n v="24100"/>
        <n v="25500"/>
        <n v="5097600"/>
        <n v="175466"/>
        <n v="10502000"/>
        <n v="291900"/>
        <n v="169900"/>
        <n v="70700"/>
        <n v="121200"/>
        <n v="14937100"/>
        <n v="2482200"/>
        <n v="69400"/>
        <n v="21200"/>
        <n v="4042900"/>
        <n v="1901688"/>
        <n v="882200"/>
        <n v="300000"/>
        <n v="124372"/>
        <n v="3310200"/>
        <n v="137824"/>
        <n v="4424882"/>
        <n v="779626"/>
        <n v="362500"/>
        <n v="32500"/>
        <n v="860800"/>
        <n v="1124894"/>
        <n v="1750800"/>
        <n v="867500"/>
        <n v="1486900"/>
        <n v="185100"/>
        <n v="113516"/>
        <n v="1253200"/>
        <n v="7129600"/>
        <n v="574300"/>
        <n v="1107300"/>
        <n v="351200"/>
        <n v="1268900"/>
        <n v="5514400"/>
        <n v="154462"/>
        <n v="152220"/>
        <n v="1450100"/>
        <n v="1191900"/>
        <n v="117700"/>
        <n v="265200"/>
        <n v="547300"/>
        <n v="254100"/>
        <n v="601700"/>
        <n v="2013552"/>
        <n v="2596000"/>
        <n v="699504"/>
        <n v="5215100"/>
        <n v="52900"/>
        <n v="277000"/>
        <n v="1085100"/>
        <n v="4971300"/>
        <n v="6569400"/>
        <n v="4484000"/>
        <n v="3561900"/>
        <n v="1030400"/>
        <n v="508400"/>
        <n v="98100"/>
        <n v="270800"/>
        <n v="204000"/>
        <n v="4956000"/>
        <n v="342200"/>
        <n v="96500"/>
        <n v="1726300"/>
        <n v="1546000"/>
        <n v="149900"/>
        <n v="75000"/>
        <n v="201200"/>
        <n v="651000"/>
        <n v="53300"/>
        <n v="74800"/>
        <n v="70500"/>
        <n v="263900"/>
        <n v="135000"/>
        <n v="918748"/>
        <n v="19050900"/>
        <n v="413000"/>
        <n v="5531000"/>
        <n v="1681500"/>
        <n v="197700"/>
        <n v="296500"/>
        <n v="87700"/>
        <n v="509800"/>
        <n v="982000"/>
        <n v="1720600"/>
        <n v="236200"/>
        <n v="272400"/>
        <n v="99200"/>
        <n v="94800"/>
        <n v="2832000"/>
        <n v="142300"/>
        <n v="349400"/>
        <n v="96900"/>
        <n v="109000"/>
        <n v="1373200"/>
        <n v="100100"/>
        <n v="718100"/>
        <n v="4330700"/>
        <n v="799332"/>
        <n v="65200"/>
        <n v="142000"/>
        <n v="1104500"/>
        <n v="231100"/>
        <n v="227200"/>
        <n v="336300"/>
        <n v="809600"/>
        <n v="559100"/>
        <n v="1593000"/>
        <n v="2714000"/>
        <n v="814200"/>
        <n v="64500"/>
        <n v="133812"/>
        <n v="1941200"/>
        <n v="320700"/>
        <n v="1868400"/>
        <n v="65300"/>
        <n v="1604900"/>
        <n v="162500"/>
        <n v="95462"/>
        <n v="123100"/>
        <n v="546458"/>
        <n v="555780"/>
        <n v="549054"/>
        <n v="3332200"/>
        <n v="678200"/>
        <n v="62600"/>
        <n v="118900"/>
        <n v="156700"/>
        <n v="5487900"/>
        <n v="97200"/>
        <n v="292400"/>
        <n v="584500"/>
        <n v="1458300"/>
        <n v="449600"/>
        <n v="1500000"/>
        <n v="7059000"/>
        <n v="540700"/>
        <n v="111500"/>
        <n v="1334600"/>
        <n v="887400"/>
        <n v="15610200"/>
        <n v="231500"/>
        <n v="75200"/>
        <n v="5333300"/>
        <n v="75700"/>
        <n v="361200"/>
        <n v="87900"/>
        <n v="48200"/>
        <n v="238900"/>
        <n v="2893400"/>
        <n v="136880"/>
        <n v="1813900"/>
        <n v="67400"/>
        <n v="68700"/>
        <n v="2100400"/>
        <n v="1438200"/>
        <n v="57600"/>
        <n v="2212000"/>
        <n v="1212900"/>
        <n v="222300"/>
        <n v="194500"/>
        <n v="100600"/>
        <n v="1330686"/>
        <n v="60200"/>
        <n v="326900"/>
        <n v="434200"/>
        <n v="2358200"/>
        <n v="81400"/>
        <n v="949000"/>
        <n v="101362"/>
        <n v="1354100"/>
        <n v="47400"/>
        <n v="232700"/>
        <n v="1171622"/>
        <n v="90300"/>
        <n v="369340"/>
        <n v="94700"/>
        <n v="185600"/>
        <n v="137700"/>
        <n v="62900"/>
        <n v="407200"/>
        <n v="516100"/>
        <n v="2825510"/>
        <n v="735376"/>
        <n v="622214"/>
        <n v="1108700"/>
        <n v="69100"/>
        <n v="1450338"/>
        <n v="2725600"/>
        <n v="317400"/>
        <n v="249100"/>
        <n v="44200"/>
        <n v="76000"/>
        <n v="330500"/>
        <n v="67500"/>
        <n v="83900"/>
        <n v="1628400"/>
        <n v="5853300"/>
        <n v="1922700"/>
        <n v="68800"/>
        <n v="10620000"/>
        <n v="108700"/>
        <n v="155300"/>
        <n v="417248"/>
        <n v="879500"/>
        <n v="885500"/>
        <n v="189300"/>
        <n v="1893700"/>
        <n v="185200"/>
        <n v="1731200"/>
        <n v="68000"/>
        <n v="196200"/>
        <n v="3966800"/>
        <n v="13344000"/>
        <n v="354300"/>
        <n v="94300"/>
        <n v="2893200"/>
        <n v="1582000"/>
        <n v="218800"/>
        <n v="239000"/>
        <n v="418100"/>
        <n v="734668"/>
        <n v="500438"/>
        <n v="84100"/>
        <n v="14200"/>
        <n v="346900"/>
        <n v="69700"/>
        <n v="61000"/>
        <n v="387600"/>
        <n v="86100"/>
        <n v="103300"/>
        <n v="208500"/>
        <n v="385800"/>
        <n v="252200"/>
        <n v="15000000"/>
        <n v="144078"/>
        <n v="92000"/>
        <n v="459492"/>
        <n v="99946"/>
        <n v="116500"/>
        <n v="68900"/>
        <n v="1114600"/>
        <n v="1216500"/>
        <n v="478600"/>
        <n v="2434700"/>
        <n v="303200"/>
        <n v="608500"/>
        <n v="629530"/>
        <n v="998800"/>
        <n v="309900"/>
        <n v="1449600"/>
        <n v="685226"/>
        <n v="866500"/>
        <n v="238600"/>
        <n v="589400"/>
        <n v="356100"/>
        <n v="5245200"/>
        <n v="384400"/>
        <n v="74200"/>
        <n v="261600"/>
        <n v="28900"/>
        <n v="103100"/>
        <n v="173100"/>
        <n v="96800"/>
        <n v="413400"/>
        <n v="41700"/>
        <n v="51000"/>
        <n v="172800"/>
        <n v="659148"/>
        <n v="1289622"/>
        <n v="1994000"/>
        <n v="151800"/>
        <n v="544900"/>
        <n v="689400"/>
        <n v="99600"/>
        <n v="288200"/>
        <n v="1378000"/>
        <n v="53600"/>
        <n v="175900"/>
        <n v="875400"/>
        <n v="175600"/>
        <n v="208400"/>
        <n v="210300"/>
        <n v="2312300"/>
        <n v="48700"/>
        <n v="146200"/>
        <n v="112000"/>
        <n v="295800"/>
        <n v="609470"/>
        <n v="4786300"/>
        <n v="516800"/>
        <n v="188600"/>
        <n v="612300"/>
        <n v="966300"/>
        <n v="430800"/>
        <n v="1577400"/>
        <n v="273200"/>
        <n v="8748900"/>
        <n v="4546500"/>
        <n v="1870900"/>
        <n v="223723900"/>
        <n v="659100"/>
        <n v="178900"/>
        <n v="635194"/>
        <n v="128000"/>
        <n v="331300"/>
        <n v="1343600"/>
        <n v="5356800"/>
        <n v="77500"/>
        <n v="97600"/>
        <n v="1086600"/>
        <n v="51800"/>
        <n v="107600"/>
        <n v="271100"/>
        <n v="4155960"/>
        <n v="8260100"/>
        <n v="79400"/>
        <n v="805600"/>
        <n v="19470100"/>
        <n v="504400"/>
        <n v="2759900"/>
        <n v="1334400"/>
        <n v="80600"/>
        <n v="629700"/>
        <n v="350700"/>
        <n v="1522600"/>
        <n v="172900"/>
        <n v="920282"/>
        <n v="470400"/>
        <n v="104100"/>
        <n v="1043200"/>
        <n v="241000"/>
        <n v="444600"/>
        <n v="430400"/>
        <n v="1223200"/>
        <n v="1740400"/>
        <n v="17700000"/>
        <n v="5360032"/>
        <n v="357600"/>
        <n v="1145662"/>
        <n v="1258400"/>
        <n v="256800"/>
        <n v="232200"/>
        <n v="438400"/>
        <n v="480000"/>
        <n v="245700"/>
        <n v="1150972"/>
        <n v="506400"/>
        <n v="66900"/>
        <n v="508108"/>
        <n v="14750100"/>
        <n v="34101500"/>
        <n v="72700"/>
        <n v="912900"/>
        <n v="14111000"/>
        <n v="1476298"/>
        <n v="27800"/>
        <n v="118600"/>
        <n v="112700"/>
        <n v="4642000"/>
        <n v="130508"/>
        <n v="3813100"/>
        <n v="914500"/>
        <n v="177000"/>
        <n v="2388100"/>
        <n v="1394642"/>
        <n v="755300"/>
        <n v="198900"/>
        <n v="179000"/>
        <n v="13874300"/>
        <n v="10284100"/>
        <n v="3502200"/>
        <n v="1646300"/>
        <n v="2171200"/>
        <n v="955500"/>
        <n v="660600"/>
        <n v="139400"/>
        <n v="2555200"/>
        <n v="656100"/>
        <n v="770000"/>
        <n v="1414800"/>
        <n v="4952500"/>
        <n v="4493200"/>
        <n v="109800"/>
        <n v="4333400"/>
        <n v="1459542"/>
        <n v="392200"/>
        <n v="1226500"/>
        <n v="11210000"/>
        <n v="649400"/>
        <n v="389000"/>
        <n v="1094300"/>
        <n v="3648800"/>
        <n v="4247900"/>
        <n v="106790"/>
        <n v="3427400"/>
        <n v="114700"/>
        <n v="21100"/>
        <n v="42600"/>
        <n v="598378"/>
        <n v="61323300"/>
        <n v="46676400"/>
        <n v="67900"/>
        <n v="3870900"/>
        <n v="711894"/>
        <n v="15619900"/>
        <n v="121900"/>
        <n v="863400"/>
        <n v="116000"/>
        <n v="267300"/>
        <n v="179800"/>
        <n v="114500"/>
        <n v="41400"/>
        <n v="950300"/>
        <n v="3575636"/>
        <n v="737500"/>
        <n v="460672"/>
        <n v="252000"/>
        <n v="1378830"/>
        <n v="133100"/>
        <n v="37052000"/>
        <n v="117200"/>
        <n v="145100"/>
        <n v="101900"/>
        <n v="367688"/>
        <n v="3157700"/>
        <n v="3370000"/>
        <n v="1964500"/>
        <n v="3300700"/>
        <n v="1459800"/>
        <n v="311600"/>
        <n v="216600"/>
        <n v="174800"/>
        <n v="1628300"/>
        <n v="212200"/>
        <n v="31600"/>
        <n v="26000"/>
        <n v="470900"/>
        <n v="196300"/>
        <n v="575600"/>
        <n v="95100"/>
        <n v="59900"/>
        <n v="296100"/>
        <n v="42500"/>
        <n v="1416118"/>
        <n v="1594600"/>
        <n v="3527400"/>
        <n v="1081470"/>
        <n v="352100"/>
        <n v="343900"/>
        <n v="5251000"/>
        <n v="141836"/>
        <n v="128200"/>
        <n v="1827500"/>
        <n v="48021900"/>
        <n v="61900"/>
        <n v="1340000"/>
        <n v="655100"/>
        <n v="3720800"/>
        <n v="9785200"/>
        <n v="516300"/>
        <n v="4479000"/>
        <n v="324100"/>
        <n v="59200"/>
        <n v="1381400"/>
        <n v="91000"/>
        <n v="503600"/>
        <n v="3134400"/>
        <n v="30700"/>
        <n v="1830100"/>
        <n v="380000"/>
        <n v="2629100"/>
        <n v="101000"/>
        <n v="70900"/>
        <n v="710400"/>
        <n v="3374100"/>
        <n v="62800"/>
        <n v="56600"/>
        <n v="83600"/>
        <n v="2396900"/>
        <n v="119180"/>
        <n v="2392900"/>
        <n v="6205900"/>
        <n v="81300"/>
        <n v="72900"/>
        <n v="529500"/>
        <n v="68400"/>
        <n v="1016000"/>
        <n v="2984810"/>
        <n v="33040000"/>
        <n v="1357000"/>
        <n v="171600"/>
        <n v="1742300"/>
        <n v="430818"/>
        <n v="1148800"/>
        <n v="1451872"/>
        <n v="642200"/>
        <n v="5477000"/>
        <n v="136300"/>
        <n v="148107100"/>
        <n v="50700"/>
        <n v="832000"/>
        <n v="5027200"/>
        <n v="103200"/>
        <n v="155800"/>
        <n v="747400"/>
        <n v="139342500"/>
        <n v="1180100"/>
        <n v="37151500"/>
        <n v="48380000"/>
        <n v="4454000"/>
        <n v="210400"/>
        <n v="62700"/>
        <n v="108900"/>
        <n v="5451600"/>
        <n v="179600"/>
        <n v="204500"/>
        <n v="4965500"/>
        <n v="21800"/>
        <n v="242500"/>
        <n v="137800"/>
        <n v="114300"/>
        <n v="302500"/>
        <n v="263600"/>
        <n v="625400000"/>
        <n v="341900"/>
        <n v="204700"/>
        <n v="1622500"/>
        <n v="1322900"/>
        <n v="4383700"/>
        <n v="69600"/>
        <n v="449000"/>
        <n v="239100"/>
        <n v="106100"/>
        <n v="635400"/>
        <n v="128700"/>
        <n v="1566600"/>
        <n v="270300"/>
        <n v="354700"/>
        <n v="692100"/>
        <n v="1840200"/>
        <n v="21600"/>
        <n v="1532100"/>
        <n v="569900"/>
        <n v="153300"/>
        <n v="656316"/>
        <n v="690418"/>
        <n v="409932"/>
        <n v="160000"/>
        <n v="85100"/>
        <n v="144700"/>
        <n v="154900"/>
        <n v="1211400"/>
        <n v="1881000"/>
        <n v="714800"/>
        <n v="252500"/>
        <n v="1288900"/>
        <n v="296800"/>
        <n v="5757000"/>
        <n v="407218"/>
        <n v="548300"/>
        <n v="2293400"/>
        <n v="325700"/>
        <n v="380300"/>
        <n v="51600"/>
        <n v="494800"/>
        <n v="66800"/>
        <n v="77400"/>
        <n v="73400"/>
        <n v="66600"/>
        <n v="156500"/>
        <n v="944000"/>
        <n v="10030000"/>
        <n v="4725900"/>
        <n v="842500"/>
        <n v="8136600"/>
        <n v="4076400"/>
        <n v="4911200"/>
        <n v="993800"/>
        <n v="375900"/>
        <n v="7835600"/>
        <n v="231400"/>
        <n v="50600"/>
        <n v="1841200"/>
        <n v="77600"/>
        <n v="1125248"/>
        <n v="135300"/>
        <n v="640858"/>
        <n v="611400"/>
        <n v="79900"/>
        <n v="646500"/>
        <n v="41900"/>
        <n v="70400"/>
        <n v="308300"/>
        <n v="502300"/>
        <n v="72400"/>
        <n v="100200"/>
        <n v="95500"/>
        <n v="64700"/>
        <n v="1553900"/>
        <n v="2006000"/>
        <n v="99400"/>
        <n v="54800"/>
        <n v="13725500"/>
        <n v="324500"/>
        <n v="751542"/>
        <n v="107000"/>
        <n v="103900"/>
        <n v="1073800"/>
        <n v="2478000"/>
        <n v="21400"/>
        <n v="928000"/>
        <n v="1528800"/>
        <n v="1475000"/>
        <n v="51400"/>
        <n v="220400"/>
        <n v="461100"/>
        <n v="269000"/>
        <n v="335600"/>
        <n v="1592500"/>
        <n v="924900"/>
        <n v="61100"/>
        <n v="570000"/>
        <n v="557432"/>
        <n v="512900"/>
        <n v="136600"/>
        <n v="438000"/>
        <n v="82800"/>
        <n v="215000"/>
        <n v="18773800"/>
        <n v="7591500"/>
        <n v="34220000"/>
        <n v="832400"/>
        <n v="801200"/>
        <n v="1206800"/>
        <n v="2907402"/>
        <n v="593068"/>
        <n v="631600"/>
        <n v="159100"/>
        <n v="252520"/>
        <n v="260300"/>
        <n v="749600"/>
        <n v="1031200"/>
        <n v="61800"/>
        <n v="262300"/>
        <n v="97100"/>
        <n v="55600"/>
        <n v="131300"/>
        <n v="2372600"/>
        <n v="330200"/>
        <n v="3127000"/>
        <n v="124000"/>
        <n v="2445600"/>
        <n v="2972000"/>
        <n v="490100"/>
        <n v="1264000"/>
        <n v="850900"/>
        <n v="809480"/>
        <n v="100909900"/>
        <n v="110700"/>
        <n v="45400"/>
        <n v="212518"/>
        <n v="294400"/>
        <n v="212800"/>
        <n v="1519840"/>
        <n v="284600"/>
        <n v="1119900"/>
        <n v="585400"/>
        <n v="547800"/>
        <n v="97232"/>
        <n v="2097000"/>
        <n v="125800"/>
        <n v="88400"/>
        <n v="360400"/>
        <n v="92500"/>
        <n v="719300"/>
        <n v="4824500"/>
        <n v="120700"/>
        <n v="129918"/>
        <n v="262500"/>
        <n v="106672"/>
        <n v="130500"/>
        <n v="75100"/>
        <n v="225100"/>
        <n v="188500"/>
        <n v="343600"/>
        <n v="859200"/>
        <n v="1302300"/>
        <n v="119700"/>
        <n v="2606000"/>
        <n v="201600"/>
        <n v="709500"/>
        <n v="234000"/>
        <n v="594400"/>
        <n v="164300"/>
        <n v="64200"/>
        <n v="927100"/>
        <n v="3215028"/>
        <n v="149300"/>
        <n v="6000000"/>
        <n v="1241400"/>
        <n v="3500000"/>
        <n v="2500100"/>
        <n v="3315200"/>
        <n v="459700"/>
        <n v="743500"/>
        <n v="209500"/>
        <n v="489600"/>
        <n v="56300"/>
        <n v="156600"/>
        <n v="8024000"/>
        <n v="11377500"/>
        <n v="141700"/>
        <n v="15014000"/>
        <n v="45100"/>
        <n v="148700"/>
        <n v="587300"/>
        <n v="188900"/>
        <n v="137300"/>
        <n v="849600"/>
        <n v="1529200"/>
        <n v="424800"/>
        <n v="60500"/>
        <n v="38600"/>
        <n v="83100"/>
        <n v="776200"/>
        <n v="5546000"/>
        <n v="326000"/>
        <n v="742000"/>
        <n v="106500"/>
        <n v="97000"/>
        <n v="36050000"/>
        <n v="564394"/>
        <n v="176900"/>
        <n v="445900"/>
        <n v="455500"/>
        <n v="67600"/>
        <n v="1873300"/>
        <n v="1375000"/>
        <n v="81000"/>
        <n v="717000"/>
        <n v="347200"/>
        <n v="4130000"/>
        <n v="372500"/>
        <n v="28000"/>
        <n v="2453300"/>
        <n v="539700"/>
        <n v="380700"/>
        <n v="4360000"/>
        <n v="97800"/>
        <n v="448500"/>
        <n v="3599000"/>
        <n v="918500"/>
        <n v="184600"/>
        <n v="138900"/>
        <n v="3695800"/>
        <n v="39000"/>
        <n v="4374900"/>
        <n v="1256300"/>
        <n v="8850100"/>
        <n v="349500"/>
        <n v="436600"/>
        <n v="436400"/>
        <n v="1852600"/>
        <n v="3705000"/>
        <n v="129800"/>
        <n v="6292800"/>
        <n v="125100"/>
        <n v="66300"/>
        <n v="103000"/>
        <n v="3009700"/>
        <n v="374700"/>
        <n v="79800"/>
        <n v="172000"/>
        <n v="190400"/>
        <n v="162100"/>
        <n v="88300"/>
        <n v="57900"/>
        <n v="72600"/>
        <n v="116800"/>
        <n v="332100"/>
        <n v="2024600"/>
        <n v="1273102"/>
        <n v="1710200"/>
        <n v="2020900"/>
        <n v="748700"/>
        <n v="264400"/>
        <n v="2438400"/>
        <n v="56200"/>
        <n v="166262"/>
        <n v="58400"/>
        <n v="2376992"/>
        <n v="301500"/>
        <n v="338900"/>
        <n v="634200"/>
        <n v="488100"/>
        <n v="87500"/>
        <n v="4250600"/>
        <n v="49400"/>
        <n v="684900"/>
        <n v="308700"/>
        <n v="31860000"/>
        <n v="627300"/>
        <n v="118500"/>
        <n v="86700"/>
        <n v="248400"/>
        <n v="2282900"/>
        <n v="3279200"/>
        <n v="800000"/>
        <n v="1981600"/>
        <n v="1333400"/>
        <n v="725700"/>
        <n v="169300"/>
        <n v="259600"/>
        <n v="586300"/>
        <n v="355000"/>
        <n v="183100"/>
        <n v="431100"/>
        <n v="71100"/>
        <n v="80200"/>
        <n v="509035400"/>
        <n v="146084"/>
        <n v="98400"/>
        <n v="2655100"/>
        <n v="579300"/>
        <n v="295118"/>
        <n v="420000"/>
        <n v="2584600"/>
        <n v="180000000"/>
        <n v="17564400"/>
        <n v="9300500"/>
        <n v="50800"/>
        <n v="5500900"/>
        <n v="519200"/>
        <n v="1598800"/>
        <n v="283200"/>
        <n v="61700"/>
        <n v="3256200"/>
        <n v="29446900"/>
        <n v="5394600"/>
        <n v="282500"/>
        <n v="209800"/>
        <n v="62200"/>
        <n v="199600"/>
        <n v="145500"/>
        <n v="31700"/>
        <n v="282300"/>
        <n v="426000"/>
        <n v="32100"/>
        <n v="235100"/>
        <n v="48500"/>
        <n v="267900"/>
        <n v="1099800"/>
        <n v="519300"/>
        <n v="325100"/>
        <n v="72570"/>
        <n v="364000"/>
        <n v="460300"/>
        <n v="99300"/>
        <n v="63400"/>
        <n v="110800"/>
        <n v="2800600"/>
        <n v="63000"/>
        <n v="41500"/>
        <n v="780900"/>
        <n v="250800"/>
        <n v="643500"/>
        <n v="738400"/>
        <n v="485500"/>
        <n v="244700"/>
        <n v="345300"/>
        <n v="235600"/>
        <n v="114200"/>
        <n v="375800"/>
        <n v="150800"/>
        <n v="308600"/>
        <n v="162400"/>
        <n v="450100"/>
        <n v="274300"/>
        <n v="391500"/>
        <n v="2678000"/>
        <n v="205600"/>
        <n v="300700"/>
        <n v="196600"/>
        <n v="127200"/>
        <n v="1645000"/>
        <n v="527700"/>
        <n v="258400"/>
        <n v="940200"/>
        <n v="407800"/>
        <n v="1271900"/>
        <n v="298800"/>
        <n v="1708700"/>
        <n v="855300"/>
        <n v="5465600"/>
        <n v="113600"/>
        <n v="1147400"/>
        <n v="127900"/>
        <n v="117400"/>
        <n v="251900"/>
        <n v="744400"/>
        <n v="283300"/>
        <n v="264000"/>
        <n v="246400"/>
        <n v="913000"/>
        <n v="80240000"/>
        <n v="9558000"/>
        <n v="185900"/>
        <n v="2765000"/>
        <n v="1042600"/>
        <n v="135900"/>
        <n v="1112200"/>
        <n v="1111900"/>
        <n v="52100"/>
        <n v="191800"/>
        <n v="484600"/>
        <n v="144000"/>
        <n v="57300"/>
        <n v="1000800"/>
        <n v="8260000"/>
        <n v="57400"/>
        <n v="600000"/>
        <n v="1348200"/>
        <n v="643300"/>
        <n v="98600"/>
        <n v="293300"/>
        <n v="30300"/>
        <n v="1005400"/>
        <n v="292900"/>
        <n v="430700"/>
        <n v="377800"/>
        <n v="1204600"/>
        <n v="1444000"/>
        <n v="192930"/>
        <n v="174100"/>
        <n v="3378800"/>
        <n v="1495600"/>
        <n v="80700"/>
        <n v="345600"/>
        <n v="263800"/>
        <n v="73900"/>
        <n v="921200"/>
        <n v="519700"/>
        <n v="700200"/>
        <n v="6981800"/>
        <n v="46300"/>
        <n v="125900"/>
        <n v="156100"/>
        <n v="118200"/>
        <n v="3471100"/>
        <n v="206500"/>
        <n v="2734400"/>
        <n v="6541300"/>
        <n v="806500"/>
        <n v="58500"/>
        <n v="10974000"/>
        <n v="79100"/>
        <n v="3810400"/>
        <n v="2307600"/>
        <n v="488638"/>
        <n v="6259000"/>
        <n v="3314200"/>
        <n v="3824700"/>
        <n v="506000"/>
        <n v="2712600"/>
        <n v="223000"/>
        <n v="433500"/>
        <n v="43500"/>
        <n v="2708200"/>
        <n v="3754300"/>
        <n v="54000"/>
        <n v="152600"/>
        <n v="79000"/>
        <n v="166500"/>
        <n v="5222200"/>
        <n v="9282800"/>
        <n v="138800"/>
        <n v="1711000"/>
        <n v="14160000"/>
        <n v="103700"/>
        <n v="17700100"/>
        <n v="8556700"/>
        <n v="1366300"/>
        <n v="459300"/>
        <n v="64600"/>
        <n v="696436"/>
        <n v="213300"/>
        <n v="28700"/>
        <n v="626900"/>
        <n v="648882"/>
        <n v="4543000"/>
        <n v="1848400"/>
        <n v="158500"/>
        <n v="16500"/>
        <n v="231800"/>
        <n v="46700"/>
        <n v="154300"/>
        <n v="1220000"/>
        <n v="3419500"/>
        <n v="719200"/>
        <n v="147500"/>
        <n v="15340000"/>
        <n v="561000"/>
        <n v="4716500"/>
        <n v="2751100"/>
        <n v="86600"/>
        <n v="1474800"/>
        <n v="143100"/>
        <n v="143600"/>
        <n v="47200"/>
        <n v="228800"/>
        <n v="94000"/>
        <n v="167100"/>
        <n v="95300"/>
        <n v="106000"/>
        <n v="2724000"/>
        <n v="7225500"/>
        <n v="2046300"/>
        <n v="181400"/>
        <n v="119400"/>
        <n v="6241700"/>
        <n v="1117200"/>
        <n v="275400"/>
        <n v="59300"/>
        <n v="9436600"/>
        <n v="2013000"/>
        <n v="144800"/>
        <n v="2532300"/>
        <n v="784900"/>
        <n v="767000"/>
        <n v="49500"/>
        <n v="260000"/>
        <n v="835204"/>
        <n v="3213100"/>
        <n v="276400"/>
        <n v="59500"/>
        <n v="461400"/>
        <n v="2580000"/>
        <n v="1121000"/>
        <n v="3952900"/>
        <n v="87800"/>
        <n v="43400"/>
        <n v="757600"/>
        <n v="2099300"/>
        <n v="507500"/>
        <n v="76500"/>
        <n v="908400"/>
        <n v="10998000"/>
        <n v="207000"/>
        <n v="194600"/>
        <n v="1099500"/>
        <n v="1011000"/>
        <n v="101200"/>
        <n v="51900"/>
        <n v="1046400"/>
        <n v="65600"/>
        <n v="1457600"/>
        <n v="1031900"/>
        <n v="157000"/>
        <n v="4597700"/>
        <n v="965700"/>
        <n v="1026800"/>
        <n v="686900"/>
        <n v="4359400"/>
        <n v="769900"/>
        <n v="214300"/>
        <n v="26900"/>
        <n v="110400"/>
        <n v="417200"/>
        <n v="65000"/>
        <n v="297000"/>
        <n v="711100"/>
        <n v="958800"/>
        <n v="952500"/>
        <n v="3850900"/>
        <n v="170800"/>
        <n v="624500"/>
        <n v="40100"/>
        <n v="84200"/>
        <n v="2258500"/>
        <n v="1803600"/>
        <n v="3810089"/>
        <n v="177100"/>
        <n v="2809500"/>
        <n v="25960000"/>
        <n v="2212500"/>
        <n v="905700"/>
        <n v="1062400"/>
        <n v="30967700"/>
        <n v="134100"/>
        <n v="58000"/>
        <n v="104900"/>
        <n v="2740000"/>
        <n v="3993600"/>
        <n v="178200"/>
        <n v="13171800"/>
        <n v="2514300"/>
        <n v="2356700"/>
        <n v="976600"/>
        <n v="43300"/>
        <n v="943200"/>
        <n v="51700"/>
        <n v="442900"/>
        <n v="88600"/>
        <n v="557100"/>
        <n v="263200"/>
        <n v="6080000"/>
        <n v="34727400"/>
        <n v="141100"/>
        <n v="2361000"/>
        <n v="1599100"/>
        <n v="54700"/>
        <n v="192000"/>
        <n v="566400"/>
        <n v="96400"/>
        <n v="1352600"/>
        <n v="604400"/>
        <n v="1606700"/>
        <n v="1866000"/>
        <n v="616600"/>
        <n v="10419300"/>
        <n v="110000"/>
        <n v="131000"/>
        <n v="1300000"/>
        <n v="669000"/>
        <n v="387000"/>
        <n v="439400"/>
        <n v="179500"/>
        <n v="42400"/>
        <n v="75900"/>
        <n v="451400"/>
        <n v="82000"/>
        <n v="2584400"/>
        <n v="862000"/>
        <n v="2063000"/>
        <n v="645700"/>
        <n v="1292700"/>
        <n v="256500"/>
        <n v="297400"/>
        <n v="178100"/>
        <n v="276900"/>
        <n v="2392300"/>
        <n v="365900"/>
        <n v="4486600"/>
        <n v="10266000"/>
        <n v="58700"/>
        <n v="107800"/>
        <n v="2526900"/>
        <n v="478000"/>
        <n v="1014900"/>
        <n v="42800"/>
        <n v="42300"/>
        <n v="623000"/>
        <n v="854500"/>
        <n v="92800"/>
        <n v="44900"/>
        <n v="231600"/>
        <n v="196500"/>
        <n v="753800"/>
        <n v="3358000"/>
        <n v="37900"/>
        <n v="133900"/>
        <n v="1118700"/>
        <n v="65500"/>
        <n v="824100"/>
        <n v="453300"/>
        <n v="1739800"/>
        <n v="938200"/>
        <n v="464700"/>
        <n v="2516900"/>
        <n v="3146200"/>
        <n v="258600"/>
        <n v="264800"/>
        <n v="94500"/>
        <n v="94900"/>
        <n v="73100"/>
        <n v="130700"/>
        <n v="1067310"/>
        <n v="126100"/>
        <n v="1888600"/>
        <n v="1099100"/>
        <n v="1621800"/>
        <n v="247300"/>
        <n v="1503600"/>
        <n v="329900"/>
        <n v="56800"/>
        <n v="1427200"/>
        <n v="1067900"/>
        <n v="8096600"/>
        <n v="196800"/>
        <n v="1828600"/>
        <n v="7094300"/>
        <n v="960000"/>
        <n v="270400"/>
        <n v="1364000"/>
        <n v="79650000"/>
        <n v="7493000"/>
        <n v="445800"/>
        <n v="361300"/>
        <n v="392600"/>
        <n v="158800"/>
        <n v="157800"/>
        <n v="71600"/>
        <n v="122100"/>
        <n v="1427600"/>
        <n v="240600"/>
        <n v="1441000"/>
        <n v="970300"/>
        <n v="442500"/>
        <n v="614800"/>
        <n v="150500"/>
        <n v="27180300"/>
        <n v="36200"/>
        <n v="16686500"/>
        <n v="518300"/>
        <n v="82400"/>
        <n v="114100"/>
        <n v="1933800"/>
        <n v="132900"/>
        <n v="161400"/>
        <n v="1169400"/>
        <n v="2668900"/>
        <n v="146300"/>
        <n v="2837500"/>
        <n v="1416200"/>
        <n v="383000"/>
        <n v="1336400"/>
        <n v="361400"/>
        <n v="152200"/>
        <n v="6252300"/>
        <n v="1619800"/>
        <n v="4939900"/>
        <n v="59400"/>
        <n v="133800"/>
        <n v="55500"/>
        <n v="385600"/>
        <n v="4513500"/>
        <n v="99828"/>
        <n v="4026800"/>
        <n v="2469200"/>
        <n v="681500"/>
        <n v="12980000"/>
        <n v="785600"/>
        <n v="129000"/>
        <n v="109400"/>
        <n v="15300"/>
        <n v="302800"/>
        <n v="58200"/>
        <n v="108400"/>
        <n v="206600"/>
        <n v="4171500"/>
        <n v="1095800"/>
        <n v="1991600"/>
        <n v="3069200"/>
        <n v="12096300"/>
        <n v="2567000"/>
        <n v="173500"/>
        <n v="860900"/>
        <n v="82700"/>
        <n v="608300"/>
        <n v="66400"/>
        <n v="131100"/>
        <n v="105100"/>
        <n v="54539000"/>
        <n v="2242100"/>
        <n v="507400"/>
        <n v="269100"/>
        <n v="113200"/>
        <n v="43000"/>
        <n v="90000"/>
        <n v="407600"/>
        <n v="55100"/>
        <n v="98500"/>
        <n v="73800"/>
        <n v="93900"/>
        <n v="551300"/>
        <n v="428000"/>
        <n v="130300"/>
        <n v="170700"/>
        <n v="537200"/>
        <n v="363200"/>
        <n v="119000"/>
        <n v="996700"/>
        <n v="183500"/>
        <n v="352700"/>
        <n v="95200"/>
        <n v="197000"/>
        <n v="213900"/>
        <n v="226000"/>
        <n v="156400"/>
        <n v="377600"/>
        <n v="537300"/>
        <n v="1038400"/>
        <n v="287600"/>
        <n v="367000"/>
        <n v="660800"/>
        <n v="230100"/>
        <n v="104600"/>
        <n v="543200"/>
        <n v="205500"/>
        <n v="1011900"/>
        <n v="619800"/>
        <n v="321500"/>
        <n v="648500"/>
        <n v="302900"/>
        <n v="2562600"/>
        <n v="1652100"/>
        <n v="3734600"/>
        <n v="1079500"/>
        <n v="2419900"/>
        <n v="2884000"/>
        <n v="119200"/>
        <n v="1799400"/>
        <n v="130900"/>
        <n v="84000"/>
        <n v="84800"/>
        <n v="477100"/>
        <n v="258200"/>
        <n v="510700"/>
        <n v="1554500"/>
        <n v="5812400"/>
        <n v="888800"/>
        <n v="204800"/>
        <n v="154200"/>
        <n v="143800"/>
        <n v="6844000"/>
        <n v="303100"/>
        <n v="1333500"/>
        <n v="2418600"/>
        <n v="1478500"/>
        <n v="141800"/>
        <n v="123000"/>
        <n v="4200600"/>
        <n v="4128500"/>
        <n v="102300"/>
        <n v="140200"/>
        <n v="799800"/>
        <n v="182800"/>
        <n v="226600"/>
        <n v="427800"/>
        <n v="262900"/>
        <n v="261800"/>
        <n v="221500"/>
        <n v="181100"/>
        <n v="78715400"/>
        <n v="93102"/>
        <n v="145900"/>
        <n v="194000"/>
        <n v="139300"/>
        <n v="292300"/>
        <n v="50000"/>
        <n v="2970700"/>
        <n v="1257800"/>
        <n v="431200"/>
        <n v="229700"/>
        <n v="344700"/>
        <n v="148800"/>
        <n v="69200"/>
        <n v="785200"/>
        <n v="730500"/>
        <n v="1046300"/>
        <n v="486100"/>
        <n v="106700"/>
        <n v="27600"/>
        <n v="414500"/>
        <n v="576000"/>
        <n v="3953000"/>
        <n v="4951900"/>
        <n v="1332000"/>
        <n v="217000"/>
        <n v="11041100"/>
        <n v="1525000"/>
        <n v="1905800"/>
        <n v="230300"/>
        <n v="323900"/>
        <n v="31900"/>
        <n v="1907600"/>
        <n v="1161400"/>
        <n v="1061900"/>
        <n v="4214000"/>
        <n v="958300"/>
        <n v="4646700"/>
        <n v="140800"/>
        <n v="308900"/>
        <n v="168200"/>
        <n v="891800"/>
        <n v="5778000"/>
        <n v="182900"/>
        <n v="95600"/>
        <n v="199500"/>
        <n v="30400"/>
        <n v="3425300"/>
        <n v="6030500"/>
        <n v="6112400"/>
        <n v="5373800"/>
        <n v="465100"/>
        <n v="4218800"/>
        <n v="1864400"/>
        <n v="43700"/>
        <n v="397300"/>
        <n v="3717000"/>
        <n v="412200"/>
        <n v="8437000"/>
        <n v="54200"/>
        <n v="3199000"/>
        <n v="408500"/>
        <n v="142700"/>
        <n v="11092000"/>
        <n v="3091700"/>
        <n v="658600"/>
        <n v="1259100"/>
        <n v="1194400"/>
        <n v="45500"/>
        <n v="55400"/>
        <n v="26814000"/>
        <n v="2503800"/>
        <n v="3828000"/>
        <n v="220500"/>
        <n v="3894000"/>
        <n v="1996400"/>
        <n v="120400"/>
        <n v="34400"/>
        <n v="299800"/>
        <n v="481900"/>
        <n v="176200"/>
        <n v="163600"/>
        <n v="101700"/>
        <n v="9300400"/>
        <n v="200600"/>
        <n v="471900"/>
        <n v="44400"/>
        <n v="494900"/>
        <n v="163500"/>
        <n v="839700"/>
        <n v="2757100"/>
        <n v="159900"/>
        <n v="131500"/>
        <n v="130000"/>
        <n v="764200"/>
        <n v="623400"/>
        <n v="2530000"/>
        <n v="28542200"/>
        <n v="3069900"/>
        <n v="92900"/>
        <n v="607600"/>
        <n v="1053800"/>
        <n v="174500"/>
        <n v="181900"/>
        <n v="109600"/>
        <n v="23895000"/>
        <n v="413100"/>
        <n v="858200"/>
        <n v="4883200"/>
        <n v="1082000"/>
        <n v="21900"/>
        <n v="3895300"/>
        <n v="1832800"/>
        <n v="86800"/>
        <n v="317600"/>
        <n v="983100"/>
        <n v="89500"/>
        <n v="7826100"/>
        <n v="455200"/>
        <n v="78600"/>
        <n v="21000000"/>
        <n v="1050100"/>
        <n v="215100"/>
        <n v="24400"/>
        <n v="8732000"/>
        <n v="5514100"/>
        <n v="2508800"/>
        <n v="645300"/>
        <n v="3594600"/>
        <n v="18290000"/>
        <n v="58837000"/>
        <n v="2612400"/>
        <n v="7378500"/>
        <n v="5011500"/>
        <n v="2487400"/>
        <n v="140300"/>
        <n v="169000"/>
        <n v="6603700"/>
        <n v="1161200"/>
        <n v="33630000"/>
        <n v="124700"/>
        <n v="1771200"/>
        <n v="65900"/>
        <n v="380500"/>
        <n v="489800"/>
        <n v="87200"/>
        <n v="332800"/>
        <n v="696200"/>
        <n v="111200"/>
        <n v="6388600"/>
        <n v="1038000"/>
        <n v="1638000"/>
        <n v="1187700"/>
        <n v="9559600"/>
        <n v="179200"/>
        <n v="55300"/>
        <n v="10682500"/>
        <n v="952300"/>
        <n v="574900"/>
        <n v="938500"/>
        <n v="1464700"/>
        <n v="2779700"/>
        <n v="1646100"/>
        <n v="136200"/>
        <n v="3393800"/>
        <n v="6942500"/>
        <n v="169400"/>
        <n v="3216700"/>
        <n v="839300"/>
        <n v="3024600"/>
        <n v="1851300"/>
        <n v="890700"/>
        <n v="426900"/>
        <n v="59600"/>
        <n v="685800"/>
        <n v="1508800"/>
        <n v="422700"/>
        <n v="15774200"/>
        <n v="550100"/>
        <n v="7184400"/>
        <n v="1849500"/>
        <n v="7056400"/>
        <n v="7622800"/>
        <n v="26361200"/>
        <n v="93000"/>
        <n v="3481000"/>
        <n v="47000"/>
        <n v="58600"/>
        <n v="81900"/>
        <n v="82100"/>
        <n v="272600"/>
        <n v="4925700"/>
        <n v="5896300"/>
        <n v="2075500"/>
        <n v="132300"/>
        <n v="440100"/>
        <n v="320000"/>
        <n v="1763600"/>
        <n v="552800"/>
        <n v="29600"/>
        <n v="3074300"/>
        <n v="690000"/>
        <n v="7552000"/>
        <n v="1938500"/>
        <n v="127000"/>
        <n v="168300"/>
        <n v="336100"/>
        <n v="1223800"/>
        <n v="4858100"/>
        <n v="9298400"/>
        <n v="14029500"/>
        <n v="1311800"/>
        <n v="182500"/>
        <n v="195300"/>
        <n v="188400"/>
        <n v="142200"/>
        <n v="440700"/>
        <n v="318800"/>
        <n v="1548000"/>
        <n v="2773300"/>
        <n v="4507600"/>
        <n v="609800"/>
        <n v="2428400"/>
        <n v="1392400"/>
        <n v="1048500"/>
        <n v="6608000"/>
        <n v="49580900"/>
        <n v="77800"/>
        <n v="1936900"/>
        <n v="122200"/>
        <n v="192900"/>
        <n v="5192000"/>
        <n v="218300000"/>
        <n v="2715200"/>
        <n v="16529600"/>
        <n v="726400"/>
        <n v="4575600"/>
        <n v="9573200"/>
        <n v="1476300"/>
        <n v="141300"/>
        <n v="358400"/>
        <n v="3345400"/>
        <n v="1078000"/>
        <n v="2354100"/>
        <n v="3850100"/>
        <n v="66200"/>
        <n v="109900"/>
        <n v="3675100"/>
        <n v="849500"/>
        <n v="195400"/>
        <n v="135400"/>
        <n v="1102000"/>
        <n v="1341600"/>
        <n v="629200"/>
        <n v="590400"/>
        <n v="1346700"/>
        <n v="12179100"/>
        <n v="2240300"/>
        <n v="23053100"/>
        <n v="52500"/>
        <n v="13570000"/>
        <n v="17268800"/>
        <n v="11475500"/>
        <n v="20591500"/>
        <n v="180500"/>
        <n v="327800"/>
        <n v="5117100"/>
        <n v="147000"/>
        <n v="511900"/>
        <n v="883300"/>
        <n v="1195400"/>
        <n v="11270600"/>
        <n v="1303300"/>
        <n v="684500"/>
        <n v="31340800"/>
        <n v="4529300"/>
        <n v="4527200"/>
        <n v="320500"/>
        <n v="54900"/>
        <n v="78500"/>
        <n v="24101500"/>
        <n v="2336500"/>
        <n v="1652000"/>
        <n v="1777900"/>
        <n v="785000"/>
        <n v="998300"/>
        <n v="3114400"/>
        <n v="6372000"/>
        <n v="325900"/>
        <n v="81100000"/>
        <n v="7063000"/>
        <n v="2724500"/>
        <n v="39100200"/>
        <n v="39300"/>
        <n v="456700"/>
        <n v="5001100"/>
        <n v="5582000"/>
        <n v="11299500"/>
        <n v="1528200"/>
        <n v="1219600"/>
        <n v="290000"/>
        <n v="962700"/>
        <n v="147400"/>
        <n v="1200800"/>
        <n v="188800"/>
        <n v="627400"/>
        <n v="1452800"/>
        <n v="125600"/>
        <n v="1626200"/>
        <n v="1115100"/>
        <n v="238200"/>
        <n v="210100"/>
        <n v="5001200"/>
        <n v="356800"/>
        <n v="284300"/>
        <n v="395900"/>
        <n v="470700"/>
        <n v="2960500"/>
        <n v="161000"/>
        <n v="976000"/>
        <n v="3109800"/>
        <n v="3749400"/>
        <n v="46800"/>
        <n v="390800"/>
        <n v="479200"/>
        <n v="2280000"/>
        <n v="341500"/>
        <n v="7384000"/>
        <n v="788700"/>
        <n v="852700"/>
        <n v="71300"/>
        <n v="44500"/>
        <n v="159800"/>
        <n v="61500"/>
        <n v="4502400"/>
        <n v="227700"/>
        <n v="177800"/>
        <n v="101800"/>
        <n v="249900"/>
        <n v="2248300"/>
        <n v="1396900"/>
        <n v="1188900"/>
        <n v="50200"/>
        <n v="445000"/>
        <n v="3546700"/>
        <n v="7327200"/>
        <n v="45000"/>
        <n v="86300"/>
        <n v="7184500"/>
        <n v="9772200"/>
        <n v="32200"/>
        <n v="23600000"/>
        <n v="22900"/>
        <n v="517000"/>
        <n v="217700"/>
        <n v="14888200"/>
        <n v="2643000"/>
        <n v="2065100"/>
        <n v="5972400"/>
        <n v="5253900"/>
        <n v="9735000"/>
        <n v="5605000"/>
        <n v="11682000"/>
        <n v="248900"/>
        <n v="6588900"/>
        <n v="118700"/>
        <n v="62000"/>
        <n v="215200"/>
        <n v="312200"/>
        <n v="286300"/>
        <n v="122900"/>
        <n v="5878900"/>
        <n v="15750000"/>
        <n v="1018800"/>
        <n v="533400"/>
        <n v="3171400"/>
        <n v="959200"/>
        <n v="1573900"/>
        <n v="343700"/>
        <n v="1316800"/>
        <n v="59590000"/>
        <n v="541700"/>
        <n v="1000100"/>
        <n v="2141700"/>
        <n v="106800"/>
        <n v="266300"/>
        <n v="215400"/>
        <n v="511100"/>
        <n v="574500"/>
        <n v="864200"/>
        <n v="158900"/>
        <n v="178400"/>
        <n v="111700"/>
        <n v="163100"/>
        <n v="401500"/>
        <n v="452300"/>
        <n v="365800"/>
        <n v="2058600"/>
        <n v="676600"/>
        <n v="2768900"/>
        <n v="871200"/>
        <n v="7157200"/>
        <n v="247500"/>
        <n v="142600"/>
        <n v="111300"/>
        <n v="74300"/>
        <n v="1666000"/>
        <n v="717600"/>
        <n v="1304400"/>
        <n v="138000"/>
        <n v="3475600"/>
        <n v="1251700"/>
        <n v="928600"/>
        <n v="616100"/>
        <n v="2159800"/>
        <n v="594900"/>
        <n v="871000"/>
        <n v="21771000"/>
        <n v="570600"/>
        <n v="3207800"/>
        <n v="149500"/>
        <n v="63300"/>
        <n v="2169700"/>
        <n v="655400"/>
        <n v="4775800"/>
        <n v="772000"/>
        <n v="95400"/>
        <n v="746900"/>
        <n v="34000000"/>
        <n v="357300"/>
        <n v="33900"/>
        <n v="876100"/>
        <n v="134800"/>
        <n v="11534700"/>
        <n v="1171300"/>
        <n v="409900"/>
        <n v="7338200"/>
        <n v="1418000"/>
        <n v="5155700"/>
        <n v="673200"/>
        <n v="484400"/>
        <n v="1164300"/>
        <n v="1010000"/>
        <n v="3519100"/>
        <n v="969000"/>
        <n v="328600"/>
        <n v="3801900"/>
        <n v="198500"/>
        <n v="1062100"/>
        <n v="2281000"/>
        <n v="1612800"/>
        <n v="322800"/>
        <n v="273400"/>
        <n v="122300"/>
        <n v="193700"/>
        <n v="215600"/>
        <n v="140500"/>
        <n v="202500"/>
        <n v="128500"/>
        <n v="3035600"/>
        <n v="10058200"/>
        <n v="609600"/>
        <n v="216500"/>
        <n v="261700"/>
        <n v="308500"/>
        <n v="949300"/>
        <n v="139500"/>
        <n v="113700"/>
        <n v="3065600"/>
        <n v="3456000"/>
        <n v="1640000"/>
        <n v="99900"/>
        <n v="256300"/>
        <n v="499200"/>
        <n v="16164900"/>
        <n v="1509000"/>
        <n v="3591800"/>
        <n v="1700000"/>
        <n v="1976600"/>
        <n v="2112300"/>
        <n v="578700"/>
        <n v="733600"/>
        <n v="3615800"/>
        <n v="730700"/>
        <n v="463200"/>
        <n v="753700"/>
        <n v="627200"/>
        <n v="1869500"/>
        <n v="79500"/>
        <n v="5246200"/>
        <n v="4100000"/>
        <n v="1488400"/>
        <n v="282200"/>
        <n v="722400"/>
        <n v="475000"/>
        <n v="4193000"/>
        <n v="12036000"/>
        <n v="105200"/>
        <n v="384200"/>
        <n v="14524100"/>
        <n v="3575400"/>
        <n v="5712600"/>
        <n v="606700"/>
        <n v="154400"/>
        <n v="3105100"/>
        <n v="327000"/>
        <n v="129300"/>
        <n v="875000"/>
        <n v="363000"/>
        <n v="2126600"/>
        <n v="560500"/>
        <n v="63200"/>
        <n v="242100"/>
        <n v="102600"/>
        <n v="364900"/>
        <n v="419500"/>
        <n v="145000"/>
        <n v="163700"/>
        <n v="64100"/>
        <n v="117800"/>
        <n v="382700"/>
        <n v="221722"/>
        <n v="308000"/>
        <n v="260700"/>
        <n v="299700"/>
        <n v="1914900"/>
        <n v="1596100"/>
        <n v="1250800"/>
        <n v="184900"/>
        <n v="252600"/>
        <n v="1546900"/>
        <n v="46600"/>
        <n v="137600"/>
        <n v="363300"/>
        <n v="155900"/>
        <n v="898500"/>
        <n v="540000"/>
        <n v="287200"/>
        <n v="2220400"/>
        <n v="375200"/>
        <n v="129700"/>
        <n v="688200"/>
        <n v="992700"/>
        <n v="189200"/>
        <n v="1679600"/>
        <n v="198800"/>
        <n v="2203700"/>
        <n v="1850400"/>
        <n v="7868200"/>
        <n v="11748200"/>
        <n v="6900300"/>
        <n v="3687600"/>
        <n v="5782000"/>
        <n v="375500"/>
        <n v="558900"/>
        <n v="3184500"/>
        <n v="4159600"/>
        <n v="122700"/>
        <n v="1085600"/>
        <n v="8727000"/>
        <n v="786900"/>
        <n v="5700000"/>
        <n v="3477600"/>
        <n v="399200"/>
        <n v="327100"/>
        <n v="62500"/>
        <n v="133200"/>
        <n v="103800"/>
        <n v="592900"/>
        <n v="700800"/>
        <n v="5393500"/>
        <n v="152500"/>
        <n v="158400"/>
        <n v="698000"/>
        <n v="162300"/>
        <n v="2855700"/>
        <n v="676300"/>
        <n v="60400"/>
        <n v="1275400"/>
        <n v="7362400"/>
        <n v="1078400"/>
        <n v="1232400"/>
        <n v="153100"/>
        <n v="143500"/>
        <n v="55200"/>
        <n v="39500"/>
        <n v="49800"/>
        <n v="65700"/>
        <n v="230700"/>
        <n v="149800"/>
        <n v="123800"/>
        <n v="447300"/>
        <n v="879200"/>
        <n v="105400"/>
        <n v="555500"/>
        <n v="1730400"/>
        <n v="579700"/>
        <n v="700000"/>
        <n v="667400"/>
        <n v="1298900"/>
        <n v="6840500"/>
        <n v="368200"/>
        <n v="20838900"/>
        <n v="902700"/>
        <n v="485700"/>
        <n v="1637800"/>
        <n v="5900100"/>
        <n v="164800"/>
        <n v="181300"/>
        <n v="85800"/>
        <n v="859400"/>
        <n v="120600"/>
        <n v="38500"/>
        <n v="133300"/>
        <n v="179700"/>
        <n v="378900"/>
        <n v="1982900"/>
        <n v="160100"/>
        <n v="87600"/>
        <n v="361700"/>
        <n v="516500"/>
        <n v="199300"/>
        <n v="861400"/>
        <n v="1947100"/>
        <n v="1413900"/>
        <n v="240200"/>
        <n v="522300"/>
        <n v="131700"/>
        <n v="178600"/>
        <n v="86500"/>
        <n v="1336700"/>
        <n v="158300"/>
        <n v="26000000"/>
        <n v="393100"/>
        <n v="2202800"/>
        <n v="3410200"/>
        <n v="183700"/>
        <n v="179900"/>
        <n v="208000"/>
        <n v="1196200"/>
        <n v="66000"/>
        <n v="157700"/>
        <n v="384900"/>
        <n v="46368000"/>
        <n v="27000"/>
        <n v="318400"/>
        <n v="202600"/>
        <n v="84400"/>
        <n v="1159100"/>
        <n v="648700"/>
        <n v="176300"/>
        <n v="85600"/>
        <n v="1044300"/>
        <n v="662100"/>
        <n v="353500"/>
        <n v="1058400"/>
        <n v="121300"/>
        <n v="287800"/>
        <n v="76300"/>
        <n v="1295000"/>
        <n v="9219300"/>
        <n v="2978700"/>
        <n v="120800"/>
        <n v="3275000"/>
        <n v="729900"/>
        <n v="1083800"/>
        <n v="12236600"/>
        <n v="413000000"/>
        <n v="367500"/>
        <n v="60600"/>
        <n v="197500"/>
        <n v="14031500"/>
        <n v="1960000"/>
        <n v="489700"/>
        <n v="389400000"/>
        <n v="702400"/>
        <n v="221250000"/>
        <n v="207300"/>
        <n v="1881200"/>
        <n v="94400"/>
        <n v="1033700"/>
        <n v="1213300"/>
        <n v="111800"/>
        <n v="11715000"/>
        <n v="1233200"/>
        <n v="168400"/>
        <n v="122400"/>
        <n v="91700"/>
        <n v="729000"/>
        <n v="70100"/>
        <n v="722200"/>
        <n v="750800"/>
        <n v="200600000"/>
        <n v="362300"/>
        <n v="184700"/>
        <n v="238500"/>
        <n v="151600"/>
        <n v="138262400"/>
        <n v="129500"/>
        <n v="440400"/>
        <n v="187800"/>
        <n v="137016800"/>
        <n v="1202800"/>
        <n v="72500"/>
        <n v="42100"/>
        <n v="61400"/>
        <n v="5664000"/>
        <n v="125050500"/>
        <n v="94221200"/>
        <n v="85205100"/>
        <n v="573800"/>
        <n v="46500"/>
        <n v="51100"/>
        <n v="214100"/>
        <n v="722500"/>
        <n v="486500"/>
        <n v="286000"/>
        <n v="954700"/>
        <n v="386100"/>
        <n v="3450000"/>
        <n v="237000"/>
        <n v="184000"/>
        <n v="520300"/>
        <n v="482100"/>
        <n v="1959200"/>
        <n v="995600"/>
        <n v="21300"/>
        <n v="2577500"/>
        <n v="1072300"/>
        <n v="23355200"/>
        <n v="521000"/>
        <n v="2360100"/>
        <n v="1884500"/>
        <n v="460400"/>
        <n v="171100"/>
        <n v="485600"/>
        <n v="285800"/>
        <n v="33000"/>
        <n v="194200"/>
        <n v="2942200"/>
        <n v="2431700"/>
        <n v="235500"/>
        <n v="654800"/>
        <n v="537600"/>
        <n v="373500"/>
        <n v="2341400"/>
        <n v="2301000"/>
        <n v="78808600"/>
        <n v="286200"/>
        <n v="235700"/>
        <n v="64900100"/>
        <n v="45439500"/>
        <n v="249200"/>
        <n v="458600"/>
        <n v="64000"/>
        <n v="23779900"/>
        <n v="14750000"/>
        <n v="159300"/>
        <n v="268000"/>
        <n v="160800"/>
        <n v="210700"/>
        <n v="326700"/>
        <n v="175500"/>
        <n v="171300"/>
        <n v="122600"/>
        <n v="1337600"/>
        <n v="264900"/>
        <n v="240900"/>
        <n v="1923400"/>
        <n v="147700"/>
        <n v="8496100"/>
        <n v="20719300"/>
        <n v="5785700"/>
        <n v="1388300"/>
        <n v="40120000"/>
        <n v="37170000"/>
        <n v="37031600"/>
        <n v="142500"/>
        <n v="32450000"/>
        <n v="32133500"/>
        <n v="29500100"/>
        <n v="28361300"/>
        <n v="27000000"/>
        <n v="23636800"/>
        <n v="23010000"/>
        <n v="459900"/>
        <n v="18585000"/>
        <n v="17581100"/>
        <n v="16459900"/>
        <n v="16405700"/>
        <n v="15529100"/>
        <n v="14955600"/>
        <n v="13854500"/>
        <n v="13117100"/>
        <n v="12909500"/>
        <n v="12808300"/>
        <n v="12237700"/>
        <n v="11814900"/>
        <n v="11436600"/>
        <n v="10600000"/>
        <n v="10523900"/>
        <n v="10407600"/>
        <n v="7886500"/>
        <n v="7470100"/>
        <n v="7335500"/>
        <n v="7212000"/>
        <n v="6435600"/>
        <n v="6368900"/>
        <n v="6215400"/>
        <n v="6012300"/>
        <n v="6011500"/>
        <n v="5945400"/>
        <n v="5890800"/>
        <n v="5832300"/>
        <n v="5773700"/>
        <n v="5441200"/>
        <n v="5134200"/>
        <n v="5024100"/>
        <n v="4626700"/>
        <n v="4610700"/>
        <n v="4489000"/>
        <n v="4425100"/>
        <n v="4384600"/>
        <n v="4294000"/>
        <n v="4285800"/>
        <n v="4181500"/>
        <n v="4147500"/>
        <n v="4131100"/>
        <n v="4077800"/>
        <n v="4056100"/>
        <n v="4047000"/>
        <n v="4017400"/>
        <n v="4011100"/>
        <n v="4008100"/>
        <n v="3964800"/>
        <n v="3962300"/>
        <n v="3927000"/>
        <n v="3807000"/>
        <n v="3699100"/>
        <n v="3675900"/>
        <n v="3646300"/>
        <n v="3476600"/>
        <n v="3445800"/>
        <n v="3368000"/>
        <n v="3240700"/>
        <n v="97400"/>
        <n v="3136500"/>
        <n v="3131300"/>
        <n v="3098400"/>
        <n v="3090500"/>
        <n v="3068000"/>
        <n v="2976400"/>
        <n v="2964400"/>
        <n v="2924700"/>
        <n v="2885800"/>
        <n v="2830300"/>
        <n v="2815200"/>
        <n v="2803600"/>
        <n v="2734300"/>
        <n v="2729400"/>
        <n v="2628900"/>
        <n v="2625500"/>
        <n v="2618800"/>
        <n v="2556500"/>
        <n v="2544100"/>
        <n v="2455000"/>
        <n v="2417600"/>
        <n v="2377100"/>
        <n v="2365600"/>
        <n v="2233300"/>
        <n v="2230200"/>
        <n v="2101300"/>
        <n v="2098200"/>
        <n v="2083600"/>
        <n v="2062500"/>
        <n v="2044000"/>
        <n v="2028300"/>
        <n v="2008100"/>
        <n v="1952200"/>
        <n v="576900"/>
        <n v="358000"/>
        <n v="1941100"/>
        <n v="1940400"/>
        <n v="1926500"/>
        <n v="1882700"/>
        <n v="1855900"/>
        <n v="1836300"/>
        <n v="1835300"/>
        <n v="1829700"/>
        <n v="1826000"/>
        <n v="1821500"/>
        <n v="1736700"/>
        <n v="1730600"/>
        <n v="1713700"/>
        <n v="1690800"/>
        <n v="1664600"/>
        <n v="1662800"/>
        <n v="1659200"/>
        <n v="1657200"/>
        <n v="1617800"/>
        <n v="1580500"/>
        <n v="1570300"/>
        <n v="1560000"/>
        <n v="1558700"/>
        <n v="1485000"/>
        <n v="1456200"/>
        <n v="1448000"/>
        <n v="1445500"/>
        <n v="1400800"/>
        <n v="1368300"/>
        <n v="1307700"/>
        <n v="1302000"/>
        <n v="1298100"/>
        <n v="1288700"/>
        <n v="1272600"/>
        <n v="1271800"/>
        <n v="1269700"/>
        <n v="1261100"/>
        <n v="1214400"/>
        <n v="1202100"/>
        <n v="1190600"/>
        <n v="1174400"/>
        <n v="420800"/>
        <n v="1162400"/>
        <n v="896900"/>
        <n v="1105800"/>
        <n v="1182000"/>
        <n v="828500"/>
        <n v="348200"/>
        <n v="468700"/>
        <n v="501500"/>
        <n v="1616200"/>
        <n v="628600"/>
        <n v="240300"/>
        <n v="151900"/>
        <n v="30680000"/>
        <n v="274400"/>
        <n v="216800"/>
        <n v="6445500"/>
        <n v="7005600"/>
        <n v="82900"/>
        <n v="246300"/>
        <n v="538200"/>
        <n v="51500"/>
        <n v="73500"/>
        <n v="286600"/>
        <n v="1140100"/>
        <n v="1136600"/>
        <n v="1125100"/>
        <n v="1077100"/>
        <n v="1072500"/>
        <n v="1069700"/>
        <n v="36576000"/>
        <n v="1424000"/>
        <n v="1034600"/>
        <n v="983300"/>
        <n v="974100"/>
        <n v="973900"/>
        <n v="973500"/>
        <n v="971500"/>
        <n v="966800"/>
        <n v="946200"/>
        <n v="938900"/>
        <n v="936800"/>
        <n v="900700"/>
        <n v="879600"/>
        <n v="52600"/>
        <n v="878300"/>
        <n v="858000"/>
        <n v="843200"/>
        <n v="829400"/>
        <n v="818800"/>
        <n v="795900"/>
        <n v="779600"/>
        <n v="762300"/>
        <n v="721700"/>
        <n v="712200"/>
        <n v="695900"/>
        <n v="689600"/>
        <n v="685900"/>
        <n v="685600"/>
        <n v="677000"/>
        <n v="651600"/>
        <n v="629000"/>
        <n v="620400"/>
        <n v="620000"/>
        <n v="619500"/>
        <n v="600300"/>
        <n v="599900"/>
        <n v="578200"/>
        <n v="572400"/>
        <n v="566800"/>
        <n v="556800"/>
        <n v="556100"/>
        <n v="551500"/>
        <n v="548800"/>
        <n v="540300"/>
        <n v="534100"/>
        <n v="520500"/>
        <n v="516400"/>
        <n v="514500"/>
        <n v="511200"/>
        <n v="508300"/>
        <n v="507000"/>
        <n v="504500"/>
        <n v="490900"/>
        <n v="487600"/>
        <n v="483700"/>
        <n v="479500"/>
        <n v="476400"/>
        <n v="472100"/>
        <n v="469700"/>
        <n v="469200"/>
        <n v="467400"/>
        <n v="465400"/>
        <n v="462700"/>
        <n v="452900"/>
        <n v="441700"/>
        <n v="438100"/>
        <n v="436900"/>
        <n v="435600"/>
        <n v="434000"/>
        <n v="433300"/>
        <n v="429500"/>
        <n v="426700"/>
        <n v="426400"/>
        <n v="421000"/>
        <n v="413600"/>
        <n v="403800"/>
        <n v="399000"/>
        <n v="397400"/>
        <n v="394800"/>
        <n v="382300"/>
        <n v="382100"/>
        <n v="377400"/>
        <n v="370600"/>
        <n v="359300"/>
        <n v="358600"/>
        <n v="355400"/>
        <n v="354500"/>
        <n v="3145300"/>
        <n v="344600"/>
        <n v="343800"/>
        <n v="341600"/>
        <n v="341400"/>
        <n v="341200"/>
        <n v="341000"/>
        <n v="327200"/>
        <n v="326800"/>
        <n v="323200"/>
        <n v="321700"/>
        <n v="317800"/>
        <n v="314600"/>
        <n v="314300"/>
        <n v="308800"/>
        <n v="308200"/>
        <n v="304300"/>
        <n v="304100"/>
        <n v="301100"/>
        <n v="300400"/>
        <n v="273800"/>
        <n v="271400"/>
        <n v="269600"/>
        <n v="269400"/>
        <n v="269300"/>
        <n v="261100"/>
        <n v="259700"/>
        <n v="259300"/>
        <n v="257600"/>
        <n v="257200"/>
        <n v="255800"/>
        <n v="254900"/>
        <n v="254500"/>
        <n v="253300"/>
        <n v="247000"/>
        <n v="246900"/>
        <n v="246800"/>
        <n v="242000"/>
        <n v="241900"/>
        <n v="241700"/>
        <n v="241600"/>
        <n v="236600"/>
        <n v="236100"/>
        <n v="229200"/>
        <n v="228500"/>
        <n v="225500"/>
        <n v="225000"/>
        <n v="223400"/>
        <n v="217200"/>
        <n v="216200"/>
        <n v="214700"/>
        <n v="211300"/>
        <n v="209700"/>
        <n v="209300"/>
        <n v="207700"/>
        <n v="206400"/>
        <n v="204100"/>
        <n v="201700"/>
        <n v="200700"/>
        <n v="200500"/>
        <n v="197200"/>
        <n v="193300"/>
        <n v="192500"/>
        <n v="190500"/>
        <n v="190100"/>
        <n v="188100"/>
        <n v="187900"/>
        <n v="187700"/>
        <n v="187400"/>
        <n v="187000"/>
        <n v="185800"/>
        <n v="185300"/>
        <n v="181600"/>
        <n v="177700"/>
        <n v="175400"/>
        <n v="175000"/>
        <n v="5971000"/>
        <n v="172200"/>
        <n v="171900"/>
        <n v="171700"/>
        <n v="171500"/>
        <n v="169200"/>
        <n v="167400"/>
        <n v="167000"/>
        <n v="166200"/>
        <n v="162600"/>
        <n v="160900"/>
        <n v="155600"/>
        <n v="155100"/>
        <n v="150100"/>
        <n v="148200"/>
        <n v="147200"/>
        <n v="146600"/>
        <n v="143400"/>
        <n v="735000"/>
        <n v="457600"/>
        <n v="141600"/>
        <n v="141400"/>
        <n v="141200"/>
        <n v="140600"/>
        <n v="140100"/>
        <n v="139800"/>
        <n v="139600"/>
        <n v="139000"/>
        <n v="136800"/>
        <n v="136700"/>
        <n v="135500"/>
        <n v="135200"/>
        <n v="134600"/>
        <n v="134500"/>
        <n v="133500"/>
        <n v="132600"/>
        <n v="131200"/>
        <n v="128300"/>
        <n v="125700"/>
        <n v="125300"/>
        <n v="124500"/>
        <n v="121500"/>
        <n v="120900"/>
        <n v="120300"/>
        <n v="3034600"/>
        <n v="116300"/>
        <n v="115500"/>
        <n v="112600"/>
        <n v="108800"/>
        <n v="107500"/>
        <n v="105900"/>
        <n v="105800"/>
        <n v="104800"/>
        <n v="104300"/>
        <n v="103500"/>
        <n v="102700"/>
        <n v="102000"/>
        <n v="101100"/>
        <n v="100800"/>
        <n v="141500"/>
        <n v="99100"/>
        <n v="96000"/>
        <n v="94200"/>
        <n v="93600"/>
        <n v="92300"/>
        <n v="90700"/>
        <n v="89300"/>
        <n v="1780400"/>
        <n v="86900"/>
        <n v="86400"/>
        <n v="84900"/>
        <n v="84700"/>
        <n v="2135300"/>
        <n v="527100"/>
        <n v="83700"/>
        <n v="60300"/>
        <n v="83400"/>
        <n v="83200"/>
        <n v="81600"/>
        <n v="80800"/>
        <n v="80500"/>
        <n v="151700"/>
        <n v="78400"/>
        <n v="78200"/>
        <n v="24236400"/>
        <n v="77900"/>
        <n v="2868100"/>
        <n v="76600"/>
        <n v="76200"/>
        <n v="75500"/>
        <n v="70000"/>
        <n v="69900"/>
        <n v="1610900"/>
        <n v="68600"/>
        <n v="2860700"/>
        <n v="68300"/>
        <n v="67100"/>
        <n v="64400"/>
        <n v="61300"/>
        <n v="59800"/>
        <n v="172600"/>
        <n v="10328500"/>
        <n v="58900"/>
        <n v="57000"/>
        <n v="56100"/>
        <n v="55000"/>
        <n v="53800"/>
        <n v="52200"/>
        <n v="51200"/>
        <n v="48900"/>
        <n v="44000"/>
        <n v="42000"/>
        <n v="40200"/>
        <n v="39400"/>
        <n v="35500"/>
        <n v="1359200"/>
        <n v="969200"/>
        <n v="1110200"/>
        <n v="595200"/>
        <n v="115600"/>
        <n v="2586700"/>
        <n v="983000"/>
        <n v="218400"/>
        <n v="1710500"/>
        <n v="2176800"/>
        <n v="687900"/>
        <n v="1375500"/>
        <n v="2342800"/>
        <n v="1384200"/>
        <n v="230000"/>
        <n v="187100"/>
        <n v="208300"/>
        <n v="5379600"/>
        <n v="503700"/>
        <n v="908100"/>
        <n v="1015600"/>
        <n v="112900"/>
        <n v="22800"/>
        <n v="237400"/>
        <n v="283500"/>
        <n v="48600"/>
        <n v="2155500"/>
        <n v="359800"/>
        <n v="19300"/>
        <n v="220900"/>
        <n v="99800"/>
        <n v="1298000"/>
        <n v="30000"/>
        <n v="198700"/>
        <n v="368100"/>
        <n v="9027000"/>
        <n v="1274200"/>
        <n v="3764400"/>
        <n v="1638700"/>
        <n v="1215900"/>
        <n v="8881900"/>
        <n v="20584700"/>
        <n v="47700"/>
        <n v="18300"/>
        <n v="119300"/>
        <n v="620900"/>
        <n v="165100"/>
        <n v="19900"/>
        <n v="469500"/>
        <n v="340900"/>
        <n v="471000"/>
        <n v="578400"/>
        <n v="3837900"/>
        <n v="1002600"/>
        <n v="1251400"/>
        <n v="952700"/>
        <n v="3063300"/>
        <n v="7656300"/>
        <n v="1032500"/>
        <n v="260100"/>
        <n v="921600"/>
        <n v="1371600"/>
        <n v="301600"/>
        <n v="552900"/>
        <n v="191500"/>
        <n v="638600"/>
        <n v="134400"/>
        <n v="476100"/>
        <n v="34200"/>
        <n v="35100"/>
        <n v="34900"/>
        <n v="34700"/>
        <n v="34100"/>
        <n v="33700"/>
        <n v="3466700"/>
        <n v="2447400"/>
        <n v="751400"/>
        <n v="116100"/>
        <n v="1596300"/>
        <n v="49900"/>
        <n v="1563500"/>
        <n v="18700"/>
        <n v="243000"/>
        <n v="53100"/>
        <n v="48800"/>
        <n v="641300"/>
        <n v="332300"/>
        <n v="629800"/>
        <n v="92400"/>
        <n v="368109400"/>
        <n v="60900"/>
        <n v="181484000"/>
        <n v="218900"/>
        <n v="494500"/>
        <n v="457800"/>
        <n v="3095400"/>
        <n v="182100"/>
        <n v="290900"/>
        <n v="109500"/>
        <n v="75300"/>
        <n v="268700"/>
        <n v="281000"/>
        <n v="93700"/>
        <n v="921300"/>
        <n v="837300"/>
        <n v="57700"/>
        <n v="2723600"/>
        <n v="879000"/>
        <n v="778800"/>
        <n v="244400"/>
        <n v="126400"/>
        <n v="87483600"/>
        <n v="47300"/>
        <n v="28300"/>
        <n v="26600"/>
        <n v="23200"/>
        <n v="18900"/>
        <n v="17400"/>
        <n v="11500"/>
        <n v="4979900"/>
        <n v="1435400"/>
        <n v="1100900"/>
        <n v="2744400"/>
        <n v="1936100"/>
        <n v="3056600"/>
        <n v="105300"/>
        <n v="4769000"/>
        <n v="9852500"/>
        <n v="152900"/>
        <n v="429100"/>
        <n v="14381000"/>
        <n v="1981100"/>
        <n v="2160100"/>
        <n v="1259200"/>
        <n v="1300500"/>
        <n v="276000"/>
        <n v="247200"/>
        <n v="587100"/>
        <n v="876700"/>
        <n v="592600"/>
        <n v="570500"/>
        <n v="285300"/>
        <n v="905000"/>
        <n v="3515400"/>
        <n v="126600"/>
        <n v="345500"/>
        <n v="289600"/>
        <n v="216700"/>
        <n v="1342100"/>
        <n v="1174200"/>
        <n v="6660300"/>
        <n v="1708500"/>
        <n v="253700"/>
        <n v="779900"/>
        <n v="4164400"/>
        <n v="310500"/>
        <n v="2736700"/>
        <n v="3061300"/>
        <n v="47800"/>
        <n v="132200"/>
        <n v="1835000"/>
        <n v="180800"/>
        <n v="14702600"/>
        <n v="76900"/>
        <n v="91400"/>
        <n v="85900"/>
        <n v="376600"/>
        <n v="229800"/>
        <n v="37700"/>
        <n v="453200"/>
        <n v="137900"/>
        <n v="32700"/>
        <n v="183300"/>
        <n v="293400"/>
        <n v="375300"/>
        <n v="309000"/>
        <n v="75400"/>
        <n v="58300"/>
        <n v="30900"/>
        <n v="45800"/>
        <n v="702700"/>
        <n v="1915700"/>
        <n v="388700"/>
        <n v="154700"/>
        <n v="29000"/>
        <n v="579400"/>
        <n v="290500"/>
        <n v="420100"/>
        <n v="113400"/>
      </sharedItems>
    </cacheField>
    <cacheField name="Total GST Amount" numFmtId="180">
      <sharedItems containsString="0" containsBlank="1" containsNumber="1" minValue="2070" maxValue="112572000" count="3736">
        <n v="1116144"/>
        <n v="99000"/>
        <n v="743418"/>
        <n v="27612"/>
        <n v="25403.04"/>
        <n v="382320"/>
        <n v="51613.2"/>
        <n v="21006"/>
        <n v="21324.96"/>
        <n v="26783.64"/>
        <n v="25551.72"/>
        <n v="117324"/>
        <n v="138293.64"/>
        <n v="29035.08"/>
        <n v="19638"/>
        <n v="522971.28"/>
        <n v="16596"/>
        <n v="125698.32"/>
        <n v="238780.08"/>
        <n v="19134"/>
        <n v="2124018"/>
        <n v="108810"/>
        <n v="318600"/>
        <n v="849600"/>
        <n v="353772"/>
        <n v="404100"/>
        <n v="191160"/>
        <n v="20700"/>
        <n v="60552"/>
        <n v="234270"/>
        <n v="148680"/>
        <n v="875520"/>
        <n v="7645878"/>
        <n v="38322"/>
        <n v="53100"/>
        <n v="12114"/>
        <n v="45108"/>
        <n v="38484"/>
        <n v="138132"/>
        <n v="82135.08"/>
        <n v="441216"/>
        <n v="252252"/>
        <n v="11358"/>
        <n v="19116"/>
        <n v="126684"/>
        <n v="1380600"/>
        <n v="1959948"/>
        <n v="322848"/>
        <n v="105768"/>
        <n v="90054"/>
        <n v="131940"/>
        <n v="31806"/>
        <n v="60858"/>
        <n v="244134"/>
        <n v="2230200"/>
        <n v="95580"/>
        <n v="212400"/>
        <n v="90900"/>
        <n v="278307.72"/>
        <n v="14940"/>
        <n v="404136"/>
        <n v="92309.04"/>
        <n v="13824"/>
        <n v="239202"/>
        <n v="429480"/>
        <n v="43182"/>
        <n v="167526"/>
        <n v="473976"/>
        <n v="184104"/>
        <n v="51570"/>
        <n v="180000"/>
        <n v="666936"/>
        <n v="23937.48"/>
        <n v="1860102"/>
        <n v="298386"/>
        <n v="110724.12"/>
        <n v="177545.16"/>
        <n v="637200"/>
        <n v="29808"/>
        <n v="254394"/>
        <n v="85937.04"/>
        <n v="164185.2"/>
        <n v="380934"/>
        <n v="21168"/>
        <n v="25466.76"/>
        <n v="447408"/>
        <n v="516474"/>
        <n v="802422"/>
        <n v="28332"/>
        <n v="128718"/>
        <n v="540000"/>
        <n v="11718"/>
        <n v="4988016"/>
        <n v="2479914"/>
        <n v="71784"/>
        <n v="567504"/>
        <n v="593028"/>
        <n v="188586"/>
        <n v="78228"/>
        <n v="227629.08"/>
        <n v="365256"/>
        <n v="127440"/>
        <n v="47808"/>
        <n v="73602"/>
        <n v="438066"/>
        <n v="10620000"/>
        <n v="302500.08"/>
        <n v="25424.28"/>
        <n v="182592"/>
        <n v="30600"/>
        <n v="131112"/>
        <n v="219438"/>
        <n v="106848"/>
        <n v="573480"/>
        <n v="238950"/>
        <n v="212238"/>
        <n v="321678"/>
        <n v="377766"/>
        <n v="526914"/>
        <n v="40662"/>
        <n v="388926"/>
        <n v="124362"/>
        <n v="679680"/>
        <n v="4784796"/>
        <n v="111798"/>
        <n v="25594.2"/>
        <n v="154296"/>
        <n v="660330"/>
        <n v="464022"/>
        <n v="17244"/>
        <n v="38232"/>
        <n v="148716"/>
        <n v="18054"/>
        <n v="242136"/>
        <n v="127458"/>
        <n v="627318"/>
        <n v="201456"/>
        <n v="213084"/>
        <n v="133812"/>
        <n v="136800"/>
        <n v="71244"/>
        <n v="87084"/>
        <n v="1593000"/>
        <n v="93647.16"/>
        <n v="182664"/>
        <n v="225568.8"/>
        <n v="515862"/>
        <n v="208236.96"/>
        <n v="196200"/>
        <n v="26514"/>
        <n v="329028.84"/>
        <n v="322992"/>
        <n v="64332"/>
        <n v="172854"/>
        <n v="42480"/>
        <n v="29844"/>
        <n v="26712"/>
        <n v="21924"/>
        <n v="48726"/>
        <n v="101340"/>
        <n v="646380"/>
        <n v="490086"/>
        <n v="382914"/>
        <n v="268560"/>
        <n v="13428"/>
        <n v="494382.24"/>
        <n v="148230"/>
        <n v="273942"/>
        <m/>
        <n v="1338120"/>
        <n v="345307.32"/>
        <n v="531792"/>
        <n v="532620"/>
        <n v="438266.16"/>
        <n v="549846"/>
        <n v="147024"/>
        <n v="11682"/>
        <n v="412110"/>
        <n v="199008"/>
        <n v="103176"/>
        <n v="663120"/>
        <n v="20718"/>
        <n v="112784.4"/>
        <n v="608040"/>
        <n v="860220"/>
        <n v="471528"/>
        <n v="383785.56"/>
        <n v="25912.8"/>
        <n v="303228"/>
        <n v="194148"/>
        <n v="116298"/>
        <n v="237168"/>
        <n v="63738"/>
        <n v="47160"/>
        <n v="28890"/>
        <n v="12276"/>
        <n v="6268716"/>
        <n v="95562"/>
        <n v="10638"/>
        <n v="460656"/>
        <n v="24426"/>
        <n v="17523"/>
        <n v="26280"/>
        <n v="92088"/>
        <n v="23436"/>
        <n v="325260"/>
        <n v="85716"/>
        <n v="118391.76"/>
        <n v="129117.96"/>
        <n v="89280"/>
        <n v="497178"/>
        <n v="1103778"/>
        <n v="3403134"/>
        <n v="183386.16"/>
        <n v="39600"/>
        <n v="84114"/>
        <n v="243702"/>
        <n v="7974"/>
        <n v="2650536"/>
        <n v="21798"/>
        <n v="531000"/>
        <n v="67543.2"/>
        <n v="289998"/>
        <n v="288036"/>
        <n v="289908"/>
        <n v="737262"/>
        <n v="555120"/>
        <n v="146052"/>
        <n v="35064"/>
        <n v="135341.28"/>
        <n v="178902"/>
        <n v="73332"/>
        <n v="38286"/>
        <n v="414201.24"/>
        <n v="30402"/>
        <n v="20916"/>
        <n v="97380"/>
        <n v="29376"/>
        <n v="359975.52"/>
        <n v="155430"/>
        <n v="594720"/>
        <n v="633971.52"/>
        <n v="3717000"/>
        <n v="769842"/>
        <n v="89208"/>
        <n v="1352988"/>
        <n v="106200"/>
        <n v="191096.28"/>
        <n v="105066"/>
        <n v="89892"/>
        <n v="32940"/>
        <n v="25211.88"/>
        <n v="610650"/>
        <n v="637218"/>
        <n v="535248"/>
        <n v="955800"/>
        <n v="563008.68"/>
        <n v="26019"/>
        <n v="67755.6"/>
        <n v="95728.68"/>
        <n v="267687.72"/>
        <n v="650970"/>
        <n v="831636"/>
        <n v="31680"/>
        <n v="14868000"/>
        <n v="21962.16"/>
        <n v="315738"/>
        <n v="433296"/>
        <n v="223020"/>
        <n v="378702"/>
        <n v="428963.04"/>
        <n v="243006.84"/>
        <n v="188228.88"/>
        <n v="503244"/>
        <n v="24595.92"/>
        <n v="26146.44"/>
        <n v="337860"/>
        <n v="20900.16"/>
        <n v="325404"/>
        <n v="537354"/>
        <n v="745146"/>
        <n v="12906"/>
        <n v="6964650"/>
        <n v="596525.4"/>
        <n v="338148"/>
        <n v="800190"/>
        <n v="382532.4"/>
        <n v="1699200"/>
        <n v="19998"/>
        <n v="50292"/>
        <n v="114102"/>
        <n v="25806.6"/>
        <n v="27187.2"/>
        <n v="6383538"/>
        <n v="1114938"/>
        <n v="32814"/>
        <n v="43200"/>
        <n v="769500"/>
        <n v="504630"/>
        <n v="513990"/>
        <n v="1274400"/>
        <n v="2867400"/>
        <n v="5437440"/>
        <n v="12744"/>
        <n v="23279.04"/>
        <n v="293508"/>
        <n v="314840.52"/>
        <n v="59130"/>
        <n v="115974"/>
        <n v="192582"/>
        <n v="227448"/>
        <n v="264834"/>
        <n v="150570"/>
        <n v="207828"/>
        <n v="141678"/>
        <n v="26719.92"/>
        <n v="61074"/>
        <n v="40356"/>
        <n v="236196"/>
        <n v="778518"/>
        <n v="841014"/>
        <n v="107064"/>
        <n v="2973600"/>
        <n v="1710000"/>
        <n v="599832"/>
        <n v="45602.28"/>
        <n v="22302000"/>
        <n v="44136"/>
        <n v="21919.68"/>
        <n v="542232"/>
        <n v="55638"/>
        <n v="276120"/>
        <n v="1423080"/>
        <n v="251334"/>
        <n v="347796"/>
        <n v="3078882"/>
        <n v="57888"/>
        <n v="22968"/>
        <n v="176695.56"/>
        <n v="280116"/>
        <n v="24750"/>
        <n v="21258"/>
        <n v="25041.96"/>
        <n v="25657.92"/>
        <n v="272360.52"/>
        <n v="562158"/>
        <n v="112062.24"/>
        <n v="25063.2"/>
        <n v="1762920"/>
        <n v="35046"/>
        <n v="618264"/>
        <n v="10620"/>
        <n v="384102"/>
        <n v="228330"/>
        <n v="71334"/>
        <n v="454608"/>
        <n v="443916"/>
        <n v="477900"/>
        <n v="7461702"/>
        <n v="478854"/>
        <n v="157716"/>
        <n v="1062000"/>
        <n v="3398400"/>
        <n v="33138"/>
        <n v="724032"/>
        <n v="42398478"/>
        <n v="506556"/>
        <n v="413766"/>
        <n v="256644"/>
        <n v="317088"/>
        <n v="726264"/>
        <n v="239400"/>
        <n v="55980"/>
        <n v="54180"/>
        <n v="27054"/>
        <n v="214848"/>
        <n v="531018"/>
        <n v="246348"/>
        <n v="302148"/>
        <n v="206568"/>
        <n v="72000"/>
        <n v="600480"/>
        <n v="5580"/>
        <n v="20815200"/>
        <n v="5310000"/>
        <n v="9982800"/>
        <n v="44118"/>
        <n v="37368"/>
        <n v="197553.24"/>
        <n v="211338"/>
        <n v="243162"/>
        <n v="18818.64"/>
        <n v="90684"/>
        <n v="306684"/>
        <n v="70092"/>
        <n v="26040.24"/>
        <n v="24107.4"/>
        <n v="145764"/>
        <n v="26210.16"/>
        <n v="35982"/>
        <n v="22338"/>
        <n v="25891.56"/>
        <n v="360702"/>
        <n v="454140"/>
        <n v="106866"/>
        <n v="3510"/>
        <n v="6372"/>
        <n v="140004"/>
        <n v="6903000"/>
        <n v="351543.24"/>
        <n v="922155.84"/>
        <n v="464476.32"/>
        <n v="421164"/>
        <n v="1169982"/>
        <n v="5628600"/>
        <n v="1332252"/>
        <n v="293526"/>
        <n v="203076"/>
        <n v="90000"/>
        <n v="46152"/>
        <n v="1251756"/>
        <n v="1274220"/>
        <n v="29862"/>
        <n v="76718.88"/>
        <n v="20844"/>
        <n v="339840"/>
        <n v="117810"/>
        <n v="80982"/>
        <n v="14868"/>
        <n v="22230"/>
        <n v="34092"/>
        <n v="674172"/>
        <n v="47844"/>
        <n v="19152"/>
        <n v="101736"/>
        <n v="18252"/>
        <n v="21240"/>
        <n v="248529.24"/>
        <n v="194685.84"/>
        <n v="207108"/>
        <n v="519509.16"/>
        <n v="121917.6"/>
        <n v="283426.56"/>
        <n v="14328"/>
        <n v="1115118"/>
        <n v="155030.76"/>
        <n v="24765.84"/>
        <n v="278668.8"/>
        <n v="12204"/>
        <n v="94932"/>
        <n v="608076"/>
        <n v="25360.56"/>
        <n v="156186"/>
        <n v="81810"/>
        <n v="79692.48"/>
        <n v="245916"/>
        <n v="15030"/>
        <n v="21222"/>
        <n v="21906"/>
        <n v="113400"/>
        <n v="660420"/>
        <n v="25997.76"/>
        <n v="39780"/>
        <n v="26847.36"/>
        <n v="24702.12"/>
        <n v="71730"/>
        <n v="1129050"/>
        <n v="1091664"/>
        <n v="34344"/>
        <n v="971478"/>
        <n v="314755.56"/>
        <n v="424800"/>
        <n v="36270"/>
        <n v="99378"/>
        <n v="111438"/>
        <n v="874332"/>
        <n v="15930"/>
        <n v="133650"/>
        <n v="425772"/>
        <n v="276138"/>
        <n v="11746782"/>
        <n v="403560"/>
        <n v="270385.2"/>
        <n v="41022"/>
        <n v="214362"/>
        <n v="48996"/>
        <n v="80658"/>
        <n v="175824"/>
        <n v="558594"/>
        <n v="1415682"/>
        <n v="231962.04"/>
        <n v="254898"/>
        <n v="25679.16"/>
        <n v="24064.92"/>
        <n v="481050"/>
        <n v="567214.2"/>
        <n v="27270"/>
        <n v="822009.24"/>
        <n v="6480"/>
        <n v="144990"/>
        <n v="193482"/>
        <n v="47052"/>
        <n v="28620"/>
        <n v="7164"/>
        <n v="24930"/>
        <n v="23058"/>
        <n v="232056"/>
        <n v="22932"/>
        <n v="91602"/>
        <n v="4577220"/>
        <n v="156672"/>
        <n v="159300"/>
        <n v="920664"/>
        <n v="703836"/>
        <n v="83736"/>
        <n v="292320"/>
        <n v="297020.16"/>
        <n v="1115100"/>
        <n v="2389500"/>
        <n v="4991400"/>
        <n v="7380900"/>
        <n v="1594998"/>
        <n v="1868716.44"/>
        <n v="284382.36"/>
        <n v="77868"/>
        <n v="682020"/>
        <n v="415080"/>
        <n v="181728"/>
        <n v="106136.28"/>
        <n v="20088"/>
        <n v="184257"/>
        <n v="67104"/>
        <n v="332703.36"/>
        <n v="132174"/>
        <n v="162594"/>
        <n v="79740"/>
        <n v="23238"/>
        <n v="1959840"/>
        <n v="39676.32"/>
        <n v="82836"/>
        <n v="3510000"/>
        <n v="25700.4"/>
        <n v="27675.72"/>
        <n v="1011852"/>
        <n v="353646"/>
        <n v="488394"/>
        <n v="516344.4"/>
        <n v="100728"/>
        <n v="22950"/>
        <n v="1080252"/>
        <n v="46458"/>
        <n v="180774"/>
        <n v="152658"/>
        <n v="48978"/>
        <n v="3154140"/>
        <n v="1260000"/>
        <n v="432318.96"/>
        <n v="1168200"/>
        <n v="17586"/>
        <n v="1087056"/>
        <n v="179550"/>
        <n v="82134"/>
        <n v="26424"/>
        <n v="84222"/>
        <n v="714510"/>
        <n v="231579.72"/>
        <n v="323931.24"/>
        <n v="104742"/>
        <n v="332766"/>
        <n v="42894"/>
        <n v="121518"/>
        <n v="2124000"/>
        <n v="470147.4"/>
        <n v="37206"/>
        <n v="26370"/>
        <n v="44051.76"/>
        <n v="51606"/>
        <n v="18457.56"/>
        <n v="245576.88"/>
        <n v="256212"/>
        <n v="92394"/>
        <n v="24642"/>
        <n v="115272"/>
        <n v="13896"/>
        <n v="1256688"/>
        <n v="455406.84"/>
        <n v="17246.88"/>
        <n v="733194"/>
        <n v="298710"/>
        <n v="63162"/>
        <n v="63612"/>
        <n v="27648"/>
        <n v="110448"/>
        <n v="505296"/>
        <n v="300949.56"/>
        <n v="159873.48"/>
        <n v="580043.16"/>
        <n v="10926"/>
        <n v="96084"/>
        <n v="254880"/>
        <n v="40842"/>
        <n v="8298"/>
        <n v="540108"/>
        <n v="306900"/>
        <n v="19818"/>
        <n v="41436"/>
        <n v="605070"/>
        <n v="60750"/>
        <n v="304200"/>
        <n v="162828"/>
        <n v="26337.6"/>
        <n v="123468.12"/>
        <n v="689760"/>
        <n v="420750"/>
        <n v="89334"/>
        <n v="91134"/>
        <n v="119092.68"/>
        <n v="50364"/>
        <n v="126271.8"/>
        <n v="78354"/>
        <n v="551448"/>
        <n v="395982"/>
        <n v="72036"/>
        <n v="865636.2"/>
        <n v="553726.8"/>
        <n v="199098"/>
        <n v="17550"/>
        <n v="123570"/>
        <n v="71118"/>
        <n v="26154"/>
        <n v="16272"/>
        <n v="438223.68"/>
        <n v="68022"/>
        <n v="19656"/>
        <n v="116565.12"/>
        <n v="828360"/>
        <n v="10089000"/>
        <n v="80496"/>
        <n v="46260"/>
        <n v="40770"/>
        <n v="28440"/>
        <n v="7434000"/>
        <n v="16362"/>
        <n v="22302"/>
        <n v="12960"/>
        <n v="40950"/>
        <n v="12816"/>
        <n v="15390"/>
        <n v="6372000"/>
        <n v="68112"/>
        <n v="1135026"/>
        <n v="12510"/>
        <n v="2080908"/>
        <n v="54756"/>
        <n v="25056"/>
        <n v="536202"/>
        <n v="14994"/>
        <n v="12096"/>
        <n v="4779000"/>
        <n v="22572"/>
        <n v="28080"/>
        <n v="70200"/>
        <n v="8820000"/>
        <n v="103914"/>
        <n v="96894"/>
        <n v="73278"/>
        <n v="53118"/>
        <n v="19008"/>
        <n v="42444"/>
        <n v="106650"/>
        <n v="43218"/>
        <n v="13014"/>
        <n v="205164"/>
        <n v="216270"/>
        <n v="865674"/>
        <n v="17140.68"/>
        <n v="60174"/>
        <n v="193536"/>
        <n v="27527.04"/>
        <n v="664722"/>
        <n v="966312"/>
        <n v="71604"/>
        <n v="241272"/>
        <n v="555510.96"/>
        <n v="416304"/>
        <n v="180630"/>
        <n v="125400.96"/>
        <n v="11823066"/>
        <n v="101610"/>
        <n v="24553.44"/>
        <n v="184320.72"/>
        <n v="153374.04"/>
        <n v="59994"/>
        <n v="1015718.04"/>
        <n v="24744.6"/>
        <n v="24978.24"/>
        <n v="59940"/>
        <n v="25084.44"/>
        <n v="161586"/>
        <n v="996174"/>
        <n v="84960"/>
        <n v="388296"/>
        <n v="1216836"/>
        <n v="28886.4"/>
        <n v="596772"/>
        <n v="44946"/>
        <n v="27180"/>
        <n v="81108"/>
        <n v="24617.16"/>
        <n v="151611.12"/>
        <n v="232641.72"/>
        <n v="25326"/>
        <n v="1640790"/>
        <n v="24966"/>
        <n v="133110"/>
        <n v="16884"/>
        <n v="26748"/>
        <n v="339858"/>
        <n v="140460.12"/>
        <n v="31248"/>
        <n v="15174"/>
        <n v="26358.84"/>
        <n v="404550"/>
        <n v="64602"/>
        <n v="6678"/>
        <n v="33048"/>
        <n v="311022"/>
        <n v="559602"/>
        <n v="551985.12"/>
        <n v="125244"/>
        <n v="174546"/>
        <n v="25254.36"/>
        <n v="24552"/>
        <n v="24128.64"/>
        <n v="24277.32"/>
        <n v="2688282"/>
        <n v="31212"/>
        <n v="198445.32"/>
        <n v="52344"/>
        <n v="1008324"/>
        <n v="81000"/>
        <n v="31518"/>
        <n v="278031.6"/>
        <n v="23148"/>
        <n v="26613.72"/>
        <n v="255113.64"/>
        <n v="105138"/>
        <n v="358956"/>
        <n v="158940"/>
        <n v="256876.56"/>
        <n v="787266"/>
        <n v="16038"/>
        <n v="69030"/>
        <n v="252234"/>
        <n v="32454"/>
        <n v="1062468"/>
        <n v="3135924"/>
        <n v="9558000"/>
        <n v="209086.56"/>
        <n v="95814"/>
        <n v="888156"/>
        <n v="72558"/>
        <n v="31824"/>
        <n v="49467.96"/>
        <n v="18450"/>
        <n v="760788"/>
        <n v="36018"/>
        <n v="172086.48"/>
        <n v="297864"/>
        <n v="63720"/>
        <n v="157914"/>
        <n v="53082"/>
        <n v="276732"/>
        <n v="140598"/>
        <n v="17480.52"/>
        <n v="755694"/>
        <n v="9360"/>
        <n v="931320"/>
        <n v="174911.4"/>
        <n v="352923.84"/>
        <n v="67068"/>
        <n v="744588"/>
        <n v="668736"/>
        <n v="25974"/>
        <n v="107280"/>
        <n v="157834.44"/>
        <n v="101442.24"/>
        <n v="29304"/>
        <n v="4266"/>
        <n v="288612"/>
        <n v="51912"/>
        <n v="24319.8"/>
        <n v="372870"/>
        <n v="902700"/>
        <n v="18000"/>
        <n v="76050"/>
        <n v="95749.92"/>
        <n v="99036"/>
        <n v="252989.64"/>
        <n v="239526"/>
        <n v="110430"/>
        <n v="430619.76"/>
        <n v="45702"/>
        <n v="11466"/>
        <n v="23886"/>
        <n v="896814"/>
        <n v="9234"/>
        <n v="41832"/>
        <n v="55908"/>
        <n v="73620"/>
        <n v="19530"/>
        <n v="4320216"/>
        <n v="369774"/>
        <n v="714042"/>
        <n v="38016"/>
        <n v="35694"/>
        <n v="632088"/>
        <n v="573660"/>
        <n v="572418"/>
        <n v="10944"/>
        <n v="44082"/>
        <n v="43326"/>
        <n v="3186"/>
        <n v="1020402"/>
        <n v="26634.96"/>
        <n v="135594"/>
        <n v="254016"/>
        <n v="240210"/>
        <n v="436500"/>
        <n v="44604"/>
        <n v="770580"/>
        <n v="217620"/>
        <n v="72090"/>
        <n v="371862"/>
        <n v="3283326"/>
        <n v="6847614"/>
        <n v="485694"/>
        <n v="62856"/>
        <n v="229680"/>
        <n v="271800"/>
        <n v="172458"/>
        <n v="17784"/>
        <n v="246681.36"/>
        <n v="4500"/>
        <n v="598752"/>
        <n v="430725.96"/>
        <n v="6580692"/>
        <n v="588492"/>
        <n v="546714"/>
        <n v="1672866"/>
        <n v="7038"/>
        <n v="4248"/>
        <n v="12744000"/>
        <n v="17802"/>
        <n v="25273800"/>
        <n v="165456"/>
        <n v="25445.52"/>
        <n v="490554"/>
        <n v="48006"/>
        <n v="46008"/>
        <n v="123966"/>
        <n v="324954"/>
        <n v="16668"/>
        <n v="416718"/>
        <n v="115418.16"/>
        <n v="183438"/>
        <n v="494460"/>
        <n v="4662"/>
        <n v="18720"/>
        <n v="100656"/>
        <n v="483336"/>
        <n v="280458"/>
        <n v="265518"/>
        <n v="365850"/>
        <n v="40374"/>
        <n v="72666"/>
        <n v="426222"/>
        <n v="87156"/>
        <n v="48078"/>
        <n v="44730"/>
        <n v="104382"/>
        <n v="640782"/>
        <n v="686718"/>
        <n v="766134"/>
        <n v="116777.52"/>
        <n v="27293.4"/>
        <n v="3189618"/>
        <n v="9090"/>
        <n v="13176"/>
        <n v="2124"/>
        <n v="5310"/>
        <n v="14706"/>
        <n v="258873.12"/>
        <n v="86922"/>
        <n v="82116"/>
        <n v="57156.84"/>
        <n v="2044626.12"/>
        <n v="244890"/>
        <n v="11214"/>
        <n v="124740"/>
        <n v="34632"/>
        <n v="245502"/>
        <n v="9774"/>
        <n v="172278"/>
        <n v="230688"/>
        <n v="816246"/>
        <n v="6821550"/>
        <n v="285948"/>
        <n v="21150"/>
        <n v="120042"/>
        <n v="294660"/>
        <n v="68688"/>
        <n v="206982"/>
        <n v="12186"/>
        <n v="167436"/>
        <n v="437238"/>
        <n v="10746"/>
        <n v="36000"/>
        <n v="88380"/>
        <n v="76914"/>
        <n v="27504"/>
        <n v="338994"/>
        <n v="62820"/>
        <n v="5400000"/>
        <n v="31194"/>
        <n v="10800"/>
        <n v="318618"/>
        <n v="140814"/>
        <n v="17028"/>
        <n v="88722"/>
        <n v="48636"/>
        <n v="15354"/>
        <n v="142830"/>
        <n v="103375.08"/>
        <n v="4320"/>
        <n v="4752"/>
        <n v="615960"/>
        <n v="69732"/>
        <n v="99828"/>
        <n v="48582"/>
        <n v="3610800"/>
        <n v="78821.64"/>
        <n v="499914"/>
        <n v="3466296"/>
        <n v="45368.64"/>
        <n v="4410"/>
        <n v="21312"/>
        <n v="5346"/>
        <n v="57546"/>
        <n v="82800"/>
        <n v="71172"/>
        <n v="296604"/>
        <n v="11574"/>
        <n v="19296"/>
        <n v="605340"/>
        <n v="203688"/>
        <n v="36540"/>
        <n v="10818"/>
        <n v="15300"/>
        <n v="50472"/>
        <n v="275760"/>
        <n v="12006"/>
        <n v="28296"/>
        <n v="1032696"/>
        <n v="4572"/>
        <n v="26838"/>
        <n v="144162"/>
        <n v="138870"/>
        <n v="151398"/>
        <n v="4338"/>
        <n v="4590"/>
        <n v="917568"/>
        <n v="31583.88"/>
        <n v="1890360"/>
        <n v="52542"/>
        <n v="30582"/>
        <n v="12726"/>
        <n v="21816"/>
        <n v="2688678"/>
        <n v="446796"/>
        <n v="12492"/>
        <n v="3816"/>
        <n v="727722"/>
        <n v="342303.84"/>
        <n v="158796"/>
        <n v="54000"/>
        <n v="22386.96"/>
        <n v="595836"/>
        <n v="24808.32"/>
        <n v="796478.76"/>
        <n v="140332.68"/>
        <n v="65250"/>
        <n v="5850"/>
        <n v="154944"/>
        <n v="202480.92"/>
        <n v="315144"/>
        <n v="156150"/>
        <n v="267642"/>
        <n v="33318"/>
        <n v="20432.88"/>
        <n v="225576"/>
        <n v="1283328"/>
        <n v="103374"/>
        <n v="199314"/>
        <n v="63216"/>
        <n v="228402"/>
        <n v="992592"/>
        <n v="27803.16"/>
        <n v="27399.6"/>
        <n v="261018"/>
        <n v="214542"/>
        <n v="21186"/>
        <n v="47736"/>
        <n v="98514"/>
        <n v="45738"/>
        <n v="108306"/>
        <n v="362439.36"/>
        <n v="467280"/>
        <n v="125910.72"/>
        <n v="938718"/>
        <n v="9522"/>
        <n v="49860"/>
        <n v="195318"/>
        <n v="894834"/>
        <n v="1182492"/>
        <n v="807120"/>
        <n v="641142"/>
        <n v="185472"/>
        <n v="91512"/>
        <n v="17658"/>
        <n v="48744"/>
        <n v="36720"/>
        <n v="892080"/>
        <n v="61596"/>
        <n v="17370"/>
        <n v="310734"/>
        <n v="278280"/>
        <n v="26982"/>
        <n v="13500"/>
        <n v="36216"/>
        <n v="117180"/>
        <n v="9594"/>
        <n v="13464"/>
        <n v="12690"/>
        <n v="47502"/>
        <n v="24300"/>
        <n v="165374.64"/>
        <n v="3429162"/>
        <n v="74340"/>
        <n v="995580"/>
        <n v="302670"/>
        <n v="35586"/>
        <n v="53370"/>
        <n v="15786"/>
        <n v="91764"/>
        <n v="176760"/>
        <n v="309708"/>
        <n v="42516"/>
        <n v="49032"/>
        <n v="17856"/>
        <n v="17064"/>
        <n v="509760"/>
        <n v="25614"/>
        <n v="62892"/>
        <n v="17442"/>
        <n v="19620"/>
        <n v="247176"/>
        <n v="18018"/>
        <n v="129258"/>
        <n v="779526"/>
        <n v="143879.76"/>
        <n v="11736"/>
        <n v="25560"/>
        <n v="198810"/>
        <n v="41598"/>
        <n v="40896"/>
        <n v="60534"/>
        <n v="145728"/>
        <n v="100638"/>
        <n v="286740"/>
        <n v="488520"/>
        <n v="146556"/>
        <n v="11610"/>
        <n v="24086.16"/>
        <n v="349416"/>
        <n v="57726"/>
        <n v="336312"/>
        <n v="11754"/>
        <n v="288882"/>
        <n v="29250"/>
        <n v="17183.16"/>
        <n v="22158"/>
        <n v="98362.44"/>
        <n v="100040.4"/>
        <n v="98829.72"/>
        <n v="599796"/>
        <n v="122076"/>
        <n v="11268"/>
        <n v="21402"/>
        <n v="28206"/>
        <n v="987822"/>
        <n v="17496"/>
        <n v="52632"/>
        <n v="105210"/>
        <n v="262494"/>
        <n v="80928"/>
        <n v="270000"/>
        <n v="1270620"/>
        <n v="97326"/>
        <n v="20070"/>
        <n v="240228"/>
        <n v="159732"/>
        <n v="2809836"/>
        <n v="41670"/>
        <n v="13536"/>
        <n v="959994"/>
        <n v="13626"/>
        <n v="65016"/>
        <n v="15822"/>
        <n v="8676"/>
        <n v="43002"/>
        <n v="520812"/>
        <n v="24638.4"/>
        <n v="326502"/>
        <n v="12132"/>
        <n v="12366"/>
        <n v="378072"/>
        <n v="258876"/>
        <n v="10368"/>
        <n v="398160"/>
        <n v="218322"/>
        <n v="40014"/>
        <n v="35010"/>
        <n v="18108"/>
        <n v="239523.48"/>
        <n v="10836"/>
        <n v="58842"/>
        <n v="78156"/>
        <n v="424476"/>
        <n v="14652"/>
        <n v="170820"/>
        <n v="18245.16"/>
        <n v="243738"/>
        <n v="8532"/>
        <n v="41886"/>
        <n v="210891.96"/>
        <n v="16254"/>
        <n v="66481.2"/>
        <n v="17046"/>
        <n v="33408"/>
        <n v="24786"/>
        <n v="11322"/>
        <n v="73296"/>
        <n v="92898"/>
        <n v="508591.8"/>
        <n v="132367.68"/>
        <n v="111998.52"/>
        <n v="199566"/>
        <n v="12438"/>
        <n v="261060.84"/>
        <n v="490608"/>
        <n v="57132"/>
        <n v="44838"/>
        <n v="7956"/>
        <n v="13680"/>
        <n v="59490"/>
        <n v="12150"/>
        <n v="15102"/>
        <n v="293112"/>
        <n v="1053594"/>
        <n v="346086"/>
        <n v="12384"/>
        <n v="1911600"/>
        <n v="19566"/>
        <n v="27954"/>
        <n v="75104.64"/>
        <n v="158310"/>
        <n v="159390"/>
        <n v="34074"/>
        <n v="340866"/>
        <n v="33336"/>
        <n v="311616"/>
        <n v="12240"/>
        <n v="35316"/>
        <n v="714024"/>
        <n v="2401920"/>
        <n v="63774"/>
        <n v="16974"/>
        <n v="520776"/>
        <n v="284760"/>
        <n v="39384"/>
        <n v="43020"/>
        <n v="75258"/>
        <n v="132240.24"/>
        <n v="90078.84"/>
        <n v="15138"/>
        <n v="2556"/>
        <n v="62442"/>
        <n v="12546"/>
        <n v="10980"/>
        <n v="69768"/>
        <n v="15498"/>
        <n v="18594"/>
        <n v="37530"/>
        <n v="69444"/>
        <n v="45396"/>
        <n v="2700000"/>
        <n v="25934.04"/>
        <n v="16560"/>
        <n v="82708.56"/>
        <n v="17990.28"/>
        <n v="20970"/>
        <n v="12402"/>
        <n v="200628"/>
        <n v="218970"/>
        <n v="86148"/>
        <n v="438246"/>
        <n v="54576"/>
        <n v="109530"/>
        <n v="113315.4"/>
        <n v="179784"/>
        <n v="55782"/>
        <n v="260928"/>
        <n v="123340.68"/>
        <n v="155970"/>
        <n v="42948"/>
        <n v="106092"/>
        <n v="64098"/>
        <n v="944136"/>
        <n v="69192"/>
        <n v="13356"/>
        <n v="47088"/>
        <n v="5202"/>
        <n v="18558"/>
        <n v="31158"/>
        <n v="17424"/>
        <n v="74412"/>
        <n v="7506"/>
        <n v="9180"/>
        <n v="31104"/>
        <n v="118646.64"/>
        <n v="232131.96"/>
        <n v="358920"/>
        <n v="27324"/>
        <n v="98082"/>
        <n v="124092"/>
        <n v="17928"/>
        <n v="51876"/>
        <n v="248040"/>
        <n v="9648"/>
        <n v="31662"/>
        <n v="157572"/>
        <n v="31608"/>
        <n v="37512"/>
        <n v="37854"/>
        <n v="416214"/>
        <n v="8766"/>
        <n v="26316"/>
        <n v="20160"/>
        <n v="53244"/>
        <n v="109704.6"/>
        <n v="861534"/>
        <n v="93024"/>
        <n v="33948"/>
        <n v="110214"/>
        <n v="173934"/>
        <n v="77544"/>
        <n v="283932"/>
        <n v="49176"/>
        <n v="1574802"/>
        <n v="818370"/>
        <n v="336762"/>
        <n v="40270302"/>
        <n v="118638"/>
        <n v="32202"/>
        <n v="114334.92"/>
        <n v="23040"/>
        <n v="59634"/>
        <n v="241848"/>
        <n v="964224"/>
        <n v="13950"/>
        <n v="17568"/>
        <n v="195588"/>
        <n v="9324"/>
        <n v="19368"/>
        <n v="48798"/>
        <n v="748072.8"/>
        <n v="1486818"/>
        <n v="14292"/>
        <n v="145008"/>
        <n v="3504618"/>
        <n v="90792"/>
        <n v="496782"/>
        <n v="240192"/>
        <n v="14508"/>
        <n v="113346"/>
        <n v="63126"/>
        <n v="274068"/>
        <n v="31122"/>
        <n v="165650.76"/>
        <n v="84672"/>
        <n v="18738"/>
        <n v="187776"/>
        <n v="43380"/>
        <n v="80028"/>
        <n v="77472"/>
        <n v="220176"/>
        <n v="313272"/>
        <n v="3186000"/>
        <n v="964805.76"/>
        <n v="64368"/>
        <n v="206219.16"/>
        <n v="226512"/>
        <n v="46224"/>
        <n v="41796"/>
        <n v="78912"/>
        <n v="86400"/>
        <n v="44226"/>
        <n v="207174.96"/>
        <n v="91152"/>
        <n v="12042"/>
        <n v="91459.44"/>
        <n v="2655018"/>
        <n v="6138270"/>
        <n v="13086"/>
        <n v="164322"/>
        <n v="2539980"/>
        <n v="265733.64"/>
        <n v="5004"/>
        <n v="21348"/>
        <n v="20286"/>
        <n v="835560"/>
        <n v="23491.44"/>
        <n v="686358"/>
        <n v="164610"/>
        <n v="31860"/>
        <n v="429858"/>
        <n v="251035.56"/>
        <n v="135954"/>
        <n v="35802"/>
        <n v="32220"/>
        <n v="2497374"/>
        <n v="1851138"/>
        <n v="630396"/>
        <n v="296334"/>
        <n v="390816"/>
        <n v="171990"/>
        <n v="118908"/>
        <n v="25092"/>
        <n v="459936"/>
        <n v="118098"/>
        <n v="138600"/>
        <n v="254664"/>
        <n v="891450"/>
        <n v="808776"/>
        <n v="19764"/>
        <n v="780012"/>
        <n v="262717.56"/>
        <n v="70596"/>
        <n v="220770"/>
        <n v="2017800"/>
        <n v="116892"/>
        <n v="70020"/>
        <n v="196974"/>
        <n v="656784"/>
        <n v="764622"/>
        <n v="19222.2"/>
        <n v="616932"/>
        <n v="20646"/>
        <n v="3798"/>
        <n v="7668"/>
        <n v="107708.04"/>
        <n v="11038194"/>
        <n v="8401752"/>
        <n v="12222"/>
        <n v="696762"/>
        <n v="128140.92"/>
        <n v="2811582"/>
        <n v="21942"/>
        <n v="155412"/>
        <n v="20880"/>
        <n v="48114"/>
        <n v="32364"/>
        <n v="20610"/>
        <n v="7452"/>
        <n v="171054"/>
        <n v="643614.48"/>
        <n v="132750"/>
        <n v="82920.96"/>
        <n v="45360"/>
        <n v="248189.4"/>
        <n v="23958"/>
        <n v="6669360"/>
        <n v="21096"/>
        <n v="26118"/>
        <n v="18342"/>
        <n v="66183.84"/>
        <n v="568386"/>
        <n v="606600"/>
        <n v="353610"/>
        <n v="594126"/>
        <n v="262764"/>
        <n v="56088"/>
        <n v="38988"/>
        <n v="31464"/>
        <n v="293094"/>
        <n v="38196"/>
        <n v="5688"/>
        <n v="4680"/>
        <n v="84762"/>
        <n v="35334"/>
        <n v="103608"/>
        <n v="17118"/>
        <n v="10782"/>
        <n v="53298"/>
        <n v="7650"/>
        <n v="254901.24"/>
        <n v="287028"/>
        <n v="634932"/>
        <n v="194664.6"/>
        <n v="63378"/>
        <n v="61902"/>
        <n v="945180"/>
        <n v="25530.48"/>
        <n v="23076"/>
        <n v="328950"/>
        <n v="8643942"/>
        <n v="11142"/>
        <n v="241200"/>
        <n v="117918"/>
        <n v="669744"/>
        <n v="1761336"/>
        <n v="92934"/>
        <n v="806220"/>
        <n v="58338"/>
        <n v="10656"/>
        <n v="248652"/>
        <n v="16380"/>
        <n v="90648"/>
        <n v="564192"/>
        <n v="5526"/>
        <n v="329418"/>
        <n v="68400"/>
        <n v="473238"/>
        <n v="18180"/>
        <n v="12762"/>
        <n v="127872"/>
        <n v="607338"/>
        <n v="11304"/>
        <n v="10188"/>
        <n v="15048"/>
        <n v="431442"/>
        <n v="21452.4"/>
        <n v="430722"/>
        <n v="1117062"/>
        <n v="14634"/>
        <n v="13122"/>
        <n v="95310"/>
        <n v="12312"/>
        <n v="182880"/>
        <n v="537265.8"/>
        <n v="5947200"/>
        <n v="244260"/>
        <n v="30888"/>
        <n v="313614"/>
        <n v="77547.24"/>
        <n v="206784"/>
        <n v="261336.96"/>
        <n v="115596"/>
        <n v="985860"/>
        <n v="24534"/>
        <n v="26659278"/>
        <n v="9126"/>
        <n v="149760"/>
        <n v="904896"/>
        <n v="18576"/>
        <n v="28044"/>
        <n v="134532"/>
        <n v="25081650"/>
        <n v="212418"/>
        <n v="6687270"/>
        <n v="8708400"/>
        <n v="801720"/>
        <n v="37872"/>
        <n v="11286"/>
        <n v="19602"/>
        <n v="981288"/>
        <n v="32328"/>
        <n v="36810"/>
        <n v="893790"/>
        <n v="3924"/>
        <n v="43650"/>
        <n v="24804"/>
        <n v="20574"/>
        <n v="54450"/>
        <n v="47448"/>
        <n v="112572000"/>
        <n v="61542"/>
        <n v="36846"/>
        <n v="292050"/>
        <n v="238122"/>
        <n v="789066"/>
        <n v="12528"/>
        <n v="80820"/>
        <n v="43038"/>
        <n v="19098"/>
        <n v="114372"/>
        <n v="23166"/>
        <n v="281988"/>
        <n v="48654"/>
        <n v="63846"/>
        <n v="124578"/>
        <n v="331236"/>
        <n v="3888"/>
        <n v="275778"/>
        <n v="102582"/>
        <n v="27594"/>
        <n v="118136.88"/>
        <n v="124275.24"/>
        <n v="73787.76"/>
        <n v="28800"/>
        <n v="15318"/>
        <n v="26046"/>
        <n v="27882"/>
        <n v="218052"/>
        <n v="338580"/>
        <n v="128664"/>
        <n v="45450"/>
        <n v="232002"/>
        <n v="53424"/>
        <n v="1036260"/>
        <n v="73299.24"/>
        <n v="98694"/>
        <n v="412812"/>
        <n v="58626"/>
        <n v="68454"/>
        <n v="9288"/>
        <n v="89064"/>
        <n v="12024"/>
        <n v="13932"/>
        <n v="13212"/>
        <n v="11988"/>
        <n v="28170"/>
        <n v="169920"/>
        <n v="1805400"/>
        <n v="850662"/>
        <n v="151650"/>
        <n v="1464588"/>
        <n v="733752"/>
        <n v="884016"/>
        <n v="178884"/>
        <n v="67662"/>
        <n v="1410408"/>
        <n v="41652"/>
        <n v="9108"/>
        <n v="331416"/>
        <n v="13968"/>
        <n v="202544.64"/>
        <n v="24354"/>
        <n v="115354.44"/>
        <n v="110052"/>
        <n v="14382"/>
        <n v="116370"/>
        <n v="7542"/>
        <n v="12672"/>
        <n v="55494"/>
        <n v="90414"/>
        <n v="13032"/>
        <n v="18036"/>
        <n v="17190"/>
        <n v="11646"/>
        <n v="279702"/>
        <n v="361080"/>
        <n v="17892"/>
        <n v="9864"/>
        <n v="2470590"/>
        <n v="58410"/>
        <n v="135277.56"/>
        <n v="19260"/>
        <n v="18702"/>
        <n v="193284"/>
        <n v="446040"/>
        <n v="3852"/>
        <n v="167040"/>
        <n v="275184"/>
        <n v="265500"/>
        <n v="9252"/>
        <n v="39672"/>
        <n v="82998"/>
        <n v="48420"/>
        <n v="60408"/>
        <n v="286650"/>
        <n v="166482"/>
        <n v="10998"/>
        <n v="102600"/>
        <n v="100337.76"/>
        <n v="92322"/>
        <n v="24588"/>
        <n v="78840"/>
        <n v="14904"/>
        <n v="38700"/>
        <n v="3379284"/>
        <n v="1366470"/>
        <n v="6159600"/>
        <n v="149832"/>
        <n v="144216"/>
        <n v="217224"/>
        <n v="523332.36"/>
        <n v="106752.24"/>
        <n v="113688"/>
        <n v="28638"/>
        <n v="45453.6"/>
        <n v="46854"/>
        <n v="134928"/>
        <n v="185616"/>
        <n v="11124"/>
        <n v="47214"/>
        <n v="17478"/>
        <n v="10008"/>
        <n v="23634"/>
        <n v="427068"/>
        <n v="59436"/>
        <n v="562860"/>
        <n v="22320"/>
        <n v="440208"/>
        <n v="534960"/>
        <n v="88218"/>
        <n v="227520"/>
        <n v="153162"/>
        <n v="145706.4"/>
        <n v="18163782"/>
        <n v="19926"/>
        <n v="8172"/>
        <n v="38253.24"/>
        <n v="52992"/>
        <n v="38304"/>
        <n v="273571.2"/>
        <n v="51228"/>
        <n v="201582"/>
        <n v="105372"/>
        <n v="98604"/>
        <n v="17501.76"/>
        <n v="377460"/>
        <n v="22644"/>
        <n v="15912"/>
        <n v="64872"/>
        <n v="16650"/>
        <n v="129474"/>
        <n v="868410"/>
        <n v="21726"/>
        <n v="23385.24"/>
        <n v="47250"/>
        <n v="19200.96"/>
        <n v="23490"/>
        <n v="13518"/>
        <n v="40518"/>
        <n v="33930"/>
        <n v="61848"/>
        <n v="154656"/>
        <n v="234414"/>
        <n v="21546"/>
        <n v="469080"/>
        <n v="36288"/>
        <n v="127710"/>
        <n v="42120"/>
        <n v="106992"/>
        <n v="29574"/>
        <n v="11556"/>
        <n v="166878"/>
        <n v="578705.04"/>
        <n v="26874"/>
        <n v="1080000"/>
        <n v="223452"/>
        <n v="630000"/>
        <n v="450018"/>
        <n v="596736"/>
        <n v="82746"/>
        <n v="133830"/>
        <n v="37710"/>
        <n v="88128"/>
        <n v="10134"/>
        <n v="28188"/>
        <n v="1444320"/>
        <n v="2047950"/>
        <n v="25506"/>
        <n v="2702520"/>
        <n v="8118"/>
        <n v="26766"/>
        <n v="105714"/>
        <n v="34002"/>
        <n v="24714"/>
        <n v="152928"/>
        <n v="275256"/>
        <n v="76464"/>
        <n v="10890"/>
        <n v="6948"/>
        <n v="14958"/>
        <n v="139716"/>
        <n v="998280"/>
        <n v="58680"/>
        <n v="133560"/>
        <n v="19170"/>
        <n v="17460"/>
        <n v="6489000"/>
        <n v="101590.92"/>
        <n v="31842"/>
        <n v="80262"/>
        <n v="81990"/>
        <n v="12168"/>
        <n v="337194"/>
        <n v="247500"/>
        <n v="14580"/>
        <n v="129060"/>
        <n v="62496"/>
        <n v="743400"/>
        <n v="67050"/>
        <n v="5040"/>
        <n v="441594"/>
        <n v="97146"/>
        <n v="68526"/>
        <n v="784800"/>
        <n v="17604"/>
        <n v="80730"/>
        <n v="647820"/>
        <n v="165330"/>
        <n v="33228"/>
        <n v="25002"/>
        <n v="665244"/>
        <n v="7020"/>
        <n v="787482"/>
        <n v="226134"/>
        <n v="1593018"/>
        <n v="62910"/>
        <n v="78588"/>
        <n v="78552"/>
        <n v="333468"/>
        <n v="666900"/>
        <n v="23364"/>
        <n v="1132704"/>
        <n v="22518"/>
        <n v="11934"/>
        <n v="18540"/>
        <n v="541746"/>
        <n v="67446"/>
        <n v="14364"/>
        <n v="30960"/>
        <n v="34272"/>
        <n v="29178"/>
        <n v="15894"/>
        <n v="10422"/>
        <n v="13068"/>
        <n v="21024"/>
        <n v="59778"/>
        <n v="364428"/>
        <n v="229158.36"/>
        <n v="307836"/>
        <n v="363762"/>
        <n v="134766"/>
        <n v="47592"/>
        <n v="438912"/>
        <n v="10116"/>
        <n v="29927.16"/>
        <n v="10512"/>
        <n v="427858.56"/>
        <n v="54270"/>
        <n v="61002"/>
        <n v="114156"/>
        <n v="87858"/>
        <n v="15750"/>
        <n v="765108"/>
        <n v="8892"/>
        <n v="123282"/>
        <n v="55566"/>
        <n v="5734800"/>
        <n v="112914"/>
        <n v="21330"/>
        <n v="15606"/>
        <n v="44712"/>
        <n v="410922"/>
        <n v="590256"/>
        <n v="144000"/>
        <n v="356688"/>
        <n v="240012"/>
        <n v="130626"/>
        <n v="30474"/>
        <n v="46728"/>
        <n v="105534"/>
        <n v="63900"/>
        <n v="32958"/>
        <n v="77598"/>
        <n v="12798"/>
        <n v="14436"/>
        <n v="91626372"/>
        <n v="26295.12"/>
        <n v="17712"/>
        <n v="477918"/>
        <n v="104274"/>
        <n v="53121.24"/>
        <n v="75600"/>
        <n v="465228"/>
        <n v="32400000"/>
        <n v="3161592"/>
        <n v="1674090"/>
        <n v="9144"/>
        <n v="990162"/>
        <n v="93456"/>
        <n v="287784"/>
        <n v="50976"/>
        <n v="11106"/>
        <n v="586116"/>
        <n v="5300442"/>
        <n v="971028"/>
        <n v="50850"/>
        <n v="37764"/>
        <n v="11196"/>
        <n v="35928"/>
        <n v="26190"/>
        <n v="5706"/>
        <n v="50814"/>
        <n v="76680"/>
        <n v="5778"/>
        <n v="42318"/>
        <n v="8730"/>
        <n v="48222"/>
        <n v="197964"/>
        <n v="93474"/>
        <n v="58518"/>
        <n v="13062.6"/>
        <n v="65520"/>
        <n v="82854"/>
        <n v="17874"/>
        <n v="11412"/>
        <n v="19944"/>
        <n v="504108"/>
        <n v="11340"/>
        <n v="7470"/>
        <n v="140562"/>
        <n v="45144"/>
        <n v="115830"/>
        <n v="132912"/>
        <n v="87390"/>
        <n v="44046"/>
        <n v="62154"/>
        <n v="42408"/>
        <n v="20556"/>
        <n v="67644"/>
        <n v="27144"/>
        <n v="55548"/>
        <n v="29232"/>
        <n v="81018"/>
        <n v="49374"/>
        <n v="70470"/>
        <n v="482040"/>
        <n v="37008"/>
        <n v="54126"/>
        <n v="35388"/>
        <n v="22896"/>
        <n v="296100"/>
        <n v="94986"/>
        <n v="46512"/>
        <n v="169236"/>
        <n v="73404"/>
        <n v="228942"/>
        <n v="53784"/>
        <n v="307566"/>
        <n v="153954"/>
        <n v="983808"/>
        <n v="20448"/>
        <n v="206532"/>
        <n v="23022"/>
        <n v="21132"/>
        <n v="45342"/>
        <n v="133992"/>
        <n v="50994"/>
        <n v="47520"/>
        <n v="44352"/>
        <n v="164340"/>
        <n v="14443200"/>
        <n v="1720440"/>
        <n v="33462"/>
        <n v="497700"/>
        <n v="187668"/>
        <n v="24462"/>
        <n v="200196"/>
        <n v="200142"/>
        <n v="9378"/>
        <n v="34524"/>
        <n v="87228"/>
        <n v="25920"/>
        <n v="10314"/>
        <n v="180144"/>
        <n v="1486800"/>
        <n v="10332"/>
        <n v="108000"/>
        <n v="242676"/>
        <n v="115794"/>
        <n v="17748"/>
        <n v="52794"/>
        <n v="5454"/>
        <n v="180972"/>
        <n v="52722"/>
        <n v="77526"/>
        <n v="68004"/>
        <n v="216828"/>
        <n v="259920"/>
        <n v="34727.4"/>
        <n v="31338"/>
        <n v="608184"/>
        <n v="269208"/>
        <n v="14526"/>
        <n v="62208"/>
        <n v="47484"/>
        <n v="13302"/>
        <n v="165816"/>
        <n v="93546"/>
        <n v="126036"/>
        <n v="1256724"/>
        <n v="8334"/>
        <n v="22662"/>
        <n v="28098"/>
        <n v="21276"/>
        <n v="624798"/>
        <n v="37170"/>
        <n v="492192"/>
        <n v="1177434"/>
        <n v="145170"/>
        <n v="10530"/>
        <n v="1975320"/>
        <n v="14238"/>
        <n v="685872"/>
        <n v="415368"/>
        <n v="87954.84"/>
        <n v="1126620"/>
        <n v="596556"/>
        <n v="688446"/>
        <n v="91080"/>
        <n v="488268"/>
        <n v="40140"/>
        <n v="78030"/>
        <n v="7830"/>
        <n v="487476"/>
        <n v="675774"/>
        <n v="9720"/>
        <n v="27468"/>
        <n v="14220"/>
        <n v="29970"/>
        <n v="939996"/>
        <n v="1670904"/>
        <n v="24984"/>
        <n v="307980"/>
        <n v="2548800"/>
        <n v="18666"/>
        <n v="3186018"/>
        <n v="1540206"/>
        <n v="245934"/>
        <n v="82674"/>
        <n v="11628"/>
        <n v="125358.48"/>
        <n v="38394"/>
        <n v="5166"/>
        <n v="112842"/>
        <n v="116798.76"/>
        <n v="817740"/>
        <n v="332712"/>
        <n v="28530"/>
        <n v="2970"/>
        <n v="41724"/>
        <n v="8406"/>
        <n v="27774"/>
        <n v="219600"/>
        <n v="615510"/>
        <n v="129456"/>
        <n v="26550"/>
        <n v="2761200"/>
        <n v="100980"/>
        <n v="848970"/>
        <n v="495198"/>
        <n v="15588"/>
        <n v="265464"/>
        <n v="25758"/>
        <n v="25848"/>
        <n v="8496"/>
        <n v="41184"/>
        <n v="16920"/>
        <n v="30078"/>
        <n v="17154"/>
        <n v="19080"/>
        <n v="490320"/>
        <n v="1300590"/>
        <n v="368334"/>
        <n v="32652"/>
        <n v="21492"/>
        <n v="1123506"/>
        <n v="201096"/>
        <n v="49572"/>
        <n v="10674"/>
        <n v="1698588"/>
        <n v="362340"/>
        <n v="26064"/>
        <n v="455814"/>
        <n v="141282"/>
        <n v="138060"/>
        <n v="8910"/>
        <n v="46800"/>
        <n v="150336.72"/>
        <n v="578358"/>
        <n v="49752"/>
        <n v="10710"/>
        <n v="83052"/>
        <n v="464400"/>
        <n v="201780"/>
        <n v="711522"/>
        <n v="15804"/>
        <n v="7812"/>
        <n v="136368"/>
        <n v="377874"/>
        <n v="91350"/>
        <n v="13770"/>
        <n v="163512"/>
        <n v="1979640"/>
        <n v="37260"/>
        <n v="35028"/>
        <n v="197910"/>
        <n v="181980"/>
        <n v="18216"/>
        <n v="9342"/>
        <n v="188352"/>
        <n v="11808"/>
        <n v="262368"/>
        <n v="185742"/>
        <n v="28260"/>
        <n v="827586"/>
        <n v="173826"/>
        <n v="184824"/>
        <n v="123642"/>
        <n v="784692"/>
        <n v="138582"/>
        <n v="38574"/>
        <n v="4842"/>
        <n v="19872"/>
        <n v="75096"/>
        <n v="11700"/>
        <n v="53460"/>
        <n v="127998"/>
        <n v="172584"/>
        <n v="171450"/>
        <n v="693162"/>
        <n v="30744"/>
        <n v="112410"/>
        <n v="7218"/>
        <n v="15156"/>
        <n v="406530"/>
        <n v="324648"/>
        <n v="685816.02"/>
        <n v="31878"/>
        <n v="505710"/>
        <n v="4672800"/>
        <n v="398250"/>
        <n v="163026"/>
        <n v="191232"/>
        <n v="5574186"/>
        <n v="24138"/>
        <n v="10440"/>
        <n v="18882"/>
        <n v="493200"/>
        <n v="718848"/>
        <n v="32076"/>
        <n v="2370924"/>
        <n v="452574"/>
        <n v="424206"/>
        <n v="175788"/>
        <n v="7794"/>
        <n v="169776"/>
        <n v="9306"/>
        <n v="79722"/>
        <n v="15948"/>
        <n v="100278"/>
        <n v="47376"/>
        <n v="1094400"/>
        <n v="6250932"/>
        <n v="25398"/>
        <n v="424980"/>
        <n v="287838"/>
        <n v="9846"/>
        <n v="34560"/>
        <n v="101952"/>
        <n v="17352"/>
        <n v="243468"/>
        <n v="108792"/>
        <n v="289206"/>
        <n v="335880"/>
        <n v="110988"/>
        <n v="1875474"/>
        <n v="19800"/>
        <n v="23580"/>
        <n v="234000"/>
        <n v="120420"/>
        <n v="69660"/>
        <n v="79092"/>
        <n v="32310"/>
        <n v="7632"/>
        <n v="13662"/>
        <n v="81252"/>
        <n v="14760"/>
        <n v="465192"/>
        <n v="155160"/>
        <n v="371340"/>
        <n v="116226"/>
        <n v="232686"/>
        <n v="46170"/>
        <n v="53532"/>
        <n v="32058"/>
        <n v="49842"/>
        <n v="430614"/>
        <n v="65862"/>
        <n v="807588"/>
        <n v="1847880"/>
        <n v="10566"/>
        <n v="19404"/>
        <n v="454842"/>
        <n v="86040"/>
        <n v="182682"/>
        <n v="7704"/>
        <n v="7614"/>
        <n v="112140"/>
        <n v="153810"/>
        <n v="16704"/>
        <n v="8082"/>
        <n v="41688"/>
        <n v="35370"/>
        <n v="135684"/>
        <n v="604440"/>
        <n v="6822"/>
        <n v="24102"/>
        <n v="201366"/>
        <n v="11790"/>
        <n v="148338"/>
        <n v="81594"/>
        <n v="313164"/>
        <n v="168876"/>
        <n v="83646"/>
        <n v="453042"/>
        <n v="566316"/>
        <n v="46548"/>
        <n v="47664"/>
        <n v="17010"/>
        <n v="17082"/>
        <n v="13158"/>
        <n v="23526"/>
        <n v="192115.8"/>
        <n v="22698"/>
        <n v="339948"/>
        <n v="197838"/>
        <n v="291924"/>
        <n v="44514"/>
        <n v="270648"/>
        <n v="59382"/>
        <n v="10224"/>
        <n v="256896"/>
        <n v="192222"/>
        <n v="1457388"/>
        <n v="35424"/>
        <n v="329148"/>
        <n v="1276974"/>
        <n v="172800"/>
        <n v="48672"/>
        <n v="245520"/>
        <n v="14337000"/>
        <n v="1348740"/>
        <n v="80244"/>
        <n v="65034"/>
        <n v="70668"/>
        <n v="28584"/>
        <n v="28404"/>
        <n v="12888"/>
        <n v="21978"/>
        <n v="256968"/>
        <n v="43308"/>
        <n v="259380"/>
        <n v="174654"/>
        <n v="79650"/>
        <n v="110664"/>
        <n v="27090"/>
        <n v="4892454"/>
        <n v="6516"/>
        <n v="3003570"/>
        <n v="93294"/>
        <n v="14832"/>
        <n v="20538"/>
        <n v="348084"/>
        <n v="23922"/>
        <n v="29052"/>
        <n v="210492"/>
        <n v="480402"/>
        <n v="26334"/>
        <n v="510750"/>
        <n v="254916"/>
        <n v="68940"/>
        <n v="240552"/>
        <n v="65052"/>
        <n v="27396"/>
        <n v="1125414"/>
        <n v="291564"/>
        <n v="889182"/>
        <n v="10692"/>
        <n v="24084"/>
        <n v="9990"/>
        <n v="69408"/>
        <n v="812430"/>
        <n v="17969.04"/>
        <n v="724824"/>
        <n v="444456"/>
        <n v="122670"/>
        <n v="2336400"/>
        <n v="141408"/>
        <n v="23220"/>
        <n v="19692"/>
        <n v="2754"/>
        <n v="54504"/>
        <n v="10476"/>
        <n v="19512"/>
        <n v="37188"/>
        <n v="750870"/>
        <n v="197244"/>
        <n v="358488"/>
        <n v="552456"/>
        <n v="2177334"/>
        <n v="462060"/>
        <n v="31230"/>
        <n v="154962"/>
        <n v="14886"/>
        <n v="109494"/>
        <n v="11952"/>
        <n v="23598"/>
        <n v="18918"/>
        <n v="9817020"/>
        <n v="403578"/>
        <n v="91332"/>
        <n v="48438"/>
        <n v="20376"/>
        <n v="7740"/>
        <n v="16200"/>
        <n v="73368"/>
        <n v="9918"/>
        <n v="17730"/>
        <n v="13284"/>
        <n v="16902"/>
        <n v="99234"/>
        <n v="77040"/>
        <n v="23454"/>
        <n v="30726"/>
        <n v="96696"/>
        <n v="65376"/>
        <n v="21420"/>
        <n v="179406"/>
        <n v="33030"/>
        <n v="63486"/>
        <n v="17136"/>
        <n v="35460"/>
        <n v="38502"/>
        <n v="40680"/>
        <n v="28152"/>
        <n v="67968"/>
        <n v="96714"/>
        <n v="186912"/>
        <n v="51768"/>
        <n v="66060"/>
        <n v="118944"/>
        <n v="41418"/>
        <n v="18828"/>
        <n v="97776"/>
        <n v="36990"/>
        <n v="182142"/>
        <n v="111564"/>
        <n v="57870"/>
        <n v="116730"/>
        <n v="54522"/>
        <n v="461268"/>
        <n v="297378"/>
        <n v="672228"/>
        <n v="194310"/>
        <n v="435582"/>
        <n v="519120"/>
        <n v="21456"/>
        <n v="323892"/>
        <n v="23562"/>
        <n v="15120"/>
        <n v="15264"/>
        <n v="85878"/>
        <n v="46476"/>
        <n v="91926"/>
        <n v="279810"/>
        <n v="1046232"/>
        <n v="159984"/>
        <n v="36864"/>
        <n v="27756"/>
        <n v="25884"/>
        <n v="1231920"/>
        <n v="54558"/>
        <n v="240030"/>
        <n v="435348"/>
        <n v="266130"/>
        <n v="25524"/>
        <n v="22140"/>
        <n v="756108"/>
        <n v="743130"/>
        <n v="18414"/>
        <n v="25236"/>
        <n v="143964"/>
        <n v="32904"/>
        <n v="40788"/>
        <n v="77004"/>
        <n v="47322"/>
        <n v="47124"/>
        <n v="39870"/>
        <n v="32598"/>
        <n v="14168772"/>
        <n v="16758.36"/>
        <n v="26262"/>
        <n v="34920"/>
        <n v="25074"/>
        <n v="52614"/>
        <n v="9000"/>
        <n v="534726"/>
        <n v="226404"/>
        <n v="77616"/>
        <n v="41346"/>
        <n v="62046"/>
        <n v="26784"/>
        <n v="12456"/>
        <n v="141336"/>
        <n v="131490"/>
        <n v="188334"/>
        <n v="87498"/>
        <n v="19206"/>
        <n v="4968"/>
        <n v="74610"/>
        <n v="103680"/>
        <n v="711540"/>
        <n v="891342"/>
        <n v="239760"/>
        <n v="39060"/>
        <n v="1987398"/>
        <n v="274500"/>
        <n v="343044"/>
        <n v="41454"/>
        <n v="58302"/>
        <n v="5742"/>
        <n v="343368"/>
        <n v="209052"/>
        <n v="191142"/>
        <n v="758520"/>
        <n v="172494"/>
        <n v="836406"/>
        <n v="25344"/>
        <n v="55602"/>
        <n v="30276"/>
        <n v="160524"/>
        <n v="1040040"/>
        <n v="32922"/>
        <n v="17208"/>
        <n v="35910"/>
        <n v="5472"/>
        <n v="616554"/>
        <n v="1085490"/>
        <n v="1100232"/>
        <n v="967284"/>
        <n v="83718"/>
        <n v="759384"/>
        <n v="335592"/>
        <n v="7866"/>
        <n v="71514"/>
        <n v="669060"/>
        <n v="74196"/>
        <n v="1518660"/>
        <n v="9756"/>
        <n v="575820"/>
        <n v="73530"/>
        <n v="25686"/>
        <n v="1996560"/>
        <n v="556506"/>
        <n v="118548"/>
        <n v="226638"/>
        <n v="214992"/>
        <n v="8190"/>
        <n v="9972"/>
        <n v="4826520"/>
        <n v="450684"/>
        <n v="689040"/>
        <n v="39690"/>
        <n v="700920"/>
        <n v="359352"/>
        <n v="21672"/>
        <n v="6192"/>
        <n v="53964"/>
        <n v="86742"/>
        <n v="31716"/>
        <n v="29448"/>
        <n v="18306"/>
        <n v="1674072"/>
        <n v="36108"/>
        <n v="84942"/>
        <n v="7992"/>
        <n v="89082"/>
        <n v="29430"/>
        <n v="151146"/>
        <n v="496278"/>
        <n v="28782"/>
        <n v="23670"/>
        <n v="23400"/>
        <n v="137556"/>
        <n v="112212"/>
        <n v="455400"/>
        <n v="5137596"/>
        <n v="552582"/>
        <n v="16722"/>
        <n v="109368"/>
        <n v="189684"/>
        <n v="31410"/>
        <n v="32742"/>
        <n v="19728"/>
        <n v="4301100"/>
        <n v="74358"/>
        <n v="154476"/>
        <n v="878976"/>
        <n v="194760"/>
        <n v="3942"/>
        <n v="701154"/>
        <n v="329904"/>
        <n v="15624"/>
        <n v="57168"/>
        <n v="176958"/>
        <n v="16110"/>
        <n v="1408698"/>
        <n v="81936"/>
        <n v="14148"/>
        <n v="3780000"/>
        <n v="189018"/>
        <n v="38718"/>
        <n v="4392"/>
        <n v="1571760"/>
        <n v="992538"/>
        <n v="451584"/>
        <n v="116154"/>
        <n v="647028"/>
        <n v="3292200"/>
        <n v="10590660"/>
        <n v="470232"/>
        <n v="1328130"/>
        <n v="902070"/>
        <n v="447732"/>
        <n v="25254"/>
        <n v="30420"/>
        <n v="1188666"/>
        <n v="209016"/>
        <n v="6053400"/>
        <n v="22446"/>
        <n v="318816"/>
        <n v="11862"/>
        <n v="68490"/>
        <n v="88164"/>
        <n v="15696"/>
        <n v="59904"/>
        <n v="125316"/>
        <n v="20016"/>
        <n v="1149948"/>
        <n v="186840"/>
        <n v="294840"/>
        <n v="213786"/>
        <n v="1720728"/>
        <n v="32256"/>
        <n v="9954"/>
        <n v="1922850"/>
        <n v="171414"/>
        <n v="103482"/>
        <n v="168930"/>
        <n v="263646"/>
        <n v="500346"/>
        <n v="296298"/>
        <n v="24516"/>
        <n v="610884"/>
        <n v="1249650"/>
        <n v="30492"/>
        <n v="579006"/>
        <n v="151074"/>
        <n v="544428"/>
        <n v="333234"/>
        <n v="160326"/>
        <n v="76842"/>
        <n v="10728"/>
        <n v="123444"/>
        <n v="271584"/>
        <n v="76086"/>
        <n v="2839356"/>
        <n v="99018"/>
        <n v="1293192"/>
        <n v="332910"/>
        <n v="1270152"/>
        <n v="1372104"/>
        <n v="4745016"/>
        <n v="16740"/>
        <n v="626580"/>
        <n v="8460"/>
        <n v="10548"/>
        <n v="14742"/>
        <n v="14778"/>
        <n v="49068"/>
        <n v="886626"/>
        <n v="1061334"/>
        <n v="373590"/>
        <n v="23814"/>
        <n v="79218"/>
        <n v="57600"/>
        <n v="317448"/>
        <n v="99504"/>
        <n v="5328"/>
        <n v="553374"/>
        <n v="124200"/>
        <n v="1359360"/>
        <n v="348930"/>
        <n v="22860"/>
        <n v="30294"/>
        <n v="60498"/>
        <n v="220284"/>
        <n v="874458"/>
        <n v="1673712"/>
        <n v="2525310"/>
        <n v="236124"/>
        <n v="32850"/>
        <n v="35154"/>
        <n v="33912"/>
        <n v="25596"/>
        <n v="79326"/>
        <n v="57384"/>
        <n v="278640"/>
        <n v="499194"/>
        <n v="811368"/>
        <n v="109764"/>
        <n v="437112"/>
        <n v="250632"/>
        <n v="188730"/>
        <n v="1189440"/>
        <n v="8924562"/>
        <n v="14004"/>
        <n v="348642"/>
        <n v="21996"/>
        <n v="34722"/>
        <n v="934560"/>
        <n v="39294000"/>
        <n v="488736"/>
        <n v="2975328"/>
        <n v="130752"/>
        <n v="823608"/>
        <n v="1723176"/>
        <n v="265734"/>
        <n v="25434"/>
        <n v="64512"/>
        <n v="602172"/>
        <n v="194040"/>
        <n v="423738"/>
        <n v="693018"/>
        <n v="11916"/>
        <n v="19782"/>
        <n v="661518"/>
        <n v="152910"/>
        <n v="35172"/>
        <n v="24372"/>
        <n v="198360"/>
        <n v="241488"/>
        <n v="113256"/>
        <n v="106272"/>
        <n v="242406"/>
        <n v="2192238"/>
        <n v="403254"/>
        <n v="4149558"/>
        <n v="9450"/>
        <n v="2442600"/>
        <n v="3108384"/>
        <n v="2065590"/>
        <n v="3706470"/>
        <n v="32490"/>
        <n v="59004"/>
        <n v="921078"/>
        <n v="26460"/>
        <n v="92142"/>
        <n v="158994"/>
        <n v="215172"/>
        <n v="2028708"/>
        <n v="234594"/>
        <n v="123210"/>
        <n v="5641344"/>
        <n v="815274"/>
        <n v="814896"/>
        <n v="57690"/>
        <n v="9882"/>
        <n v="14130"/>
        <n v="4338270"/>
        <n v="420570"/>
        <n v="297360"/>
        <n v="320022"/>
        <n v="141300"/>
        <n v="179694"/>
        <n v="560592"/>
        <n v="1146960"/>
        <n v="58662"/>
        <n v="14598000"/>
        <n v="1271340"/>
        <n v="490410"/>
        <n v="7038036"/>
        <n v="7074"/>
        <n v="82206"/>
        <n v="900198"/>
        <n v="1004760"/>
        <n v="2033910"/>
        <n v="275076"/>
        <n v="219528"/>
        <n v="52200"/>
        <n v="173286"/>
        <n v="26532"/>
        <n v="216144"/>
        <n v="33984"/>
        <n v="112932"/>
        <n v="261504"/>
        <n v="22608"/>
        <n v="292716"/>
        <n v="200718"/>
        <n v="42876"/>
        <n v="37818"/>
        <n v="900216"/>
        <n v="64224"/>
        <n v="51174"/>
        <n v="71262"/>
        <n v="84726"/>
        <n v="532890"/>
        <n v="28980"/>
        <n v="175680"/>
        <n v="559764"/>
        <n v="674892"/>
        <n v="8424"/>
        <n v="70344"/>
        <n v="86256"/>
        <n v="410400"/>
        <n v="61470"/>
        <n v="1329120"/>
        <n v="141966"/>
        <n v="153486"/>
        <n v="12834"/>
        <n v="8010"/>
        <n v="28764"/>
        <n v="11070"/>
        <n v="810432"/>
        <n v="40986"/>
        <n v="32004"/>
        <n v="18324"/>
        <n v="44982"/>
        <n v="404694"/>
        <n v="251442"/>
        <n v="214002"/>
        <n v="9036"/>
        <n v="80100"/>
        <n v="638406"/>
        <n v="1318896"/>
        <n v="8100"/>
        <n v="15534"/>
        <n v="1293210"/>
        <n v="1758996"/>
        <n v="5796"/>
        <n v="4248000"/>
        <n v="4122"/>
        <n v="93060"/>
        <n v="39186"/>
        <n v="2679876"/>
        <n v="475740"/>
        <n v="371718"/>
        <n v="1075032"/>
        <n v="945702"/>
        <n v="1752300"/>
        <n v="1008900"/>
        <n v="2102760"/>
        <n v="44802"/>
        <n v="1186002"/>
        <n v="21366"/>
        <n v="11160"/>
        <n v="38736"/>
        <n v="56196"/>
        <n v="51534"/>
        <n v="22122"/>
        <n v="1058202"/>
        <n v="2835000"/>
        <n v="183384"/>
        <n v="96012"/>
        <n v="570852"/>
        <n v="172656"/>
        <n v="283302"/>
        <n v="61866"/>
        <n v="237024"/>
        <n v="10726200"/>
        <n v="97506"/>
        <n v="180018"/>
        <n v="385506"/>
        <n v="19224"/>
        <n v="47934"/>
        <n v="38772"/>
        <n v="91998"/>
        <n v="103410"/>
        <n v="155556"/>
        <n v="28602"/>
        <n v="32112"/>
        <n v="20106"/>
        <n v="29358"/>
        <n v="72270"/>
        <n v="81414"/>
        <n v="65844"/>
        <n v="370548"/>
        <n v="121788"/>
        <n v="498402"/>
        <n v="156816"/>
        <n v="1288296"/>
        <n v="44550"/>
        <n v="25668"/>
        <n v="20034"/>
        <n v="13374"/>
        <n v="299880"/>
        <n v="129168"/>
        <n v="234792"/>
        <n v="24840"/>
        <n v="625608"/>
        <n v="225306"/>
        <n v="167148"/>
        <n v="110898"/>
        <n v="388764"/>
        <n v="107082"/>
        <n v="156780"/>
        <n v="3918780"/>
        <n v="102708"/>
        <n v="577404"/>
        <n v="26910"/>
        <n v="11394"/>
        <n v="390546"/>
        <n v="117972"/>
        <n v="859644"/>
        <n v="138960"/>
        <n v="17172"/>
        <n v="134442"/>
        <n v="6120000"/>
        <n v="64314"/>
        <n v="6102"/>
        <n v="157698"/>
        <n v="24264"/>
        <n v="2076246"/>
        <n v="210834"/>
        <n v="73782"/>
        <n v="1320876"/>
        <n v="255240"/>
        <n v="928026"/>
        <n v="121176"/>
        <n v="87192"/>
        <n v="209574"/>
        <n v="181800"/>
        <n v="633438"/>
        <n v="174420"/>
        <n v="59148"/>
        <n v="684342"/>
        <n v="35730"/>
        <n v="191178"/>
        <n v="410580"/>
        <n v="290304"/>
        <n v="58104"/>
        <n v="49212"/>
        <n v="22014"/>
        <n v="34866"/>
        <n v="38808"/>
        <n v="25290"/>
        <n v="36450"/>
        <n v="23130"/>
        <n v="546408"/>
        <n v="1810476"/>
        <n v="109728"/>
        <n v="38970"/>
        <n v="47106"/>
        <n v="55530"/>
        <n v="170874"/>
        <n v="25110"/>
        <n v="20466"/>
        <n v="551808"/>
        <n v="622080"/>
        <n v="295200"/>
        <n v="17982"/>
        <n v="46134"/>
        <n v="89856"/>
        <n v="2909682"/>
        <n v="271620"/>
        <n v="646524"/>
        <n v="306000"/>
        <n v="355788"/>
        <n v="380214"/>
        <n v="104166"/>
        <n v="132048"/>
        <n v="650844"/>
        <n v="131526"/>
        <n v="83376"/>
        <n v="135666"/>
        <n v="112896"/>
        <n v="336510"/>
        <n v="14310"/>
        <n v="944316"/>
        <n v="738000"/>
        <n v="267912"/>
        <n v="50796"/>
        <n v="130032"/>
        <n v="85500"/>
        <n v="754740"/>
        <n v="2166480"/>
        <n v="18936"/>
        <n v="69156"/>
        <n v="2614338"/>
        <n v="643572"/>
        <n v="1028268"/>
        <n v="109206"/>
        <n v="27792"/>
        <n v="558918"/>
        <n v="58860"/>
        <n v="23274"/>
        <n v="157500"/>
        <n v="65340"/>
        <n v="382788"/>
        <n v="100890"/>
        <n v="11376"/>
        <n v="43578"/>
        <n v="18468"/>
        <n v="65682"/>
        <n v="75510"/>
        <n v="26100"/>
        <n v="29466"/>
        <n v="11538"/>
        <n v="21204"/>
        <n v="68886"/>
        <n v="39909.96"/>
        <n v="55440"/>
        <n v="46926"/>
        <n v="53946"/>
        <n v="344682"/>
        <n v="287298"/>
        <n v="225144"/>
        <n v="33282"/>
        <n v="45468"/>
        <n v="278442"/>
        <n v="8388"/>
        <n v="24768"/>
        <n v="65394"/>
        <n v="28062"/>
        <n v="161730"/>
        <n v="97200"/>
        <n v="51696"/>
        <n v="399672"/>
        <n v="67536"/>
        <n v="23346"/>
        <n v="123876"/>
        <n v="178686"/>
        <n v="34056"/>
        <n v="302328"/>
        <n v="35784"/>
        <n v="396666"/>
        <n v="333072"/>
        <n v="1416276"/>
        <n v="2114676"/>
        <n v="1242054"/>
        <n v="663768"/>
        <n v="1040760"/>
        <n v="67590"/>
        <n v="100602"/>
        <n v="573210"/>
        <n v="748728"/>
        <n v="22086"/>
        <n v="195408"/>
        <n v="1570860"/>
        <n v="141642"/>
        <n v="1026000"/>
        <n v="625968"/>
        <n v="71856"/>
        <n v="58878"/>
        <n v="11250"/>
        <n v="23976"/>
        <n v="18684"/>
        <n v="106722"/>
        <n v="126144"/>
        <n v="970830"/>
        <n v="27450"/>
        <n v="28512"/>
        <n v="125640"/>
        <n v="29214"/>
        <n v="514026"/>
        <n v="121734"/>
        <n v="10872"/>
        <n v="229572"/>
        <n v="1325232"/>
        <n v="194112"/>
        <n v="221832"/>
        <n v="27558"/>
        <n v="25830"/>
        <n v="9936"/>
        <n v="7110"/>
        <n v="8964"/>
        <n v="11826"/>
        <n v="41526"/>
        <n v="26964"/>
        <n v="22284"/>
        <n v="80514"/>
        <n v="158256"/>
        <n v="18972"/>
        <n v="99990"/>
        <n v="311472"/>
        <n v="104346"/>
        <n v="126000"/>
        <n v="120132"/>
        <n v="233802"/>
        <n v="1231290"/>
        <n v="66276"/>
        <n v="3751002"/>
        <n v="162486"/>
        <n v="87426"/>
        <n v="294804"/>
        <n v="1062018"/>
        <n v="29664"/>
        <n v="32634"/>
        <n v="15444"/>
        <n v="154692"/>
        <n v="21708"/>
        <n v="6930"/>
        <n v="23994"/>
        <n v="32346"/>
        <n v="68202"/>
        <n v="356922"/>
        <n v="28818"/>
        <n v="15768"/>
        <n v="65106"/>
        <n v="92970"/>
        <n v="35874"/>
        <n v="155052"/>
        <n v="350478"/>
        <n v="254502"/>
        <n v="43236"/>
        <n v="94014"/>
        <n v="23706"/>
        <n v="32148"/>
        <n v="15570"/>
        <n v="240606"/>
        <n v="28494"/>
        <n v="4680000"/>
        <n v="70758"/>
        <n v="396504"/>
        <n v="613836"/>
        <n v="33066"/>
        <n v="32382"/>
        <n v="37440"/>
        <n v="215316"/>
        <n v="11880"/>
        <n v="28386"/>
        <n v="69282"/>
        <n v="8346240"/>
        <n v="4860"/>
        <n v="57312"/>
        <n v="36468"/>
        <n v="15192"/>
        <n v="208638"/>
        <n v="116766"/>
        <n v="31734"/>
        <n v="15408"/>
        <n v="187974"/>
        <n v="119178"/>
        <n v="63630"/>
        <n v="190512"/>
        <n v="21834"/>
        <n v="51804"/>
        <n v="13734"/>
        <n v="233100"/>
        <n v="1659474"/>
        <n v="536166"/>
        <n v="21744"/>
        <n v="589500"/>
        <n v="131382"/>
        <n v="195084"/>
        <n v="2202588"/>
        <n v="74340000"/>
        <n v="66150"/>
        <n v="10908"/>
        <n v="35550"/>
        <n v="2525670"/>
        <n v="352800"/>
        <n v="88146"/>
        <n v="70092000"/>
        <n v="126432"/>
        <n v="39825000"/>
        <n v="37314"/>
        <n v="338616"/>
        <n v="16992"/>
        <n v="186066"/>
        <n v="218394"/>
        <n v="20124"/>
        <n v="2108700"/>
        <n v="221976"/>
        <n v="30312"/>
        <n v="22032"/>
        <n v="16506"/>
        <n v="131220"/>
        <n v="12618"/>
        <n v="129996"/>
        <n v="135144"/>
        <n v="36108000"/>
        <n v="65214"/>
        <n v="33246"/>
        <n v="42930"/>
        <n v="27288"/>
        <n v="24887232"/>
        <n v="23310"/>
        <n v="79272"/>
        <n v="33804"/>
        <n v="24663024"/>
        <n v="216504"/>
        <n v="13050"/>
        <n v="7578"/>
        <n v="11052"/>
        <n v="1019520"/>
        <n v="22509090"/>
        <n v="16959816"/>
        <n v="15336918"/>
        <n v="103284"/>
        <n v="8370"/>
        <n v="9198"/>
        <n v="38538"/>
        <n v="130050"/>
        <n v="87570"/>
        <n v="51480"/>
        <n v="171846"/>
        <n v="69498"/>
        <n v="621000"/>
        <n v="42660"/>
        <n v="33120"/>
        <n v="93654"/>
        <n v="86778"/>
        <n v="352656"/>
        <n v="179208"/>
        <n v="3834"/>
        <n v="463950"/>
        <n v="193014"/>
        <n v="4203936"/>
        <n v="93780"/>
        <n v="424818"/>
        <n v="339210"/>
        <n v="82872"/>
        <n v="30798"/>
        <n v="87408"/>
        <n v="51444"/>
        <n v="5940"/>
        <n v="34956"/>
        <n v="529596"/>
        <n v="437706"/>
        <n v="42390"/>
        <n v="117864"/>
        <n v="96768"/>
        <n v="67230"/>
        <n v="421452"/>
        <n v="414180"/>
        <n v="14185548"/>
        <n v="51516"/>
        <n v="42426"/>
        <n v="11682018"/>
        <n v="8179110"/>
        <n v="44856"/>
        <n v="82548"/>
        <n v="11520"/>
        <n v="4280382"/>
        <n v="2655000"/>
        <n v="28674"/>
        <n v="48240"/>
        <n v="28944"/>
        <n v="37926"/>
        <n v="58806"/>
        <n v="31590"/>
        <n v="30834"/>
        <n v="22068"/>
        <n v="240768"/>
        <n v="47682"/>
        <n v="43362"/>
        <n v="346212"/>
        <n v="26586"/>
        <n v="1529298"/>
        <n v="3729474"/>
        <n v="1041426"/>
        <n v="249894"/>
        <n v="7221600"/>
        <n v="6690600"/>
        <n v="6665688"/>
        <n v="25650"/>
        <n v="5841000"/>
        <n v="5784030"/>
        <n v="5310018"/>
        <n v="5105034"/>
        <n v="4860000"/>
        <n v="4254624"/>
        <n v="4141800"/>
        <n v="82782"/>
        <n v="3345300"/>
        <n v="3164598"/>
        <n v="2962782"/>
        <n v="2953026"/>
        <n v="2795238"/>
        <n v="2692008"/>
        <n v="2493810"/>
        <n v="2361078"/>
        <n v="2323710"/>
        <n v="2305494"/>
        <n v="2202786"/>
        <n v="2126682"/>
        <n v="2058588"/>
        <n v="1908000"/>
        <n v="1894302"/>
        <n v="1873368"/>
        <n v="1419570"/>
        <n v="1344618"/>
        <n v="1320390"/>
        <n v="1298160"/>
        <n v="1158408"/>
        <n v="1146402"/>
        <n v="1118772"/>
        <n v="1082214"/>
        <n v="1082070"/>
        <n v="1070172"/>
        <n v="1060344"/>
        <n v="1049814"/>
        <n v="1039266"/>
        <n v="979416"/>
        <n v="924156"/>
        <n v="904338"/>
        <n v="832806"/>
        <n v="829926"/>
        <n v="808020"/>
        <n v="796518"/>
        <n v="789228"/>
        <n v="772920"/>
        <n v="771444"/>
        <n v="752670"/>
        <n v="746550"/>
        <n v="743598"/>
        <n v="734004"/>
        <n v="730098"/>
        <n v="728460"/>
        <n v="723132"/>
        <n v="721998"/>
        <n v="721458"/>
        <n v="713664"/>
        <n v="713214"/>
        <n v="706860"/>
        <n v="685260"/>
        <n v="665838"/>
        <n v="661662"/>
        <n v="656334"/>
        <n v="625788"/>
        <n v="620244"/>
        <n v="606240"/>
        <n v="583326"/>
        <n v="17532"/>
        <n v="564570"/>
        <n v="563634"/>
        <n v="557712"/>
        <n v="556290"/>
        <n v="552240"/>
        <n v="535752"/>
        <n v="533592"/>
        <n v="526446"/>
        <n v="519444"/>
        <n v="509454"/>
        <n v="506736"/>
        <n v="504648"/>
        <n v="492174"/>
        <n v="491292"/>
        <n v="473202"/>
        <n v="472590"/>
        <n v="471384"/>
        <n v="460170"/>
        <n v="457938"/>
        <n v="441900"/>
        <n v="435168"/>
        <n v="427878"/>
        <n v="425808"/>
        <n v="401994"/>
        <n v="401436"/>
        <n v="378234"/>
        <n v="377676"/>
        <n v="375048"/>
        <n v="371250"/>
        <n v="367920"/>
        <n v="365094"/>
        <n v="361458"/>
        <n v="351396"/>
        <n v="103842"/>
        <n v="64440"/>
        <n v="349398"/>
        <n v="349272"/>
        <n v="346770"/>
        <n v="338886"/>
        <n v="334062"/>
        <n v="330534"/>
        <n v="330354"/>
        <n v="329346"/>
        <n v="328680"/>
        <n v="327870"/>
        <n v="312606"/>
        <n v="311508"/>
        <n v="308466"/>
        <n v="304344"/>
        <n v="299628"/>
        <n v="299304"/>
        <n v="298656"/>
        <n v="298296"/>
        <n v="291204"/>
        <n v="284490"/>
        <n v="282654"/>
        <n v="280800"/>
        <n v="280566"/>
        <n v="267300"/>
        <n v="262116"/>
        <n v="260640"/>
        <n v="260190"/>
        <n v="252144"/>
        <n v="246294"/>
        <n v="235386"/>
        <n v="234360"/>
        <n v="233658"/>
        <n v="231966"/>
        <n v="229068"/>
        <n v="228924"/>
        <n v="228546"/>
        <n v="226998"/>
        <n v="218592"/>
        <n v="216378"/>
        <n v="214308"/>
        <n v="211392"/>
        <n v="75744"/>
        <n v="209232"/>
        <n v="161442"/>
        <n v="199044"/>
        <n v="212760"/>
        <n v="149130"/>
        <n v="62676"/>
        <n v="84366"/>
        <n v="90270"/>
        <n v="290916"/>
        <n v="113148"/>
        <n v="43254"/>
        <n v="27342"/>
        <n v="5522400"/>
        <n v="49392"/>
        <n v="39024"/>
        <n v="1160190"/>
        <n v="1261008"/>
        <n v="14922"/>
        <n v="44334"/>
        <n v="96876"/>
        <n v="9270"/>
        <n v="13230"/>
        <n v="51588"/>
        <n v="205218"/>
        <n v="204588"/>
        <n v="202518"/>
        <n v="193878"/>
        <n v="193050"/>
        <n v="192546"/>
        <n v="6583680"/>
        <n v="256320"/>
        <n v="186228"/>
        <n v="176994"/>
        <n v="175338"/>
        <n v="175302"/>
        <n v="175230"/>
        <n v="174870"/>
        <n v="174024"/>
        <n v="170316"/>
        <n v="169002"/>
        <n v="168624"/>
        <n v="162126"/>
        <n v="158328"/>
        <n v="9468"/>
        <n v="158094"/>
        <n v="154440"/>
        <n v="151776"/>
        <n v="149292"/>
        <n v="147384"/>
        <n v="143262"/>
        <n v="140328"/>
        <n v="137214"/>
        <n v="129906"/>
        <n v="128196"/>
        <n v="125262"/>
        <n v="124128"/>
        <n v="123462"/>
        <n v="123408"/>
        <n v="121860"/>
        <n v="117288"/>
        <n v="113220"/>
        <n v="111672"/>
        <n v="111600"/>
        <n v="111510"/>
        <n v="108054"/>
        <n v="107982"/>
        <n v="104076"/>
        <n v="103032"/>
        <n v="102024"/>
        <n v="100224"/>
        <n v="100098"/>
        <n v="99270"/>
        <n v="98784"/>
        <n v="97254"/>
        <n v="96138"/>
        <n v="93690"/>
        <n v="92952"/>
        <n v="92610"/>
        <n v="92016"/>
        <n v="91494"/>
        <n v="91260"/>
        <n v="90810"/>
        <n v="88362"/>
        <n v="87768"/>
        <n v="87066"/>
        <n v="86310"/>
        <n v="85752"/>
        <n v="84978"/>
        <n v="84546"/>
        <n v="84456"/>
        <n v="84132"/>
        <n v="83772"/>
        <n v="83286"/>
        <n v="81522"/>
        <n v="79506"/>
        <n v="78858"/>
        <n v="78642"/>
        <n v="78408"/>
        <n v="78120"/>
        <n v="77994"/>
        <n v="77310"/>
        <n v="76806"/>
        <n v="76752"/>
        <n v="75780"/>
        <n v="74448"/>
        <n v="72684"/>
        <n v="71820"/>
        <n v="71532"/>
        <n v="71064"/>
        <n v="68814"/>
        <n v="68778"/>
        <n v="67932"/>
        <n v="66708"/>
        <n v="64674"/>
        <n v="64548"/>
        <n v="63972"/>
        <n v="63810"/>
        <n v="566154"/>
        <n v="62028"/>
        <n v="61884"/>
        <n v="61488"/>
        <n v="61452"/>
        <n v="61416"/>
        <n v="61380"/>
        <n v="58896"/>
        <n v="58824"/>
        <n v="58176"/>
        <n v="57906"/>
        <n v="57204"/>
        <n v="56628"/>
        <n v="56574"/>
        <n v="55584"/>
        <n v="55476"/>
        <n v="54774"/>
        <n v="54738"/>
        <n v="54198"/>
        <n v="54072"/>
        <n v="49284"/>
        <n v="48852"/>
        <n v="48528"/>
        <n v="48492"/>
        <n v="48474"/>
        <n v="46998"/>
        <n v="46746"/>
        <n v="46674"/>
        <n v="46368"/>
        <n v="46296"/>
        <n v="46044"/>
        <n v="45882"/>
        <n v="45810"/>
        <n v="45594"/>
        <n v="44460"/>
        <n v="44442"/>
        <n v="44424"/>
        <n v="43560"/>
        <n v="43542"/>
        <n v="43506"/>
        <n v="43488"/>
        <n v="42588"/>
        <n v="42498"/>
        <n v="41256"/>
        <n v="41130"/>
        <n v="40590"/>
        <n v="40500"/>
        <n v="40212"/>
        <n v="39096"/>
        <n v="38916"/>
        <n v="38646"/>
        <n v="38034"/>
        <n v="37746"/>
        <n v="37674"/>
        <n v="37386"/>
        <n v="37152"/>
        <n v="36738"/>
        <n v="36306"/>
        <n v="36126"/>
        <n v="36090"/>
        <n v="35496"/>
        <n v="34794"/>
        <n v="34650"/>
        <n v="34290"/>
        <n v="34218"/>
        <n v="33858"/>
        <n v="33822"/>
        <n v="33786"/>
        <n v="33732"/>
        <n v="33660"/>
        <n v="33444"/>
        <n v="33354"/>
        <n v="32688"/>
        <n v="31986"/>
        <n v="31572"/>
        <n v="31500"/>
        <n v="1074780"/>
        <n v="30996"/>
        <n v="30942"/>
        <n v="30906"/>
        <n v="30870"/>
        <n v="30456"/>
        <n v="30132"/>
        <n v="30060"/>
        <n v="29916"/>
        <n v="29268"/>
        <n v="28962"/>
        <n v="28008"/>
        <n v="27918"/>
        <n v="27018"/>
        <n v="26676"/>
        <n v="26496"/>
        <n v="26388"/>
        <n v="25812"/>
        <n v="132300"/>
        <n v="82368"/>
        <n v="25488"/>
        <n v="25452"/>
        <n v="25416"/>
        <n v="25308"/>
        <n v="25218"/>
        <n v="25164"/>
        <n v="25128"/>
        <n v="25020"/>
        <n v="24624"/>
        <n v="24606"/>
        <n v="24390"/>
        <n v="24336"/>
        <n v="24228"/>
        <n v="24210"/>
        <n v="24030"/>
        <n v="23868"/>
        <n v="23616"/>
        <n v="23094"/>
        <n v="22626"/>
        <n v="22554"/>
        <n v="22410"/>
        <n v="21870"/>
        <n v="21762"/>
        <n v="21654"/>
        <n v="546228"/>
        <n v="20934"/>
        <n v="20790"/>
        <n v="20268"/>
        <n v="19584"/>
        <n v="19350"/>
        <n v="19062"/>
        <n v="19044"/>
        <n v="18864"/>
        <n v="18774"/>
        <n v="18630"/>
        <n v="18486"/>
        <n v="18360"/>
        <n v="18198"/>
        <n v="18144"/>
        <n v="25470"/>
        <n v="17838"/>
        <n v="17280"/>
        <n v="16956"/>
        <n v="16848"/>
        <n v="16614"/>
        <n v="16326"/>
        <n v="16074"/>
        <n v="320472"/>
        <n v="15642"/>
        <n v="15552"/>
        <n v="15282"/>
        <n v="15246"/>
        <n v="384354"/>
        <n v="94878"/>
        <n v="15066"/>
        <n v="10854"/>
        <n v="15012"/>
        <n v="14976"/>
        <n v="14688"/>
        <n v="14544"/>
        <n v="14490"/>
        <n v="27306"/>
        <n v="14112"/>
        <n v="14076"/>
        <n v="4362552"/>
        <n v="14022"/>
        <n v="516258"/>
        <n v="13788"/>
        <n v="13716"/>
        <n v="13590"/>
        <n v="12600"/>
        <n v="12582"/>
        <n v="289962"/>
        <n v="12348"/>
        <n v="514926"/>
        <n v="12294"/>
        <n v="12078"/>
        <n v="11592"/>
        <n v="11034"/>
        <n v="10764"/>
        <n v="31068"/>
        <n v="1859130"/>
        <n v="10602"/>
        <n v="10260"/>
        <n v="10098"/>
        <n v="9900"/>
        <n v="9684"/>
        <n v="9396"/>
        <n v="9216"/>
        <n v="8802"/>
        <n v="7920"/>
        <n v="7560"/>
        <n v="7236"/>
        <n v="7092"/>
        <n v="6390"/>
        <n v="244656"/>
        <n v="174456"/>
        <n v="199836"/>
        <n v="107136"/>
        <n v="20808"/>
        <n v="465606"/>
        <n v="176940"/>
        <n v="39312"/>
        <n v="307890"/>
        <n v="391824"/>
        <n v="123822"/>
        <n v="247590"/>
        <n v="421704"/>
        <n v="249156"/>
        <n v="41400"/>
        <n v="33678"/>
        <n v="37494"/>
        <n v="968328"/>
        <n v="90666"/>
        <n v="163458"/>
        <n v="182808"/>
        <n v="20322"/>
        <n v="4104"/>
        <n v="42732"/>
        <n v="51030"/>
        <n v="8748"/>
        <n v="387990"/>
        <n v="64764"/>
        <n v="3474"/>
        <n v="39762"/>
        <n v="17964"/>
        <n v="233640"/>
        <n v="5400"/>
        <n v="35766"/>
        <n v="66258"/>
        <n v="1624860"/>
        <n v="229356"/>
        <n v="677592"/>
        <n v="294966"/>
        <n v="218862"/>
        <n v="1598742"/>
        <n v="3705246"/>
        <n v="8586"/>
        <n v="3294"/>
        <n v="21474"/>
        <n v="111762"/>
        <n v="29718"/>
        <n v="3582"/>
        <n v="84510"/>
        <n v="61362"/>
        <n v="84780"/>
        <n v="104112"/>
        <n v="690822"/>
        <n v="180468"/>
        <n v="225252"/>
        <n v="171486"/>
        <n v="551394"/>
        <n v="1378134"/>
        <n v="185850"/>
        <n v="46818"/>
        <n v="165888"/>
        <n v="246888"/>
        <n v="54288"/>
        <n v="99522"/>
        <n v="34470"/>
        <n v="114948"/>
        <n v="24192"/>
        <n v="85698"/>
        <n v="6156"/>
        <n v="6318"/>
        <n v="6282"/>
        <n v="6246"/>
        <n v="6138"/>
        <n v="6066"/>
        <n v="624006"/>
        <n v="440532"/>
        <n v="135252"/>
        <n v="20898"/>
        <n v="287334"/>
        <n v="8982"/>
        <n v="281430"/>
        <n v="3366"/>
        <n v="43740"/>
        <n v="9558"/>
        <n v="8784"/>
        <n v="115434"/>
        <n v="59814"/>
        <n v="113364"/>
        <n v="16632"/>
        <n v="66259692"/>
        <n v="10962"/>
        <n v="32667120"/>
        <n v="39402"/>
        <n v="89010"/>
        <n v="82404"/>
        <n v="557172"/>
        <n v="32778"/>
        <n v="52362"/>
        <n v="19710"/>
        <n v="13554"/>
        <n v="48366"/>
        <n v="50580"/>
        <n v="16866"/>
        <n v="165834"/>
        <n v="150714"/>
        <n v="10386"/>
        <n v="490248"/>
        <n v="158220"/>
        <n v="140184"/>
        <n v="43992"/>
        <n v="22752"/>
        <n v="15747048"/>
        <n v="8514"/>
        <n v="5094"/>
        <n v="4788"/>
        <n v="4176"/>
        <n v="3402"/>
        <n v="3132"/>
        <n v="2070"/>
        <n v="896382"/>
        <n v="258372"/>
        <n v="198162"/>
        <n v="493992"/>
        <n v="348498"/>
        <n v="550188"/>
        <n v="18954"/>
        <n v="858420"/>
        <n v="1773450"/>
        <n v="27522"/>
        <n v="77238"/>
        <n v="2588580"/>
        <n v="356598"/>
        <n v="388818"/>
        <n v="226656"/>
        <n v="234090"/>
        <n v="49680"/>
        <n v="44496"/>
        <n v="105678"/>
        <n v="157806"/>
        <n v="106668"/>
        <n v="102690"/>
        <n v="51354"/>
        <n v="162900"/>
        <n v="632772"/>
        <n v="22788"/>
        <n v="62190"/>
        <n v="52128"/>
        <n v="39006"/>
        <n v="241578"/>
        <n v="211356"/>
        <n v="1198854"/>
        <n v="307530"/>
        <n v="45666"/>
        <n v="140382"/>
        <n v="749592"/>
        <n v="55890"/>
        <n v="492606"/>
        <n v="551034"/>
        <n v="8604"/>
        <n v="23796"/>
        <n v="330300"/>
        <n v="32544"/>
        <n v="2646468"/>
        <n v="13842"/>
        <n v="16452"/>
        <n v="15462"/>
        <n v="67788"/>
        <n v="41364"/>
        <n v="6786"/>
        <n v="81576"/>
        <n v="24822"/>
        <n v="5886"/>
        <n v="32994"/>
        <n v="52812"/>
        <n v="67554"/>
        <n v="55620"/>
        <n v="13572"/>
        <n v="10494"/>
        <n v="5562"/>
        <n v="8244"/>
        <n v="126486"/>
        <n v="344826"/>
        <n v="69966"/>
        <n v="27846"/>
        <n v="5220"/>
        <n v="104292"/>
        <n v="52290"/>
        <n v="75618"/>
        <n v="20412"/>
      </sharedItems>
    </cacheField>
    <cacheField name="Net Premium" numFmtId="0">
      <sharedItems containsString="0" containsBlank="1" containsNumber="1" minValue="13570" maxValue="737972000" count="3736">
        <n v="7316944"/>
        <n v="649000"/>
        <n v="4873518"/>
        <n v="181012"/>
        <n v="166531.04"/>
        <n v="2506320"/>
        <n v="338353.2"/>
        <n v="137706"/>
        <n v="139796.96"/>
        <n v="175581.64"/>
        <n v="167505.72"/>
        <n v="769124"/>
        <n v="906591.64"/>
        <n v="190341.08"/>
        <n v="128738"/>
        <n v="3428367.28"/>
        <n v="108796"/>
        <n v="824022.32"/>
        <n v="1565336.08"/>
        <n v="125434"/>
        <n v="13924118"/>
        <n v="713310"/>
        <n v="2088600"/>
        <n v="5569600"/>
        <n v="2319172"/>
        <n v="2649100"/>
        <n v="1253160"/>
        <n v="135700"/>
        <n v="396952"/>
        <n v="1535770"/>
        <n v="974680"/>
        <n v="5739520"/>
        <n v="50122978"/>
        <n v="251222"/>
        <n v="348100"/>
        <n v="79414"/>
        <n v="295708"/>
        <n v="252284"/>
        <n v="905532"/>
        <n v="538441.08"/>
        <n v="2892416"/>
        <n v="1653652"/>
        <n v="74458"/>
        <n v="125316"/>
        <n v="830484"/>
        <n v="9050600"/>
        <n v="12848548"/>
        <n v="2116448"/>
        <n v="693368"/>
        <n v="590354"/>
        <n v="864940"/>
        <n v="208506"/>
        <n v="398958"/>
        <n v="1600434"/>
        <n v="14620200"/>
        <n v="626580"/>
        <n v="1392400"/>
        <n v="595900"/>
        <n v="1824461.72"/>
        <n v="97940"/>
        <n v="2649336"/>
        <n v="605137.04"/>
        <n v="90624"/>
        <n v="1568102"/>
        <n v="2815480"/>
        <n v="283082"/>
        <n v="1098226"/>
        <n v="3107176"/>
        <n v="1206904"/>
        <n v="338070"/>
        <n v="1180000"/>
        <n v="4372136"/>
        <n v="156923.48"/>
        <n v="12194002"/>
        <n v="1956086"/>
        <n v="725858.12"/>
        <n v="1163907.16"/>
        <n v="4177200"/>
        <n v="195408"/>
        <n v="1667694"/>
        <n v="563365.04"/>
        <n v="1076325.2"/>
        <n v="2497234"/>
        <n v="138768"/>
        <n v="166948.76"/>
        <n v="2933008"/>
        <n v="3385774"/>
        <n v="5260322"/>
        <n v="185732"/>
        <n v="843818"/>
        <n v="3540000"/>
        <n v="76818"/>
        <n v="32699216"/>
        <n v="16257214"/>
        <n v="470584"/>
        <n v="3720304"/>
        <n v="3887628"/>
        <n v="1236286"/>
        <n v="512828"/>
        <n v="1492235.08"/>
        <n v="2394456"/>
        <n v="835440"/>
        <n v="313408"/>
        <n v="482502"/>
        <n v="2871766"/>
        <n v="69620000"/>
        <n v="1983056.08"/>
        <n v="166670.28"/>
        <n v="1196992"/>
        <n v="200600"/>
        <n v="859512"/>
        <n v="1438538"/>
        <n v="700448"/>
        <n v="3759480"/>
        <n v="1566450"/>
        <n v="1391338"/>
        <n v="2108778"/>
        <n v="2476466"/>
        <n v="3454214"/>
        <n v="266562"/>
        <n v="2549626"/>
        <n v="815262"/>
        <n v="4455680"/>
        <n v="31366996"/>
        <n v="732898"/>
        <n v="167784.2"/>
        <n v="1011496"/>
        <n v="4328830"/>
        <n v="3041922"/>
        <n v="113044"/>
        <n v="250632"/>
        <n v="974916"/>
        <n v="118354"/>
        <n v="1587336"/>
        <n v="835558"/>
        <n v="4112418"/>
        <n v="1320656"/>
        <n v="1396884"/>
        <n v="877212"/>
        <n v="896800"/>
        <n v="467044"/>
        <n v="570884"/>
        <n v="10443000"/>
        <n v="613909.16"/>
        <n v="1197464"/>
        <n v="1478728.8"/>
        <n v="3381762"/>
        <n v="1365108.96"/>
        <n v="1286200"/>
        <n v="173814"/>
        <n v="2156966.84"/>
        <n v="2117392"/>
        <n v="421732"/>
        <n v="1133154"/>
        <n v="278480"/>
        <n v="195644"/>
        <n v="175112"/>
        <n v="143724"/>
        <n v="319426"/>
        <n v="664340"/>
        <n v="4237380"/>
        <n v="3212786"/>
        <n v="2510214"/>
        <n v="1760560"/>
        <n v="88028"/>
        <n v="3240950.24"/>
        <n v="971730"/>
        <n v="1795842"/>
        <m/>
        <n v="8772120"/>
        <n v="2263681.32"/>
        <n v="3486192"/>
        <n v="3491620"/>
        <n v="2873078.16"/>
        <n v="3604546"/>
        <n v="963824"/>
        <n v="76582"/>
        <n v="2701610"/>
        <n v="1304608"/>
        <n v="676376"/>
        <n v="4347120"/>
        <n v="135818"/>
        <n v="739364.4"/>
        <n v="3986040"/>
        <n v="5639220"/>
        <n v="3091128"/>
        <n v="2515927.56"/>
        <n v="169872.8"/>
        <n v="1987828"/>
        <n v="1272748"/>
        <n v="762398"/>
        <n v="1554768"/>
        <n v="417838"/>
        <n v="309160"/>
        <n v="189390"/>
        <n v="80476"/>
        <n v="41094916"/>
        <n v="626462"/>
        <n v="69738"/>
        <n v="3019856"/>
        <n v="160126"/>
        <n v="114873"/>
        <n v="172280"/>
        <n v="603688"/>
        <n v="153636"/>
        <n v="2132260"/>
        <n v="561916"/>
        <n v="776123.76"/>
        <n v="846439.96"/>
        <n v="585280"/>
        <n v="3259278"/>
        <n v="7235878"/>
        <n v="22309434"/>
        <n v="1202198.16"/>
        <n v="259600"/>
        <n v="551414"/>
        <n v="1597602"/>
        <n v="52274"/>
        <n v="17375736"/>
        <n v="142898"/>
        <n v="3481000"/>
        <n v="442783.2"/>
        <n v="1901098"/>
        <n v="1888236"/>
        <n v="1900508"/>
        <n v="4833162"/>
        <n v="3639120"/>
        <n v="957452"/>
        <n v="229864"/>
        <n v="887237.28"/>
        <n v="1172802"/>
        <n v="480732"/>
        <n v="250986"/>
        <n v="2715319.24"/>
        <n v="199302"/>
        <n v="137116"/>
        <n v="638380"/>
        <n v="192576"/>
        <n v="2359839.52"/>
        <n v="1018930"/>
        <n v="3898720"/>
        <n v="4156035.52"/>
        <n v="24367000"/>
        <n v="5046742"/>
        <n v="584808"/>
        <n v="8869588"/>
        <n v="696200"/>
        <n v="1252742.28"/>
        <n v="688766"/>
        <n v="589292"/>
        <n v="215940"/>
        <n v="165277.88"/>
        <n v="4003150"/>
        <n v="4177318"/>
        <n v="3508848"/>
        <n v="6265800"/>
        <n v="3690834.68"/>
        <n v="170569"/>
        <n v="444175.6"/>
        <n v="627554.68"/>
        <n v="1754841.72"/>
        <n v="4267470"/>
        <n v="5451836"/>
        <n v="207680"/>
        <n v="97468000"/>
        <n v="143974.16"/>
        <n v="2069838"/>
        <n v="2840496"/>
        <n v="1462020"/>
        <n v="2482602"/>
        <n v="2812091.04"/>
        <n v="1593044.84"/>
        <n v="1233944.88"/>
        <n v="3299044"/>
        <n v="161239.92"/>
        <n v="171404.44"/>
        <n v="2214860"/>
        <n v="137012.16"/>
        <n v="2133204"/>
        <n v="3522654"/>
        <n v="4884846"/>
        <n v="84606"/>
        <n v="45657150"/>
        <n v="3910555.4"/>
        <n v="2216748"/>
        <n v="5245690"/>
        <n v="2507712.4"/>
        <n v="11139200"/>
        <n v="131098"/>
        <n v="329692"/>
        <n v="748002"/>
        <n v="169176.6"/>
        <n v="178227.2"/>
        <n v="41847638"/>
        <n v="7309038"/>
        <n v="215114"/>
        <n v="283200"/>
        <n v="5044500"/>
        <n v="3308130"/>
        <n v="3369490"/>
        <n v="8354400"/>
        <n v="18797400"/>
        <n v="35645440"/>
        <n v="83544"/>
        <n v="152607.04"/>
        <n v="1924108"/>
        <n v="2063954.52"/>
        <n v="387630"/>
        <n v="760274"/>
        <n v="1262482"/>
        <n v="1491048"/>
        <n v="1736134"/>
        <n v="987070"/>
        <n v="1362428"/>
        <n v="928778"/>
        <n v="175163.92"/>
        <n v="400374"/>
        <n v="264556"/>
        <n v="1548396"/>
        <n v="5103618"/>
        <n v="5513314"/>
        <n v="701864"/>
        <n v="19493600"/>
        <n v="11210000"/>
        <n v="3932232"/>
        <n v="298948.28"/>
        <n v="146202000"/>
        <n v="289336"/>
        <n v="143695.68"/>
        <n v="3554632"/>
        <n v="364738"/>
        <n v="1810120"/>
        <n v="9329080"/>
        <n v="1647634"/>
        <n v="2279996"/>
        <n v="20183782"/>
        <n v="379488"/>
        <n v="150568"/>
        <n v="1158337.56"/>
        <n v="1836316"/>
        <n v="162250"/>
        <n v="139358"/>
        <n v="164163.96"/>
        <n v="168201.92"/>
        <n v="1785474.52"/>
        <n v="3685258"/>
        <n v="734630.24"/>
        <n v="164303.2"/>
        <n v="11556920"/>
        <n v="229746"/>
        <n v="4053064"/>
        <n v="69620"/>
        <n v="2518002"/>
        <n v="1496830"/>
        <n v="467634"/>
        <n v="2980208"/>
        <n v="2910116"/>
        <n v="3132900"/>
        <n v="48915602"/>
        <n v="3139154"/>
        <n v="1033916"/>
        <n v="6962000"/>
        <n v="22278400"/>
        <n v="217238"/>
        <n v="4746432"/>
        <n v="277945578"/>
        <n v="3320756"/>
        <n v="2712466"/>
        <n v="1682444"/>
        <n v="2078688"/>
        <n v="4761064"/>
        <n v="1569400"/>
        <n v="366980"/>
        <n v="355180"/>
        <n v="177354"/>
        <n v="1408448"/>
        <n v="3481118"/>
        <n v="1614948"/>
        <n v="1980748"/>
        <n v="1354168"/>
        <n v="472000"/>
        <n v="3936480"/>
        <n v="36580"/>
        <n v="136455200"/>
        <n v="34810000"/>
        <n v="65442800"/>
        <n v="289218"/>
        <n v="244968"/>
        <n v="1295071.24"/>
        <n v="1385438"/>
        <n v="1594062"/>
        <n v="123366.64"/>
        <n v="594484"/>
        <n v="2010484"/>
        <n v="459492"/>
        <n v="170708.24"/>
        <n v="158037.4"/>
        <n v="955564"/>
        <n v="171822.16"/>
        <n v="235882"/>
        <n v="146438"/>
        <n v="169733.56"/>
        <n v="2364602"/>
        <n v="2977140"/>
        <n v="700566"/>
        <n v="23010"/>
        <n v="41772"/>
        <n v="917804"/>
        <n v="45253000"/>
        <n v="2304561.24"/>
        <n v="6045243.84"/>
        <n v="3044900.32"/>
        <n v="2760964"/>
        <n v="7669882"/>
        <n v="36898600"/>
        <n v="8733652"/>
        <n v="1924226"/>
        <n v="1331276"/>
        <n v="590000"/>
        <n v="302552"/>
        <n v="8205956"/>
        <n v="8353220"/>
        <n v="195762"/>
        <n v="502934.88"/>
        <n v="136644"/>
        <n v="2227840"/>
        <n v="772310"/>
        <n v="530882"/>
        <n v="97468"/>
        <n v="145730"/>
        <n v="223492"/>
        <n v="4419572"/>
        <n v="313644"/>
        <n v="125552"/>
        <n v="666936"/>
        <n v="119652"/>
        <n v="139240"/>
        <n v="1629247.24"/>
        <n v="1276273.84"/>
        <n v="1357708"/>
        <n v="3405671.16"/>
        <n v="799237.6"/>
        <n v="1858018.56"/>
        <n v="93928"/>
        <n v="7310218"/>
        <n v="1016312.76"/>
        <n v="162353.84"/>
        <n v="1826828.8"/>
        <n v="80004"/>
        <n v="622332"/>
        <n v="3986276"/>
        <n v="166252.56"/>
        <n v="1023886"/>
        <n v="536310"/>
        <n v="522428.48"/>
        <n v="1612116"/>
        <n v="98530"/>
        <n v="139122"/>
        <n v="143606"/>
        <n v="743400"/>
        <n v="4329420"/>
        <n v="170429.76"/>
        <n v="260780"/>
        <n v="175999.36"/>
        <n v="161936.12"/>
        <n v="470230"/>
        <n v="7401550"/>
        <n v="7156464"/>
        <n v="225144"/>
        <n v="6368578"/>
        <n v="2063397.56"/>
        <n v="2784800"/>
        <n v="237770"/>
        <n v="651478"/>
        <n v="730538"/>
        <n v="5731732"/>
        <n v="104430"/>
        <n v="876150"/>
        <n v="2791172"/>
        <n v="1810238"/>
        <n v="77006682"/>
        <n v="2645560"/>
        <n v="1772525.2"/>
        <n v="268922"/>
        <n v="1405262"/>
        <n v="321196"/>
        <n v="528758"/>
        <n v="1152624"/>
        <n v="3661894"/>
        <n v="9280582"/>
        <n v="1520640.04"/>
        <n v="1670998"/>
        <n v="168341.16"/>
        <n v="157758.92"/>
        <n v="3153550"/>
        <n v="3718404.2"/>
        <n v="178770"/>
        <n v="5388727.24"/>
        <n v="42480"/>
        <n v="950490"/>
        <n v="1268382"/>
        <n v="308452"/>
        <n v="187620"/>
        <n v="46964"/>
        <n v="163430"/>
        <n v="151158"/>
        <n v="1521256"/>
        <n v="150332"/>
        <n v="600502"/>
        <n v="30006220"/>
        <n v="1027072"/>
        <n v="1044300"/>
        <n v="6035464"/>
        <n v="4614036"/>
        <n v="548936"/>
        <n v="1916320"/>
        <n v="1947132.16"/>
        <n v="7310100"/>
        <n v="15664500"/>
        <n v="32721400"/>
        <n v="48385900"/>
        <n v="10456098"/>
        <n v="12250474.44"/>
        <n v="1864284.36"/>
        <n v="510468"/>
        <n v="4471020"/>
        <n v="2721080"/>
        <n v="1191328"/>
        <n v="695782.28"/>
        <n v="131688"/>
        <n v="1207907"/>
        <n v="439904"/>
        <n v="2181055.36"/>
        <n v="866474"/>
        <n v="1065894"/>
        <n v="522740"/>
        <n v="152338"/>
        <n v="12847840"/>
        <n v="260100.32"/>
        <n v="543036"/>
        <n v="23010000"/>
        <n v="168480.4"/>
        <n v="181429.72"/>
        <n v="6633252"/>
        <n v="2318346"/>
        <n v="3201694"/>
        <n v="3384924.4"/>
        <n v="660328"/>
        <n v="150450"/>
        <n v="7081652"/>
        <n v="304558"/>
        <n v="1185074"/>
        <n v="1000758"/>
        <n v="321078"/>
        <n v="20677140"/>
        <n v="8260000"/>
        <n v="2834090.96"/>
        <n v="7658200"/>
        <n v="115286"/>
        <n v="7126256"/>
        <n v="1177050"/>
        <n v="538434"/>
        <n v="173224"/>
        <n v="552122"/>
        <n v="4684010"/>
        <n v="1518133.72"/>
        <n v="2123549.24"/>
        <n v="686642"/>
        <n v="2181466"/>
        <n v="281194"/>
        <n v="796618"/>
        <n v="13924000"/>
        <n v="3082077.4"/>
        <n v="243906"/>
        <n v="172870"/>
        <n v="288783.76"/>
        <n v="338306"/>
        <n v="120999.56"/>
        <n v="1609892.88"/>
        <n v="1679612"/>
        <n v="605694"/>
        <n v="161542"/>
        <n v="755672"/>
        <n v="91096"/>
        <n v="8238288"/>
        <n v="2985444.84"/>
        <n v="113062.88"/>
        <n v="4806494"/>
        <n v="1958210"/>
        <n v="414062"/>
        <n v="417012"/>
        <n v="181248"/>
        <n v="724048"/>
        <n v="3312496"/>
        <n v="1972891.56"/>
        <n v="1048059.48"/>
        <n v="3802505.16"/>
        <n v="71626"/>
        <n v="629884"/>
        <n v="1670880"/>
        <n v="267742"/>
        <n v="54398"/>
        <n v="3540708"/>
        <n v="2011900"/>
        <n v="129918"/>
        <n v="271636"/>
        <n v="3966570"/>
        <n v="398250"/>
        <n v="1994200"/>
        <n v="1067428"/>
        <n v="172657.6"/>
        <n v="809402.12"/>
        <n v="4521760"/>
        <n v="2758250"/>
        <n v="585634"/>
        <n v="597434"/>
        <n v="780718.68"/>
        <n v="330164"/>
        <n v="827781.8"/>
        <n v="513654"/>
        <n v="3615048"/>
        <n v="2595882"/>
        <n v="472236"/>
        <n v="5674726.2"/>
        <n v="3629986.8"/>
        <n v="1305198"/>
        <n v="115050"/>
        <n v="810070"/>
        <n v="466218"/>
        <n v="171454"/>
        <n v="106672"/>
        <n v="2872799.68"/>
        <n v="445922"/>
        <n v="128856"/>
        <n v="764149.12"/>
        <n v="5430360"/>
        <n v="66139000"/>
        <n v="527696"/>
        <n v="303260"/>
        <n v="267270"/>
        <n v="186440"/>
        <n v="48734000"/>
        <n v="107262"/>
        <n v="146202"/>
        <n v="84960"/>
        <n v="268450"/>
        <n v="84016"/>
        <n v="100890"/>
        <n v="41772000"/>
        <n v="446512"/>
        <n v="7440726"/>
        <n v="82010"/>
        <n v="13641508"/>
        <n v="358956"/>
        <n v="164256"/>
        <n v="3515102"/>
        <n v="98294"/>
        <n v="79296"/>
        <n v="31329000"/>
        <n v="147972"/>
        <n v="184080"/>
        <n v="460200"/>
        <n v="57820000"/>
        <n v="681214"/>
        <n v="635194"/>
        <n v="480378"/>
        <n v="348218"/>
        <n v="124608"/>
        <n v="278244"/>
        <n v="699150"/>
        <n v="283318"/>
        <n v="85314"/>
        <n v="1344964"/>
        <n v="1417770"/>
        <n v="5674974"/>
        <n v="112366.68"/>
        <n v="394474"/>
        <n v="1268736"/>
        <n v="180455.04"/>
        <n v="4357622"/>
        <n v="6334712"/>
        <n v="469404"/>
        <n v="1581672"/>
        <n v="3641682.96"/>
        <n v="2729104"/>
        <n v="1184130"/>
        <n v="822072.96"/>
        <n v="77506766"/>
        <n v="666110"/>
        <n v="160961.44"/>
        <n v="1208324.72"/>
        <n v="1005452.04"/>
        <n v="393294"/>
        <n v="6658596.04"/>
        <n v="162214.6"/>
        <n v="163746.24"/>
        <n v="392940"/>
        <n v="164442.44"/>
        <n v="1059286"/>
        <n v="6530474"/>
        <n v="556960"/>
        <n v="2545496"/>
        <n v="7977036"/>
        <n v="189366.4"/>
        <n v="3912172"/>
        <n v="294646"/>
        <n v="178180"/>
        <n v="531708"/>
        <n v="161379.16"/>
        <n v="993895.12"/>
        <n v="1525095.72"/>
        <n v="166026"/>
        <n v="10756290"/>
        <n v="163666"/>
        <n v="872610"/>
        <n v="110684"/>
        <n v="175348"/>
        <n v="2227958"/>
        <n v="920794.12"/>
        <n v="204848"/>
        <n v="99474"/>
        <n v="172796.84"/>
        <n v="2652050"/>
        <n v="423502"/>
        <n v="43778"/>
        <n v="216648"/>
        <n v="2038922"/>
        <n v="3668502"/>
        <n v="3618569.12"/>
        <n v="821044"/>
        <n v="1144246"/>
        <n v="165556.36"/>
        <n v="160952"/>
        <n v="158176.64"/>
        <n v="159151.32"/>
        <n v="17623182"/>
        <n v="204612"/>
        <n v="1300919.32"/>
        <n v="343144"/>
        <n v="6610124"/>
        <n v="531000"/>
        <n v="206618"/>
        <n v="1822651.6"/>
        <n v="151748"/>
        <n v="174467.72"/>
        <n v="1672411.64"/>
        <n v="689238"/>
        <n v="2353156"/>
        <n v="1041940"/>
        <n v="1683968.56"/>
        <n v="5160966"/>
        <n v="105138"/>
        <n v="452530"/>
        <n v="1653534"/>
        <n v="212754"/>
        <n v="6965068"/>
        <n v="20557724"/>
        <n v="62658000"/>
        <n v="1370678.56"/>
        <n v="628114"/>
        <n v="5822356"/>
        <n v="475658"/>
        <n v="208624"/>
        <n v="324289.96"/>
        <n v="120950"/>
        <n v="4987388"/>
        <n v="236118"/>
        <n v="1128122.48"/>
        <n v="1952664"/>
        <n v="417720"/>
        <n v="1035214"/>
        <n v="347982"/>
        <n v="1814132"/>
        <n v="921698"/>
        <n v="114594.52"/>
        <n v="4953994"/>
        <n v="61360"/>
        <n v="6105320"/>
        <n v="1146641.4"/>
        <n v="2313611.84"/>
        <n v="439668"/>
        <n v="4881188"/>
        <n v="4383936"/>
        <n v="170274"/>
        <n v="703280"/>
        <n v="1034692.44"/>
        <n v="665010.24"/>
        <n v="192104"/>
        <n v="27966"/>
        <n v="1892012"/>
        <n v="340312"/>
        <n v="159429.8"/>
        <n v="2444370"/>
        <n v="5917700"/>
        <n v="118000"/>
        <n v="498550"/>
        <n v="627693.92"/>
        <n v="649236"/>
        <n v="1658487.64"/>
        <n v="1570226"/>
        <n v="723930"/>
        <n v="2822951.76"/>
        <n v="299602"/>
        <n v="75166"/>
        <n v="156586"/>
        <n v="5879114"/>
        <n v="60534"/>
        <n v="274232"/>
        <n v="366508"/>
        <n v="482620"/>
        <n v="128030"/>
        <n v="28321416"/>
        <n v="2424074"/>
        <n v="4680942"/>
        <n v="249216"/>
        <n v="233994"/>
        <n v="4143688"/>
        <n v="3760660"/>
        <n v="3752518"/>
        <n v="71744"/>
        <n v="288982"/>
        <n v="284026"/>
        <n v="20886"/>
        <n v="6689302"/>
        <n v="174606.96"/>
        <n v="888894"/>
        <n v="1665216"/>
        <n v="1574710"/>
        <n v="2861500"/>
        <n v="292404"/>
        <n v="5051580"/>
        <n v="1426620"/>
        <n v="472590"/>
        <n v="2437762"/>
        <n v="21524026"/>
        <n v="44889914"/>
        <n v="3183994"/>
        <n v="412056"/>
        <n v="1505680"/>
        <n v="1781800"/>
        <n v="1130558"/>
        <n v="116584"/>
        <n v="1617133.36"/>
        <n v="29500"/>
        <n v="3925152"/>
        <n v="2823647.96"/>
        <n v="43140092"/>
        <n v="3857892"/>
        <n v="3584014"/>
        <n v="10966566"/>
        <n v="46138"/>
        <n v="27848"/>
        <n v="83544000"/>
        <n v="116702"/>
        <n v="165683800"/>
        <n v="1084656"/>
        <n v="166809.52"/>
        <n v="3215854"/>
        <n v="314706"/>
        <n v="301608"/>
        <n v="812666"/>
        <n v="2130254"/>
        <n v="109268"/>
        <n v="2731818"/>
        <n v="756630.16"/>
        <n v="1202538"/>
        <n v="3241460"/>
        <n v="30562"/>
        <n v="122720"/>
        <n v="659856"/>
        <n v="3168536"/>
        <n v="1838558"/>
        <n v="1740618"/>
        <n v="2398350"/>
        <n v="264674"/>
        <n v="476366"/>
        <n v="2794122"/>
        <n v="571356"/>
        <n v="315178"/>
        <n v="293230"/>
        <n v="684282"/>
        <n v="4200682"/>
        <n v="4501818"/>
        <n v="5022434"/>
        <n v="765541.52"/>
        <n v="178923.4"/>
        <n v="20909718"/>
        <n v="59590"/>
        <n v="86376"/>
        <n v="13924"/>
        <n v="34810"/>
        <n v="96406"/>
        <n v="1697057.12"/>
        <n v="569822"/>
        <n v="538316"/>
        <n v="374694.84"/>
        <n v="13403660.12"/>
        <n v="1605390"/>
        <n v="73514"/>
        <n v="817740"/>
        <n v="227032"/>
        <n v="1609402"/>
        <n v="64074"/>
        <n v="1129378"/>
        <n v="1512288"/>
        <n v="5350946"/>
        <n v="44719050"/>
        <n v="1874548"/>
        <n v="138650"/>
        <n v="786942"/>
        <n v="1931660"/>
        <n v="450288"/>
        <n v="1356882"/>
        <n v="79886"/>
        <n v="1097636"/>
        <n v="2866338"/>
        <n v="70446"/>
        <n v="236000"/>
        <n v="579380"/>
        <n v="504214"/>
        <n v="180304"/>
        <n v="2222294"/>
        <n v="411820"/>
        <n v="35400000"/>
        <n v="204494"/>
        <n v="70800"/>
        <n v="2088718"/>
        <n v="923114"/>
        <n v="111628"/>
        <n v="581622"/>
        <n v="318836"/>
        <n v="100654"/>
        <n v="936330"/>
        <n v="677681.08"/>
        <n v="28320"/>
        <n v="31152"/>
        <n v="4037960"/>
        <n v="457132"/>
        <n v="654428"/>
        <n v="318482"/>
        <n v="23670800"/>
        <n v="516719.64"/>
        <n v="3277214"/>
        <n v="22723496"/>
        <n v="297416.64"/>
        <n v="28910"/>
        <n v="139712"/>
        <n v="35046"/>
        <n v="377246"/>
        <n v="542800"/>
        <n v="466572"/>
        <n v="1944404"/>
        <n v="75874"/>
        <n v="126496"/>
        <n v="3968340"/>
        <n v="1335288"/>
        <n v="239540"/>
        <n v="70918"/>
        <n v="100300"/>
        <n v="330872"/>
        <n v="1807760"/>
        <n v="78706"/>
        <n v="185496"/>
        <n v="6769896"/>
        <n v="29972"/>
        <n v="175938"/>
        <n v="945062"/>
        <n v="910370"/>
        <n v="992498"/>
        <n v="28438"/>
        <n v="30090"/>
        <n v="6015168"/>
        <n v="207049.88"/>
        <n v="12392360"/>
        <n v="344442"/>
        <n v="200482"/>
        <n v="83426"/>
        <n v="143016"/>
        <n v="17625778"/>
        <n v="2928996"/>
        <n v="81892"/>
        <n v="25016"/>
        <n v="4770622"/>
        <n v="2243991.84"/>
        <n v="1040996"/>
        <n v="354000"/>
        <n v="146758.96"/>
        <n v="3906036"/>
        <n v="162632.32"/>
        <n v="5221360.76"/>
        <n v="919958.68"/>
        <n v="427750"/>
        <n v="38350"/>
        <n v="1015744"/>
        <n v="1327374.92"/>
        <n v="2065944"/>
        <n v="1023650"/>
        <n v="1754542"/>
        <n v="218418"/>
        <n v="133948.88"/>
        <n v="1478776"/>
        <n v="8412928"/>
        <n v="677674"/>
        <n v="1306614"/>
        <n v="414416"/>
        <n v="1497302"/>
        <n v="6506992"/>
        <n v="182265.16"/>
        <n v="179619.6"/>
        <n v="1711118"/>
        <n v="1406442"/>
        <n v="138886"/>
        <n v="312936"/>
        <n v="645814"/>
        <n v="299838"/>
        <n v="710006"/>
        <n v="2375991.36"/>
        <n v="3063280"/>
        <n v="825414.72"/>
        <n v="6153818"/>
        <n v="62422"/>
        <n v="326860"/>
        <n v="1280418"/>
        <n v="5866134"/>
        <n v="7751892"/>
        <n v="5291120"/>
        <n v="4203042"/>
        <n v="1215872"/>
        <n v="599912"/>
        <n v="115758"/>
        <n v="319544"/>
        <n v="240720"/>
        <n v="5848080"/>
        <n v="403796"/>
        <n v="113870"/>
        <n v="2037034"/>
        <n v="1824280"/>
        <n v="176882"/>
        <n v="88500"/>
        <n v="237416"/>
        <n v="768180"/>
        <n v="62894"/>
        <n v="88264"/>
        <n v="83190"/>
        <n v="311402"/>
        <n v="159300"/>
        <n v="1084122.64"/>
        <n v="22480062"/>
        <n v="487340"/>
        <n v="6526580"/>
        <n v="1984170"/>
        <n v="233286"/>
        <n v="349870"/>
        <n v="103486"/>
        <n v="601564"/>
        <n v="1158760"/>
        <n v="2030308"/>
        <n v="278716"/>
        <n v="321432"/>
        <n v="117056"/>
        <n v="111864"/>
        <n v="3341760"/>
        <n v="167914"/>
        <n v="412292"/>
        <n v="114342"/>
        <n v="128620"/>
        <n v="1620376"/>
        <n v="118118"/>
        <n v="847358"/>
        <n v="5110226"/>
        <n v="943211.76"/>
        <n v="76936"/>
        <n v="167560"/>
        <n v="1303310"/>
        <n v="272698"/>
        <n v="268096"/>
        <n v="396834"/>
        <n v="955328"/>
        <n v="659738"/>
        <n v="1879740"/>
        <n v="3202520"/>
        <n v="960756"/>
        <n v="76110"/>
        <n v="157898.16"/>
        <n v="2290616"/>
        <n v="378426"/>
        <n v="2204712"/>
        <n v="77054"/>
        <n v="1893782"/>
        <n v="191750"/>
        <n v="112645.16"/>
        <n v="145258"/>
        <n v="644820.44"/>
        <n v="655820.4"/>
        <n v="647883.72"/>
        <n v="3931996"/>
        <n v="800276"/>
        <n v="73868"/>
        <n v="140302"/>
        <n v="184906"/>
        <n v="6475722"/>
        <n v="114696"/>
        <n v="345032"/>
        <n v="689710"/>
        <n v="1720794"/>
        <n v="530528"/>
        <n v="1770000"/>
        <n v="8329620"/>
        <n v="638026"/>
        <n v="131570"/>
        <n v="1574828"/>
        <n v="1047132"/>
        <n v="18420036"/>
        <n v="273170"/>
        <n v="88736"/>
        <n v="6293294"/>
        <n v="89326"/>
        <n v="426216"/>
        <n v="103722"/>
        <n v="56876"/>
        <n v="281902"/>
        <n v="3414212"/>
        <n v="161518.4"/>
        <n v="2140402"/>
        <n v="79532"/>
        <n v="81066"/>
        <n v="2478472"/>
        <n v="1697076"/>
        <n v="67968"/>
        <n v="2610160"/>
        <n v="1431222"/>
        <n v="262314"/>
        <n v="229510"/>
        <n v="118708"/>
        <n v="1570209.48"/>
        <n v="71036"/>
        <n v="385742"/>
        <n v="512356"/>
        <n v="2782676"/>
        <n v="96052"/>
        <n v="1119820"/>
        <n v="119607.16"/>
        <n v="1597838"/>
        <n v="55932"/>
        <n v="274586"/>
        <n v="1382513.96"/>
        <n v="106554"/>
        <n v="435821.2"/>
        <n v="111746"/>
        <n v="219008"/>
        <n v="162486"/>
        <n v="74222"/>
        <n v="480496"/>
        <n v="608998"/>
        <n v="3334101.8"/>
        <n v="867743.68"/>
        <n v="734212.52"/>
        <n v="1308266"/>
        <n v="81538"/>
        <n v="1711398.84"/>
        <n v="3216208"/>
        <n v="374532"/>
        <n v="293938"/>
        <n v="52156"/>
        <n v="89680"/>
        <n v="389990"/>
        <n v="79650"/>
        <n v="99002"/>
        <n v="1921512"/>
        <n v="6906894"/>
        <n v="2268786"/>
        <n v="81184"/>
        <n v="12531600"/>
        <n v="128266"/>
        <n v="183254"/>
        <n v="492352.64"/>
        <n v="1037810"/>
        <n v="1044890"/>
        <n v="223374"/>
        <n v="2234566"/>
        <n v="218536"/>
        <n v="2042816"/>
        <n v="80240"/>
        <n v="231516"/>
        <n v="4680824"/>
        <n v="15745920"/>
        <n v="418074"/>
        <n v="111274"/>
        <n v="3413976"/>
        <n v="1866760"/>
        <n v="258184"/>
        <n v="282020"/>
        <n v="493358"/>
        <n v="866908.24"/>
        <n v="590516.84"/>
        <n v="99238"/>
        <n v="16756"/>
        <n v="409342"/>
        <n v="82246"/>
        <n v="71980"/>
        <n v="457368"/>
        <n v="101598"/>
        <n v="121894"/>
        <n v="246030"/>
        <n v="455244"/>
        <n v="297596"/>
        <n v="17700000"/>
        <n v="170012.04"/>
        <n v="108560"/>
        <n v="542200.56"/>
        <n v="117936.28"/>
        <n v="137470"/>
        <n v="81302"/>
        <n v="1315228"/>
        <n v="1435470"/>
        <n v="564748"/>
        <n v="2872946"/>
        <n v="357776"/>
        <n v="718030"/>
        <n v="742845.4"/>
        <n v="1178584"/>
        <n v="365682"/>
        <n v="1710528"/>
        <n v="808566.68"/>
        <n v="1022470"/>
        <n v="281548"/>
        <n v="695492"/>
        <n v="420198"/>
        <n v="6189336"/>
        <n v="453592"/>
        <n v="87556"/>
        <n v="308688"/>
        <n v="34102"/>
        <n v="121658"/>
        <n v="204258"/>
        <n v="114224"/>
        <n v="487812"/>
        <n v="49206"/>
        <n v="60180"/>
        <n v="203904"/>
        <n v="777794.64"/>
        <n v="1521753.96"/>
        <n v="2352920"/>
        <n v="179124"/>
        <n v="642982"/>
        <n v="813492"/>
        <n v="117528"/>
        <n v="340076"/>
        <n v="1626040"/>
        <n v="63248"/>
        <n v="207562"/>
        <n v="1032972"/>
        <n v="207208"/>
        <n v="245912"/>
        <n v="248154"/>
        <n v="2728514"/>
        <n v="57466"/>
        <n v="172516"/>
        <n v="132160"/>
        <n v="349044"/>
        <n v="719174.6"/>
        <n v="5647834"/>
        <n v="609824"/>
        <n v="222548"/>
        <n v="722514"/>
        <n v="1140234"/>
        <n v="508344"/>
        <n v="1861332"/>
        <n v="322376"/>
        <n v="10323702"/>
        <n v="5364870"/>
        <n v="2207662"/>
        <n v="263994202"/>
        <n v="777738"/>
        <n v="211102"/>
        <n v="749528.92"/>
        <n v="151040"/>
        <n v="390934"/>
        <n v="1585448"/>
        <n v="6321024"/>
        <n v="91450"/>
        <n v="115168"/>
        <n v="1282188"/>
        <n v="61124"/>
        <n v="126968"/>
        <n v="319898"/>
        <n v="4904032.8"/>
        <n v="9746918"/>
        <n v="93692"/>
        <n v="950608"/>
        <n v="22974718"/>
        <n v="595192"/>
        <n v="3256682"/>
        <n v="1574592"/>
        <n v="95108"/>
        <n v="743046"/>
        <n v="413826"/>
        <n v="1796668"/>
        <n v="204022"/>
        <n v="1085932.76"/>
        <n v="555072"/>
        <n v="122838"/>
        <n v="1230976"/>
        <n v="284380"/>
        <n v="524628"/>
        <n v="507872"/>
        <n v="1443376"/>
        <n v="2053672"/>
        <n v="20886000"/>
        <n v="6324837.76"/>
        <n v="421968"/>
        <n v="1351881.16"/>
        <n v="1484912"/>
        <n v="303024"/>
        <n v="273996"/>
        <n v="517312"/>
        <n v="566400"/>
        <n v="289926"/>
        <n v="1358146.96"/>
        <n v="597552"/>
        <n v="78942"/>
        <n v="599567.44"/>
        <n v="17405118"/>
        <n v="40239770"/>
        <n v="85786"/>
        <n v="1077222"/>
        <n v="16650980"/>
        <n v="1742031.64"/>
        <n v="32804"/>
        <n v="139948"/>
        <n v="132986"/>
        <n v="5477560"/>
        <n v="153999.44"/>
        <n v="4499458"/>
        <n v="1079110"/>
        <n v="208860"/>
        <n v="2817958"/>
        <n v="1645677.56"/>
        <n v="891254"/>
        <n v="234702"/>
        <n v="211220"/>
        <n v="16371674"/>
        <n v="12135238"/>
        <n v="4132596"/>
        <n v="1942634"/>
        <n v="2562016"/>
        <n v="1127490"/>
        <n v="779508"/>
        <n v="164492"/>
        <n v="3015136"/>
        <n v="774198"/>
        <n v="908600"/>
        <n v="1669464"/>
        <n v="5843950"/>
        <n v="5301976"/>
        <n v="129564"/>
        <n v="5113412"/>
        <n v="1722259.56"/>
        <n v="462796"/>
        <n v="1447270"/>
        <n v="13227800"/>
        <n v="766292"/>
        <n v="459020"/>
        <n v="1291274"/>
        <n v="4305584"/>
        <n v="5012522"/>
        <n v="126012.2"/>
        <n v="4044332"/>
        <n v="135346"/>
        <n v="24898"/>
        <n v="50268"/>
        <n v="706086.04"/>
        <n v="72361494"/>
        <n v="55078152"/>
        <n v="80122"/>
        <n v="4567662"/>
        <n v="840034.92"/>
        <n v="18431482"/>
        <n v="143842"/>
        <n v="1018812"/>
        <n v="136880"/>
        <n v="315414"/>
        <n v="212164"/>
        <n v="135110"/>
        <n v="48852"/>
        <n v="1121354"/>
        <n v="4219250.48"/>
        <n v="870250"/>
        <n v="543592.96"/>
        <n v="297360"/>
        <n v="1627019.4"/>
        <n v="157058"/>
        <n v="43721360"/>
        <n v="138296"/>
        <n v="171218"/>
        <n v="120242"/>
        <n v="433871.84"/>
        <n v="3726086"/>
        <n v="3976600"/>
        <n v="2318110"/>
        <n v="3894826"/>
        <n v="1722564"/>
        <n v="367688"/>
        <n v="255588"/>
        <n v="206264"/>
        <n v="1921394"/>
        <n v="250396"/>
        <n v="37288"/>
        <n v="30680"/>
        <n v="555662"/>
        <n v="231634"/>
        <n v="679208"/>
        <n v="112218"/>
        <n v="70682"/>
        <n v="349398"/>
        <n v="50150"/>
        <n v="1671019.24"/>
        <n v="1881628"/>
        <n v="4162332"/>
        <n v="1276134.6"/>
        <n v="415478"/>
        <n v="405802"/>
        <n v="6196180"/>
        <n v="167366.48"/>
        <n v="151276"/>
        <n v="2156450"/>
        <n v="56665842"/>
        <n v="73042"/>
        <n v="1581200"/>
        <n v="773018"/>
        <n v="4390544"/>
        <n v="11546536"/>
        <n v="609234"/>
        <n v="5285220"/>
        <n v="382438"/>
        <n v="69856"/>
        <n v="1630052"/>
        <n v="107380"/>
        <n v="594248"/>
        <n v="3698592"/>
        <n v="36226"/>
        <n v="2159518"/>
        <n v="448400"/>
        <n v="3102338"/>
        <n v="119180"/>
        <n v="83662"/>
        <n v="838272"/>
        <n v="3981438"/>
        <n v="74104"/>
        <n v="66788"/>
        <n v="98648"/>
        <n v="2828342"/>
        <n v="140632.4"/>
        <n v="2823622"/>
        <n v="7322962"/>
        <n v="95934"/>
        <n v="86022"/>
        <n v="624810"/>
        <n v="80712"/>
        <n v="1198880"/>
        <n v="3522075.8"/>
        <n v="38987200"/>
        <n v="1601260"/>
        <n v="202488"/>
        <n v="2055914"/>
        <n v="508365.24"/>
        <n v="1355584"/>
        <n v="1713208.96"/>
        <n v="757796"/>
        <n v="6462860"/>
        <n v="160834"/>
        <n v="174766378"/>
        <n v="59826"/>
        <n v="981760"/>
        <n v="5932096"/>
        <n v="121776"/>
        <n v="183844"/>
        <n v="881932"/>
        <n v="164424150"/>
        <n v="1392518"/>
        <n v="43838770"/>
        <n v="57088400"/>
        <n v="5255720"/>
        <n v="248272"/>
        <n v="73986"/>
        <n v="128502"/>
        <n v="6432888"/>
        <n v="211928"/>
        <n v="241310"/>
        <n v="5859290"/>
        <n v="25724"/>
        <n v="286150"/>
        <n v="162604"/>
        <n v="134874"/>
        <n v="356950"/>
        <n v="311048"/>
        <n v="737972000"/>
        <n v="403442"/>
        <n v="241546"/>
        <n v="1914550"/>
        <n v="1561022"/>
        <n v="5172766"/>
        <n v="82128"/>
        <n v="529820"/>
        <n v="282138"/>
        <n v="125198"/>
        <n v="749772"/>
        <n v="151866"/>
        <n v="1848588"/>
        <n v="318954"/>
        <n v="418546"/>
        <n v="816678"/>
        <n v="2171436"/>
        <n v="25488"/>
        <n v="1807878"/>
        <n v="672482"/>
        <n v="180894"/>
        <n v="774452.88"/>
        <n v="814693.24"/>
        <n v="483719.76"/>
        <n v="188800"/>
        <n v="100418"/>
        <n v="170746"/>
        <n v="182782"/>
        <n v="1429452"/>
        <n v="2219580"/>
        <n v="843464"/>
        <n v="297950"/>
        <n v="1520902"/>
        <n v="350224"/>
        <n v="6793260"/>
        <n v="480517.24"/>
        <n v="646994"/>
        <n v="2706212"/>
        <n v="384326"/>
        <n v="448754"/>
        <n v="60888"/>
        <n v="583864"/>
        <n v="78824"/>
        <n v="91332"/>
        <n v="86612"/>
        <n v="78588"/>
        <n v="184670"/>
        <n v="1113920"/>
        <n v="11835400"/>
        <n v="5576562"/>
        <n v="994150"/>
        <n v="9601188"/>
        <n v="4810152"/>
        <n v="5795216"/>
        <n v="1172684"/>
        <n v="443562"/>
        <n v="9246008"/>
        <n v="273052"/>
        <n v="59708"/>
        <n v="2172616"/>
        <n v="91568"/>
        <n v="1327792.64"/>
        <n v="159654"/>
        <n v="756212.44"/>
        <n v="721452"/>
        <n v="94282"/>
        <n v="762870"/>
        <n v="49442"/>
        <n v="83072"/>
        <n v="363794"/>
        <n v="592714"/>
        <n v="85432"/>
        <n v="118236"/>
        <n v="112690"/>
        <n v="76346"/>
        <n v="1833602"/>
        <n v="2367080"/>
        <n v="117292"/>
        <n v="64664"/>
        <n v="16196090"/>
        <n v="382910"/>
        <n v="886819.56"/>
        <n v="126260"/>
        <n v="122602"/>
        <n v="1267084"/>
        <n v="2924040"/>
        <n v="25252"/>
        <n v="1095040"/>
        <n v="1803984"/>
        <n v="1740500"/>
        <n v="60652"/>
        <n v="260072"/>
        <n v="544098"/>
        <n v="317420"/>
        <n v="396008"/>
        <n v="1879150"/>
        <n v="1091382"/>
        <n v="72098"/>
        <n v="672600"/>
        <n v="657769.76"/>
        <n v="605222"/>
        <n v="161188"/>
        <n v="516840"/>
        <n v="97704"/>
        <n v="253700"/>
        <n v="22153084"/>
        <n v="8957970"/>
        <n v="40379600"/>
        <n v="982232"/>
        <n v="945416"/>
        <n v="1424024"/>
        <n v="3430734.36"/>
        <n v="699820.24"/>
        <n v="745288"/>
        <n v="187738"/>
        <n v="297973.6"/>
        <n v="307154"/>
        <n v="884528"/>
        <n v="1216816"/>
        <n v="72924"/>
        <n v="309514"/>
        <n v="114578"/>
        <n v="65608"/>
        <n v="154934"/>
        <n v="2799668"/>
        <n v="389636"/>
        <n v="3689860"/>
        <n v="146320"/>
        <n v="2885808"/>
        <n v="3506960"/>
        <n v="578318"/>
        <n v="1491520"/>
        <n v="1004062"/>
        <n v="955186.4"/>
        <n v="119073682"/>
        <n v="130626"/>
        <n v="53572"/>
        <n v="250771.24"/>
        <n v="347392"/>
        <n v="251104"/>
        <n v="1793411.2"/>
        <n v="335828"/>
        <n v="1321482"/>
        <n v="690772"/>
        <n v="646404"/>
        <n v="114733.76"/>
        <n v="2474460"/>
        <n v="148444"/>
        <n v="104312"/>
        <n v="425272"/>
        <n v="109150"/>
        <n v="848774"/>
        <n v="5692910"/>
        <n v="142426"/>
        <n v="153303.24"/>
        <n v="309750"/>
        <n v="125872.96"/>
        <n v="153990"/>
        <n v="88618"/>
        <n v="265618"/>
        <n v="222430"/>
        <n v="405448"/>
        <n v="1013856"/>
        <n v="1536714"/>
        <n v="141246"/>
        <n v="3075080"/>
        <n v="237888"/>
        <n v="837210"/>
        <n v="276120"/>
        <n v="701392"/>
        <n v="193874"/>
        <n v="75756"/>
        <n v="1093978"/>
        <n v="3793733.04"/>
        <n v="176174"/>
        <n v="7080000"/>
        <n v="1464852"/>
        <n v="4130000"/>
        <n v="2950118"/>
        <n v="3911936"/>
        <n v="542446"/>
        <n v="877330"/>
        <n v="247210"/>
        <n v="577728"/>
        <n v="66434"/>
        <n v="184788"/>
        <n v="9468320"/>
        <n v="13425450"/>
        <n v="167206"/>
        <n v="17716520"/>
        <n v="53218"/>
        <n v="175466"/>
        <n v="693014"/>
        <n v="222902"/>
        <n v="162014"/>
        <n v="1002528"/>
        <n v="1804456"/>
        <n v="501264"/>
        <n v="71390"/>
        <n v="45548"/>
        <n v="98058"/>
        <n v="915916"/>
        <n v="6544280"/>
        <n v="384680"/>
        <n v="875560"/>
        <n v="125670"/>
        <n v="114460"/>
        <n v="42539000"/>
        <n v="665984.92"/>
        <n v="208742"/>
        <n v="526162"/>
        <n v="537490"/>
        <n v="79768"/>
        <n v="2210494"/>
        <n v="1622500"/>
        <n v="95580"/>
        <n v="846060"/>
        <n v="409696"/>
        <n v="4873400"/>
        <n v="439550"/>
        <n v="33040"/>
        <n v="2894894"/>
        <n v="636846"/>
        <n v="449226"/>
        <n v="5144800"/>
        <n v="115404"/>
        <n v="529230"/>
        <n v="4246820"/>
        <n v="1083830"/>
        <n v="217828"/>
        <n v="163902"/>
        <n v="4361044"/>
        <n v="46020"/>
        <n v="5162382"/>
        <n v="1482434"/>
        <n v="10443118"/>
        <n v="412410"/>
        <n v="515188"/>
        <n v="514952"/>
        <n v="2186068"/>
        <n v="4371900"/>
        <n v="153164"/>
        <n v="7425504"/>
        <n v="147618"/>
        <n v="78234"/>
        <n v="121540"/>
        <n v="3551446"/>
        <n v="442146"/>
        <n v="94164"/>
        <n v="202960"/>
        <n v="224672"/>
        <n v="191278"/>
        <n v="104194"/>
        <n v="68322"/>
        <n v="85668"/>
        <n v="137824"/>
        <n v="391878"/>
        <n v="2389028"/>
        <n v="1502260.36"/>
        <n v="2018036"/>
        <n v="2384662"/>
        <n v="883466"/>
        <n v="311992"/>
        <n v="2877312"/>
        <n v="66316"/>
        <n v="196189.16"/>
        <n v="68912"/>
        <n v="2804850.56"/>
        <n v="355770"/>
        <n v="399902"/>
        <n v="748356"/>
        <n v="575958"/>
        <n v="103250"/>
        <n v="5015708"/>
        <n v="58292"/>
        <n v="808182"/>
        <n v="364266"/>
        <n v="37594800"/>
        <n v="740214"/>
        <n v="139830"/>
        <n v="102306"/>
        <n v="293112"/>
        <n v="2693822"/>
        <n v="3869456"/>
        <n v="944000"/>
        <n v="2338288"/>
        <n v="1573412"/>
        <n v="856326"/>
        <n v="199774"/>
        <n v="306328"/>
        <n v="691834"/>
        <n v="418900"/>
        <n v="216058"/>
        <n v="508698"/>
        <n v="83898"/>
        <n v="94636"/>
        <n v="600661772"/>
        <n v="172379.12"/>
        <n v="116112"/>
        <n v="3133018"/>
        <n v="683574"/>
        <n v="348239.24"/>
        <n v="495600"/>
        <n v="3049828"/>
        <n v="212400000"/>
        <n v="20725992"/>
        <n v="10974590"/>
        <n v="59944"/>
        <n v="6491062"/>
        <n v="612656"/>
        <n v="1886584"/>
        <n v="334176"/>
        <n v="72806"/>
        <n v="3842316"/>
        <n v="34747342"/>
        <n v="6365628"/>
        <n v="333350"/>
        <n v="247564"/>
        <n v="73396"/>
        <n v="235528"/>
        <n v="171690"/>
        <n v="37406"/>
        <n v="333114"/>
        <n v="502680"/>
        <n v="37878"/>
        <n v="277418"/>
        <n v="57230"/>
        <n v="316122"/>
        <n v="1297764"/>
        <n v="612774"/>
        <n v="383618"/>
        <n v="85632.6"/>
        <n v="429520"/>
        <n v="543154"/>
        <n v="117174"/>
        <n v="74812"/>
        <n v="130744"/>
        <n v="3304708"/>
        <n v="74340"/>
        <n v="48970"/>
        <n v="921462"/>
        <n v="295944"/>
        <n v="759330"/>
        <n v="871312"/>
        <n v="572890"/>
        <n v="288746"/>
        <n v="407454"/>
        <n v="278008"/>
        <n v="134756"/>
        <n v="443444"/>
        <n v="177944"/>
        <n v="364148"/>
        <n v="191632"/>
        <n v="531118"/>
        <n v="323674"/>
        <n v="461970"/>
        <n v="3160040"/>
        <n v="242608"/>
        <n v="354826"/>
        <n v="231988"/>
        <n v="150096"/>
        <n v="1941100"/>
        <n v="622686"/>
        <n v="304912"/>
        <n v="1109436"/>
        <n v="481204"/>
        <n v="1500842"/>
        <n v="352584"/>
        <n v="2016266"/>
        <n v="1009254"/>
        <n v="6449408"/>
        <n v="134048"/>
        <n v="1353932"/>
        <n v="150922"/>
        <n v="138532"/>
        <n v="297242"/>
        <n v="878392"/>
        <n v="334294"/>
        <n v="311520"/>
        <n v="290752"/>
        <n v="1077340"/>
        <n v="94683200"/>
        <n v="11278440"/>
        <n v="219362"/>
        <n v="3262700"/>
        <n v="1230268"/>
        <n v="160362"/>
        <n v="1312396"/>
        <n v="1312042"/>
        <n v="61478"/>
        <n v="226324"/>
        <n v="571828"/>
        <n v="169920"/>
        <n v="67614"/>
        <n v="1180944"/>
        <n v="9746800"/>
        <n v="67732"/>
        <n v="708000"/>
        <n v="1590876"/>
        <n v="759094"/>
        <n v="116348"/>
        <n v="346094"/>
        <n v="35754"/>
        <n v="1186372"/>
        <n v="345622"/>
        <n v="508226"/>
        <n v="445804"/>
        <n v="1421428"/>
        <n v="1703920"/>
        <n v="227657.4"/>
        <n v="205438"/>
        <n v="3986984"/>
        <n v="1764808"/>
        <n v="95226"/>
        <n v="407808"/>
        <n v="311284"/>
        <n v="87202"/>
        <n v="1087016"/>
        <n v="613246"/>
        <n v="826236"/>
        <n v="8238524"/>
        <n v="54634"/>
        <n v="148562"/>
        <n v="184198"/>
        <n v="139476"/>
        <n v="4095898"/>
        <n v="243670"/>
        <n v="3226592"/>
        <n v="7718734"/>
        <n v="951670"/>
        <n v="69030"/>
        <n v="12949320"/>
        <n v="93338"/>
        <n v="4496272"/>
        <n v="2722968"/>
        <n v="576592.84"/>
        <n v="7385620"/>
        <n v="3910756"/>
        <n v="4513146"/>
        <n v="597080"/>
        <n v="3200868"/>
        <n v="263140"/>
        <n v="511530"/>
        <n v="51330"/>
        <n v="3195676"/>
        <n v="4430074"/>
        <n v="63720"/>
        <n v="180068"/>
        <n v="93220"/>
        <n v="196470"/>
        <n v="6162196"/>
        <n v="10953704"/>
        <n v="163784"/>
        <n v="2018980"/>
        <n v="16708800"/>
        <n v="122366"/>
        <n v="20886118"/>
        <n v="10096906"/>
        <n v="1612234"/>
        <n v="541974"/>
        <n v="76228"/>
        <n v="821794.48"/>
        <n v="251694"/>
        <n v="33866"/>
        <n v="739742"/>
        <n v="765680.76"/>
        <n v="5360740"/>
        <n v="2181112"/>
        <n v="187030"/>
        <n v="19470"/>
        <n v="273524"/>
        <n v="55106"/>
        <n v="182074"/>
        <n v="1439600"/>
        <n v="4035010"/>
        <n v="848656"/>
        <n v="174050"/>
        <n v="18101200"/>
        <n v="661980"/>
        <n v="5565470"/>
        <n v="3246298"/>
        <n v="102188"/>
        <n v="1740264"/>
        <n v="168858"/>
        <n v="169448"/>
        <n v="55696"/>
        <n v="269984"/>
        <n v="110920"/>
        <n v="197178"/>
        <n v="112454"/>
        <n v="125080"/>
        <n v="3214320"/>
        <n v="8526090"/>
        <n v="2414634"/>
        <n v="214052"/>
        <n v="140892"/>
        <n v="7365206"/>
        <n v="1318296"/>
        <n v="324972"/>
        <n v="69974"/>
        <n v="11135188"/>
        <n v="2375340"/>
        <n v="170864"/>
        <n v="2988114"/>
        <n v="926182"/>
        <n v="905060"/>
        <n v="58410"/>
        <n v="306800"/>
        <n v="985540.72"/>
        <n v="3791458"/>
        <n v="326152"/>
        <n v="70210"/>
        <n v="544452"/>
        <n v="3044400"/>
        <n v="1322780"/>
        <n v="4664422"/>
        <n v="103604"/>
        <n v="51212"/>
        <n v="893968"/>
        <n v="2477174"/>
        <n v="598850"/>
        <n v="90270"/>
        <n v="1071912"/>
        <n v="12977640"/>
        <n v="244260"/>
        <n v="229628"/>
        <n v="1297410"/>
        <n v="1192980"/>
        <n v="119416"/>
        <n v="61242"/>
        <n v="1234752"/>
        <n v="77408"/>
        <n v="1719968"/>
        <n v="1217642"/>
        <n v="185260"/>
        <n v="5425286"/>
        <n v="1139526"/>
        <n v="1211624"/>
        <n v="810542"/>
        <n v="5144092"/>
        <n v="908482"/>
        <n v="252874"/>
        <n v="31742"/>
        <n v="130272"/>
        <n v="492296"/>
        <n v="76700"/>
        <n v="350460"/>
        <n v="839098"/>
        <n v="1131384"/>
        <n v="1123950"/>
        <n v="4544062"/>
        <n v="201544"/>
        <n v="736910"/>
        <n v="47318"/>
        <n v="99356"/>
        <n v="2665030"/>
        <n v="2128248"/>
        <n v="4495905.02"/>
        <n v="208978"/>
        <n v="3315210"/>
        <n v="30632800"/>
        <n v="2610750"/>
        <n v="1068726"/>
        <n v="1253632"/>
        <n v="36541886"/>
        <n v="158238"/>
        <n v="68440"/>
        <n v="123782"/>
        <n v="3233200"/>
        <n v="4712448"/>
        <n v="210276"/>
        <n v="15542724"/>
        <n v="2966874"/>
        <n v="2780906"/>
        <n v="1152388"/>
        <n v="51094"/>
        <n v="1112976"/>
        <n v="61006"/>
        <n v="522622"/>
        <n v="104548"/>
        <n v="657378"/>
        <n v="310576"/>
        <n v="7174400"/>
        <n v="40978332"/>
        <n v="166498"/>
        <n v="2785980"/>
        <n v="1886938"/>
        <n v="64546"/>
        <n v="226560"/>
        <n v="668352"/>
        <n v="113752"/>
        <n v="1596068"/>
        <n v="713192"/>
        <n v="1895906"/>
        <n v="2201880"/>
        <n v="727588"/>
        <n v="12294774"/>
        <n v="129800"/>
        <n v="154580"/>
        <n v="1534000"/>
        <n v="789420"/>
        <n v="456660"/>
        <n v="518492"/>
        <n v="211810"/>
        <n v="50032"/>
        <n v="89562"/>
        <n v="532652"/>
        <n v="96760"/>
        <n v="3049592"/>
        <n v="1017160"/>
        <n v="2434340"/>
        <n v="761926"/>
        <n v="1525386"/>
        <n v="302670"/>
        <n v="350932"/>
        <n v="210158"/>
        <n v="326742"/>
        <n v="2822914"/>
        <n v="431762"/>
        <n v="5294188"/>
        <n v="12113880"/>
        <n v="69266"/>
        <n v="127204"/>
        <n v="2981742"/>
        <n v="564040"/>
        <n v="1197582"/>
        <n v="50504"/>
        <n v="49914"/>
        <n v="735140"/>
        <n v="1008310"/>
        <n v="109504"/>
        <n v="52982"/>
        <n v="273288"/>
        <n v="231870"/>
        <n v="889484"/>
        <n v="3962440"/>
        <n v="44722"/>
        <n v="158002"/>
        <n v="1320066"/>
        <n v="77290"/>
        <n v="972438"/>
        <n v="534894"/>
        <n v="2052964"/>
        <n v="1107076"/>
        <n v="548346"/>
        <n v="2969942"/>
        <n v="3712516"/>
        <n v="305148"/>
        <n v="312464"/>
        <n v="111510"/>
        <n v="111982"/>
        <n v="86258"/>
        <n v="154226"/>
        <n v="1259425.8"/>
        <n v="148798"/>
        <n v="2228548"/>
        <n v="1296938"/>
        <n v="1913724"/>
        <n v="291814"/>
        <n v="1774248"/>
        <n v="389282"/>
        <n v="67024"/>
        <n v="1684096"/>
        <n v="1260122"/>
        <n v="9553988"/>
        <n v="232224"/>
        <n v="2157748"/>
        <n v="8371274"/>
        <n v="1132800"/>
        <n v="319072"/>
        <n v="1609520"/>
        <n v="93987000"/>
        <n v="8841740"/>
        <n v="526044"/>
        <n v="426334"/>
        <n v="463268"/>
        <n v="187384"/>
        <n v="186204"/>
        <n v="84488"/>
        <n v="144078"/>
        <n v="1684568"/>
        <n v="283908"/>
        <n v="1700380"/>
        <n v="1144954"/>
        <n v="522150"/>
        <n v="725464"/>
        <n v="177590"/>
        <n v="32072754"/>
        <n v="42716"/>
        <n v="19690070"/>
        <n v="611594"/>
        <n v="97232"/>
        <n v="134638"/>
        <n v="2281884"/>
        <n v="156822"/>
        <n v="190452"/>
        <n v="1379892"/>
        <n v="3149302"/>
        <n v="172634"/>
        <n v="3348250"/>
        <n v="1671116"/>
        <n v="451940"/>
        <n v="1576952"/>
        <n v="426452"/>
        <n v="179596"/>
        <n v="7377714"/>
        <n v="1911364"/>
        <n v="5829082"/>
        <n v="70092"/>
        <n v="157884"/>
        <n v="65490"/>
        <n v="455008"/>
        <n v="5325930"/>
        <n v="117797.04"/>
        <n v="4751624"/>
        <n v="2913656"/>
        <n v="804170"/>
        <n v="15316400"/>
        <n v="927008"/>
        <n v="152220"/>
        <n v="129092"/>
        <n v="18054"/>
        <n v="357304"/>
        <n v="68676"/>
        <n v="127912"/>
        <n v="243788"/>
        <n v="4922370"/>
        <n v="1293044"/>
        <n v="2350088"/>
        <n v="3621656"/>
        <n v="14273634"/>
        <n v="3029060"/>
        <n v="204730"/>
        <n v="1015862"/>
        <n v="97586"/>
        <n v="717794"/>
        <n v="78352"/>
        <n v="154698"/>
        <n v="124018"/>
        <n v="64356020"/>
        <n v="2645678"/>
        <n v="598732"/>
        <n v="317538"/>
        <n v="133576"/>
        <n v="50740"/>
        <n v="106200"/>
        <n v="480968"/>
        <n v="65018"/>
        <n v="116230"/>
        <n v="87084"/>
        <n v="110802"/>
        <n v="650534"/>
        <n v="505040"/>
        <n v="153754"/>
        <n v="201426"/>
        <n v="633896"/>
        <n v="428576"/>
        <n v="140420"/>
        <n v="1176106"/>
        <n v="216530"/>
        <n v="416186"/>
        <n v="112336"/>
        <n v="232460"/>
        <n v="252402"/>
        <n v="266680"/>
        <n v="184552"/>
        <n v="445568"/>
        <n v="634014"/>
        <n v="1225312"/>
        <n v="339368"/>
        <n v="433060"/>
        <n v="779744"/>
        <n v="271518"/>
        <n v="123428"/>
        <n v="640976"/>
        <n v="242490"/>
        <n v="1194042"/>
        <n v="731364"/>
        <n v="379370"/>
        <n v="765230"/>
        <n v="357422"/>
        <n v="3023868"/>
        <n v="1949478"/>
        <n v="4406828"/>
        <n v="1273810"/>
        <n v="2855482"/>
        <n v="3403120"/>
        <n v="140656"/>
        <n v="2123292"/>
        <n v="154462"/>
        <n v="99120"/>
        <n v="100064"/>
        <n v="562978"/>
        <n v="304676"/>
        <n v="602626"/>
        <n v="1834310"/>
        <n v="6858632"/>
        <n v="1048784"/>
        <n v="241664"/>
        <n v="181956"/>
        <n v="169684"/>
        <n v="8075920"/>
        <n v="357658"/>
        <n v="1573530"/>
        <n v="2853948"/>
        <n v="1744630"/>
        <n v="167324"/>
        <n v="145140"/>
        <n v="4956708"/>
        <n v="4871630"/>
        <n v="120714"/>
        <n v="165436"/>
        <n v="943764"/>
        <n v="215704"/>
        <n v="267388"/>
        <n v="504804"/>
        <n v="310222"/>
        <n v="308924"/>
        <n v="261370"/>
        <n v="213698"/>
        <n v="92884172"/>
        <n v="109860.36"/>
        <n v="172162"/>
        <n v="228920"/>
        <n v="164374"/>
        <n v="344914"/>
        <n v="59000"/>
        <n v="3505426"/>
        <n v="1484204"/>
        <n v="508816"/>
        <n v="271046"/>
        <n v="406746"/>
        <n v="175584"/>
        <n v="81656"/>
        <n v="926536"/>
        <n v="861990"/>
        <n v="1234634"/>
        <n v="573598"/>
        <n v="125906"/>
        <n v="32568"/>
        <n v="489110"/>
        <n v="679680"/>
        <n v="4664540"/>
        <n v="5843242"/>
        <n v="1571760"/>
        <n v="256060"/>
        <n v="13028498"/>
        <n v="1799500"/>
        <n v="2248844"/>
        <n v="271754"/>
        <n v="382202"/>
        <n v="37642"/>
        <n v="2250968"/>
        <n v="1370452"/>
        <n v="1253042"/>
        <n v="4972520"/>
        <n v="1130794"/>
        <n v="5483106"/>
        <n v="166144"/>
        <n v="364502"/>
        <n v="198476"/>
        <n v="1052324"/>
        <n v="6818040"/>
        <n v="215822"/>
        <n v="112808"/>
        <n v="235410"/>
        <n v="35872"/>
        <n v="4041854"/>
        <n v="7115990"/>
        <n v="7212632"/>
        <n v="6341084"/>
        <n v="548818"/>
        <n v="4978184"/>
        <n v="2199992"/>
        <n v="51566"/>
        <n v="468814"/>
        <n v="4386060"/>
        <n v="486396"/>
        <n v="9955660"/>
        <n v="63956"/>
        <n v="3774820"/>
        <n v="482030"/>
        <n v="168386"/>
        <n v="13088560"/>
        <n v="3648206"/>
        <n v="777148"/>
        <n v="1485738"/>
        <n v="1409392"/>
        <n v="53690"/>
        <n v="65372"/>
        <n v="31640520"/>
        <n v="2954484"/>
        <n v="4517040"/>
        <n v="260190"/>
        <n v="4594920"/>
        <n v="2355752"/>
        <n v="142072"/>
        <n v="40592"/>
        <n v="353764"/>
        <n v="568642"/>
        <n v="207916"/>
        <n v="193048"/>
        <n v="120006"/>
        <n v="10974472"/>
        <n v="236708"/>
        <n v="556842"/>
        <n v="52392"/>
        <n v="583982"/>
        <n v="192930"/>
        <n v="990846"/>
        <n v="3253378"/>
        <n v="188682"/>
        <n v="155170"/>
        <n v="153400"/>
        <n v="901756"/>
        <n v="735612"/>
        <n v="2985400"/>
        <n v="33679796"/>
        <n v="3622482"/>
        <n v="109622"/>
        <n v="716968"/>
        <n v="1243484"/>
        <n v="205910"/>
        <n v="214642"/>
        <n v="129328"/>
        <n v="28196100"/>
        <n v="487458"/>
        <n v="1012676"/>
        <n v="5762176"/>
        <n v="1276760"/>
        <n v="25842"/>
        <n v="4596454"/>
        <n v="2162704"/>
        <n v="102424"/>
        <n v="374768"/>
        <n v="1160058"/>
        <n v="105610"/>
        <n v="9234798"/>
        <n v="537136"/>
        <n v="92748"/>
        <n v="24780000"/>
        <n v="1239118"/>
        <n v="253818"/>
        <n v="28792"/>
        <n v="10303760"/>
        <n v="6506638"/>
        <n v="2960384"/>
        <n v="761454"/>
        <n v="4241628"/>
        <n v="21582200"/>
        <n v="69427660"/>
        <n v="3082632"/>
        <n v="8706630"/>
        <n v="5913570"/>
        <n v="2935132"/>
        <n v="165554"/>
        <n v="199420"/>
        <n v="7792366"/>
        <n v="1370216"/>
        <n v="39683400"/>
        <n v="147146"/>
        <n v="2090016"/>
        <n v="77762"/>
        <n v="448990"/>
        <n v="577964"/>
        <n v="102896"/>
        <n v="392704"/>
        <n v="821516"/>
        <n v="131216"/>
        <n v="7538548"/>
        <n v="1224840"/>
        <n v="1932840"/>
        <n v="1401486"/>
        <n v="11280328"/>
        <n v="211456"/>
        <n v="65254"/>
        <n v="12605350"/>
        <n v="1123714"/>
        <n v="678382"/>
        <n v="1107430"/>
        <n v="1728346"/>
        <n v="3280046"/>
        <n v="1942398"/>
        <n v="160716"/>
        <n v="4004684"/>
        <n v="8192150"/>
        <n v="199892"/>
        <n v="3795706"/>
        <n v="990374"/>
        <n v="3569028"/>
        <n v="2184534"/>
        <n v="1051026"/>
        <n v="503742"/>
        <n v="70328"/>
        <n v="809244"/>
        <n v="1780384"/>
        <n v="498786"/>
        <n v="18613556"/>
        <n v="649118"/>
        <n v="8477592"/>
        <n v="2182410"/>
        <n v="8326552"/>
        <n v="8994904"/>
        <n v="31106216"/>
        <n v="109740"/>
        <n v="4107580"/>
        <n v="55460"/>
        <n v="69148"/>
        <n v="96642"/>
        <n v="96878"/>
        <n v="321668"/>
        <n v="5812326"/>
        <n v="6957634"/>
        <n v="2449090"/>
        <n v="156114"/>
        <n v="519318"/>
        <n v="377600"/>
        <n v="2081048"/>
        <n v="652304"/>
        <n v="34928"/>
        <n v="3627674"/>
        <n v="814200"/>
        <n v="8911360"/>
        <n v="2287430"/>
        <n v="149860"/>
        <n v="198594"/>
        <n v="396598"/>
        <n v="1444084"/>
        <n v="5732558"/>
        <n v="10972112"/>
        <n v="16554810"/>
        <n v="1547924"/>
        <n v="215350"/>
        <n v="230454"/>
        <n v="222312"/>
        <n v="167796"/>
        <n v="520026"/>
        <n v="376184"/>
        <n v="1826640"/>
        <n v="3272494"/>
        <n v="5318968"/>
        <n v="719564"/>
        <n v="2865512"/>
        <n v="1643032"/>
        <n v="1237230"/>
        <n v="7797440"/>
        <n v="58505462"/>
        <n v="91804"/>
        <n v="2285542"/>
        <n v="144196"/>
        <n v="227622"/>
        <n v="6126560"/>
        <n v="257594000"/>
        <n v="3203936"/>
        <n v="19504928"/>
        <n v="857152"/>
        <n v="5399208"/>
        <n v="11296376"/>
        <n v="1742034"/>
        <n v="166734"/>
        <n v="422912"/>
        <n v="3947572"/>
        <n v="1272040"/>
        <n v="2777838"/>
        <n v="4543118"/>
        <n v="78116"/>
        <n v="129682"/>
        <n v="4336618"/>
        <n v="1002410"/>
        <n v="230572"/>
        <n v="159772"/>
        <n v="1300360"/>
        <n v="1583088"/>
        <n v="742456"/>
        <n v="696672"/>
        <n v="1589106"/>
        <n v="14371338"/>
        <n v="2643554"/>
        <n v="27202658"/>
        <n v="61950"/>
        <n v="16012600"/>
        <n v="20377184"/>
        <n v="13541090"/>
        <n v="24297970"/>
        <n v="212990"/>
        <n v="386804"/>
        <n v="6038178"/>
        <n v="173460"/>
        <n v="604042"/>
        <n v="1042294"/>
        <n v="1410572"/>
        <n v="13299308"/>
        <n v="1537894"/>
        <n v="807710"/>
        <n v="36982144"/>
        <n v="5344574"/>
        <n v="5342096"/>
        <n v="378190"/>
        <n v="64782"/>
        <n v="92630"/>
        <n v="28439770"/>
        <n v="2757070"/>
        <n v="1949360"/>
        <n v="2097922"/>
        <n v="926300"/>
        <n v="1177994"/>
        <n v="3674992"/>
        <n v="7518960"/>
        <n v="384562"/>
        <n v="95698000"/>
        <n v="8334340"/>
        <n v="3214910"/>
        <n v="46138236"/>
        <n v="46374"/>
        <n v="538906"/>
        <n v="5901298"/>
        <n v="6586760"/>
        <n v="13333410"/>
        <n v="1803276"/>
        <n v="1439128"/>
        <n v="342200"/>
        <n v="1135986"/>
        <n v="173932"/>
        <n v="1416944"/>
        <n v="222784"/>
        <n v="740332"/>
        <n v="1714304"/>
        <n v="148208"/>
        <n v="1918916"/>
        <n v="1315818"/>
        <n v="281076"/>
        <n v="247918"/>
        <n v="5901416"/>
        <n v="421024"/>
        <n v="335474"/>
        <n v="467162"/>
        <n v="555426"/>
        <n v="3493390"/>
        <n v="189980"/>
        <n v="1151680"/>
        <n v="3669564"/>
        <n v="4424292"/>
        <n v="55224"/>
        <n v="461144"/>
        <n v="565456"/>
        <n v="2690400"/>
        <n v="402970"/>
        <n v="8713120"/>
        <n v="930666"/>
        <n v="1006186"/>
        <n v="84134"/>
        <n v="52510"/>
        <n v="188564"/>
        <n v="72570"/>
        <n v="5312832"/>
        <n v="268686"/>
        <n v="209804"/>
        <n v="120124"/>
        <n v="294882"/>
        <n v="2652994"/>
        <n v="1648342"/>
        <n v="1402902"/>
        <n v="59236"/>
        <n v="525100"/>
        <n v="4185106"/>
        <n v="8646096"/>
        <n v="53100"/>
        <n v="101834"/>
        <n v="8477710"/>
        <n v="11531196"/>
        <n v="37996"/>
        <n v="27848000"/>
        <n v="27022"/>
        <n v="610060"/>
        <n v="256886"/>
        <n v="17568076"/>
        <n v="3118740"/>
        <n v="2436818"/>
        <n v="7047432"/>
        <n v="6199602"/>
        <n v="11487300"/>
        <n v="6613900"/>
        <n v="13784760"/>
        <n v="293702"/>
        <n v="7774902"/>
        <n v="140066"/>
        <n v="73160"/>
        <n v="253936"/>
        <n v="368396"/>
        <n v="337834"/>
        <n v="145022"/>
        <n v="6937102"/>
        <n v="18585000"/>
        <n v="1202184"/>
        <n v="629412"/>
        <n v="3742252"/>
        <n v="1131856"/>
        <n v="1857202"/>
        <n v="405566"/>
        <n v="1553824"/>
        <n v="70316200"/>
        <n v="639206"/>
        <n v="1180118"/>
        <n v="2527206"/>
        <n v="126024"/>
        <n v="314234"/>
        <n v="254172"/>
        <n v="603098"/>
        <n v="677910"/>
        <n v="1019756"/>
        <n v="187502"/>
        <n v="210512"/>
        <n v="131806"/>
        <n v="192458"/>
        <n v="473770"/>
        <n v="533714"/>
        <n v="431644"/>
        <n v="2429148"/>
        <n v="798388"/>
        <n v="3267302"/>
        <n v="1028016"/>
        <n v="8445496"/>
        <n v="292050"/>
        <n v="168268"/>
        <n v="131334"/>
        <n v="87674"/>
        <n v="1965880"/>
        <n v="846768"/>
        <n v="1539192"/>
        <n v="162840"/>
        <n v="4101208"/>
        <n v="1477006"/>
        <n v="1095748"/>
        <n v="726998"/>
        <n v="2548564"/>
        <n v="701982"/>
        <n v="1027780"/>
        <n v="25689780"/>
        <n v="673308"/>
        <n v="3785204"/>
        <n v="176410"/>
        <n v="74694"/>
        <n v="2560246"/>
        <n v="773372"/>
        <n v="5635444"/>
        <n v="910960"/>
        <n v="112572"/>
        <n v="881342"/>
        <n v="40120000"/>
        <n v="421614"/>
        <n v="40002"/>
        <n v="1033798"/>
        <n v="159064"/>
        <n v="13610946"/>
        <n v="1382134"/>
        <n v="483682"/>
        <n v="8659076"/>
        <n v="1673240"/>
        <n v="6083726"/>
        <n v="794376"/>
        <n v="571592"/>
        <n v="1373874"/>
        <n v="1191800"/>
        <n v="4152538"/>
        <n v="1143420"/>
        <n v="387748"/>
        <n v="4486242"/>
        <n v="234230"/>
        <n v="1253278"/>
        <n v="2691580"/>
        <n v="1903104"/>
        <n v="380904"/>
        <n v="322612"/>
        <n v="144314"/>
        <n v="228566"/>
        <n v="254408"/>
        <n v="165790"/>
        <n v="238950"/>
        <n v="151630"/>
        <n v="3582008"/>
        <n v="11868676"/>
        <n v="719328"/>
        <n v="255470"/>
        <n v="308806"/>
        <n v="364030"/>
        <n v="1120174"/>
        <n v="164610"/>
        <n v="134166"/>
        <n v="3617408"/>
        <n v="4078080"/>
        <n v="1935200"/>
        <n v="117882"/>
        <n v="302434"/>
        <n v="589056"/>
        <n v="19074582"/>
        <n v="1780620"/>
        <n v="4238324"/>
        <n v="2006000"/>
        <n v="2332388"/>
        <n v="2492514"/>
        <n v="682866"/>
        <n v="865648"/>
        <n v="4266644"/>
        <n v="862226"/>
        <n v="546576"/>
        <n v="889366"/>
        <n v="740096"/>
        <n v="2206010"/>
        <n v="93810"/>
        <n v="6190516"/>
        <n v="4838000"/>
        <n v="1756312"/>
        <n v="332996"/>
        <n v="852432"/>
        <n v="560500"/>
        <n v="4947740"/>
        <n v="14202480"/>
        <n v="124136"/>
        <n v="453356"/>
        <n v="17138438"/>
        <n v="4218972"/>
        <n v="6740868"/>
        <n v="715906"/>
        <n v="182192"/>
        <n v="3664018"/>
        <n v="385860"/>
        <n v="152574"/>
        <n v="1032500"/>
        <n v="428340"/>
        <n v="2509388"/>
        <n v="661390"/>
        <n v="74576"/>
        <n v="285678"/>
        <n v="121068"/>
        <n v="430582"/>
        <n v="495010"/>
        <n v="171100"/>
        <n v="193166"/>
        <n v="75638"/>
        <n v="139004"/>
        <n v="451586"/>
        <n v="261631.96"/>
        <n v="363440"/>
        <n v="307626"/>
        <n v="353646"/>
        <n v="2259582"/>
        <n v="1883398"/>
        <n v="1475944"/>
        <n v="218182"/>
        <n v="298068"/>
        <n v="1825342"/>
        <n v="54988"/>
        <n v="162368"/>
        <n v="428694"/>
        <n v="183962"/>
        <n v="1060230"/>
        <n v="637200"/>
        <n v="338896"/>
        <n v="2620072"/>
        <n v="442736"/>
        <n v="153046"/>
        <n v="812076"/>
        <n v="1171386"/>
        <n v="223256"/>
        <n v="1981928"/>
        <n v="234584"/>
        <n v="2600366"/>
        <n v="2183472"/>
        <n v="9284476"/>
        <n v="13862876"/>
        <n v="8142354"/>
        <n v="4351368"/>
        <n v="6822760"/>
        <n v="443090"/>
        <n v="659502"/>
        <n v="3757710"/>
        <n v="4908328"/>
        <n v="144786"/>
        <n v="1281008"/>
        <n v="10297860"/>
        <n v="928542"/>
        <n v="6726000"/>
        <n v="4103568"/>
        <n v="471056"/>
        <n v="385978"/>
        <n v="73750"/>
        <n v="157176"/>
        <n v="122484"/>
        <n v="699622"/>
        <n v="826944"/>
        <n v="6364330"/>
        <n v="179950"/>
        <n v="186912"/>
        <n v="823640"/>
        <n v="191514"/>
        <n v="3369726"/>
        <n v="798034"/>
        <n v="71272"/>
        <n v="1504972"/>
        <n v="8687632"/>
        <n v="1272512"/>
        <n v="1454232"/>
        <n v="180658"/>
        <n v="169330"/>
        <n v="65136"/>
        <n v="46610"/>
        <n v="58764"/>
        <n v="77526"/>
        <n v="272226"/>
        <n v="176764"/>
        <n v="146084"/>
        <n v="527814"/>
        <n v="1037456"/>
        <n v="124372"/>
        <n v="655490"/>
        <n v="2041872"/>
        <n v="684046"/>
        <n v="826000"/>
        <n v="787532"/>
        <n v="1532702"/>
        <n v="8071790"/>
        <n v="434476"/>
        <n v="24589902"/>
        <n v="1065186"/>
        <n v="573126"/>
        <n v="1932604"/>
        <n v="6962118"/>
        <n v="194464"/>
        <n v="213934"/>
        <n v="101244"/>
        <n v="1014092"/>
        <n v="142308"/>
        <n v="45430"/>
        <n v="157294"/>
        <n v="212046"/>
        <n v="447102"/>
        <n v="2339822"/>
        <n v="188918"/>
        <n v="103368"/>
        <n v="426806"/>
        <n v="609470"/>
        <n v="235174"/>
        <n v="1016452"/>
        <n v="2297578"/>
        <n v="1668402"/>
        <n v="283436"/>
        <n v="616314"/>
        <n v="155406"/>
        <n v="210748"/>
        <n v="102070"/>
        <n v="1577306"/>
        <n v="186794"/>
        <n v="30680000"/>
        <n v="463858"/>
        <n v="2599304"/>
        <n v="4024036"/>
        <n v="216766"/>
        <n v="212282"/>
        <n v="245440"/>
        <n v="1411516"/>
        <n v="77880"/>
        <n v="186086"/>
        <n v="454182"/>
        <n v="54714240"/>
        <n v="31860"/>
        <n v="375712"/>
        <n v="239068"/>
        <n v="99592"/>
        <n v="1367738"/>
        <n v="765466"/>
        <n v="208034"/>
        <n v="101008"/>
        <n v="1232274"/>
        <n v="781278"/>
        <n v="417130"/>
        <n v="1248912"/>
        <n v="143134"/>
        <n v="339604"/>
        <n v="90034"/>
        <n v="1528100"/>
        <n v="10878774"/>
        <n v="3514866"/>
        <n v="142544"/>
        <n v="3864500"/>
        <n v="861282"/>
        <n v="1278884"/>
        <n v="14439188"/>
        <n v="487340000"/>
        <n v="433650"/>
        <n v="71508"/>
        <n v="233050"/>
        <n v="16557170"/>
        <n v="2312800"/>
        <n v="577846"/>
        <n v="459492000"/>
        <n v="828832"/>
        <n v="261075000"/>
        <n v="244614"/>
        <n v="2219816"/>
        <n v="111392"/>
        <n v="1219766"/>
        <n v="1431694"/>
        <n v="131924"/>
        <n v="13823700"/>
        <n v="1455176"/>
        <n v="198712"/>
        <n v="144432"/>
        <n v="108206"/>
        <n v="860220"/>
        <n v="82718"/>
        <n v="852196"/>
        <n v="885944"/>
        <n v="236708000"/>
        <n v="427514"/>
        <n v="217946"/>
        <n v="281430"/>
        <n v="178888"/>
        <n v="163149632"/>
        <n v="152810"/>
        <n v="519672"/>
        <n v="221604"/>
        <n v="161679824"/>
        <n v="1419304"/>
        <n v="85550"/>
        <n v="49678"/>
        <n v="72452"/>
        <n v="6683520"/>
        <n v="147559590"/>
        <n v="111181016"/>
        <n v="100542018"/>
        <n v="677084"/>
        <n v="54870"/>
        <n v="60298"/>
        <n v="252638"/>
        <n v="852550"/>
        <n v="574070"/>
        <n v="337480"/>
        <n v="1126546"/>
        <n v="455598"/>
        <n v="4071000"/>
        <n v="279660"/>
        <n v="217120"/>
        <n v="613954"/>
        <n v="568878"/>
        <n v="2311856"/>
        <n v="1174808"/>
        <n v="25134"/>
        <n v="3041450"/>
        <n v="1265314"/>
        <n v="27559136"/>
        <n v="614780"/>
        <n v="2784918"/>
        <n v="2223710"/>
        <n v="543272"/>
        <n v="201898"/>
        <n v="573008"/>
        <n v="337244"/>
        <n v="38940"/>
        <n v="229156"/>
        <n v="3471796"/>
        <n v="2869406"/>
        <n v="277890"/>
        <n v="772664"/>
        <n v="634368"/>
        <n v="440730"/>
        <n v="2762852"/>
        <n v="2715180"/>
        <n v="92994148"/>
        <n v="337716"/>
        <n v="278126"/>
        <n v="76582118"/>
        <n v="53618610"/>
        <n v="294056"/>
        <n v="541148"/>
        <n v="75520"/>
        <n v="28060282"/>
        <n v="17405000"/>
        <n v="187974"/>
        <n v="316240"/>
        <n v="189744"/>
        <n v="248626"/>
        <n v="385506"/>
        <n v="207090"/>
        <n v="202134"/>
        <n v="144668"/>
        <n v="1578368"/>
        <n v="312582"/>
        <n v="284262"/>
        <n v="2269612"/>
        <n v="174286"/>
        <n v="10025398"/>
        <n v="24448774"/>
        <n v="6827126"/>
        <n v="1638194"/>
        <n v="47341600"/>
        <n v="43860600"/>
        <n v="43697288"/>
        <n v="168150"/>
        <n v="38291000"/>
        <n v="37917530"/>
        <n v="34810118"/>
        <n v="33466334"/>
        <n v="31860000"/>
        <n v="27891424"/>
        <n v="27151800"/>
        <n v="542682"/>
        <n v="21930300"/>
        <n v="20745698"/>
        <n v="19422682"/>
        <n v="19358726"/>
        <n v="18324338"/>
        <n v="17647608"/>
        <n v="16348310"/>
        <n v="15478178"/>
        <n v="15233210"/>
        <n v="15113794"/>
        <n v="14440486"/>
        <n v="13941582"/>
        <n v="13495188"/>
        <n v="12508000"/>
        <n v="12418202"/>
        <n v="12280968"/>
        <n v="9306070"/>
        <n v="8814718"/>
        <n v="8655890"/>
        <n v="8510160"/>
        <n v="7594008"/>
        <n v="7515302"/>
        <n v="7334172"/>
        <n v="7094514"/>
        <n v="7093570"/>
        <n v="7015572"/>
        <n v="6951144"/>
        <n v="6882114"/>
        <n v="6812966"/>
        <n v="6420616"/>
        <n v="6058356"/>
        <n v="5928438"/>
        <n v="5459506"/>
        <n v="5440626"/>
        <n v="5297020"/>
        <n v="5221618"/>
        <n v="5173828"/>
        <n v="5066920"/>
        <n v="5057244"/>
        <n v="4934170"/>
        <n v="4894050"/>
        <n v="4874698"/>
        <n v="4811804"/>
        <n v="4786198"/>
        <n v="4775460"/>
        <n v="4740532"/>
        <n v="4733098"/>
        <n v="4729558"/>
        <n v="4678464"/>
        <n v="4675514"/>
        <n v="4633860"/>
        <n v="4492260"/>
        <n v="4364938"/>
        <n v="4337562"/>
        <n v="4302634"/>
        <n v="4102388"/>
        <n v="4066044"/>
        <n v="3974240"/>
        <n v="3824026"/>
        <n v="114932"/>
        <n v="3701070"/>
        <n v="3694934"/>
        <n v="3656112"/>
        <n v="3646790"/>
        <n v="3620240"/>
        <n v="3512152"/>
        <n v="3497992"/>
        <n v="3451146"/>
        <n v="3405244"/>
        <n v="3339754"/>
        <n v="3321936"/>
        <n v="3308248"/>
        <n v="3226474"/>
        <n v="3220692"/>
        <n v="3102102"/>
        <n v="3098090"/>
        <n v="3090184"/>
        <n v="3016670"/>
        <n v="3002038"/>
        <n v="2896900"/>
        <n v="2852768"/>
        <n v="2804978"/>
        <n v="2791408"/>
        <n v="2635294"/>
        <n v="2631636"/>
        <n v="2479534"/>
        <n v="2475876"/>
        <n v="2458648"/>
        <n v="2433750"/>
        <n v="2411920"/>
        <n v="2393394"/>
        <n v="2369558"/>
        <n v="2303596"/>
        <n v="680742"/>
        <n v="422440"/>
        <n v="2290498"/>
        <n v="2289672"/>
        <n v="2273270"/>
        <n v="2221586"/>
        <n v="2189962"/>
        <n v="2166834"/>
        <n v="2165654"/>
        <n v="2159046"/>
        <n v="2154680"/>
        <n v="2149370"/>
        <n v="2049306"/>
        <n v="2042108"/>
        <n v="2022166"/>
        <n v="1995144"/>
        <n v="1964228"/>
        <n v="1962104"/>
        <n v="1957856"/>
        <n v="1955496"/>
        <n v="1909004"/>
        <n v="1864990"/>
        <n v="1852954"/>
        <n v="1840800"/>
        <n v="1839266"/>
        <n v="1752300"/>
        <n v="1718316"/>
        <n v="1708640"/>
        <n v="1705690"/>
        <n v="1652944"/>
        <n v="1614594"/>
        <n v="1543086"/>
        <n v="1536360"/>
        <n v="1531758"/>
        <n v="1520666"/>
        <n v="1501668"/>
        <n v="1500724"/>
        <n v="1498246"/>
        <n v="1488098"/>
        <n v="1432992"/>
        <n v="1418478"/>
        <n v="1404908"/>
        <n v="1385792"/>
        <n v="496544"/>
        <n v="1371632"/>
        <n v="1058342"/>
        <n v="1304844"/>
        <n v="1394760"/>
        <n v="977630"/>
        <n v="410876"/>
        <n v="553066"/>
        <n v="591770"/>
        <n v="1907116"/>
        <n v="741748"/>
        <n v="283554"/>
        <n v="179242"/>
        <n v="36202400"/>
        <n v="323792"/>
        <n v="255824"/>
        <n v="7605690"/>
        <n v="8266608"/>
        <n v="97822"/>
        <n v="290634"/>
        <n v="635076"/>
        <n v="60770"/>
        <n v="86730"/>
        <n v="338188"/>
        <n v="1345318"/>
        <n v="1341188"/>
        <n v="1327618"/>
        <n v="1270978"/>
        <n v="1265550"/>
        <n v="1262246"/>
        <n v="43159680"/>
        <n v="1680320"/>
        <n v="1220828"/>
        <n v="1160294"/>
        <n v="1149438"/>
        <n v="1149202"/>
        <n v="1148730"/>
        <n v="1146370"/>
        <n v="1140824"/>
        <n v="1116516"/>
        <n v="1107902"/>
        <n v="1105424"/>
        <n v="1062826"/>
        <n v="1037928"/>
        <n v="62068"/>
        <n v="1036394"/>
        <n v="1012440"/>
        <n v="994976"/>
        <n v="978692"/>
        <n v="966184"/>
        <n v="939162"/>
        <n v="919928"/>
        <n v="899514"/>
        <n v="851606"/>
        <n v="840396"/>
        <n v="821162"/>
        <n v="813728"/>
        <n v="809362"/>
        <n v="809008"/>
        <n v="798860"/>
        <n v="768888"/>
        <n v="742220"/>
        <n v="732072"/>
        <n v="731600"/>
        <n v="731010"/>
        <n v="708354"/>
        <n v="707882"/>
        <n v="682276"/>
        <n v="675432"/>
        <n v="668824"/>
        <n v="657024"/>
        <n v="656198"/>
        <n v="650770"/>
        <n v="647584"/>
        <n v="637554"/>
        <n v="630238"/>
        <n v="614190"/>
        <n v="609352"/>
        <n v="607110"/>
        <n v="603216"/>
        <n v="599794"/>
        <n v="598260"/>
        <n v="595310"/>
        <n v="579262"/>
        <n v="575368"/>
        <n v="570766"/>
        <n v="565810"/>
        <n v="562152"/>
        <n v="557078"/>
        <n v="554246"/>
        <n v="553656"/>
        <n v="551532"/>
        <n v="549172"/>
        <n v="545986"/>
        <n v="534422"/>
        <n v="521206"/>
        <n v="516958"/>
        <n v="515542"/>
        <n v="514008"/>
        <n v="512120"/>
        <n v="511294"/>
        <n v="506810"/>
        <n v="503506"/>
        <n v="503152"/>
        <n v="496780"/>
        <n v="488048"/>
        <n v="476484"/>
        <n v="470820"/>
        <n v="468932"/>
        <n v="465864"/>
        <n v="451114"/>
        <n v="450878"/>
        <n v="445332"/>
        <n v="437308"/>
        <n v="423974"/>
        <n v="423148"/>
        <n v="419372"/>
        <n v="418310"/>
        <n v="3711454"/>
        <n v="406628"/>
        <n v="405684"/>
        <n v="403088"/>
        <n v="402852"/>
        <n v="402616"/>
        <n v="402380"/>
        <n v="386096"/>
        <n v="385624"/>
        <n v="381376"/>
        <n v="379606"/>
        <n v="375004"/>
        <n v="371228"/>
        <n v="370874"/>
        <n v="364384"/>
        <n v="363676"/>
        <n v="359074"/>
        <n v="358838"/>
        <n v="355298"/>
        <n v="354472"/>
        <n v="323084"/>
        <n v="320252"/>
        <n v="318128"/>
        <n v="317892"/>
        <n v="317774"/>
        <n v="308098"/>
        <n v="306446"/>
        <n v="305974"/>
        <n v="303968"/>
        <n v="303496"/>
        <n v="301844"/>
        <n v="300782"/>
        <n v="300310"/>
        <n v="298894"/>
        <n v="291460"/>
        <n v="291342"/>
        <n v="291224"/>
        <n v="285560"/>
        <n v="285442"/>
        <n v="285206"/>
        <n v="285088"/>
        <n v="279188"/>
        <n v="278598"/>
        <n v="270456"/>
        <n v="269630"/>
        <n v="266090"/>
        <n v="265500"/>
        <n v="263612"/>
        <n v="256296"/>
        <n v="255116"/>
        <n v="253346"/>
        <n v="249334"/>
        <n v="247446"/>
        <n v="246974"/>
        <n v="245086"/>
        <n v="243552"/>
        <n v="240838"/>
        <n v="238006"/>
        <n v="236826"/>
        <n v="236590"/>
        <n v="232696"/>
        <n v="228094"/>
        <n v="227150"/>
        <n v="224790"/>
        <n v="224318"/>
        <n v="221958"/>
        <n v="221722"/>
        <n v="221486"/>
        <n v="221132"/>
        <n v="220660"/>
        <n v="219244"/>
        <n v="218654"/>
        <n v="214288"/>
        <n v="209686"/>
        <n v="206972"/>
        <n v="206500"/>
        <n v="7045780"/>
        <n v="203196"/>
        <n v="202842"/>
        <n v="202606"/>
        <n v="202370"/>
        <n v="199656"/>
        <n v="197532"/>
        <n v="197060"/>
        <n v="196116"/>
        <n v="191868"/>
        <n v="189862"/>
        <n v="183608"/>
        <n v="183018"/>
        <n v="177118"/>
        <n v="174876"/>
        <n v="173696"/>
        <n v="172988"/>
        <n v="169212"/>
        <n v="867300"/>
        <n v="539968"/>
        <n v="167088"/>
        <n v="166852"/>
        <n v="166616"/>
        <n v="165908"/>
        <n v="165318"/>
        <n v="164964"/>
        <n v="164728"/>
        <n v="164020"/>
        <n v="161424"/>
        <n v="161306"/>
        <n v="159890"/>
        <n v="159536"/>
        <n v="158828"/>
        <n v="158710"/>
        <n v="157530"/>
        <n v="156468"/>
        <n v="154816"/>
        <n v="151394"/>
        <n v="148326"/>
        <n v="147854"/>
        <n v="146910"/>
        <n v="143370"/>
        <n v="142662"/>
        <n v="141954"/>
        <n v="3580828"/>
        <n v="137234"/>
        <n v="136290"/>
        <n v="132868"/>
        <n v="128384"/>
        <n v="126850"/>
        <n v="124962"/>
        <n v="124844"/>
        <n v="123664"/>
        <n v="123074"/>
        <n v="122130"/>
        <n v="121186"/>
        <n v="120360"/>
        <n v="119298"/>
        <n v="118944"/>
        <n v="166970"/>
        <n v="116938"/>
        <n v="113280"/>
        <n v="111156"/>
        <n v="110448"/>
        <n v="108914"/>
        <n v="107026"/>
        <n v="105374"/>
        <n v="2100872"/>
        <n v="102542"/>
        <n v="101952"/>
        <n v="100182"/>
        <n v="99946"/>
        <n v="2519654"/>
        <n v="621978"/>
        <n v="98766"/>
        <n v="71154"/>
        <n v="98412"/>
        <n v="98176"/>
        <n v="96288"/>
        <n v="95344"/>
        <n v="94990"/>
        <n v="179006"/>
        <n v="92512"/>
        <n v="92276"/>
        <n v="28598952"/>
        <n v="91922"/>
        <n v="3384358"/>
        <n v="90388"/>
        <n v="89916"/>
        <n v="89090"/>
        <n v="82600"/>
        <n v="82482"/>
        <n v="1900862"/>
        <n v="80948"/>
        <n v="3375626"/>
        <n v="80594"/>
        <n v="79178"/>
        <n v="75992"/>
        <n v="72334"/>
        <n v="70564"/>
        <n v="203668"/>
        <n v="12187630"/>
        <n v="69502"/>
        <n v="67260"/>
        <n v="66198"/>
        <n v="64900"/>
        <n v="63484"/>
        <n v="61596"/>
        <n v="60416"/>
        <n v="57702"/>
        <n v="51920"/>
        <n v="49560"/>
        <n v="47436"/>
        <n v="46492"/>
        <n v="41890"/>
        <n v="1603856"/>
        <n v="1143656"/>
        <n v="1310036"/>
        <n v="702336"/>
        <n v="136408"/>
        <n v="3052306"/>
        <n v="1159940"/>
        <n v="257712"/>
        <n v="2018390"/>
        <n v="2568624"/>
        <n v="811722"/>
        <n v="1623090"/>
        <n v="2764504"/>
        <n v="1633356"/>
        <n v="271400"/>
        <n v="220778"/>
        <n v="245794"/>
        <n v="6347928"/>
        <n v="594366"/>
        <n v="1071558"/>
        <n v="1198408"/>
        <n v="133222"/>
        <n v="26904"/>
        <n v="280132"/>
        <n v="334530"/>
        <n v="57348"/>
        <n v="2543490"/>
        <n v="424564"/>
        <n v="22774"/>
        <n v="260662"/>
        <n v="117764"/>
        <n v="1531640"/>
        <n v="35400"/>
        <n v="234466"/>
        <n v="434358"/>
        <n v="10651860"/>
        <n v="1503556"/>
        <n v="4441992"/>
        <n v="1933666"/>
        <n v="1434762"/>
        <n v="10480642"/>
        <n v="24289946"/>
        <n v="56286"/>
        <n v="21594"/>
        <n v="140774"/>
        <n v="732662"/>
        <n v="194818"/>
        <n v="23482"/>
        <n v="554010"/>
        <n v="402262"/>
        <n v="555780"/>
        <n v="682512"/>
        <n v="4528722"/>
        <n v="1183068"/>
        <n v="1476652"/>
        <n v="1124186"/>
        <n v="3614694"/>
        <n v="9034434"/>
        <n v="1218350"/>
        <n v="306918"/>
        <n v="1087488"/>
        <n v="1618488"/>
        <n v="355888"/>
        <n v="652422"/>
        <n v="225970"/>
        <n v="753548"/>
        <n v="158592"/>
        <n v="561798"/>
        <n v="40356"/>
        <n v="41418"/>
        <n v="41182"/>
        <n v="40946"/>
        <n v="40238"/>
        <n v="39766"/>
        <n v="4090706"/>
        <n v="2887932"/>
        <n v="886652"/>
        <n v="136998"/>
        <n v="1883634"/>
        <n v="58882"/>
        <n v="1844930"/>
        <n v="22066"/>
        <n v="286740"/>
        <n v="62658"/>
        <n v="57584"/>
        <n v="756734"/>
        <n v="392114"/>
        <n v="743164"/>
        <n v="109032"/>
        <n v="434369092"/>
        <n v="71862"/>
        <n v="214151120"/>
        <n v="258302"/>
        <n v="583510"/>
        <n v="540204"/>
        <n v="3652572"/>
        <n v="214878"/>
        <n v="343262"/>
        <n v="129210"/>
        <n v="88854"/>
        <n v="317066"/>
        <n v="331580"/>
        <n v="110566"/>
        <n v="1087134"/>
        <n v="988014"/>
        <n v="68086"/>
        <n v="3213848"/>
        <n v="1037220"/>
        <n v="918984"/>
        <n v="288392"/>
        <n v="149152"/>
        <n v="103230648"/>
        <n v="55814"/>
        <n v="33394"/>
        <n v="31388"/>
        <n v="27376"/>
        <n v="22302"/>
        <n v="20532"/>
        <n v="13570"/>
        <n v="5876282"/>
        <n v="1693772"/>
        <n v="1299062"/>
        <n v="3238392"/>
        <n v="2284598"/>
        <n v="3606788"/>
        <n v="124254"/>
        <n v="5627420"/>
        <n v="11625950"/>
        <n v="180422"/>
        <n v="506338"/>
        <n v="16969580"/>
        <n v="2337698"/>
        <n v="2548918"/>
        <n v="1485856"/>
        <n v="1534590"/>
        <n v="325680"/>
        <n v="291696"/>
        <n v="692778"/>
        <n v="1034506"/>
        <n v="699268"/>
        <n v="673190"/>
        <n v="336654"/>
        <n v="1067900"/>
        <n v="4148172"/>
        <n v="149388"/>
        <n v="407690"/>
        <n v="341728"/>
        <n v="255706"/>
        <n v="1583678"/>
        <n v="1385556"/>
        <n v="7859154"/>
        <n v="2016030"/>
        <n v="299366"/>
        <n v="920282"/>
        <n v="4913992"/>
        <n v="366390"/>
        <n v="3229306"/>
        <n v="3612334"/>
        <n v="56404"/>
        <n v="155996"/>
        <n v="2165300"/>
        <n v="213344"/>
        <n v="17349068"/>
        <n v="90742"/>
        <n v="107852"/>
        <n v="101362"/>
        <n v="444388"/>
        <n v="271164"/>
        <n v="44486"/>
        <n v="534776"/>
        <n v="162722"/>
        <n v="38586"/>
        <n v="216294"/>
        <n v="346212"/>
        <n v="442854"/>
        <n v="364620"/>
        <n v="88972"/>
        <n v="68794"/>
        <n v="36462"/>
        <n v="54044"/>
        <n v="829186"/>
        <n v="2260526"/>
        <n v="458666"/>
        <n v="182546"/>
        <n v="34220"/>
        <n v="683692"/>
        <n v="342790"/>
        <n v="495718"/>
        <n v="133812"/>
      </sharedItems>
    </cacheField>
    <cacheField name="Total Brokerage Received" numFmtId="0">
      <sharedItems containsString="0" containsBlank="1" containsNumber="1" minValue="696.2" maxValue="110695800" count="4108">
        <n v="1463388.8"/>
        <n v="129800"/>
        <n v="243675.9"/>
        <n v="36202.4"/>
        <n v="33306.208"/>
        <n v="501264"/>
        <n v="67670.64"/>
        <n v="27541.2"/>
        <n v="27959.392"/>
        <n v="35116.328"/>
        <n v="8375.286"/>
        <n v="38456.2"/>
        <n v="181318.328"/>
        <n v="38068.216"/>
        <n v="25747.6"/>
        <n v="685673.456"/>
        <n v="21759.2"/>
        <n v="41201.116"/>
        <n v="313067.216"/>
        <n v="6271.7"/>
        <n v="2784823.6"/>
        <n v="142662"/>
        <n v="417720"/>
        <n v="1113920"/>
        <n v="115958.6"/>
        <n v="529820"/>
        <n v="250632"/>
        <n v="6785"/>
        <n v="79390.4"/>
        <n v="307154"/>
        <n v="62658"/>
        <n v="194936"/>
        <n v="1147904"/>
        <n v="2506148.9"/>
        <n v="50244.4"/>
        <n v="69620"/>
        <n v="15882.8"/>
        <n v="14785.4"/>
        <n v="37842.6"/>
        <n v="45276.6"/>
        <n v="107688.216"/>
        <n v="433862.4"/>
        <n v="82682.6"/>
        <n v="11168.7"/>
        <n v="25063.2"/>
        <n v="41524.2"/>
        <n v="1357590"/>
        <n v="1927282.2"/>
        <n v="423289.6"/>
        <n v="104005.2"/>
        <n v="29517.7"/>
        <n v="129741"/>
        <n v="41701.2"/>
        <n v="59843.7"/>
        <n v="240065.1"/>
        <n v="731010"/>
        <n v="125316"/>
        <n v="278480"/>
        <n v="119180"/>
        <n v="364892.344"/>
        <n v="19588"/>
        <n v="529867.2"/>
        <n v="121027.408"/>
        <n v="4531.2"/>
        <n v="313620.4"/>
        <n v="140774"/>
        <n v="42462.3"/>
        <n v="164733.9"/>
        <n v="155358.8"/>
        <n v="60345.2"/>
        <n v="67614"/>
        <n v="236000"/>
        <n v="218606.8"/>
        <n v="31384.696"/>
        <n v="2438800.4"/>
        <n v="97804.3"/>
        <n v="145171.624"/>
        <n v="232781.432"/>
        <n v="835440"/>
        <n v="9770.4"/>
        <n v="250154.1"/>
        <n v="112673.008"/>
        <n v="215265.04"/>
        <n v="374585.1"/>
        <n v="27753.6"/>
        <n v="33389.752"/>
        <n v="439951.2"/>
        <n v="507866.1"/>
        <n v="789048.3"/>
        <n v="27859.8"/>
        <n v="126572.7"/>
        <n v="708000"/>
        <n v="11522.7"/>
        <n v="4904882.4"/>
        <n v="812860.7"/>
        <n v="70587.6"/>
        <n v="186015.2"/>
        <n v="194381.4"/>
        <n v="61814.3"/>
        <n v="76924.2"/>
        <n v="298447.016"/>
        <n v="119722.8"/>
        <n v="167088"/>
        <n v="62681.6"/>
        <n v="72375.3"/>
        <n v="574353.2"/>
        <n v="13924000"/>
        <n v="396611.216"/>
        <n v="33334.056"/>
        <n v="239398.4"/>
        <n v="10030"/>
        <n v="30090"/>
        <n v="42975.6"/>
        <n v="215780.7"/>
        <n v="105067.2"/>
        <n v="751896"/>
        <n v="313290"/>
        <n v="278267.6"/>
        <n v="316316.7"/>
        <n v="495293.2"/>
        <n v="518132.1"/>
        <n v="53312.4"/>
        <n v="382443.9"/>
        <n v="122289.3"/>
        <n v="222784"/>
        <n v="1568349.8"/>
        <n v="146579.6"/>
        <n v="33556.84"/>
        <n v="151724.4"/>
        <n v="216441.5"/>
        <n v="456288.3"/>
        <n v="5652.2"/>
        <n v="37594.8"/>
        <n v="146237.4"/>
        <n v="17753.1"/>
        <n v="238100.4"/>
        <n v="41777.9"/>
        <n v="205620.9"/>
        <n v="66032.8"/>
        <n v="69844.2"/>
        <n v="187974"/>
        <n v="175442.4"/>
        <n v="44840"/>
        <n v="70056.6"/>
        <n v="85632.6"/>
        <n v="2088600"/>
        <n v="122781.832"/>
        <n v="239492.8"/>
        <n v="295745.76"/>
        <n v="169088.1"/>
        <n v="273021.792"/>
        <n v="192930"/>
        <n v="34762.8"/>
        <n v="431393.368"/>
        <n v="317608.8"/>
        <n v="21086.6"/>
        <n v="226630.8"/>
        <n v="13924"/>
        <n v="29346.6"/>
        <n v="26266.8"/>
        <n v="28744.8"/>
        <n v="63885.2"/>
        <n v="33217"/>
        <n v="635607"/>
        <n v="481917.9"/>
        <n v="376532.1"/>
        <n v="88028"/>
        <n v="13204.2"/>
        <n v="648190.048"/>
        <n v="194346"/>
        <n v="269376.3"/>
        <m/>
        <n v="438606"/>
        <n v="3840.9"/>
        <n v="452736.264"/>
        <n v="174309.6"/>
        <n v="174581"/>
        <n v="574615.632"/>
        <n v="540681.9"/>
        <n v="48191.2"/>
        <n v="15316.4"/>
        <n v="405241.5"/>
        <n v="195691.2"/>
        <n v="101456.4"/>
        <n v="869424"/>
        <n v="41772"/>
        <n v="20372.7"/>
        <n v="147872.88"/>
        <n v="199302"/>
        <n v="1127844"/>
        <n v="463669.2"/>
        <n v="503185.512"/>
        <n v="8493.64"/>
        <n v="99391.4"/>
        <n v="63637.4"/>
        <n v="152479.6"/>
        <n v="77738.4"/>
        <n v="20891.9"/>
        <n v="61832"/>
        <n v="28408.5"/>
        <n v="12071.4"/>
        <n v="6164237.4"/>
        <n v="125292.4"/>
        <n v="13947.6"/>
        <n v="452978.4"/>
        <n v="150992.8"/>
        <n v="32025.2"/>
        <n v="22974.6"/>
        <n v="25842"/>
        <n v="30184.4"/>
        <n v="23045.4"/>
        <n v="106613"/>
        <n v="84287.4"/>
        <n v="155224.752"/>
        <n v="169287.992"/>
        <n v="87792"/>
        <n v="162963.9"/>
        <n v="361793.9"/>
        <n v="4461886.8"/>
        <n v="240439.632"/>
        <n v="51920"/>
        <n v="27570.7"/>
        <n v="79880.1"/>
        <n v="7841.1"/>
        <n v="2606360.4"/>
        <n v="28579.6"/>
        <n v="174050"/>
        <n v="22139.16"/>
        <n v="95054.9"/>
        <n v="283235.4"/>
        <n v="285076.2"/>
        <n v="241658.1"/>
        <n v="181956"/>
        <n v="143617.8"/>
        <n v="45972.8"/>
        <n v="177447.456"/>
        <n v="175920.3"/>
        <n v="72109.8"/>
        <n v="37647.9"/>
        <n v="543063.848"/>
        <n v="9965.1"/>
        <n v="27423.2"/>
        <n v="95757"/>
        <n v="28886.4"/>
        <n v="471967.904"/>
        <n v="50946.5"/>
        <n v="831207.104"/>
        <n v="4873400"/>
        <n v="757011.3"/>
        <n v="29240.4"/>
        <n v="1330438.2"/>
        <n v="139240"/>
        <n v="4023.8"/>
        <n v="250548.456"/>
        <n v="137753.2"/>
        <n v="88393.8"/>
        <n v="32391"/>
        <n v="33055.576"/>
        <n v="800630"/>
        <n v="835463.6"/>
        <n v="526327.2"/>
        <n v="1253160"/>
        <n v="104430"/>
        <n v="738166.936"/>
        <n v="34113.8"/>
        <n v="22208.78"/>
        <n v="125510.936"/>
        <n v="350968.344"/>
        <n v="640120.5"/>
        <n v="272591.8"/>
        <n v="41536"/>
        <n v="19493600"/>
        <n v="7198.708"/>
        <n v="103491.9"/>
        <n v="142024.8"/>
        <n v="292404"/>
        <n v="372390.3"/>
        <n v="562418.208"/>
        <n v="318608.968"/>
        <n v="61697.244"/>
        <n v="659808.8"/>
        <n v="8061.996"/>
        <n v="34280.888"/>
        <n v="110743"/>
        <n v="27402.432"/>
        <n v="106660.2"/>
        <n v="176132.7"/>
        <n v="732726.9"/>
        <n v="12690.9"/>
        <n v="6848572.5"/>
        <n v="782111.08"/>
        <n v="332512.2"/>
        <n v="786853.5"/>
        <n v="125385.62"/>
        <n v="556960"/>
        <n v="19664.7"/>
        <n v="16484.6"/>
        <n v="112200.3"/>
        <n v="8458.83"/>
        <n v="35645.44"/>
        <n v="6277145.7"/>
        <n v="1096355.7"/>
        <n v="10755.7"/>
        <n v="14160"/>
        <n v="1008900"/>
        <n v="496219.5"/>
        <n v="168474.5"/>
        <n v="505423.5"/>
        <n v="1670880"/>
        <n v="939870"/>
        <n v="1782272"/>
        <n v="16708.8"/>
        <n v="30521.408"/>
        <n v="288616.2"/>
        <n v="412790.904"/>
        <n v="58144.5"/>
        <n v="114041.1"/>
        <n v="189372.3"/>
        <n v="223657.2"/>
        <n v="260420.1"/>
        <n v="148060.5"/>
        <n v="204364.2"/>
        <n v="46438.9"/>
        <n v="8758.196"/>
        <n v="80074.8"/>
        <n v="39683.4"/>
        <n v="232259.4"/>
        <n v="765542.7"/>
        <n v="826997.1"/>
        <n v="35093.2"/>
        <n v="7129088"/>
        <n v="3898720"/>
        <n v="2242000"/>
        <n v="589834.8"/>
        <n v="59789.656"/>
        <n v="21930300"/>
        <n v="43400.4"/>
        <n v="28739.136"/>
        <n v="533194.8"/>
        <n v="18236.9"/>
        <n v="90506"/>
        <n v="466454"/>
        <n v="362024"/>
        <n v="247145.1"/>
        <n v="113999.8"/>
        <n v="3027567.3"/>
        <n v="18974.4"/>
        <n v="22585.2"/>
        <n v="231667.512"/>
        <n v="367263.2"/>
        <n v="24337.5"/>
        <n v="6967.9"/>
        <n v="32832.792"/>
        <n v="33640.384"/>
        <n v="357094.904"/>
        <n v="552788.7"/>
        <n v="36731.512"/>
        <n v="32860.64"/>
        <n v="2311384"/>
        <n v="34461.9"/>
        <n v="11487.3"/>
        <n v="607959.6"/>
        <n v="10443"/>
        <n v="377700.3"/>
        <n v="299366"/>
        <n v="23381.7"/>
        <n v="149010.4"/>
        <n v="145505.8"/>
        <n v="626580"/>
        <n v="2445780.1"/>
        <n v="627830.8"/>
        <n v="51695.8"/>
        <n v="1392400"/>
        <n v="2227840"/>
        <n v="32585.7"/>
        <n v="711964.8"/>
        <n v="41691836.7"/>
        <n v="664151.2"/>
        <n v="542493.2"/>
        <n v="252366.6"/>
        <n v="311803.2"/>
        <n v="714159.6"/>
        <n v="235410"/>
        <n v="18349"/>
        <n v="71036"/>
        <n v="8867.7"/>
        <n v="211267.2"/>
        <n v="696223.6"/>
        <n v="242242.2"/>
        <n v="297112.2"/>
        <n v="270833.6"/>
        <n v="94400"/>
        <n v="196824"/>
        <n v="5487"/>
        <n v="6822760"/>
        <n v="1740500"/>
        <n v="13088560"/>
        <n v="348100"/>
        <n v="14460.9"/>
        <n v="48993.6"/>
        <n v="259014.248"/>
        <n v="69271.9"/>
        <n v="239109.3"/>
        <n v="24673.328"/>
        <n v="118896.8"/>
        <n v="301572.6"/>
        <n v="91898.4"/>
        <n v="34141.648"/>
        <n v="31607.48"/>
        <n v="143334.6"/>
        <n v="34364.432"/>
        <n v="11794.1"/>
        <n v="29287.6"/>
        <n v="33946.712"/>
        <n v="354690.3"/>
        <n v="34810"/>
        <n v="148857"/>
        <n v="140113.2"/>
        <n v="1150.5"/>
        <n v="2088.6"/>
        <n v="29895.3"/>
        <n v="45890.2"/>
        <n v="9050600"/>
        <n v="115228.062"/>
        <n v="1209048.768"/>
        <n v="608980.064"/>
        <n v="414144.6"/>
        <n v="383494.1"/>
        <n v="1844930"/>
        <n v="1310047.8"/>
        <n v="384845.2"/>
        <n v="199691.4"/>
        <n v="118000"/>
        <n v="60510.4"/>
        <n v="1230893.4"/>
        <n v="1252983"/>
        <n v="39152.4"/>
        <n v="25146.744"/>
        <n v="27328.8"/>
        <n v="445568"/>
        <n v="115846.5"/>
        <n v="106176.4"/>
        <n v="19493.6"/>
        <n v="29146"/>
        <n v="11174.6"/>
        <n v="662935.8"/>
        <n v="47046.6"/>
        <n v="6554.9"/>
        <n v="18832.8"/>
        <n v="133387.2"/>
        <n v="23930.4"/>
        <n v="6962"/>
        <n v="12531.6"/>
        <n v="325849.448"/>
        <n v="255254.768"/>
        <n v="271541.6"/>
        <n v="681134.232"/>
        <n v="159847.52"/>
        <n v="371603.712"/>
        <n v="18785.6"/>
        <n v="1462043.6"/>
        <n v="203262.552"/>
        <n v="32470.768"/>
        <n v="365365.76"/>
        <n v="16000.8"/>
        <n v="93349.8"/>
        <n v="597941.4"/>
        <n v="33250.512"/>
        <n v="153582.9"/>
        <n v="107262"/>
        <n v="26121.424"/>
        <n v="241817.4"/>
        <n v="19706"/>
        <n v="27824.4"/>
        <n v="28721.2"/>
        <n v="37170"/>
        <n v="649413"/>
        <n v="34085.952"/>
        <n v="52156"/>
        <n v="35199.872"/>
        <n v="8096.806"/>
        <n v="94046"/>
        <n v="1110232.5"/>
        <n v="1073469.6"/>
        <n v="11257.2"/>
        <n v="1273715.6"/>
        <n v="412679.512"/>
        <n v="11888.5"/>
        <n v="97721.7"/>
        <n v="146107.6"/>
        <n v="859759.8"/>
        <n v="15664.5"/>
        <n v="131422.5"/>
        <n v="418675.8"/>
        <n v="362047.6"/>
        <n v="15401336.4"/>
        <n v="87721.2"/>
        <n v="529112"/>
        <n v="354505.04"/>
        <n v="40338.3"/>
        <n v="210789.3"/>
        <n v="64239.2"/>
        <n v="79313.7"/>
        <n v="172893.6"/>
        <n v="183094.7"/>
        <n v="1856116.4"/>
        <n v="76032.002"/>
        <n v="334199.6"/>
        <n v="33668.232"/>
        <n v="31551.784"/>
        <n v="473032.5"/>
        <n v="743680.84"/>
        <n v="8938.5"/>
        <n v="1077745.448"/>
        <n v="6372"/>
        <n v="47524.5"/>
        <n v="190257.3"/>
        <n v="15422.6"/>
        <n v="9381"/>
        <n v="7044.6"/>
        <n v="24514.5"/>
        <n v="30231.6"/>
        <n v="76062.8"/>
        <n v="30066.4"/>
        <n v="90075.3"/>
        <n v="27848"/>
        <n v="6001244"/>
        <n v="154060.8"/>
        <n v="208860"/>
        <n v="301773.2"/>
        <n v="230701.8"/>
        <n v="82340.4"/>
        <n v="287448"/>
        <n v="389426.432"/>
        <n v="44356.2"/>
        <n v="1462020"/>
        <n v="783225"/>
        <n v="6544280"/>
        <n v="9677180"/>
        <n v="1568414.7"/>
        <n v="2450094.888"/>
        <n v="372856.872"/>
        <n v="25523.4"/>
        <n v="223551"/>
        <n v="408162"/>
        <n v="238265.6"/>
        <n v="139156.456"/>
        <n v="26337.6"/>
        <n v="241581.4"/>
        <n v="87980.8"/>
        <n v="436211.072"/>
        <n v="173294.8"/>
        <n v="159884.1"/>
        <n v="78411"/>
        <n v="7616.9"/>
        <n v="2569568"/>
        <n v="52020.064"/>
        <n v="81455.4"/>
        <n v="27151.8"/>
        <n v="3451500"/>
        <n v="33696.08"/>
        <n v="36285.944"/>
        <n v="994987.8"/>
        <n v="347751.9"/>
        <n v="480254.1"/>
        <n v="676984.88"/>
        <n v="33016.4"/>
        <n v="22567.5"/>
        <n v="354082.6"/>
        <n v="60911.6"/>
        <n v="59253.7"/>
        <n v="50037.9"/>
        <n v="48161.7"/>
        <n v="4135428"/>
        <n v="1652000"/>
        <n v="566818.192"/>
        <n v="382910"/>
        <n v="23057.2"/>
        <n v="1068938.4"/>
        <n v="696200"/>
        <n v="176557.5"/>
        <n v="80765.1"/>
        <n v="34644.8"/>
        <n v="27606.1"/>
        <n v="936802"/>
        <n v="303626.744"/>
        <n v="424709.848"/>
        <n v="102996.3"/>
        <n v="109073.3"/>
        <n v="56238.8"/>
        <n v="39830.9"/>
        <n v="2784800"/>
        <n v="154103.87"/>
        <n v="36585.9"/>
        <n v="8333.514"/>
        <n v="8643.5"/>
        <n v="14439.188"/>
        <n v="67661.2"/>
        <n v="24199.912"/>
        <n v="321978.576"/>
        <n v="251941.8"/>
        <n v="90854.1"/>
        <n v="32308.4"/>
        <n v="37783.6"/>
        <n v="18219.2"/>
        <n v="1235743.2"/>
        <n v="597088.968"/>
        <n v="22612.576"/>
        <n v="720974.1"/>
        <n v="293731.5"/>
        <n v="82812.4"/>
        <n v="83402.4"/>
        <n v="36249.6"/>
        <n v="31329"/>
        <n v="18124.8"/>
        <n v="144809.6"/>
        <n v="54710.7"/>
        <n v="165624.8"/>
        <n v="394578.312"/>
        <n v="209611.896"/>
        <n v="760501.032"/>
        <n v="14325.2"/>
        <n v="125976.8"/>
        <n v="334176"/>
        <n v="13387.1"/>
        <n v="10879.6"/>
        <n v="116961.6"/>
        <n v="531106.2"/>
        <n v="100595"/>
        <n v="6495.9"/>
        <n v="10024595.6"/>
        <n v="54327.2"/>
        <n v="152839.5"/>
        <n v="443479.4"/>
        <n v="594985.5"/>
        <n v="9286.6"/>
        <n v="79650"/>
        <n v="99710"/>
        <n v="160114.2"/>
        <n v="34531.52"/>
        <n v="161880.424"/>
        <n v="226088"/>
        <n v="551650"/>
        <n v="113350.8"/>
        <n v="45028.8"/>
        <n v="87845.1"/>
        <n v="89615.1"/>
        <n v="156143.736"/>
        <n v="49524.6"/>
        <n v="165556.36"/>
        <n v="25682.7"/>
        <n v="542257.2"/>
        <n v="4554.8"/>
        <n v="129794.1"/>
        <n v="23611.8"/>
        <n v="1134945.24"/>
        <n v="181499.34"/>
        <n v="65259.9"/>
        <n v="23010"/>
        <n v="40503.5"/>
        <n v="93243.6"/>
        <n v="34290.8"/>
        <n v="21334.4"/>
        <n v="574559.936"/>
        <n v="89184.4"/>
        <n v="25771.2"/>
        <n v="152829.824"/>
        <n v="271518"/>
        <n v="13227800"/>
        <n v="26384.8"/>
        <n v="15163"/>
        <n v="13363.5"/>
        <n v="37288"/>
        <n v="9746800"/>
        <n v="5363.1"/>
        <n v="16992"/>
        <n v="53690"/>
        <n v="4200.8"/>
        <n v="20178"/>
        <n v="8354400"/>
        <n v="89302.4"/>
        <n v="372036.3"/>
        <n v="1116108.9"/>
        <n v="16402"/>
        <n v="2046226.2"/>
        <n v="71791.2"/>
        <n v="8212.8"/>
        <n v="703020.4"/>
        <n v="19658.8"/>
        <n v="15859.2"/>
        <n v="6265800"/>
        <n v="29594.4"/>
        <n v="35754"/>
        <n v="36816"/>
        <n v="92040"/>
        <n v="8673000"/>
        <n v="136242.8"/>
        <n v="95279.1"/>
        <n v="24018.9"/>
        <n v="13227.8"/>
        <n v="69643.6"/>
        <n v="18691.2"/>
        <n v="41736.6"/>
        <n v="104872.5"/>
        <n v="14165.9"/>
        <n v="17062.8"/>
        <n v="67248.2"/>
        <n v="212665.5"/>
        <n v="851246.1"/>
        <n v="22473.336"/>
        <n v="59171.1"/>
        <n v="63436.8"/>
        <n v="36091.008"/>
        <n v="653643.3"/>
        <n v="316735.6"/>
        <n v="70410.6"/>
        <n v="237250.8"/>
        <n v="728336.592"/>
        <n v="409365.6"/>
        <n v="177619.5"/>
        <n v="164414.592"/>
        <n v="11626014.9"/>
        <n v="133222"/>
        <n v="32192.288"/>
        <n v="241664.944"/>
        <n v="201090.408"/>
        <n v="78658.8"/>
        <n v="1331719.208"/>
        <n v="8110.73"/>
        <n v="32749.248"/>
        <n v="58941"/>
        <n v="8222.122"/>
        <n v="211857.2"/>
        <n v="979571.1"/>
        <n v="111392"/>
        <n v="127274.8"/>
        <n v="381824.4"/>
        <n v="1196555.4"/>
        <n v="9468.32"/>
        <n v="195608.6"/>
        <n v="14732.3"/>
        <n v="35636"/>
        <n v="106341.6"/>
        <n v="32275.832"/>
        <n v="198779.024"/>
        <n v="305019.144"/>
        <n v="33205.2"/>
        <n v="537814.5"/>
        <n v="24549.9"/>
        <n v="174522"/>
        <n v="5534.2"/>
        <n v="35069.6"/>
        <n v="445591.6"/>
        <n v="46039.706"/>
        <n v="40969.6"/>
        <n v="19894.8"/>
        <n v="34559.368"/>
        <n v="132602.5"/>
        <n v="84700.4"/>
        <n v="8755.6"/>
        <n v="43329.6"/>
        <n v="101946.1"/>
        <n v="550275.3"/>
        <n v="723713.824"/>
        <n v="123156.6"/>
        <n v="171636.9"/>
        <n v="33111.272"/>
        <n v="8047.6"/>
        <n v="31635.328"/>
        <n v="31830.264"/>
        <n v="2643477.3"/>
        <n v="40922.4"/>
        <n v="260183.864"/>
        <n v="68628.8"/>
        <n v="991518.6"/>
        <n v="106200"/>
        <n v="10330.9"/>
        <n v="364530.32"/>
        <n v="30349.6"/>
        <n v="34893.544"/>
        <n v="334482.328"/>
        <n v="137847.6"/>
        <n v="117657.8"/>
        <n v="52097"/>
        <n v="336793.712"/>
        <n v="774144.9"/>
        <n v="21027.6"/>
        <n v="248030.1"/>
        <n v="42550.8"/>
        <n v="1044760.2"/>
        <n v="3083658.6"/>
        <n v="3132900"/>
        <n v="274135.712"/>
        <n v="94217.1"/>
        <n v="873353.4"/>
        <n v="291117.8"/>
        <n v="71348.7"/>
        <n v="41724.8"/>
        <n v="16214.498"/>
        <n v="24190"/>
        <n v="748108.2"/>
        <n v="47223.6"/>
        <n v="225624.496"/>
        <n v="390532.8"/>
        <n v="83544"/>
        <n v="207042.8"/>
        <n v="69596.4"/>
        <n v="272119.8"/>
        <n v="138254.7"/>
        <n v="22918.904"/>
        <n v="743099.1"/>
        <n v="12272"/>
        <n v="305266"/>
        <n v="57332.07"/>
        <n v="462722.368"/>
        <n v="21983.4"/>
        <n v="732178.2"/>
        <n v="876787.2"/>
        <n v="34054.8"/>
        <n v="105492"/>
        <n v="51734.622"/>
        <n v="133002.048"/>
        <n v="24638.4"/>
        <n v="38420.8"/>
        <n v="5593.2"/>
        <n v="378402.4"/>
        <n v="17015.6"/>
        <n v="31885.96"/>
        <n v="366655.5"/>
        <n v="50126.4"/>
        <n v="295885"/>
        <n v="5900"/>
        <n v="17700"/>
        <n v="24927.5"/>
        <n v="129847.2"/>
        <n v="331697.528"/>
        <n v="78511.3"/>
        <n v="144786"/>
        <n v="564590.352"/>
        <n v="59920.4"/>
        <n v="3758.3"/>
        <n v="31317.2"/>
        <n v="15033.2"/>
        <n v="1175822.8"/>
        <n v="12106.8"/>
        <n v="54846.4"/>
        <n v="73301.6"/>
        <n v="24131"/>
        <n v="6401.5"/>
        <n v="4248212.4"/>
        <n v="363611.1"/>
        <n v="234047.1"/>
        <n v="12460.8"/>
        <n v="46798.8"/>
        <n v="621553.2"/>
        <n v="564099"/>
        <n v="562877.7"/>
        <n v="14348.8"/>
        <n v="43347.3"/>
        <n v="14449.1"/>
        <n v="42603.9"/>
        <n v="1044.3"/>
        <n v="1003395.3"/>
        <n v="8730.348"/>
        <n v="177778.8"/>
        <n v="249782.4"/>
        <n v="236206.5"/>
        <n v="143075"/>
        <n v="14620.2"/>
        <n v="757737"/>
        <n v="71331"/>
        <n v="94518"/>
        <n v="487552.4"/>
        <n v="1076201.3"/>
        <n v="8977982.8"/>
        <n v="477599.1"/>
        <n v="61808.4"/>
        <n v="75284"/>
        <n v="267270"/>
        <n v="226111.6"/>
        <n v="23316.8"/>
        <n v="323426.672"/>
        <n v="1475"/>
        <n v="588772.8"/>
        <n v="141182.398"/>
        <n v="6471013.8"/>
        <n v="578683.8"/>
        <n v="716802.8"/>
        <n v="2193313.2"/>
        <n v="9227.6"/>
        <n v="5569.6"/>
        <n v="16708800"/>
        <n v="23340.4"/>
        <n v="24852570"/>
        <n v="162698.4"/>
        <n v="33361.904"/>
        <n v="1183540"/>
        <n v="482378.1"/>
        <n v="62941.2"/>
        <n v="60321.6"/>
        <n v="179200.7"/>
        <n v="121899.9"/>
        <n v="319538.1"/>
        <n v="5463.4"/>
        <n v="546363.6"/>
        <n v="151326.032"/>
        <n v="240507.6"/>
        <n v="648292"/>
        <n v="1528.1"/>
        <n v="24544"/>
        <n v="131971.2"/>
        <n v="158426.8"/>
        <n v="275783.7"/>
        <n v="348123.6"/>
        <n v="359752.5"/>
        <n v="52934.8"/>
        <n v="95273.2"/>
        <n v="419118.3"/>
        <n v="114271.2"/>
        <n v="15758.9"/>
        <n v="58646"/>
        <n v="6962000"/>
        <n v="136856.4"/>
        <n v="630102.3"/>
        <n v="675272.7"/>
        <n v="753365.1"/>
        <n v="153108.304"/>
        <n v="35784.68"/>
        <n v="1045485.9"/>
        <n v="12956.4"/>
        <n v="5221.5"/>
        <n v="339411.424"/>
        <n v="113964.4"/>
        <n v="80747.4"/>
        <n v="74938.968"/>
        <n v="670183.006"/>
        <n v="240808.5"/>
        <n v="14702.8"/>
        <n v="40887"/>
        <n v="11351.6"/>
        <n v="80470.1"/>
        <n v="15227.9"/>
        <n v="9611.1"/>
        <n v="56468.9"/>
        <n v="226843.2"/>
        <n v="802641.9"/>
        <n v="6707857.5"/>
        <n v="281182.2"/>
        <n v="27730"/>
        <n v="48734"/>
        <n v="26922.054"/>
        <n v="157388.4"/>
        <n v="96583"/>
        <n v="52215"/>
        <n v="90057.6"/>
        <n v="271376.4"/>
        <n v="3994.3"/>
        <n v="219527.2"/>
        <n v="429950.7"/>
        <n v="14089.2"/>
        <n v="47200"/>
        <n v="86907"/>
        <n v="75632.1"/>
        <n v="25210.7"/>
        <n v="9015.2"/>
        <n v="333344.1"/>
        <n v="82364"/>
        <n v="7080000"/>
        <n v="40898.8"/>
        <n v="3540"/>
        <n v="15363.6"/>
        <n v="104435.9"/>
        <n v="138467.1"/>
        <n v="22325.6"/>
        <n v="116324.4"/>
        <n v="47825.4"/>
        <n v="20130.8"/>
        <n v="140449.5"/>
        <n v="135536.216"/>
        <n v="25606"/>
        <n v="1416"/>
        <n v="5664"/>
        <n v="6230.4"/>
        <n v="807592"/>
        <n v="91426.4"/>
        <n v="130885.6"/>
        <n v="63696.4"/>
        <n v="4734160"/>
        <n v="103343.928"/>
        <n v="163860.7"/>
        <n v="1136174.8"/>
        <n v="59483.328"/>
        <n v="1445.5"/>
        <n v="6985.6"/>
        <n v="1752.3"/>
        <n v="56586.9"/>
        <n v="108560"/>
        <n v="93314.4"/>
        <n v="388880.8"/>
        <n v="3793.7"/>
        <n v="10224.7"/>
        <n v="25299.2"/>
        <n v="21452.4"/>
        <n v="793668"/>
        <n v="66764.4"/>
        <n v="47908"/>
        <n v="14183.6"/>
        <n v="20060"/>
        <n v="66174.4"/>
        <n v="271164"/>
        <n v="15741.2"/>
        <n v="37099.2"/>
        <n v="1015484.4"/>
        <n v="5994.4"/>
        <n v="35187.6"/>
        <n v="47253.1"/>
        <n v="23670.8"/>
        <n v="20886"/>
        <n v="45518.5"/>
        <n v="49624.9"/>
        <n v="1421.9"/>
        <n v="6018"/>
        <n v="902275.2"/>
        <n v="41409.976"/>
        <n v="2478472"/>
        <n v="51666.3"/>
        <n v="40096.4"/>
        <n v="16685.2"/>
        <n v="7150.8"/>
        <n v="2643866.7"/>
        <n v="585799.2"/>
        <n v="12283.8"/>
        <n v="5003.2"/>
        <n v="715593.3"/>
        <n v="448798.368"/>
        <n v="915798"/>
        <n v="52049.8"/>
        <n v="70800"/>
        <n v="29351.792"/>
        <n v="585905.4"/>
        <n v="32526.464"/>
        <n v="8048.072"/>
        <n v="261068.038"/>
        <n v="183991.736"/>
        <n v="64162.5"/>
        <n v="1917.5"/>
        <n v="152361.6"/>
        <n v="265474.984"/>
        <n v="309891.6"/>
        <n v="153547.5"/>
        <n v="87727.1"/>
        <n v="10920.9"/>
        <n v="26789.776"/>
        <n v="221816.4"/>
        <n v="1261939.2"/>
        <n v="101651.1"/>
        <n v="195992.1"/>
        <n v="20720.8"/>
        <n v="224595.3"/>
        <n v="976048.8"/>
        <n v="36453.032"/>
        <n v="35923.92"/>
        <n v="85555.9"/>
        <n v="70322.1"/>
        <n v="27777.2"/>
        <n v="62587.2"/>
        <n v="96872.1"/>
        <n v="59967.6"/>
        <n v="106500.9"/>
        <n v="475198.272"/>
        <n v="612656"/>
        <n v="165082.944"/>
        <n v="1230763.6"/>
        <n v="12484.4"/>
        <n v="65372"/>
        <n v="16343"/>
        <n v="256083.6"/>
        <n v="293306.7"/>
        <n v="1162783.8"/>
        <n v="264556"/>
        <n v="1058224"/>
        <n v="210152.1"/>
        <n v="182380.8"/>
        <n v="89986.8"/>
        <n v="23151.6"/>
        <n v="63908.8"/>
        <n v="48144"/>
        <n v="1169616"/>
        <n v="20189.8"/>
        <n v="22774"/>
        <n v="305555.1"/>
        <n v="273642"/>
        <n v="35376.4"/>
        <n v="47483.2"/>
        <n v="153636"/>
        <n v="12578.8"/>
        <n v="17652.8"/>
        <n v="4159.5"/>
        <n v="62280.4"/>
        <n v="31860"/>
        <n v="216824.528"/>
        <n v="1124003.1"/>
        <n v="97468"/>
        <n v="978987"/>
        <n v="396834"/>
        <n v="46657.2"/>
        <n v="69974"/>
        <n v="5174.3"/>
        <n v="30078.2"/>
        <n v="57938"/>
        <n v="304546.2"/>
        <n v="55743.2"/>
        <n v="64286.4"/>
        <n v="23411.2"/>
        <n v="22372.8"/>
        <n v="668352"/>
        <n v="33582.8"/>
        <n v="417743.6"/>
        <n v="82458.4"/>
        <n v="22868.4"/>
        <n v="6431"/>
        <n v="324075.2"/>
        <n v="17717.7"/>
        <n v="127103.7"/>
        <n v="255511.3"/>
        <n v="188642.352"/>
        <n v="15387.2"/>
        <n v="33512"/>
        <n v="65165.5"/>
        <n v="40904.7"/>
        <n v="40214.4"/>
        <n v="59525.1"/>
        <n v="143299.2"/>
        <n v="32986.9"/>
        <n v="375948"/>
        <n v="640504"/>
        <n v="144113.4"/>
        <n v="3805.5"/>
        <n v="31579.632"/>
        <n v="132278"/>
        <n v="114530.8"/>
        <n v="18921.3"/>
        <n v="440942.4"/>
        <n v="15410.8"/>
        <n v="284067.3"/>
        <n v="28762.5"/>
        <n v="22529.032"/>
        <n v="29051.6"/>
        <n v="32241.022"/>
        <n v="131164.08"/>
        <n v="129576.744"/>
        <n v="589799.4"/>
        <n v="40013.8"/>
        <n v="14773.6"/>
        <n v="28060.4"/>
        <n v="36981.2"/>
        <n v="971358.3"/>
        <n v="22939.2"/>
        <n v="69006.4"/>
        <n v="137942"/>
        <n v="344158.8"/>
        <n v="106105.6"/>
        <n v="88500"/>
        <n v="1249443"/>
        <n v="95703.9"/>
        <n v="26314"/>
        <n v="236224.2"/>
        <n v="33974.56"/>
        <n v="52356.6"/>
        <n v="2763005.4"/>
        <n v="1810120"/>
        <n v="54634"/>
        <n v="4436.8"/>
        <n v="943994.1"/>
        <n v="3587.2"/>
        <n v="55696"/>
        <n v="17865.2"/>
        <n v="21310.8"/>
        <n v="5186.1"/>
        <n v="24921.6"/>
        <n v="11375.2"/>
        <n v="14095.1"/>
        <n v="512131.8"/>
        <n v="32303.68"/>
        <n v="107020.1"/>
        <n v="15906.4"/>
        <n v="16213.2"/>
        <n v="123923.6"/>
        <n v="254561.4"/>
        <n v="10195.2"/>
        <n v="391524"/>
        <n v="214683.3"/>
        <n v="52462.8"/>
        <n v="11475.5"/>
        <n v="5935.4"/>
        <n v="314041.896"/>
        <n v="14207.2"/>
        <n v="12248.4"/>
        <n v="77148.4"/>
        <n v="102471.2"/>
        <n v="417401.4"/>
        <n v="4802.6"/>
        <n v="21853.6"/>
        <n v="223964"/>
        <n v="23921.432"/>
        <n v="239675.7"/>
        <n v="8389.8"/>
        <n v="54917.2"/>
        <n v="276502.792"/>
        <n v="21791.06"/>
        <n v="5587.3"/>
        <n v="43801.6"/>
        <n v="8124.3"/>
        <n v="28603.2"/>
        <n v="97350"/>
        <n v="14844.4"/>
        <n v="24024.8"/>
        <n v="22296.1"/>
        <n v="30449.9"/>
        <n v="166705.09"/>
        <n v="173548.736"/>
        <n v="146842.504"/>
        <n v="196239.9"/>
        <n v="4076.9"/>
        <n v="85569.942"/>
        <n v="482431.2"/>
        <n v="18726.6"/>
        <n v="14696.9"/>
        <n v="10431.2"/>
        <n v="17936"/>
        <n v="77998"/>
        <n v="15222"/>
        <n v="15930"/>
        <n v="19800.4"/>
        <n v="288226.8"/>
        <n v="1036034.1"/>
        <n v="340317.9"/>
        <n v="3829.1"/>
        <n v="16236.8"/>
        <n v="2506320"/>
        <n v="25653.2"/>
        <n v="36650.8"/>
        <n v="98470.528"/>
        <n v="207562"/>
        <n v="156733.5"/>
        <n v="44674.8"/>
        <n v="335184.9"/>
        <n v="43707.2"/>
        <n v="102140.8"/>
        <n v="15977.2"/>
        <n v="4012"/>
        <n v="34727.4"/>
        <n v="702123.6"/>
        <n v="2361888"/>
        <n v="20903.7"/>
        <n v="22254.8"/>
        <n v="682795.2"/>
        <n v="373352"/>
        <n v="38727.6"/>
        <n v="56404"/>
        <n v="24667.9"/>
        <n v="173381.648"/>
        <n v="118103.368"/>
        <n v="14885.7"/>
        <n v="3351.2"/>
        <n v="61401.3"/>
        <n v="4112.3"/>
        <n v="14396"/>
        <n v="68605.2"/>
        <n v="20319.6"/>
        <n v="24378.8"/>
        <n v="49206"/>
        <n v="91048.8"/>
        <n v="59519.2"/>
        <n v="2655000"/>
        <n v="34002.408"/>
        <n v="26727"/>
        <n v="16284"/>
        <n v="27110.028"/>
        <n v="23587.256"/>
        <n v="6873.5"/>
        <n v="16260.4"/>
        <n v="197284.2"/>
        <n v="215320.5"/>
        <n v="84712.2"/>
        <n v="108440.112"/>
        <n v="574589.2"/>
        <n v="71555.2"/>
        <n v="107704.5"/>
        <n v="148569.08"/>
        <n v="176787.6"/>
        <n v="73136.4"/>
        <n v="342105.6"/>
        <n v="161713.336"/>
        <n v="204494"/>
        <n v="42232.2"/>
        <n v="104323.8"/>
        <n v="63029.7"/>
        <n v="21009.9"/>
        <n v="928400.4"/>
        <n v="90718.4"/>
        <n v="17511.2"/>
        <n v="15434.4"/>
        <n v="1705.1"/>
        <n v="24331.6"/>
        <n v="40851.6"/>
        <n v="5711.2"/>
        <n v="29500"/>
        <n v="24390.6"/>
        <n v="9841.2"/>
        <n v="12036"/>
        <n v="40780.8"/>
        <n v="38889.732"/>
        <n v="76087.698"/>
        <n v="352938"/>
        <n v="35824.8"/>
        <n v="128596.4"/>
        <n v="5876.4"/>
        <n v="68015.2"/>
        <n v="81302"/>
        <n v="12649.6"/>
        <n v="306422.4"/>
        <n v="10378.1"/>
        <n v="154945.8"/>
        <n v="10360.4"/>
        <n v="49182.4"/>
        <n v="49630.8"/>
        <n v="409277.1"/>
        <n v="8619.9"/>
        <n v="17257.5"/>
        <n v="25877.4"/>
        <n v="26432"/>
        <n v="69808.8"/>
        <n v="143834.92"/>
        <n v="282391.7"/>
        <n v="91473.6"/>
        <n v="44509.6"/>
        <n v="108377.1"/>
        <n v="57011.7"/>
        <n v="101668.8"/>
        <n v="279199.8"/>
        <n v="48356.4"/>
        <n v="6578.5"/>
        <n v="25417.2"/>
        <n v="1548555.3"/>
        <n v="804730.5"/>
        <n v="331149.3"/>
        <n v="39599130.3"/>
        <n v="116660.7"/>
        <n v="42220.4"/>
        <n v="149905.784"/>
        <n v="7552"/>
        <n v="78186.8"/>
        <n v="317089.6"/>
        <n v="316051.2"/>
        <n v="18290"/>
        <n v="23033.6"/>
        <n v="192328.2"/>
        <n v="12224.8"/>
        <n v="25393.6"/>
        <n v="63979.6"/>
        <n v="245201.64"/>
        <n v="1949383.6"/>
        <n v="18738.4"/>
        <n v="47530.4"/>
        <n v="1148735.9"/>
        <n v="119038.4"/>
        <n v="488502.3"/>
        <n v="78729.6"/>
        <n v="19021.6"/>
        <n v="37152.3"/>
        <n v="82765.2"/>
        <n v="269500.2"/>
        <n v="10201.1"/>
        <n v="217186.552"/>
        <n v="6141.9"/>
        <n v="184646.4"/>
        <n v="56876"/>
        <n v="78694.2"/>
        <n v="4059.2"/>
        <n v="216506.4"/>
        <n v="308050.8"/>
        <n v="1044300"/>
        <n v="1264967.552"/>
        <n v="84393.6"/>
        <n v="4177.2"/>
        <n v="270376.232"/>
        <n v="222736.8"/>
        <n v="45453.6"/>
        <n v="41099.4"/>
        <n v="77596.8"/>
        <n v="4413.2"/>
        <n v="113280"/>
        <n v="57985.2"/>
        <n v="271629.392"/>
        <n v="119510.4"/>
        <n v="15788.4"/>
        <n v="119913.488"/>
        <n v="870255.9"/>
        <n v="2011988.5"/>
        <n v="17157.2"/>
        <n v="161583.3"/>
        <n v="2497647"/>
        <n v="348406.328"/>
        <n v="5782"/>
        <n v="6560.8"/>
        <n v="15174.8"/>
        <n v="16543.6"/>
        <n v="20992.2"/>
        <n v="36745.2"/>
        <n v="6649.3"/>
        <n v="821634"/>
        <n v="4065.1"/>
        <n v="30799.888"/>
        <n v="224972.9"/>
        <n v="215822"/>
        <n v="422693.7"/>
        <n v="82283.878"/>
        <n v="178250.8"/>
        <n v="35205.3"/>
        <n v="10561"/>
        <n v="818583.7"/>
        <n v="1820285.7"/>
        <n v="206629.8"/>
        <n v="291395.1"/>
        <n v="128100.8"/>
        <n v="56374.5"/>
        <n v="38975.4"/>
        <n v="8224.6"/>
        <n v="452270.4"/>
        <n v="116129.7"/>
        <n v="136290"/>
        <n v="250419.6"/>
        <n v="292197.5"/>
        <n v="265098.8"/>
        <n v="19434.6"/>
        <n v="767011.8"/>
        <n v="86112.978"/>
        <n v="92559.2"/>
        <n v="72363.5"/>
        <n v="661390"/>
        <n v="38314.6"/>
        <n v="22951"/>
        <n v="193691.1"/>
        <n v="645837.6"/>
        <n v="751878.3"/>
        <n v="6300.61"/>
        <n v="606649.8"/>
        <n v="27069.2"/>
        <n v="4979.6"/>
        <n v="7540.2"/>
        <n v="141217.208"/>
        <n v="3618074.7"/>
        <n v="8261722.8"/>
        <n v="12018.3"/>
        <n v="685149.3"/>
        <n v="168006.984"/>
        <n v="921574.1"/>
        <n v="28768.4"/>
        <n v="50940.6"/>
        <n v="152821.8"/>
        <n v="6844"/>
        <n v="63082.8"/>
        <n v="42432.8"/>
        <n v="6755.5"/>
        <n v="168203.1"/>
        <n v="843850.096"/>
        <n v="108718.592"/>
        <n v="59472"/>
        <n v="81350.97"/>
        <n v="31411.6"/>
        <n v="2186068"/>
        <n v="27659.2"/>
        <n v="34243.6"/>
        <n v="6012.1"/>
        <n v="86774.368"/>
        <n v="558912.9"/>
        <n v="795320"/>
        <n v="115905.5"/>
        <n v="584223.9"/>
        <n v="344512.8"/>
        <n v="55153.2"/>
        <n v="38338.2"/>
        <n v="10313.2"/>
        <n v="288209.1"/>
        <n v="50079.2"/>
        <n v="7457.6"/>
        <n v="1534"/>
        <n v="83349.3"/>
        <n v="46326.8"/>
        <n v="101881.2"/>
        <n v="17405"/>
        <n v="22443.6"/>
        <n v="3534.1"/>
        <n v="52409.7"/>
        <n v="334203.848"/>
        <n v="94081.4"/>
        <n v="208116.6"/>
        <n v="63806.73"/>
        <n v="83095.6"/>
        <n v="60870.3"/>
        <n v="1239236"/>
        <n v="33473.296"/>
        <n v="30255.2"/>
        <n v="323467.5"/>
        <n v="8499876.3"/>
        <n v="14608.4"/>
        <n v="237180"/>
        <n v="115952.7"/>
        <n v="658581.6"/>
        <n v="2309307.2"/>
        <n v="91385.1"/>
        <n v="264261"/>
        <n v="19121.9"/>
        <n v="13971.2"/>
        <n v="326010.4"/>
        <n v="21476"/>
        <n v="29712.4"/>
        <n v="554788.8"/>
        <n v="7245.2"/>
        <n v="6136"/>
        <n v="5687.6"/>
        <n v="107975.9"/>
        <n v="89680"/>
        <n v="465350.7"/>
        <n v="23836"/>
        <n v="12549.3"/>
        <n v="167654.4"/>
        <n v="199071.9"/>
        <n v="14820.8"/>
        <n v="4177200"/>
        <n v="13357.6"/>
        <n v="4932.4"/>
        <n v="424251.3"/>
        <n v="28126.48"/>
        <n v="423543.3"/>
        <n v="1098444.3"/>
        <n v="19186.8"/>
        <n v="4301.1"/>
        <n v="31240.5"/>
        <n v="239776"/>
        <n v="704415.16"/>
        <n v="7797440"/>
        <n v="320252"/>
        <n v="40497.6"/>
        <n v="411182.8"/>
        <n v="25418.262"/>
        <n v="203337.6"/>
        <n v="342641.792"/>
        <n v="37889.8"/>
        <n v="323143"/>
        <n v="8041.7"/>
        <n v="8738318.9"/>
        <n v="11965.2"/>
        <n v="196352"/>
        <n v="32721.4"/>
        <n v="889814.4"/>
        <n v="24355.2"/>
        <n v="27576.6"/>
        <n v="17605.6"/>
        <n v="176386.4"/>
        <n v="24663622.5"/>
        <n v="278503.6"/>
        <n v="6575815.5"/>
        <n v="11417680"/>
        <n v="788358"/>
        <n v="49654.4"/>
        <n v="56616.4"/>
        <n v="3699.3"/>
        <n v="6425.1"/>
        <n v="1286577.6"/>
        <n v="10596.4"/>
        <n v="48262"/>
        <n v="292964.5"/>
        <n v="5144.8"/>
        <n v="65230.4"/>
        <n v="42922.5"/>
        <n v="20231.1"/>
        <n v="53542.5"/>
        <n v="15552.4"/>
        <n v="110695800"/>
        <n v="56309.6"/>
        <n v="80688.4"/>
        <n v="48309.2"/>
        <n v="19210.4"/>
        <n v="312204.4"/>
        <n v="1034553.2"/>
        <n v="16425.6"/>
        <n v="79473"/>
        <n v="14106.9"/>
        <n v="3964.8"/>
        <n v="6259.9"/>
        <n v="37488.6"/>
        <n v="7593.3"/>
        <n v="277288.2"/>
        <n v="47843.1"/>
        <n v="83709.2"/>
        <n v="2306.9"/>
        <n v="122501.7"/>
        <n v="325715.4"/>
        <n v="5097.6"/>
        <n v="271181.7"/>
        <n v="33624.1"/>
        <n v="36178.8"/>
        <n v="154890.576"/>
        <n v="162938.648"/>
        <n v="24185.988"/>
        <n v="28320"/>
        <n v="5020.9"/>
        <n v="34149.2"/>
        <n v="27417.3"/>
        <n v="214417.8"/>
        <n v="38515.2"/>
        <n v="122661"/>
        <n v="110979"/>
        <n v="126519.6"/>
        <n v="44692.5"/>
        <n v="228135.3"/>
        <n v="339663"/>
        <n v="1531640"/>
        <n v="24025.862"/>
        <n v="129398.8"/>
        <n v="135310.6"/>
        <n v="19216.3"/>
        <n v="89750.8"/>
        <n v="12177.6"/>
        <n v="116772.8"/>
        <n v="93408.8"/>
        <n v="15764.8"/>
        <n v="18266.4"/>
        <n v="3982.5"/>
        <n v="17322.4"/>
        <n v="15717.6"/>
        <n v="9233.5"/>
        <n v="2367080"/>
        <n v="1115312.4"/>
        <n v="198830"/>
        <n v="1440178.2"/>
        <n v="289760.8"/>
        <n v="175902.6"/>
        <n v="66534.3"/>
        <n v="77048.1"/>
        <n v="1386901.2"/>
        <n v="13652.6"/>
        <n v="11941.6"/>
        <n v="108630.8"/>
        <n v="18313.6"/>
        <n v="66389.632"/>
        <n v="31930.8"/>
        <n v="37810.622"/>
        <n v="36072.6"/>
        <n v="18856.4"/>
        <n v="38143.5"/>
        <n v="9888.4"/>
        <n v="4153.6"/>
        <n v="54569.1"/>
        <n v="52232.7"/>
        <n v="118542.8"/>
        <n v="41512.4"/>
        <n v="4271.6"/>
        <n v="23647.2"/>
        <n v="22538"/>
        <n v="15269.2"/>
        <n v="91680.1"/>
        <n v="473416"/>
        <n v="23458.4"/>
        <n v="12932.8"/>
        <n v="19281.2"/>
        <n v="2429413.5"/>
        <n v="76582"/>
        <n v="177363.912"/>
        <n v="25252"/>
        <n v="24520.4"/>
        <n v="190062.6"/>
        <n v="146202"/>
        <n v="1262.6"/>
        <n v="54752"/>
        <n v="270597.6"/>
        <n v="12130.4"/>
        <n v="13003.6"/>
        <n v="108819.6"/>
        <n v="63484"/>
        <n v="281872.5"/>
        <n v="163707.3"/>
        <n v="3604.9"/>
        <n v="134520"/>
        <n v="32888.488"/>
        <n v="121044.4"/>
        <n v="32237.6"/>
        <n v="77526"/>
        <n v="4885.2"/>
        <n v="50740"/>
        <n v="3322962.6"/>
        <n v="16095.2"/>
        <n v="1343695.5"/>
        <n v="2018980"/>
        <n v="196446.4"/>
        <n v="141812.4"/>
        <n v="213603.6"/>
        <n v="686146.872"/>
        <n v="139964.048"/>
        <n v="149057.6"/>
        <n v="37547.6"/>
        <n v="14898.68"/>
        <n v="61430.8"/>
        <n v="176905.6"/>
        <n v="182522.4"/>
        <n v="14584.8"/>
        <n v="61902.8"/>
        <n v="5728.9"/>
        <n v="13121.6"/>
        <n v="7746.7"/>
        <n v="419950.2"/>
        <n v="77927.2"/>
        <n v="737972"/>
        <n v="7316"/>
        <n v="577161.6"/>
        <n v="701392"/>
        <n v="28915.9"/>
        <n v="223728"/>
        <n v="200812.4"/>
        <n v="47759.32"/>
        <n v="17861052.3"/>
        <n v="26125.2"/>
        <n v="10714.4"/>
        <n v="50154.248"/>
        <n v="69478.4"/>
        <n v="50220.8"/>
        <n v="358682.24"/>
        <n v="67165.6"/>
        <n v="264296.4"/>
        <n v="202653.2"/>
        <n v="34538.6"/>
        <n v="96960.6"/>
        <n v="22946.752"/>
        <n v="494892"/>
        <n v="29688.8"/>
        <n v="20862.4"/>
        <n v="21263.6"/>
        <n v="21830"/>
        <n v="127316.1"/>
        <n v="853936.5"/>
        <n v="28485.2"/>
        <n v="7665.162"/>
        <n v="61950"/>
        <n v="25174.592"/>
        <n v="30798"/>
        <n v="17723.6"/>
        <n v="53123.6"/>
        <n v="44486"/>
        <n v="81089.6"/>
        <n v="202771.2"/>
        <n v="76835.7"/>
        <n v="28249.2"/>
        <n v="461262"/>
        <n v="47577.6"/>
        <n v="11894.4"/>
        <n v="41860.5"/>
        <n v="41418"/>
        <n v="140278.4"/>
        <n v="38774.8"/>
        <n v="15151.2"/>
        <n v="164096.7"/>
        <n v="758746.608"/>
        <n v="35234.8"/>
        <n v="1062000"/>
        <n v="73242.6"/>
        <n v="826000"/>
        <n v="442517.7"/>
        <n v="195596.8"/>
        <n v="17410.9"/>
        <n v="27122.3"/>
        <n v="37878"/>
        <n v="175466"/>
        <n v="12360.5"/>
        <n v="115545.6"/>
        <n v="3321.7"/>
        <n v="36957.6"/>
        <n v="1893664"/>
        <n v="2013817.5"/>
        <n v="33441.2"/>
        <n v="2657478"/>
        <n v="10643.6"/>
        <n v="4035.6"/>
        <n v="4484"/>
        <n v="103952.1"/>
        <n v="44580.4"/>
        <n v="32402.8"/>
        <n v="150379.2"/>
        <n v="270668.4"/>
        <n v="100252.8"/>
        <n v="27989.6"/>
        <n v="14278"/>
        <n v="2277.4"/>
        <n v="19611.6"/>
        <n v="183183.2"/>
        <n v="327214"/>
        <n v="76936"/>
        <n v="43778"/>
        <n v="25134"/>
        <n v="17169"/>
        <n v="2126950"/>
        <n v="33299.246"/>
        <n v="41748.4"/>
        <n v="52911.2"/>
        <n v="26308.1"/>
        <n v="4950.1"/>
        <n v="107498"/>
        <n v="110524.7"/>
        <n v="81125"/>
        <n v="10861.9"/>
        <n v="19116"/>
        <n v="169212"/>
        <n v="81939.2"/>
        <n v="243670"/>
        <n v="21977.5"/>
        <n v="6608"/>
        <n v="144744.7"/>
        <n v="95526.9"/>
        <n v="89845.2"/>
        <n v="257240"/>
        <n v="23080.8"/>
        <n v="105846"/>
        <n v="637023"/>
        <n v="216766"/>
        <n v="43565.6"/>
        <n v="32780.4"/>
        <n v="218052.2"/>
        <n v="9204"/>
        <n v="258119.1"/>
        <n v="74121.7"/>
        <n v="2088623.6"/>
        <n v="82482"/>
        <n v="103037.6"/>
        <n v="77242.8"/>
        <n v="327910.2"/>
        <n v="218595"/>
        <n v="30632.8"/>
        <n v="371275.2"/>
        <n v="29523.6"/>
        <n v="15646.8"/>
        <n v="24308"/>
        <n v="177572.3"/>
        <n v="22107.3"/>
        <n v="40592"/>
        <n v="44934.4"/>
        <n v="38255.6"/>
        <n v="20838.8"/>
        <n v="13664.4"/>
        <n v="17133.6"/>
        <n v="27564.8"/>
        <n v="19593.9"/>
        <n v="477805.6"/>
        <n v="300452.072"/>
        <n v="302705.4"/>
        <n v="16107"/>
        <n v="357699.3"/>
        <n v="132519.9"/>
        <n v="15599.6"/>
        <n v="143865.6"/>
        <n v="3315.8"/>
        <n v="39237.832"/>
        <n v="13782.4"/>
        <n v="560970.112"/>
        <n v="71154"/>
        <n v="3935.3"/>
        <n v="66976.8"/>
        <n v="79980.4"/>
        <n v="149671.2"/>
        <n v="28797.9"/>
        <n v="20650"/>
        <n v="752356.2"/>
        <n v="11658.4"/>
        <n v="161636.4"/>
        <n v="54639.9"/>
        <n v="7518960"/>
        <n v="111032.1"/>
        <n v="27966"/>
        <n v="20461.2"/>
        <n v="14655.6"/>
        <n v="974680"/>
        <n v="6885.3"/>
        <n v="123723"/>
        <n v="134691.1"/>
        <n v="580418.4"/>
        <n v="141600"/>
        <n v="467657.6"/>
        <n v="314682.4"/>
        <n v="171265.2"/>
        <n v="39954.8"/>
        <n v="45949.2"/>
        <n v="34591.7"/>
        <n v="27022"/>
        <n v="83780"/>
        <n v="10802.9"/>
        <n v="101739.6"/>
        <n v="4194.9"/>
        <n v="4731.8"/>
        <n v="90099265.8"/>
        <n v="34475.824"/>
        <n v="5805.6"/>
        <n v="626603.6"/>
        <n v="136714.8"/>
        <n v="69647.848"/>
        <n v="74340"/>
        <n v="17275.2"/>
        <n v="609965.6"/>
        <n v="31860000"/>
        <n v="1036299.6"/>
        <n v="2194918"/>
        <n v="2997.2"/>
        <n v="3486.9"/>
        <n v="973659.3"/>
        <n v="122531.2"/>
        <n v="282987.6"/>
        <n v="14561.2"/>
        <n v="192115.8"/>
        <n v="6949468.4"/>
        <n v="1273125.6"/>
        <n v="66670"/>
        <n v="37134.6"/>
        <n v="14679.2"/>
        <n v="47105.6"/>
        <n v="8584.5"/>
        <n v="7481.2"/>
        <n v="66622.8"/>
        <n v="1893.9"/>
        <n v="75685.2"/>
        <n v="13870.9"/>
        <n v="11446"/>
        <n v="15806.1"/>
        <n v="64888.2"/>
        <n v="30638.7"/>
        <n v="57542.7"/>
        <n v="17126.52"/>
        <n v="85904"/>
        <n v="5858.7"/>
        <n v="11221.8"/>
        <n v="2784.8"/>
        <n v="6537.2"/>
        <n v="165235.4"/>
        <n v="16449.2"/>
        <n v="14868"/>
        <n v="9794"/>
        <n v="46073.1"/>
        <n v="44391.6"/>
        <n v="37966.5"/>
        <n v="174262.4"/>
        <n v="85933.5"/>
        <n v="43311.9"/>
        <n v="55601.6"/>
        <n v="26951.2"/>
        <n v="22172.2"/>
        <n v="26691.6"/>
        <n v="18207.4"/>
        <n v="38326.4"/>
        <n v="79667.7"/>
        <n v="48551.1"/>
        <n v="92394"/>
        <n v="158002"/>
        <n v="48521.6"/>
        <n v="70965.2"/>
        <n v="46397.6"/>
        <n v="30019.2"/>
        <n v="388220"/>
        <n v="31134.3"/>
        <n v="13404.8"/>
        <n v="15245.6"/>
        <n v="55471.8"/>
        <n v="72180.6"/>
        <n v="82712.1"/>
        <n v="75042.1"/>
        <n v="70516.8"/>
        <n v="403253.2"/>
        <n v="151388.1"/>
        <n v="967411.2"/>
        <n v="26809.6"/>
        <n v="270786.4"/>
        <n v="6926.6"/>
        <n v="27706.4"/>
        <n v="59448.4"/>
        <n v="43919.6"/>
        <n v="19947.9"/>
        <n v="16714.7"/>
        <n v="45683.7"/>
        <n v="57648.9"/>
        <n v="46728"/>
        <n v="14537.6"/>
        <n v="53867"/>
        <n v="18936640"/>
        <n v="2255688"/>
        <n v="32904.3"/>
        <n v="489405"/>
        <n v="184540.2"/>
        <n v="8018.1"/>
        <n v="65619.8"/>
        <n v="262408.4"/>
        <n v="12295.6"/>
        <n v="11316.2"/>
        <n v="85774.2"/>
        <n v="5787.9"/>
        <n v="33984"/>
        <n v="4053.3"/>
        <n v="3380.7"/>
        <n v="1775310"/>
        <n v="177141.6"/>
        <n v="487340"/>
        <n v="13546.4"/>
        <n v="238631.4"/>
        <n v="113864.1"/>
        <n v="23269.6"/>
        <n v="69218.8"/>
        <n v="1787.7"/>
        <n v="59318.6"/>
        <n v="3492.8"/>
        <n v="69124.4"/>
        <n v="76233.9"/>
        <n v="89160.8"/>
        <n v="32450"/>
        <n v="284285.6"/>
        <n v="340784"/>
        <n v="45531.48"/>
        <n v="10271.9"/>
        <n v="598047.6"/>
        <n v="264721.2"/>
        <n v="19045.2"/>
        <n v="81561.6"/>
        <n v="62256.8"/>
        <n v="12814.8"/>
        <n v="17440.4"/>
        <n v="163052.4"/>
        <n v="122649.2"/>
        <n v="165247.2"/>
        <n v="1235778.6"/>
        <n v="10926.8"/>
        <n v="27629.7"/>
        <n v="20921.4"/>
        <n v="614384.7"/>
        <n v="12183.5"/>
        <n v="161329.6"/>
        <n v="1157810.1"/>
        <n v="385936.7"/>
        <n v="142750.5"/>
        <n v="3451.5"/>
        <n v="1942398"/>
        <n v="4666.9"/>
        <n v="899254.4"/>
        <n v="408445.2"/>
        <n v="115318.568"/>
        <n v="1107843"/>
        <n v="586613.4"/>
        <n v="676971.9"/>
        <n v="29854"/>
        <n v="10968.1"/>
        <n v="7321.9"/>
        <n v="480130.2"/>
        <n v="39471"/>
        <n v="76729.5"/>
        <n v="10266"/>
        <n v="159783.8"/>
        <n v="664511.1"/>
        <n v="12744"/>
        <n v="36013.6"/>
        <n v="18644"/>
        <n v="9823.5"/>
        <n v="924329.4"/>
        <n v="2190740.8"/>
        <n v="32756.8"/>
        <n v="100949"/>
        <n v="3341760"/>
        <n v="24473.2"/>
        <n v="4177223.6"/>
        <n v="504845.3"/>
        <n v="30986.8"/>
        <n v="241835.1"/>
        <n v="108394.8"/>
        <n v="164358.896"/>
        <n v="50338.8"/>
        <n v="6773.2"/>
        <n v="110961.3"/>
        <n v="153136.152"/>
        <n v="1072148"/>
        <n v="22656"/>
        <n v="327166.8"/>
        <n v="9351.5"/>
        <n v="973.5"/>
        <n v="13676.2"/>
        <n v="11021.2"/>
        <n v="36414.8"/>
        <n v="71980"/>
        <n v="605251.5"/>
        <n v="127298.4"/>
        <n v="1148730"/>
        <n v="3620240"/>
        <n v="132396"/>
        <n v="278273.5"/>
        <n v="162314.9"/>
        <n v="20437.6"/>
        <n v="87013.2"/>
        <n v="33771.6"/>
        <n v="11139.2"/>
        <n v="53996.8"/>
        <n v="22184"/>
        <n v="9858.9"/>
        <n v="22490.8"/>
        <n v="25016"/>
        <n v="160716"/>
        <n v="1278913.5"/>
        <n v="362195.1"/>
        <n v="42810.4"/>
        <n v="43860.6"/>
        <n v="21133.8"/>
        <n v="1104780.9"/>
        <n v="263659.2"/>
        <n v="64994.4"/>
        <n v="13994.8"/>
        <n v="2227037.6"/>
        <n v="475068"/>
        <n v="8543.2"/>
        <n v="448217.1"/>
        <n v="46309.1"/>
        <n v="5369"/>
        <n v="181012"/>
        <n v="11682"/>
        <n v="46020"/>
        <n v="197108.144"/>
        <n v="189572.9"/>
        <n v="16307.6"/>
        <n v="14042"/>
        <n v="108890.4"/>
        <n v="2755.3"/>
        <n v="608880"/>
        <n v="66139"/>
        <n v="699663.3"/>
        <n v="2560.6"/>
        <n v="178793.6"/>
        <n v="371576.1"/>
        <n v="29942.5"/>
        <n v="4513.5"/>
        <n v="160786.8"/>
        <n v="1946646"/>
        <n v="48852"/>
        <n v="8195.1"/>
        <n v="6743.7"/>
        <n v="45925.6"/>
        <n v="259482"/>
        <n v="178947"/>
        <n v="63767.2"/>
        <n v="17912.4"/>
        <n v="3062.1"/>
        <n v="185212.8"/>
        <n v="15481.6"/>
        <n v="343993.6"/>
        <n v="182646.3"/>
        <n v="9263"/>
        <n v="813792.9"/>
        <n v="170928.9"/>
        <n v="242324.8"/>
        <n v="162108.4"/>
        <n v="771613.8"/>
        <n v="136272.3"/>
        <n v="12643.7"/>
        <n v="6348.4"/>
        <n v="26054.4"/>
        <n v="98459.2"/>
        <n v="15340"/>
        <n v="70092"/>
        <n v="34338"/>
        <n v="167819.6"/>
        <n v="169707.6"/>
        <n v="224790"/>
        <n v="681609.3"/>
        <n v="40308.8"/>
        <n v="147382"/>
        <n v="9463.6"/>
        <n v="19871.2"/>
        <n v="533006"/>
        <n v="425649.6"/>
        <n v="899181.004"/>
        <n v="41795.6"/>
        <n v="497281.5"/>
        <n v="6126560"/>
        <n v="522150"/>
        <n v="3929.4"/>
        <n v="53436.3"/>
        <n v="1827094.3"/>
        <n v="31647.6"/>
        <n v="3947.1"/>
        <n v="3481"/>
        <n v="13688"/>
        <n v="6189.1"/>
        <n v="484980"/>
        <n v="706867.2"/>
        <n v="31541.4"/>
        <n v="777136.2"/>
        <n v="445031.1"/>
        <n v="139045.3"/>
        <n v="230477.6"/>
        <n v="10218.8"/>
        <n v="163135"/>
        <n v="222595.2"/>
        <n v="12201.2"/>
        <n v="104524.4"/>
        <n v="5227.4"/>
        <n v="32868.9"/>
        <n v="15528.8"/>
        <n v="1076160"/>
        <n v="6146749.8"/>
        <n v="33299.6"/>
        <n v="139299"/>
        <n v="94346.9"/>
        <n v="12909.2"/>
        <n v="45312"/>
        <n v="33417.6"/>
        <n v="22750.4"/>
        <n v="319213.6"/>
        <n v="142638.4"/>
        <n v="284385.9"/>
        <n v="330282"/>
        <n v="36379.4"/>
        <n v="1844216.1"/>
        <n v="25960"/>
        <n v="30916"/>
        <n v="230100"/>
        <n v="157884"/>
        <n v="91332"/>
        <n v="103698.4"/>
        <n v="10590.5"/>
        <n v="2501.6"/>
        <n v="79897.8"/>
        <n v="19352"/>
        <n v="50858"/>
        <n v="365151"/>
        <n v="38096.3"/>
        <n v="10437.1"/>
        <n v="228807.9"/>
        <n v="66835.2"/>
        <n v="60534"/>
        <n v="70186.4"/>
        <n v="42031.6"/>
        <n v="16337.1"/>
        <n v="21712"/>
        <n v="423437.1"/>
        <n v="160126"/>
        <n v="86352.4"/>
        <n v="794128.2"/>
        <n v="2422776"/>
        <n v="14797.2"/>
        <n v="13853.2"/>
        <n v="25440.8"/>
        <n v="447261.3"/>
        <n v="5693.5"/>
        <n v="16803.2"/>
        <n v="112808"/>
        <n v="30467.6"/>
        <n v="239516.4"/>
        <n v="10100.8"/>
        <n v="9982.8"/>
        <n v="147028"/>
        <n v="17086.4"/>
        <n v="201662"/>
        <n v="3416.1"/>
        <n v="21900.8"/>
        <n v="40993.2"/>
        <n v="46374"/>
        <n v="44474.2"/>
        <n v="594366"/>
        <n v="8944.4"/>
        <n v="31600.4"/>
        <n v="264013.2"/>
        <n v="15458"/>
        <n v="48621.9"/>
        <n v="4425"/>
        <n v="37146.4"/>
        <n v="106978.8"/>
        <n v="8702.5"/>
        <n v="410592.8"/>
        <n v="221415.2"/>
        <n v="109669.2"/>
        <n v="445491.3"/>
        <n v="556877.4"/>
        <n v="2365.9"/>
        <n v="61029.6"/>
        <n v="15623.2"/>
        <n v="22302"/>
        <n v="22396.4"/>
        <n v="17251.6"/>
        <n v="7711.3"/>
        <n v="62971.29"/>
        <n v="7439.9"/>
        <n v="334282.2"/>
        <n v="4455680"/>
        <n v="194540.7"/>
        <n v="382744.8"/>
        <n v="58362.8"/>
        <n v="354849.6"/>
        <n v="58392.3"/>
        <n v="336819.2"/>
        <n v="252024.4"/>
        <n v="1433098.2"/>
        <n v="34833.6"/>
        <n v="107887.4"/>
        <n v="1255691.1"/>
        <n v="226560"/>
        <n v="63814.4"/>
        <n v="321904"/>
        <n v="18797400"/>
        <n v="73101"/>
        <n v="1768348"/>
        <n v="105208.8"/>
        <n v="21316.7"/>
        <n v="3911.7"/>
        <n v="23163.4"/>
        <n v="37476.8"/>
        <n v="37240.8"/>
        <n v="16897.6"/>
        <n v="28815.6"/>
        <n v="336913.6"/>
        <n v="42586.2"/>
        <n v="85019"/>
        <n v="228990.8"/>
        <n v="145092.8"/>
        <n v="26638.5"/>
        <n v="4810913.1"/>
        <n v="984503.5"/>
        <n v="122318.8"/>
        <n v="19446.4"/>
        <n v="6731.9"/>
        <n v="114094.2"/>
        <n v="31364.4"/>
        <n v="38090.4"/>
        <n v="206983.8"/>
        <n v="157465.1"/>
        <n v="8631.7"/>
        <n v="669650"/>
        <n v="250667.4"/>
        <n v="90388"/>
        <n v="236542.8"/>
        <n v="85290.4"/>
        <n v="26939.4"/>
        <n v="368885.7"/>
        <n v="14195.4"/>
        <n v="286704.6"/>
        <n v="874362.3"/>
        <n v="14018.4"/>
        <n v="7894.2"/>
        <n v="3274.5"/>
        <n v="91001.6"/>
        <n v="1065186"/>
        <n v="23559.408"/>
        <n v="237581.2"/>
        <n v="582731.2"/>
        <n v="40208.5"/>
        <n v="3063280"/>
        <n v="46350.4"/>
        <n v="13098"/>
        <n v="7611"/>
        <n v="6454.6"/>
        <n v="902.7"/>
        <n v="71460.8"/>
        <n v="13735.2"/>
        <n v="7911.9"/>
        <n v="25582.4"/>
        <n v="48757.6"/>
        <n v="738355.5"/>
        <n v="64652.2"/>
        <n v="117504.4"/>
        <n v="543248.4"/>
        <n v="13522.8"/>
        <n v="2854726.8"/>
        <n v="605812"/>
        <n v="40946"/>
        <n v="50793.1"/>
        <n v="3551.8"/>
        <n v="4879.3"/>
        <n v="143558.8"/>
        <n v="15670.4"/>
        <n v="30939.6"/>
        <n v="24803.6"/>
        <n v="9653403"/>
        <n v="529135.6"/>
        <n v="119746.4"/>
        <n v="63507.6"/>
        <n v="6678.8"/>
        <n v="26715.2"/>
        <n v="10148"/>
        <n v="4106.4"/>
        <n v="21240"/>
        <n v="24048.4"/>
        <n v="23246"/>
        <n v="17416.8"/>
        <n v="22160.4"/>
        <n v="32526.7"/>
        <n v="101008"/>
        <n v="30750.8"/>
        <n v="40285.2"/>
        <n v="126779.2"/>
        <n v="14136.4"/>
        <n v="28084"/>
        <n v="24567.6"/>
        <n v="235221.2"/>
        <n v="10826.5"/>
        <n v="62427.9"/>
        <n v="45736.8"/>
        <n v="5616.8"/>
        <n v="46492"/>
        <n v="50480.4"/>
        <n v="40002"/>
        <n v="20868.3"/>
        <n v="27682.8"/>
        <n v="95102.1"/>
        <n v="183796.8"/>
        <n v="50905.2"/>
        <n v="22278.4"/>
        <n v="64959"/>
        <n v="24054.3"/>
        <n v="13575.9"/>
        <n v="24685.6"/>
        <n v="128195.2"/>
        <n v="235716.8"/>
        <n v="48498"/>
        <n v="238808.4"/>
        <n v="146272.8"/>
        <n v="18968.5"/>
        <n v="153046"/>
        <n v="71484.4"/>
        <n v="453580.2"/>
        <n v="389895.6"/>
        <n v="661024.2"/>
        <n v="9003.4"/>
        <n v="254762"/>
        <n v="428322.3"/>
        <n v="510468"/>
        <n v="28131.2"/>
        <n v="7032.8"/>
        <n v="106164.6"/>
        <n v="23169.3"/>
        <n v="19310.7"/>
        <n v="84446.7"/>
        <n v="45701.4"/>
        <n v="30131.3"/>
        <n v="8360.3"/>
        <n v="91715.5"/>
        <n v="342931.6"/>
        <n v="22349.2"/>
        <n v="157317.6"/>
        <n v="12083.2"/>
        <n v="36391.2"/>
        <n v="10242.4"/>
        <n v="33936.8"/>
        <n v="71531.6"/>
        <n v="314706"/>
        <n v="570789.6"/>
        <n v="348926"/>
        <n v="33464.8"/>
        <n v="29028"/>
        <n v="743506.2"/>
        <n v="730744.5"/>
        <n v="9192.2"/>
        <n v="24142.8"/>
        <n v="33087.2"/>
        <n v="47188.2"/>
        <n v="10785.2"/>
        <n v="13369.4"/>
        <n v="75720.6"/>
        <n v="46533.3"/>
        <n v="46338.6"/>
        <n v="2719.9"/>
        <n v="13068.5"/>
        <n v="42739.6"/>
        <n v="18576834.4"/>
        <n v="21972.072"/>
        <n v="34432.4"/>
        <n v="45784"/>
        <n v="8218.7"/>
        <n v="17245.7"/>
        <n v="2950"/>
        <n v="107686.8"/>
        <n v="525813.9"/>
        <n v="222630.6"/>
        <n v="101763.2"/>
        <n v="13552.3"/>
        <n v="81349.2"/>
        <n v="35116.8"/>
        <n v="4082.8"/>
        <n v="185307.2"/>
        <n v="172398"/>
        <n v="246926.8"/>
        <n v="28679.9"/>
        <n v="25181.2"/>
        <n v="25912.8"/>
        <n v="6513.6"/>
        <n v="73366.5"/>
        <n v="101952"/>
        <n v="932908"/>
        <n v="53454"/>
        <n v="876486.3"/>
        <n v="314352"/>
        <n v="51212"/>
        <n v="1954274.7"/>
        <n v="89975"/>
        <n v="449768.8"/>
        <n v="40763.1"/>
        <n v="57330.3"/>
        <n v="1882.1"/>
        <n v="450193.6"/>
        <n v="205567.8"/>
        <n v="187956.3"/>
        <n v="745878"/>
        <n v="169619.1"/>
        <n v="822465.9"/>
        <n v="33228.8"/>
        <n v="54675.3"/>
        <n v="39695.2"/>
        <n v="210464.8"/>
        <n v="1022706"/>
        <n v="217090.5"/>
        <n v="10791.1"/>
        <n v="16921.2"/>
        <n v="3894"/>
        <n v="11770.5"/>
        <n v="1793.6"/>
        <n v="6920.7"/>
        <n v="808370.8"/>
        <n v="1423198"/>
        <n v="360631.6"/>
        <n v="951162.6"/>
        <n v="2920.5"/>
        <n v="11988.8"/>
        <n v="82322.7"/>
        <n v="248909.2"/>
        <n v="329998.8"/>
        <n v="2578.3"/>
        <n v="93762.8"/>
        <n v="877212"/>
        <n v="72959.4"/>
        <n v="497783"/>
        <n v="12791.2"/>
        <n v="566223"/>
        <n v="24101.5"/>
        <n v="33677.2"/>
        <n v="654428"/>
        <n v="26550"/>
        <n v="729641.2"/>
        <n v="155429.6"/>
        <n v="74286.9"/>
        <n v="211408.8"/>
        <n v="10738"/>
        <n v="13074.4"/>
        <n v="6328104"/>
        <n v="206594.4"/>
        <n v="590896.8"/>
        <n v="903408"/>
        <n v="52038"/>
        <n v="918984"/>
        <n v="117787.6"/>
        <n v="7103.6"/>
        <n v="43447.6"/>
        <n v="2029.6"/>
        <n v="53064.6"/>
        <n v="236188.8"/>
        <n v="28432.1"/>
        <n v="7257"/>
        <n v="41583.2"/>
        <n v="38609.6"/>
        <n v="24001.2"/>
        <n v="1646170.8"/>
        <n v="47341.6"/>
        <n v="111368.4"/>
        <n v="2619.6"/>
        <n v="29199.1"/>
        <n v="38586"/>
        <n v="49542.3"/>
        <n v="488006.7"/>
        <n v="37736.4"/>
        <n v="31034"/>
        <n v="1504.5"/>
        <n v="1392.4"/>
        <n v="45087.8"/>
        <n v="36780.6"/>
        <n v="32166.8"/>
        <n v="149270"/>
        <n v="1683989.8"/>
        <n v="724496.4"/>
        <n v="21924.4"/>
        <n v="35848.4"/>
        <n v="248696.8"/>
        <n v="41182"/>
        <n v="42928.4"/>
        <n v="6466.4"/>
        <n v="5639220"/>
        <n v="97491.6"/>
        <n v="202535.2"/>
        <n v="864326.4"/>
        <n v="191514"/>
        <n v="5168.4"/>
        <n v="229822.7"/>
        <n v="235622.4"/>
        <n v="324405.6"/>
        <n v="20484.8"/>
        <n v="56215.2"/>
        <n v="232011.6"/>
        <n v="28567.8"/>
        <n v="21122"/>
        <n v="1385219.7"/>
        <n v="107427.2"/>
        <n v="3044.4"/>
        <n v="4637.4"/>
        <n v="1239000"/>
        <n v="185867.7"/>
        <n v="5758.4"/>
        <n v="2060752"/>
        <n v="7829.3"/>
        <n v="1301327.6"/>
        <n v="444057.6"/>
        <n v="152290.8"/>
        <n v="636244.2"/>
        <n v="76700"/>
        <n v="4316440"/>
        <n v="35588.8"/>
        <n v="10414149"/>
        <n v="462394.8"/>
        <n v="47176.4"/>
        <n v="435331.5"/>
        <n v="887035.5"/>
        <n v="440269.8"/>
        <n v="33110.8"/>
        <n v="9971"/>
        <n v="389618.3"/>
        <n v="205532.4"/>
        <n v="1984170"/>
        <n v="7357.3"/>
        <n v="313502.4"/>
        <n v="89798"/>
        <n v="115592.8"/>
        <n v="20579.2"/>
        <n v="78540.8"/>
        <n v="123227.4"/>
        <n v="26243.2"/>
        <n v="376927.4"/>
        <n v="244968"/>
        <n v="289926"/>
        <n v="280297.2"/>
        <n v="564016.4"/>
        <n v="42291.2"/>
        <n v="3262.7"/>
        <n v="2521070"/>
        <n v="56185.7"/>
        <n v="302457.6"/>
        <n v="6395.6"/>
        <n v="33919.1"/>
        <n v="221486"/>
        <n v="8690.7"/>
        <n v="345669.2"/>
        <n v="492006.9"/>
        <n v="97119.9"/>
        <n v="32143.2"/>
        <n v="11800"/>
        <n v="200234.2"/>
        <n v="1228822.5"/>
        <n v="9994.6"/>
        <n v="759141.2"/>
        <n v="148556.1"/>
        <n v="535354.2"/>
        <n v="436906.8"/>
        <n v="157653.9"/>
        <n v="25187.1"/>
        <n v="14065.6"/>
        <n v="121386.6"/>
        <n v="89019.2"/>
        <n v="74817.9"/>
        <n v="3722711.2"/>
        <n v="32455.9"/>
        <n v="1271638.8"/>
        <n v="327361.5"/>
        <n v="891136"/>
        <n v="1665310.4"/>
        <n v="449745.2"/>
        <n v="6221243.2"/>
        <n v="21948"/>
        <n v="821516"/>
        <n v="2773"/>
        <n v="13829.6"/>
        <n v="19328.4"/>
        <n v="19375.6"/>
        <n v="48250.2"/>
        <n v="281961"/>
        <n v="871848.9"/>
        <n v="347881.7"/>
        <n v="54911.3"/>
        <n v="122454.5"/>
        <n v="7805.7"/>
        <n v="63295.2"/>
        <n v="77897.7"/>
        <n v="56640"/>
        <n v="312157.2"/>
        <n v="97845.6"/>
        <n v="4100.5"/>
        <n v="544151.1"/>
        <n v="20909.6"/>
        <n v="122130"/>
        <n v="343114.5"/>
        <n v="114371.5"/>
        <n v="29972"/>
        <n v="9929.7"/>
        <n v="59489.7"/>
        <n v="1746.4"/>
        <n v="72204.2"/>
        <n v="80234.1"/>
        <n v="859883.7"/>
        <n v="1645816.8"/>
        <n v="3310962"/>
        <n v="232188.6"/>
        <n v="43070"/>
        <n v="44462.4"/>
        <n v="12478.5"/>
        <n v="33559.2"/>
        <n v="3144.7"/>
        <n v="75236.8"/>
        <n v="273996"/>
        <n v="490874.1"/>
        <n v="265948.4"/>
        <n v="35978.2"/>
        <n v="573102.4"/>
        <n v="328606.4"/>
        <n v="185584.5"/>
        <n v="389872"/>
        <n v="8775819.3"/>
        <n v="4590.2"/>
        <n v="342831.3"/>
        <n v="21629.4"/>
        <n v="45524.4"/>
        <n v="1225312"/>
        <n v="12879700"/>
        <n v="640787.2"/>
        <n v="2925739.2"/>
        <n v="171430.4"/>
        <n v="269960.4"/>
        <n v="2259275.2"/>
        <n v="348406.8"/>
        <n v="33346.8"/>
        <n v="84582.4"/>
        <n v="592135.8"/>
        <n v="63838"/>
        <n v="190806"/>
        <n v="138891.9"/>
        <n v="227155.9"/>
        <n v="3905.8"/>
        <n v="25936.4"/>
        <n v="650492.7"/>
        <n v="150361.5"/>
        <n v="34585.8"/>
        <n v="7988.6"/>
        <n v="65018"/>
        <n v="316617.6"/>
        <n v="37122.8"/>
        <n v="139334.4"/>
        <n v="238365.9"/>
        <n v="2155700.7"/>
        <n v="396533.1"/>
        <n v="1360132.9"/>
        <n v="12390"/>
        <n v="5540.1"/>
        <n v="3056577.6"/>
        <n v="2031163.5"/>
        <n v="3644695.5"/>
        <n v="25039.6"/>
        <n v="42598"/>
        <n v="77360.8"/>
        <n v="905726.7"/>
        <n v="34692"/>
        <n v="120808.4"/>
        <n v="208458.8"/>
        <n v="25983.6"/>
        <n v="70528.6"/>
        <n v="2659861.6"/>
        <n v="76894.7"/>
        <n v="161542"/>
        <n v="7396428.8"/>
        <n v="267228.7"/>
        <n v="801314.4"/>
        <n v="18909.5"/>
        <n v="18526"/>
        <n v="4265965.5"/>
        <n v="413560.5"/>
        <n v="314688.3"/>
        <n v="185260"/>
        <n v="235598.8"/>
        <n v="734998.4"/>
        <n v="176693.2"/>
        <n v="1503792"/>
        <n v="57684.3"/>
        <n v="7174.4"/>
        <n v="14354700"/>
        <n v="1250151"/>
        <n v="160745.5"/>
        <n v="6920735.4"/>
        <n v="9274.8"/>
        <n v="26945.3"/>
        <n v="5439.8"/>
        <n v="295064.9"/>
        <n v="329338"/>
        <n v="2000011.5"/>
        <n v="360655.2"/>
        <n v="215869.2"/>
        <n v="51330"/>
        <n v="4006.1"/>
        <n v="42320.7"/>
        <n v="170397.9"/>
        <n v="26089.8"/>
        <n v="283388.8"/>
        <n v="111049.8"/>
        <n v="257145.6"/>
        <n v="7410.4"/>
        <n v="287837.4"/>
        <n v="197372.7"/>
        <n v="14053.8"/>
        <n v="49583.6"/>
        <n v="885212.4"/>
        <n v="63153.6"/>
        <n v="9469.5"/>
        <n v="16773.7"/>
        <n v="70074.3"/>
        <n v="111085.2"/>
        <n v="698678"/>
        <n v="37996"/>
        <n v="230336"/>
        <n v="550434.6"/>
        <n v="663643.8"/>
        <n v="11044.8"/>
        <n v="84818.4"/>
        <n v="538080"/>
        <n v="60445.5"/>
        <n v="1742624"/>
        <n v="139599.9"/>
        <n v="201237.2"/>
        <n v="16826.8"/>
        <n v="10502"/>
        <n v="37712.8"/>
        <n v="14514"/>
        <n v="1062566.4"/>
        <n v="53737.2"/>
        <n v="41960.8"/>
        <n v="14744.1"/>
        <n v="4401.4"/>
        <n v="132649.7"/>
        <n v="36934"/>
        <n v="82417.1"/>
        <n v="210435.3"/>
        <n v="11847.2"/>
        <n v="78765"/>
        <n v="627765.9"/>
        <n v="1296914.4"/>
        <n v="2819610"/>
        <n v="10620"/>
        <n v="20366.8"/>
        <n v="1271656.5"/>
        <n v="1729679.4"/>
        <n v="7599.2"/>
        <n v="5569600"/>
        <n v="5404.4"/>
        <n v="122012"/>
        <n v="51377.2"/>
        <n v="2635211.4"/>
        <n v="623748"/>
        <n v="121840.9"/>
        <n v="1899.8"/>
        <n v="352371.6"/>
        <n v="309980.1"/>
        <n v="2297460"/>
        <n v="1322780"/>
        <n v="403796"/>
        <n v="2756952"/>
        <n v="58740.4"/>
        <n v="388745.1"/>
        <n v="28013.2"/>
        <n v="14632"/>
        <n v="12696.8"/>
        <n v="73679.2"/>
        <n v="67566.8"/>
        <n v="29004.4"/>
        <n v="1040565.3"/>
        <n v="2787750"/>
        <n v="60109.2"/>
        <n v="125882.4"/>
        <n v="561337.8"/>
        <n v="56592.8"/>
        <n v="278580.3"/>
        <n v="81113.2"/>
        <n v="233073.6"/>
        <n v="14063240"/>
        <n v="95880.9"/>
        <n v="177017.7"/>
        <n v="379080.9"/>
        <n v="6301.2"/>
        <n v="62846.8"/>
        <n v="38125.8"/>
        <n v="30154.9"/>
        <n v="33895.5"/>
        <n v="152963.4"/>
        <n v="28125.3"/>
        <n v="31576.8"/>
        <n v="43140.8"/>
        <n v="6590.3"/>
        <n v="9622.9"/>
        <n v="94754"/>
        <n v="76487.6"/>
        <n v="106742.8"/>
        <n v="21582.2"/>
        <n v="485829.6"/>
        <n v="86328.8"/>
        <n v="159677.6"/>
        <n v="163365.1"/>
        <n v="205603.2"/>
        <n v="1689099.2"/>
        <n v="14602.5"/>
        <n v="33653.6"/>
        <n v="4383.7"/>
        <n v="14921.1"/>
        <n v="393176"/>
        <n v="42338.4"/>
        <n v="208865.9"/>
        <n v="307838.4"/>
        <n v="8142"/>
        <n v="32568"/>
        <n v="615181.2"/>
        <n v="205060.4"/>
        <n v="221550.9"/>
        <n v="164362.2"/>
        <n v="109049.7"/>
        <n v="382284.6"/>
        <n v="105297.3"/>
        <n v="154167"/>
        <n v="1284489"/>
        <n v="134661.6"/>
        <n v="757040.8"/>
        <n v="26461.5"/>
        <n v="14938.8"/>
        <n v="128012.3"/>
        <n v="154674.4"/>
        <n v="1127088.8"/>
        <n v="45548"/>
        <n v="22514.4"/>
        <n v="176268.4"/>
        <n v="19145.5"/>
        <n v="2006000"/>
        <n v="84322.8"/>
        <n v="3640.3"/>
        <n v="2000.1"/>
        <n v="206759.6"/>
        <n v="63224.4"/>
        <n v="17747.2"/>
        <n v="31812.8"/>
        <n v="680547.3"/>
        <n v="276426.8"/>
        <n v="72552.3"/>
        <n v="1298861.4"/>
        <n v="83662"/>
        <n v="912558.9"/>
        <n v="119156.4"/>
        <n v="114318.4"/>
        <n v="206081.1"/>
        <n v="59590"/>
        <n v="622880.7"/>
        <n v="171513"/>
        <n v="19387.4"/>
        <n v="672936.3"/>
        <n v="3498.7"/>
        <n v="35134.5"/>
        <n v="250655.6"/>
        <n v="35400"/>
        <n v="403737"/>
        <n v="380620.8"/>
        <n v="76180.8"/>
        <n v="16130.6"/>
        <n v="7215.7"/>
        <n v="45713.2"/>
        <n v="38161.2"/>
        <n v="24868.5"/>
        <n v="47790"/>
        <n v="22744.5"/>
        <n v="537301.2"/>
        <n v="1780301.4"/>
        <n v="61737.6"/>
        <n v="12773.5"/>
        <n v="15440.3"/>
        <n v="72806"/>
        <n v="224034.8"/>
        <n v="32922"/>
        <n v="62304"/>
        <n v="20124.9"/>
        <n v="24125.1"/>
        <n v="723481.6"/>
        <n v="203904"/>
        <n v="387040"/>
        <n v="23576.4"/>
        <n v="6283.5"/>
        <n v="45365.1"/>
        <n v="88358.4"/>
        <n v="953729.1"/>
        <n v="267093"/>
        <n v="635748.6"/>
        <n v="100300"/>
        <n v="466477.6"/>
        <n v="498502.8"/>
        <n v="136573.2"/>
        <n v="173129.6"/>
        <n v="213332.2"/>
        <n v="129333.9"/>
        <n v="109315.2"/>
        <n v="88429.2"/>
        <n v="177873.2"/>
        <n v="148019.2"/>
        <n v="441202"/>
        <n v="18762"/>
        <n v="1238103.2"/>
        <n v="967600"/>
        <n v="1879740"/>
        <n v="351262.4"/>
        <n v="20107.2"/>
        <n v="66599.2"/>
        <n v="170486.4"/>
        <n v="112100"/>
        <n v="696205.9"/>
        <n v="247387"/>
        <n v="2840496"/>
        <n v="6206.8"/>
        <n v="90671.2"/>
        <n v="856921.9"/>
        <n v="632845.8"/>
        <n v="1011130.2"/>
        <n v="143181.2"/>
        <n v="9109.6"/>
        <n v="549602.7"/>
        <n v="77172"/>
        <n v="22886.1"/>
        <n v="154875"/>
        <n v="85668"/>
        <n v="501877.6"/>
        <n v="99208.5"/>
        <n v="14915.2"/>
        <n v="57135.6"/>
        <n v="11328"/>
        <n v="97473.9"/>
        <n v="17399.1"/>
        <n v="18160.2"/>
        <n v="86116.4"/>
        <n v="24750.5"/>
        <n v="25665"/>
        <n v="31405.7"/>
        <n v="38633.2"/>
        <n v="102306"/>
        <n v="18927.2"/>
        <n v="15127.6"/>
        <n v="27800.8"/>
        <n v="90317.2"/>
        <n v="52326.392"/>
        <n v="54516"/>
        <n v="46143.9"/>
        <n v="17682.3"/>
        <n v="338937.3"/>
        <n v="112979.1"/>
        <n v="376679.6"/>
        <n v="50787.2"/>
        <n v="221391.6"/>
        <n v="10909.1"/>
        <n v="59613.6"/>
        <n v="337043.4"/>
        <n v="273801.3"/>
        <n v="38940"/>
        <n v="2749.4"/>
        <n v="32473.6"/>
        <n v="85738.8"/>
        <n v="36792.4"/>
        <n v="212046"/>
        <n v="95580"/>
        <n v="67779.2"/>
        <n v="131003.6"/>
        <n v="88547.2"/>
        <n v="30609.2"/>
        <n v="162415.2"/>
        <n v="4230.3"/>
        <n v="58569.3"/>
        <n v="44651.2"/>
        <n v="99096.4"/>
        <n v="46916.8"/>
        <n v="520073.2"/>
        <n v="109173.6"/>
        <n v="464223.8"/>
        <n v="693143.8"/>
        <n v="1221353.1"/>
        <n v="870273.6"/>
        <n v="1364552"/>
        <n v="66463.5"/>
        <n v="131900.4"/>
        <n v="563656.5"/>
        <n v="245416.4"/>
        <n v="1566450"/>
        <n v="21717.9"/>
        <n v="256201.6"/>
        <n v="1544679"/>
        <n v="185708.4"/>
        <n v="1345200"/>
        <n v="615535.2"/>
        <n v="70658.4"/>
        <n v="8354.4"/>
        <n v="77195.6"/>
        <n v="14750"/>
        <n v="31435.2"/>
        <n v="24496.8"/>
        <n v="104943.3"/>
        <n v="41347.2"/>
        <n v="35518"/>
        <n v="954649.5"/>
        <n v="26992.5"/>
        <n v="28036.8"/>
        <n v="123546"/>
        <n v="38302.8"/>
        <n v="168486.3"/>
        <n v="119705.1"/>
        <n v="14254.4"/>
        <n v="300994.4"/>
        <n v="1303144.8"/>
        <n v="42303"/>
        <n v="254502.4"/>
        <n v="290846.4"/>
        <n v="36131.6"/>
        <n v="4265.7"/>
        <n v="33866"/>
        <n v="13027.2"/>
        <n v="9322"/>
        <n v="2938.2"/>
        <n v="15505.2"/>
        <n v="54445.2"/>
        <n v="4926.5"/>
        <n v="3658"/>
        <n v="7262.9"/>
        <n v="4430.9"/>
        <n v="8838.2"/>
        <n v="3646.2"/>
        <n v="29216.8"/>
        <n v="105562.8"/>
        <n v="207491.2"/>
        <n v="24874.4"/>
        <n v="32774.5"/>
        <n v="408374.4"/>
        <n v="34202.3"/>
        <n v="14891.6"/>
        <n v="123900"/>
        <n v="39376.6"/>
        <n v="76635.1"/>
        <n v="403589.5"/>
        <n v="21723.8"/>
        <n v="3688485.3"/>
        <n v="213037.2"/>
        <n v="85968.9"/>
        <n v="289890.6"/>
        <n v="1392423.6"/>
        <n v="9723.2"/>
        <n v="38892.8"/>
        <n v="10696.7"/>
        <n v="20248.8"/>
        <n v="152113.8"/>
        <n v="28461.6"/>
        <n v="9086"/>
        <n v="7864.7"/>
        <n v="31806.9"/>
        <n v="1216745.2"/>
        <n v="67065.3"/>
        <n v="467964.4"/>
        <n v="28337.7"/>
        <n v="20673.6"/>
        <n v="85361.2"/>
        <n v="121894"/>
        <n v="47034.8"/>
        <n v="152467.8"/>
        <n v="459515.6"/>
        <n v="333680.4"/>
        <n v="56687.2"/>
        <n v="92447.1"/>
        <n v="31081.2"/>
        <n v="42149.6"/>
        <n v="20414"/>
        <n v="5610.9"/>
        <n v="78865.3"/>
        <n v="37358.8"/>
        <n v="52628"/>
        <n v="1534000"/>
        <n v="92771.6"/>
        <n v="174055.9"/>
        <n v="56663.6"/>
        <n v="603605.4"/>
        <n v="43353.2"/>
        <n v="696.2"/>
        <n v="26544.1"/>
        <n v="99002"/>
        <n v="31842.3"/>
        <n v="282303.2"/>
        <n v="15576"/>
        <n v="37217.2"/>
        <n v="90836.4"/>
        <n v="20083.6"/>
        <n v="8207136"/>
        <n v="75142.4"/>
        <n v="47813.6"/>
        <n v="68386.9"/>
        <n v="153093.2"/>
        <n v="41606.8"/>
        <n v="246454.8"/>
        <n v="156255.6"/>
        <n v="62569.5"/>
        <n v="3581.3"/>
        <n v="21470.1"/>
        <n v="67920.8"/>
        <n v="18006.8"/>
        <n v="305620"/>
        <n v="543938.7"/>
        <n v="175743.3"/>
        <n v="21381.6"/>
        <n v="193225"/>
        <n v="43064.1"/>
        <n v="191832.6"/>
        <n v="2165878.2"/>
        <n v="73101000"/>
        <n v="86730"/>
        <n v="14301.6"/>
        <n v="30727.2"/>
        <n v="46610"/>
        <n v="3311434"/>
        <n v="346920"/>
        <n v="28892.3"/>
        <n v="22974600"/>
        <n v="165766.4"/>
        <n v="39161250"/>
        <n v="48922.8"/>
        <n v="2262650"/>
        <n v="443963.2"/>
        <n v="5770.2"/>
        <n v="60988.3"/>
        <n v="286338.8"/>
        <n v="2073555"/>
        <n v="291035.2"/>
        <n v="39742.4"/>
        <n v="5410.3"/>
        <n v="129033"/>
        <n v="4135.9"/>
        <n v="170439.2"/>
        <n v="177188.8"/>
        <n v="35506200"/>
        <n v="64127.1"/>
        <n v="1740.5"/>
        <n v="43589.2"/>
        <n v="14071.5"/>
        <n v="26833.2"/>
        <n v="24472444.8"/>
        <n v="7640.5"/>
        <n v="109138.2"/>
        <n v="52197.3"/>
        <n v="11080.2"/>
        <n v="24251973.6"/>
        <n v="2124"/>
        <n v="12832.5"/>
        <n v="2483.9"/>
        <n v="14490.4"/>
        <n v="1336704"/>
        <n v="22133938.5"/>
        <n v="16677152.4"/>
        <n v="5027100.9"/>
        <n v="135416.8"/>
        <n v="10974"/>
        <n v="12059.6"/>
        <n v="50527.6"/>
        <n v="170510"/>
        <n v="114814"/>
        <n v="50622"/>
        <n v="225309.2"/>
        <n v="68339.7"/>
        <n v="814200"/>
        <n v="55932"/>
        <n v="43424"/>
        <n v="122790.8"/>
        <n v="113775.6"/>
        <n v="462371.2"/>
        <n v="176221.2"/>
        <n v="5026.8"/>
        <n v="152072.5"/>
        <n v="456217.5"/>
        <n v="253062.8"/>
        <n v="4133870.4"/>
        <n v="122956"/>
        <n v="556983.6"/>
        <n v="3239.1"/>
        <n v="333556.5"/>
        <n v="27163.6"/>
        <n v="40379.6"/>
        <n v="12195.3"/>
        <n v="28650.4"/>
        <n v="50586.6"/>
        <n v="7788"/>
        <n v="45831.2"/>
        <n v="520769.4"/>
        <n v="41028.6"/>
        <n v="3009"/>
        <n v="143470.3"/>
        <n v="13894.5"/>
        <n v="154532.8"/>
        <n v="126873.6"/>
        <n v="22036.5"/>
        <n v="28839.2"/>
        <n v="414427.8"/>
        <n v="138142.6"/>
        <n v="543036"/>
        <n v="13949122.2"/>
        <n v="16885.8"/>
        <n v="55625.2"/>
        <n v="15316423.6"/>
        <n v="10723722"/>
        <n v="4312.9"/>
        <n v="25818.4"/>
        <n v="58811.2"/>
        <n v="108229.6"/>
        <n v="15104"/>
        <n v="5612056.4"/>
        <n v="3481000"/>
        <n v="63248"/>
        <n v="37948.8"/>
        <n v="12431.3"/>
        <n v="58787.6"/>
        <n v="42055.2"/>
        <n v="77101.2"/>
        <n v="31063.5"/>
        <n v="30320.1"/>
        <n v="21700.2"/>
        <n v="236755.2"/>
        <n v="62516.4"/>
        <n v="42639.3"/>
        <n v="453922.4"/>
        <n v="34857.2"/>
        <n v="2005079.6"/>
        <n v="4889754.8"/>
        <n v="1365425.2"/>
        <n v="81909.7"/>
        <n v="327638.8"/>
        <n v="8772120"/>
        <n v="6554593.2"/>
        <n v="33630"/>
        <n v="7658200"/>
        <n v="7583506"/>
        <n v="6962023.6"/>
        <n v="1673316.7"/>
        <n v="4779000"/>
        <n v="4183713.6"/>
        <n v="5430360"/>
        <n v="81402.3"/>
        <n v="3289545"/>
        <n v="4149139.6"/>
        <n v="2903808.9"/>
        <n v="3759480"/>
        <n v="2748650.7"/>
        <n v="2647141.2"/>
        <n v="2452246.5"/>
        <n v="2321726.7"/>
        <n v="3046642"/>
        <n v="2267069.1"/>
        <n v="2166072.9"/>
        <n v="2130372"/>
        <n v="697079.1"/>
        <n v="2024278.2"/>
        <n v="1862730.3"/>
        <n v="1842145.2"/>
        <n v="1395910.5"/>
        <n v="1762943.6"/>
        <n v="1298383.5"/>
        <n v="1276524"/>
        <n v="1139101.2"/>
        <n v="375765.1"/>
        <n v="1100125.8"/>
        <n v="1418902.8"/>
        <n v="1064035.5"/>
        <n v="1052335.8"/>
        <n v="1042671.6"/>
        <n v="344105.7"/>
        <n v="341138"/>
        <n v="1021944.9"/>
        <n v="963092.4"/>
        <n v="908753.4"/>
        <n v="889265.7"/>
        <n v="1091901.2"/>
        <n v="816093.9"/>
        <n v="794553"/>
        <n v="1044323.6"/>
        <n v="1034765.6"/>
        <n v="760038"/>
        <n v="758586.6"/>
        <n v="246708.5"/>
        <n v="244702.5"/>
        <n v="731204.7"/>
        <n v="962360.8"/>
        <n v="717929.7"/>
        <n v="238773"/>
        <n v="711079.8"/>
        <n v="236654.9"/>
        <n v="236477.9"/>
        <n v="701769.6"/>
        <n v="701327.1"/>
        <n v="231693"/>
        <n v="228383.1"/>
        <n v="898452"/>
        <n v="654740.7"/>
        <n v="650634.3"/>
        <n v="215131.7"/>
        <n v="615358.2"/>
        <n v="203302.2"/>
        <n v="201898"/>
        <n v="596136"/>
        <n v="573603.9"/>
        <n v="17239.8"/>
        <n v="90464.7"/>
        <n v="185053.5"/>
        <n v="184746.7"/>
        <n v="548416.8"/>
        <n v="547018.5"/>
        <n v="724048"/>
        <n v="702430.4"/>
        <n v="174899.6"/>
        <n v="517671.9"/>
        <n v="510786.6"/>
        <n v="500963.1"/>
        <n v="498290.4"/>
        <n v="496237.2"/>
        <n v="161323.7"/>
        <n v="644138.4"/>
        <n v="465315.3"/>
        <n v="154904.5"/>
        <n v="463527.6"/>
        <n v="150833.5"/>
        <n v="450305.7"/>
        <n v="144845"/>
        <n v="427915.2"/>
        <n v="140248.9"/>
        <n v="418711.2"/>
        <n v="395294.1"/>
        <n v="391612.5"/>
        <n v="495906.8"/>
        <n v="371381.4"/>
        <n v="491729.6"/>
        <n v="365062.5"/>
        <n v="120596"/>
        <n v="119669.7"/>
        <n v="355433.7"/>
        <n v="345539.4"/>
        <n v="102111.3"/>
        <n v="31683"/>
        <n v="114524.9"/>
        <n v="114483.6"/>
        <n v="113663.5"/>
        <n v="333237.9"/>
        <n v="109498.1"/>
        <n v="325025.1"/>
        <n v="324848.1"/>
        <n v="431809.2"/>
        <n v="323202"/>
        <n v="107468.5"/>
        <n v="307395.9"/>
        <n v="102105.4"/>
        <n v="101108.3"/>
        <n v="99757.2"/>
        <n v="392845.6"/>
        <n v="392420.8"/>
        <n v="293678.4"/>
        <n v="391099.2"/>
        <n v="286350.6"/>
        <n v="372998"/>
        <n v="370590.8"/>
        <n v="276120"/>
        <n v="91963.3"/>
        <n v="89090"/>
        <n v="262845"/>
        <n v="257747.4"/>
        <n v="256296"/>
        <n v="255853.5"/>
        <n v="83549.9"/>
        <n v="247941.6"/>
        <n v="80729.7"/>
        <n v="80063"/>
        <n v="308617.2"/>
        <n v="307272"/>
        <n v="229763.7"/>
        <n v="76033.3"/>
        <n v="225250.2"/>
        <n v="75036.2"/>
        <n v="224736.9"/>
        <n v="297619.6"/>
        <n v="286598.4"/>
        <n v="70923.9"/>
        <n v="280981.6"/>
        <n v="277158.4"/>
        <n v="24827.2"/>
        <n v="274326.4"/>
        <n v="211668.4"/>
        <n v="260968.8"/>
        <n v="278952"/>
        <n v="146644.5"/>
        <n v="61631.4"/>
        <n v="82959.9"/>
        <n v="29588.5"/>
        <n v="95355.8"/>
        <n v="32615.2"/>
        <n v="148349.6"/>
        <n v="56380.4"/>
        <n v="9935.6"/>
        <n v="14177.7"/>
        <n v="6855.8"/>
        <n v="30514.8"/>
        <n v="7240480"/>
        <n v="388479.6"/>
        <n v="64758.4"/>
        <n v="38373.6"/>
        <n v="1521138"/>
        <n v="413330.4"/>
        <n v="26921.7"/>
        <n v="19564.4"/>
        <n v="43595.1"/>
        <n v="21540.9"/>
        <n v="66870.6"/>
        <n v="31753.8"/>
        <n v="12154"/>
        <n v="17346"/>
        <n v="16909.4"/>
        <n v="269063.6"/>
        <n v="67059.4"/>
        <n v="66380.9"/>
        <n v="195779.7"/>
        <n v="254195.6"/>
        <n v="63277.5"/>
        <n v="252449.2"/>
        <n v="6473952"/>
        <n v="336064"/>
        <n v="247446"/>
        <n v="183124.2"/>
        <n v="232058.8"/>
        <n v="172415.7"/>
        <n v="172380.3"/>
        <n v="229746"/>
        <n v="171955.5"/>
        <n v="171123.6"/>
        <n v="223303.2"/>
        <n v="166185.3"/>
        <n v="221084.8"/>
        <n v="159423.9"/>
        <n v="51896.4"/>
        <n v="9310.2"/>
        <n v="155459.1"/>
        <n v="202488"/>
        <n v="198995.2"/>
        <n v="149122.5"/>
        <n v="195738.4"/>
        <n v="193236.8"/>
        <n v="187832.4"/>
        <n v="45996.4"/>
        <n v="135759"/>
        <n v="134927.1"/>
        <n v="42580.3"/>
        <n v="168079.2"/>
        <n v="167111.6"/>
        <n v="41058.1"/>
        <n v="40686.4"/>
        <n v="40468.1"/>
        <n v="161801.6"/>
        <n v="159772"/>
        <n v="153777.6"/>
        <n v="111333"/>
        <n v="36603.6"/>
        <n v="36580"/>
        <n v="109651.5"/>
        <n v="141670.8"/>
        <n v="35394.1"/>
        <n v="136455.2"/>
        <n v="135086.4"/>
        <n v="133764.8"/>
        <n v="131404.8"/>
        <n v="131239.6"/>
        <n v="32538.5"/>
        <n v="32379.2"/>
        <n v="95633.1"/>
        <n v="126047.6"/>
        <n v="30709.5"/>
        <n v="91402.8"/>
        <n v="91066.5"/>
        <n v="120643.2"/>
        <n v="89969.1"/>
        <n v="29989.7"/>
        <n v="89739"/>
        <n v="89296.5"/>
        <n v="117126.8"/>
        <n v="115852.4"/>
        <n v="115073.6"/>
        <n v="28538.3"/>
        <n v="84871.5"/>
        <n v="84606"/>
        <n v="112430.4"/>
        <n v="83561.7"/>
        <n v="27712.3"/>
        <n v="83048.4"/>
        <n v="110306.4"/>
        <n v="82375.8"/>
        <n v="109197.2"/>
        <n v="106884.4"/>
        <n v="78322.5"/>
        <n v="78180.9"/>
        <n v="77543.7"/>
        <n v="77331.3"/>
        <n v="25700.4"/>
        <n v="102424"/>
        <n v="102258.8"/>
        <n v="76021.5"/>
        <n v="100701.2"/>
        <n v="100630.4"/>
        <n v="74517"/>
        <n v="73207.2"/>
        <n v="72393"/>
        <n v="71472.6"/>
        <n v="94164"/>
        <n v="93786.4"/>
        <n v="93172.8"/>
        <n v="23139.8"/>
        <n v="91804"/>
        <n v="67667.1"/>
        <n v="67631.7"/>
        <n v="22266.6"/>
        <n v="87461.6"/>
        <n v="84794.8"/>
        <n v="84629.6"/>
        <n v="83874.4"/>
        <n v="62746.5"/>
        <n v="20915.5"/>
        <n v="742290.8"/>
        <n v="81325.6"/>
        <n v="20284.2"/>
        <n v="80617.6"/>
        <n v="60427.8"/>
        <n v="80523.2"/>
        <n v="20119"/>
        <n v="77549.6"/>
        <n v="19304.8"/>
        <n v="77124.8"/>
        <n v="19068.8"/>
        <n v="56940.9"/>
        <n v="18750.2"/>
        <n v="74906.4"/>
        <n v="74245.6"/>
        <n v="18543.7"/>
        <n v="54657.6"/>
        <n v="54551.4"/>
        <n v="71814.8"/>
        <n v="71767.6"/>
        <n v="53294.7"/>
        <n v="53170.8"/>
        <n v="66858.8"/>
        <n v="16154.2"/>
        <n v="64050.4"/>
        <n v="63625.6"/>
        <n v="63578.4"/>
        <n v="63554.8"/>
        <n v="15871"/>
        <n v="46320.9"/>
        <n v="61619.6"/>
        <n v="45966.9"/>
        <n v="61194.8"/>
        <n v="60793.6"/>
        <n v="60699.2"/>
        <n v="60368.8"/>
        <n v="45117.3"/>
        <n v="45046.5"/>
        <n v="14944.7"/>
        <n v="43719"/>
        <n v="58268.4"/>
        <n v="58244.8"/>
        <n v="57749.2"/>
        <n v="57112"/>
        <n v="42816.3"/>
        <n v="14260.3"/>
        <n v="57017.6"/>
        <n v="56710.8"/>
        <n v="55837.6"/>
        <n v="13935.8"/>
        <n v="55719.6"/>
        <n v="41789.7"/>
        <n v="54350.8"/>
        <n v="54091.2"/>
        <n v="40444.5"/>
        <n v="13304.5"/>
        <n v="13275"/>
        <n v="39541.8"/>
        <n v="51259.2"/>
        <n v="12755.8"/>
        <n v="38001.9"/>
        <n v="37400.1"/>
        <n v="49489.2"/>
        <n v="37081.5"/>
        <n v="49394.8"/>
        <n v="49017.2"/>
        <n v="36762.9"/>
        <n v="48710.4"/>
        <n v="48332.8"/>
        <n v="48167.6"/>
        <n v="47601.2"/>
        <n v="47365.2"/>
        <n v="35488.5"/>
        <n v="46539.2"/>
        <n v="34214.1"/>
        <n v="45430"/>
        <n v="44958"/>
        <n v="44863.6"/>
        <n v="44698.4"/>
        <n v="44344.4"/>
        <n v="44297.2"/>
        <n v="44226.4"/>
        <n v="44132"/>
        <n v="33099"/>
        <n v="32886.6"/>
        <n v="10932.7"/>
        <n v="42385.6"/>
        <n v="10484.3"/>
        <n v="41937.2"/>
        <n v="31275.9"/>
        <n v="10425.3"/>
        <n v="10354.5"/>
        <n v="41394.4"/>
        <n v="30992.7"/>
        <n v="10325"/>
        <n v="41087.6"/>
        <n v="1056867"/>
        <n v="10159.8"/>
        <n v="40568.4"/>
        <n v="30390.9"/>
        <n v="10118.5"/>
        <n v="10106.7"/>
        <n v="39931.2"/>
        <n v="9876.6"/>
        <n v="29559"/>
        <n v="29417.4"/>
        <n v="37972.4"/>
        <n v="28479.3"/>
        <n v="36721.6"/>
        <n v="14059.7"/>
        <n v="8879.5"/>
        <n v="8855.9"/>
        <n v="8773.3"/>
        <n v="34975.2"/>
        <n v="34739.2"/>
        <n v="8649.4"/>
        <n v="33842.4"/>
        <n v="43365"/>
        <n v="80995.2"/>
        <n v="8342.6"/>
        <n v="33323.2"/>
        <n v="33181.6"/>
        <n v="33063.6"/>
        <n v="8248.2"/>
        <n v="32945.6"/>
        <n v="32851.2"/>
        <n v="8201"/>
        <n v="24603"/>
        <n v="32284.8"/>
        <n v="8065.3"/>
        <n v="23983.5"/>
        <n v="31907.2"/>
        <n v="31765.6"/>
        <n v="31742"/>
        <n v="31506"/>
        <n v="23470.2"/>
        <n v="30963.2"/>
        <n v="7681.8"/>
        <n v="7658.2"/>
        <n v="30278.8"/>
        <n v="22691.4"/>
        <n v="7416.3"/>
        <n v="22178.1"/>
        <n v="7345.5"/>
        <n v="29382"/>
        <n v="29264"/>
        <n v="21859.5"/>
        <n v="28957.2"/>
        <n v="21505.5"/>
        <n v="28532.4"/>
        <n v="28390.8"/>
        <n v="6991.5"/>
        <n v="27895.2"/>
        <n v="27871.6"/>
        <n v="537124.2"/>
        <n v="6950.2"/>
        <n v="27446.8"/>
        <n v="6832.2"/>
        <n v="6814.5"/>
        <n v="6643.4"/>
        <n v="19788.6"/>
        <n v="25676.8"/>
        <n v="6360.2"/>
        <n v="25370"/>
        <n v="25204.8"/>
        <n v="25086.8"/>
        <n v="18815.1"/>
        <n v="24992.4"/>
        <n v="6242.2"/>
        <n v="18602.7"/>
        <n v="18549.6"/>
        <n v="24614.8"/>
        <n v="24426"/>
        <n v="18177.9"/>
        <n v="24072"/>
        <n v="17894.7"/>
        <n v="5947.2"/>
        <n v="5905.9"/>
        <n v="23623.6"/>
        <n v="33394"/>
        <n v="23387.6"/>
        <n v="5752.5"/>
        <n v="22915.6"/>
        <n v="16673.4"/>
        <n v="5557.8"/>
        <n v="5522.4"/>
        <n v="5445.7"/>
        <n v="5351.3"/>
        <n v="21074.8"/>
        <n v="105043.6"/>
        <n v="20508.4"/>
        <n v="20390.4"/>
        <n v="20036.4"/>
        <n v="19989.2"/>
        <n v="377948.1"/>
        <n v="4967.8"/>
        <n v="93296.7"/>
        <n v="19753.2"/>
        <n v="14230.8"/>
        <n v="19682.4"/>
        <n v="19635.2"/>
        <n v="4897"/>
        <n v="19517.2"/>
        <n v="4873.4"/>
        <n v="4814.4"/>
        <n v="4767.2"/>
        <n v="161872.4"/>
        <n v="111728.3"/>
        <n v="4761.3"/>
        <n v="14283.9"/>
        <n v="18998"/>
        <n v="18667.6"/>
        <n v="35801.2"/>
        <n v="18502.4"/>
        <n v="18455.2"/>
        <n v="5719790.4"/>
        <n v="13788.3"/>
        <n v="676871.6"/>
        <n v="18077.6"/>
        <n v="17983.2"/>
        <n v="4454.5"/>
        <n v="4377.8"/>
        <n v="13062.6"/>
        <n v="4277.5"/>
        <n v="16520"/>
        <n v="16496.4"/>
        <n v="12319.2"/>
        <n v="95043.1"/>
        <n v="16189.6"/>
        <n v="168781.3"/>
        <n v="16118.8"/>
        <n v="15835.6"/>
        <n v="3888.1"/>
        <n v="3799.6"/>
        <n v="14962.4"/>
        <n v="14466.8"/>
        <n v="14112.8"/>
        <n v="40733.6"/>
        <n v="609381.5"/>
        <n v="13900.4"/>
        <n v="13593.6"/>
        <n v="13452"/>
        <n v="3363"/>
        <n v="3245"/>
        <n v="11540.4"/>
        <n v="2684.5"/>
        <n v="2678.6"/>
        <n v="2596"/>
        <n v="10053.6"/>
        <n v="7434"/>
        <n v="2371.8"/>
        <n v="9487.2"/>
        <n v="4779"/>
        <n v="9298.4"/>
        <n v="2318.7"/>
        <n v="2301"/>
        <n v="2135.8"/>
        <n v="8378"/>
        <n v="6265.8"/>
        <n v="240578.4"/>
        <n v="14897.5"/>
        <n v="228731.2"/>
        <n v="196505.4"/>
        <n v="8496"/>
        <n v="105350.4"/>
        <n v="27281.6"/>
        <n v="457845.9"/>
        <n v="57997"/>
        <n v="38656.8"/>
        <n v="302758.5"/>
        <n v="513724.8"/>
        <n v="162344.4"/>
        <n v="156645"/>
        <n v="14661.5"/>
        <n v="243463.5"/>
        <n v="138225.2"/>
        <n v="326671.2"/>
        <n v="54280"/>
        <n v="44155.6"/>
        <n v="36869.1"/>
        <n v="317396.4"/>
        <n v="118873.2"/>
        <n v="214311.6"/>
        <n v="179761.2"/>
        <n v="26644.4"/>
        <n v="5380.8"/>
        <n v="56026.4"/>
        <n v="66906"/>
        <n v="2867.4"/>
        <n v="508698"/>
        <n v="21228.2"/>
        <n v="1138.7"/>
        <n v="52132.4"/>
        <n v="94447.2"/>
        <n v="23552.8"/>
        <n v="21363.9"/>
        <n v="7080"/>
        <n v="46893.2"/>
        <n v="86871.6"/>
        <n v="1597779"/>
        <n v="300711.2"/>
        <n v="888398.4"/>
        <n v="96683.3"/>
        <n v="215214.3"/>
        <n v="1572096.3"/>
        <n v="3643491.9"/>
        <n v="93987"/>
        <n v="1079.7"/>
        <n v="28154.8"/>
        <n v="6218.6"/>
        <n v="3811.4"/>
        <n v="146532.4"/>
        <n v="68062.4"/>
        <n v="38963.6"/>
        <n v="22561.6"/>
        <n v="4696.4"/>
        <n v="110802"/>
        <n v="80452.4"/>
        <n v="111156"/>
        <n v="136502.4"/>
        <n v="226436.1"/>
        <n v="236613.6"/>
        <n v="1168854.9"/>
        <n v="68522.6"/>
        <n v="295330.4"/>
        <n v="224837.2"/>
        <n v="542204.1"/>
        <n v="1355165.1"/>
        <n v="61383.6"/>
        <n v="163123.2"/>
        <n v="323697.6"/>
        <n v="17794.4"/>
        <n v="130484.4"/>
        <n v="45194"/>
        <n v="42102.4"/>
        <n v="8035.8"/>
        <n v="150709.6"/>
        <n v="31718.4"/>
        <n v="112359.6"/>
        <n v="2017.8"/>
        <n v="2070.9"/>
        <n v="8236.4"/>
        <n v="8189.2"/>
        <n v="7953.2"/>
        <n v="613605.9"/>
        <n v="577586.4"/>
        <n v="177330.4"/>
        <n v="27399.6"/>
        <n v="376726.8"/>
        <n v="40474"/>
        <n v="11776.4"/>
        <n v="92246.5"/>
        <n v="14337"/>
        <n v="11516.8"/>
        <n v="151346.8"/>
        <n v="78422.8"/>
        <n v="148632.8"/>
        <n v="21806.4"/>
        <n v="86873818.4"/>
        <n v="14372.4"/>
        <n v="32122668"/>
        <n v="38745.3"/>
        <n v="29948.4"/>
        <n v="87526.5"/>
        <n v="108040.8"/>
        <n v="730514.4"/>
        <n v="115569.2"/>
        <n v="51489.3"/>
        <n v="17770.8"/>
        <n v="63413.2"/>
        <n v="66316"/>
        <n v="22113.2"/>
        <n v="163070.1"/>
        <n v="148202.1"/>
        <n v="103391.6"/>
        <n v="13617.2"/>
        <n v="482077.2"/>
        <n v="155583"/>
        <n v="57678.4"/>
        <n v="29830.4"/>
        <n v="15484597.2"/>
        <n v="131947.6"/>
        <n v="11428.3"/>
        <n v="11162.8"/>
        <n v="6277.6"/>
        <n v="1368.8"/>
        <n v="4460.4"/>
        <n v="1026.6"/>
        <n v="2714"/>
        <n v="881442.3"/>
        <n v="254065.8"/>
        <n v="194859.3"/>
        <n v="161919.6"/>
        <n v="342689.7"/>
        <n v="180339.4"/>
        <n v="24850.8"/>
        <n v="844113"/>
        <n v="2325190"/>
        <n v="36084.4"/>
        <n v="101267.6"/>
        <n v="2545437"/>
        <n v="116884.9"/>
        <n v="382337.7"/>
        <n v="222878.4"/>
        <n v="230188.5"/>
        <n v="65136"/>
        <n v="58339.2"/>
        <n v="355062"/>
        <n v="34638.9"/>
        <n v="155175.9"/>
        <n v="34963.4"/>
        <n v="5032.7"/>
        <n v="100978.5"/>
        <n v="50498.1"/>
        <n v="53395"/>
        <n v="207408.6"/>
        <n v="5911.8"/>
        <n v="29877.6"/>
        <n v="61153.5"/>
        <n v="12077.3"/>
        <n v="14419.6"/>
        <n v="51141.2"/>
        <n v="79183.9"/>
        <n v="69277.8"/>
        <n v="1178873.1"/>
        <n v="403206"/>
        <n v="59873.2"/>
        <n v="44468.3"/>
        <n v="184056.4"/>
        <n v="737098.8"/>
        <n v="54958.5"/>
        <n v="484395.9"/>
        <n v="541850.1"/>
        <n v="2820.2"/>
        <n v="57348"/>
        <n v="31199.2"/>
        <n v="108265"/>
        <n v="42668.8"/>
        <n v="867453.4"/>
        <n v="18148.4"/>
        <n v="21570.4"/>
        <n v="5068.1"/>
        <n v="88877.6"/>
        <n v="4908.8"/>
        <n v="13558.2"/>
        <n v="8897.2"/>
        <n v="26738.8"/>
        <n v="8661.2"/>
        <n v="32544.4"/>
        <n v="1929.3"/>
        <n v="43258.8"/>
        <n v="67637.6"/>
        <n v="17310.6"/>
        <n v="4578.4"/>
        <n v="66428.1"/>
        <n v="18231"/>
        <n v="13758.8"/>
        <n v="11280.8"/>
        <n v="7292.4"/>
        <n v="10808.8"/>
        <n v="61690.4"/>
        <n v="584808"/>
        <n v="7009.2"/>
        <n v="41459.3"/>
        <n v="113026.3"/>
        <n v="91733.2"/>
        <n v="36509.2"/>
        <n v="9392.8"/>
        <n v="136738.4"/>
        <n v="68558"/>
        <n v="99143.6"/>
        <n v="6690.6"/>
      </sharedItems>
    </cacheField>
    <cacheField name="Client Type" numFmtId="0">
      <sharedItems containsBlank="1" count="3">
        <s v="Corporate"/>
        <s v="Retail"/>
        <m/>
      </sharedItems>
    </cacheField>
    <cacheField name="Policy MIS New" numFmtId="0">
      <sharedItems count="4">
        <s v="Rollover"/>
        <s v="New"/>
        <s v="Renew"/>
        <s v="Endorsement"/>
      </sharedItems>
    </cacheField>
    <cacheField name="Type of Purchase_x000a_(New Client/Old Client)" numFmtId="0">
      <sharedItems containsBlank="1" count="3">
        <s v="Old Client"/>
        <s v="New Client"/>
        <m/>
      </sharedItems>
    </cacheField>
    <cacheField name="HasLiability" numFmtId="0">
      <sharedItems count="2">
        <s v="Yes"/>
        <s v="No"/>
      </sharedItems>
    </cacheField>
    <cacheField name="IsCrossSold" numFmtId="0">
      <sharedItems count="3">
        <s v=""/>
        <s v="Cross-Sold"/>
        <e v="#N/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78">
  <r>
    <s v="PL 158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PL 252"/>
    <x v="1"/>
    <x v="1"/>
    <x v="0"/>
    <x v="1"/>
    <x v="1"/>
    <x v="1"/>
    <x v="0"/>
    <x v="0"/>
    <x v="1"/>
    <x v="1"/>
    <x v="1"/>
    <x v="1"/>
    <x v="0"/>
    <x v="0"/>
    <x v="0"/>
    <x v="0"/>
    <x v="1"/>
  </r>
  <r>
    <s v="PL 324"/>
    <x v="2"/>
    <x v="2"/>
    <x v="1"/>
    <x v="1"/>
    <x v="1"/>
    <x v="2"/>
    <x v="0"/>
    <x v="0"/>
    <x v="2"/>
    <x v="2"/>
    <x v="2"/>
    <x v="2"/>
    <x v="0"/>
    <x v="1"/>
    <x v="0"/>
    <x v="0"/>
    <x v="1"/>
  </r>
  <r>
    <s v="PL 382"/>
    <x v="3"/>
    <x v="1"/>
    <x v="0"/>
    <x v="1"/>
    <x v="1"/>
    <x v="3"/>
    <x v="1"/>
    <x v="1"/>
    <x v="3"/>
    <x v="3"/>
    <x v="3"/>
    <x v="3"/>
    <x v="1"/>
    <x v="2"/>
    <x v="1"/>
    <x v="1"/>
    <x v="0"/>
  </r>
  <r>
    <s v="PL 390"/>
    <x v="4"/>
    <x v="0"/>
    <x v="0"/>
    <x v="1"/>
    <x v="1"/>
    <x v="4"/>
    <x v="0"/>
    <x v="0"/>
    <x v="4"/>
    <x v="4"/>
    <x v="4"/>
    <x v="4"/>
    <x v="1"/>
    <x v="2"/>
    <x v="1"/>
    <x v="1"/>
    <x v="0"/>
  </r>
  <r>
    <s v="PL 404"/>
    <x v="5"/>
    <x v="3"/>
    <x v="0"/>
    <x v="1"/>
    <x v="0"/>
    <x v="5"/>
    <x v="0"/>
    <x v="0"/>
    <x v="5"/>
    <x v="5"/>
    <x v="5"/>
    <x v="5"/>
    <x v="0"/>
    <x v="2"/>
    <x v="1"/>
    <x v="0"/>
    <x v="0"/>
  </r>
  <r>
    <s v="PL 437"/>
    <x v="6"/>
    <x v="3"/>
    <x v="0"/>
    <x v="2"/>
    <x v="1"/>
    <x v="4"/>
    <x v="0"/>
    <x v="0"/>
    <x v="6"/>
    <x v="6"/>
    <x v="6"/>
    <x v="6"/>
    <x v="1"/>
    <x v="2"/>
    <x v="0"/>
    <x v="0"/>
    <x v="1"/>
  </r>
  <r>
    <s v="PL 449"/>
    <x v="7"/>
    <x v="0"/>
    <x v="0"/>
    <x v="2"/>
    <x v="1"/>
    <x v="6"/>
    <x v="2"/>
    <x v="2"/>
    <x v="7"/>
    <x v="7"/>
    <x v="7"/>
    <x v="7"/>
    <x v="1"/>
    <x v="0"/>
    <x v="1"/>
    <x v="1"/>
    <x v="0"/>
  </r>
  <r>
    <s v="PL 481"/>
    <x v="8"/>
    <x v="3"/>
    <x v="0"/>
    <x v="0"/>
    <x v="1"/>
    <x v="4"/>
    <x v="0"/>
    <x v="0"/>
    <x v="8"/>
    <x v="8"/>
    <x v="8"/>
    <x v="8"/>
    <x v="0"/>
    <x v="2"/>
    <x v="0"/>
    <x v="1"/>
    <x v="0"/>
  </r>
  <r>
    <s v="PL 511"/>
    <x v="9"/>
    <x v="0"/>
    <x v="0"/>
    <x v="1"/>
    <x v="1"/>
    <x v="4"/>
    <x v="3"/>
    <x v="3"/>
    <x v="9"/>
    <x v="9"/>
    <x v="9"/>
    <x v="9"/>
    <x v="1"/>
    <x v="2"/>
    <x v="0"/>
    <x v="0"/>
    <x v="1"/>
  </r>
  <r>
    <s v="PL 513"/>
    <x v="10"/>
    <x v="2"/>
    <x v="2"/>
    <x v="1"/>
    <x v="1"/>
    <x v="4"/>
    <x v="4"/>
    <x v="4"/>
    <x v="10"/>
    <x v="10"/>
    <x v="10"/>
    <x v="10"/>
    <x v="1"/>
    <x v="2"/>
    <x v="0"/>
    <x v="0"/>
    <x v="1"/>
  </r>
  <r>
    <s v="PL 515"/>
    <x v="11"/>
    <x v="2"/>
    <x v="2"/>
    <x v="1"/>
    <x v="1"/>
    <x v="7"/>
    <x v="5"/>
    <x v="5"/>
    <x v="11"/>
    <x v="11"/>
    <x v="11"/>
    <x v="11"/>
    <x v="0"/>
    <x v="2"/>
    <x v="0"/>
    <x v="1"/>
    <x v="0"/>
  </r>
  <r>
    <s v="PL 517"/>
    <x v="12"/>
    <x v="3"/>
    <x v="0"/>
    <x v="1"/>
    <x v="1"/>
    <x v="7"/>
    <x v="6"/>
    <x v="6"/>
    <x v="12"/>
    <x v="12"/>
    <x v="12"/>
    <x v="12"/>
    <x v="1"/>
    <x v="2"/>
    <x v="1"/>
    <x v="1"/>
    <x v="0"/>
  </r>
  <r>
    <s v="PL 522"/>
    <x v="13"/>
    <x v="1"/>
    <x v="0"/>
    <x v="1"/>
    <x v="1"/>
    <x v="4"/>
    <x v="7"/>
    <x v="7"/>
    <x v="13"/>
    <x v="13"/>
    <x v="13"/>
    <x v="13"/>
    <x v="1"/>
    <x v="0"/>
    <x v="0"/>
    <x v="1"/>
    <x v="0"/>
  </r>
  <r>
    <s v="PL 524"/>
    <x v="14"/>
    <x v="1"/>
    <x v="0"/>
    <x v="1"/>
    <x v="1"/>
    <x v="8"/>
    <x v="7"/>
    <x v="7"/>
    <x v="14"/>
    <x v="14"/>
    <x v="14"/>
    <x v="14"/>
    <x v="1"/>
    <x v="0"/>
    <x v="1"/>
    <x v="1"/>
    <x v="0"/>
  </r>
  <r>
    <s v="PL 526"/>
    <x v="15"/>
    <x v="0"/>
    <x v="0"/>
    <x v="1"/>
    <x v="1"/>
    <x v="7"/>
    <x v="8"/>
    <x v="8"/>
    <x v="15"/>
    <x v="15"/>
    <x v="15"/>
    <x v="15"/>
    <x v="1"/>
    <x v="0"/>
    <x v="1"/>
    <x v="1"/>
    <x v="0"/>
  </r>
  <r>
    <s v="PL 528"/>
    <x v="16"/>
    <x v="3"/>
    <x v="0"/>
    <x v="1"/>
    <x v="1"/>
    <x v="8"/>
    <x v="9"/>
    <x v="9"/>
    <x v="16"/>
    <x v="16"/>
    <x v="16"/>
    <x v="16"/>
    <x v="1"/>
    <x v="0"/>
    <x v="0"/>
    <x v="1"/>
    <x v="0"/>
  </r>
  <r>
    <s v="PL 530"/>
    <x v="17"/>
    <x v="2"/>
    <x v="3"/>
    <x v="1"/>
    <x v="1"/>
    <x v="7"/>
    <x v="10"/>
    <x v="10"/>
    <x v="17"/>
    <x v="17"/>
    <x v="17"/>
    <x v="17"/>
    <x v="1"/>
    <x v="0"/>
    <x v="1"/>
    <x v="1"/>
    <x v="0"/>
  </r>
  <r>
    <s v="PL 532"/>
    <x v="18"/>
    <x v="3"/>
    <x v="0"/>
    <x v="3"/>
    <x v="1"/>
    <x v="7"/>
    <x v="11"/>
    <x v="11"/>
    <x v="18"/>
    <x v="18"/>
    <x v="18"/>
    <x v="18"/>
    <x v="1"/>
    <x v="0"/>
    <x v="1"/>
    <x v="1"/>
    <x v="0"/>
  </r>
  <r>
    <s v="PL 534"/>
    <x v="19"/>
    <x v="2"/>
    <x v="1"/>
    <x v="0"/>
    <x v="1"/>
    <x v="9"/>
    <x v="0"/>
    <x v="12"/>
    <x v="19"/>
    <x v="19"/>
    <x v="19"/>
    <x v="19"/>
    <x v="0"/>
    <x v="1"/>
    <x v="0"/>
    <x v="1"/>
    <x v="0"/>
  </r>
  <r>
    <s v="PL 536"/>
    <x v="1"/>
    <x v="3"/>
    <x v="0"/>
    <x v="3"/>
    <x v="1"/>
    <x v="2"/>
    <x v="0"/>
    <x v="0"/>
    <x v="20"/>
    <x v="20"/>
    <x v="20"/>
    <x v="20"/>
    <x v="0"/>
    <x v="1"/>
    <x v="0"/>
    <x v="0"/>
    <x v="1"/>
  </r>
  <r>
    <s v="PL 538"/>
    <x v="20"/>
    <x v="0"/>
    <x v="0"/>
    <x v="0"/>
    <x v="1"/>
    <x v="9"/>
    <x v="5"/>
    <x v="13"/>
    <x v="21"/>
    <x v="21"/>
    <x v="21"/>
    <x v="21"/>
    <x v="0"/>
    <x v="1"/>
    <x v="0"/>
    <x v="0"/>
    <x v="1"/>
  </r>
  <r>
    <s v="PL 540"/>
    <x v="21"/>
    <x v="3"/>
    <x v="0"/>
    <x v="4"/>
    <x v="0"/>
    <x v="5"/>
    <x v="12"/>
    <x v="14"/>
    <x v="22"/>
    <x v="22"/>
    <x v="22"/>
    <x v="22"/>
    <x v="0"/>
    <x v="0"/>
    <x v="0"/>
    <x v="0"/>
    <x v="0"/>
  </r>
  <r>
    <s v="PL 541"/>
    <x v="21"/>
    <x v="1"/>
    <x v="0"/>
    <x v="4"/>
    <x v="0"/>
    <x v="10"/>
    <x v="12"/>
    <x v="14"/>
    <x v="23"/>
    <x v="23"/>
    <x v="23"/>
    <x v="23"/>
    <x v="0"/>
    <x v="0"/>
    <x v="0"/>
    <x v="0"/>
    <x v="0"/>
  </r>
  <r>
    <s v="PL 542"/>
    <x v="22"/>
    <x v="2"/>
    <x v="4"/>
    <x v="1"/>
    <x v="1"/>
    <x v="11"/>
    <x v="13"/>
    <x v="15"/>
    <x v="24"/>
    <x v="24"/>
    <x v="24"/>
    <x v="24"/>
    <x v="1"/>
    <x v="0"/>
    <x v="0"/>
    <x v="0"/>
    <x v="1"/>
  </r>
  <r>
    <s v="PL 543"/>
    <x v="23"/>
    <x v="0"/>
    <x v="0"/>
    <x v="5"/>
    <x v="1"/>
    <x v="12"/>
    <x v="5"/>
    <x v="5"/>
    <x v="25"/>
    <x v="25"/>
    <x v="25"/>
    <x v="25"/>
    <x v="0"/>
    <x v="1"/>
    <x v="0"/>
    <x v="0"/>
    <x v="1"/>
  </r>
  <r>
    <s v="PL 545"/>
    <x v="24"/>
    <x v="1"/>
    <x v="0"/>
    <x v="4"/>
    <x v="0"/>
    <x v="13"/>
    <x v="5"/>
    <x v="5"/>
    <x v="26"/>
    <x v="26"/>
    <x v="26"/>
    <x v="26"/>
    <x v="0"/>
    <x v="1"/>
    <x v="0"/>
    <x v="0"/>
    <x v="0"/>
  </r>
  <r>
    <s v="PL 546"/>
    <x v="25"/>
    <x v="2"/>
    <x v="2"/>
    <x v="0"/>
    <x v="1"/>
    <x v="9"/>
    <x v="5"/>
    <x v="13"/>
    <x v="27"/>
    <x v="27"/>
    <x v="27"/>
    <x v="27"/>
    <x v="0"/>
    <x v="1"/>
    <x v="0"/>
    <x v="1"/>
    <x v="0"/>
  </r>
  <r>
    <s v="PL 547"/>
    <x v="26"/>
    <x v="3"/>
    <x v="0"/>
    <x v="5"/>
    <x v="0"/>
    <x v="0"/>
    <x v="7"/>
    <x v="7"/>
    <x v="28"/>
    <x v="28"/>
    <x v="28"/>
    <x v="28"/>
    <x v="0"/>
    <x v="1"/>
    <x v="0"/>
    <x v="0"/>
    <x v="0"/>
  </r>
  <r>
    <s v="PL 548"/>
    <x v="24"/>
    <x v="3"/>
    <x v="0"/>
    <x v="4"/>
    <x v="1"/>
    <x v="14"/>
    <x v="7"/>
    <x v="7"/>
    <x v="29"/>
    <x v="29"/>
    <x v="29"/>
    <x v="29"/>
    <x v="0"/>
    <x v="1"/>
    <x v="0"/>
    <x v="0"/>
    <x v="1"/>
  </r>
  <r>
    <s v="PL 549"/>
    <x v="27"/>
    <x v="2"/>
    <x v="3"/>
    <x v="4"/>
    <x v="0"/>
    <x v="5"/>
    <x v="7"/>
    <x v="7"/>
    <x v="26"/>
    <x v="26"/>
    <x v="26"/>
    <x v="30"/>
    <x v="0"/>
    <x v="1"/>
    <x v="0"/>
    <x v="0"/>
    <x v="0"/>
  </r>
  <r>
    <s v="PL 550"/>
    <x v="27"/>
    <x v="3"/>
    <x v="0"/>
    <x v="4"/>
    <x v="0"/>
    <x v="15"/>
    <x v="7"/>
    <x v="7"/>
    <x v="30"/>
    <x v="30"/>
    <x v="30"/>
    <x v="31"/>
    <x v="0"/>
    <x v="1"/>
    <x v="0"/>
    <x v="0"/>
    <x v="0"/>
  </r>
  <r>
    <s v="PL 551"/>
    <x v="28"/>
    <x v="3"/>
    <x v="0"/>
    <x v="6"/>
    <x v="1"/>
    <x v="14"/>
    <x v="4"/>
    <x v="4"/>
    <x v="31"/>
    <x v="31"/>
    <x v="31"/>
    <x v="32"/>
    <x v="0"/>
    <x v="1"/>
    <x v="1"/>
    <x v="1"/>
    <x v="0"/>
  </r>
  <r>
    <s v="PL 552"/>
    <x v="29"/>
    <x v="2"/>
    <x v="4"/>
    <x v="3"/>
    <x v="0"/>
    <x v="16"/>
    <x v="7"/>
    <x v="7"/>
    <x v="32"/>
    <x v="32"/>
    <x v="32"/>
    <x v="33"/>
    <x v="0"/>
    <x v="1"/>
    <x v="0"/>
    <x v="0"/>
    <x v="0"/>
  </r>
  <r>
    <s v="PL 553"/>
    <x v="30"/>
    <x v="0"/>
    <x v="0"/>
    <x v="0"/>
    <x v="1"/>
    <x v="9"/>
    <x v="2"/>
    <x v="16"/>
    <x v="33"/>
    <x v="33"/>
    <x v="33"/>
    <x v="34"/>
    <x v="0"/>
    <x v="1"/>
    <x v="0"/>
    <x v="0"/>
    <x v="1"/>
  </r>
  <r>
    <s v="PL 554"/>
    <x v="31"/>
    <x v="3"/>
    <x v="0"/>
    <x v="7"/>
    <x v="0"/>
    <x v="13"/>
    <x v="14"/>
    <x v="17"/>
    <x v="34"/>
    <x v="34"/>
    <x v="34"/>
    <x v="35"/>
    <x v="0"/>
    <x v="1"/>
    <x v="1"/>
    <x v="0"/>
    <x v="0"/>
  </r>
  <r>
    <s v="PL 555"/>
    <x v="32"/>
    <x v="1"/>
    <x v="0"/>
    <x v="0"/>
    <x v="1"/>
    <x v="9"/>
    <x v="14"/>
    <x v="18"/>
    <x v="35"/>
    <x v="35"/>
    <x v="35"/>
    <x v="36"/>
    <x v="0"/>
    <x v="1"/>
    <x v="0"/>
    <x v="1"/>
    <x v="0"/>
  </r>
  <r>
    <s v="PL 556"/>
    <x v="33"/>
    <x v="2"/>
    <x v="3"/>
    <x v="1"/>
    <x v="2"/>
    <x v="17"/>
    <x v="15"/>
    <x v="19"/>
    <x v="36"/>
    <x v="36"/>
    <x v="36"/>
    <x v="37"/>
    <x v="1"/>
    <x v="1"/>
    <x v="0"/>
    <x v="0"/>
    <x v="1"/>
  </r>
  <r>
    <s v="PL 557"/>
    <x v="34"/>
    <x v="3"/>
    <x v="0"/>
    <x v="1"/>
    <x v="2"/>
    <x v="17"/>
    <x v="16"/>
    <x v="20"/>
    <x v="37"/>
    <x v="37"/>
    <x v="37"/>
    <x v="38"/>
    <x v="1"/>
    <x v="1"/>
    <x v="1"/>
    <x v="1"/>
    <x v="0"/>
  </r>
  <r>
    <s v="PL 558"/>
    <x v="35"/>
    <x v="2"/>
    <x v="1"/>
    <x v="1"/>
    <x v="0"/>
    <x v="0"/>
    <x v="14"/>
    <x v="17"/>
    <x v="38"/>
    <x v="38"/>
    <x v="38"/>
    <x v="39"/>
    <x v="0"/>
    <x v="1"/>
    <x v="0"/>
    <x v="0"/>
    <x v="0"/>
  </r>
  <r>
    <s v="PL 559"/>
    <x v="36"/>
    <x v="1"/>
    <x v="0"/>
    <x v="1"/>
    <x v="1"/>
    <x v="4"/>
    <x v="17"/>
    <x v="21"/>
    <x v="39"/>
    <x v="39"/>
    <x v="39"/>
    <x v="40"/>
    <x v="1"/>
    <x v="1"/>
    <x v="1"/>
    <x v="1"/>
    <x v="0"/>
  </r>
  <r>
    <s v="PL 560"/>
    <x v="37"/>
    <x v="3"/>
    <x v="0"/>
    <x v="0"/>
    <x v="2"/>
    <x v="18"/>
    <x v="18"/>
    <x v="22"/>
    <x v="40"/>
    <x v="40"/>
    <x v="40"/>
    <x v="41"/>
    <x v="0"/>
    <x v="1"/>
    <x v="0"/>
    <x v="0"/>
    <x v="1"/>
  </r>
  <r>
    <s v="PL 561"/>
    <x v="38"/>
    <x v="2"/>
    <x v="2"/>
    <x v="0"/>
    <x v="1"/>
    <x v="2"/>
    <x v="9"/>
    <x v="9"/>
    <x v="41"/>
    <x v="41"/>
    <x v="41"/>
    <x v="42"/>
    <x v="0"/>
    <x v="1"/>
    <x v="0"/>
    <x v="0"/>
    <x v="1"/>
  </r>
  <r>
    <s v="PL 562"/>
    <x v="39"/>
    <x v="1"/>
    <x v="0"/>
    <x v="0"/>
    <x v="2"/>
    <x v="17"/>
    <x v="11"/>
    <x v="23"/>
    <x v="42"/>
    <x v="42"/>
    <x v="42"/>
    <x v="43"/>
    <x v="1"/>
    <x v="1"/>
    <x v="0"/>
    <x v="1"/>
    <x v="0"/>
  </r>
  <r>
    <s v="PL 563"/>
    <x v="40"/>
    <x v="0"/>
    <x v="0"/>
    <x v="0"/>
    <x v="1"/>
    <x v="9"/>
    <x v="9"/>
    <x v="24"/>
    <x v="43"/>
    <x v="43"/>
    <x v="43"/>
    <x v="44"/>
    <x v="0"/>
    <x v="1"/>
    <x v="0"/>
    <x v="0"/>
    <x v="1"/>
  </r>
  <r>
    <s v="PL 564"/>
    <x v="41"/>
    <x v="2"/>
    <x v="1"/>
    <x v="3"/>
    <x v="0"/>
    <x v="19"/>
    <x v="9"/>
    <x v="9"/>
    <x v="44"/>
    <x v="44"/>
    <x v="44"/>
    <x v="45"/>
    <x v="0"/>
    <x v="1"/>
    <x v="0"/>
    <x v="0"/>
    <x v="0"/>
  </r>
  <r>
    <s v="PL 565"/>
    <x v="41"/>
    <x v="1"/>
    <x v="0"/>
    <x v="8"/>
    <x v="2"/>
    <x v="20"/>
    <x v="9"/>
    <x v="9"/>
    <x v="45"/>
    <x v="45"/>
    <x v="45"/>
    <x v="46"/>
    <x v="0"/>
    <x v="1"/>
    <x v="0"/>
    <x v="0"/>
    <x v="1"/>
  </r>
  <r>
    <s v="PL 566"/>
    <x v="42"/>
    <x v="3"/>
    <x v="0"/>
    <x v="1"/>
    <x v="2"/>
    <x v="21"/>
    <x v="11"/>
    <x v="11"/>
    <x v="46"/>
    <x v="46"/>
    <x v="46"/>
    <x v="47"/>
    <x v="0"/>
    <x v="1"/>
    <x v="0"/>
    <x v="0"/>
    <x v="1"/>
  </r>
  <r>
    <s v="PL 567"/>
    <x v="42"/>
    <x v="3"/>
    <x v="0"/>
    <x v="1"/>
    <x v="1"/>
    <x v="1"/>
    <x v="11"/>
    <x v="11"/>
    <x v="47"/>
    <x v="47"/>
    <x v="47"/>
    <x v="48"/>
    <x v="0"/>
    <x v="1"/>
    <x v="0"/>
    <x v="0"/>
    <x v="1"/>
  </r>
  <r>
    <s v="PL 568"/>
    <x v="43"/>
    <x v="3"/>
    <x v="0"/>
    <x v="0"/>
    <x v="2"/>
    <x v="22"/>
    <x v="11"/>
    <x v="11"/>
    <x v="48"/>
    <x v="48"/>
    <x v="48"/>
    <x v="49"/>
    <x v="0"/>
    <x v="1"/>
    <x v="0"/>
    <x v="0"/>
    <x v="1"/>
  </r>
  <r>
    <s v="PL 569"/>
    <x v="44"/>
    <x v="2"/>
    <x v="2"/>
    <x v="0"/>
    <x v="0"/>
    <x v="19"/>
    <x v="11"/>
    <x v="11"/>
    <x v="49"/>
    <x v="49"/>
    <x v="49"/>
    <x v="50"/>
    <x v="0"/>
    <x v="1"/>
    <x v="0"/>
    <x v="0"/>
    <x v="0"/>
  </r>
  <r>
    <s v="PL 570"/>
    <x v="45"/>
    <x v="1"/>
    <x v="0"/>
    <x v="9"/>
    <x v="2"/>
    <x v="17"/>
    <x v="19"/>
    <x v="22"/>
    <x v="50"/>
    <x v="50"/>
    <x v="50"/>
    <x v="51"/>
    <x v="1"/>
    <x v="1"/>
    <x v="1"/>
    <x v="1"/>
    <x v="0"/>
  </r>
  <r>
    <s v="PL 571"/>
    <x v="30"/>
    <x v="3"/>
    <x v="0"/>
    <x v="0"/>
    <x v="1"/>
    <x v="9"/>
    <x v="1"/>
    <x v="25"/>
    <x v="51"/>
    <x v="51"/>
    <x v="51"/>
    <x v="52"/>
    <x v="0"/>
    <x v="1"/>
    <x v="0"/>
    <x v="0"/>
    <x v="1"/>
  </r>
  <r>
    <s v="PL 572"/>
    <x v="46"/>
    <x v="1"/>
    <x v="0"/>
    <x v="5"/>
    <x v="2"/>
    <x v="23"/>
    <x v="1"/>
    <x v="1"/>
    <x v="52"/>
    <x v="52"/>
    <x v="52"/>
    <x v="53"/>
    <x v="0"/>
    <x v="1"/>
    <x v="1"/>
    <x v="1"/>
    <x v="0"/>
  </r>
  <r>
    <s v="PL 573"/>
    <x v="47"/>
    <x v="0"/>
    <x v="0"/>
    <x v="5"/>
    <x v="2"/>
    <x v="23"/>
    <x v="19"/>
    <x v="26"/>
    <x v="53"/>
    <x v="53"/>
    <x v="53"/>
    <x v="54"/>
    <x v="0"/>
    <x v="1"/>
    <x v="1"/>
    <x v="1"/>
    <x v="0"/>
  </r>
  <r>
    <s v="PL 574"/>
    <x v="48"/>
    <x v="2"/>
    <x v="4"/>
    <x v="4"/>
    <x v="0"/>
    <x v="5"/>
    <x v="20"/>
    <x v="27"/>
    <x v="54"/>
    <x v="54"/>
    <x v="54"/>
    <x v="55"/>
    <x v="0"/>
    <x v="1"/>
    <x v="1"/>
    <x v="0"/>
    <x v="0"/>
  </r>
  <r>
    <s v="PL 576"/>
    <x v="49"/>
    <x v="1"/>
    <x v="0"/>
    <x v="4"/>
    <x v="0"/>
    <x v="15"/>
    <x v="20"/>
    <x v="27"/>
    <x v="55"/>
    <x v="55"/>
    <x v="55"/>
    <x v="56"/>
    <x v="0"/>
    <x v="1"/>
    <x v="0"/>
    <x v="0"/>
    <x v="0"/>
  </r>
  <r>
    <s v="PL 577"/>
    <x v="49"/>
    <x v="3"/>
    <x v="0"/>
    <x v="4"/>
    <x v="0"/>
    <x v="24"/>
    <x v="20"/>
    <x v="27"/>
    <x v="56"/>
    <x v="56"/>
    <x v="56"/>
    <x v="57"/>
    <x v="0"/>
    <x v="1"/>
    <x v="0"/>
    <x v="0"/>
    <x v="0"/>
  </r>
  <r>
    <s v="PL 578"/>
    <x v="49"/>
    <x v="0"/>
    <x v="0"/>
    <x v="4"/>
    <x v="0"/>
    <x v="0"/>
    <x v="21"/>
    <x v="28"/>
    <x v="57"/>
    <x v="57"/>
    <x v="57"/>
    <x v="58"/>
    <x v="0"/>
    <x v="1"/>
    <x v="0"/>
    <x v="0"/>
    <x v="0"/>
  </r>
  <r>
    <s v="PL 579"/>
    <x v="50"/>
    <x v="3"/>
    <x v="0"/>
    <x v="0"/>
    <x v="1"/>
    <x v="7"/>
    <x v="5"/>
    <x v="5"/>
    <x v="58"/>
    <x v="58"/>
    <x v="58"/>
    <x v="59"/>
    <x v="1"/>
    <x v="2"/>
    <x v="1"/>
    <x v="1"/>
    <x v="0"/>
  </r>
  <r>
    <s v="PL 580"/>
    <x v="51"/>
    <x v="3"/>
    <x v="0"/>
    <x v="1"/>
    <x v="1"/>
    <x v="8"/>
    <x v="14"/>
    <x v="17"/>
    <x v="59"/>
    <x v="59"/>
    <x v="59"/>
    <x v="60"/>
    <x v="1"/>
    <x v="2"/>
    <x v="1"/>
    <x v="1"/>
    <x v="0"/>
  </r>
  <r>
    <s v="PL 581"/>
    <x v="52"/>
    <x v="1"/>
    <x v="0"/>
    <x v="0"/>
    <x v="1"/>
    <x v="12"/>
    <x v="2"/>
    <x v="2"/>
    <x v="60"/>
    <x v="60"/>
    <x v="60"/>
    <x v="61"/>
    <x v="1"/>
    <x v="2"/>
    <x v="0"/>
    <x v="1"/>
    <x v="0"/>
  </r>
  <r>
    <s v="PL 582"/>
    <x v="53"/>
    <x v="0"/>
    <x v="0"/>
    <x v="0"/>
    <x v="1"/>
    <x v="7"/>
    <x v="22"/>
    <x v="29"/>
    <x v="61"/>
    <x v="61"/>
    <x v="61"/>
    <x v="62"/>
    <x v="1"/>
    <x v="2"/>
    <x v="0"/>
    <x v="1"/>
    <x v="0"/>
  </r>
  <r>
    <s v="PL 583"/>
    <x v="54"/>
    <x v="2"/>
    <x v="1"/>
    <x v="0"/>
    <x v="0"/>
    <x v="10"/>
    <x v="0"/>
    <x v="0"/>
    <x v="62"/>
    <x v="62"/>
    <x v="62"/>
    <x v="63"/>
    <x v="1"/>
    <x v="2"/>
    <x v="1"/>
    <x v="0"/>
    <x v="0"/>
  </r>
  <r>
    <s v="PL 584"/>
    <x v="11"/>
    <x v="1"/>
    <x v="0"/>
    <x v="0"/>
    <x v="1"/>
    <x v="7"/>
    <x v="23"/>
    <x v="30"/>
    <x v="63"/>
    <x v="63"/>
    <x v="63"/>
    <x v="64"/>
    <x v="0"/>
    <x v="2"/>
    <x v="0"/>
    <x v="1"/>
    <x v="0"/>
  </r>
  <r>
    <s v="PL 585"/>
    <x v="55"/>
    <x v="2"/>
    <x v="1"/>
    <x v="5"/>
    <x v="1"/>
    <x v="14"/>
    <x v="24"/>
    <x v="31"/>
    <x v="64"/>
    <x v="64"/>
    <x v="64"/>
    <x v="65"/>
    <x v="1"/>
    <x v="2"/>
    <x v="0"/>
    <x v="1"/>
    <x v="0"/>
  </r>
  <r>
    <s v="PL 586"/>
    <x v="55"/>
    <x v="0"/>
    <x v="0"/>
    <x v="5"/>
    <x v="2"/>
    <x v="25"/>
    <x v="25"/>
    <x v="32"/>
    <x v="65"/>
    <x v="65"/>
    <x v="65"/>
    <x v="66"/>
    <x v="1"/>
    <x v="2"/>
    <x v="0"/>
    <x v="1"/>
    <x v="0"/>
  </r>
  <r>
    <s v="PL 587"/>
    <x v="56"/>
    <x v="1"/>
    <x v="0"/>
    <x v="0"/>
    <x v="2"/>
    <x v="26"/>
    <x v="0"/>
    <x v="0"/>
    <x v="66"/>
    <x v="66"/>
    <x v="66"/>
    <x v="67"/>
    <x v="1"/>
    <x v="2"/>
    <x v="1"/>
    <x v="1"/>
    <x v="0"/>
  </r>
  <r>
    <s v="PL 588"/>
    <x v="57"/>
    <x v="2"/>
    <x v="1"/>
    <x v="0"/>
    <x v="2"/>
    <x v="27"/>
    <x v="7"/>
    <x v="7"/>
    <x v="67"/>
    <x v="67"/>
    <x v="67"/>
    <x v="68"/>
    <x v="1"/>
    <x v="2"/>
    <x v="0"/>
    <x v="0"/>
    <x v="1"/>
  </r>
  <r>
    <s v="PL 589"/>
    <x v="58"/>
    <x v="2"/>
    <x v="3"/>
    <x v="0"/>
    <x v="2"/>
    <x v="28"/>
    <x v="2"/>
    <x v="2"/>
    <x v="68"/>
    <x v="68"/>
    <x v="68"/>
    <x v="69"/>
    <x v="1"/>
    <x v="2"/>
    <x v="0"/>
    <x v="1"/>
    <x v="0"/>
  </r>
  <r>
    <s v="PL 590"/>
    <x v="59"/>
    <x v="3"/>
    <x v="0"/>
    <x v="0"/>
    <x v="1"/>
    <x v="8"/>
    <x v="26"/>
    <x v="33"/>
    <x v="69"/>
    <x v="69"/>
    <x v="69"/>
    <x v="70"/>
    <x v="1"/>
    <x v="2"/>
    <x v="0"/>
    <x v="1"/>
    <x v="0"/>
  </r>
  <r>
    <s v="PL 591"/>
    <x v="60"/>
    <x v="1"/>
    <x v="0"/>
    <x v="5"/>
    <x v="0"/>
    <x v="13"/>
    <x v="5"/>
    <x v="5"/>
    <x v="70"/>
    <x v="70"/>
    <x v="70"/>
    <x v="71"/>
    <x v="0"/>
    <x v="2"/>
    <x v="1"/>
    <x v="0"/>
    <x v="0"/>
  </r>
  <r>
    <s v="PL 592"/>
    <x v="61"/>
    <x v="2"/>
    <x v="4"/>
    <x v="1"/>
    <x v="2"/>
    <x v="29"/>
    <x v="3"/>
    <x v="3"/>
    <x v="71"/>
    <x v="71"/>
    <x v="71"/>
    <x v="72"/>
    <x v="1"/>
    <x v="2"/>
    <x v="1"/>
    <x v="1"/>
    <x v="0"/>
  </r>
  <r>
    <s v="PL 593"/>
    <x v="62"/>
    <x v="0"/>
    <x v="0"/>
    <x v="1"/>
    <x v="1"/>
    <x v="4"/>
    <x v="14"/>
    <x v="17"/>
    <x v="72"/>
    <x v="72"/>
    <x v="72"/>
    <x v="73"/>
    <x v="1"/>
    <x v="2"/>
    <x v="1"/>
    <x v="1"/>
    <x v="0"/>
  </r>
  <r>
    <s v="PL 594"/>
    <x v="63"/>
    <x v="0"/>
    <x v="0"/>
    <x v="1"/>
    <x v="1"/>
    <x v="12"/>
    <x v="17"/>
    <x v="21"/>
    <x v="73"/>
    <x v="73"/>
    <x v="73"/>
    <x v="74"/>
    <x v="0"/>
    <x v="2"/>
    <x v="1"/>
    <x v="1"/>
    <x v="0"/>
  </r>
  <r>
    <s v="PL 595"/>
    <x v="64"/>
    <x v="2"/>
    <x v="2"/>
    <x v="1"/>
    <x v="1"/>
    <x v="7"/>
    <x v="8"/>
    <x v="8"/>
    <x v="74"/>
    <x v="74"/>
    <x v="74"/>
    <x v="75"/>
    <x v="0"/>
    <x v="2"/>
    <x v="0"/>
    <x v="0"/>
    <x v="1"/>
  </r>
  <r>
    <s v="PL 596"/>
    <x v="65"/>
    <x v="1"/>
    <x v="0"/>
    <x v="1"/>
    <x v="1"/>
    <x v="7"/>
    <x v="27"/>
    <x v="34"/>
    <x v="75"/>
    <x v="75"/>
    <x v="75"/>
    <x v="76"/>
    <x v="1"/>
    <x v="2"/>
    <x v="0"/>
    <x v="0"/>
    <x v="1"/>
  </r>
  <r>
    <s v="PL 597"/>
    <x v="38"/>
    <x v="0"/>
    <x v="0"/>
    <x v="0"/>
    <x v="1"/>
    <x v="7"/>
    <x v="10"/>
    <x v="10"/>
    <x v="76"/>
    <x v="76"/>
    <x v="76"/>
    <x v="77"/>
    <x v="0"/>
    <x v="2"/>
    <x v="0"/>
    <x v="0"/>
    <x v="1"/>
  </r>
  <r>
    <s v="PL 598"/>
    <x v="66"/>
    <x v="0"/>
    <x v="0"/>
    <x v="0"/>
    <x v="1"/>
    <x v="2"/>
    <x v="4"/>
    <x v="4"/>
    <x v="77"/>
    <x v="77"/>
    <x v="77"/>
    <x v="78"/>
    <x v="0"/>
    <x v="2"/>
    <x v="0"/>
    <x v="0"/>
    <x v="1"/>
  </r>
  <r>
    <s v="PL 599"/>
    <x v="67"/>
    <x v="2"/>
    <x v="4"/>
    <x v="1"/>
    <x v="2"/>
    <x v="30"/>
    <x v="14"/>
    <x v="17"/>
    <x v="78"/>
    <x v="78"/>
    <x v="78"/>
    <x v="79"/>
    <x v="1"/>
    <x v="2"/>
    <x v="1"/>
    <x v="1"/>
    <x v="0"/>
  </r>
  <r>
    <s v="PL 600"/>
    <x v="10"/>
    <x v="3"/>
    <x v="0"/>
    <x v="2"/>
    <x v="2"/>
    <x v="31"/>
    <x v="28"/>
    <x v="35"/>
    <x v="79"/>
    <x v="79"/>
    <x v="79"/>
    <x v="80"/>
    <x v="1"/>
    <x v="2"/>
    <x v="0"/>
    <x v="0"/>
    <x v="1"/>
  </r>
  <r>
    <s v="PL 601"/>
    <x v="68"/>
    <x v="0"/>
    <x v="0"/>
    <x v="1"/>
    <x v="1"/>
    <x v="7"/>
    <x v="6"/>
    <x v="6"/>
    <x v="80"/>
    <x v="80"/>
    <x v="80"/>
    <x v="81"/>
    <x v="1"/>
    <x v="2"/>
    <x v="1"/>
    <x v="1"/>
    <x v="0"/>
  </r>
  <r>
    <s v="PL 602"/>
    <x v="69"/>
    <x v="1"/>
    <x v="0"/>
    <x v="2"/>
    <x v="1"/>
    <x v="7"/>
    <x v="6"/>
    <x v="6"/>
    <x v="81"/>
    <x v="81"/>
    <x v="81"/>
    <x v="82"/>
    <x v="1"/>
    <x v="2"/>
    <x v="0"/>
    <x v="1"/>
    <x v="0"/>
  </r>
  <r>
    <s v="PL 603"/>
    <x v="39"/>
    <x v="1"/>
    <x v="0"/>
    <x v="0"/>
    <x v="2"/>
    <x v="27"/>
    <x v="27"/>
    <x v="34"/>
    <x v="82"/>
    <x v="82"/>
    <x v="82"/>
    <x v="83"/>
    <x v="1"/>
    <x v="2"/>
    <x v="0"/>
    <x v="1"/>
    <x v="0"/>
  </r>
  <r>
    <s v="PL 604"/>
    <x v="70"/>
    <x v="0"/>
    <x v="0"/>
    <x v="2"/>
    <x v="1"/>
    <x v="6"/>
    <x v="26"/>
    <x v="33"/>
    <x v="83"/>
    <x v="83"/>
    <x v="83"/>
    <x v="84"/>
    <x v="1"/>
    <x v="2"/>
    <x v="1"/>
    <x v="1"/>
    <x v="0"/>
  </r>
  <r>
    <s v="PL 605"/>
    <x v="71"/>
    <x v="1"/>
    <x v="0"/>
    <x v="1"/>
    <x v="1"/>
    <x v="4"/>
    <x v="18"/>
    <x v="36"/>
    <x v="84"/>
    <x v="84"/>
    <x v="84"/>
    <x v="85"/>
    <x v="1"/>
    <x v="2"/>
    <x v="0"/>
    <x v="0"/>
    <x v="1"/>
  </r>
  <r>
    <s v="PL 606"/>
    <x v="72"/>
    <x v="3"/>
    <x v="0"/>
    <x v="2"/>
    <x v="2"/>
    <x v="31"/>
    <x v="27"/>
    <x v="34"/>
    <x v="85"/>
    <x v="85"/>
    <x v="85"/>
    <x v="86"/>
    <x v="1"/>
    <x v="2"/>
    <x v="0"/>
    <x v="1"/>
    <x v="0"/>
  </r>
  <r>
    <s v="PL 607"/>
    <x v="72"/>
    <x v="1"/>
    <x v="0"/>
    <x v="2"/>
    <x v="2"/>
    <x v="31"/>
    <x v="27"/>
    <x v="34"/>
    <x v="86"/>
    <x v="86"/>
    <x v="86"/>
    <x v="87"/>
    <x v="1"/>
    <x v="2"/>
    <x v="0"/>
    <x v="1"/>
    <x v="0"/>
  </r>
  <r>
    <s v="PL 608"/>
    <x v="73"/>
    <x v="1"/>
    <x v="0"/>
    <x v="2"/>
    <x v="2"/>
    <x v="31"/>
    <x v="29"/>
    <x v="37"/>
    <x v="87"/>
    <x v="87"/>
    <x v="87"/>
    <x v="88"/>
    <x v="1"/>
    <x v="2"/>
    <x v="1"/>
    <x v="1"/>
    <x v="0"/>
  </r>
  <r>
    <s v="PL 609"/>
    <x v="74"/>
    <x v="3"/>
    <x v="0"/>
    <x v="1"/>
    <x v="2"/>
    <x v="30"/>
    <x v="20"/>
    <x v="27"/>
    <x v="88"/>
    <x v="88"/>
    <x v="88"/>
    <x v="89"/>
    <x v="1"/>
    <x v="2"/>
    <x v="1"/>
    <x v="1"/>
    <x v="0"/>
  </r>
  <r>
    <s v="PL 610"/>
    <x v="75"/>
    <x v="1"/>
    <x v="0"/>
    <x v="1"/>
    <x v="2"/>
    <x v="30"/>
    <x v="3"/>
    <x v="3"/>
    <x v="89"/>
    <x v="89"/>
    <x v="89"/>
    <x v="90"/>
    <x v="1"/>
    <x v="2"/>
    <x v="1"/>
    <x v="1"/>
    <x v="0"/>
  </r>
  <r>
    <s v="PL 611"/>
    <x v="76"/>
    <x v="1"/>
    <x v="0"/>
    <x v="1"/>
    <x v="0"/>
    <x v="5"/>
    <x v="12"/>
    <x v="14"/>
    <x v="90"/>
    <x v="90"/>
    <x v="90"/>
    <x v="91"/>
    <x v="0"/>
    <x v="2"/>
    <x v="0"/>
    <x v="0"/>
    <x v="0"/>
  </r>
  <r>
    <s v="PL 612"/>
    <x v="77"/>
    <x v="3"/>
    <x v="0"/>
    <x v="1"/>
    <x v="2"/>
    <x v="30"/>
    <x v="21"/>
    <x v="28"/>
    <x v="91"/>
    <x v="91"/>
    <x v="91"/>
    <x v="92"/>
    <x v="1"/>
    <x v="2"/>
    <x v="1"/>
    <x v="1"/>
    <x v="0"/>
  </r>
  <r>
    <s v="PL 613"/>
    <x v="78"/>
    <x v="3"/>
    <x v="0"/>
    <x v="9"/>
    <x v="2"/>
    <x v="20"/>
    <x v="18"/>
    <x v="36"/>
    <x v="92"/>
    <x v="92"/>
    <x v="92"/>
    <x v="93"/>
    <x v="1"/>
    <x v="2"/>
    <x v="0"/>
    <x v="0"/>
    <x v="1"/>
  </r>
  <r>
    <s v="PL 614"/>
    <x v="79"/>
    <x v="2"/>
    <x v="4"/>
    <x v="1"/>
    <x v="2"/>
    <x v="20"/>
    <x v="19"/>
    <x v="26"/>
    <x v="93"/>
    <x v="93"/>
    <x v="93"/>
    <x v="94"/>
    <x v="0"/>
    <x v="2"/>
    <x v="0"/>
    <x v="0"/>
    <x v="1"/>
  </r>
  <r>
    <s v="PL 615"/>
    <x v="80"/>
    <x v="0"/>
    <x v="0"/>
    <x v="1"/>
    <x v="2"/>
    <x v="30"/>
    <x v="18"/>
    <x v="36"/>
    <x v="94"/>
    <x v="94"/>
    <x v="94"/>
    <x v="95"/>
    <x v="1"/>
    <x v="2"/>
    <x v="1"/>
    <x v="1"/>
    <x v="0"/>
  </r>
  <r>
    <s v="PL 618"/>
    <x v="81"/>
    <x v="2"/>
    <x v="1"/>
    <x v="0"/>
    <x v="2"/>
    <x v="26"/>
    <x v="22"/>
    <x v="29"/>
    <x v="95"/>
    <x v="95"/>
    <x v="95"/>
    <x v="96"/>
    <x v="1"/>
    <x v="2"/>
    <x v="1"/>
    <x v="1"/>
    <x v="0"/>
  </r>
  <r>
    <s v="PL 619"/>
    <x v="82"/>
    <x v="2"/>
    <x v="3"/>
    <x v="1"/>
    <x v="2"/>
    <x v="29"/>
    <x v="30"/>
    <x v="38"/>
    <x v="96"/>
    <x v="96"/>
    <x v="96"/>
    <x v="97"/>
    <x v="1"/>
    <x v="2"/>
    <x v="0"/>
    <x v="1"/>
    <x v="0"/>
  </r>
  <r>
    <s v="PL 620"/>
    <x v="82"/>
    <x v="2"/>
    <x v="3"/>
    <x v="1"/>
    <x v="2"/>
    <x v="32"/>
    <x v="26"/>
    <x v="33"/>
    <x v="97"/>
    <x v="97"/>
    <x v="97"/>
    <x v="98"/>
    <x v="1"/>
    <x v="2"/>
    <x v="0"/>
    <x v="1"/>
    <x v="0"/>
  </r>
  <r>
    <s v="PL 621"/>
    <x v="83"/>
    <x v="0"/>
    <x v="0"/>
    <x v="0"/>
    <x v="2"/>
    <x v="28"/>
    <x v="31"/>
    <x v="39"/>
    <x v="98"/>
    <x v="98"/>
    <x v="98"/>
    <x v="99"/>
    <x v="1"/>
    <x v="2"/>
    <x v="0"/>
    <x v="1"/>
    <x v="0"/>
  </r>
  <r>
    <s v="PL 622"/>
    <x v="84"/>
    <x v="1"/>
    <x v="0"/>
    <x v="9"/>
    <x v="1"/>
    <x v="7"/>
    <x v="10"/>
    <x v="10"/>
    <x v="99"/>
    <x v="99"/>
    <x v="99"/>
    <x v="100"/>
    <x v="1"/>
    <x v="2"/>
    <x v="0"/>
    <x v="0"/>
    <x v="1"/>
  </r>
  <r>
    <s v="PL 623"/>
    <x v="85"/>
    <x v="2"/>
    <x v="3"/>
    <x v="0"/>
    <x v="2"/>
    <x v="33"/>
    <x v="10"/>
    <x v="10"/>
    <x v="100"/>
    <x v="100"/>
    <x v="100"/>
    <x v="101"/>
    <x v="0"/>
    <x v="2"/>
    <x v="0"/>
    <x v="1"/>
    <x v="0"/>
  </r>
  <r>
    <s v="PL 624"/>
    <x v="86"/>
    <x v="1"/>
    <x v="0"/>
    <x v="0"/>
    <x v="0"/>
    <x v="24"/>
    <x v="28"/>
    <x v="35"/>
    <x v="101"/>
    <x v="101"/>
    <x v="101"/>
    <x v="102"/>
    <x v="1"/>
    <x v="2"/>
    <x v="1"/>
    <x v="0"/>
    <x v="0"/>
  </r>
  <r>
    <s v="PL 625"/>
    <x v="87"/>
    <x v="1"/>
    <x v="0"/>
    <x v="2"/>
    <x v="1"/>
    <x v="1"/>
    <x v="21"/>
    <x v="28"/>
    <x v="102"/>
    <x v="102"/>
    <x v="102"/>
    <x v="103"/>
    <x v="0"/>
    <x v="2"/>
    <x v="0"/>
    <x v="1"/>
    <x v="0"/>
  </r>
  <r>
    <s v="PL 626"/>
    <x v="87"/>
    <x v="1"/>
    <x v="0"/>
    <x v="2"/>
    <x v="2"/>
    <x v="34"/>
    <x v="12"/>
    <x v="14"/>
    <x v="103"/>
    <x v="103"/>
    <x v="103"/>
    <x v="104"/>
    <x v="0"/>
    <x v="2"/>
    <x v="0"/>
    <x v="1"/>
    <x v="0"/>
  </r>
  <r>
    <s v="PL 627"/>
    <x v="87"/>
    <x v="1"/>
    <x v="0"/>
    <x v="2"/>
    <x v="1"/>
    <x v="14"/>
    <x v="12"/>
    <x v="14"/>
    <x v="104"/>
    <x v="104"/>
    <x v="104"/>
    <x v="105"/>
    <x v="0"/>
    <x v="2"/>
    <x v="0"/>
    <x v="1"/>
    <x v="0"/>
  </r>
  <r>
    <s v="PL 628"/>
    <x v="88"/>
    <x v="3"/>
    <x v="0"/>
    <x v="1"/>
    <x v="0"/>
    <x v="16"/>
    <x v="1"/>
    <x v="1"/>
    <x v="105"/>
    <x v="105"/>
    <x v="105"/>
    <x v="106"/>
    <x v="0"/>
    <x v="2"/>
    <x v="0"/>
    <x v="0"/>
    <x v="0"/>
  </r>
  <r>
    <s v="PL 629"/>
    <x v="89"/>
    <x v="1"/>
    <x v="0"/>
    <x v="1"/>
    <x v="1"/>
    <x v="7"/>
    <x v="24"/>
    <x v="31"/>
    <x v="106"/>
    <x v="106"/>
    <x v="106"/>
    <x v="107"/>
    <x v="1"/>
    <x v="2"/>
    <x v="0"/>
    <x v="1"/>
    <x v="0"/>
  </r>
  <r>
    <s v="PL 630"/>
    <x v="90"/>
    <x v="1"/>
    <x v="0"/>
    <x v="1"/>
    <x v="1"/>
    <x v="4"/>
    <x v="30"/>
    <x v="38"/>
    <x v="107"/>
    <x v="107"/>
    <x v="107"/>
    <x v="108"/>
    <x v="1"/>
    <x v="2"/>
    <x v="1"/>
    <x v="1"/>
    <x v="0"/>
  </r>
  <r>
    <s v="PL 631"/>
    <x v="91"/>
    <x v="1"/>
    <x v="0"/>
    <x v="1"/>
    <x v="1"/>
    <x v="14"/>
    <x v="32"/>
    <x v="40"/>
    <x v="108"/>
    <x v="108"/>
    <x v="108"/>
    <x v="109"/>
    <x v="1"/>
    <x v="2"/>
    <x v="0"/>
    <x v="0"/>
    <x v="1"/>
  </r>
  <r>
    <s v="PL 632"/>
    <x v="92"/>
    <x v="2"/>
    <x v="4"/>
    <x v="2"/>
    <x v="2"/>
    <x v="28"/>
    <x v="26"/>
    <x v="33"/>
    <x v="109"/>
    <x v="109"/>
    <x v="109"/>
    <x v="110"/>
    <x v="1"/>
    <x v="2"/>
    <x v="1"/>
    <x v="1"/>
    <x v="0"/>
  </r>
  <r>
    <s v="PL 633"/>
    <x v="93"/>
    <x v="3"/>
    <x v="0"/>
    <x v="2"/>
    <x v="2"/>
    <x v="28"/>
    <x v="30"/>
    <x v="38"/>
    <x v="109"/>
    <x v="109"/>
    <x v="109"/>
    <x v="111"/>
    <x v="1"/>
    <x v="2"/>
    <x v="1"/>
    <x v="1"/>
    <x v="0"/>
  </r>
  <r>
    <s v="PL 634"/>
    <x v="94"/>
    <x v="2"/>
    <x v="4"/>
    <x v="0"/>
    <x v="2"/>
    <x v="26"/>
    <x v="22"/>
    <x v="29"/>
    <x v="110"/>
    <x v="110"/>
    <x v="110"/>
    <x v="112"/>
    <x v="1"/>
    <x v="2"/>
    <x v="1"/>
    <x v="1"/>
    <x v="0"/>
  </r>
  <r>
    <s v="PL 635"/>
    <x v="95"/>
    <x v="1"/>
    <x v="0"/>
    <x v="0"/>
    <x v="2"/>
    <x v="26"/>
    <x v="22"/>
    <x v="29"/>
    <x v="111"/>
    <x v="111"/>
    <x v="111"/>
    <x v="113"/>
    <x v="1"/>
    <x v="2"/>
    <x v="0"/>
    <x v="1"/>
    <x v="0"/>
  </r>
  <r>
    <s v="PL 636"/>
    <x v="96"/>
    <x v="3"/>
    <x v="0"/>
    <x v="2"/>
    <x v="2"/>
    <x v="31"/>
    <x v="30"/>
    <x v="38"/>
    <x v="112"/>
    <x v="112"/>
    <x v="112"/>
    <x v="114"/>
    <x v="1"/>
    <x v="2"/>
    <x v="1"/>
    <x v="1"/>
    <x v="0"/>
  </r>
  <r>
    <s v="PL 638"/>
    <x v="97"/>
    <x v="3"/>
    <x v="0"/>
    <x v="1"/>
    <x v="0"/>
    <x v="10"/>
    <x v="22"/>
    <x v="29"/>
    <x v="113"/>
    <x v="113"/>
    <x v="113"/>
    <x v="115"/>
    <x v="0"/>
    <x v="2"/>
    <x v="0"/>
    <x v="0"/>
    <x v="0"/>
  </r>
  <r>
    <s v="PL 639"/>
    <x v="97"/>
    <x v="0"/>
    <x v="0"/>
    <x v="1"/>
    <x v="0"/>
    <x v="5"/>
    <x v="33"/>
    <x v="41"/>
    <x v="114"/>
    <x v="114"/>
    <x v="114"/>
    <x v="116"/>
    <x v="0"/>
    <x v="2"/>
    <x v="0"/>
    <x v="0"/>
    <x v="0"/>
  </r>
  <r>
    <s v="PL 640"/>
    <x v="98"/>
    <x v="3"/>
    <x v="0"/>
    <x v="2"/>
    <x v="1"/>
    <x v="1"/>
    <x v="13"/>
    <x v="15"/>
    <x v="115"/>
    <x v="115"/>
    <x v="115"/>
    <x v="117"/>
    <x v="0"/>
    <x v="2"/>
    <x v="0"/>
    <x v="0"/>
    <x v="1"/>
  </r>
  <r>
    <s v="PL 641"/>
    <x v="98"/>
    <x v="0"/>
    <x v="0"/>
    <x v="2"/>
    <x v="2"/>
    <x v="35"/>
    <x v="13"/>
    <x v="15"/>
    <x v="116"/>
    <x v="116"/>
    <x v="116"/>
    <x v="118"/>
    <x v="0"/>
    <x v="2"/>
    <x v="0"/>
    <x v="0"/>
    <x v="1"/>
  </r>
  <r>
    <s v="PL 642"/>
    <x v="99"/>
    <x v="0"/>
    <x v="0"/>
    <x v="0"/>
    <x v="1"/>
    <x v="7"/>
    <x v="6"/>
    <x v="6"/>
    <x v="117"/>
    <x v="117"/>
    <x v="117"/>
    <x v="119"/>
    <x v="0"/>
    <x v="2"/>
    <x v="0"/>
    <x v="1"/>
    <x v="0"/>
  </r>
  <r>
    <s v="PL 643"/>
    <x v="100"/>
    <x v="1"/>
    <x v="0"/>
    <x v="0"/>
    <x v="2"/>
    <x v="27"/>
    <x v="32"/>
    <x v="40"/>
    <x v="118"/>
    <x v="118"/>
    <x v="118"/>
    <x v="120"/>
    <x v="0"/>
    <x v="2"/>
    <x v="0"/>
    <x v="0"/>
    <x v="1"/>
  </r>
  <r>
    <s v="PL 644"/>
    <x v="101"/>
    <x v="1"/>
    <x v="0"/>
    <x v="2"/>
    <x v="1"/>
    <x v="14"/>
    <x v="21"/>
    <x v="28"/>
    <x v="119"/>
    <x v="119"/>
    <x v="119"/>
    <x v="121"/>
    <x v="0"/>
    <x v="2"/>
    <x v="1"/>
    <x v="1"/>
    <x v="0"/>
  </r>
  <r>
    <s v="PL 645"/>
    <x v="102"/>
    <x v="1"/>
    <x v="0"/>
    <x v="9"/>
    <x v="2"/>
    <x v="36"/>
    <x v="21"/>
    <x v="28"/>
    <x v="120"/>
    <x v="120"/>
    <x v="120"/>
    <x v="122"/>
    <x v="1"/>
    <x v="2"/>
    <x v="0"/>
    <x v="0"/>
    <x v="1"/>
  </r>
  <r>
    <s v="PL 646"/>
    <x v="103"/>
    <x v="3"/>
    <x v="0"/>
    <x v="5"/>
    <x v="2"/>
    <x v="23"/>
    <x v="20"/>
    <x v="27"/>
    <x v="121"/>
    <x v="121"/>
    <x v="121"/>
    <x v="123"/>
    <x v="0"/>
    <x v="2"/>
    <x v="0"/>
    <x v="0"/>
    <x v="1"/>
  </r>
  <r>
    <s v="PL 647"/>
    <x v="104"/>
    <x v="2"/>
    <x v="1"/>
    <x v="4"/>
    <x v="0"/>
    <x v="5"/>
    <x v="22"/>
    <x v="29"/>
    <x v="122"/>
    <x v="122"/>
    <x v="122"/>
    <x v="124"/>
    <x v="0"/>
    <x v="2"/>
    <x v="1"/>
    <x v="0"/>
    <x v="0"/>
  </r>
  <r>
    <s v="PL 648"/>
    <x v="105"/>
    <x v="2"/>
    <x v="4"/>
    <x v="10"/>
    <x v="2"/>
    <x v="20"/>
    <x v="19"/>
    <x v="26"/>
    <x v="123"/>
    <x v="123"/>
    <x v="123"/>
    <x v="125"/>
    <x v="0"/>
    <x v="2"/>
    <x v="0"/>
    <x v="0"/>
    <x v="1"/>
  </r>
  <r>
    <s v="PL 649"/>
    <x v="105"/>
    <x v="1"/>
    <x v="0"/>
    <x v="9"/>
    <x v="0"/>
    <x v="19"/>
    <x v="21"/>
    <x v="28"/>
    <x v="124"/>
    <x v="124"/>
    <x v="124"/>
    <x v="126"/>
    <x v="0"/>
    <x v="2"/>
    <x v="0"/>
    <x v="0"/>
    <x v="0"/>
  </r>
  <r>
    <s v="PL 650"/>
    <x v="106"/>
    <x v="0"/>
    <x v="0"/>
    <x v="1"/>
    <x v="1"/>
    <x v="4"/>
    <x v="19"/>
    <x v="26"/>
    <x v="125"/>
    <x v="125"/>
    <x v="125"/>
    <x v="127"/>
    <x v="1"/>
    <x v="2"/>
    <x v="0"/>
    <x v="1"/>
    <x v="0"/>
  </r>
  <r>
    <s v="PL 651"/>
    <x v="107"/>
    <x v="3"/>
    <x v="0"/>
    <x v="5"/>
    <x v="2"/>
    <x v="23"/>
    <x v="28"/>
    <x v="35"/>
    <x v="126"/>
    <x v="126"/>
    <x v="126"/>
    <x v="128"/>
    <x v="0"/>
    <x v="2"/>
    <x v="0"/>
    <x v="0"/>
    <x v="1"/>
  </r>
  <r>
    <s v="PL 652"/>
    <x v="108"/>
    <x v="2"/>
    <x v="4"/>
    <x v="3"/>
    <x v="2"/>
    <x v="37"/>
    <x v="28"/>
    <x v="35"/>
    <x v="127"/>
    <x v="127"/>
    <x v="127"/>
    <x v="129"/>
    <x v="0"/>
    <x v="2"/>
    <x v="0"/>
    <x v="1"/>
    <x v="0"/>
  </r>
  <r>
    <s v="PL 653"/>
    <x v="109"/>
    <x v="1"/>
    <x v="0"/>
    <x v="0"/>
    <x v="2"/>
    <x v="26"/>
    <x v="21"/>
    <x v="28"/>
    <x v="128"/>
    <x v="128"/>
    <x v="128"/>
    <x v="130"/>
    <x v="1"/>
    <x v="2"/>
    <x v="0"/>
    <x v="0"/>
    <x v="1"/>
  </r>
  <r>
    <s v="PL 654"/>
    <x v="110"/>
    <x v="2"/>
    <x v="3"/>
    <x v="1"/>
    <x v="1"/>
    <x v="8"/>
    <x v="27"/>
    <x v="34"/>
    <x v="129"/>
    <x v="129"/>
    <x v="129"/>
    <x v="131"/>
    <x v="1"/>
    <x v="2"/>
    <x v="1"/>
    <x v="1"/>
    <x v="0"/>
  </r>
  <r>
    <s v="PL 655"/>
    <x v="111"/>
    <x v="0"/>
    <x v="0"/>
    <x v="1"/>
    <x v="2"/>
    <x v="38"/>
    <x v="22"/>
    <x v="29"/>
    <x v="130"/>
    <x v="130"/>
    <x v="130"/>
    <x v="132"/>
    <x v="1"/>
    <x v="2"/>
    <x v="0"/>
    <x v="0"/>
    <x v="1"/>
  </r>
  <r>
    <s v="PL 656"/>
    <x v="112"/>
    <x v="0"/>
    <x v="0"/>
    <x v="1"/>
    <x v="2"/>
    <x v="39"/>
    <x v="24"/>
    <x v="31"/>
    <x v="131"/>
    <x v="131"/>
    <x v="131"/>
    <x v="133"/>
    <x v="1"/>
    <x v="2"/>
    <x v="0"/>
    <x v="1"/>
    <x v="0"/>
  </r>
  <r>
    <s v="PL 657"/>
    <x v="112"/>
    <x v="1"/>
    <x v="0"/>
    <x v="1"/>
    <x v="2"/>
    <x v="38"/>
    <x v="24"/>
    <x v="31"/>
    <x v="132"/>
    <x v="132"/>
    <x v="132"/>
    <x v="134"/>
    <x v="1"/>
    <x v="2"/>
    <x v="0"/>
    <x v="1"/>
    <x v="0"/>
  </r>
  <r>
    <s v="PL 658"/>
    <x v="83"/>
    <x v="1"/>
    <x v="0"/>
    <x v="1"/>
    <x v="2"/>
    <x v="29"/>
    <x v="30"/>
    <x v="38"/>
    <x v="133"/>
    <x v="133"/>
    <x v="133"/>
    <x v="135"/>
    <x v="1"/>
    <x v="2"/>
    <x v="0"/>
    <x v="1"/>
    <x v="0"/>
  </r>
  <r>
    <s v="PL 659"/>
    <x v="19"/>
    <x v="2"/>
    <x v="2"/>
    <x v="0"/>
    <x v="1"/>
    <x v="2"/>
    <x v="21"/>
    <x v="28"/>
    <x v="134"/>
    <x v="134"/>
    <x v="134"/>
    <x v="136"/>
    <x v="0"/>
    <x v="1"/>
    <x v="0"/>
    <x v="1"/>
    <x v="0"/>
  </r>
  <r>
    <s v="PL 662"/>
    <x v="113"/>
    <x v="2"/>
    <x v="3"/>
    <x v="2"/>
    <x v="1"/>
    <x v="14"/>
    <x v="22"/>
    <x v="29"/>
    <x v="135"/>
    <x v="135"/>
    <x v="135"/>
    <x v="137"/>
    <x v="0"/>
    <x v="1"/>
    <x v="0"/>
    <x v="0"/>
    <x v="1"/>
  </r>
  <r>
    <s v="PL 663"/>
    <x v="113"/>
    <x v="2"/>
    <x v="3"/>
    <x v="2"/>
    <x v="1"/>
    <x v="1"/>
    <x v="22"/>
    <x v="29"/>
    <x v="136"/>
    <x v="136"/>
    <x v="136"/>
    <x v="138"/>
    <x v="0"/>
    <x v="1"/>
    <x v="0"/>
    <x v="0"/>
    <x v="1"/>
  </r>
  <r>
    <s v="PL 664"/>
    <x v="114"/>
    <x v="2"/>
    <x v="2"/>
    <x v="0"/>
    <x v="2"/>
    <x v="27"/>
    <x v="30"/>
    <x v="38"/>
    <x v="137"/>
    <x v="137"/>
    <x v="137"/>
    <x v="139"/>
    <x v="1"/>
    <x v="1"/>
    <x v="1"/>
    <x v="1"/>
    <x v="0"/>
  </r>
  <r>
    <s v="PL 665"/>
    <x v="115"/>
    <x v="2"/>
    <x v="2"/>
    <x v="4"/>
    <x v="0"/>
    <x v="5"/>
    <x v="13"/>
    <x v="15"/>
    <x v="56"/>
    <x v="56"/>
    <x v="56"/>
    <x v="35"/>
    <x v="0"/>
    <x v="2"/>
    <x v="0"/>
    <x v="0"/>
    <x v="0"/>
  </r>
  <r>
    <s v="PL 666"/>
    <x v="115"/>
    <x v="2"/>
    <x v="4"/>
    <x v="4"/>
    <x v="0"/>
    <x v="10"/>
    <x v="13"/>
    <x v="15"/>
    <x v="113"/>
    <x v="113"/>
    <x v="113"/>
    <x v="140"/>
    <x v="0"/>
    <x v="2"/>
    <x v="0"/>
    <x v="0"/>
    <x v="0"/>
  </r>
  <r>
    <s v="PL 667"/>
    <x v="115"/>
    <x v="3"/>
    <x v="0"/>
    <x v="4"/>
    <x v="0"/>
    <x v="15"/>
    <x v="13"/>
    <x v="15"/>
    <x v="138"/>
    <x v="138"/>
    <x v="138"/>
    <x v="141"/>
    <x v="0"/>
    <x v="2"/>
    <x v="0"/>
    <x v="0"/>
    <x v="0"/>
  </r>
  <r>
    <s v="PL 668"/>
    <x v="116"/>
    <x v="2"/>
    <x v="1"/>
    <x v="1"/>
    <x v="1"/>
    <x v="12"/>
    <x v="26"/>
    <x v="33"/>
    <x v="139"/>
    <x v="139"/>
    <x v="139"/>
    <x v="142"/>
    <x v="0"/>
    <x v="2"/>
    <x v="1"/>
    <x v="1"/>
    <x v="0"/>
  </r>
  <r>
    <s v="PL 669"/>
    <x v="117"/>
    <x v="1"/>
    <x v="0"/>
    <x v="1"/>
    <x v="2"/>
    <x v="30"/>
    <x v="30"/>
    <x v="38"/>
    <x v="140"/>
    <x v="140"/>
    <x v="140"/>
    <x v="143"/>
    <x v="1"/>
    <x v="2"/>
    <x v="1"/>
    <x v="1"/>
    <x v="0"/>
  </r>
  <r>
    <s v="PL 670"/>
    <x v="118"/>
    <x v="3"/>
    <x v="0"/>
    <x v="9"/>
    <x v="2"/>
    <x v="40"/>
    <x v="30"/>
    <x v="38"/>
    <x v="141"/>
    <x v="141"/>
    <x v="141"/>
    <x v="144"/>
    <x v="1"/>
    <x v="1"/>
    <x v="1"/>
    <x v="1"/>
    <x v="0"/>
  </r>
  <r>
    <s v="PL 671"/>
    <x v="119"/>
    <x v="0"/>
    <x v="0"/>
    <x v="4"/>
    <x v="0"/>
    <x v="5"/>
    <x v="30"/>
    <x v="38"/>
    <x v="142"/>
    <x v="142"/>
    <x v="142"/>
    <x v="145"/>
    <x v="0"/>
    <x v="1"/>
    <x v="0"/>
    <x v="0"/>
    <x v="0"/>
  </r>
  <r>
    <s v="PL 672"/>
    <x v="120"/>
    <x v="0"/>
    <x v="0"/>
    <x v="0"/>
    <x v="1"/>
    <x v="7"/>
    <x v="34"/>
    <x v="42"/>
    <x v="143"/>
    <x v="143"/>
    <x v="143"/>
    <x v="146"/>
    <x v="1"/>
    <x v="2"/>
    <x v="0"/>
    <x v="0"/>
    <x v="1"/>
  </r>
  <r>
    <s v="PL 673"/>
    <x v="121"/>
    <x v="3"/>
    <x v="0"/>
    <x v="0"/>
    <x v="1"/>
    <x v="7"/>
    <x v="26"/>
    <x v="33"/>
    <x v="144"/>
    <x v="144"/>
    <x v="144"/>
    <x v="147"/>
    <x v="0"/>
    <x v="2"/>
    <x v="0"/>
    <x v="0"/>
    <x v="1"/>
  </r>
  <r>
    <s v="PL 674"/>
    <x v="122"/>
    <x v="3"/>
    <x v="0"/>
    <x v="0"/>
    <x v="1"/>
    <x v="7"/>
    <x v="24"/>
    <x v="31"/>
    <x v="145"/>
    <x v="145"/>
    <x v="145"/>
    <x v="148"/>
    <x v="1"/>
    <x v="0"/>
    <x v="1"/>
    <x v="1"/>
    <x v="0"/>
  </r>
  <r>
    <s v="PL 675"/>
    <x v="123"/>
    <x v="2"/>
    <x v="1"/>
    <x v="2"/>
    <x v="2"/>
    <x v="31"/>
    <x v="27"/>
    <x v="34"/>
    <x v="146"/>
    <x v="146"/>
    <x v="146"/>
    <x v="149"/>
    <x v="1"/>
    <x v="2"/>
    <x v="0"/>
    <x v="1"/>
    <x v="0"/>
  </r>
  <r>
    <s v="PL 676"/>
    <x v="124"/>
    <x v="1"/>
    <x v="0"/>
    <x v="2"/>
    <x v="1"/>
    <x v="7"/>
    <x v="3"/>
    <x v="3"/>
    <x v="147"/>
    <x v="147"/>
    <x v="147"/>
    <x v="150"/>
    <x v="0"/>
    <x v="2"/>
    <x v="1"/>
    <x v="1"/>
    <x v="0"/>
  </r>
  <r>
    <s v="PL 677"/>
    <x v="125"/>
    <x v="0"/>
    <x v="0"/>
    <x v="2"/>
    <x v="2"/>
    <x v="35"/>
    <x v="3"/>
    <x v="3"/>
    <x v="148"/>
    <x v="148"/>
    <x v="148"/>
    <x v="151"/>
    <x v="0"/>
    <x v="2"/>
    <x v="0"/>
    <x v="1"/>
    <x v="0"/>
  </r>
  <r>
    <s v="PL 678"/>
    <x v="125"/>
    <x v="1"/>
    <x v="0"/>
    <x v="2"/>
    <x v="1"/>
    <x v="1"/>
    <x v="3"/>
    <x v="3"/>
    <x v="149"/>
    <x v="149"/>
    <x v="149"/>
    <x v="152"/>
    <x v="0"/>
    <x v="2"/>
    <x v="0"/>
    <x v="1"/>
    <x v="0"/>
  </r>
  <r>
    <s v="PL 679"/>
    <x v="126"/>
    <x v="3"/>
    <x v="0"/>
    <x v="1"/>
    <x v="1"/>
    <x v="7"/>
    <x v="13"/>
    <x v="15"/>
    <x v="150"/>
    <x v="150"/>
    <x v="150"/>
    <x v="153"/>
    <x v="1"/>
    <x v="2"/>
    <x v="1"/>
    <x v="1"/>
    <x v="0"/>
  </r>
  <r>
    <s v="PL 680"/>
    <x v="127"/>
    <x v="0"/>
    <x v="0"/>
    <x v="0"/>
    <x v="2"/>
    <x v="41"/>
    <x v="13"/>
    <x v="15"/>
    <x v="151"/>
    <x v="151"/>
    <x v="151"/>
    <x v="154"/>
    <x v="0"/>
    <x v="2"/>
    <x v="0"/>
    <x v="1"/>
    <x v="0"/>
  </r>
  <r>
    <s v="PL 681"/>
    <x v="127"/>
    <x v="2"/>
    <x v="1"/>
    <x v="5"/>
    <x v="1"/>
    <x v="12"/>
    <x v="13"/>
    <x v="15"/>
    <x v="152"/>
    <x v="152"/>
    <x v="152"/>
    <x v="155"/>
    <x v="0"/>
    <x v="2"/>
    <x v="0"/>
    <x v="1"/>
    <x v="0"/>
  </r>
  <r>
    <s v="PL 682"/>
    <x v="128"/>
    <x v="1"/>
    <x v="0"/>
    <x v="5"/>
    <x v="1"/>
    <x v="14"/>
    <x v="24"/>
    <x v="31"/>
    <x v="153"/>
    <x v="153"/>
    <x v="153"/>
    <x v="156"/>
    <x v="0"/>
    <x v="1"/>
    <x v="0"/>
    <x v="1"/>
    <x v="0"/>
  </r>
  <r>
    <s v="PL 683"/>
    <x v="128"/>
    <x v="2"/>
    <x v="4"/>
    <x v="5"/>
    <x v="1"/>
    <x v="1"/>
    <x v="24"/>
    <x v="31"/>
    <x v="154"/>
    <x v="154"/>
    <x v="154"/>
    <x v="157"/>
    <x v="0"/>
    <x v="1"/>
    <x v="0"/>
    <x v="1"/>
    <x v="0"/>
  </r>
  <r>
    <s v="PL 684"/>
    <x v="129"/>
    <x v="3"/>
    <x v="0"/>
    <x v="1"/>
    <x v="2"/>
    <x v="30"/>
    <x v="31"/>
    <x v="39"/>
    <x v="155"/>
    <x v="155"/>
    <x v="155"/>
    <x v="158"/>
    <x v="1"/>
    <x v="2"/>
    <x v="0"/>
    <x v="1"/>
    <x v="0"/>
  </r>
  <r>
    <s v="PL 685"/>
    <x v="129"/>
    <x v="3"/>
    <x v="0"/>
    <x v="1"/>
    <x v="2"/>
    <x v="30"/>
    <x v="24"/>
    <x v="31"/>
    <x v="156"/>
    <x v="156"/>
    <x v="156"/>
    <x v="159"/>
    <x v="1"/>
    <x v="2"/>
    <x v="0"/>
    <x v="1"/>
    <x v="0"/>
  </r>
  <r>
    <s v="PL 687"/>
    <x v="130"/>
    <x v="1"/>
    <x v="0"/>
    <x v="0"/>
    <x v="1"/>
    <x v="9"/>
    <x v="26"/>
    <x v="43"/>
    <x v="157"/>
    <x v="157"/>
    <x v="157"/>
    <x v="160"/>
    <x v="0"/>
    <x v="1"/>
    <x v="0"/>
    <x v="0"/>
    <x v="1"/>
  </r>
  <r>
    <s v="PL 721"/>
    <x v="131"/>
    <x v="0"/>
    <x v="0"/>
    <x v="0"/>
    <x v="1"/>
    <x v="9"/>
    <x v="26"/>
    <x v="43"/>
    <x v="158"/>
    <x v="158"/>
    <x v="158"/>
    <x v="161"/>
    <x v="0"/>
    <x v="1"/>
    <x v="0"/>
    <x v="0"/>
    <x v="1"/>
  </r>
  <r>
    <s v="PL 722"/>
    <x v="132"/>
    <x v="2"/>
    <x v="1"/>
    <x v="0"/>
    <x v="1"/>
    <x v="9"/>
    <x v="26"/>
    <x v="43"/>
    <x v="159"/>
    <x v="159"/>
    <x v="159"/>
    <x v="162"/>
    <x v="0"/>
    <x v="1"/>
    <x v="0"/>
    <x v="0"/>
    <x v="1"/>
  </r>
  <r>
    <s v="PL 775"/>
    <x v="133"/>
    <x v="1"/>
    <x v="0"/>
    <x v="4"/>
    <x v="0"/>
    <x v="5"/>
    <x v="27"/>
    <x v="34"/>
    <x v="56"/>
    <x v="56"/>
    <x v="56"/>
    <x v="57"/>
    <x v="0"/>
    <x v="2"/>
    <x v="0"/>
    <x v="0"/>
    <x v="0"/>
  </r>
  <r>
    <s v="PL 776"/>
    <x v="133"/>
    <x v="3"/>
    <x v="0"/>
    <x v="4"/>
    <x v="0"/>
    <x v="10"/>
    <x v="27"/>
    <x v="34"/>
    <x v="113"/>
    <x v="113"/>
    <x v="113"/>
    <x v="115"/>
    <x v="0"/>
    <x v="2"/>
    <x v="0"/>
    <x v="0"/>
    <x v="0"/>
  </r>
  <r>
    <s v="PL 777"/>
    <x v="134"/>
    <x v="0"/>
    <x v="0"/>
    <x v="4"/>
    <x v="0"/>
    <x v="5"/>
    <x v="26"/>
    <x v="33"/>
    <x v="56"/>
    <x v="56"/>
    <x v="56"/>
    <x v="57"/>
    <x v="0"/>
    <x v="1"/>
    <x v="1"/>
    <x v="0"/>
    <x v="0"/>
  </r>
  <r>
    <s v="PL 778"/>
    <x v="135"/>
    <x v="0"/>
    <x v="0"/>
    <x v="2"/>
    <x v="2"/>
    <x v="31"/>
    <x v="27"/>
    <x v="34"/>
    <x v="160"/>
    <x v="160"/>
    <x v="160"/>
    <x v="163"/>
    <x v="1"/>
    <x v="2"/>
    <x v="0"/>
    <x v="0"/>
    <x v="1"/>
  </r>
  <r>
    <s v="PL 779"/>
    <x v="136"/>
    <x v="1"/>
    <x v="0"/>
    <x v="2"/>
    <x v="2"/>
    <x v="42"/>
    <x v="30"/>
    <x v="38"/>
    <x v="161"/>
    <x v="161"/>
    <x v="161"/>
    <x v="164"/>
    <x v="1"/>
    <x v="2"/>
    <x v="0"/>
    <x v="1"/>
    <x v="0"/>
  </r>
  <r>
    <s v="PL 780"/>
    <x v="137"/>
    <x v="1"/>
    <x v="0"/>
    <x v="1"/>
    <x v="2"/>
    <x v="29"/>
    <x v="27"/>
    <x v="34"/>
    <x v="162"/>
    <x v="162"/>
    <x v="162"/>
    <x v="165"/>
    <x v="1"/>
    <x v="2"/>
    <x v="0"/>
    <x v="0"/>
    <x v="1"/>
  </r>
  <r>
    <s v="PL 781"/>
    <x v="138"/>
    <x v="2"/>
    <x v="4"/>
    <x v="1"/>
    <x v="1"/>
    <x v="11"/>
    <x v="27"/>
    <x v="34"/>
    <x v="163"/>
    <x v="163"/>
    <x v="163"/>
    <x v="166"/>
    <x v="1"/>
    <x v="0"/>
    <x v="1"/>
    <x v="1"/>
    <x v="0"/>
  </r>
  <r>
    <s v="PL 782"/>
    <x v="139"/>
    <x v="1"/>
    <x v="0"/>
    <x v="0"/>
    <x v="2"/>
    <x v="17"/>
    <x v="35"/>
    <x v="44"/>
    <x v="164"/>
    <x v="164"/>
    <x v="164"/>
    <x v="167"/>
    <x v="1"/>
    <x v="1"/>
    <x v="0"/>
    <x v="0"/>
    <x v="1"/>
  </r>
  <r>
    <s v="PL 783"/>
    <x v="9"/>
    <x v="1"/>
    <x v="0"/>
    <x v="1"/>
    <x v="1"/>
    <x v="7"/>
    <x v="24"/>
    <x v="31"/>
    <x v="165"/>
    <x v="165"/>
    <x v="165"/>
    <x v="168"/>
    <x v="1"/>
    <x v="0"/>
    <x v="0"/>
    <x v="0"/>
    <x v="1"/>
  </r>
  <r>
    <s v="PL 800"/>
    <x v="88"/>
    <x v="1"/>
    <x v="0"/>
    <x v="9"/>
    <x v="0"/>
    <x v="19"/>
    <x v="20"/>
    <x v="27"/>
    <x v="166"/>
    <x v="166"/>
    <x v="166"/>
    <x v="169"/>
    <x v="0"/>
    <x v="1"/>
    <x v="0"/>
    <x v="0"/>
    <x v="0"/>
  </r>
  <r>
    <s v="PL 806"/>
    <x v="140"/>
    <x v="1"/>
    <x v="0"/>
    <x v="2"/>
    <x v="2"/>
    <x v="31"/>
    <x v="25"/>
    <x v="32"/>
    <x v="167"/>
    <x v="167"/>
    <x v="167"/>
    <x v="170"/>
    <x v="1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16"/>
    <x v="142"/>
    <x v="2"/>
    <x v="3"/>
    <x v="4"/>
    <x v="0"/>
    <x v="15"/>
    <x v="24"/>
    <x v="31"/>
    <x v="169"/>
    <x v="169"/>
    <x v="169"/>
    <x v="172"/>
    <x v="0"/>
    <x v="1"/>
    <x v="0"/>
    <x v="0"/>
    <x v="0"/>
  </r>
  <r>
    <s v="PL 817"/>
    <x v="143"/>
    <x v="2"/>
    <x v="1"/>
    <x v="1"/>
    <x v="2"/>
    <x v="30"/>
    <x v="24"/>
    <x v="31"/>
    <x v="91"/>
    <x v="91"/>
    <x v="91"/>
    <x v="173"/>
    <x v="1"/>
    <x v="2"/>
    <x v="1"/>
    <x v="1"/>
    <x v="0"/>
  </r>
  <r>
    <s v="PL 819"/>
    <x v="107"/>
    <x v="1"/>
    <x v="0"/>
    <x v="0"/>
    <x v="1"/>
    <x v="7"/>
    <x v="27"/>
    <x v="34"/>
    <x v="170"/>
    <x v="170"/>
    <x v="170"/>
    <x v="174"/>
    <x v="0"/>
    <x v="2"/>
    <x v="0"/>
    <x v="0"/>
    <x v="1"/>
  </r>
  <r>
    <s v="PL 820"/>
    <x v="107"/>
    <x v="2"/>
    <x v="1"/>
    <x v="0"/>
    <x v="2"/>
    <x v="27"/>
    <x v="29"/>
    <x v="37"/>
    <x v="171"/>
    <x v="171"/>
    <x v="171"/>
    <x v="175"/>
    <x v="0"/>
    <x v="2"/>
    <x v="0"/>
    <x v="0"/>
    <x v="1"/>
  </r>
  <r>
    <s v="PL 821"/>
    <x v="107"/>
    <x v="2"/>
    <x v="3"/>
    <x v="0"/>
    <x v="2"/>
    <x v="27"/>
    <x v="24"/>
    <x v="31"/>
    <x v="172"/>
    <x v="172"/>
    <x v="172"/>
    <x v="176"/>
    <x v="0"/>
    <x v="0"/>
    <x v="0"/>
    <x v="0"/>
    <x v="1"/>
  </r>
  <r>
    <s v="PL 822"/>
    <x v="144"/>
    <x v="1"/>
    <x v="0"/>
    <x v="12"/>
    <x v="1"/>
    <x v="7"/>
    <x v="25"/>
    <x v="32"/>
    <x v="173"/>
    <x v="173"/>
    <x v="173"/>
    <x v="177"/>
    <x v="1"/>
    <x v="2"/>
    <x v="1"/>
    <x v="1"/>
    <x v="0"/>
  </r>
  <r>
    <s v="PL 823"/>
    <x v="145"/>
    <x v="3"/>
    <x v="0"/>
    <x v="2"/>
    <x v="2"/>
    <x v="31"/>
    <x v="13"/>
    <x v="15"/>
    <x v="174"/>
    <x v="174"/>
    <x v="174"/>
    <x v="178"/>
    <x v="1"/>
    <x v="2"/>
    <x v="1"/>
    <x v="1"/>
    <x v="0"/>
  </r>
  <r>
    <s v="PL 824"/>
    <x v="146"/>
    <x v="2"/>
    <x v="4"/>
    <x v="1"/>
    <x v="2"/>
    <x v="44"/>
    <x v="25"/>
    <x v="32"/>
    <x v="175"/>
    <x v="175"/>
    <x v="175"/>
    <x v="179"/>
    <x v="1"/>
    <x v="2"/>
    <x v="1"/>
    <x v="1"/>
    <x v="0"/>
  </r>
  <r>
    <s v="PL 825"/>
    <x v="147"/>
    <x v="1"/>
    <x v="0"/>
    <x v="4"/>
    <x v="0"/>
    <x v="5"/>
    <x v="30"/>
    <x v="38"/>
    <x v="26"/>
    <x v="26"/>
    <x v="26"/>
    <x v="26"/>
    <x v="0"/>
    <x v="1"/>
    <x v="1"/>
    <x v="0"/>
    <x v="0"/>
  </r>
  <r>
    <s v="PL 826"/>
    <x v="148"/>
    <x v="3"/>
    <x v="0"/>
    <x v="0"/>
    <x v="1"/>
    <x v="9"/>
    <x v="24"/>
    <x v="46"/>
    <x v="176"/>
    <x v="176"/>
    <x v="176"/>
    <x v="180"/>
    <x v="0"/>
    <x v="1"/>
    <x v="0"/>
    <x v="0"/>
    <x v="1"/>
  </r>
  <r>
    <s v="PL 827"/>
    <x v="149"/>
    <x v="3"/>
    <x v="0"/>
    <x v="0"/>
    <x v="2"/>
    <x v="45"/>
    <x v="37"/>
    <x v="47"/>
    <x v="177"/>
    <x v="177"/>
    <x v="177"/>
    <x v="181"/>
    <x v="1"/>
    <x v="2"/>
    <x v="0"/>
    <x v="0"/>
    <x v="1"/>
  </r>
  <r>
    <s v="PL 828"/>
    <x v="150"/>
    <x v="1"/>
    <x v="0"/>
    <x v="0"/>
    <x v="2"/>
    <x v="45"/>
    <x v="37"/>
    <x v="47"/>
    <x v="178"/>
    <x v="178"/>
    <x v="178"/>
    <x v="182"/>
    <x v="1"/>
    <x v="2"/>
    <x v="0"/>
    <x v="1"/>
    <x v="0"/>
  </r>
  <r>
    <s v="PL 829"/>
    <x v="151"/>
    <x v="3"/>
    <x v="0"/>
    <x v="1"/>
    <x v="2"/>
    <x v="30"/>
    <x v="13"/>
    <x v="15"/>
    <x v="179"/>
    <x v="179"/>
    <x v="179"/>
    <x v="183"/>
    <x v="1"/>
    <x v="2"/>
    <x v="1"/>
    <x v="1"/>
    <x v="0"/>
  </r>
  <r>
    <s v="PL 830"/>
    <x v="152"/>
    <x v="1"/>
    <x v="0"/>
    <x v="9"/>
    <x v="1"/>
    <x v="2"/>
    <x v="27"/>
    <x v="34"/>
    <x v="77"/>
    <x v="77"/>
    <x v="77"/>
    <x v="78"/>
    <x v="0"/>
    <x v="1"/>
    <x v="1"/>
    <x v="1"/>
    <x v="0"/>
  </r>
  <r>
    <s v="PL 831"/>
    <x v="153"/>
    <x v="3"/>
    <x v="0"/>
    <x v="2"/>
    <x v="1"/>
    <x v="14"/>
    <x v="13"/>
    <x v="15"/>
    <x v="180"/>
    <x v="180"/>
    <x v="180"/>
    <x v="184"/>
    <x v="0"/>
    <x v="2"/>
    <x v="0"/>
    <x v="0"/>
    <x v="1"/>
  </r>
  <r>
    <s v="PL 832"/>
    <x v="153"/>
    <x v="2"/>
    <x v="1"/>
    <x v="2"/>
    <x v="1"/>
    <x v="1"/>
    <x v="13"/>
    <x v="15"/>
    <x v="101"/>
    <x v="101"/>
    <x v="101"/>
    <x v="185"/>
    <x v="0"/>
    <x v="2"/>
    <x v="0"/>
    <x v="0"/>
    <x v="1"/>
  </r>
  <r>
    <s v="PL 833"/>
    <x v="154"/>
    <x v="1"/>
    <x v="0"/>
    <x v="2"/>
    <x v="2"/>
    <x v="28"/>
    <x v="31"/>
    <x v="39"/>
    <x v="181"/>
    <x v="181"/>
    <x v="181"/>
    <x v="186"/>
    <x v="1"/>
    <x v="2"/>
    <x v="0"/>
    <x v="1"/>
    <x v="0"/>
  </r>
  <r>
    <s v="PL 834"/>
    <x v="108"/>
    <x v="0"/>
    <x v="0"/>
    <x v="2"/>
    <x v="1"/>
    <x v="7"/>
    <x v="31"/>
    <x v="39"/>
    <x v="182"/>
    <x v="182"/>
    <x v="182"/>
    <x v="187"/>
    <x v="0"/>
    <x v="2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70"/>
    <x v="155"/>
    <x v="2"/>
    <x v="1"/>
    <x v="6"/>
    <x v="1"/>
    <x v="14"/>
    <x v="32"/>
    <x v="40"/>
    <x v="183"/>
    <x v="183"/>
    <x v="183"/>
    <x v="188"/>
    <x v="1"/>
    <x v="2"/>
    <x v="1"/>
    <x v="1"/>
    <x v="0"/>
  </r>
  <r>
    <s v="PL 872"/>
    <x v="156"/>
    <x v="1"/>
    <x v="0"/>
    <x v="4"/>
    <x v="0"/>
    <x v="5"/>
    <x v="29"/>
    <x v="37"/>
    <x v="77"/>
    <x v="77"/>
    <x v="77"/>
    <x v="78"/>
    <x v="0"/>
    <x v="1"/>
    <x v="0"/>
    <x v="0"/>
    <x v="0"/>
  </r>
  <r>
    <s v="PL 873"/>
    <x v="156"/>
    <x v="1"/>
    <x v="0"/>
    <x v="4"/>
    <x v="0"/>
    <x v="10"/>
    <x v="29"/>
    <x v="37"/>
    <x v="184"/>
    <x v="184"/>
    <x v="184"/>
    <x v="189"/>
    <x v="0"/>
    <x v="1"/>
    <x v="0"/>
    <x v="0"/>
    <x v="0"/>
  </r>
  <r>
    <s v="PL 874"/>
    <x v="157"/>
    <x v="0"/>
    <x v="0"/>
    <x v="1"/>
    <x v="2"/>
    <x v="29"/>
    <x v="6"/>
    <x v="6"/>
    <x v="185"/>
    <x v="185"/>
    <x v="185"/>
    <x v="190"/>
    <x v="1"/>
    <x v="2"/>
    <x v="1"/>
    <x v="1"/>
    <x v="0"/>
  </r>
  <r>
    <s v="PL 875"/>
    <x v="158"/>
    <x v="1"/>
    <x v="0"/>
    <x v="1"/>
    <x v="1"/>
    <x v="7"/>
    <x v="32"/>
    <x v="40"/>
    <x v="186"/>
    <x v="186"/>
    <x v="186"/>
    <x v="191"/>
    <x v="1"/>
    <x v="2"/>
    <x v="0"/>
    <x v="1"/>
    <x v="0"/>
  </r>
  <r>
    <s v="PL 880"/>
    <x v="159"/>
    <x v="2"/>
    <x v="1"/>
    <x v="1"/>
    <x v="1"/>
    <x v="4"/>
    <x v="38"/>
    <x v="48"/>
    <x v="187"/>
    <x v="187"/>
    <x v="187"/>
    <x v="192"/>
    <x v="1"/>
    <x v="2"/>
    <x v="0"/>
    <x v="1"/>
    <x v="0"/>
  </r>
  <r>
    <s v="PL 882"/>
    <x v="23"/>
    <x v="2"/>
    <x v="4"/>
    <x v="5"/>
    <x v="2"/>
    <x v="23"/>
    <x v="13"/>
    <x v="15"/>
    <x v="188"/>
    <x v="188"/>
    <x v="188"/>
    <x v="193"/>
    <x v="0"/>
    <x v="1"/>
    <x v="0"/>
    <x v="0"/>
    <x v="1"/>
  </r>
  <r>
    <s v="PL 884"/>
    <x v="30"/>
    <x v="3"/>
    <x v="0"/>
    <x v="4"/>
    <x v="0"/>
    <x v="5"/>
    <x v="13"/>
    <x v="15"/>
    <x v="22"/>
    <x v="22"/>
    <x v="22"/>
    <x v="22"/>
    <x v="0"/>
    <x v="1"/>
    <x v="0"/>
    <x v="0"/>
    <x v="0"/>
  </r>
  <r>
    <s v="PL 885"/>
    <x v="160"/>
    <x v="2"/>
    <x v="3"/>
    <x v="1"/>
    <x v="1"/>
    <x v="9"/>
    <x v="13"/>
    <x v="49"/>
    <x v="189"/>
    <x v="189"/>
    <x v="189"/>
    <x v="194"/>
    <x v="0"/>
    <x v="1"/>
    <x v="0"/>
    <x v="0"/>
    <x v="1"/>
  </r>
  <r>
    <s v="PL 886"/>
    <x v="161"/>
    <x v="3"/>
    <x v="0"/>
    <x v="1"/>
    <x v="1"/>
    <x v="3"/>
    <x v="32"/>
    <x v="40"/>
    <x v="190"/>
    <x v="190"/>
    <x v="190"/>
    <x v="195"/>
    <x v="1"/>
    <x v="2"/>
    <x v="0"/>
    <x v="1"/>
    <x v="0"/>
  </r>
  <r>
    <s v="PL 891"/>
    <x v="162"/>
    <x v="2"/>
    <x v="2"/>
    <x v="0"/>
    <x v="2"/>
    <x v="26"/>
    <x v="6"/>
    <x v="6"/>
    <x v="191"/>
    <x v="191"/>
    <x v="191"/>
    <x v="196"/>
    <x v="1"/>
    <x v="2"/>
    <x v="1"/>
    <x v="1"/>
    <x v="0"/>
  </r>
  <r>
    <s v="PL 892"/>
    <x v="163"/>
    <x v="2"/>
    <x v="1"/>
    <x v="9"/>
    <x v="1"/>
    <x v="2"/>
    <x v="32"/>
    <x v="40"/>
    <x v="192"/>
    <x v="192"/>
    <x v="192"/>
    <x v="197"/>
    <x v="0"/>
    <x v="1"/>
    <x v="0"/>
    <x v="0"/>
    <x v="1"/>
  </r>
  <r>
    <s v="PL 893"/>
    <x v="30"/>
    <x v="0"/>
    <x v="0"/>
    <x v="0"/>
    <x v="1"/>
    <x v="9"/>
    <x v="13"/>
    <x v="49"/>
    <x v="193"/>
    <x v="193"/>
    <x v="193"/>
    <x v="198"/>
    <x v="0"/>
    <x v="1"/>
    <x v="0"/>
    <x v="0"/>
    <x v="1"/>
  </r>
  <r>
    <s v="PL 894"/>
    <x v="164"/>
    <x v="0"/>
    <x v="0"/>
    <x v="1"/>
    <x v="2"/>
    <x v="30"/>
    <x v="31"/>
    <x v="39"/>
    <x v="194"/>
    <x v="194"/>
    <x v="194"/>
    <x v="199"/>
    <x v="1"/>
    <x v="2"/>
    <x v="0"/>
    <x v="1"/>
    <x v="0"/>
  </r>
  <r>
    <s v="PL 895"/>
    <x v="164"/>
    <x v="0"/>
    <x v="0"/>
    <x v="1"/>
    <x v="2"/>
    <x v="30"/>
    <x v="39"/>
    <x v="50"/>
    <x v="195"/>
    <x v="195"/>
    <x v="195"/>
    <x v="200"/>
    <x v="1"/>
    <x v="2"/>
    <x v="0"/>
    <x v="1"/>
    <x v="0"/>
  </r>
  <r>
    <s v="PL 896"/>
    <x v="165"/>
    <x v="1"/>
    <x v="0"/>
    <x v="6"/>
    <x v="2"/>
    <x v="35"/>
    <x v="34"/>
    <x v="42"/>
    <x v="196"/>
    <x v="196"/>
    <x v="196"/>
    <x v="201"/>
    <x v="1"/>
    <x v="2"/>
    <x v="0"/>
    <x v="0"/>
    <x v="1"/>
  </r>
  <r>
    <s v="PL 906"/>
    <x v="166"/>
    <x v="3"/>
    <x v="0"/>
    <x v="1"/>
    <x v="1"/>
    <x v="14"/>
    <x v="32"/>
    <x v="40"/>
    <x v="197"/>
    <x v="197"/>
    <x v="197"/>
    <x v="202"/>
    <x v="1"/>
    <x v="1"/>
    <x v="0"/>
    <x v="1"/>
    <x v="0"/>
  </r>
  <r>
    <s v="PL 908"/>
    <x v="166"/>
    <x v="3"/>
    <x v="0"/>
    <x v="1"/>
    <x v="1"/>
    <x v="1"/>
    <x v="32"/>
    <x v="40"/>
    <x v="198"/>
    <x v="198"/>
    <x v="198"/>
    <x v="203"/>
    <x v="1"/>
    <x v="1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920"/>
    <x v="167"/>
    <x v="3"/>
    <x v="0"/>
    <x v="12"/>
    <x v="2"/>
    <x v="46"/>
    <x v="34"/>
    <x v="42"/>
    <x v="199"/>
    <x v="199"/>
    <x v="199"/>
    <x v="204"/>
    <x v="0"/>
    <x v="1"/>
    <x v="0"/>
    <x v="0"/>
    <x v="1"/>
  </r>
  <r>
    <s v="PL 922"/>
    <x v="167"/>
    <x v="2"/>
    <x v="4"/>
    <x v="12"/>
    <x v="2"/>
    <x v="46"/>
    <x v="34"/>
    <x v="42"/>
    <x v="199"/>
    <x v="199"/>
    <x v="199"/>
    <x v="205"/>
    <x v="0"/>
    <x v="1"/>
    <x v="0"/>
    <x v="0"/>
    <x v="1"/>
  </r>
  <r>
    <s v="PL 924"/>
    <x v="168"/>
    <x v="1"/>
    <x v="0"/>
    <x v="1"/>
    <x v="1"/>
    <x v="4"/>
    <x v="40"/>
    <x v="51"/>
    <x v="200"/>
    <x v="200"/>
    <x v="200"/>
    <x v="206"/>
    <x v="1"/>
    <x v="2"/>
    <x v="1"/>
    <x v="1"/>
    <x v="0"/>
  </r>
  <r>
    <s v="PL 925"/>
    <x v="169"/>
    <x v="0"/>
    <x v="0"/>
    <x v="1"/>
    <x v="1"/>
    <x v="4"/>
    <x v="41"/>
    <x v="52"/>
    <x v="201"/>
    <x v="201"/>
    <x v="201"/>
    <x v="207"/>
    <x v="0"/>
    <x v="2"/>
    <x v="0"/>
    <x v="0"/>
    <x v="1"/>
  </r>
  <r>
    <s v="PL 926"/>
    <x v="170"/>
    <x v="3"/>
    <x v="0"/>
    <x v="1"/>
    <x v="2"/>
    <x v="35"/>
    <x v="40"/>
    <x v="51"/>
    <x v="202"/>
    <x v="202"/>
    <x v="202"/>
    <x v="208"/>
    <x v="1"/>
    <x v="2"/>
    <x v="1"/>
    <x v="1"/>
    <x v="0"/>
  </r>
  <r>
    <s v="PL 927"/>
    <x v="171"/>
    <x v="2"/>
    <x v="3"/>
    <x v="1"/>
    <x v="2"/>
    <x v="35"/>
    <x v="40"/>
    <x v="51"/>
    <x v="203"/>
    <x v="203"/>
    <x v="203"/>
    <x v="209"/>
    <x v="1"/>
    <x v="2"/>
    <x v="0"/>
    <x v="1"/>
    <x v="0"/>
  </r>
  <r>
    <s v="PL 929"/>
    <x v="171"/>
    <x v="0"/>
    <x v="0"/>
    <x v="1"/>
    <x v="2"/>
    <x v="35"/>
    <x v="40"/>
    <x v="51"/>
    <x v="204"/>
    <x v="204"/>
    <x v="204"/>
    <x v="210"/>
    <x v="1"/>
    <x v="2"/>
    <x v="0"/>
    <x v="1"/>
    <x v="0"/>
  </r>
  <r>
    <s v="PL 930"/>
    <x v="172"/>
    <x v="2"/>
    <x v="2"/>
    <x v="2"/>
    <x v="2"/>
    <x v="31"/>
    <x v="42"/>
    <x v="53"/>
    <x v="205"/>
    <x v="205"/>
    <x v="205"/>
    <x v="211"/>
    <x v="1"/>
    <x v="2"/>
    <x v="1"/>
    <x v="1"/>
    <x v="0"/>
  </r>
  <r>
    <s v="PL 931"/>
    <x v="76"/>
    <x v="3"/>
    <x v="0"/>
    <x v="0"/>
    <x v="2"/>
    <x v="33"/>
    <x v="33"/>
    <x v="41"/>
    <x v="206"/>
    <x v="206"/>
    <x v="206"/>
    <x v="212"/>
    <x v="0"/>
    <x v="2"/>
    <x v="0"/>
    <x v="0"/>
    <x v="1"/>
  </r>
  <r>
    <s v="PL 932"/>
    <x v="173"/>
    <x v="1"/>
    <x v="0"/>
    <x v="0"/>
    <x v="1"/>
    <x v="7"/>
    <x v="43"/>
    <x v="54"/>
    <x v="207"/>
    <x v="207"/>
    <x v="207"/>
    <x v="213"/>
    <x v="1"/>
    <x v="2"/>
    <x v="1"/>
    <x v="1"/>
    <x v="0"/>
  </r>
  <r>
    <s v="PL 933"/>
    <x v="123"/>
    <x v="3"/>
    <x v="0"/>
    <x v="0"/>
    <x v="1"/>
    <x v="7"/>
    <x v="44"/>
    <x v="55"/>
    <x v="208"/>
    <x v="208"/>
    <x v="208"/>
    <x v="214"/>
    <x v="1"/>
    <x v="2"/>
    <x v="0"/>
    <x v="1"/>
    <x v="0"/>
  </r>
  <r>
    <s v="PL 934"/>
    <x v="174"/>
    <x v="1"/>
    <x v="0"/>
    <x v="2"/>
    <x v="2"/>
    <x v="40"/>
    <x v="16"/>
    <x v="56"/>
    <x v="209"/>
    <x v="209"/>
    <x v="209"/>
    <x v="215"/>
    <x v="1"/>
    <x v="2"/>
    <x v="0"/>
    <x v="1"/>
    <x v="0"/>
  </r>
  <r>
    <s v="PL 935"/>
    <x v="174"/>
    <x v="2"/>
    <x v="2"/>
    <x v="2"/>
    <x v="2"/>
    <x v="31"/>
    <x v="40"/>
    <x v="51"/>
    <x v="210"/>
    <x v="210"/>
    <x v="210"/>
    <x v="216"/>
    <x v="1"/>
    <x v="2"/>
    <x v="0"/>
    <x v="1"/>
    <x v="0"/>
  </r>
  <r>
    <s v="PL 936"/>
    <x v="175"/>
    <x v="2"/>
    <x v="4"/>
    <x v="2"/>
    <x v="2"/>
    <x v="31"/>
    <x v="40"/>
    <x v="51"/>
    <x v="211"/>
    <x v="211"/>
    <x v="211"/>
    <x v="217"/>
    <x v="1"/>
    <x v="2"/>
    <x v="1"/>
    <x v="1"/>
    <x v="0"/>
  </r>
  <r>
    <s v="PL 937"/>
    <x v="76"/>
    <x v="1"/>
    <x v="0"/>
    <x v="0"/>
    <x v="1"/>
    <x v="47"/>
    <x v="33"/>
    <x v="41"/>
    <x v="212"/>
    <x v="212"/>
    <x v="212"/>
    <x v="218"/>
    <x v="0"/>
    <x v="2"/>
    <x v="0"/>
    <x v="0"/>
    <x v="1"/>
  </r>
  <r>
    <s v="PL 939"/>
    <x v="38"/>
    <x v="0"/>
    <x v="0"/>
    <x v="0"/>
    <x v="1"/>
    <x v="7"/>
    <x v="43"/>
    <x v="54"/>
    <x v="213"/>
    <x v="213"/>
    <x v="213"/>
    <x v="219"/>
    <x v="0"/>
    <x v="2"/>
    <x v="0"/>
    <x v="0"/>
    <x v="1"/>
  </r>
  <r>
    <s v="PL 940"/>
    <x v="176"/>
    <x v="1"/>
    <x v="0"/>
    <x v="0"/>
    <x v="1"/>
    <x v="9"/>
    <x v="34"/>
    <x v="57"/>
    <x v="214"/>
    <x v="214"/>
    <x v="214"/>
    <x v="220"/>
    <x v="0"/>
    <x v="1"/>
    <x v="1"/>
    <x v="1"/>
    <x v="0"/>
  </r>
  <r>
    <s v="PL 941"/>
    <x v="38"/>
    <x v="2"/>
    <x v="2"/>
    <x v="0"/>
    <x v="1"/>
    <x v="2"/>
    <x v="34"/>
    <x v="42"/>
    <x v="215"/>
    <x v="215"/>
    <x v="215"/>
    <x v="221"/>
    <x v="0"/>
    <x v="1"/>
    <x v="0"/>
    <x v="0"/>
    <x v="1"/>
  </r>
  <r>
    <s v="PL 942"/>
    <x v="177"/>
    <x v="2"/>
    <x v="1"/>
    <x v="0"/>
    <x v="0"/>
    <x v="0"/>
    <x v="44"/>
    <x v="55"/>
    <x v="216"/>
    <x v="216"/>
    <x v="216"/>
    <x v="222"/>
    <x v="0"/>
    <x v="2"/>
    <x v="0"/>
    <x v="0"/>
    <x v="0"/>
  </r>
  <r>
    <s v="PL 949"/>
    <x v="178"/>
    <x v="3"/>
    <x v="0"/>
    <x v="1"/>
    <x v="2"/>
    <x v="28"/>
    <x v="44"/>
    <x v="55"/>
    <x v="217"/>
    <x v="217"/>
    <x v="217"/>
    <x v="223"/>
    <x v="1"/>
    <x v="2"/>
    <x v="0"/>
    <x v="0"/>
    <x v="1"/>
  </r>
  <r>
    <s v="PL 950"/>
    <x v="179"/>
    <x v="1"/>
    <x v="0"/>
    <x v="1"/>
    <x v="1"/>
    <x v="4"/>
    <x v="34"/>
    <x v="42"/>
    <x v="39"/>
    <x v="39"/>
    <x v="39"/>
    <x v="40"/>
    <x v="1"/>
    <x v="1"/>
    <x v="1"/>
    <x v="1"/>
    <x v="0"/>
  </r>
  <r>
    <s v="PL 951"/>
    <x v="180"/>
    <x v="3"/>
    <x v="0"/>
    <x v="6"/>
    <x v="2"/>
    <x v="35"/>
    <x v="45"/>
    <x v="58"/>
    <x v="218"/>
    <x v="218"/>
    <x v="218"/>
    <x v="224"/>
    <x v="0"/>
    <x v="2"/>
    <x v="0"/>
    <x v="0"/>
    <x v="1"/>
  </r>
  <r>
    <s v="PL 952"/>
    <x v="30"/>
    <x v="0"/>
    <x v="0"/>
    <x v="0"/>
    <x v="1"/>
    <x v="9"/>
    <x v="33"/>
    <x v="59"/>
    <x v="219"/>
    <x v="219"/>
    <x v="219"/>
    <x v="225"/>
    <x v="0"/>
    <x v="1"/>
    <x v="0"/>
    <x v="0"/>
    <x v="1"/>
  </r>
  <r>
    <s v="PL 953"/>
    <x v="181"/>
    <x v="2"/>
    <x v="1"/>
    <x v="4"/>
    <x v="0"/>
    <x v="5"/>
    <x v="33"/>
    <x v="41"/>
    <x v="56"/>
    <x v="56"/>
    <x v="56"/>
    <x v="35"/>
    <x v="0"/>
    <x v="1"/>
    <x v="0"/>
    <x v="0"/>
    <x v="0"/>
  </r>
  <r>
    <s v="PL 954"/>
    <x v="181"/>
    <x v="2"/>
    <x v="4"/>
    <x v="4"/>
    <x v="0"/>
    <x v="15"/>
    <x v="33"/>
    <x v="41"/>
    <x v="220"/>
    <x v="220"/>
    <x v="220"/>
    <x v="226"/>
    <x v="0"/>
    <x v="1"/>
    <x v="0"/>
    <x v="0"/>
    <x v="0"/>
  </r>
  <r>
    <s v="PL 955"/>
    <x v="182"/>
    <x v="2"/>
    <x v="3"/>
    <x v="0"/>
    <x v="1"/>
    <x v="7"/>
    <x v="40"/>
    <x v="51"/>
    <x v="221"/>
    <x v="221"/>
    <x v="221"/>
    <x v="227"/>
    <x v="0"/>
    <x v="2"/>
    <x v="1"/>
    <x v="1"/>
    <x v="0"/>
  </r>
  <r>
    <s v="PL 956"/>
    <x v="183"/>
    <x v="2"/>
    <x v="1"/>
    <x v="1"/>
    <x v="2"/>
    <x v="32"/>
    <x v="16"/>
    <x v="56"/>
    <x v="222"/>
    <x v="222"/>
    <x v="222"/>
    <x v="228"/>
    <x v="1"/>
    <x v="2"/>
    <x v="1"/>
    <x v="1"/>
    <x v="0"/>
  </r>
  <r>
    <s v="PL 957"/>
    <x v="184"/>
    <x v="1"/>
    <x v="0"/>
    <x v="1"/>
    <x v="2"/>
    <x v="32"/>
    <x v="16"/>
    <x v="56"/>
    <x v="223"/>
    <x v="223"/>
    <x v="223"/>
    <x v="229"/>
    <x v="1"/>
    <x v="2"/>
    <x v="0"/>
    <x v="0"/>
    <x v="1"/>
  </r>
  <r>
    <s v="PL 958"/>
    <x v="185"/>
    <x v="0"/>
    <x v="0"/>
    <x v="1"/>
    <x v="2"/>
    <x v="32"/>
    <x v="46"/>
    <x v="60"/>
    <x v="224"/>
    <x v="224"/>
    <x v="224"/>
    <x v="230"/>
    <x v="1"/>
    <x v="2"/>
    <x v="0"/>
    <x v="0"/>
    <x v="1"/>
  </r>
  <r>
    <s v="PL 959"/>
    <x v="159"/>
    <x v="2"/>
    <x v="2"/>
    <x v="2"/>
    <x v="2"/>
    <x v="31"/>
    <x v="40"/>
    <x v="51"/>
    <x v="225"/>
    <x v="225"/>
    <x v="225"/>
    <x v="231"/>
    <x v="1"/>
    <x v="2"/>
    <x v="0"/>
    <x v="1"/>
    <x v="0"/>
  </r>
  <r>
    <s v="PL 962"/>
    <x v="186"/>
    <x v="2"/>
    <x v="2"/>
    <x v="2"/>
    <x v="2"/>
    <x v="31"/>
    <x v="41"/>
    <x v="52"/>
    <x v="226"/>
    <x v="226"/>
    <x v="226"/>
    <x v="232"/>
    <x v="1"/>
    <x v="2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972"/>
    <x v="187"/>
    <x v="0"/>
    <x v="0"/>
    <x v="1"/>
    <x v="2"/>
    <x v="35"/>
    <x v="44"/>
    <x v="55"/>
    <x v="227"/>
    <x v="227"/>
    <x v="227"/>
    <x v="233"/>
    <x v="1"/>
    <x v="2"/>
    <x v="1"/>
    <x v="1"/>
    <x v="0"/>
  </r>
  <r>
    <s v="PL 973"/>
    <x v="130"/>
    <x v="0"/>
    <x v="0"/>
    <x v="0"/>
    <x v="1"/>
    <x v="9"/>
    <x v="43"/>
    <x v="61"/>
    <x v="228"/>
    <x v="228"/>
    <x v="228"/>
    <x v="234"/>
    <x v="0"/>
    <x v="1"/>
    <x v="0"/>
    <x v="0"/>
    <x v="1"/>
  </r>
  <r>
    <s v="PL 980"/>
    <x v="188"/>
    <x v="2"/>
    <x v="3"/>
    <x v="1"/>
    <x v="2"/>
    <x v="30"/>
    <x v="24"/>
    <x v="31"/>
    <x v="91"/>
    <x v="91"/>
    <x v="91"/>
    <x v="173"/>
    <x v="1"/>
    <x v="2"/>
    <x v="1"/>
    <x v="1"/>
    <x v="0"/>
  </r>
  <r>
    <s v="PL 982"/>
    <x v="189"/>
    <x v="1"/>
    <x v="0"/>
    <x v="3"/>
    <x v="1"/>
    <x v="7"/>
    <x v="6"/>
    <x v="6"/>
    <x v="229"/>
    <x v="229"/>
    <x v="229"/>
    <x v="235"/>
    <x v="1"/>
    <x v="0"/>
    <x v="1"/>
    <x v="1"/>
    <x v="0"/>
  </r>
  <r>
    <s v="PL 983"/>
    <x v="190"/>
    <x v="1"/>
    <x v="0"/>
    <x v="0"/>
    <x v="2"/>
    <x v="26"/>
    <x v="45"/>
    <x v="58"/>
    <x v="230"/>
    <x v="230"/>
    <x v="230"/>
    <x v="236"/>
    <x v="1"/>
    <x v="2"/>
    <x v="1"/>
    <x v="1"/>
    <x v="0"/>
  </r>
  <r>
    <s v="PL 985"/>
    <x v="191"/>
    <x v="1"/>
    <x v="0"/>
    <x v="1"/>
    <x v="2"/>
    <x v="17"/>
    <x v="47"/>
    <x v="62"/>
    <x v="231"/>
    <x v="231"/>
    <x v="231"/>
    <x v="237"/>
    <x v="1"/>
    <x v="1"/>
    <x v="0"/>
    <x v="0"/>
    <x v="1"/>
  </r>
  <r>
    <s v="PL 986"/>
    <x v="192"/>
    <x v="3"/>
    <x v="0"/>
    <x v="1"/>
    <x v="2"/>
    <x v="17"/>
    <x v="47"/>
    <x v="62"/>
    <x v="232"/>
    <x v="232"/>
    <x v="232"/>
    <x v="238"/>
    <x v="1"/>
    <x v="1"/>
    <x v="0"/>
    <x v="0"/>
    <x v="1"/>
  </r>
  <r>
    <s v="PL 987"/>
    <x v="193"/>
    <x v="3"/>
    <x v="0"/>
    <x v="6"/>
    <x v="1"/>
    <x v="7"/>
    <x v="44"/>
    <x v="55"/>
    <x v="233"/>
    <x v="233"/>
    <x v="233"/>
    <x v="239"/>
    <x v="1"/>
    <x v="2"/>
    <x v="1"/>
    <x v="1"/>
    <x v="0"/>
  </r>
  <r>
    <s v="PL 988"/>
    <x v="194"/>
    <x v="2"/>
    <x v="4"/>
    <x v="1"/>
    <x v="2"/>
    <x v="30"/>
    <x v="44"/>
    <x v="55"/>
    <x v="234"/>
    <x v="234"/>
    <x v="234"/>
    <x v="240"/>
    <x v="1"/>
    <x v="2"/>
    <x v="1"/>
    <x v="1"/>
    <x v="0"/>
  </r>
  <r>
    <s v="PL 989"/>
    <x v="195"/>
    <x v="2"/>
    <x v="2"/>
    <x v="1"/>
    <x v="2"/>
    <x v="30"/>
    <x v="45"/>
    <x v="58"/>
    <x v="91"/>
    <x v="91"/>
    <x v="91"/>
    <x v="173"/>
    <x v="1"/>
    <x v="2"/>
    <x v="1"/>
    <x v="1"/>
    <x v="0"/>
  </r>
  <r>
    <s v="PL 990"/>
    <x v="196"/>
    <x v="2"/>
    <x v="3"/>
    <x v="1"/>
    <x v="1"/>
    <x v="4"/>
    <x v="45"/>
    <x v="58"/>
    <x v="187"/>
    <x v="187"/>
    <x v="187"/>
    <x v="192"/>
    <x v="1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992"/>
    <x v="197"/>
    <x v="3"/>
    <x v="0"/>
    <x v="1"/>
    <x v="1"/>
    <x v="8"/>
    <x v="41"/>
    <x v="52"/>
    <x v="235"/>
    <x v="235"/>
    <x v="235"/>
    <x v="241"/>
    <x v="1"/>
    <x v="0"/>
    <x v="1"/>
    <x v="1"/>
    <x v="0"/>
  </r>
  <r>
    <s v="PL 993"/>
    <x v="198"/>
    <x v="3"/>
    <x v="0"/>
    <x v="1"/>
    <x v="2"/>
    <x v="30"/>
    <x v="44"/>
    <x v="55"/>
    <x v="236"/>
    <x v="236"/>
    <x v="236"/>
    <x v="242"/>
    <x v="1"/>
    <x v="2"/>
    <x v="1"/>
    <x v="1"/>
    <x v="0"/>
  </r>
  <r>
    <s v="PL 995"/>
    <x v="199"/>
    <x v="0"/>
    <x v="0"/>
    <x v="1"/>
    <x v="2"/>
    <x v="30"/>
    <x v="35"/>
    <x v="63"/>
    <x v="237"/>
    <x v="237"/>
    <x v="237"/>
    <x v="243"/>
    <x v="1"/>
    <x v="2"/>
    <x v="1"/>
    <x v="1"/>
    <x v="0"/>
  </r>
  <r>
    <s v="PL 996"/>
    <x v="200"/>
    <x v="1"/>
    <x v="0"/>
    <x v="1"/>
    <x v="1"/>
    <x v="7"/>
    <x v="40"/>
    <x v="51"/>
    <x v="238"/>
    <x v="238"/>
    <x v="238"/>
    <x v="244"/>
    <x v="0"/>
    <x v="2"/>
    <x v="0"/>
    <x v="0"/>
    <x v="1"/>
  </r>
  <r>
    <s v="PL 997"/>
    <x v="201"/>
    <x v="2"/>
    <x v="1"/>
    <x v="0"/>
    <x v="2"/>
    <x v="26"/>
    <x v="42"/>
    <x v="53"/>
    <x v="239"/>
    <x v="239"/>
    <x v="239"/>
    <x v="245"/>
    <x v="1"/>
    <x v="2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01"/>
    <x v="202"/>
    <x v="2"/>
    <x v="4"/>
    <x v="1"/>
    <x v="2"/>
    <x v="30"/>
    <x v="44"/>
    <x v="55"/>
    <x v="91"/>
    <x v="91"/>
    <x v="91"/>
    <x v="173"/>
    <x v="1"/>
    <x v="2"/>
    <x v="1"/>
    <x v="1"/>
    <x v="0"/>
  </r>
  <r>
    <s v="PL 1002"/>
    <x v="203"/>
    <x v="2"/>
    <x v="4"/>
    <x v="1"/>
    <x v="0"/>
    <x v="10"/>
    <x v="48"/>
    <x v="64"/>
    <x v="240"/>
    <x v="240"/>
    <x v="240"/>
    <x v="31"/>
    <x v="1"/>
    <x v="1"/>
    <x v="1"/>
    <x v="0"/>
    <x v="0"/>
  </r>
  <r>
    <s v="PL 1003"/>
    <x v="76"/>
    <x v="0"/>
    <x v="0"/>
    <x v="3"/>
    <x v="1"/>
    <x v="7"/>
    <x v="38"/>
    <x v="48"/>
    <x v="241"/>
    <x v="241"/>
    <x v="241"/>
    <x v="246"/>
    <x v="0"/>
    <x v="2"/>
    <x v="0"/>
    <x v="0"/>
    <x v="1"/>
  </r>
  <r>
    <s v="PL 1004"/>
    <x v="148"/>
    <x v="0"/>
    <x v="0"/>
    <x v="1"/>
    <x v="1"/>
    <x v="2"/>
    <x v="42"/>
    <x v="53"/>
    <x v="242"/>
    <x v="242"/>
    <x v="242"/>
    <x v="247"/>
    <x v="0"/>
    <x v="1"/>
    <x v="0"/>
    <x v="0"/>
    <x v="1"/>
  </r>
  <r>
    <s v="PL 1005"/>
    <x v="148"/>
    <x v="0"/>
    <x v="0"/>
    <x v="1"/>
    <x v="2"/>
    <x v="35"/>
    <x v="41"/>
    <x v="52"/>
    <x v="243"/>
    <x v="243"/>
    <x v="243"/>
    <x v="248"/>
    <x v="0"/>
    <x v="1"/>
    <x v="0"/>
    <x v="0"/>
    <x v="1"/>
  </r>
  <r>
    <s v="PL 1006"/>
    <x v="148"/>
    <x v="2"/>
    <x v="1"/>
    <x v="1"/>
    <x v="1"/>
    <x v="1"/>
    <x v="41"/>
    <x v="52"/>
    <x v="244"/>
    <x v="244"/>
    <x v="244"/>
    <x v="249"/>
    <x v="0"/>
    <x v="1"/>
    <x v="0"/>
    <x v="0"/>
    <x v="1"/>
  </r>
  <r>
    <s v="PL 1007"/>
    <x v="148"/>
    <x v="3"/>
    <x v="0"/>
    <x v="1"/>
    <x v="2"/>
    <x v="35"/>
    <x v="41"/>
    <x v="52"/>
    <x v="245"/>
    <x v="245"/>
    <x v="245"/>
    <x v="250"/>
    <x v="0"/>
    <x v="1"/>
    <x v="0"/>
    <x v="0"/>
    <x v="1"/>
  </r>
  <r>
    <s v="PL 1008"/>
    <x v="148"/>
    <x v="0"/>
    <x v="0"/>
    <x v="1"/>
    <x v="1"/>
    <x v="1"/>
    <x v="41"/>
    <x v="52"/>
    <x v="246"/>
    <x v="246"/>
    <x v="246"/>
    <x v="251"/>
    <x v="0"/>
    <x v="1"/>
    <x v="0"/>
    <x v="0"/>
    <x v="1"/>
  </r>
  <r>
    <s v="PL 1009"/>
    <x v="204"/>
    <x v="2"/>
    <x v="2"/>
    <x v="1"/>
    <x v="2"/>
    <x v="30"/>
    <x v="45"/>
    <x v="58"/>
    <x v="195"/>
    <x v="195"/>
    <x v="195"/>
    <x v="252"/>
    <x v="1"/>
    <x v="2"/>
    <x v="1"/>
    <x v="1"/>
    <x v="0"/>
  </r>
  <r>
    <s v="PL 1010"/>
    <x v="41"/>
    <x v="1"/>
    <x v="0"/>
    <x v="4"/>
    <x v="0"/>
    <x v="5"/>
    <x v="40"/>
    <x v="51"/>
    <x v="23"/>
    <x v="23"/>
    <x v="23"/>
    <x v="23"/>
    <x v="0"/>
    <x v="0"/>
    <x v="0"/>
    <x v="0"/>
    <x v="0"/>
  </r>
  <r>
    <s v="PL 1011"/>
    <x v="43"/>
    <x v="1"/>
    <x v="0"/>
    <x v="1"/>
    <x v="1"/>
    <x v="7"/>
    <x v="48"/>
    <x v="64"/>
    <x v="247"/>
    <x v="247"/>
    <x v="247"/>
    <x v="253"/>
    <x v="0"/>
    <x v="2"/>
    <x v="0"/>
    <x v="0"/>
    <x v="1"/>
  </r>
  <r>
    <s v="PL 1012"/>
    <x v="205"/>
    <x v="3"/>
    <x v="0"/>
    <x v="1"/>
    <x v="1"/>
    <x v="14"/>
    <x v="41"/>
    <x v="52"/>
    <x v="248"/>
    <x v="248"/>
    <x v="248"/>
    <x v="254"/>
    <x v="1"/>
    <x v="2"/>
    <x v="1"/>
    <x v="1"/>
    <x v="0"/>
  </r>
  <r>
    <s v="PL 1013"/>
    <x v="206"/>
    <x v="0"/>
    <x v="0"/>
    <x v="1"/>
    <x v="2"/>
    <x v="30"/>
    <x v="45"/>
    <x v="58"/>
    <x v="249"/>
    <x v="249"/>
    <x v="249"/>
    <x v="255"/>
    <x v="1"/>
    <x v="2"/>
    <x v="1"/>
    <x v="1"/>
    <x v="0"/>
  </r>
  <r>
    <s v="PL 1014"/>
    <x v="207"/>
    <x v="1"/>
    <x v="0"/>
    <x v="1"/>
    <x v="2"/>
    <x v="30"/>
    <x v="45"/>
    <x v="58"/>
    <x v="250"/>
    <x v="250"/>
    <x v="250"/>
    <x v="256"/>
    <x v="1"/>
    <x v="2"/>
    <x v="1"/>
    <x v="1"/>
    <x v="0"/>
  </r>
  <r>
    <s v="PL 1015"/>
    <x v="208"/>
    <x v="0"/>
    <x v="0"/>
    <x v="1"/>
    <x v="1"/>
    <x v="4"/>
    <x v="47"/>
    <x v="65"/>
    <x v="251"/>
    <x v="251"/>
    <x v="251"/>
    <x v="257"/>
    <x v="1"/>
    <x v="2"/>
    <x v="0"/>
    <x v="1"/>
    <x v="0"/>
  </r>
  <r>
    <s v="PL 1016"/>
    <x v="209"/>
    <x v="0"/>
    <x v="0"/>
    <x v="13"/>
    <x v="0"/>
    <x v="10"/>
    <x v="45"/>
    <x v="58"/>
    <x v="252"/>
    <x v="252"/>
    <x v="252"/>
    <x v="258"/>
    <x v="0"/>
    <x v="1"/>
    <x v="1"/>
    <x v="0"/>
    <x v="0"/>
  </r>
  <r>
    <s v="PL 1017"/>
    <x v="210"/>
    <x v="1"/>
    <x v="0"/>
    <x v="0"/>
    <x v="1"/>
    <x v="2"/>
    <x v="44"/>
    <x v="55"/>
    <x v="253"/>
    <x v="253"/>
    <x v="253"/>
    <x v="259"/>
    <x v="0"/>
    <x v="1"/>
    <x v="0"/>
    <x v="0"/>
    <x v="1"/>
  </r>
  <r>
    <s v="PL 1018"/>
    <x v="211"/>
    <x v="1"/>
    <x v="0"/>
    <x v="6"/>
    <x v="2"/>
    <x v="35"/>
    <x v="44"/>
    <x v="55"/>
    <x v="254"/>
    <x v="254"/>
    <x v="254"/>
    <x v="260"/>
    <x v="0"/>
    <x v="2"/>
    <x v="0"/>
    <x v="0"/>
    <x v="1"/>
  </r>
  <r>
    <s v="PL 1019"/>
    <x v="212"/>
    <x v="3"/>
    <x v="0"/>
    <x v="4"/>
    <x v="0"/>
    <x v="10"/>
    <x v="45"/>
    <x v="58"/>
    <x v="255"/>
    <x v="255"/>
    <x v="255"/>
    <x v="261"/>
    <x v="0"/>
    <x v="2"/>
    <x v="0"/>
    <x v="0"/>
    <x v="0"/>
  </r>
  <r>
    <s v="PL 1020"/>
    <x v="212"/>
    <x v="2"/>
    <x v="4"/>
    <x v="4"/>
    <x v="0"/>
    <x v="5"/>
    <x v="45"/>
    <x v="58"/>
    <x v="22"/>
    <x v="22"/>
    <x v="22"/>
    <x v="262"/>
    <x v="0"/>
    <x v="2"/>
    <x v="0"/>
    <x v="0"/>
    <x v="0"/>
  </r>
  <r>
    <s v="PL 1044"/>
    <x v="213"/>
    <x v="1"/>
    <x v="0"/>
    <x v="6"/>
    <x v="1"/>
    <x v="7"/>
    <x v="45"/>
    <x v="58"/>
    <x v="256"/>
    <x v="256"/>
    <x v="256"/>
    <x v="263"/>
    <x v="0"/>
    <x v="1"/>
    <x v="0"/>
    <x v="0"/>
    <x v="1"/>
  </r>
  <r>
    <s v="PL 1045"/>
    <x v="214"/>
    <x v="1"/>
    <x v="0"/>
    <x v="1"/>
    <x v="1"/>
    <x v="4"/>
    <x v="49"/>
    <x v="66"/>
    <x v="257"/>
    <x v="257"/>
    <x v="257"/>
    <x v="264"/>
    <x v="1"/>
    <x v="2"/>
    <x v="1"/>
    <x v="1"/>
    <x v="0"/>
  </r>
  <r>
    <s v="PL 1046"/>
    <x v="130"/>
    <x v="1"/>
    <x v="0"/>
    <x v="0"/>
    <x v="1"/>
    <x v="9"/>
    <x v="40"/>
    <x v="67"/>
    <x v="157"/>
    <x v="157"/>
    <x v="157"/>
    <x v="160"/>
    <x v="0"/>
    <x v="1"/>
    <x v="0"/>
    <x v="0"/>
    <x v="1"/>
  </r>
  <r>
    <s v="PL 1047"/>
    <x v="130"/>
    <x v="3"/>
    <x v="0"/>
    <x v="4"/>
    <x v="0"/>
    <x v="5"/>
    <x v="49"/>
    <x v="66"/>
    <x v="77"/>
    <x v="77"/>
    <x v="77"/>
    <x v="78"/>
    <x v="0"/>
    <x v="0"/>
    <x v="0"/>
    <x v="0"/>
    <x v="0"/>
  </r>
  <r>
    <s v="PL 1048"/>
    <x v="215"/>
    <x v="2"/>
    <x v="1"/>
    <x v="0"/>
    <x v="1"/>
    <x v="7"/>
    <x v="49"/>
    <x v="66"/>
    <x v="258"/>
    <x v="258"/>
    <x v="258"/>
    <x v="265"/>
    <x v="1"/>
    <x v="2"/>
    <x v="1"/>
    <x v="1"/>
    <x v="0"/>
  </r>
  <r>
    <s v="PL 1049"/>
    <x v="216"/>
    <x v="1"/>
    <x v="0"/>
    <x v="2"/>
    <x v="1"/>
    <x v="7"/>
    <x v="47"/>
    <x v="65"/>
    <x v="259"/>
    <x v="259"/>
    <x v="259"/>
    <x v="266"/>
    <x v="0"/>
    <x v="2"/>
    <x v="0"/>
    <x v="1"/>
    <x v="0"/>
  </r>
  <r>
    <s v="PL 1050"/>
    <x v="217"/>
    <x v="0"/>
    <x v="0"/>
    <x v="1"/>
    <x v="1"/>
    <x v="7"/>
    <x v="47"/>
    <x v="65"/>
    <x v="260"/>
    <x v="260"/>
    <x v="260"/>
    <x v="267"/>
    <x v="1"/>
    <x v="2"/>
    <x v="1"/>
    <x v="1"/>
    <x v="0"/>
  </r>
  <r>
    <s v="PL 1051"/>
    <x v="218"/>
    <x v="1"/>
    <x v="0"/>
    <x v="2"/>
    <x v="2"/>
    <x v="31"/>
    <x v="38"/>
    <x v="48"/>
    <x v="261"/>
    <x v="261"/>
    <x v="261"/>
    <x v="268"/>
    <x v="1"/>
    <x v="2"/>
    <x v="1"/>
    <x v="1"/>
    <x v="0"/>
  </r>
  <r>
    <s v="PL 1052"/>
    <x v="219"/>
    <x v="2"/>
    <x v="2"/>
    <x v="2"/>
    <x v="2"/>
    <x v="31"/>
    <x v="38"/>
    <x v="48"/>
    <x v="262"/>
    <x v="262"/>
    <x v="262"/>
    <x v="269"/>
    <x v="1"/>
    <x v="2"/>
    <x v="1"/>
    <x v="1"/>
    <x v="0"/>
  </r>
  <r>
    <s v="PL 1053"/>
    <x v="40"/>
    <x v="3"/>
    <x v="0"/>
    <x v="0"/>
    <x v="1"/>
    <x v="9"/>
    <x v="40"/>
    <x v="67"/>
    <x v="263"/>
    <x v="263"/>
    <x v="263"/>
    <x v="270"/>
    <x v="0"/>
    <x v="1"/>
    <x v="0"/>
    <x v="0"/>
    <x v="1"/>
  </r>
  <r>
    <s v="PL 1054"/>
    <x v="220"/>
    <x v="3"/>
    <x v="0"/>
    <x v="4"/>
    <x v="0"/>
    <x v="16"/>
    <x v="40"/>
    <x v="51"/>
    <x v="264"/>
    <x v="264"/>
    <x v="264"/>
    <x v="271"/>
    <x v="0"/>
    <x v="1"/>
    <x v="1"/>
    <x v="0"/>
    <x v="0"/>
  </r>
  <r>
    <s v="PL 1055"/>
    <x v="16"/>
    <x v="2"/>
    <x v="3"/>
    <x v="2"/>
    <x v="1"/>
    <x v="4"/>
    <x v="47"/>
    <x v="65"/>
    <x v="265"/>
    <x v="265"/>
    <x v="265"/>
    <x v="272"/>
    <x v="1"/>
    <x v="2"/>
    <x v="0"/>
    <x v="1"/>
    <x v="0"/>
  </r>
  <r>
    <s v="PL 1056"/>
    <x v="221"/>
    <x v="2"/>
    <x v="1"/>
    <x v="2"/>
    <x v="2"/>
    <x v="31"/>
    <x v="42"/>
    <x v="53"/>
    <x v="266"/>
    <x v="266"/>
    <x v="266"/>
    <x v="273"/>
    <x v="1"/>
    <x v="2"/>
    <x v="1"/>
    <x v="1"/>
    <x v="0"/>
  </r>
  <r>
    <s v="PL 1057"/>
    <x v="222"/>
    <x v="2"/>
    <x v="1"/>
    <x v="0"/>
    <x v="2"/>
    <x v="35"/>
    <x v="48"/>
    <x v="64"/>
    <x v="267"/>
    <x v="267"/>
    <x v="267"/>
    <x v="274"/>
    <x v="1"/>
    <x v="2"/>
    <x v="1"/>
    <x v="1"/>
    <x v="0"/>
  </r>
  <r>
    <s v="PL 1058"/>
    <x v="223"/>
    <x v="3"/>
    <x v="0"/>
    <x v="0"/>
    <x v="0"/>
    <x v="48"/>
    <x v="48"/>
    <x v="64"/>
    <x v="268"/>
    <x v="268"/>
    <x v="268"/>
    <x v="275"/>
    <x v="0"/>
    <x v="2"/>
    <x v="0"/>
    <x v="0"/>
    <x v="0"/>
  </r>
  <r>
    <s v="PL 1059"/>
    <x v="223"/>
    <x v="3"/>
    <x v="0"/>
    <x v="0"/>
    <x v="2"/>
    <x v="41"/>
    <x v="48"/>
    <x v="64"/>
    <x v="269"/>
    <x v="269"/>
    <x v="269"/>
    <x v="276"/>
    <x v="0"/>
    <x v="2"/>
    <x v="0"/>
    <x v="0"/>
    <x v="1"/>
  </r>
  <r>
    <s v="PL 1060"/>
    <x v="2"/>
    <x v="0"/>
    <x v="0"/>
    <x v="2"/>
    <x v="1"/>
    <x v="7"/>
    <x v="41"/>
    <x v="52"/>
    <x v="270"/>
    <x v="270"/>
    <x v="270"/>
    <x v="277"/>
    <x v="0"/>
    <x v="2"/>
    <x v="0"/>
    <x v="0"/>
    <x v="1"/>
  </r>
  <r>
    <s v="PL 1061"/>
    <x v="224"/>
    <x v="3"/>
    <x v="0"/>
    <x v="1"/>
    <x v="2"/>
    <x v="30"/>
    <x v="41"/>
    <x v="52"/>
    <x v="155"/>
    <x v="155"/>
    <x v="155"/>
    <x v="158"/>
    <x v="1"/>
    <x v="2"/>
    <x v="1"/>
    <x v="1"/>
    <x v="0"/>
  </r>
  <r>
    <s v="PL 1062"/>
    <x v="225"/>
    <x v="0"/>
    <x v="0"/>
    <x v="9"/>
    <x v="1"/>
    <x v="7"/>
    <x v="50"/>
    <x v="68"/>
    <x v="271"/>
    <x v="271"/>
    <x v="271"/>
    <x v="278"/>
    <x v="1"/>
    <x v="2"/>
    <x v="0"/>
    <x v="1"/>
    <x v="0"/>
  </r>
  <r>
    <s v="PL 1063"/>
    <x v="133"/>
    <x v="3"/>
    <x v="0"/>
    <x v="4"/>
    <x v="0"/>
    <x v="15"/>
    <x v="41"/>
    <x v="52"/>
    <x v="30"/>
    <x v="30"/>
    <x v="30"/>
    <x v="31"/>
    <x v="0"/>
    <x v="1"/>
    <x v="0"/>
    <x v="0"/>
    <x v="0"/>
  </r>
  <r>
    <s v="PL 1064"/>
    <x v="226"/>
    <x v="2"/>
    <x v="1"/>
    <x v="0"/>
    <x v="1"/>
    <x v="7"/>
    <x v="40"/>
    <x v="51"/>
    <x v="272"/>
    <x v="272"/>
    <x v="272"/>
    <x v="279"/>
    <x v="1"/>
    <x v="2"/>
    <x v="1"/>
    <x v="1"/>
    <x v="0"/>
  </r>
  <r>
    <s v="PL 1065"/>
    <x v="227"/>
    <x v="1"/>
    <x v="0"/>
    <x v="1"/>
    <x v="1"/>
    <x v="11"/>
    <x v="51"/>
    <x v="69"/>
    <x v="273"/>
    <x v="273"/>
    <x v="273"/>
    <x v="280"/>
    <x v="1"/>
    <x v="2"/>
    <x v="0"/>
    <x v="1"/>
    <x v="0"/>
  </r>
  <r>
    <s v="PL 1066"/>
    <x v="228"/>
    <x v="3"/>
    <x v="0"/>
    <x v="1"/>
    <x v="2"/>
    <x v="30"/>
    <x v="49"/>
    <x v="66"/>
    <x v="91"/>
    <x v="91"/>
    <x v="91"/>
    <x v="92"/>
    <x v="1"/>
    <x v="2"/>
    <x v="1"/>
    <x v="1"/>
    <x v="0"/>
  </r>
  <r>
    <s v="PL 1067"/>
    <x v="229"/>
    <x v="1"/>
    <x v="0"/>
    <x v="4"/>
    <x v="0"/>
    <x v="13"/>
    <x v="41"/>
    <x v="52"/>
    <x v="56"/>
    <x v="56"/>
    <x v="56"/>
    <x v="57"/>
    <x v="0"/>
    <x v="1"/>
    <x v="0"/>
    <x v="0"/>
    <x v="0"/>
  </r>
  <r>
    <s v="PL 1070"/>
    <x v="230"/>
    <x v="2"/>
    <x v="3"/>
    <x v="1"/>
    <x v="1"/>
    <x v="4"/>
    <x v="50"/>
    <x v="68"/>
    <x v="274"/>
    <x v="274"/>
    <x v="274"/>
    <x v="281"/>
    <x v="1"/>
    <x v="2"/>
    <x v="0"/>
    <x v="1"/>
    <x v="0"/>
  </r>
  <r>
    <s v="PL 1071"/>
    <x v="231"/>
    <x v="1"/>
    <x v="0"/>
    <x v="1"/>
    <x v="1"/>
    <x v="4"/>
    <x v="49"/>
    <x v="66"/>
    <x v="275"/>
    <x v="275"/>
    <x v="275"/>
    <x v="282"/>
    <x v="1"/>
    <x v="2"/>
    <x v="1"/>
    <x v="1"/>
    <x v="0"/>
  </r>
  <r>
    <s v="PL 1072"/>
    <x v="223"/>
    <x v="2"/>
    <x v="1"/>
    <x v="1"/>
    <x v="2"/>
    <x v="33"/>
    <x v="16"/>
    <x v="56"/>
    <x v="276"/>
    <x v="276"/>
    <x v="276"/>
    <x v="283"/>
    <x v="0"/>
    <x v="2"/>
    <x v="0"/>
    <x v="0"/>
    <x v="1"/>
  </r>
  <r>
    <s v="PL 1073"/>
    <x v="8"/>
    <x v="0"/>
    <x v="0"/>
    <x v="1"/>
    <x v="1"/>
    <x v="4"/>
    <x v="51"/>
    <x v="69"/>
    <x v="277"/>
    <x v="277"/>
    <x v="277"/>
    <x v="284"/>
    <x v="0"/>
    <x v="2"/>
    <x v="0"/>
    <x v="1"/>
    <x v="0"/>
  </r>
  <r>
    <s v="PL 1074"/>
    <x v="232"/>
    <x v="2"/>
    <x v="3"/>
    <x v="1"/>
    <x v="2"/>
    <x v="30"/>
    <x v="45"/>
    <x v="58"/>
    <x v="195"/>
    <x v="195"/>
    <x v="195"/>
    <x v="252"/>
    <x v="1"/>
    <x v="2"/>
    <x v="1"/>
    <x v="1"/>
    <x v="0"/>
  </r>
  <r>
    <s v="PL 1075"/>
    <x v="233"/>
    <x v="2"/>
    <x v="3"/>
    <x v="2"/>
    <x v="2"/>
    <x v="31"/>
    <x v="52"/>
    <x v="70"/>
    <x v="278"/>
    <x v="278"/>
    <x v="278"/>
    <x v="285"/>
    <x v="1"/>
    <x v="2"/>
    <x v="1"/>
    <x v="1"/>
    <x v="0"/>
  </r>
  <r>
    <s v="PL 1076"/>
    <x v="234"/>
    <x v="2"/>
    <x v="2"/>
    <x v="2"/>
    <x v="2"/>
    <x v="31"/>
    <x v="47"/>
    <x v="65"/>
    <x v="279"/>
    <x v="279"/>
    <x v="279"/>
    <x v="286"/>
    <x v="1"/>
    <x v="2"/>
    <x v="1"/>
    <x v="1"/>
    <x v="0"/>
  </r>
  <r>
    <s v="PL 1077"/>
    <x v="235"/>
    <x v="1"/>
    <x v="0"/>
    <x v="2"/>
    <x v="2"/>
    <x v="26"/>
    <x v="42"/>
    <x v="53"/>
    <x v="280"/>
    <x v="280"/>
    <x v="280"/>
    <x v="287"/>
    <x v="1"/>
    <x v="2"/>
    <x v="0"/>
    <x v="1"/>
    <x v="0"/>
  </r>
  <r>
    <s v="PL 1078"/>
    <x v="236"/>
    <x v="0"/>
    <x v="0"/>
    <x v="1"/>
    <x v="0"/>
    <x v="5"/>
    <x v="16"/>
    <x v="56"/>
    <x v="22"/>
    <x v="22"/>
    <x v="22"/>
    <x v="22"/>
    <x v="0"/>
    <x v="2"/>
    <x v="1"/>
    <x v="0"/>
    <x v="0"/>
  </r>
  <r>
    <s v="PL 1079"/>
    <x v="237"/>
    <x v="0"/>
    <x v="0"/>
    <x v="1"/>
    <x v="2"/>
    <x v="30"/>
    <x v="16"/>
    <x v="56"/>
    <x v="91"/>
    <x v="91"/>
    <x v="91"/>
    <x v="92"/>
    <x v="1"/>
    <x v="2"/>
    <x v="1"/>
    <x v="1"/>
    <x v="0"/>
  </r>
  <r>
    <s v="PL 1080"/>
    <x v="238"/>
    <x v="0"/>
    <x v="0"/>
    <x v="1"/>
    <x v="2"/>
    <x v="30"/>
    <x v="16"/>
    <x v="56"/>
    <x v="281"/>
    <x v="281"/>
    <x v="281"/>
    <x v="288"/>
    <x v="1"/>
    <x v="2"/>
    <x v="1"/>
    <x v="1"/>
    <x v="0"/>
  </r>
  <r>
    <s v="PL 1081"/>
    <x v="210"/>
    <x v="0"/>
    <x v="0"/>
    <x v="6"/>
    <x v="2"/>
    <x v="21"/>
    <x v="42"/>
    <x v="53"/>
    <x v="282"/>
    <x v="282"/>
    <x v="282"/>
    <x v="289"/>
    <x v="0"/>
    <x v="2"/>
    <x v="0"/>
    <x v="0"/>
    <x v="1"/>
  </r>
  <r>
    <s v="PL 1082"/>
    <x v="239"/>
    <x v="1"/>
    <x v="0"/>
    <x v="9"/>
    <x v="1"/>
    <x v="7"/>
    <x v="38"/>
    <x v="48"/>
    <x v="283"/>
    <x v="283"/>
    <x v="283"/>
    <x v="290"/>
    <x v="0"/>
    <x v="2"/>
    <x v="1"/>
    <x v="1"/>
    <x v="0"/>
  </r>
  <r>
    <s v="PL 1083"/>
    <x v="240"/>
    <x v="3"/>
    <x v="0"/>
    <x v="1"/>
    <x v="2"/>
    <x v="29"/>
    <x v="53"/>
    <x v="71"/>
    <x v="284"/>
    <x v="284"/>
    <x v="284"/>
    <x v="291"/>
    <x v="1"/>
    <x v="2"/>
    <x v="0"/>
    <x v="1"/>
    <x v="0"/>
  </r>
  <r>
    <s v="PL 1084"/>
    <x v="241"/>
    <x v="3"/>
    <x v="0"/>
    <x v="2"/>
    <x v="2"/>
    <x v="31"/>
    <x v="54"/>
    <x v="72"/>
    <x v="285"/>
    <x v="285"/>
    <x v="285"/>
    <x v="292"/>
    <x v="1"/>
    <x v="2"/>
    <x v="1"/>
    <x v="1"/>
    <x v="0"/>
  </r>
  <r>
    <s v="PL 1087"/>
    <x v="242"/>
    <x v="2"/>
    <x v="3"/>
    <x v="0"/>
    <x v="1"/>
    <x v="7"/>
    <x v="42"/>
    <x v="53"/>
    <x v="286"/>
    <x v="286"/>
    <x v="286"/>
    <x v="293"/>
    <x v="0"/>
    <x v="2"/>
    <x v="1"/>
    <x v="1"/>
    <x v="0"/>
  </r>
  <r>
    <s v="PL 1088"/>
    <x v="243"/>
    <x v="2"/>
    <x v="3"/>
    <x v="4"/>
    <x v="0"/>
    <x v="5"/>
    <x v="52"/>
    <x v="70"/>
    <x v="287"/>
    <x v="287"/>
    <x v="287"/>
    <x v="294"/>
    <x v="0"/>
    <x v="2"/>
    <x v="0"/>
    <x v="0"/>
    <x v="0"/>
  </r>
  <r>
    <s v="PL 1089"/>
    <x v="244"/>
    <x v="0"/>
    <x v="0"/>
    <x v="1"/>
    <x v="2"/>
    <x v="30"/>
    <x v="39"/>
    <x v="50"/>
    <x v="288"/>
    <x v="288"/>
    <x v="288"/>
    <x v="295"/>
    <x v="1"/>
    <x v="1"/>
    <x v="1"/>
    <x v="1"/>
    <x v="0"/>
  </r>
  <r>
    <s v="PL 1090"/>
    <x v="245"/>
    <x v="2"/>
    <x v="2"/>
    <x v="1"/>
    <x v="2"/>
    <x v="30"/>
    <x v="48"/>
    <x v="64"/>
    <x v="289"/>
    <x v="289"/>
    <x v="289"/>
    <x v="296"/>
    <x v="1"/>
    <x v="1"/>
    <x v="1"/>
    <x v="1"/>
    <x v="0"/>
  </r>
  <r>
    <s v="PL 1091"/>
    <x v="246"/>
    <x v="1"/>
    <x v="0"/>
    <x v="1"/>
    <x v="2"/>
    <x v="30"/>
    <x v="39"/>
    <x v="50"/>
    <x v="288"/>
    <x v="288"/>
    <x v="288"/>
    <x v="295"/>
    <x v="1"/>
    <x v="1"/>
    <x v="1"/>
    <x v="1"/>
    <x v="0"/>
  </r>
  <r>
    <s v="PL 1092"/>
    <x v="247"/>
    <x v="3"/>
    <x v="0"/>
    <x v="1"/>
    <x v="2"/>
    <x v="30"/>
    <x v="48"/>
    <x v="64"/>
    <x v="290"/>
    <x v="290"/>
    <x v="290"/>
    <x v="297"/>
    <x v="1"/>
    <x v="1"/>
    <x v="1"/>
    <x v="1"/>
    <x v="0"/>
  </r>
  <r>
    <s v="PL 1093"/>
    <x v="248"/>
    <x v="2"/>
    <x v="4"/>
    <x v="1"/>
    <x v="1"/>
    <x v="4"/>
    <x v="53"/>
    <x v="71"/>
    <x v="291"/>
    <x v="291"/>
    <x v="291"/>
    <x v="298"/>
    <x v="1"/>
    <x v="2"/>
    <x v="0"/>
    <x v="1"/>
    <x v="0"/>
  </r>
  <r>
    <s v="PL 1094"/>
    <x v="249"/>
    <x v="3"/>
    <x v="0"/>
    <x v="1"/>
    <x v="1"/>
    <x v="4"/>
    <x v="51"/>
    <x v="69"/>
    <x v="292"/>
    <x v="292"/>
    <x v="292"/>
    <x v="299"/>
    <x v="1"/>
    <x v="2"/>
    <x v="1"/>
    <x v="1"/>
    <x v="0"/>
  </r>
  <r>
    <s v="PL 1095"/>
    <x v="250"/>
    <x v="0"/>
    <x v="0"/>
    <x v="9"/>
    <x v="2"/>
    <x v="20"/>
    <x v="52"/>
    <x v="70"/>
    <x v="293"/>
    <x v="293"/>
    <x v="293"/>
    <x v="300"/>
    <x v="0"/>
    <x v="2"/>
    <x v="0"/>
    <x v="0"/>
    <x v="1"/>
  </r>
  <r>
    <s v="PL 1096"/>
    <x v="251"/>
    <x v="1"/>
    <x v="0"/>
    <x v="9"/>
    <x v="2"/>
    <x v="49"/>
    <x v="55"/>
    <x v="73"/>
    <x v="294"/>
    <x v="294"/>
    <x v="294"/>
    <x v="301"/>
    <x v="1"/>
    <x v="2"/>
    <x v="0"/>
    <x v="1"/>
    <x v="0"/>
  </r>
  <r>
    <s v="PL 1097"/>
    <x v="130"/>
    <x v="3"/>
    <x v="0"/>
    <x v="0"/>
    <x v="1"/>
    <x v="9"/>
    <x v="48"/>
    <x v="74"/>
    <x v="157"/>
    <x v="157"/>
    <x v="157"/>
    <x v="160"/>
    <x v="0"/>
    <x v="1"/>
    <x v="0"/>
    <x v="0"/>
    <x v="1"/>
  </r>
  <r>
    <s v="PL 1098"/>
    <x v="252"/>
    <x v="2"/>
    <x v="1"/>
    <x v="1"/>
    <x v="2"/>
    <x v="30"/>
    <x v="48"/>
    <x v="64"/>
    <x v="295"/>
    <x v="295"/>
    <x v="295"/>
    <x v="302"/>
    <x v="1"/>
    <x v="2"/>
    <x v="1"/>
    <x v="1"/>
    <x v="0"/>
  </r>
  <r>
    <s v="PL 1099"/>
    <x v="253"/>
    <x v="2"/>
    <x v="3"/>
    <x v="5"/>
    <x v="2"/>
    <x v="23"/>
    <x v="48"/>
    <x v="64"/>
    <x v="296"/>
    <x v="296"/>
    <x v="296"/>
    <x v="303"/>
    <x v="0"/>
    <x v="1"/>
    <x v="1"/>
    <x v="1"/>
    <x v="0"/>
  </r>
  <r>
    <s v="PL 1100"/>
    <x v="107"/>
    <x v="3"/>
    <x v="0"/>
    <x v="0"/>
    <x v="0"/>
    <x v="5"/>
    <x v="50"/>
    <x v="68"/>
    <x v="297"/>
    <x v="297"/>
    <x v="297"/>
    <x v="304"/>
    <x v="0"/>
    <x v="2"/>
    <x v="0"/>
    <x v="0"/>
    <x v="0"/>
  </r>
  <r>
    <s v="PL 1101"/>
    <x v="91"/>
    <x v="1"/>
    <x v="0"/>
    <x v="1"/>
    <x v="2"/>
    <x v="32"/>
    <x v="16"/>
    <x v="56"/>
    <x v="298"/>
    <x v="298"/>
    <x v="298"/>
    <x v="305"/>
    <x v="1"/>
    <x v="2"/>
    <x v="0"/>
    <x v="0"/>
    <x v="1"/>
  </r>
  <r>
    <s v="PL 1102"/>
    <x v="57"/>
    <x v="2"/>
    <x v="3"/>
    <x v="1"/>
    <x v="2"/>
    <x v="32"/>
    <x v="16"/>
    <x v="56"/>
    <x v="299"/>
    <x v="299"/>
    <x v="299"/>
    <x v="306"/>
    <x v="1"/>
    <x v="2"/>
    <x v="0"/>
    <x v="0"/>
    <x v="1"/>
  </r>
  <r>
    <s v="PL 1103"/>
    <x v="254"/>
    <x v="0"/>
    <x v="0"/>
    <x v="1"/>
    <x v="2"/>
    <x v="32"/>
    <x v="16"/>
    <x v="56"/>
    <x v="299"/>
    <x v="299"/>
    <x v="299"/>
    <x v="307"/>
    <x v="1"/>
    <x v="2"/>
    <x v="0"/>
    <x v="1"/>
    <x v="0"/>
  </r>
  <r>
    <s v="PL 1104"/>
    <x v="255"/>
    <x v="3"/>
    <x v="0"/>
    <x v="7"/>
    <x v="0"/>
    <x v="5"/>
    <x v="16"/>
    <x v="56"/>
    <x v="300"/>
    <x v="300"/>
    <x v="300"/>
    <x v="308"/>
    <x v="0"/>
    <x v="1"/>
    <x v="0"/>
    <x v="0"/>
    <x v="0"/>
  </r>
  <r>
    <s v="PL 1105"/>
    <x v="255"/>
    <x v="2"/>
    <x v="2"/>
    <x v="7"/>
    <x v="0"/>
    <x v="10"/>
    <x v="48"/>
    <x v="64"/>
    <x v="301"/>
    <x v="301"/>
    <x v="301"/>
    <x v="309"/>
    <x v="0"/>
    <x v="1"/>
    <x v="0"/>
    <x v="0"/>
    <x v="0"/>
  </r>
  <r>
    <s v="PL 1106"/>
    <x v="255"/>
    <x v="2"/>
    <x v="2"/>
    <x v="7"/>
    <x v="0"/>
    <x v="16"/>
    <x v="16"/>
    <x v="56"/>
    <x v="302"/>
    <x v="302"/>
    <x v="302"/>
    <x v="310"/>
    <x v="0"/>
    <x v="1"/>
    <x v="0"/>
    <x v="0"/>
    <x v="0"/>
  </r>
  <r>
    <s v="PL 1107"/>
    <x v="256"/>
    <x v="0"/>
    <x v="0"/>
    <x v="0"/>
    <x v="0"/>
    <x v="10"/>
    <x v="42"/>
    <x v="53"/>
    <x v="303"/>
    <x v="303"/>
    <x v="303"/>
    <x v="311"/>
    <x v="1"/>
    <x v="2"/>
    <x v="1"/>
    <x v="0"/>
    <x v="0"/>
  </r>
  <r>
    <s v="PL 1108"/>
    <x v="257"/>
    <x v="1"/>
    <x v="0"/>
    <x v="2"/>
    <x v="1"/>
    <x v="4"/>
    <x v="42"/>
    <x v="53"/>
    <x v="304"/>
    <x v="304"/>
    <x v="304"/>
    <x v="312"/>
    <x v="1"/>
    <x v="0"/>
    <x v="1"/>
    <x v="1"/>
    <x v="0"/>
  </r>
  <r>
    <s v="PL 1109"/>
    <x v="258"/>
    <x v="3"/>
    <x v="0"/>
    <x v="0"/>
    <x v="2"/>
    <x v="26"/>
    <x v="42"/>
    <x v="53"/>
    <x v="305"/>
    <x v="305"/>
    <x v="305"/>
    <x v="313"/>
    <x v="1"/>
    <x v="2"/>
    <x v="1"/>
    <x v="1"/>
    <x v="0"/>
  </r>
  <r>
    <s v="PL 1128"/>
    <x v="259"/>
    <x v="1"/>
    <x v="0"/>
    <x v="1"/>
    <x v="1"/>
    <x v="7"/>
    <x v="56"/>
    <x v="75"/>
    <x v="306"/>
    <x v="306"/>
    <x v="306"/>
    <x v="314"/>
    <x v="1"/>
    <x v="2"/>
    <x v="0"/>
    <x v="0"/>
    <x v="1"/>
  </r>
  <r>
    <s v="PL 1129"/>
    <x v="260"/>
    <x v="1"/>
    <x v="0"/>
    <x v="1"/>
    <x v="2"/>
    <x v="17"/>
    <x v="42"/>
    <x v="76"/>
    <x v="307"/>
    <x v="307"/>
    <x v="307"/>
    <x v="315"/>
    <x v="1"/>
    <x v="1"/>
    <x v="1"/>
    <x v="1"/>
    <x v="0"/>
  </r>
  <r>
    <s v="PL 1130"/>
    <x v="261"/>
    <x v="1"/>
    <x v="0"/>
    <x v="1"/>
    <x v="2"/>
    <x v="30"/>
    <x v="16"/>
    <x v="56"/>
    <x v="308"/>
    <x v="308"/>
    <x v="308"/>
    <x v="316"/>
    <x v="1"/>
    <x v="2"/>
    <x v="1"/>
    <x v="1"/>
    <x v="0"/>
  </r>
  <r>
    <s v="PL 1131"/>
    <x v="262"/>
    <x v="0"/>
    <x v="0"/>
    <x v="1"/>
    <x v="2"/>
    <x v="39"/>
    <x v="57"/>
    <x v="77"/>
    <x v="309"/>
    <x v="309"/>
    <x v="309"/>
    <x v="317"/>
    <x v="1"/>
    <x v="2"/>
    <x v="0"/>
    <x v="1"/>
    <x v="0"/>
  </r>
  <r>
    <s v="PL 1132"/>
    <x v="263"/>
    <x v="0"/>
    <x v="0"/>
    <x v="0"/>
    <x v="2"/>
    <x v="45"/>
    <x v="37"/>
    <x v="47"/>
    <x v="310"/>
    <x v="310"/>
    <x v="310"/>
    <x v="318"/>
    <x v="1"/>
    <x v="2"/>
    <x v="0"/>
    <x v="1"/>
    <x v="0"/>
  </r>
  <r>
    <s v="PL 1133"/>
    <x v="264"/>
    <x v="0"/>
    <x v="0"/>
    <x v="0"/>
    <x v="2"/>
    <x v="26"/>
    <x v="56"/>
    <x v="75"/>
    <x v="311"/>
    <x v="311"/>
    <x v="311"/>
    <x v="319"/>
    <x v="1"/>
    <x v="2"/>
    <x v="1"/>
    <x v="1"/>
    <x v="0"/>
  </r>
  <r>
    <s v="PL 1134"/>
    <x v="265"/>
    <x v="0"/>
    <x v="0"/>
    <x v="9"/>
    <x v="2"/>
    <x v="36"/>
    <x v="52"/>
    <x v="70"/>
    <x v="312"/>
    <x v="312"/>
    <x v="312"/>
    <x v="320"/>
    <x v="1"/>
    <x v="2"/>
    <x v="1"/>
    <x v="1"/>
    <x v="0"/>
  </r>
  <r>
    <s v="PL 1135"/>
    <x v="59"/>
    <x v="0"/>
    <x v="0"/>
    <x v="9"/>
    <x v="2"/>
    <x v="36"/>
    <x v="51"/>
    <x v="69"/>
    <x v="313"/>
    <x v="313"/>
    <x v="313"/>
    <x v="321"/>
    <x v="1"/>
    <x v="2"/>
    <x v="0"/>
    <x v="1"/>
    <x v="0"/>
  </r>
  <r>
    <s v="PL 1136"/>
    <x v="266"/>
    <x v="2"/>
    <x v="4"/>
    <x v="2"/>
    <x v="2"/>
    <x v="31"/>
    <x v="50"/>
    <x v="68"/>
    <x v="314"/>
    <x v="314"/>
    <x v="314"/>
    <x v="322"/>
    <x v="1"/>
    <x v="2"/>
    <x v="1"/>
    <x v="1"/>
    <x v="0"/>
  </r>
  <r>
    <s v="PL 1137"/>
    <x v="267"/>
    <x v="2"/>
    <x v="2"/>
    <x v="1"/>
    <x v="1"/>
    <x v="4"/>
    <x v="56"/>
    <x v="75"/>
    <x v="315"/>
    <x v="315"/>
    <x v="315"/>
    <x v="323"/>
    <x v="1"/>
    <x v="2"/>
    <x v="1"/>
    <x v="1"/>
    <x v="0"/>
  </r>
  <r>
    <s v="PL 1138"/>
    <x v="268"/>
    <x v="0"/>
    <x v="0"/>
    <x v="1"/>
    <x v="1"/>
    <x v="3"/>
    <x v="58"/>
    <x v="78"/>
    <x v="3"/>
    <x v="3"/>
    <x v="3"/>
    <x v="3"/>
    <x v="1"/>
    <x v="2"/>
    <x v="1"/>
    <x v="1"/>
    <x v="0"/>
  </r>
  <r>
    <s v="PL 1139"/>
    <x v="269"/>
    <x v="0"/>
    <x v="0"/>
    <x v="1"/>
    <x v="1"/>
    <x v="3"/>
    <x v="58"/>
    <x v="78"/>
    <x v="316"/>
    <x v="316"/>
    <x v="316"/>
    <x v="324"/>
    <x v="1"/>
    <x v="2"/>
    <x v="0"/>
    <x v="1"/>
    <x v="0"/>
  </r>
  <r>
    <s v="PL 1141"/>
    <x v="270"/>
    <x v="0"/>
    <x v="0"/>
    <x v="9"/>
    <x v="2"/>
    <x v="28"/>
    <x v="52"/>
    <x v="70"/>
    <x v="317"/>
    <x v="317"/>
    <x v="317"/>
    <x v="325"/>
    <x v="1"/>
    <x v="2"/>
    <x v="1"/>
    <x v="1"/>
    <x v="0"/>
  </r>
  <r>
    <s v="PL 1143"/>
    <x v="271"/>
    <x v="1"/>
    <x v="0"/>
    <x v="1"/>
    <x v="2"/>
    <x v="29"/>
    <x v="55"/>
    <x v="73"/>
    <x v="318"/>
    <x v="318"/>
    <x v="318"/>
    <x v="326"/>
    <x v="1"/>
    <x v="2"/>
    <x v="0"/>
    <x v="0"/>
    <x v="1"/>
  </r>
  <r>
    <s v="PL 1144"/>
    <x v="272"/>
    <x v="0"/>
    <x v="0"/>
    <x v="2"/>
    <x v="2"/>
    <x v="31"/>
    <x v="53"/>
    <x v="71"/>
    <x v="319"/>
    <x v="319"/>
    <x v="319"/>
    <x v="327"/>
    <x v="1"/>
    <x v="2"/>
    <x v="1"/>
    <x v="1"/>
    <x v="0"/>
  </r>
  <r>
    <s v="PL 1145"/>
    <x v="273"/>
    <x v="3"/>
    <x v="0"/>
    <x v="2"/>
    <x v="2"/>
    <x v="31"/>
    <x v="59"/>
    <x v="79"/>
    <x v="320"/>
    <x v="320"/>
    <x v="320"/>
    <x v="328"/>
    <x v="1"/>
    <x v="2"/>
    <x v="0"/>
    <x v="1"/>
    <x v="0"/>
  </r>
  <r>
    <s v="PL 1147"/>
    <x v="273"/>
    <x v="2"/>
    <x v="3"/>
    <x v="2"/>
    <x v="2"/>
    <x v="40"/>
    <x v="60"/>
    <x v="80"/>
    <x v="321"/>
    <x v="321"/>
    <x v="321"/>
    <x v="329"/>
    <x v="1"/>
    <x v="2"/>
    <x v="0"/>
    <x v="1"/>
    <x v="0"/>
  </r>
  <r>
    <s v="PL 1168"/>
    <x v="142"/>
    <x v="0"/>
    <x v="0"/>
    <x v="7"/>
    <x v="0"/>
    <x v="16"/>
    <x v="27"/>
    <x v="34"/>
    <x v="302"/>
    <x v="302"/>
    <x v="302"/>
    <x v="330"/>
    <x v="0"/>
    <x v="1"/>
    <x v="0"/>
    <x v="0"/>
    <x v="0"/>
  </r>
  <r>
    <s v="PL 1169"/>
    <x v="142"/>
    <x v="1"/>
    <x v="0"/>
    <x v="7"/>
    <x v="0"/>
    <x v="24"/>
    <x v="27"/>
    <x v="34"/>
    <x v="322"/>
    <x v="322"/>
    <x v="322"/>
    <x v="331"/>
    <x v="0"/>
    <x v="1"/>
    <x v="0"/>
    <x v="0"/>
    <x v="0"/>
  </r>
  <r>
    <s v="PL 1171"/>
    <x v="274"/>
    <x v="0"/>
    <x v="0"/>
    <x v="0"/>
    <x v="0"/>
    <x v="19"/>
    <x v="56"/>
    <x v="75"/>
    <x v="323"/>
    <x v="323"/>
    <x v="323"/>
    <x v="332"/>
    <x v="0"/>
    <x v="2"/>
    <x v="1"/>
    <x v="0"/>
    <x v="0"/>
  </r>
  <r>
    <s v="PL 1172"/>
    <x v="275"/>
    <x v="0"/>
    <x v="0"/>
    <x v="2"/>
    <x v="2"/>
    <x v="31"/>
    <x v="37"/>
    <x v="47"/>
    <x v="324"/>
    <x v="324"/>
    <x v="324"/>
    <x v="333"/>
    <x v="1"/>
    <x v="2"/>
    <x v="1"/>
    <x v="1"/>
    <x v="0"/>
  </r>
  <r>
    <s v="PL 1173"/>
    <x v="276"/>
    <x v="1"/>
    <x v="0"/>
    <x v="1"/>
    <x v="1"/>
    <x v="4"/>
    <x v="39"/>
    <x v="50"/>
    <x v="325"/>
    <x v="325"/>
    <x v="325"/>
    <x v="334"/>
    <x v="1"/>
    <x v="2"/>
    <x v="1"/>
    <x v="1"/>
    <x v="0"/>
  </r>
  <r>
    <s v="PL 1174"/>
    <x v="277"/>
    <x v="3"/>
    <x v="0"/>
    <x v="4"/>
    <x v="2"/>
    <x v="20"/>
    <x v="52"/>
    <x v="70"/>
    <x v="326"/>
    <x v="326"/>
    <x v="326"/>
    <x v="335"/>
    <x v="0"/>
    <x v="2"/>
    <x v="0"/>
    <x v="0"/>
    <x v="1"/>
  </r>
  <r>
    <s v="PL 1175"/>
    <x v="278"/>
    <x v="3"/>
    <x v="0"/>
    <x v="4"/>
    <x v="2"/>
    <x v="23"/>
    <x v="42"/>
    <x v="53"/>
    <x v="327"/>
    <x v="327"/>
    <x v="327"/>
    <x v="336"/>
    <x v="0"/>
    <x v="1"/>
    <x v="1"/>
    <x v="1"/>
    <x v="0"/>
  </r>
  <r>
    <s v="PL 1176"/>
    <x v="279"/>
    <x v="1"/>
    <x v="0"/>
    <x v="1"/>
    <x v="1"/>
    <x v="4"/>
    <x v="50"/>
    <x v="68"/>
    <x v="328"/>
    <x v="328"/>
    <x v="328"/>
    <x v="337"/>
    <x v="0"/>
    <x v="2"/>
    <x v="0"/>
    <x v="0"/>
    <x v="1"/>
  </r>
  <r>
    <s v="PL 1177"/>
    <x v="280"/>
    <x v="1"/>
    <x v="0"/>
    <x v="2"/>
    <x v="2"/>
    <x v="31"/>
    <x v="56"/>
    <x v="75"/>
    <x v="329"/>
    <x v="329"/>
    <x v="329"/>
    <x v="338"/>
    <x v="1"/>
    <x v="2"/>
    <x v="1"/>
    <x v="1"/>
    <x v="0"/>
  </r>
  <r>
    <s v="PL 1178"/>
    <x v="281"/>
    <x v="2"/>
    <x v="4"/>
    <x v="2"/>
    <x v="2"/>
    <x v="50"/>
    <x v="58"/>
    <x v="78"/>
    <x v="330"/>
    <x v="330"/>
    <x v="330"/>
    <x v="339"/>
    <x v="1"/>
    <x v="2"/>
    <x v="0"/>
    <x v="1"/>
    <x v="0"/>
  </r>
  <r>
    <s v="PL 1219"/>
    <x v="282"/>
    <x v="2"/>
    <x v="4"/>
    <x v="4"/>
    <x v="0"/>
    <x v="5"/>
    <x v="33"/>
    <x v="41"/>
    <x v="331"/>
    <x v="331"/>
    <x v="331"/>
    <x v="340"/>
    <x v="0"/>
    <x v="2"/>
    <x v="0"/>
    <x v="0"/>
    <x v="0"/>
  </r>
  <r>
    <s v="PL 1220"/>
    <x v="282"/>
    <x v="2"/>
    <x v="3"/>
    <x v="4"/>
    <x v="0"/>
    <x v="10"/>
    <x v="33"/>
    <x v="41"/>
    <x v="332"/>
    <x v="332"/>
    <x v="332"/>
    <x v="341"/>
    <x v="0"/>
    <x v="2"/>
    <x v="0"/>
    <x v="0"/>
    <x v="0"/>
  </r>
  <r>
    <s v="PL 1222"/>
    <x v="282"/>
    <x v="3"/>
    <x v="0"/>
    <x v="4"/>
    <x v="0"/>
    <x v="15"/>
    <x v="33"/>
    <x v="41"/>
    <x v="331"/>
    <x v="331"/>
    <x v="331"/>
    <x v="342"/>
    <x v="0"/>
    <x v="2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225"/>
    <x v="283"/>
    <x v="0"/>
    <x v="0"/>
    <x v="2"/>
    <x v="2"/>
    <x v="31"/>
    <x v="42"/>
    <x v="53"/>
    <x v="333"/>
    <x v="333"/>
    <x v="333"/>
    <x v="343"/>
    <x v="1"/>
    <x v="2"/>
    <x v="1"/>
    <x v="1"/>
    <x v="0"/>
  </r>
  <r>
    <s v="PL 1236"/>
    <x v="277"/>
    <x v="2"/>
    <x v="4"/>
    <x v="3"/>
    <x v="0"/>
    <x v="19"/>
    <x v="52"/>
    <x v="70"/>
    <x v="334"/>
    <x v="334"/>
    <x v="334"/>
    <x v="344"/>
    <x v="0"/>
    <x v="1"/>
    <x v="0"/>
    <x v="0"/>
    <x v="0"/>
  </r>
  <r>
    <s v="PL 1237"/>
    <x v="284"/>
    <x v="0"/>
    <x v="0"/>
    <x v="14"/>
    <x v="2"/>
    <x v="20"/>
    <x v="52"/>
    <x v="70"/>
    <x v="335"/>
    <x v="335"/>
    <x v="335"/>
    <x v="345"/>
    <x v="0"/>
    <x v="1"/>
    <x v="1"/>
    <x v="1"/>
    <x v="0"/>
  </r>
  <r>
    <s v="PL 1238"/>
    <x v="285"/>
    <x v="2"/>
    <x v="2"/>
    <x v="5"/>
    <x v="2"/>
    <x v="51"/>
    <x v="52"/>
    <x v="70"/>
    <x v="336"/>
    <x v="336"/>
    <x v="336"/>
    <x v="346"/>
    <x v="1"/>
    <x v="1"/>
    <x v="1"/>
    <x v="1"/>
    <x v="0"/>
  </r>
  <r>
    <s v="PL 1240"/>
    <x v="286"/>
    <x v="3"/>
    <x v="0"/>
    <x v="1"/>
    <x v="2"/>
    <x v="17"/>
    <x v="61"/>
    <x v="81"/>
    <x v="337"/>
    <x v="337"/>
    <x v="337"/>
    <x v="347"/>
    <x v="1"/>
    <x v="1"/>
    <x v="1"/>
    <x v="1"/>
    <x v="0"/>
  </r>
  <r>
    <s v="PL 1241"/>
    <x v="287"/>
    <x v="1"/>
    <x v="0"/>
    <x v="1"/>
    <x v="2"/>
    <x v="17"/>
    <x v="61"/>
    <x v="81"/>
    <x v="337"/>
    <x v="337"/>
    <x v="337"/>
    <x v="347"/>
    <x v="1"/>
    <x v="1"/>
    <x v="1"/>
    <x v="1"/>
    <x v="0"/>
  </r>
  <r>
    <s v="PL 1242"/>
    <x v="288"/>
    <x v="3"/>
    <x v="0"/>
    <x v="1"/>
    <x v="2"/>
    <x v="17"/>
    <x v="61"/>
    <x v="81"/>
    <x v="337"/>
    <x v="337"/>
    <x v="337"/>
    <x v="347"/>
    <x v="1"/>
    <x v="1"/>
    <x v="1"/>
    <x v="1"/>
    <x v="0"/>
  </r>
  <r>
    <s v="PL 1246"/>
    <x v="289"/>
    <x v="0"/>
    <x v="0"/>
    <x v="1"/>
    <x v="1"/>
    <x v="7"/>
    <x v="50"/>
    <x v="68"/>
    <x v="338"/>
    <x v="338"/>
    <x v="338"/>
    <x v="348"/>
    <x v="0"/>
    <x v="2"/>
    <x v="1"/>
    <x v="1"/>
    <x v="0"/>
  </r>
  <r>
    <s v="PL 1247"/>
    <x v="290"/>
    <x v="3"/>
    <x v="0"/>
    <x v="0"/>
    <x v="1"/>
    <x v="2"/>
    <x v="56"/>
    <x v="75"/>
    <x v="339"/>
    <x v="339"/>
    <x v="339"/>
    <x v="349"/>
    <x v="0"/>
    <x v="1"/>
    <x v="1"/>
    <x v="1"/>
    <x v="0"/>
  </r>
  <r>
    <s v="PL 1248"/>
    <x v="291"/>
    <x v="1"/>
    <x v="0"/>
    <x v="5"/>
    <x v="2"/>
    <x v="23"/>
    <x v="56"/>
    <x v="75"/>
    <x v="340"/>
    <x v="340"/>
    <x v="340"/>
    <x v="350"/>
    <x v="0"/>
    <x v="1"/>
    <x v="1"/>
    <x v="1"/>
    <x v="0"/>
  </r>
  <r>
    <s v="PL 1249"/>
    <x v="292"/>
    <x v="2"/>
    <x v="2"/>
    <x v="5"/>
    <x v="1"/>
    <x v="9"/>
    <x v="56"/>
    <x v="82"/>
    <x v="341"/>
    <x v="341"/>
    <x v="341"/>
    <x v="351"/>
    <x v="0"/>
    <x v="1"/>
    <x v="0"/>
    <x v="1"/>
    <x v="0"/>
  </r>
  <r>
    <s v="PL 1250"/>
    <x v="293"/>
    <x v="1"/>
    <x v="0"/>
    <x v="1"/>
    <x v="0"/>
    <x v="10"/>
    <x v="58"/>
    <x v="78"/>
    <x v="77"/>
    <x v="77"/>
    <x v="77"/>
    <x v="78"/>
    <x v="1"/>
    <x v="1"/>
    <x v="1"/>
    <x v="0"/>
    <x v="0"/>
  </r>
  <r>
    <s v="PL 1251"/>
    <x v="294"/>
    <x v="1"/>
    <x v="0"/>
    <x v="2"/>
    <x v="1"/>
    <x v="4"/>
    <x v="51"/>
    <x v="69"/>
    <x v="342"/>
    <x v="342"/>
    <x v="342"/>
    <x v="352"/>
    <x v="1"/>
    <x v="2"/>
    <x v="1"/>
    <x v="1"/>
    <x v="0"/>
  </r>
  <r>
    <s v="PL 1252"/>
    <x v="295"/>
    <x v="2"/>
    <x v="2"/>
    <x v="4"/>
    <x v="0"/>
    <x v="5"/>
    <x v="58"/>
    <x v="78"/>
    <x v="300"/>
    <x v="300"/>
    <x v="300"/>
    <x v="22"/>
    <x v="0"/>
    <x v="1"/>
    <x v="0"/>
    <x v="0"/>
    <x v="0"/>
  </r>
  <r>
    <s v="PL 1253"/>
    <x v="296"/>
    <x v="1"/>
    <x v="0"/>
    <x v="1"/>
    <x v="1"/>
    <x v="4"/>
    <x v="51"/>
    <x v="69"/>
    <x v="343"/>
    <x v="343"/>
    <x v="343"/>
    <x v="353"/>
    <x v="1"/>
    <x v="2"/>
    <x v="0"/>
    <x v="0"/>
    <x v="1"/>
  </r>
  <r>
    <s v="PL 1254"/>
    <x v="297"/>
    <x v="0"/>
    <x v="0"/>
    <x v="0"/>
    <x v="1"/>
    <x v="7"/>
    <x v="46"/>
    <x v="60"/>
    <x v="344"/>
    <x v="344"/>
    <x v="344"/>
    <x v="354"/>
    <x v="0"/>
    <x v="2"/>
    <x v="0"/>
    <x v="1"/>
    <x v="0"/>
  </r>
  <r>
    <s v="PL 1255"/>
    <x v="248"/>
    <x v="3"/>
    <x v="0"/>
    <x v="0"/>
    <x v="2"/>
    <x v="26"/>
    <x v="59"/>
    <x v="79"/>
    <x v="345"/>
    <x v="345"/>
    <x v="345"/>
    <x v="355"/>
    <x v="1"/>
    <x v="2"/>
    <x v="0"/>
    <x v="1"/>
    <x v="0"/>
  </r>
  <r>
    <s v="PL 1256"/>
    <x v="298"/>
    <x v="2"/>
    <x v="4"/>
    <x v="0"/>
    <x v="1"/>
    <x v="7"/>
    <x v="59"/>
    <x v="79"/>
    <x v="346"/>
    <x v="346"/>
    <x v="346"/>
    <x v="356"/>
    <x v="1"/>
    <x v="2"/>
    <x v="1"/>
    <x v="1"/>
    <x v="0"/>
  </r>
  <r>
    <s v="PL 1257"/>
    <x v="299"/>
    <x v="3"/>
    <x v="0"/>
    <x v="1"/>
    <x v="1"/>
    <x v="4"/>
    <x v="59"/>
    <x v="79"/>
    <x v="347"/>
    <x v="347"/>
    <x v="347"/>
    <x v="357"/>
    <x v="1"/>
    <x v="2"/>
    <x v="1"/>
    <x v="1"/>
    <x v="0"/>
  </r>
  <r>
    <s v="PL 1258"/>
    <x v="300"/>
    <x v="3"/>
    <x v="0"/>
    <x v="4"/>
    <x v="0"/>
    <x v="15"/>
    <x v="51"/>
    <x v="69"/>
    <x v="348"/>
    <x v="348"/>
    <x v="348"/>
    <x v="358"/>
    <x v="0"/>
    <x v="1"/>
    <x v="1"/>
    <x v="0"/>
    <x v="0"/>
  </r>
  <r>
    <s v="PL 1259"/>
    <x v="235"/>
    <x v="0"/>
    <x v="0"/>
    <x v="0"/>
    <x v="2"/>
    <x v="28"/>
    <x v="51"/>
    <x v="69"/>
    <x v="349"/>
    <x v="349"/>
    <x v="349"/>
    <x v="359"/>
    <x v="1"/>
    <x v="2"/>
    <x v="0"/>
    <x v="1"/>
    <x v="0"/>
  </r>
  <r>
    <s v="PL 1260"/>
    <x v="301"/>
    <x v="2"/>
    <x v="1"/>
    <x v="0"/>
    <x v="2"/>
    <x v="28"/>
    <x v="51"/>
    <x v="69"/>
    <x v="349"/>
    <x v="349"/>
    <x v="349"/>
    <x v="360"/>
    <x v="1"/>
    <x v="2"/>
    <x v="1"/>
    <x v="1"/>
    <x v="0"/>
  </r>
  <r>
    <s v="PL 1262"/>
    <x v="302"/>
    <x v="0"/>
    <x v="0"/>
    <x v="0"/>
    <x v="2"/>
    <x v="28"/>
    <x v="60"/>
    <x v="80"/>
    <x v="349"/>
    <x v="349"/>
    <x v="349"/>
    <x v="359"/>
    <x v="1"/>
    <x v="2"/>
    <x v="0"/>
    <x v="1"/>
    <x v="0"/>
  </r>
  <r>
    <s v="PL 1263"/>
    <x v="303"/>
    <x v="2"/>
    <x v="4"/>
    <x v="0"/>
    <x v="2"/>
    <x v="28"/>
    <x v="60"/>
    <x v="80"/>
    <x v="349"/>
    <x v="349"/>
    <x v="349"/>
    <x v="360"/>
    <x v="1"/>
    <x v="2"/>
    <x v="1"/>
    <x v="1"/>
    <x v="0"/>
  </r>
  <r>
    <s v="PL 1265"/>
    <x v="304"/>
    <x v="3"/>
    <x v="0"/>
    <x v="2"/>
    <x v="2"/>
    <x v="31"/>
    <x v="35"/>
    <x v="63"/>
    <x v="350"/>
    <x v="350"/>
    <x v="350"/>
    <x v="361"/>
    <x v="1"/>
    <x v="2"/>
    <x v="1"/>
    <x v="1"/>
    <x v="0"/>
  </r>
  <r>
    <s v="PL 1266"/>
    <x v="305"/>
    <x v="2"/>
    <x v="4"/>
    <x v="2"/>
    <x v="2"/>
    <x v="31"/>
    <x v="55"/>
    <x v="73"/>
    <x v="226"/>
    <x v="226"/>
    <x v="226"/>
    <x v="232"/>
    <x v="1"/>
    <x v="2"/>
    <x v="0"/>
    <x v="1"/>
    <x v="0"/>
  </r>
  <r>
    <s v="PL 1267"/>
    <x v="305"/>
    <x v="0"/>
    <x v="0"/>
    <x v="1"/>
    <x v="2"/>
    <x v="28"/>
    <x v="53"/>
    <x v="71"/>
    <x v="351"/>
    <x v="351"/>
    <x v="351"/>
    <x v="362"/>
    <x v="1"/>
    <x v="2"/>
    <x v="0"/>
    <x v="1"/>
    <x v="0"/>
  </r>
  <r>
    <s v="PL 1289"/>
    <x v="306"/>
    <x v="3"/>
    <x v="0"/>
    <x v="12"/>
    <x v="2"/>
    <x v="27"/>
    <x v="39"/>
    <x v="50"/>
    <x v="352"/>
    <x v="352"/>
    <x v="352"/>
    <x v="363"/>
    <x v="1"/>
    <x v="0"/>
    <x v="1"/>
    <x v="1"/>
    <x v="0"/>
  </r>
  <r>
    <s v="PL 1291"/>
    <x v="307"/>
    <x v="1"/>
    <x v="0"/>
    <x v="0"/>
    <x v="1"/>
    <x v="7"/>
    <x v="39"/>
    <x v="50"/>
    <x v="353"/>
    <x v="353"/>
    <x v="353"/>
    <x v="364"/>
    <x v="0"/>
    <x v="2"/>
    <x v="0"/>
    <x v="0"/>
    <x v="1"/>
  </r>
  <r>
    <s v="PL 1294"/>
    <x v="308"/>
    <x v="2"/>
    <x v="2"/>
    <x v="0"/>
    <x v="1"/>
    <x v="9"/>
    <x v="62"/>
    <x v="83"/>
    <x v="354"/>
    <x v="354"/>
    <x v="354"/>
    <x v="365"/>
    <x v="0"/>
    <x v="1"/>
    <x v="0"/>
    <x v="0"/>
    <x v="1"/>
  </r>
  <r>
    <s v="PL 1296"/>
    <x v="177"/>
    <x v="2"/>
    <x v="3"/>
    <x v="5"/>
    <x v="2"/>
    <x v="21"/>
    <x v="62"/>
    <x v="84"/>
    <x v="355"/>
    <x v="355"/>
    <x v="355"/>
    <x v="366"/>
    <x v="0"/>
    <x v="2"/>
    <x v="0"/>
    <x v="0"/>
    <x v="1"/>
  </r>
  <r>
    <s v="PL 1297"/>
    <x v="177"/>
    <x v="2"/>
    <x v="2"/>
    <x v="5"/>
    <x v="1"/>
    <x v="1"/>
    <x v="62"/>
    <x v="84"/>
    <x v="356"/>
    <x v="356"/>
    <x v="356"/>
    <x v="367"/>
    <x v="0"/>
    <x v="2"/>
    <x v="0"/>
    <x v="0"/>
    <x v="1"/>
  </r>
  <r>
    <s v="PL 1300"/>
    <x v="309"/>
    <x v="1"/>
    <x v="0"/>
    <x v="1"/>
    <x v="0"/>
    <x v="5"/>
    <x v="32"/>
    <x v="40"/>
    <x v="357"/>
    <x v="357"/>
    <x v="357"/>
    <x v="368"/>
    <x v="0"/>
    <x v="2"/>
    <x v="1"/>
    <x v="0"/>
    <x v="0"/>
  </r>
  <r>
    <s v="PL 1318"/>
    <x v="99"/>
    <x v="2"/>
    <x v="4"/>
    <x v="6"/>
    <x v="2"/>
    <x v="35"/>
    <x v="39"/>
    <x v="50"/>
    <x v="358"/>
    <x v="358"/>
    <x v="358"/>
    <x v="369"/>
    <x v="0"/>
    <x v="2"/>
    <x v="0"/>
    <x v="1"/>
    <x v="0"/>
  </r>
  <r>
    <s v="PL 1319"/>
    <x v="99"/>
    <x v="1"/>
    <x v="0"/>
    <x v="6"/>
    <x v="1"/>
    <x v="1"/>
    <x v="39"/>
    <x v="50"/>
    <x v="246"/>
    <x v="246"/>
    <x v="246"/>
    <x v="251"/>
    <x v="0"/>
    <x v="2"/>
    <x v="0"/>
    <x v="1"/>
    <x v="0"/>
  </r>
  <r>
    <s v="PL 1320"/>
    <x v="76"/>
    <x v="0"/>
    <x v="0"/>
    <x v="2"/>
    <x v="0"/>
    <x v="48"/>
    <x v="55"/>
    <x v="73"/>
    <x v="359"/>
    <x v="359"/>
    <x v="359"/>
    <x v="370"/>
    <x v="0"/>
    <x v="2"/>
    <x v="0"/>
    <x v="0"/>
    <x v="0"/>
  </r>
  <r>
    <s v="PL 1321"/>
    <x v="76"/>
    <x v="2"/>
    <x v="2"/>
    <x v="2"/>
    <x v="1"/>
    <x v="1"/>
    <x v="55"/>
    <x v="73"/>
    <x v="360"/>
    <x v="360"/>
    <x v="360"/>
    <x v="371"/>
    <x v="0"/>
    <x v="2"/>
    <x v="0"/>
    <x v="0"/>
    <x v="1"/>
  </r>
  <r>
    <s v="PL 1322"/>
    <x v="310"/>
    <x v="0"/>
    <x v="0"/>
    <x v="4"/>
    <x v="0"/>
    <x v="15"/>
    <x v="62"/>
    <x v="84"/>
    <x v="361"/>
    <x v="361"/>
    <x v="361"/>
    <x v="372"/>
    <x v="0"/>
    <x v="1"/>
    <x v="0"/>
    <x v="0"/>
    <x v="0"/>
  </r>
  <r>
    <s v="PL 1323"/>
    <x v="310"/>
    <x v="2"/>
    <x v="1"/>
    <x v="4"/>
    <x v="0"/>
    <x v="10"/>
    <x v="62"/>
    <x v="84"/>
    <x v="362"/>
    <x v="362"/>
    <x v="362"/>
    <x v="23"/>
    <x v="0"/>
    <x v="1"/>
    <x v="0"/>
    <x v="0"/>
    <x v="0"/>
  </r>
  <r>
    <s v="PL 1324"/>
    <x v="310"/>
    <x v="0"/>
    <x v="0"/>
    <x v="12"/>
    <x v="0"/>
    <x v="16"/>
    <x v="62"/>
    <x v="84"/>
    <x v="287"/>
    <x v="287"/>
    <x v="287"/>
    <x v="373"/>
    <x v="0"/>
    <x v="1"/>
    <x v="0"/>
    <x v="0"/>
    <x v="0"/>
  </r>
  <r>
    <s v="PL 1325"/>
    <x v="310"/>
    <x v="3"/>
    <x v="0"/>
    <x v="12"/>
    <x v="0"/>
    <x v="52"/>
    <x v="62"/>
    <x v="84"/>
    <x v="300"/>
    <x v="300"/>
    <x v="300"/>
    <x v="308"/>
    <x v="0"/>
    <x v="1"/>
    <x v="0"/>
    <x v="0"/>
    <x v="0"/>
  </r>
  <r>
    <s v="PL 1326"/>
    <x v="311"/>
    <x v="0"/>
    <x v="0"/>
    <x v="1"/>
    <x v="2"/>
    <x v="17"/>
    <x v="63"/>
    <x v="85"/>
    <x v="363"/>
    <x v="363"/>
    <x v="363"/>
    <x v="374"/>
    <x v="1"/>
    <x v="1"/>
    <x v="1"/>
    <x v="1"/>
    <x v="0"/>
  </r>
  <r>
    <s v="PL 1328"/>
    <x v="302"/>
    <x v="0"/>
    <x v="0"/>
    <x v="12"/>
    <x v="2"/>
    <x v="26"/>
    <x v="39"/>
    <x v="50"/>
    <x v="364"/>
    <x v="364"/>
    <x v="364"/>
    <x v="375"/>
    <x v="1"/>
    <x v="2"/>
    <x v="0"/>
    <x v="1"/>
    <x v="0"/>
  </r>
  <r>
    <s v="PL 1335"/>
    <x v="312"/>
    <x v="0"/>
    <x v="0"/>
    <x v="10"/>
    <x v="2"/>
    <x v="35"/>
    <x v="41"/>
    <x v="52"/>
    <x v="365"/>
    <x v="365"/>
    <x v="365"/>
    <x v="376"/>
    <x v="0"/>
    <x v="1"/>
    <x v="0"/>
    <x v="0"/>
    <x v="1"/>
  </r>
  <r>
    <s v="PL 1336"/>
    <x v="312"/>
    <x v="1"/>
    <x v="0"/>
    <x v="10"/>
    <x v="1"/>
    <x v="1"/>
    <x v="41"/>
    <x v="52"/>
    <x v="366"/>
    <x v="366"/>
    <x v="366"/>
    <x v="377"/>
    <x v="0"/>
    <x v="1"/>
    <x v="0"/>
    <x v="0"/>
    <x v="1"/>
  </r>
  <r>
    <s v="PL 1343"/>
    <x v="313"/>
    <x v="1"/>
    <x v="0"/>
    <x v="4"/>
    <x v="0"/>
    <x v="0"/>
    <x v="62"/>
    <x v="86"/>
    <x v="367"/>
    <x v="367"/>
    <x v="367"/>
    <x v="378"/>
    <x v="0"/>
    <x v="1"/>
    <x v="0"/>
    <x v="0"/>
    <x v="0"/>
  </r>
  <r>
    <s v="PL 1344"/>
    <x v="314"/>
    <x v="3"/>
    <x v="0"/>
    <x v="0"/>
    <x v="2"/>
    <x v="26"/>
    <x v="39"/>
    <x v="50"/>
    <x v="368"/>
    <x v="368"/>
    <x v="368"/>
    <x v="379"/>
    <x v="1"/>
    <x v="2"/>
    <x v="1"/>
    <x v="1"/>
    <x v="0"/>
  </r>
  <r>
    <s v="PL 1345"/>
    <x v="315"/>
    <x v="1"/>
    <x v="0"/>
    <x v="2"/>
    <x v="2"/>
    <x v="42"/>
    <x v="37"/>
    <x v="47"/>
    <x v="369"/>
    <x v="369"/>
    <x v="369"/>
    <x v="380"/>
    <x v="1"/>
    <x v="2"/>
    <x v="1"/>
    <x v="1"/>
    <x v="0"/>
  </r>
  <r>
    <s v="PL 1348"/>
    <x v="316"/>
    <x v="1"/>
    <x v="0"/>
    <x v="9"/>
    <x v="2"/>
    <x v="36"/>
    <x v="6"/>
    <x v="6"/>
    <x v="370"/>
    <x v="370"/>
    <x v="370"/>
    <x v="381"/>
    <x v="1"/>
    <x v="2"/>
    <x v="1"/>
    <x v="1"/>
    <x v="0"/>
  </r>
  <r>
    <s v="PL 1351"/>
    <x v="317"/>
    <x v="3"/>
    <x v="0"/>
    <x v="2"/>
    <x v="2"/>
    <x v="31"/>
    <x v="46"/>
    <x v="60"/>
    <x v="371"/>
    <x v="371"/>
    <x v="371"/>
    <x v="382"/>
    <x v="1"/>
    <x v="2"/>
    <x v="1"/>
    <x v="1"/>
    <x v="0"/>
  </r>
  <r>
    <s v="PL 1352"/>
    <x v="318"/>
    <x v="2"/>
    <x v="4"/>
    <x v="0"/>
    <x v="0"/>
    <x v="53"/>
    <x v="53"/>
    <x v="87"/>
    <x v="372"/>
    <x v="372"/>
    <x v="372"/>
    <x v="383"/>
    <x v="0"/>
    <x v="1"/>
    <x v="0"/>
    <x v="0"/>
    <x v="0"/>
  </r>
  <r>
    <s v="PL 1353"/>
    <x v="318"/>
    <x v="1"/>
    <x v="0"/>
    <x v="0"/>
    <x v="0"/>
    <x v="53"/>
    <x v="53"/>
    <x v="87"/>
    <x v="373"/>
    <x v="373"/>
    <x v="373"/>
    <x v="384"/>
    <x v="0"/>
    <x v="1"/>
    <x v="0"/>
    <x v="0"/>
    <x v="0"/>
  </r>
  <r>
    <s v="PL 1354"/>
    <x v="319"/>
    <x v="2"/>
    <x v="1"/>
    <x v="4"/>
    <x v="0"/>
    <x v="0"/>
    <x v="57"/>
    <x v="88"/>
    <x v="374"/>
    <x v="374"/>
    <x v="374"/>
    <x v="385"/>
    <x v="0"/>
    <x v="2"/>
    <x v="0"/>
    <x v="0"/>
    <x v="0"/>
  </r>
  <r>
    <s v="PL 1355"/>
    <x v="320"/>
    <x v="1"/>
    <x v="0"/>
    <x v="4"/>
    <x v="2"/>
    <x v="23"/>
    <x v="53"/>
    <x v="71"/>
    <x v="375"/>
    <x v="375"/>
    <x v="375"/>
    <x v="386"/>
    <x v="0"/>
    <x v="1"/>
    <x v="1"/>
    <x v="1"/>
    <x v="0"/>
  </r>
  <r>
    <s v="PL 1356"/>
    <x v="321"/>
    <x v="1"/>
    <x v="0"/>
    <x v="9"/>
    <x v="1"/>
    <x v="2"/>
    <x v="53"/>
    <x v="71"/>
    <x v="376"/>
    <x v="376"/>
    <x v="376"/>
    <x v="387"/>
    <x v="0"/>
    <x v="1"/>
    <x v="0"/>
    <x v="0"/>
    <x v="1"/>
  </r>
  <r>
    <s v="PL 1357"/>
    <x v="322"/>
    <x v="3"/>
    <x v="0"/>
    <x v="1"/>
    <x v="2"/>
    <x v="35"/>
    <x v="53"/>
    <x v="71"/>
    <x v="377"/>
    <x v="377"/>
    <x v="377"/>
    <x v="388"/>
    <x v="0"/>
    <x v="2"/>
    <x v="0"/>
    <x v="0"/>
    <x v="1"/>
  </r>
  <r>
    <s v="PL 1358"/>
    <x v="323"/>
    <x v="3"/>
    <x v="0"/>
    <x v="1"/>
    <x v="2"/>
    <x v="35"/>
    <x v="53"/>
    <x v="71"/>
    <x v="378"/>
    <x v="378"/>
    <x v="378"/>
    <x v="389"/>
    <x v="0"/>
    <x v="2"/>
    <x v="0"/>
    <x v="1"/>
    <x v="0"/>
  </r>
  <r>
    <s v="PL 1359"/>
    <x v="213"/>
    <x v="3"/>
    <x v="0"/>
    <x v="6"/>
    <x v="1"/>
    <x v="14"/>
    <x v="55"/>
    <x v="73"/>
    <x v="379"/>
    <x v="379"/>
    <x v="379"/>
    <x v="390"/>
    <x v="0"/>
    <x v="2"/>
    <x v="0"/>
    <x v="0"/>
    <x v="1"/>
  </r>
  <r>
    <s v="PL 1360"/>
    <x v="213"/>
    <x v="0"/>
    <x v="0"/>
    <x v="6"/>
    <x v="1"/>
    <x v="1"/>
    <x v="55"/>
    <x v="73"/>
    <x v="380"/>
    <x v="380"/>
    <x v="380"/>
    <x v="391"/>
    <x v="0"/>
    <x v="2"/>
    <x v="0"/>
    <x v="0"/>
    <x v="1"/>
  </r>
  <r>
    <s v="PL 1361"/>
    <x v="324"/>
    <x v="2"/>
    <x v="2"/>
    <x v="0"/>
    <x v="2"/>
    <x v="26"/>
    <x v="37"/>
    <x v="47"/>
    <x v="381"/>
    <x v="381"/>
    <x v="381"/>
    <x v="392"/>
    <x v="1"/>
    <x v="2"/>
    <x v="0"/>
    <x v="1"/>
    <x v="0"/>
  </r>
  <r>
    <s v="PL 1362"/>
    <x v="302"/>
    <x v="1"/>
    <x v="0"/>
    <x v="12"/>
    <x v="2"/>
    <x v="28"/>
    <x v="53"/>
    <x v="71"/>
    <x v="382"/>
    <x v="382"/>
    <x v="382"/>
    <x v="393"/>
    <x v="1"/>
    <x v="1"/>
    <x v="0"/>
    <x v="1"/>
    <x v="0"/>
  </r>
  <r>
    <s v="PL 1363"/>
    <x v="325"/>
    <x v="2"/>
    <x v="2"/>
    <x v="4"/>
    <x v="0"/>
    <x v="10"/>
    <x v="43"/>
    <x v="54"/>
    <x v="383"/>
    <x v="383"/>
    <x v="383"/>
    <x v="394"/>
    <x v="0"/>
    <x v="1"/>
    <x v="0"/>
    <x v="0"/>
    <x v="0"/>
  </r>
  <r>
    <s v="PL 1364"/>
    <x v="325"/>
    <x v="2"/>
    <x v="2"/>
    <x v="4"/>
    <x v="0"/>
    <x v="5"/>
    <x v="43"/>
    <x v="54"/>
    <x v="384"/>
    <x v="384"/>
    <x v="384"/>
    <x v="395"/>
    <x v="0"/>
    <x v="1"/>
    <x v="0"/>
    <x v="0"/>
    <x v="0"/>
  </r>
  <r>
    <s v="PL 1365"/>
    <x v="325"/>
    <x v="0"/>
    <x v="0"/>
    <x v="4"/>
    <x v="0"/>
    <x v="16"/>
    <x v="43"/>
    <x v="54"/>
    <x v="385"/>
    <x v="385"/>
    <x v="385"/>
    <x v="396"/>
    <x v="0"/>
    <x v="1"/>
    <x v="0"/>
    <x v="0"/>
    <x v="0"/>
  </r>
  <r>
    <s v="PL 1366"/>
    <x v="325"/>
    <x v="2"/>
    <x v="2"/>
    <x v="4"/>
    <x v="0"/>
    <x v="15"/>
    <x v="43"/>
    <x v="54"/>
    <x v="361"/>
    <x v="361"/>
    <x v="361"/>
    <x v="397"/>
    <x v="0"/>
    <x v="1"/>
    <x v="0"/>
    <x v="0"/>
    <x v="0"/>
  </r>
  <r>
    <s v="PL 1367"/>
    <x v="326"/>
    <x v="2"/>
    <x v="2"/>
    <x v="0"/>
    <x v="1"/>
    <x v="9"/>
    <x v="53"/>
    <x v="62"/>
    <x v="386"/>
    <x v="386"/>
    <x v="386"/>
    <x v="398"/>
    <x v="0"/>
    <x v="1"/>
    <x v="1"/>
    <x v="1"/>
    <x v="0"/>
  </r>
  <r>
    <s v="PL 1368"/>
    <x v="327"/>
    <x v="3"/>
    <x v="0"/>
    <x v="0"/>
    <x v="1"/>
    <x v="9"/>
    <x v="53"/>
    <x v="62"/>
    <x v="387"/>
    <x v="387"/>
    <x v="387"/>
    <x v="399"/>
    <x v="0"/>
    <x v="1"/>
    <x v="0"/>
    <x v="0"/>
    <x v="1"/>
  </r>
  <r>
    <s v="PL 1369"/>
    <x v="328"/>
    <x v="1"/>
    <x v="0"/>
    <x v="6"/>
    <x v="1"/>
    <x v="7"/>
    <x v="53"/>
    <x v="71"/>
    <x v="388"/>
    <x v="388"/>
    <x v="388"/>
    <x v="400"/>
    <x v="0"/>
    <x v="1"/>
    <x v="1"/>
    <x v="1"/>
    <x v="0"/>
  </r>
  <r>
    <s v="PL 1370"/>
    <x v="0"/>
    <x v="2"/>
    <x v="3"/>
    <x v="5"/>
    <x v="1"/>
    <x v="1"/>
    <x v="62"/>
    <x v="84"/>
    <x v="389"/>
    <x v="389"/>
    <x v="389"/>
    <x v="401"/>
    <x v="0"/>
    <x v="1"/>
    <x v="0"/>
    <x v="0"/>
    <x v="1"/>
  </r>
  <r>
    <s v="PL 1371"/>
    <x v="69"/>
    <x v="1"/>
    <x v="0"/>
    <x v="9"/>
    <x v="2"/>
    <x v="36"/>
    <x v="57"/>
    <x v="77"/>
    <x v="390"/>
    <x v="390"/>
    <x v="390"/>
    <x v="402"/>
    <x v="1"/>
    <x v="2"/>
    <x v="0"/>
    <x v="1"/>
    <x v="0"/>
  </r>
  <r>
    <s v="PL 1372"/>
    <x v="329"/>
    <x v="0"/>
    <x v="0"/>
    <x v="1"/>
    <x v="1"/>
    <x v="4"/>
    <x v="46"/>
    <x v="60"/>
    <x v="391"/>
    <x v="391"/>
    <x v="391"/>
    <x v="403"/>
    <x v="0"/>
    <x v="0"/>
    <x v="1"/>
    <x v="1"/>
    <x v="0"/>
  </r>
  <r>
    <s v="PL 1373"/>
    <x v="330"/>
    <x v="3"/>
    <x v="0"/>
    <x v="2"/>
    <x v="0"/>
    <x v="48"/>
    <x v="46"/>
    <x v="60"/>
    <x v="392"/>
    <x v="392"/>
    <x v="392"/>
    <x v="404"/>
    <x v="0"/>
    <x v="2"/>
    <x v="0"/>
    <x v="0"/>
    <x v="0"/>
  </r>
  <r>
    <s v="PL 1374"/>
    <x v="331"/>
    <x v="3"/>
    <x v="0"/>
    <x v="1"/>
    <x v="1"/>
    <x v="4"/>
    <x v="37"/>
    <x v="47"/>
    <x v="9"/>
    <x v="9"/>
    <x v="9"/>
    <x v="9"/>
    <x v="1"/>
    <x v="2"/>
    <x v="1"/>
    <x v="1"/>
    <x v="0"/>
  </r>
  <r>
    <s v="PL 1375"/>
    <x v="332"/>
    <x v="0"/>
    <x v="0"/>
    <x v="6"/>
    <x v="2"/>
    <x v="35"/>
    <x v="46"/>
    <x v="60"/>
    <x v="393"/>
    <x v="393"/>
    <x v="393"/>
    <x v="405"/>
    <x v="0"/>
    <x v="0"/>
    <x v="0"/>
    <x v="1"/>
    <x v="0"/>
  </r>
  <r>
    <s v="PL 1376"/>
    <x v="332"/>
    <x v="3"/>
    <x v="0"/>
    <x v="6"/>
    <x v="1"/>
    <x v="1"/>
    <x v="46"/>
    <x v="60"/>
    <x v="394"/>
    <x v="394"/>
    <x v="394"/>
    <x v="406"/>
    <x v="0"/>
    <x v="0"/>
    <x v="0"/>
    <x v="1"/>
    <x v="0"/>
  </r>
  <r>
    <s v="PL 1377"/>
    <x v="333"/>
    <x v="1"/>
    <x v="0"/>
    <x v="1"/>
    <x v="1"/>
    <x v="4"/>
    <x v="60"/>
    <x v="80"/>
    <x v="395"/>
    <x v="395"/>
    <x v="395"/>
    <x v="407"/>
    <x v="1"/>
    <x v="2"/>
    <x v="0"/>
    <x v="0"/>
    <x v="1"/>
  </r>
  <r>
    <s v="PL 1378"/>
    <x v="334"/>
    <x v="1"/>
    <x v="0"/>
    <x v="1"/>
    <x v="1"/>
    <x v="4"/>
    <x v="55"/>
    <x v="73"/>
    <x v="396"/>
    <x v="396"/>
    <x v="396"/>
    <x v="408"/>
    <x v="1"/>
    <x v="2"/>
    <x v="0"/>
    <x v="0"/>
    <x v="1"/>
  </r>
  <r>
    <s v="PL 1379"/>
    <x v="335"/>
    <x v="3"/>
    <x v="0"/>
    <x v="4"/>
    <x v="2"/>
    <x v="22"/>
    <x v="29"/>
    <x v="37"/>
    <x v="397"/>
    <x v="397"/>
    <x v="397"/>
    <x v="409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393"/>
    <x v="336"/>
    <x v="3"/>
    <x v="0"/>
    <x v="1"/>
    <x v="1"/>
    <x v="4"/>
    <x v="42"/>
    <x v="53"/>
    <x v="398"/>
    <x v="398"/>
    <x v="398"/>
    <x v="410"/>
    <x v="1"/>
    <x v="2"/>
    <x v="0"/>
    <x v="1"/>
    <x v="0"/>
  </r>
  <r>
    <s v="PL 1415"/>
    <x v="337"/>
    <x v="2"/>
    <x v="1"/>
    <x v="5"/>
    <x v="2"/>
    <x v="51"/>
    <x v="46"/>
    <x v="60"/>
    <x v="399"/>
    <x v="399"/>
    <x v="399"/>
    <x v="411"/>
    <x v="1"/>
    <x v="1"/>
    <x v="1"/>
    <x v="1"/>
    <x v="0"/>
  </r>
  <r>
    <s v="PL 1416"/>
    <x v="338"/>
    <x v="0"/>
    <x v="0"/>
    <x v="5"/>
    <x v="1"/>
    <x v="14"/>
    <x v="46"/>
    <x v="60"/>
    <x v="400"/>
    <x v="400"/>
    <x v="400"/>
    <x v="412"/>
    <x v="0"/>
    <x v="1"/>
    <x v="1"/>
    <x v="1"/>
    <x v="0"/>
  </r>
  <r>
    <s v="PL 1417"/>
    <x v="339"/>
    <x v="1"/>
    <x v="0"/>
    <x v="1"/>
    <x v="1"/>
    <x v="4"/>
    <x v="64"/>
    <x v="89"/>
    <x v="401"/>
    <x v="401"/>
    <x v="401"/>
    <x v="413"/>
    <x v="1"/>
    <x v="2"/>
    <x v="0"/>
    <x v="0"/>
    <x v="1"/>
  </r>
  <r>
    <s v="PL 1418"/>
    <x v="340"/>
    <x v="1"/>
    <x v="0"/>
    <x v="2"/>
    <x v="2"/>
    <x v="31"/>
    <x v="35"/>
    <x v="63"/>
    <x v="402"/>
    <x v="402"/>
    <x v="402"/>
    <x v="414"/>
    <x v="1"/>
    <x v="2"/>
    <x v="0"/>
    <x v="1"/>
    <x v="0"/>
  </r>
  <r>
    <s v="PL 1419"/>
    <x v="341"/>
    <x v="2"/>
    <x v="1"/>
    <x v="4"/>
    <x v="0"/>
    <x v="15"/>
    <x v="46"/>
    <x v="60"/>
    <x v="246"/>
    <x v="246"/>
    <x v="246"/>
    <x v="415"/>
    <x v="0"/>
    <x v="1"/>
    <x v="1"/>
    <x v="0"/>
    <x v="0"/>
  </r>
  <r>
    <s v="PL 1420"/>
    <x v="342"/>
    <x v="2"/>
    <x v="2"/>
    <x v="9"/>
    <x v="2"/>
    <x v="27"/>
    <x v="46"/>
    <x v="60"/>
    <x v="403"/>
    <x v="403"/>
    <x v="403"/>
    <x v="416"/>
    <x v="0"/>
    <x v="0"/>
    <x v="0"/>
    <x v="0"/>
    <x v="1"/>
  </r>
  <r>
    <s v="PL 1421"/>
    <x v="343"/>
    <x v="3"/>
    <x v="0"/>
    <x v="12"/>
    <x v="1"/>
    <x v="14"/>
    <x v="39"/>
    <x v="50"/>
    <x v="404"/>
    <x v="404"/>
    <x v="404"/>
    <x v="417"/>
    <x v="1"/>
    <x v="1"/>
    <x v="0"/>
    <x v="0"/>
    <x v="1"/>
  </r>
  <r>
    <s v="PL 1422"/>
    <x v="343"/>
    <x v="2"/>
    <x v="3"/>
    <x v="12"/>
    <x v="1"/>
    <x v="1"/>
    <x v="39"/>
    <x v="50"/>
    <x v="405"/>
    <x v="405"/>
    <x v="405"/>
    <x v="418"/>
    <x v="1"/>
    <x v="1"/>
    <x v="0"/>
    <x v="0"/>
    <x v="1"/>
  </r>
  <r>
    <s v="PL 1423"/>
    <x v="343"/>
    <x v="2"/>
    <x v="1"/>
    <x v="12"/>
    <x v="0"/>
    <x v="54"/>
    <x v="55"/>
    <x v="73"/>
    <x v="406"/>
    <x v="406"/>
    <x v="406"/>
    <x v="419"/>
    <x v="1"/>
    <x v="1"/>
    <x v="0"/>
    <x v="0"/>
    <x v="0"/>
  </r>
  <r>
    <s v="PL 1424"/>
    <x v="344"/>
    <x v="1"/>
    <x v="0"/>
    <x v="1"/>
    <x v="2"/>
    <x v="30"/>
    <x v="65"/>
    <x v="90"/>
    <x v="140"/>
    <x v="140"/>
    <x v="140"/>
    <x v="143"/>
    <x v="1"/>
    <x v="2"/>
    <x v="1"/>
    <x v="1"/>
    <x v="0"/>
  </r>
  <r>
    <s v="PL 1425"/>
    <x v="345"/>
    <x v="1"/>
    <x v="0"/>
    <x v="1"/>
    <x v="2"/>
    <x v="30"/>
    <x v="66"/>
    <x v="91"/>
    <x v="234"/>
    <x v="234"/>
    <x v="234"/>
    <x v="420"/>
    <x v="1"/>
    <x v="2"/>
    <x v="1"/>
    <x v="1"/>
    <x v="0"/>
  </r>
  <r>
    <s v="PL 1426"/>
    <x v="37"/>
    <x v="2"/>
    <x v="1"/>
    <x v="4"/>
    <x v="2"/>
    <x v="18"/>
    <x v="39"/>
    <x v="92"/>
    <x v="407"/>
    <x v="407"/>
    <x v="407"/>
    <x v="421"/>
    <x v="0"/>
    <x v="1"/>
    <x v="0"/>
    <x v="0"/>
    <x v="1"/>
  </r>
  <r>
    <s v="PL 1427"/>
    <x v="346"/>
    <x v="0"/>
    <x v="0"/>
    <x v="3"/>
    <x v="0"/>
    <x v="55"/>
    <x v="39"/>
    <x v="50"/>
    <x v="408"/>
    <x v="408"/>
    <x v="408"/>
    <x v="422"/>
    <x v="0"/>
    <x v="1"/>
    <x v="1"/>
    <x v="0"/>
    <x v="0"/>
  </r>
  <r>
    <s v="PL 1428"/>
    <x v="213"/>
    <x v="2"/>
    <x v="1"/>
    <x v="6"/>
    <x v="1"/>
    <x v="7"/>
    <x v="60"/>
    <x v="80"/>
    <x v="409"/>
    <x v="409"/>
    <x v="409"/>
    <x v="423"/>
    <x v="0"/>
    <x v="0"/>
    <x v="0"/>
    <x v="0"/>
    <x v="1"/>
  </r>
  <r>
    <s v="PL 1429"/>
    <x v="121"/>
    <x v="3"/>
    <x v="0"/>
    <x v="3"/>
    <x v="1"/>
    <x v="7"/>
    <x v="35"/>
    <x v="63"/>
    <x v="410"/>
    <x v="410"/>
    <x v="410"/>
    <x v="424"/>
    <x v="0"/>
    <x v="2"/>
    <x v="0"/>
    <x v="0"/>
    <x v="1"/>
  </r>
  <r>
    <s v="PL 1430"/>
    <x v="121"/>
    <x v="1"/>
    <x v="0"/>
    <x v="9"/>
    <x v="1"/>
    <x v="7"/>
    <x v="60"/>
    <x v="80"/>
    <x v="411"/>
    <x v="411"/>
    <x v="411"/>
    <x v="425"/>
    <x v="0"/>
    <x v="2"/>
    <x v="0"/>
    <x v="0"/>
    <x v="1"/>
  </r>
  <r>
    <s v="PL 1431"/>
    <x v="347"/>
    <x v="1"/>
    <x v="0"/>
    <x v="9"/>
    <x v="2"/>
    <x v="36"/>
    <x v="54"/>
    <x v="72"/>
    <x v="412"/>
    <x v="412"/>
    <x v="412"/>
    <x v="426"/>
    <x v="1"/>
    <x v="2"/>
    <x v="0"/>
    <x v="1"/>
    <x v="0"/>
  </r>
  <r>
    <s v="PL 1432"/>
    <x v="348"/>
    <x v="2"/>
    <x v="1"/>
    <x v="0"/>
    <x v="0"/>
    <x v="5"/>
    <x v="35"/>
    <x v="63"/>
    <x v="413"/>
    <x v="413"/>
    <x v="413"/>
    <x v="427"/>
    <x v="0"/>
    <x v="2"/>
    <x v="0"/>
    <x v="0"/>
    <x v="0"/>
  </r>
  <r>
    <s v="PL 1433"/>
    <x v="348"/>
    <x v="2"/>
    <x v="2"/>
    <x v="0"/>
    <x v="0"/>
    <x v="10"/>
    <x v="35"/>
    <x v="63"/>
    <x v="414"/>
    <x v="414"/>
    <x v="414"/>
    <x v="428"/>
    <x v="0"/>
    <x v="2"/>
    <x v="0"/>
    <x v="0"/>
    <x v="0"/>
  </r>
  <r>
    <s v="PL 1434"/>
    <x v="0"/>
    <x v="3"/>
    <x v="0"/>
    <x v="5"/>
    <x v="2"/>
    <x v="21"/>
    <x v="35"/>
    <x v="63"/>
    <x v="415"/>
    <x v="415"/>
    <x v="415"/>
    <x v="429"/>
    <x v="0"/>
    <x v="2"/>
    <x v="0"/>
    <x v="0"/>
    <x v="1"/>
  </r>
  <r>
    <s v="PL 1435"/>
    <x v="349"/>
    <x v="3"/>
    <x v="0"/>
    <x v="9"/>
    <x v="0"/>
    <x v="19"/>
    <x v="54"/>
    <x v="72"/>
    <x v="416"/>
    <x v="416"/>
    <x v="416"/>
    <x v="430"/>
    <x v="0"/>
    <x v="2"/>
    <x v="0"/>
    <x v="0"/>
    <x v="0"/>
  </r>
  <r>
    <s v="PL 1436"/>
    <x v="350"/>
    <x v="3"/>
    <x v="0"/>
    <x v="4"/>
    <x v="2"/>
    <x v="23"/>
    <x v="55"/>
    <x v="73"/>
    <x v="417"/>
    <x v="417"/>
    <x v="417"/>
    <x v="431"/>
    <x v="0"/>
    <x v="1"/>
    <x v="0"/>
    <x v="0"/>
    <x v="1"/>
  </r>
  <r>
    <s v="PL 1437"/>
    <x v="351"/>
    <x v="1"/>
    <x v="0"/>
    <x v="3"/>
    <x v="0"/>
    <x v="19"/>
    <x v="55"/>
    <x v="73"/>
    <x v="418"/>
    <x v="418"/>
    <x v="418"/>
    <x v="432"/>
    <x v="0"/>
    <x v="1"/>
    <x v="0"/>
    <x v="0"/>
    <x v="0"/>
  </r>
  <r>
    <s v="PL 1438"/>
    <x v="352"/>
    <x v="2"/>
    <x v="1"/>
    <x v="1"/>
    <x v="2"/>
    <x v="30"/>
    <x v="54"/>
    <x v="72"/>
    <x v="91"/>
    <x v="91"/>
    <x v="91"/>
    <x v="173"/>
    <x v="1"/>
    <x v="2"/>
    <x v="1"/>
    <x v="1"/>
    <x v="0"/>
  </r>
  <r>
    <s v="PL 1439"/>
    <x v="30"/>
    <x v="1"/>
    <x v="0"/>
    <x v="0"/>
    <x v="1"/>
    <x v="9"/>
    <x v="55"/>
    <x v="93"/>
    <x v="419"/>
    <x v="419"/>
    <x v="419"/>
    <x v="433"/>
    <x v="0"/>
    <x v="1"/>
    <x v="0"/>
    <x v="0"/>
    <x v="1"/>
  </r>
  <r>
    <s v="PL 1441"/>
    <x v="353"/>
    <x v="1"/>
    <x v="0"/>
    <x v="9"/>
    <x v="2"/>
    <x v="36"/>
    <x v="54"/>
    <x v="72"/>
    <x v="420"/>
    <x v="420"/>
    <x v="420"/>
    <x v="434"/>
    <x v="1"/>
    <x v="2"/>
    <x v="0"/>
    <x v="0"/>
    <x v="1"/>
  </r>
  <r>
    <s v="PL 1442"/>
    <x v="130"/>
    <x v="1"/>
    <x v="0"/>
    <x v="0"/>
    <x v="2"/>
    <x v="35"/>
    <x v="35"/>
    <x v="63"/>
    <x v="421"/>
    <x v="421"/>
    <x v="421"/>
    <x v="435"/>
    <x v="0"/>
    <x v="0"/>
    <x v="0"/>
    <x v="0"/>
    <x v="1"/>
  </r>
  <r>
    <s v="PL 1443"/>
    <x v="130"/>
    <x v="3"/>
    <x v="0"/>
    <x v="0"/>
    <x v="1"/>
    <x v="1"/>
    <x v="35"/>
    <x v="63"/>
    <x v="422"/>
    <x v="422"/>
    <x v="422"/>
    <x v="436"/>
    <x v="0"/>
    <x v="0"/>
    <x v="0"/>
    <x v="0"/>
    <x v="1"/>
  </r>
  <r>
    <s v="PL 1444"/>
    <x v="354"/>
    <x v="2"/>
    <x v="3"/>
    <x v="1"/>
    <x v="1"/>
    <x v="4"/>
    <x v="67"/>
    <x v="94"/>
    <x v="423"/>
    <x v="423"/>
    <x v="423"/>
    <x v="437"/>
    <x v="1"/>
    <x v="0"/>
    <x v="0"/>
    <x v="1"/>
    <x v="0"/>
  </r>
  <r>
    <s v="PL 1445"/>
    <x v="355"/>
    <x v="1"/>
    <x v="0"/>
    <x v="0"/>
    <x v="0"/>
    <x v="0"/>
    <x v="60"/>
    <x v="95"/>
    <x v="424"/>
    <x v="424"/>
    <x v="424"/>
    <x v="438"/>
    <x v="0"/>
    <x v="1"/>
    <x v="0"/>
    <x v="0"/>
    <x v="0"/>
  </r>
  <r>
    <s v="PL 1446"/>
    <x v="356"/>
    <x v="0"/>
    <x v="0"/>
    <x v="4"/>
    <x v="0"/>
    <x v="5"/>
    <x v="60"/>
    <x v="80"/>
    <x v="30"/>
    <x v="30"/>
    <x v="30"/>
    <x v="31"/>
    <x v="0"/>
    <x v="1"/>
    <x v="1"/>
    <x v="0"/>
    <x v="0"/>
  </r>
  <r>
    <s v="PL 1447"/>
    <x v="357"/>
    <x v="3"/>
    <x v="0"/>
    <x v="4"/>
    <x v="0"/>
    <x v="5"/>
    <x v="57"/>
    <x v="77"/>
    <x v="425"/>
    <x v="425"/>
    <x v="425"/>
    <x v="439"/>
    <x v="0"/>
    <x v="0"/>
    <x v="1"/>
    <x v="0"/>
    <x v="0"/>
  </r>
  <r>
    <s v="PL 1448"/>
    <x v="358"/>
    <x v="0"/>
    <x v="0"/>
    <x v="0"/>
    <x v="2"/>
    <x v="26"/>
    <x v="60"/>
    <x v="80"/>
    <x v="426"/>
    <x v="426"/>
    <x v="426"/>
    <x v="440"/>
    <x v="1"/>
    <x v="2"/>
    <x v="1"/>
    <x v="1"/>
    <x v="0"/>
  </r>
  <r>
    <s v="PL 1451"/>
    <x v="359"/>
    <x v="0"/>
    <x v="0"/>
    <x v="1"/>
    <x v="1"/>
    <x v="14"/>
    <x v="60"/>
    <x v="80"/>
    <x v="427"/>
    <x v="427"/>
    <x v="427"/>
    <x v="441"/>
    <x v="0"/>
    <x v="1"/>
    <x v="0"/>
    <x v="1"/>
    <x v="0"/>
  </r>
  <r>
    <s v="PL 1452"/>
    <x v="359"/>
    <x v="0"/>
    <x v="0"/>
    <x v="1"/>
    <x v="1"/>
    <x v="1"/>
    <x v="60"/>
    <x v="80"/>
    <x v="428"/>
    <x v="428"/>
    <x v="428"/>
    <x v="442"/>
    <x v="0"/>
    <x v="1"/>
    <x v="0"/>
    <x v="1"/>
    <x v="0"/>
  </r>
  <r>
    <s v="PL 1453"/>
    <x v="360"/>
    <x v="3"/>
    <x v="0"/>
    <x v="0"/>
    <x v="0"/>
    <x v="0"/>
    <x v="60"/>
    <x v="80"/>
    <x v="429"/>
    <x v="429"/>
    <x v="429"/>
    <x v="443"/>
    <x v="0"/>
    <x v="1"/>
    <x v="1"/>
    <x v="0"/>
    <x v="0"/>
  </r>
  <r>
    <s v="PL 1454"/>
    <x v="361"/>
    <x v="2"/>
    <x v="1"/>
    <x v="0"/>
    <x v="0"/>
    <x v="0"/>
    <x v="35"/>
    <x v="63"/>
    <x v="430"/>
    <x v="430"/>
    <x v="430"/>
    <x v="444"/>
    <x v="0"/>
    <x v="1"/>
    <x v="1"/>
    <x v="0"/>
    <x v="0"/>
  </r>
  <r>
    <s v="PL 1455"/>
    <x v="23"/>
    <x v="0"/>
    <x v="0"/>
    <x v="5"/>
    <x v="2"/>
    <x v="23"/>
    <x v="60"/>
    <x v="80"/>
    <x v="431"/>
    <x v="431"/>
    <x v="431"/>
    <x v="445"/>
    <x v="0"/>
    <x v="1"/>
    <x v="0"/>
    <x v="0"/>
    <x v="1"/>
  </r>
  <r>
    <s v="PL 1456"/>
    <x v="362"/>
    <x v="1"/>
    <x v="0"/>
    <x v="1"/>
    <x v="2"/>
    <x v="30"/>
    <x v="35"/>
    <x v="63"/>
    <x v="432"/>
    <x v="432"/>
    <x v="432"/>
    <x v="446"/>
    <x v="1"/>
    <x v="1"/>
    <x v="1"/>
    <x v="1"/>
    <x v="0"/>
  </r>
  <r>
    <s v="PL 1457"/>
    <x v="363"/>
    <x v="2"/>
    <x v="1"/>
    <x v="1"/>
    <x v="2"/>
    <x v="30"/>
    <x v="35"/>
    <x v="63"/>
    <x v="288"/>
    <x v="288"/>
    <x v="288"/>
    <x v="447"/>
    <x v="1"/>
    <x v="1"/>
    <x v="1"/>
    <x v="1"/>
    <x v="0"/>
  </r>
  <r>
    <s v="PL 1458"/>
    <x v="364"/>
    <x v="3"/>
    <x v="0"/>
    <x v="1"/>
    <x v="2"/>
    <x v="17"/>
    <x v="68"/>
    <x v="96"/>
    <x v="433"/>
    <x v="433"/>
    <x v="433"/>
    <x v="448"/>
    <x v="1"/>
    <x v="1"/>
    <x v="0"/>
    <x v="1"/>
    <x v="0"/>
  </r>
  <r>
    <s v="PL 1459"/>
    <x v="229"/>
    <x v="0"/>
    <x v="0"/>
    <x v="0"/>
    <x v="0"/>
    <x v="0"/>
    <x v="35"/>
    <x v="97"/>
    <x v="434"/>
    <x v="434"/>
    <x v="434"/>
    <x v="449"/>
    <x v="0"/>
    <x v="1"/>
    <x v="0"/>
    <x v="0"/>
    <x v="0"/>
  </r>
  <r>
    <s v="PL 1460"/>
    <x v="365"/>
    <x v="0"/>
    <x v="0"/>
    <x v="9"/>
    <x v="1"/>
    <x v="9"/>
    <x v="35"/>
    <x v="98"/>
    <x v="435"/>
    <x v="435"/>
    <x v="435"/>
    <x v="450"/>
    <x v="0"/>
    <x v="1"/>
    <x v="1"/>
    <x v="1"/>
    <x v="0"/>
  </r>
  <r>
    <s v="PL 1461"/>
    <x v="366"/>
    <x v="2"/>
    <x v="1"/>
    <x v="0"/>
    <x v="0"/>
    <x v="0"/>
    <x v="35"/>
    <x v="99"/>
    <x v="436"/>
    <x v="436"/>
    <x v="436"/>
    <x v="451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540"/>
    <x v="240"/>
    <x v="3"/>
    <x v="0"/>
    <x v="1"/>
    <x v="2"/>
    <x v="38"/>
    <x v="69"/>
    <x v="100"/>
    <x v="303"/>
    <x v="303"/>
    <x v="303"/>
    <x v="452"/>
    <x v="1"/>
    <x v="2"/>
    <x v="0"/>
    <x v="1"/>
    <x v="0"/>
  </r>
  <r>
    <s v="PL 1541"/>
    <x v="367"/>
    <x v="0"/>
    <x v="0"/>
    <x v="1"/>
    <x v="1"/>
    <x v="7"/>
    <x v="64"/>
    <x v="89"/>
    <x v="437"/>
    <x v="437"/>
    <x v="437"/>
    <x v="453"/>
    <x v="1"/>
    <x v="2"/>
    <x v="1"/>
    <x v="1"/>
    <x v="0"/>
  </r>
  <r>
    <s v="PL 1542"/>
    <x v="223"/>
    <x v="1"/>
    <x v="0"/>
    <x v="0"/>
    <x v="1"/>
    <x v="7"/>
    <x v="70"/>
    <x v="101"/>
    <x v="438"/>
    <x v="438"/>
    <x v="438"/>
    <x v="454"/>
    <x v="0"/>
    <x v="2"/>
    <x v="0"/>
    <x v="0"/>
    <x v="1"/>
  </r>
  <r>
    <s v="PL 1543"/>
    <x v="223"/>
    <x v="1"/>
    <x v="0"/>
    <x v="0"/>
    <x v="1"/>
    <x v="2"/>
    <x v="71"/>
    <x v="102"/>
    <x v="439"/>
    <x v="439"/>
    <x v="439"/>
    <x v="455"/>
    <x v="0"/>
    <x v="2"/>
    <x v="0"/>
    <x v="0"/>
    <x v="1"/>
  </r>
  <r>
    <s v="PL 1545"/>
    <x v="368"/>
    <x v="0"/>
    <x v="0"/>
    <x v="9"/>
    <x v="1"/>
    <x v="7"/>
    <x v="72"/>
    <x v="103"/>
    <x v="440"/>
    <x v="440"/>
    <x v="440"/>
    <x v="456"/>
    <x v="1"/>
    <x v="2"/>
    <x v="0"/>
    <x v="1"/>
    <x v="0"/>
  </r>
  <r>
    <s v="PL 1546"/>
    <x v="369"/>
    <x v="1"/>
    <x v="0"/>
    <x v="9"/>
    <x v="1"/>
    <x v="7"/>
    <x v="73"/>
    <x v="104"/>
    <x v="441"/>
    <x v="441"/>
    <x v="441"/>
    <x v="457"/>
    <x v="0"/>
    <x v="2"/>
    <x v="1"/>
    <x v="1"/>
    <x v="0"/>
  </r>
  <r>
    <s v="PL 1547"/>
    <x v="370"/>
    <x v="0"/>
    <x v="0"/>
    <x v="1"/>
    <x v="1"/>
    <x v="7"/>
    <x v="68"/>
    <x v="105"/>
    <x v="442"/>
    <x v="442"/>
    <x v="442"/>
    <x v="458"/>
    <x v="1"/>
    <x v="2"/>
    <x v="1"/>
    <x v="1"/>
    <x v="0"/>
  </r>
  <r>
    <s v="PL 1548"/>
    <x v="371"/>
    <x v="3"/>
    <x v="0"/>
    <x v="1"/>
    <x v="1"/>
    <x v="8"/>
    <x v="74"/>
    <x v="106"/>
    <x v="443"/>
    <x v="443"/>
    <x v="443"/>
    <x v="459"/>
    <x v="1"/>
    <x v="2"/>
    <x v="1"/>
    <x v="1"/>
    <x v="0"/>
  </r>
  <r>
    <s v="PL 1549"/>
    <x v="99"/>
    <x v="3"/>
    <x v="0"/>
    <x v="0"/>
    <x v="1"/>
    <x v="2"/>
    <x v="57"/>
    <x v="77"/>
    <x v="444"/>
    <x v="444"/>
    <x v="444"/>
    <x v="460"/>
    <x v="0"/>
    <x v="1"/>
    <x v="0"/>
    <x v="1"/>
    <x v="0"/>
  </r>
  <r>
    <s v="PL 1550"/>
    <x v="100"/>
    <x v="3"/>
    <x v="0"/>
    <x v="0"/>
    <x v="1"/>
    <x v="2"/>
    <x v="57"/>
    <x v="77"/>
    <x v="444"/>
    <x v="444"/>
    <x v="444"/>
    <x v="460"/>
    <x v="0"/>
    <x v="1"/>
    <x v="0"/>
    <x v="0"/>
    <x v="1"/>
  </r>
  <r>
    <s v="PL 1551"/>
    <x v="95"/>
    <x v="1"/>
    <x v="0"/>
    <x v="0"/>
    <x v="1"/>
    <x v="7"/>
    <x v="75"/>
    <x v="107"/>
    <x v="445"/>
    <x v="445"/>
    <x v="445"/>
    <x v="461"/>
    <x v="1"/>
    <x v="2"/>
    <x v="0"/>
    <x v="1"/>
    <x v="0"/>
  </r>
  <r>
    <s v="PL 1552"/>
    <x v="372"/>
    <x v="1"/>
    <x v="0"/>
    <x v="1"/>
    <x v="1"/>
    <x v="4"/>
    <x v="64"/>
    <x v="89"/>
    <x v="292"/>
    <x v="292"/>
    <x v="292"/>
    <x v="299"/>
    <x v="1"/>
    <x v="2"/>
    <x v="1"/>
    <x v="1"/>
    <x v="0"/>
  </r>
  <r>
    <s v="PL 1553"/>
    <x v="373"/>
    <x v="1"/>
    <x v="0"/>
    <x v="1"/>
    <x v="1"/>
    <x v="4"/>
    <x v="74"/>
    <x v="106"/>
    <x v="446"/>
    <x v="446"/>
    <x v="446"/>
    <x v="462"/>
    <x v="1"/>
    <x v="2"/>
    <x v="0"/>
    <x v="1"/>
    <x v="0"/>
  </r>
  <r>
    <s v="PL 1554"/>
    <x v="76"/>
    <x v="3"/>
    <x v="0"/>
    <x v="1"/>
    <x v="1"/>
    <x v="7"/>
    <x v="76"/>
    <x v="108"/>
    <x v="447"/>
    <x v="447"/>
    <x v="447"/>
    <x v="463"/>
    <x v="0"/>
    <x v="2"/>
    <x v="0"/>
    <x v="0"/>
    <x v="1"/>
  </r>
  <r>
    <s v="PL 1555"/>
    <x v="374"/>
    <x v="0"/>
    <x v="0"/>
    <x v="1"/>
    <x v="1"/>
    <x v="8"/>
    <x v="65"/>
    <x v="90"/>
    <x v="448"/>
    <x v="448"/>
    <x v="448"/>
    <x v="464"/>
    <x v="1"/>
    <x v="2"/>
    <x v="1"/>
    <x v="1"/>
    <x v="0"/>
  </r>
  <r>
    <s v="PL 1556"/>
    <x v="375"/>
    <x v="0"/>
    <x v="0"/>
    <x v="2"/>
    <x v="2"/>
    <x v="31"/>
    <x v="69"/>
    <x v="100"/>
    <x v="449"/>
    <x v="449"/>
    <x v="449"/>
    <x v="465"/>
    <x v="1"/>
    <x v="2"/>
    <x v="1"/>
    <x v="1"/>
    <x v="0"/>
  </r>
  <r>
    <s v="PL 1557"/>
    <x v="89"/>
    <x v="0"/>
    <x v="0"/>
    <x v="2"/>
    <x v="2"/>
    <x v="31"/>
    <x v="69"/>
    <x v="100"/>
    <x v="450"/>
    <x v="450"/>
    <x v="450"/>
    <x v="466"/>
    <x v="1"/>
    <x v="2"/>
    <x v="0"/>
    <x v="1"/>
    <x v="0"/>
  </r>
  <r>
    <s v="PL 1558"/>
    <x v="376"/>
    <x v="0"/>
    <x v="0"/>
    <x v="1"/>
    <x v="1"/>
    <x v="4"/>
    <x v="77"/>
    <x v="109"/>
    <x v="251"/>
    <x v="251"/>
    <x v="251"/>
    <x v="257"/>
    <x v="1"/>
    <x v="2"/>
    <x v="0"/>
    <x v="1"/>
    <x v="0"/>
  </r>
  <r>
    <s v="PL 1559"/>
    <x v="377"/>
    <x v="3"/>
    <x v="0"/>
    <x v="1"/>
    <x v="1"/>
    <x v="4"/>
    <x v="78"/>
    <x v="110"/>
    <x v="451"/>
    <x v="451"/>
    <x v="451"/>
    <x v="467"/>
    <x v="1"/>
    <x v="2"/>
    <x v="0"/>
    <x v="1"/>
    <x v="0"/>
  </r>
  <r>
    <s v="PL 1560"/>
    <x v="351"/>
    <x v="1"/>
    <x v="0"/>
    <x v="4"/>
    <x v="0"/>
    <x v="15"/>
    <x v="70"/>
    <x v="101"/>
    <x v="30"/>
    <x v="30"/>
    <x v="30"/>
    <x v="31"/>
    <x v="0"/>
    <x v="1"/>
    <x v="0"/>
    <x v="0"/>
    <x v="0"/>
  </r>
  <r>
    <s v="PL 1561"/>
    <x v="351"/>
    <x v="3"/>
    <x v="0"/>
    <x v="4"/>
    <x v="2"/>
    <x v="23"/>
    <x v="70"/>
    <x v="101"/>
    <x v="452"/>
    <x v="452"/>
    <x v="452"/>
    <x v="468"/>
    <x v="0"/>
    <x v="1"/>
    <x v="0"/>
    <x v="0"/>
    <x v="1"/>
  </r>
  <r>
    <s v="PL 1562"/>
    <x v="378"/>
    <x v="3"/>
    <x v="0"/>
    <x v="0"/>
    <x v="0"/>
    <x v="0"/>
    <x v="70"/>
    <x v="101"/>
    <x v="453"/>
    <x v="453"/>
    <x v="453"/>
    <x v="469"/>
    <x v="0"/>
    <x v="1"/>
    <x v="1"/>
    <x v="0"/>
    <x v="0"/>
  </r>
  <r>
    <s v="PL 1563"/>
    <x v="379"/>
    <x v="2"/>
    <x v="1"/>
    <x v="1"/>
    <x v="1"/>
    <x v="7"/>
    <x v="79"/>
    <x v="111"/>
    <x v="454"/>
    <x v="454"/>
    <x v="454"/>
    <x v="470"/>
    <x v="1"/>
    <x v="2"/>
    <x v="0"/>
    <x v="1"/>
    <x v="0"/>
  </r>
  <r>
    <s v="PL 1564"/>
    <x v="43"/>
    <x v="3"/>
    <x v="0"/>
    <x v="1"/>
    <x v="2"/>
    <x v="46"/>
    <x v="80"/>
    <x v="112"/>
    <x v="455"/>
    <x v="455"/>
    <x v="455"/>
    <x v="471"/>
    <x v="0"/>
    <x v="2"/>
    <x v="0"/>
    <x v="0"/>
    <x v="1"/>
  </r>
  <r>
    <s v="PL 1565"/>
    <x v="380"/>
    <x v="0"/>
    <x v="0"/>
    <x v="0"/>
    <x v="0"/>
    <x v="0"/>
    <x v="70"/>
    <x v="101"/>
    <x v="456"/>
    <x v="456"/>
    <x v="456"/>
    <x v="472"/>
    <x v="0"/>
    <x v="1"/>
    <x v="0"/>
    <x v="0"/>
    <x v="0"/>
  </r>
  <r>
    <s v="PL 1566"/>
    <x v="380"/>
    <x v="3"/>
    <x v="0"/>
    <x v="0"/>
    <x v="0"/>
    <x v="0"/>
    <x v="70"/>
    <x v="101"/>
    <x v="457"/>
    <x v="457"/>
    <x v="457"/>
    <x v="473"/>
    <x v="0"/>
    <x v="1"/>
    <x v="0"/>
    <x v="0"/>
    <x v="0"/>
  </r>
  <r>
    <s v="PL 1567"/>
    <x v="130"/>
    <x v="0"/>
    <x v="0"/>
    <x v="0"/>
    <x v="1"/>
    <x v="9"/>
    <x v="70"/>
    <x v="113"/>
    <x v="458"/>
    <x v="458"/>
    <x v="458"/>
    <x v="474"/>
    <x v="0"/>
    <x v="1"/>
    <x v="0"/>
    <x v="0"/>
    <x v="1"/>
  </r>
  <r>
    <s v="PL 1568"/>
    <x v="381"/>
    <x v="2"/>
    <x v="1"/>
    <x v="5"/>
    <x v="2"/>
    <x v="23"/>
    <x v="70"/>
    <x v="101"/>
    <x v="459"/>
    <x v="459"/>
    <x v="459"/>
    <x v="475"/>
    <x v="0"/>
    <x v="1"/>
    <x v="1"/>
    <x v="1"/>
    <x v="0"/>
  </r>
  <r>
    <s v="PL 1572"/>
    <x v="382"/>
    <x v="3"/>
    <x v="0"/>
    <x v="1"/>
    <x v="0"/>
    <x v="10"/>
    <x v="54"/>
    <x v="72"/>
    <x v="268"/>
    <x v="268"/>
    <x v="268"/>
    <x v="275"/>
    <x v="0"/>
    <x v="1"/>
    <x v="1"/>
    <x v="0"/>
    <x v="0"/>
  </r>
  <r>
    <s v="PL 1575"/>
    <x v="383"/>
    <x v="1"/>
    <x v="0"/>
    <x v="2"/>
    <x v="2"/>
    <x v="27"/>
    <x v="75"/>
    <x v="107"/>
    <x v="460"/>
    <x v="460"/>
    <x v="460"/>
    <x v="476"/>
    <x v="1"/>
    <x v="1"/>
    <x v="0"/>
    <x v="1"/>
    <x v="0"/>
  </r>
  <r>
    <s v="PL 1576"/>
    <x v="384"/>
    <x v="3"/>
    <x v="0"/>
    <x v="1"/>
    <x v="1"/>
    <x v="4"/>
    <x v="80"/>
    <x v="112"/>
    <x v="461"/>
    <x v="461"/>
    <x v="461"/>
    <x v="477"/>
    <x v="1"/>
    <x v="2"/>
    <x v="0"/>
    <x v="0"/>
    <x v="1"/>
  </r>
  <r>
    <s v="PL 1577"/>
    <x v="130"/>
    <x v="3"/>
    <x v="0"/>
    <x v="0"/>
    <x v="1"/>
    <x v="9"/>
    <x v="75"/>
    <x v="114"/>
    <x v="458"/>
    <x v="458"/>
    <x v="458"/>
    <x v="474"/>
    <x v="0"/>
    <x v="1"/>
    <x v="0"/>
    <x v="0"/>
    <x v="1"/>
  </r>
  <r>
    <s v="PL 1578"/>
    <x v="385"/>
    <x v="0"/>
    <x v="0"/>
    <x v="0"/>
    <x v="1"/>
    <x v="9"/>
    <x v="75"/>
    <x v="114"/>
    <x v="462"/>
    <x v="462"/>
    <x v="462"/>
    <x v="478"/>
    <x v="0"/>
    <x v="1"/>
    <x v="1"/>
    <x v="1"/>
    <x v="0"/>
  </r>
  <r>
    <s v="PL 1579"/>
    <x v="386"/>
    <x v="0"/>
    <x v="0"/>
    <x v="1"/>
    <x v="1"/>
    <x v="4"/>
    <x v="65"/>
    <x v="90"/>
    <x v="463"/>
    <x v="463"/>
    <x v="463"/>
    <x v="479"/>
    <x v="1"/>
    <x v="2"/>
    <x v="1"/>
    <x v="1"/>
    <x v="0"/>
  </r>
  <r>
    <s v="PL 1580"/>
    <x v="387"/>
    <x v="2"/>
    <x v="3"/>
    <x v="1"/>
    <x v="1"/>
    <x v="4"/>
    <x v="66"/>
    <x v="91"/>
    <x v="464"/>
    <x v="464"/>
    <x v="464"/>
    <x v="480"/>
    <x v="1"/>
    <x v="2"/>
    <x v="1"/>
    <x v="1"/>
    <x v="0"/>
  </r>
  <r>
    <s v="PL 1581"/>
    <x v="388"/>
    <x v="1"/>
    <x v="0"/>
    <x v="4"/>
    <x v="1"/>
    <x v="14"/>
    <x v="75"/>
    <x v="107"/>
    <x v="465"/>
    <x v="465"/>
    <x v="465"/>
    <x v="481"/>
    <x v="0"/>
    <x v="1"/>
    <x v="1"/>
    <x v="1"/>
    <x v="0"/>
  </r>
  <r>
    <s v="PL 1582"/>
    <x v="389"/>
    <x v="3"/>
    <x v="0"/>
    <x v="2"/>
    <x v="2"/>
    <x v="31"/>
    <x v="81"/>
    <x v="115"/>
    <x v="466"/>
    <x v="466"/>
    <x v="466"/>
    <x v="482"/>
    <x v="1"/>
    <x v="2"/>
    <x v="1"/>
    <x v="1"/>
    <x v="0"/>
  </r>
  <r>
    <s v="PL 1583"/>
    <x v="390"/>
    <x v="3"/>
    <x v="0"/>
    <x v="2"/>
    <x v="2"/>
    <x v="31"/>
    <x v="82"/>
    <x v="116"/>
    <x v="467"/>
    <x v="467"/>
    <x v="467"/>
    <x v="483"/>
    <x v="1"/>
    <x v="2"/>
    <x v="0"/>
    <x v="1"/>
    <x v="0"/>
  </r>
  <r>
    <s v="PL 1603"/>
    <x v="327"/>
    <x v="2"/>
    <x v="2"/>
    <x v="0"/>
    <x v="1"/>
    <x v="9"/>
    <x v="75"/>
    <x v="114"/>
    <x v="468"/>
    <x v="468"/>
    <x v="468"/>
    <x v="484"/>
    <x v="0"/>
    <x v="1"/>
    <x v="0"/>
    <x v="0"/>
    <x v="1"/>
  </r>
  <r>
    <s v="PL 1604"/>
    <x v="391"/>
    <x v="3"/>
    <x v="0"/>
    <x v="5"/>
    <x v="0"/>
    <x v="56"/>
    <x v="83"/>
    <x v="117"/>
    <x v="469"/>
    <x v="469"/>
    <x v="469"/>
    <x v="485"/>
    <x v="0"/>
    <x v="2"/>
    <x v="0"/>
    <x v="0"/>
    <x v="0"/>
  </r>
  <r>
    <s v="PL 1605"/>
    <x v="392"/>
    <x v="1"/>
    <x v="0"/>
    <x v="3"/>
    <x v="1"/>
    <x v="7"/>
    <x v="73"/>
    <x v="104"/>
    <x v="470"/>
    <x v="470"/>
    <x v="470"/>
    <x v="486"/>
    <x v="1"/>
    <x v="2"/>
    <x v="1"/>
    <x v="1"/>
    <x v="0"/>
  </r>
  <r>
    <s v="PL 1606"/>
    <x v="393"/>
    <x v="3"/>
    <x v="0"/>
    <x v="4"/>
    <x v="0"/>
    <x v="24"/>
    <x v="75"/>
    <x v="107"/>
    <x v="471"/>
    <x v="471"/>
    <x v="471"/>
    <x v="294"/>
    <x v="0"/>
    <x v="1"/>
    <x v="0"/>
    <x v="0"/>
    <x v="0"/>
  </r>
  <r>
    <s v="PL 1607"/>
    <x v="393"/>
    <x v="2"/>
    <x v="1"/>
    <x v="4"/>
    <x v="0"/>
    <x v="0"/>
    <x v="75"/>
    <x v="107"/>
    <x v="472"/>
    <x v="472"/>
    <x v="472"/>
    <x v="487"/>
    <x v="0"/>
    <x v="1"/>
    <x v="0"/>
    <x v="0"/>
    <x v="0"/>
  </r>
  <r>
    <s v="PL 1608"/>
    <x v="393"/>
    <x v="3"/>
    <x v="0"/>
    <x v="4"/>
    <x v="0"/>
    <x v="15"/>
    <x v="75"/>
    <x v="107"/>
    <x v="101"/>
    <x v="101"/>
    <x v="101"/>
    <x v="102"/>
    <x v="0"/>
    <x v="1"/>
    <x v="0"/>
    <x v="0"/>
    <x v="0"/>
  </r>
  <r>
    <s v="PL 1609"/>
    <x v="394"/>
    <x v="3"/>
    <x v="0"/>
    <x v="0"/>
    <x v="2"/>
    <x v="26"/>
    <x v="84"/>
    <x v="118"/>
    <x v="473"/>
    <x v="473"/>
    <x v="473"/>
    <x v="488"/>
    <x v="1"/>
    <x v="2"/>
    <x v="1"/>
    <x v="1"/>
    <x v="0"/>
  </r>
  <r>
    <s v="PL 1610"/>
    <x v="395"/>
    <x v="1"/>
    <x v="0"/>
    <x v="0"/>
    <x v="1"/>
    <x v="7"/>
    <x v="85"/>
    <x v="119"/>
    <x v="474"/>
    <x v="474"/>
    <x v="474"/>
    <x v="489"/>
    <x v="1"/>
    <x v="2"/>
    <x v="1"/>
    <x v="1"/>
    <x v="0"/>
  </r>
  <r>
    <s v="PL 1611"/>
    <x v="396"/>
    <x v="1"/>
    <x v="0"/>
    <x v="2"/>
    <x v="2"/>
    <x v="31"/>
    <x v="69"/>
    <x v="100"/>
    <x v="475"/>
    <x v="475"/>
    <x v="475"/>
    <x v="490"/>
    <x v="1"/>
    <x v="2"/>
    <x v="0"/>
    <x v="1"/>
    <x v="0"/>
  </r>
  <r>
    <s v="PL 1612"/>
    <x v="397"/>
    <x v="3"/>
    <x v="0"/>
    <x v="1"/>
    <x v="2"/>
    <x v="17"/>
    <x v="85"/>
    <x v="95"/>
    <x v="476"/>
    <x v="476"/>
    <x v="476"/>
    <x v="491"/>
    <x v="1"/>
    <x v="1"/>
    <x v="1"/>
    <x v="1"/>
    <x v="0"/>
  </r>
  <r>
    <s v="PL 1613"/>
    <x v="398"/>
    <x v="0"/>
    <x v="0"/>
    <x v="1"/>
    <x v="2"/>
    <x v="32"/>
    <x v="85"/>
    <x v="119"/>
    <x v="477"/>
    <x v="477"/>
    <x v="477"/>
    <x v="492"/>
    <x v="1"/>
    <x v="2"/>
    <x v="1"/>
    <x v="1"/>
    <x v="0"/>
  </r>
  <r>
    <s v="PL 1616"/>
    <x v="399"/>
    <x v="1"/>
    <x v="0"/>
    <x v="0"/>
    <x v="2"/>
    <x v="41"/>
    <x v="65"/>
    <x v="90"/>
    <x v="478"/>
    <x v="478"/>
    <x v="478"/>
    <x v="493"/>
    <x v="0"/>
    <x v="2"/>
    <x v="0"/>
    <x v="1"/>
    <x v="0"/>
  </r>
  <r>
    <s v="PL 1617"/>
    <x v="130"/>
    <x v="3"/>
    <x v="0"/>
    <x v="0"/>
    <x v="1"/>
    <x v="2"/>
    <x v="76"/>
    <x v="108"/>
    <x v="479"/>
    <x v="479"/>
    <x v="479"/>
    <x v="494"/>
    <x v="0"/>
    <x v="0"/>
    <x v="0"/>
    <x v="0"/>
    <x v="1"/>
  </r>
  <r>
    <s v="PL 1618"/>
    <x v="121"/>
    <x v="3"/>
    <x v="0"/>
    <x v="1"/>
    <x v="0"/>
    <x v="15"/>
    <x v="76"/>
    <x v="108"/>
    <x v="480"/>
    <x v="480"/>
    <x v="480"/>
    <x v="495"/>
    <x v="0"/>
    <x v="2"/>
    <x v="0"/>
    <x v="0"/>
    <x v="0"/>
  </r>
  <r>
    <s v="PL 1619"/>
    <x v="400"/>
    <x v="0"/>
    <x v="0"/>
    <x v="1"/>
    <x v="2"/>
    <x v="51"/>
    <x v="64"/>
    <x v="89"/>
    <x v="244"/>
    <x v="244"/>
    <x v="244"/>
    <x v="496"/>
    <x v="1"/>
    <x v="2"/>
    <x v="0"/>
    <x v="1"/>
    <x v="0"/>
  </r>
  <r>
    <s v="PL 1620"/>
    <x v="401"/>
    <x v="2"/>
    <x v="2"/>
    <x v="4"/>
    <x v="0"/>
    <x v="15"/>
    <x v="64"/>
    <x v="89"/>
    <x v="246"/>
    <x v="246"/>
    <x v="246"/>
    <x v="415"/>
    <x v="0"/>
    <x v="1"/>
    <x v="1"/>
    <x v="0"/>
    <x v="0"/>
  </r>
  <r>
    <s v="PL 1621"/>
    <x v="402"/>
    <x v="3"/>
    <x v="0"/>
    <x v="3"/>
    <x v="0"/>
    <x v="15"/>
    <x v="66"/>
    <x v="91"/>
    <x v="471"/>
    <x v="471"/>
    <x v="471"/>
    <x v="294"/>
    <x v="0"/>
    <x v="2"/>
    <x v="0"/>
    <x v="0"/>
    <x v="0"/>
  </r>
  <r>
    <s v="PL 1622"/>
    <x v="402"/>
    <x v="3"/>
    <x v="0"/>
    <x v="1"/>
    <x v="0"/>
    <x v="5"/>
    <x v="66"/>
    <x v="91"/>
    <x v="481"/>
    <x v="481"/>
    <x v="481"/>
    <x v="497"/>
    <x v="0"/>
    <x v="2"/>
    <x v="0"/>
    <x v="0"/>
    <x v="0"/>
  </r>
  <r>
    <s v="PL 1623"/>
    <x v="403"/>
    <x v="0"/>
    <x v="0"/>
    <x v="0"/>
    <x v="1"/>
    <x v="7"/>
    <x v="71"/>
    <x v="102"/>
    <x v="482"/>
    <x v="482"/>
    <x v="482"/>
    <x v="498"/>
    <x v="0"/>
    <x v="2"/>
    <x v="0"/>
    <x v="1"/>
    <x v="0"/>
  </r>
  <r>
    <s v="PL 1624"/>
    <x v="404"/>
    <x v="3"/>
    <x v="0"/>
    <x v="5"/>
    <x v="2"/>
    <x v="23"/>
    <x v="74"/>
    <x v="106"/>
    <x v="483"/>
    <x v="483"/>
    <x v="483"/>
    <x v="499"/>
    <x v="0"/>
    <x v="2"/>
    <x v="1"/>
    <x v="1"/>
    <x v="0"/>
  </r>
  <r>
    <s v="PL 1625"/>
    <x v="347"/>
    <x v="0"/>
    <x v="0"/>
    <x v="9"/>
    <x v="2"/>
    <x v="49"/>
    <x v="85"/>
    <x v="119"/>
    <x v="484"/>
    <x v="484"/>
    <x v="484"/>
    <x v="500"/>
    <x v="1"/>
    <x v="2"/>
    <x v="0"/>
    <x v="1"/>
    <x v="0"/>
  </r>
  <r>
    <s v="PL 1626"/>
    <x v="405"/>
    <x v="3"/>
    <x v="0"/>
    <x v="0"/>
    <x v="0"/>
    <x v="0"/>
    <x v="64"/>
    <x v="89"/>
    <x v="485"/>
    <x v="485"/>
    <x v="485"/>
    <x v="501"/>
    <x v="0"/>
    <x v="1"/>
    <x v="1"/>
    <x v="0"/>
    <x v="0"/>
  </r>
  <r>
    <s v="PL 1627"/>
    <x v="406"/>
    <x v="0"/>
    <x v="0"/>
    <x v="4"/>
    <x v="0"/>
    <x v="5"/>
    <x v="65"/>
    <x v="90"/>
    <x v="77"/>
    <x v="77"/>
    <x v="77"/>
    <x v="78"/>
    <x v="0"/>
    <x v="2"/>
    <x v="1"/>
    <x v="0"/>
    <x v="0"/>
  </r>
  <r>
    <s v="PL 1628"/>
    <x v="407"/>
    <x v="0"/>
    <x v="0"/>
    <x v="1"/>
    <x v="2"/>
    <x v="50"/>
    <x v="66"/>
    <x v="91"/>
    <x v="486"/>
    <x v="486"/>
    <x v="486"/>
    <x v="502"/>
    <x v="1"/>
    <x v="2"/>
    <x v="0"/>
    <x v="0"/>
    <x v="1"/>
  </r>
  <r>
    <s v="PL 1629"/>
    <x v="408"/>
    <x v="0"/>
    <x v="0"/>
    <x v="1"/>
    <x v="2"/>
    <x v="50"/>
    <x v="66"/>
    <x v="91"/>
    <x v="487"/>
    <x v="487"/>
    <x v="487"/>
    <x v="503"/>
    <x v="1"/>
    <x v="2"/>
    <x v="0"/>
    <x v="0"/>
    <x v="1"/>
  </r>
  <r>
    <s v="PL 1630"/>
    <x v="409"/>
    <x v="2"/>
    <x v="3"/>
    <x v="10"/>
    <x v="2"/>
    <x v="26"/>
    <x v="78"/>
    <x v="110"/>
    <x v="488"/>
    <x v="488"/>
    <x v="488"/>
    <x v="504"/>
    <x v="1"/>
    <x v="2"/>
    <x v="0"/>
    <x v="1"/>
    <x v="0"/>
  </r>
  <r>
    <s v="PL 1631"/>
    <x v="410"/>
    <x v="0"/>
    <x v="0"/>
    <x v="1"/>
    <x v="0"/>
    <x v="19"/>
    <x v="66"/>
    <x v="91"/>
    <x v="489"/>
    <x v="489"/>
    <x v="489"/>
    <x v="505"/>
    <x v="0"/>
    <x v="2"/>
    <x v="1"/>
    <x v="0"/>
    <x v="0"/>
  </r>
  <r>
    <s v="PL 1632"/>
    <x v="150"/>
    <x v="2"/>
    <x v="3"/>
    <x v="1"/>
    <x v="1"/>
    <x v="7"/>
    <x v="86"/>
    <x v="120"/>
    <x v="490"/>
    <x v="490"/>
    <x v="490"/>
    <x v="506"/>
    <x v="1"/>
    <x v="2"/>
    <x v="0"/>
    <x v="1"/>
    <x v="0"/>
  </r>
  <r>
    <s v="PL 1633"/>
    <x v="30"/>
    <x v="3"/>
    <x v="0"/>
    <x v="0"/>
    <x v="1"/>
    <x v="2"/>
    <x v="64"/>
    <x v="89"/>
    <x v="491"/>
    <x v="491"/>
    <x v="491"/>
    <x v="507"/>
    <x v="0"/>
    <x v="1"/>
    <x v="0"/>
    <x v="0"/>
    <x v="1"/>
  </r>
  <r>
    <s v="PL 1635"/>
    <x v="411"/>
    <x v="1"/>
    <x v="0"/>
    <x v="2"/>
    <x v="1"/>
    <x v="4"/>
    <x v="80"/>
    <x v="112"/>
    <x v="492"/>
    <x v="492"/>
    <x v="492"/>
    <x v="508"/>
    <x v="1"/>
    <x v="0"/>
    <x v="1"/>
    <x v="1"/>
    <x v="0"/>
  </r>
  <r>
    <s v="PL 1636"/>
    <x v="412"/>
    <x v="0"/>
    <x v="0"/>
    <x v="2"/>
    <x v="1"/>
    <x v="4"/>
    <x v="66"/>
    <x v="91"/>
    <x v="493"/>
    <x v="493"/>
    <x v="493"/>
    <x v="509"/>
    <x v="1"/>
    <x v="0"/>
    <x v="1"/>
    <x v="1"/>
    <x v="0"/>
  </r>
  <r>
    <s v="PL 1638"/>
    <x v="413"/>
    <x v="3"/>
    <x v="0"/>
    <x v="1"/>
    <x v="1"/>
    <x v="4"/>
    <x v="66"/>
    <x v="91"/>
    <x v="446"/>
    <x v="446"/>
    <x v="446"/>
    <x v="462"/>
    <x v="1"/>
    <x v="2"/>
    <x v="1"/>
    <x v="1"/>
    <x v="0"/>
  </r>
  <r>
    <s v="PL 1639"/>
    <x v="414"/>
    <x v="3"/>
    <x v="0"/>
    <x v="9"/>
    <x v="2"/>
    <x v="49"/>
    <x v="87"/>
    <x v="121"/>
    <x v="494"/>
    <x v="494"/>
    <x v="494"/>
    <x v="510"/>
    <x v="1"/>
    <x v="2"/>
    <x v="0"/>
    <x v="1"/>
    <x v="0"/>
  </r>
  <r>
    <s v="PL 1640"/>
    <x v="415"/>
    <x v="1"/>
    <x v="0"/>
    <x v="15"/>
    <x v="1"/>
    <x v="7"/>
    <x v="66"/>
    <x v="91"/>
    <x v="495"/>
    <x v="495"/>
    <x v="495"/>
    <x v="511"/>
    <x v="1"/>
    <x v="2"/>
    <x v="1"/>
    <x v="1"/>
    <x v="0"/>
  </r>
  <r>
    <s v="PL 1641"/>
    <x v="416"/>
    <x v="2"/>
    <x v="4"/>
    <x v="0"/>
    <x v="1"/>
    <x v="9"/>
    <x v="66"/>
    <x v="122"/>
    <x v="496"/>
    <x v="496"/>
    <x v="496"/>
    <x v="512"/>
    <x v="0"/>
    <x v="1"/>
    <x v="0"/>
    <x v="0"/>
    <x v="1"/>
  </r>
  <r>
    <s v="PL 1642"/>
    <x v="107"/>
    <x v="1"/>
    <x v="0"/>
    <x v="9"/>
    <x v="1"/>
    <x v="7"/>
    <x v="74"/>
    <x v="106"/>
    <x v="497"/>
    <x v="497"/>
    <x v="497"/>
    <x v="513"/>
    <x v="0"/>
    <x v="2"/>
    <x v="0"/>
    <x v="0"/>
    <x v="1"/>
  </r>
  <r>
    <s v="PL 1643"/>
    <x v="417"/>
    <x v="0"/>
    <x v="0"/>
    <x v="0"/>
    <x v="2"/>
    <x v="28"/>
    <x v="71"/>
    <x v="102"/>
    <x v="498"/>
    <x v="498"/>
    <x v="498"/>
    <x v="514"/>
    <x v="1"/>
    <x v="2"/>
    <x v="0"/>
    <x v="1"/>
    <x v="0"/>
  </r>
  <r>
    <s v="PL 1644"/>
    <x v="417"/>
    <x v="2"/>
    <x v="3"/>
    <x v="0"/>
    <x v="2"/>
    <x v="45"/>
    <x v="87"/>
    <x v="121"/>
    <x v="499"/>
    <x v="499"/>
    <x v="499"/>
    <x v="515"/>
    <x v="1"/>
    <x v="2"/>
    <x v="0"/>
    <x v="1"/>
    <x v="0"/>
  </r>
  <r>
    <s v="PL 1645"/>
    <x v="418"/>
    <x v="0"/>
    <x v="0"/>
    <x v="0"/>
    <x v="2"/>
    <x v="26"/>
    <x v="80"/>
    <x v="112"/>
    <x v="500"/>
    <x v="500"/>
    <x v="500"/>
    <x v="516"/>
    <x v="1"/>
    <x v="2"/>
    <x v="0"/>
    <x v="1"/>
    <x v="0"/>
  </r>
  <r>
    <s v="PL 1646"/>
    <x v="418"/>
    <x v="2"/>
    <x v="1"/>
    <x v="0"/>
    <x v="2"/>
    <x v="40"/>
    <x v="88"/>
    <x v="123"/>
    <x v="501"/>
    <x v="501"/>
    <x v="501"/>
    <x v="517"/>
    <x v="1"/>
    <x v="2"/>
    <x v="0"/>
    <x v="1"/>
    <x v="0"/>
  </r>
  <r>
    <s v="PL 1647"/>
    <x v="136"/>
    <x v="2"/>
    <x v="2"/>
    <x v="2"/>
    <x v="2"/>
    <x v="28"/>
    <x v="74"/>
    <x v="106"/>
    <x v="502"/>
    <x v="502"/>
    <x v="502"/>
    <x v="518"/>
    <x v="1"/>
    <x v="2"/>
    <x v="0"/>
    <x v="1"/>
    <x v="0"/>
  </r>
  <r>
    <s v="PL 1648"/>
    <x v="419"/>
    <x v="3"/>
    <x v="0"/>
    <x v="2"/>
    <x v="2"/>
    <x v="28"/>
    <x v="74"/>
    <x v="106"/>
    <x v="503"/>
    <x v="503"/>
    <x v="503"/>
    <x v="519"/>
    <x v="1"/>
    <x v="2"/>
    <x v="1"/>
    <x v="1"/>
    <x v="0"/>
  </r>
  <r>
    <s v="PL 1649"/>
    <x v="420"/>
    <x v="0"/>
    <x v="0"/>
    <x v="9"/>
    <x v="2"/>
    <x v="23"/>
    <x v="76"/>
    <x v="108"/>
    <x v="504"/>
    <x v="504"/>
    <x v="504"/>
    <x v="520"/>
    <x v="0"/>
    <x v="1"/>
    <x v="1"/>
    <x v="1"/>
    <x v="0"/>
  </r>
  <r>
    <s v="PL 1650"/>
    <x v="421"/>
    <x v="0"/>
    <x v="0"/>
    <x v="9"/>
    <x v="2"/>
    <x v="23"/>
    <x v="76"/>
    <x v="108"/>
    <x v="504"/>
    <x v="504"/>
    <x v="504"/>
    <x v="520"/>
    <x v="1"/>
    <x v="1"/>
    <x v="1"/>
    <x v="1"/>
    <x v="0"/>
  </r>
  <r>
    <s v="PL 1651"/>
    <x v="422"/>
    <x v="1"/>
    <x v="0"/>
    <x v="9"/>
    <x v="2"/>
    <x v="23"/>
    <x v="76"/>
    <x v="108"/>
    <x v="504"/>
    <x v="504"/>
    <x v="504"/>
    <x v="520"/>
    <x v="0"/>
    <x v="1"/>
    <x v="1"/>
    <x v="1"/>
    <x v="0"/>
  </r>
  <r>
    <s v="PL 1652"/>
    <x v="423"/>
    <x v="0"/>
    <x v="0"/>
    <x v="0"/>
    <x v="0"/>
    <x v="0"/>
    <x v="64"/>
    <x v="89"/>
    <x v="505"/>
    <x v="505"/>
    <x v="505"/>
    <x v="521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655"/>
    <x v="131"/>
    <x v="2"/>
    <x v="1"/>
    <x v="0"/>
    <x v="2"/>
    <x v="27"/>
    <x v="69"/>
    <x v="100"/>
    <x v="506"/>
    <x v="506"/>
    <x v="506"/>
    <x v="522"/>
    <x v="0"/>
    <x v="2"/>
    <x v="0"/>
    <x v="0"/>
    <x v="1"/>
  </r>
  <r>
    <s v="PL 1656"/>
    <x v="424"/>
    <x v="1"/>
    <x v="0"/>
    <x v="0"/>
    <x v="0"/>
    <x v="0"/>
    <x v="72"/>
    <x v="124"/>
    <x v="507"/>
    <x v="507"/>
    <x v="507"/>
    <x v="523"/>
    <x v="0"/>
    <x v="1"/>
    <x v="1"/>
    <x v="0"/>
    <x v="0"/>
  </r>
  <r>
    <s v="PL 1657"/>
    <x v="37"/>
    <x v="3"/>
    <x v="0"/>
    <x v="1"/>
    <x v="2"/>
    <x v="35"/>
    <x v="89"/>
    <x v="125"/>
    <x v="508"/>
    <x v="508"/>
    <x v="508"/>
    <x v="524"/>
    <x v="0"/>
    <x v="2"/>
    <x v="0"/>
    <x v="0"/>
    <x v="1"/>
  </r>
  <r>
    <s v="PL 1658"/>
    <x v="37"/>
    <x v="1"/>
    <x v="0"/>
    <x v="1"/>
    <x v="1"/>
    <x v="1"/>
    <x v="89"/>
    <x v="125"/>
    <x v="436"/>
    <x v="436"/>
    <x v="436"/>
    <x v="525"/>
    <x v="0"/>
    <x v="2"/>
    <x v="0"/>
    <x v="0"/>
    <x v="1"/>
  </r>
  <r>
    <s v="PL 1659"/>
    <x v="425"/>
    <x v="3"/>
    <x v="0"/>
    <x v="1"/>
    <x v="0"/>
    <x v="5"/>
    <x v="69"/>
    <x v="100"/>
    <x v="509"/>
    <x v="509"/>
    <x v="509"/>
    <x v="526"/>
    <x v="0"/>
    <x v="2"/>
    <x v="1"/>
    <x v="0"/>
    <x v="0"/>
  </r>
  <r>
    <s v="PL 1660"/>
    <x v="426"/>
    <x v="2"/>
    <x v="4"/>
    <x v="1"/>
    <x v="0"/>
    <x v="5"/>
    <x v="65"/>
    <x v="90"/>
    <x v="26"/>
    <x v="26"/>
    <x v="26"/>
    <x v="30"/>
    <x v="0"/>
    <x v="2"/>
    <x v="0"/>
    <x v="0"/>
    <x v="0"/>
  </r>
  <r>
    <s v="PL 1661"/>
    <x v="426"/>
    <x v="0"/>
    <x v="0"/>
    <x v="1"/>
    <x v="0"/>
    <x v="10"/>
    <x v="65"/>
    <x v="90"/>
    <x v="113"/>
    <x v="113"/>
    <x v="113"/>
    <x v="115"/>
    <x v="0"/>
    <x v="2"/>
    <x v="0"/>
    <x v="0"/>
    <x v="0"/>
  </r>
  <r>
    <s v="PL 1662"/>
    <x v="427"/>
    <x v="0"/>
    <x v="0"/>
    <x v="6"/>
    <x v="2"/>
    <x v="46"/>
    <x v="73"/>
    <x v="104"/>
    <x v="510"/>
    <x v="510"/>
    <x v="510"/>
    <x v="527"/>
    <x v="0"/>
    <x v="0"/>
    <x v="0"/>
    <x v="0"/>
    <x v="1"/>
  </r>
  <r>
    <s v="PL 1663"/>
    <x v="428"/>
    <x v="1"/>
    <x v="0"/>
    <x v="4"/>
    <x v="0"/>
    <x v="5"/>
    <x v="85"/>
    <x v="119"/>
    <x v="511"/>
    <x v="511"/>
    <x v="511"/>
    <x v="528"/>
    <x v="0"/>
    <x v="2"/>
    <x v="1"/>
    <x v="0"/>
    <x v="0"/>
  </r>
  <r>
    <s v="PL 1665"/>
    <x v="107"/>
    <x v="2"/>
    <x v="2"/>
    <x v="9"/>
    <x v="2"/>
    <x v="27"/>
    <x v="69"/>
    <x v="100"/>
    <x v="512"/>
    <x v="512"/>
    <x v="512"/>
    <x v="529"/>
    <x v="0"/>
    <x v="0"/>
    <x v="0"/>
    <x v="0"/>
    <x v="1"/>
  </r>
  <r>
    <s v="PL 1666"/>
    <x v="403"/>
    <x v="2"/>
    <x v="2"/>
    <x v="9"/>
    <x v="2"/>
    <x v="27"/>
    <x v="85"/>
    <x v="119"/>
    <x v="513"/>
    <x v="513"/>
    <x v="513"/>
    <x v="530"/>
    <x v="0"/>
    <x v="2"/>
    <x v="0"/>
    <x v="1"/>
    <x v="0"/>
  </r>
  <r>
    <s v="PL 1667"/>
    <x v="429"/>
    <x v="3"/>
    <x v="0"/>
    <x v="1"/>
    <x v="2"/>
    <x v="30"/>
    <x v="90"/>
    <x v="126"/>
    <x v="514"/>
    <x v="514"/>
    <x v="514"/>
    <x v="531"/>
    <x v="1"/>
    <x v="2"/>
    <x v="1"/>
    <x v="1"/>
    <x v="0"/>
  </r>
  <r>
    <s v="PL 1668"/>
    <x v="263"/>
    <x v="3"/>
    <x v="0"/>
    <x v="4"/>
    <x v="2"/>
    <x v="27"/>
    <x v="89"/>
    <x v="125"/>
    <x v="515"/>
    <x v="515"/>
    <x v="515"/>
    <x v="532"/>
    <x v="1"/>
    <x v="2"/>
    <x v="0"/>
    <x v="1"/>
    <x v="0"/>
  </r>
  <r>
    <s v="PL 1669"/>
    <x v="430"/>
    <x v="0"/>
    <x v="0"/>
    <x v="1"/>
    <x v="1"/>
    <x v="7"/>
    <x v="73"/>
    <x v="104"/>
    <x v="516"/>
    <x v="516"/>
    <x v="516"/>
    <x v="533"/>
    <x v="1"/>
    <x v="2"/>
    <x v="1"/>
    <x v="1"/>
    <x v="0"/>
  </r>
  <r>
    <s v="PL 1670"/>
    <x v="37"/>
    <x v="1"/>
    <x v="0"/>
    <x v="4"/>
    <x v="2"/>
    <x v="18"/>
    <x v="72"/>
    <x v="127"/>
    <x v="36"/>
    <x v="36"/>
    <x v="36"/>
    <x v="534"/>
    <x v="0"/>
    <x v="1"/>
    <x v="0"/>
    <x v="0"/>
    <x v="1"/>
  </r>
  <r>
    <s v="PL 1671"/>
    <x v="431"/>
    <x v="0"/>
    <x v="0"/>
    <x v="1"/>
    <x v="0"/>
    <x v="5"/>
    <x v="65"/>
    <x v="90"/>
    <x v="517"/>
    <x v="517"/>
    <x v="517"/>
    <x v="535"/>
    <x v="0"/>
    <x v="2"/>
    <x v="0"/>
    <x v="0"/>
    <x v="0"/>
  </r>
  <r>
    <s v="PL 1672"/>
    <x v="431"/>
    <x v="2"/>
    <x v="3"/>
    <x v="1"/>
    <x v="0"/>
    <x v="10"/>
    <x v="65"/>
    <x v="90"/>
    <x v="518"/>
    <x v="518"/>
    <x v="518"/>
    <x v="536"/>
    <x v="0"/>
    <x v="2"/>
    <x v="0"/>
    <x v="0"/>
    <x v="0"/>
  </r>
  <r>
    <s v="PL 1673"/>
    <x v="431"/>
    <x v="1"/>
    <x v="0"/>
    <x v="1"/>
    <x v="0"/>
    <x v="52"/>
    <x v="65"/>
    <x v="90"/>
    <x v="519"/>
    <x v="519"/>
    <x v="519"/>
    <x v="537"/>
    <x v="0"/>
    <x v="2"/>
    <x v="0"/>
    <x v="0"/>
    <x v="0"/>
  </r>
  <r>
    <s v="PL 1674"/>
    <x v="431"/>
    <x v="0"/>
    <x v="0"/>
    <x v="1"/>
    <x v="0"/>
    <x v="16"/>
    <x v="65"/>
    <x v="90"/>
    <x v="520"/>
    <x v="520"/>
    <x v="520"/>
    <x v="538"/>
    <x v="0"/>
    <x v="2"/>
    <x v="0"/>
    <x v="0"/>
    <x v="0"/>
  </r>
  <r>
    <s v="PL 1675"/>
    <x v="431"/>
    <x v="0"/>
    <x v="0"/>
    <x v="1"/>
    <x v="0"/>
    <x v="15"/>
    <x v="65"/>
    <x v="90"/>
    <x v="517"/>
    <x v="517"/>
    <x v="517"/>
    <x v="535"/>
    <x v="0"/>
    <x v="2"/>
    <x v="0"/>
    <x v="0"/>
    <x v="0"/>
  </r>
  <r>
    <s v="PL 1676"/>
    <x v="432"/>
    <x v="0"/>
    <x v="0"/>
    <x v="3"/>
    <x v="2"/>
    <x v="27"/>
    <x v="67"/>
    <x v="128"/>
    <x v="521"/>
    <x v="521"/>
    <x v="521"/>
    <x v="539"/>
    <x v="1"/>
    <x v="2"/>
    <x v="1"/>
    <x v="1"/>
    <x v="0"/>
  </r>
  <r>
    <s v="PL 1677"/>
    <x v="169"/>
    <x v="0"/>
    <x v="0"/>
    <x v="9"/>
    <x v="1"/>
    <x v="7"/>
    <x v="65"/>
    <x v="90"/>
    <x v="522"/>
    <x v="522"/>
    <x v="522"/>
    <x v="540"/>
    <x v="0"/>
    <x v="2"/>
    <x v="0"/>
    <x v="0"/>
    <x v="1"/>
  </r>
  <r>
    <s v="PL 1678"/>
    <x v="169"/>
    <x v="1"/>
    <x v="0"/>
    <x v="1"/>
    <x v="1"/>
    <x v="7"/>
    <x v="82"/>
    <x v="116"/>
    <x v="523"/>
    <x v="523"/>
    <x v="523"/>
    <x v="541"/>
    <x v="0"/>
    <x v="2"/>
    <x v="0"/>
    <x v="0"/>
    <x v="1"/>
  </r>
  <r>
    <s v="PL 1679"/>
    <x v="240"/>
    <x v="3"/>
    <x v="0"/>
    <x v="1"/>
    <x v="1"/>
    <x v="4"/>
    <x v="91"/>
    <x v="129"/>
    <x v="84"/>
    <x v="84"/>
    <x v="84"/>
    <x v="85"/>
    <x v="1"/>
    <x v="2"/>
    <x v="0"/>
    <x v="1"/>
    <x v="0"/>
  </r>
  <r>
    <s v="PL 1680"/>
    <x v="44"/>
    <x v="2"/>
    <x v="3"/>
    <x v="2"/>
    <x v="2"/>
    <x v="50"/>
    <x v="90"/>
    <x v="126"/>
    <x v="524"/>
    <x v="524"/>
    <x v="524"/>
    <x v="542"/>
    <x v="0"/>
    <x v="0"/>
    <x v="0"/>
    <x v="0"/>
    <x v="1"/>
  </r>
  <r>
    <s v="PL 1681"/>
    <x v="433"/>
    <x v="2"/>
    <x v="4"/>
    <x v="2"/>
    <x v="2"/>
    <x v="31"/>
    <x v="92"/>
    <x v="130"/>
    <x v="525"/>
    <x v="525"/>
    <x v="525"/>
    <x v="543"/>
    <x v="1"/>
    <x v="2"/>
    <x v="1"/>
    <x v="1"/>
    <x v="0"/>
  </r>
  <r>
    <s v="PL 1682"/>
    <x v="434"/>
    <x v="0"/>
    <x v="0"/>
    <x v="2"/>
    <x v="2"/>
    <x v="31"/>
    <x v="69"/>
    <x v="100"/>
    <x v="526"/>
    <x v="526"/>
    <x v="526"/>
    <x v="544"/>
    <x v="1"/>
    <x v="2"/>
    <x v="1"/>
    <x v="1"/>
    <x v="0"/>
  </r>
  <r>
    <s v="PL 1683"/>
    <x v="435"/>
    <x v="1"/>
    <x v="0"/>
    <x v="0"/>
    <x v="1"/>
    <x v="7"/>
    <x v="82"/>
    <x v="116"/>
    <x v="527"/>
    <x v="527"/>
    <x v="527"/>
    <x v="545"/>
    <x v="0"/>
    <x v="2"/>
    <x v="0"/>
    <x v="0"/>
    <x v="1"/>
  </r>
  <r>
    <s v="PL 1684"/>
    <x v="58"/>
    <x v="3"/>
    <x v="0"/>
    <x v="0"/>
    <x v="1"/>
    <x v="7"/>
    <x v="82"/>
    <x v="116"/>
    <x v="528"/>
    <x v="528"/>
    <x v="528"/>
    <x v="546"/>
    <x v="1"/>
    <x v="2"/>
    <x v="0"/>
    <x v="1"/>
    <x v="0"/>
  </r>
  <r>
    <s v="PL 1685"/>
    <x v="436"/>
    <x v="3"/>
    <x v="0"/>
    <x v="1"/>
    <x v="1"/>
    <x v="8"/>
    <x v="91"/>
    <x v="129"/>
    <x v="529"/>
    <x v="529"/>
    <x v="529"/>
    <x v="547"/>
    <x v="0"/>
    <x v="0"/>
    <x v="0"/>
    <x v="0"/>
    <x v="1"/>
  </r>
  <r>
    <s v="PL 1686"/>
    <x v="208"/>
    <x v="0"/>
    <x v="0"/>
    <x v="1"/>
    <x v="1"/>
    <x v="4"/>
    <x v="93"/>
    <x v="131"/>
    <x v="398"/>
    <x v="398"/>
    <x v="398"/>
    <x v="410"/>
    <x v="1"/>
    <x v="2"/>
    <x v="0"/>
    <x v="1"/>
    <x v="0"/>
  </r>
  <r>
    <s v="PL 1687"/>
    <x v="38"/>
    <x v="1"/>
    <x v="0"/>
    <x v="6"/>
    <x v="1"/>
    <x v="7"/>
    <x v="89"/>
    <x v="125"/>
    <x v="530"/>
    <x v="530"/>
    <x v="530"/>
    <x v="548"/>
    <x v="0"/>
    <x v="2"/>
    <x v="0"/>
    <x v="0"/>
    <x v="1"/>
  </r>
  <r>
    <s v="PL 1688"/>
    <x v="437"/>
    <x v="1"/>
    <x v="0"/>
    <x v="0"/>
    <x v="0"/>
    <x v="0"/>
    <x v="72"/>
    <x v="103"/>
    <x v="531"/>
    <x v="531"/>
    <x v="531"/>
    <x v="549"/>
    <x v="0"/>
    <x v="1"/>
    <x v="1"/>
    <x v="0"/>
    <x v="0"/>
  </r>
  <r>
    <s v="PL 1721"/>
    <x v="38"/>
    <x v="3"/>
    <x v="0"/>
    <x v="3"/>
    <x v="1"/>
    <x v="7"/>
    <x v="80"/>
    <x v="112"/>
    <x v="532"/>
    <x v="532"/>
    <x v="532"/>
    <x v="550"/>
    <x v="0"/>
    <x v="2"/>
    <x v="0"/>
    <x v="0"/>
    <x v="1"/>
  </r>
  <r>
    <s v="PL 1747"/>
    <x v="321"/>
    <x v="0"/>
    <x v="0"/>
    <x v="2"/>
    <x v="1"/>
    <x v="7"/>
    <x v="73"/>
    <x v="104"/>
    <x v="533"/>
    <x v="533"/>
    <x v="533"/>
    <x v="551"/>
    <x v="0"/>
    <x v="2"/>
    <x v="0"/>
    <x v="0"/>
    <x v="1"/>
  </r>
  <r>
    <s v="PL 1748"/>
    <x v="438"/>
    <x v="0"/>
    <x v="0"/>
    <x v="2"/>
    <x v="2"/>
    <x v="35"/>
    <x v="82"/>
    <x v="116"/>
    <x v="534"/>
    <x v="534"/>
    <x v="534"/>
    <x v="552"/>
    <x v="0"/>
    <x v="2"/>
    <x v="1"/>
    <x v="1"/>
    <x v="0"/>
  </r>
  <r>
    <s v="PL 1749"/>
    <x v="109"/>
    <x v="0"/>
    <x v="0"/>
    <x v="1"/>
    <x v="2"/>
    <x v="32"/>
    <x v="87"/>
    <x v="121"/>
    <x v="535"/>
    <x v="535"/>
    <x v="535"/>
    <x v="553"/>
    <x v="1"/>
    <x v="2"/>
    <x v="0"/>
    <x v="0"/>
    <x v="1"/>
  </r>
  <r>
    <s v="PL 1751"/>
    <x v="439"/>
    <x v="2"/>
    <x v="3"/>
    <x v="0"/>
    <x v="0"/>
    <x v="0"/>
    <x v="65"/>
    <x v="90"/>
    <x v="536"/>
    <x v="536"/>
    <x v="536"/>
    <x v="554"/>
    <x v="0"/>
    <x v="1"/>
    <x v="0"/>
    <x v="0"/>
    <x v="0"/>
  </r>
  <r>
    <s v="PL 1752"/>
    <x v="440"/>
    <x v="1"/>
    <x v="0"/>
    <x v="1"/>
    <x v="1"/>
    <x v="11"/>
    <x v="63"/>
    <x v="132"/>
    <x v="537"/>
    <x v="537"/>
    <x v="537"/>
    <x v="555"/>
    <x v="1"/>
    <x v="2"/>
    <x v="0"/>
    <x v="0"/>
    <x v="1"/>
  </r>
  <r>
    <s v="PL 1753"/>
    <x v="354"/>
    <x v="0"/>
    <x v="0"/>
    <x v="2"/>
    <x v="1"/>
    <x v="4"/>
    <x v="83"/>
    <x v="117"/>
    <x v="538"/>
    <x v="538"/>
    <x v="538"/>
    <x v="556"/>
    <x v="1"/>
    <x v="0"/>
    <x v="0"/>
    <x v="1"/>
    <x v="0"/>
  </r>
  <r>
    <s v="PL 1755"/>
    <x v="441"/>
    <x v="0"/>
    <x v="0"/>
    <x v="5"/>
    <x v="2"/>
    <x v="35"/>
    <x v="64"/>
    <x v="89"/>
    <x v="539"/>
    <x v="539"/>
    <x v="539"/>
    <x v="557"/>
    <x v="1"/>
    <x v="1"/>
    <x v="0"/>
    <x v="1"/>
    <x v="0"/>
  </r>
  <r>
    <s v="PL 1756"/>
    <x v="441"/>
    <x v="1"/>
    <x v="0"/>
    <x v="5"/>
    <x v="1"/>
    <x v="1"/>
    <x v="64"/>
    <x v="89"/>
    <x v="436"/>
    <x v="436"/>
    <x v="436"/>
    <x v="525"/>
    <x v="1"/>
    <x v="1"/>
    <x v="0"/>
    <x v="1"/>
    <x v="0"/>
  </r>
  <r>
    <s v="PL 1757"/>
    <x v="442"/>
    <x v="2"/>
    <x v="2"/>
    <x v="5"/>
    <x v="2"/>
    <x v="35"/>
    <x v="69"/>
    <x v="100"/>
    <x v="539"/>
    <x v="539"/>
    <x v="539"/>
    <x v="558"/>
    <x v="1"/>
    <x v="2"/>
    <x v="0"/>
    <x v="1"/>
    <x v="0"/>
  </r>
  <r>
    <s v="PL 1758"/>
    <x v="442"/>
    <x v="2"/>
    <x v="4"/>
    <x v="5"/>
    <x v="1"/>
    <x v="1"/>
    <x v="64"/>
    <x v="89"/>
    <x v="436"/>
    <x v="436"/>
    <x v="436"/>
    <x v="451"/>
    <x v="1"/>
    <x v="2"/>
    <x v="0"/>
    <x v="1"/>
    <x v="0"/>
  </r>
  <r>
    <s v="PL 1759"/>
    <x v="443"/>
    <x v="0"/>
    <x v="0"/>
    <x v="3"/>
    <x v="2"/>
    <x v="20"/>
    <x v="66"/>
    <x v="91"/>
    <x v="540"/>
    <x v="540"/>
    <x v="540"/>
    <x v="559"/>
    <x v="0"/>
    <x v="1"/>
    <x v="1"/>
    <x v="1"/>
    <x v="0"/>
  </r>
  <r>
    <s v="PL 1760"/>
    <x v="444"/>
    <x v="0"/>
    <x v="0"/>
    <x v="1"/>
    <x v="1"/>
    <x v="4"/>
    <x v="92"/>
    <x v="130"/>
    <x v="541"/>
    <x v="541"/>
    <x v="541"/>
    <x v="560"/>
    <x v="1"/>
    <x v="2"/>
    <x v="0"/>
    <x v="1"/>
    <x v="0"/>
  </r>
  <r>
    <s v="PL 1761"/>
    <x v="13"/>
    <x v="1"/>
    <x v="0"/>
    <x v="1"/>
    <x v="1"/>
    <x v="4"/>
    <x v="84"/>
    <x v="118"/>
    <x v="542"/>
    <x v="542"/>
    <x v="542"/>
    <x v="561"/>
    <x v="1"/>
    <x v="2"/>
    <x v="0"/>
    <x v="1"/>
    <x v="0"/>
  </r>
  <r>
    <s v="PL 1762"/>
    <x v="445"/>
    <x v="3"/>
    <x v="0"/>
    <x v="1"/>
    <x v="2"/>
    <x v="29"/>
    <x v="84"/>
    <x v="118"/>
    <x v="543"/>
    <x v="543"/>
    <x v="543"/>
    <x v="562"/>
    <x v="1"/>
    <x v="2"/>
    <x v="0"/>
    <x v="0"/>
    <x v="1"/>
  </r>
  <r>
    <s v="PL 1763"/>
    <x v="446"/>
    <x v="0"/>
    <x v="0"/>
    <x v="0"/>
    <x v="2"/>
    <x v="57"/>
    <x v="84"/>
    <x v="118"/>
    <x v="544"/>
    <x v="544"/>
    <x v="544"/>
    <x v="563"/>
    <x v="1"/>
    <x v="2"/>
    <x v="0"/>
    <x v="1"/>
    <x v="0"/>
  </r>
  <r>
    <s v="PL 1764"/>
    <x v="391"/>
    <x v="1"/>
    <x v="0"/>
    <x v="5"/>
    <x v="2"/>
    <x v="23"/>
    <x v="85"/>
    <x v="119"/>
    <x v="545"/>
    <x v="545"/>
    <x v="545"/>
    <x v="564"/>
    <x v="0"/>
    <x v="1"/>
    <x v="0"/>
    <x v="0"/>
    <x v="1"/>
  </r>
  <r>
    <s v="PL 1765"/>
    <x v="447"/>
    <x v="0"/>
    <x v="0"/>
    <x v="1"/>
    <x v="1"/>
    <x v="7"/>
    <x v="77"/>
    <x v="109"/>
    <x v="546"/>
    <x v="546"/>
    <x v="546"/>
    <x v="565"/>
    <x v="0"/>
    <x v="2"/>
    <x v="0"/>
    <x v="1"/>
    <x v="0"/>
  </r>
  <r>
    <s v="PL 1766"/>
    <x v="448"/>
    <x v="2"/>
    <x v="4"/>
    <x v="0"/>
    <x v="0"/>
    <x v="0"/>
    <x v="78"/>
    <x v="110"/>
    <x v="547"/>
    <x v="547"/>
    <x v="547"/>
    <x v="566"/>
    <x v="0"/>
    <x v="1"/>
    <x v="0"/>
    <x v="0"/>
    <x v="0"/>
  </r>
  <r>
    <s v="PL 1767"/>
    <x v="449"/>
    <x v="0"/>
    <x v="0"/>
    <x v="1"/>
    <x v="2"/>
    <x v="17"/>
    <x v="89"/>
    <x v="133"/>
    <x v="548"/>
    <x v="548"/>
    <x v="548"/>
    <x v="567"/>
    <x v="1"/>
    <x v="1"/>
    <x v="0"/>
    <x v="0"/>
    <x v="1"/>
  </r>
  <r>
    <s v="PL 1768"/>
    <x v="450"/>
    <x v="2"/>
    <x v="2"/>
    <x v="13"/>
    <x v="2"/>
    <x v="37"/>
    <x v="89"/>
    <x v="125"/>
    <x v="549"/>
    <x v="549"/>
    <x v="549"/>
    <x v="568"/>
    <x v="1"/>
    <x v="0"/>
    <x v="1"/>
    <x v="1"/>
    <x v="0"/>
  </r>
  <r>
    <s v="PL 1769"/>
    <x v="451"/>
    <x v="0"/>
    <x v="0"/>
    <x v="2"/>
    <x v="1"/>
    <x v="6"/>
    <x v="89"/>
    <x v="125"/>
    <x v="7"/>
    <x v="7"/>
    <x v="7"/>
    <x v="7"/>
    <x v="1"/>
    <x v="0"/>
    <x v="1"/>
    <x v="1"/>
    <x v="0"/>
  </r>
  <r>
    <s v="PL 1770"/>
    <x v="452"/>
    <x v="3"/>
    <x v="0"/>
    <x v="0"/>
    <x v="0"/>
    <x v="0"/>
    <x v="90"/>
    <x v="126"/>
    <x v="550"/>
    <x v="550"/>
    <x v="550"/>
    <x v="569"/>
    <x v="0"/>
    <x v="1"/>
    <x v="1"/>
    <x v="0"/>
    <x v="0"/>
  </r>
  <r>
    <s v="PL 1771"/>
    <x v="453"/>
    <x v="2"/>
    <x v="1"/>
    <x v="0"/>
    <x v="2"/>
    <x v="40"/>
    <x v="89"/>
    <x v="125"/>
    <x v="551"/>
    <x v="551"/>
    <x v="551"/>
    <x v="570"/>
    <x v="1"/>
    <x v="2"/>
    <x v="0"/>
    <x v="0"/>
    <x v="1"/>
  </r>
  <r>
    <s v="PL 1772"/>
    <x v="454"/>
    <x v="2"/>
    <x v="2"/>
    <x v="2"/>
    <x v="2"/>
    <x v="27"/>
    <x v="73"/>
    <x v="104"/>
    <x v="552"/>
    <x v="552"/>
    <x v="552"/>
    <x v="571"/>
    <x v="1"/>
    <x v="0"/>
    <x v="1"/>
    <x v="1"/>
    <x v="0"/>
  </r>
  <r>
    <s v="PL 1773"/>
    <x v="453"/>
    <x v="3"/>
    <x v="0"/>
    <x v="0"/>
    <x v="2"/>
    <x v="40"/>
    <x v="89"/>
    <x v="125"/>
    <x v="553"/>
    <x v="553"/>
    <x v="553"/>
    <x v="572"/>
    <x v="1"/>
    <x v="2"/>
    <x v="0"/>
    <x v="0"/>
    <x v="1"/>
  </r>
  <r>
    <s v="PL 1774"/>
    <x v="455"/>
    <x v="1"/>
    <x v="0"/>
    <x v="4"/>
    <x v="0"/>
    <x v="10"/>
    <x v="90"/>
    <x v="126"/>
    <x v="554"/>
    <x v="554"/>
    <x v="554"/>
    <x v="573"/>
    <x v="0"/>
    <x v="1"/>
    <x v="1"/>
    <x v="0"/>
    <x v="0"/>
  </r>
  <r>
    <s v="PL 1775"/>
    <x v="456"/>
    <x v="3"/>
    <x v="0"/>
    <x v="3"/>
    <x v="0"/>
    <x v="19"/>
    <x v="85"/>
    <x v="119"/>
    <x v="555"/>
    <x v="555"/>
    <x v="555"/>
    <x v="574"/>
    <x v="0"/>
    <x v="2"/>
    <x v="1"/>
    <x v="0"/>
    <x v="0"/>
  </r>
  <r>
    <s v="PL 1776"/>
    <x v="457"/>
    <x v="1"/>
    <x v="0"/>
    <x v="1"/>
    <x v="1"/>
    <x v="7"/>
    <x v="85"/>
    <x v="119"/>
    <x v="556"/>
    <x v="556"/>
    <x v="556"/>
    <x v="575"/>
    <x v="0"/>
    <x v="2"/>
    <x v="1"/>
    <x v="1"/>
    <x v="0"/>
  </r>
  <r>
    <s v="PL 1777"/>
    <x v="458"/>
    <x v="2"/>
    <x v="3"/>
    <x v="8"/>
    <x v="2"/>
    <x v="20"/>
    <x v="90"/>
    <x v="126"/>
    <x v="557"/>
    <x v="557"/>
    <x v="557"/>
    <x v="576"/>
    <x v="0"/>
    <x v="1"/>
    <x v="0"/>
    <x v="1"/>
    <x v="0"/>
  </r>
  <r>
    <s v="PL 1778"/>
    <x v="439"/>
    <x v="0"/>
    <x v="0"/>
    <x v="0"/>
    <x v="0"/>
    <x v="0"/>
    <x v="89"/>
    <x v="134"/>
    <x v="558"/>
    <x v="558"/>
    <x v="558"/>
    <x v="577"/>
    <x v="0"/>
    <x v="1"/>
    <x v="0"/>
    <x v="0"/>
    <x v="0"/>
  </r>
  <r>
    <s v="PL 1779"/>
    <x v="459"/>
    <x v="1"/>
    <x v="0"/>
    <x v="16"/>
    <x v="2"/>
    <x v="58"/>
    <x v="78"/>
    <x v="110"/>
    <x v="559"/>
    <x v="559"/>
    <x v="559"/>
    <x v="578"/>
    <x v="1"/>
    <x v="2"/>
    <x v="0"/>
    <x v="0"/>
    <x v="1"/>
  </r>
  <r>
    <s v="PL 1780"/>
    <x v="460"/>
    <x v="3"/>
    <x v="0"/>
    <x v="1"/>
    <x v="0"/>
    <x v="10"/>
    <x v="89"/>
    <x v="125"/>
    <x v="220"/>
    <x v="220"/>
    <x v="220"/>
    <x v="579"/>
    <x v="0"/>
    <x v="1"/>
    <x v="1"/>
    <x v="0"/>
    <x v="0"/>
  </r>
  <r>
    <s v="PL 1781"/>
    <x v="251"/>
    <x v="0"/>
    <x v="0"/>
    <x v="1"/>
    <x v="2"/>
    <x v="50"/>
    <x v="85"/>
    <x v="119"/>
    <x v="560"/>
    <x v="560"/>
    <x v="560"/>
    <x v="580"/>
    <x v="1"/>
    <x v="2"/>
    <x v="0"/>
    <x v="1"/>
    <x v="0"/>
  </r>
  <r>
    <s v="PL 1782"/>
    <x v="251"/>
    <x v="3"/>
    <x v="0"/>
    <x v="1"/>
    <x v="2"/>
    <x v="50"/>
    <x v="85"/>
    <x v="119"/>
    <x v="561"/>
    <x v="561"/>
    <x v="561"/>
    <x v="581"/>
    <x v="1"/>
    <x v="2"/>
    <x v="0"/>
    <x v="1"/>
    <x v="0"/>
  </r>
  <r>
    <s v="PL 1784"/>
    <x v="461"/>
    <x v="1"/>
    <x v="0"/>
    <x v="0"/>
    <x v="0"/>
    <x v="0"/>
    <x v="85"/>
    <x v="135"/>
    <x v="562"/>
    <x v="562"/>
    <x v="562"/>
    <x v="582"/>
    <x v="0"/>
    <x v="1"/>
    <x v="0"/>
    <x v="0"/>
    <x v="0"/>
  </r>
  <r>
    <s v="PL 1785"/>
    <x v="462"/>
    <x v="2"/>
    <x v="3"/>
    <x v="10"/>
    <x v="0"/>
    <x v="0"/>
    <x v="89"/>
    <x v="125"/>
    <x v="563"/>
    <x v="563"/>
    <x v="563"/>
    <x v="583"/>
    <x v="0"/>
    <x v="1"/>
    <x v="0"/>
    <x v="0"/>
    <x v="0"/>
  </r>
  <r>
    <s v="PL 1786"/>
    <x v="462"/>
    <x v="3"/>
    <x v="0"/>
    <x v="10"/>
    <x v="0"/>
    <x v="0"/>
    <x v="89"/>
    <x v="125"/>
    <x v="564"/>
    <x v="564"/>
    <x v="564"/>
    <x v="584"/>
    <x v="0"/>
    <x v="1"/>
    <x v="0"/>
    <x v="0"/>
    <x v="0"/>
  </r>
  <r>
    <s v="PL 1787"/>
    <x v="463"/>
    <x v="3"/>
    <x v="0"/>
    <x v="4"/>
    <x v="0"/>
    <x v="5"/>
    <x v="63"/>
    <x v="132"/>
    <x v="255"/>
    <x v="255"/>
    <x v="255"/>
    <x v="261"/>
    <x v="0"/>
    <x v="2"/>
    <x v="1"/>
    <x v="0"/>
    <x v="0"/>
  </r>
  <r>
    <s v="PL 1788"/>
    <x v="99"/>
    <x v="0"/>
    <x v="0"/>
    <x v="0"/>
    <x v="1"/>
    <x v="7"/>
    <x v="91"/>
    <x v="129"/>
    <x v="565"/>
    <x v="565"/>
    <x v="565"/>
    <x v="585"/>
    <x v="0"/>
    <x v="2"/>
    <x v="0"/>
    <x v="1"/>
    <x v="0"/>
  </r>
  <r>
    <s v="PL 1789"/>
    <x v="100"/>
    <x v="0"/>
    <x v="0"/>
    <x v="1"/>
    <x v="1"/>
    <x v="7"/>
    <x v="83"/>
    <x v="117"/>
    <x v="566"/>
    <x v="566"/>
    <x v="566"/>
    <x v="586"/>
    <x v="0"/>
    <x v="2"/>
    <x v="0"/>
    <x v="0"/>
    <x v="1"/>
  </r>
  <r>
    <s v="PL 1790"/>
    <x v="464"/>
    <x v="3"/>
    <x v="0"/>
    <x v="2"/>
    <x v="2"/>
    <x v="40"/>
    <x v="84"/>
    <x v="118"/>
    <x v="567"/>
    <x v="567"/>
    <x v="567"/>
    <x v="587"/>
    <x v="1"/>
    <x v="2"/>
    <x v="0"/>
    <x v="1"/>
    <x v="0"/>
  </r>
  <r>
    <s v="PL 1791"/>
    <x v="465"/>
    <x v="2"/>
    <x v="1"/>
    <x v="2"/>
    <x v="2"/>
    <x v="31"/>
    <x v="84"/>
    <x v="118"/>
    <x v="568"/>
    <x v="568"/>
    <x v="568"/>
    <x v="588"/>
    <x v="1"/>
    <x v="2"/>
    <x v="1"/>
    <x v="1"/>
    <x v="0"/>
  </r>
  <r>
    <s v="PL 1792"/>
    <x v="131"/>
    <x v="0"/>
    <x v="0"/>
    <x v="0"/>
    <x v="1"/>
    <x v="9"/>
    <x v="89"/>
    <x v="136"/>
    <x v="569"/>
    <x v="569"/>
    <x v="569"/>
    <x v="589"/>
    <x v="0"/>
    <x v="1"/>
    <x v="0"/>
    <x v="0"/>
    <x v="1"/>
  </r>
  <r>
    <s v="PL 1793"/>
    <x v="132"/>
    <x v="2"/>
    <x v="4"/>
    <x v="0"/>
    <x v="1"/>
    <x v="9"/>
    <x v="89"/>
    <x v="136"/>
    <x v="570"/>
    <x v="570"/>
    <x v="570"/>
    <x v="590"/>
    <x v="0"/>
    <x v="1"/>
    <x v="0"/>
    <x v="0"/>
    <x v="1"/>
  </r>
  <r>
    <s v="PL 1795"/>
    <x v="466"/>
    <x v="1"/>
    <x v="0"/>
    <x v="1"/>
    <x v="0"/>
    <x v="10"/>
    <x v="84"/>
    <x v="118"/>
    <x v="571"/>
    <x v="571"/>
    <x v="571"/>
    <x v="591"/>
    <x v="0"/>
    <x v="2"/>
    <x v="0"/>
    <x v="0"/>
    <x v="0"/>
  </r>
  <r>
    <s v="PL 1796"/>
    <x v="467"/>
    <x v="2"/>
    <x v="2"/>
    <x v="17"/>
    <x v="1"/>
    <x v="7"/>
    <x v="63"/>
    <x v="132"/>
    <x v="572"/>
    <x v="572"/>
    <x v="572"/>
    <x v="592"/>
    <x v="0"/>
    <x v="0"/>
    <x v="1"/>
    <x v="1"/>
    <x v="0"/>
  </r>
  <r>
    <s v="PL 1797"/>
    <x v="468"/>
    <x v="0"/>
    <x v="0"/>
    <x v="9"/>
    <x v="2"/>
    <x v="17"/>
    <x v="63"/>
    <x v="137"/>
    <x v="573"/>
    <x v="573"/>
    <x v="573"/>
    <x v="593"/>
    <x v="1"/>
    <x v="1"/>
    <x v="1"/>
    <x v="1"/>
    <x v="0"/>
  </r>
  <r>
    <s v="PL 1798"/>
    <x v="469"/>
    <x v="2"/>
    <x v="4"/>
    <x v="1"/>
    <x v="1"/>
    <x v="4"/>
    <x v="87"/>
    <x v="121"/>
    <x v="107"/>
    <x v="107"/>
    <x v="107"/>
    <x v="594"/>
    <x v="1"/>
    <x v="2"/>
    <x v="0"/>
    <x v="0"/>
    <x v="1"/>
  </r>
  <r>
    <s v="PL 1799"/>
    <x v="40"/>
    <x v="2"/>
    <x v="2"/>
    <x v="0"/>
    <x v="1"/>
    <x v="9"/>
    <x v="78"/>
    <x v="138"/>
    <x v="574"/>
    <x v="574"/>
    <x v="574"/>
    <x v="595"/>
    <x v="0"/>
    <x v="1"/>
    <x v="0"/>
    <x v="0"/>
    <x v="1"/>
  </r>
  <r>
    <s v="PL 1800"/>
    <x v="470"/>
    <x v="2"/>
    <x v="4"/>
    <x v="1"/>
    <x v="1"/>
    <x v="4"/>
    <x v="91"/>
    <x v="129"/>
    <x v="575"/>
    <x v="575"/>
    <x v="575"/>
    <x v="596"/>
    <x v="1"/>
    <x v="2"/>
    <x v="1"/>
    <x v="1"/>
    <x v="0"/>
  </r>
  <r>
    <s v="PL 1801"/>
    <x v="471"/>
    <x v="3"/>
    <x v="0"/>
    <x v="0"/>
    <x v="0"/>
    <x v="0"/>
    <x v="84"/>
    <x v="139"/>
    <x v="576"/>
    <x v="576"/>
    <x v="576"/>
    <x v="597"/>
    <x v="1"/>
    <x v="1"/>
    <x v="1"/>
    <x v="0"/>
    <x v="0"/>
  </r>
  <r>
    <s v="PL 1802"/>
    <x v="472"/>
    <x v="3"/>
    <x v="0"/>
    <x v="1"/>
    <x v="2"/>
    <x v="30"/>
    <x v="78"/>
    <x v="110"/>
    <x v="91"/>
    <x v="91"/>
    <x v="91"/>
    <x v="92"/>
    <x v="1"/>
    <x v="2"/>
    <x v="1"/>
    <x v="1"/>
    <x v="0"/>
  </r>
  <r>
    <s v="PL 1803"/>
    <x v="323"/>
    <x v="1"/>
    <x v="0"/>
    <x v="1"/>
    <x v="1"/>
    <x v="4"/>
    <x v="78"/>
    <x v="110"/>
    <x v="577"/>
    <x v="577"/>
    <x v="577"/>
    <x v="598"/>
    <x v="0"/>
    <x v="2"/>
    <x v="0"/>
    <x v="1"/>
    <x v="0"/>
  </r>
  <r>
    <s v="PL 1804"/>
    <x v="473"/>
    <x v="1"/>
    <x v="0"/>
    <x v="0"/>
    <x v="1"/>
    <x v="7"/>
    <x v="79"/>
    <x v="111"/>
    <x v="578"/>
    <x v="578"/>
    <x v="578"/>
    <x v="599"/>
    <x v="1"/>
    <x v="2"/>
    <x v="0"/>
    <x v="0"/>
    <x v="1"/>
  </r>
  <r>
    <s v="PL 1805"/>
    <x v="240"/>
    <x v="3"/>
    <x v="0"/>
    <x v="1"/>
    <x v="2"/>
    <x v="27"/>
    <x v="82"/>
    <x v="116"/>
    <x v="579"/>
    <x v="579"/>
    <x v="579"/>
    <x v="600"/>
    <x v="1"/>
    <x v="2"/>
    <x v="0"/>
    <x v="1"/>
    <x v="0"/>
  </r>
  <r>
    <s v="PL 1806"/>
    <x v="474"/>
    <x v="1"/>
    <x v="0"/>
    <x v="5"/>
    <x v="2"/>
    <x v="59"/>
    <x v="73"/>
    <x v="104"/>
    <x v="580"/>
    <x v="580"/>
    <x v="580"/>
    <x v="601"/>
    <x v="0"/>
    <x v="2"/>
    <x v="1"/>
    <x v="1"/>
    <x v="0"/>
  </r>
  <r>
    <s v="PL 1807"/>
    <x v="475"/>
    <x v="1"/>
    <x v="0"/>
    <x v="0"/>
    <x v="0"/>
    <x v="0"/>
    <x v="85"/>
    <x v="119"/>
    <x v="373"/>
    <x v="373"/>
    <x v="373"/>
    <x v="384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819"/>
    <x v="476"/>
    <x v="1"/>
    <x v="0"/>
    <x v="0"/>
    <x v="1"/>
    <x v="9"/>
    <x v="85"/>
    <x v="44"/>
    <x v="581"/>
    <x v="581"/>
    <x v="581"/>
    <x v="602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825"/>
    <x v="37"/>
    <x v="2"/>
    <x v="4"/>
    <x v="4"/>
    <x v="2"/>
    <x v="18"/>
    <x v="56"/>
    <x v="140"/>
    <x v="582"/>
    <x v="582"/>
    <x v="582"/>
    <x v="603"/>
    <x v="0"/>
    <x v="1"/>
    <x v="0"/>
    <x v="0"/>
    <x v="1"/>
  </r>
  <r>
    <s v="PL 1827"/>
    <x v="355"/>
    <x v="0"/>
    <x v="0"/>
    <x v="0"/>
    <x v="0"/>
    <x v="0"/>
    <x v="67"/>
    <x v="141"/>
    <x v="583"/>
    <x v="583"/>
    <x v="583"/>
    <x v="604"/>
    <x v="0"/>
    <x v="1"/>
    <x v="0"/>
    <x v="0"/>
    <x v="0"/>
  </r>
  <r>
    <s v="PL 1828"/>
    <x v="99"/>
    <x v="0"/>
    <x v="0"/>
    <x v="16"/>
    <x v="2"/>
    <x v="27"/>
    <x v="92"/>
    <x v="130"/>
    <x v="584"/>
    <x v="584"/>
    <x v="584"/>
    <x v="605"/>
    <x v="0"/>
    <x v="2"/>
    <x v="0"/>
    <x v="1"/>
    <x v="0"/>
  </r>
  <r>
    <s v="PL 1829"/>
    <x v="477"/>
    <x v="3"/>
    <x v="0"/>
    <x v="1"/>
    <x v="1"/>
    <x v="7"/>
    <x v="93"/>
    <x v="131"/>
    <x v="585"/>
    <x v="585"/>
    <x v="585"/>
    <x v="606"/>
    <x v="1"/>
    <x v="2"/>
    <x v="1"/>
    <x v="1"/>
    <x v="0"/>
  </r>
  <r>
    <s v="PL 1830"/>
    <x v="478"/>
    <x v="1"/>
    <x v="0"/>
    <x v="1"/>
    <x v="1"/>
    <x v="4"/>
    <x v="92"/>
    <x v="130"/>
    <x v="586"/>
    <x v="586"/>
    <x v="586"/>
    <x v="607"/>
    <x v="1"/>
    <x v="0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832"/>
    <x v="479"/>
    <x v="1"/>
    <x v="0"/>
    <x v="9"/>
    <x v="2"/>
    <x v="27"/>
    <x v="93"/>
    <x v="131"/>
    <x v="587"/>
    <x v="587"/>
    <x v="587"/>
    <x v="608"/>
    <x v="0"/>
    <x v="2"/>
    <x v="1"/>
    <x v="1"/>
    <x v="0"/>
  </r>
  <r>
    <s v="PL 1833"/>
    <x v="480"/>
    <x v="0"/>
    <x v="0"/>
    <x v="0"/>
    <x v="2"/>
    <x v="57"/>
    <x v="63"/>
    <x v="132"/>
    <x v="588"/>
    <x v="588"/>
    <x v="588"/>
    <x v="609"/>
    <x v="1"/>
    <x v="1"/>
    <x v="1"/>
    <x v="1"/>
    <x v="0"/>
  </r>
  <r>
    <s v="PL 1834"/>
    <x v="481"/>
    <x v="3"/>
    <x v="0"/>
    <x v="0"/>
    <x v="0"/>
    <x v="0"/>
    <x v="63"/>
    <x v="132"/>
    <x v="589"/>
    <x v="589"/>
    <x v="589"/>
    <x v="610"/>
    <x v="0"/>
    <x v="1"/>
    <x v="1"/>
    <x v="0"/>
    <x v="0"/>
  </r>
  <r>
    <s v="PL 1835"/>
    <x v="482"/>
    <x v="1"/>
    <x v="0"/>
    <x v="17"/>
    <x v="0"/>
    <x v="0"/>
    <x v="63"/>
    <x v="132"/>
    <x v="590"/>
    <x v="590"/>
    <x v="590"/>
    <x v="611"/>
    <x v="0"/>
    <x v="1"/>
    <x v="1"/>
    <x v="0"/>
    <x v="0"/>
  </r>
  <r>
    <s v="PL 1836"/>
    <x v="416"/>
    <x v="1"/>
    <x v="0"/>
    <x v="0"/>
    <x v="1"/>
    <x v="9"/>
    <x v="63"/>
    <x v="142"/>
    <x v="591"/>
    <x v="591"/>
    <x v="591"/>
    <x v="612"/>
    <x v="0"/>
    <x v="1"/>
    <x v="0"/>
    <x v="0"/>
    <x v="1"/>
  </r>
  <r>
    <s v="PL 1837"/>
    <x v="483"/>
    <x v="2"/>
    <x v="2"/>
    <x v="4"/>
    <x v="0"/>
    <x v="13"/>
    <x v="63"/>
    <x v="132"/>
    <x v="55"/>
    <x v="55"/>
    <x v="55"/>
    <x v="613"/>
    <x v="0"/>
    <x v="1"/>
    <x v="1"/>
    <x v="0"/>
    <x v="0"/>
  </r>
  <r>
    <s v="PL 1838"/>
    <x v="484"/>
    <x v="3"/>
    <x v="0"/>
    <x v="0"/>
    <x v="0"/>
    <x v="0"/>
    <x v="63"/>
    <x v="143"/>
    <x v="62"/>
    <x v="62"/>
    <x v="62"/>
    <x v="614"/>
    <x v="0"/>
    <x v="1"/>
    <x v="0"/>
    <x v="0"/>
    <x v="0"/>
  </r>
  <r>
    <s v="PL 1839"/>
    <x v="485"/>
    <x v="0"/>
    <x v="0"/>
    <x v="17"/>
    <x v="0"/>
    <x v="0"/>
    <x v="63"/>
    <x v="132"/>
    <x v="592"/>
    <x v="592"/>
    <x v="592"/>
    <x v="615"/>
    <x v="0"/>
    <x v="1"/>
    <x v="1"/>
    <x v="0"/>
    <x v="0"/>
  </r>
  <r>
    <s v="PL 1840"/>
    <x v="486"/>
    <x v="1"/>
    <x v="0"/>
    <x v="2"/>
    <x v="2"/>
    <x v="50"/>
    <x v="82"/>
    <x v="116"/>
    <x v="330"/>
    <x v="330"/>
    <x v="330"/>
    <x v="616"/>
    <x v="1"/>
    <x v="0"/>
    <x v="1"/>
    <x v="1"/>
    <x v="0"/>
  </r>
  <r>
    <s v="PL 1841"/>
    <x v="464"/>
    <x v="2"/>
    <x v="1"/>
    <x v="2"/>
    <x v="2"/>
    <x v="31"/>
    <x v="80"/>
    <x v="112"/>
    <x v="593"/>
    <x v="593"/>
    <x v="593"/>
    <x v="617"/>
    <x v="1"/>
    <x v="2"/>
    <x v="0"/>
    <x v="1"/>
    <x v="0"/>
  </r>
  <r>
    <s v="PL 1842"/>
    <x v="108"/>
    <x v="1"/>
    <x v="0"/>
    <x v="3"/>
    <x v="1"/>
    <x v="7"/>
    <x v="63"/>
    <x v="132"/>
    <x v="594"/>
    <x v="594"/>
    <x v="594"/>
    <x v="618"/>
    <x v="0"/>
    <x v="2"/>
    <x v="0"/>
    <x v="1"/>
    <x v="0"/>
  </r>
  <r>
    <s v="PL 1843"/>
    <x v="487"/>
    <x v="1"/>
    <x v="0"/>
    <x v="9"/>
    <x v="1"/>
    <x v="7"/>
    <x v="77"/>
    <x v="109"/>
    <x v="595"/>
    <x v="595"/>
    <x v="595"/>
    <x v="619"/>
    <x v="1"/>
    <x v="2"/>
    <x v="0"/>
    <x v="1"/>
    <x v="0"/>
  </r>
  <r>
    <s v="PL 1844"/>
    <x v="488"/>
    <x v="1"/>
    <x v="0"/>
    <x v="1"/>
    <x v="1"/>
    <x v="7"/>
    <x v="93"/>
    <x v="131"/>
    <x v="596"/>
    <x v="596"/>
    <x v="596"/>
    <x v="620"/>
    <x v="0"/>
    <x v="2"/>
    <x v="1"/>
    <x v="1"/>
    <x v="0"/>
  </r>
  <r>
    <s v="PL 1845"/>
    <x v="439"/>
    <x v="0"/>
    <x v="0"/>
    <x v="17"/>
    <x v="0"/>
    <x v="0"/>
    <x v="63"/>
    <x v="132"/>
    <x v="597"/>
    <x v="597"/>
    <x v="597"/>
    <x v="621"/>
    <x v="0"/>
    <x v="1"/>
    <x v="0"/>
    <x v="0"/>
    <x v="0"/>
  </r>
  <r>
    <s v="PL 1846"/>
    <x v="489"/>
    <x v="0"/>
    <x v="0"/>
    <x v="0"/>
    <x v="0"/>
    <x v="0"/>
    <x v="63"/>
    <x v="132"/>
    <x v="598"/>
    <x v="598"/>
    <x v="598"/>
    <x v="622"/>
    <x v="0"/>
    <x v="1"/>
    <x v="1"/>
    <x v="0"/>
    <x v="0"/>
  </r>
  <r>
    <s v="PL 1847"/>
    <x v="153"/>
    <x v="1"/>
    <x v="0"/>
    <x v="0"/>
    <x v="0"/>
    <x v="13"/>
    <x v="67"/>
    <x v="128"/>
    <x v="599"/>
    <x v="599"/>
    <x v="599"/>
    <x v="623"/>
    <x v="0"/>
    <x v="0"/>
    <x v="0"/>
    <x v="0"/>
    <x v="0"/>
  </r>
  <r>
    <s v="PL 1848"/>
    <x v="490"/>
    <x v="2"/>
    <x v="4"/>
    <x v="0"/>
    <x v="0"/>
    <x v="0"/>
    <x v="63"/>
    <x v="132"/>
    <x v="600"/>
    <x v="600"/>
    <x v="600"/>
    <x v="624"/>
    <x v="0"/>
    <x v="1"/>
    <x v="1"/>
    <x v="0"/>
    <x v="0"/>
  </r>
  <r>
    <s v="PL 1849"/>
    <x v="491"/>
    <x v="0"/>
    <x v="0"/>
    <x v="1"/>
    <x v="1"/>
    <x v="8"/>
    <x v="86"/>
    <x v="120"/>
    <x v="601"/>
    <x v="601"/>
    <x v="601"/>
    <x v="625"/>
    <x v="0"/>
    <x v="2"/>
    <x v="0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861"/>
    <x v="492"/>
    <x v="1"/>
    <x v="0"/>
    <x v="1"/>
    <x v="1"/>
    <x v="3"/>
    <x v="94"/>
    <x v="144"/>
    <x v="244"/>
    <x v="244"/>
    <x v="244"/>
    <x v="626"/>
    <x v="1"/>
    <x v="2"/>
    <x v="0"/>
    <x v="0"/>
    <x v="1"/>
  </r>
  <r>
    <s v="PL 1862"/>
    <x v="493"/>
    <x v="0"/>
    <x v="0"/>
    <x v="9"/>
    <x v="2"/>
    <x v="27"/>
    <x v="87"/>
    <x v="121"/>
    <x v="602"/>
    <x v="602"/>
    <x v="602"/>
    <x v="627"/>
    <x v="1"/>
    <x v="2"/>
    <x v="0"/>
    <x v="0"/>
    <x v="1"/>
  </r>
  <r>
    <s v="PL 1863"/>
    <x v="494"/>
    <x v="2"/>
    <x v="4"/>
    <x v="4"/>
    <x v="2"/>
    <x v="35"/>
    <x v="67"/>
    <x v="128"/>
    <x v="603"/>
    <x v="603"/>
    <x v="603"/>
    <x v="628"/>
    <x v="0"/>
    <x v="1"/>
    <x v="0"/>
    <x v="0"/>
    <x v="1"/>
  </r>
  <r>
    <s v="PL 1864"/>
    <x v="495"/>
    <x v="2"/>
    <x v="4"/>
    <x v="0"/>
    <x v="1"/>
    <x v="9"/>
    <x v="67"/>
    <x v="145"/>
    <x v="604"/>
    <x v="604"/>
    <x v="604"/>
    <x v="629"/>
    <x v="0"/>
    <x v="1"/>
    <x v="1"/>
    <x v="1"/>
    <x v="0"/>
  </r>
  <r>
    <s v="PL 1913"/>
    <x v="29"/>
    <x v="0"/>
    <x v="0"/>
    <x v="3"/>
    <x v="0"/>
    <x v="16"/>
    <x v="29"/>
    <x v="37"/>
    <x v="32"/>
    <x v="32"/>
    <x v="32"/>
    <x v="630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916"/>
    <x v="273"/>
    <x v="1"/>
    <x v="0"/>
    <x v="1"/>
    <x v="1"/>
    <x v="3"/>
    <x v="81"/>
    <x v="115"/>
    <x v="605"/>
    <x v="605"/>
    <x v="605"/>
    <x v="631"/>
    <x v="1"/>
    <x v="2"/>
    <x v="0"/>
    <x v="1"/>
    <x v="0"/>
  </r>
  <r>
    <s v="PL 1917"/>
    <x v="364"/>
    <x v="1"/>
    <x v="0"/>
    <x v="1"/>
    <x v="2"/>
    <x v="17"/>
    <x v="80"/>
    <x v="146"/>
    <x v="433"/>
    <x v="433"/>
    <x v="433"/>
    <x v="448"/>
    <x v="1"/>
    <x v="1"/>
    <x v="0"/>
    <x v="1"/>
    <x v="0"/>
  </r>
  <r>
    <s v="PL 1918"/>
    <x v="496"/>
    <x v="3"/>
    <x v="0"/>
    <x v="0"/>
    <x v="2"/>
    <x v="26"/>
    <x v="80"/>
    <x v="112"/>
    <x v="239"/>
    <x v="239"/>
    <x v="239"/>
    <x v="632"/>
    <x v="0"/>
    <x v="2"/>
    <x v="1"/>
    <x v="1"/>
    <x v="0"/>
  </r>
  <r>
    <s v="PL 1919"/>
    <x v="107"/>
    <x v="2"/>
    <x v="3"/>
    <x v="9"/>
    <x v="1"/>
    <x v="7"/>
    <x v="80"/>
    <x v="112"/>
    <x v="245"/>
    <x v="245"/>
    <x v="245"/>
    <x v="633"/>
    <x v="0"/>
    <x v="0"/>
    <x v="0"/>
    <x v="0"/>
    <x v="1"/>
  </r>
  <r>
    <s v="PL 1920"/>
    <x v="497"/>
    <x v="3"/>
    <x v="0"/>
    <x v="0"/>
    <x v="2"/>
    <x v="26"/>
    <x v="83"/>
    <x v="117"/>
    <x v="606"/>
    <x v="606"/>
    <x v="606"/>
    <x v="634"/>
    <x v="1"/>
    <x v="2"/>
    <x v="0"/>
    <x v="1"/>
    <x v="0"/>
  </r>
  <r>
    <s v="PL 1921"/>
    <x v="497"/>
    <x v="2"/>
    <x v="1"/>
    <x v="0"/>
    <x v="2"/>
    <x v="59"/>
    <x v="80"/>
    <x v="112"/>
    <x v="88"/>
    <x v="88"/>
    <x v="88"/>
    <x v="635"/>
    <x v="1"/>
    <x v="2"/>
    <x v="0"/>
    <x v="1"/>
    <x v="0"/>
  </r>
  <r>
    <s v="PL 1922"/>
    <x v="340"/>
    <x v="2"/>
    <x v="3"/>
    <x v="1"/>
    <x v="1"/>
    <x v="4"/>
    <x v="80"/>
    <x v="112"/>
    <x v="10"/>
    <x v="10"/>
    <x v="10"/>
    <x v="10"/>
    <x v="1"/>
    <x v="2"/>
    <x v="0"/>
    <x v="1"/>
    <x v="0"/>
  </r>
  <r>
    <s v="PL 1923"/>
    <x v="498"/>
    <x v="1"/>
    <x v="0"/>
    <x v="1"/>
    <x v="1"/>
    <x v="3"/>
    <x v="94"/>
    <x v="144"/>
    <x v="244"/>
    <x v="244"/>
    <x v="244"/>
    <x v="626"/>
    <x v="1"/>
    <x v="2"/>
    <x v="0"/>
    <x v="1"/>
    <x v="0"/>
  </r>
  <r>
    <s v="PL 1924"/>
    <x v="499"/>
    <x v="3"/>
    <x v="0"/>
    <x v="0"/>
    <x v="0"/>
    <x v="0"/>
    <x v="92"/>
    <x v="147"/>
    <x v="607"/>
    <x v="607"/>
    <x v="607"/>
    <x v="636"/>
    <x v="0"/>
    <x v="1"/>
    <x v="1"/>
    <x v="0"/>
    <x v="0"/>
  </r>
  <r>
    <s v="PL 1925"/>
    <x v="500"/>
    <x v="2"/>
    <x v="4"/>
    <x v="0"/>
    <x v="2"/>
    <x v="26"/>
    <x v="77"/>
    <x v="109"/>
    <x v="608"/>
    <x v="608"/>
    <x v="608"/>
    <x v="637"/>
    <x v="1"/>
    <x v="2"/>
    <x v="1"/>
    <x v="1"/>
    <x v="0"/>
  </r>
  <r>
    <s v="PL 1926"/>
    <x v="446"/>
    <x v="0"/>
    <x v="0"/>
    <x v="0"/>
    <x v="2"/>
    <x v="57"/>
    <x v="92"/>
    <x v="130"/>
    <x v="544"/>
    <x v="544"/>
    <x v="544"/>
    <x v="563"/>
    <x v="1"/>
    <x v="2"/>
    <x v="0"/>
    <x v="1"/>
    <x v="0"/>
  </r>
  <r>
    <s v="PL 1927"/>
    <x v="501"/>
    <x v="0"/>
    <x v="0"/>
    <x v="5"/>
    <x v="2"/>
    <x v="59"/>
    <x v="77"/>
    <x v="109"/>
    <x v="609"/>
    <x v="609"/>
    <x v="609"/>
    <x v="638"/>
    <x v="0"/>
    <x v="2"/>
    <x v="0"/>
    <x v="0"/>
    <x v="1"/>
  </r>
  <r>
    <s v="PL 1928"/>
    <x v="502"/>
    <x v="0"/>
    <x v="0"/>
    <x v="1"/>
    <x v="1"/>
    <x v="4"/>
    <x v="71"/>
    <x v="102"/>
    <x v="610"/>
    <x v="610"/>
    <x v="610"/>
    <x v="639"/>
    <x v="1"/>
    <x v="2"/>
    <x v="1"/>
    <x v="1"/>
    <x v="0"/>
  </r>
  <r>
    <s v="PL 1929"/>
    <x v="396"/>
    <x v="3"/>
    <x v="0"/>
    <x v="1"/>
    <x v="1"/>
    <x v="7"/>
    <x v="81"/>
    <x v="115"/>
    <x v="611"/>
    <x v="611"/>
    <x v="611"/>
    <x v="640"/>
    <x v="1"/>
    <x v="2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933"/>
    <x v="503"/>
    <x v="2"/>
    <x v="2"/>
    <x v="2"/>
    <x v="2"/>
    <x v="35"/>
    <x v="71"/>
    <x v="102"/>
    <x v="612"/>
    <x v="612"/>
    <x v="612"/>
    <x v="641"/>
    <x v="0"/>
    <x v="2"/>
    <x v="0"/>
    <x v="1"/>
    <x v="0"/>
  </r>
  <r>
    <s v="PL 1934"/>
    <x v="503"/>
    <x v="0"/>
    <x v="0"/>
    <x v="2"/>
    <x v="1"/>
    <x v="1"/>
    <x v="71"/>
    <x v="102"/>
    <x v="613"/>
    <x v="613"/>
    <x v="613"/>
    <x v="642"/>
    <x v="0"/>
    <x v="2"/>
    <x v="0"/>
    <x v="1"/>
    <x v="0"/>
  </r>
  <r>
    <s v="PL 1938"/>
    <x v="156"/>
    <x v="1"/>
    <x v="0"/>
    <x v="4"/>
    <x v="0"/>
    <x v="5"/>
    <x v="29"/>
    <x v="37"/>
    <x v="77"/>
    <x v="77"/>
    <x v="77"/>
    <x v="78"/>
    <x v="0"/>
    <x v="1"/>
    <x v="0"/>
    <x v="0"/>
    <x v="0"/>
  </r>
  <r>
    <s v="PL 1942"/>
    <x v="156"/>
    <x v="0"/>
    <x v="0"/>
    <x v="4"/>
    <x v="2"/>
    <x v="18"/>
    <x v="56"/>
    <x v="148"/>
    <x v="582"/>
    <x v="582"/>
    <x v="582"/>
    <x v="643"/>
    <x v="0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947"/>
    <x v="37"/>
    <x v="3"/>
    <x v="0"/>
    <x v="4"/>
    <x v="0"/>
    <x v="5"/>
    <x v="93"/>
    <x v="131"/>
    <x v="56"/>
    <x v="56"/>
    <x v="56"/>
    <x v="57"/>
    <x v="0"/>
    <x v="1"/>
    <x v="0"/>
    <x v="0"/>
    <x v="0"/>
  </r>
  <r>
    <s v="PL 1948"/>
    <x v="504"/>
    <x v="0"/>
    <x v="0"/>
    <x v="4"/>
    <x v="0"/>
    <x v="0"/>
    <x v="40"/>
    <x v="122"/>
    <x v="468"/>
    <x v="468"/>
    <x v="468"/>
    <x v="644"/>
    <x v="0"/>
    <x v="1"/>
    <x v="1"/>
    <x v="0"/>
    <x v="0"/>
  </r>
  <r>
    <s v="PL 1950"/>
    <x v="505"/>
    <x v="2"/>
    <x v="4"/>
    <x v="1"/>
    <x v="2"/>
    <x v="30"/>
    <x v="86"/>
    <x v="120"/>
    <x v="91"/>
    <x v="91"/>
    <x v="91"/>
    <x v="173"/>
    <x v="1"/>
    <x v="2"/>
    <x v="1"/>
    <x v="1"/>
    <x v="0"/>
  </r>
  <r>
    <s v="PL 1951"/>
    <x v="506"/>
    <x v="3"/>
    <x v="0"/>
    <x v="1"/>
    <x v="2"/>
    <x v="30"/>
    <x v="82"/>
    <x v="116"/>
    <x v="614"/>
    <x v="614"/>
    <x v="614"/>
    <x v="645"/>
    <x v="1"/>
    <x v="2"/>
    <x v="1"/>
    <x v="1"/>
    <x v="0"/>
  </r>
  <r>
    <s v="PL 1952"/>
    <x v="507"/>
    <x v="0"/>
    <x v="0"/>
    <x v="1"/>
    <x v="2"/>
    <x v="30"/>
    <x v="79"/>
    <x v="111"/>
    <x v="155"/>
    <x v="155"/>
    <x v="155"/>
    <x v="158"/>
    <x v="1"/>
    <x v="2"/>
    <x v="1"/>
    <x v="1"/>
    <x v="0"/>
  </r>
  <r>
    <s v="PL 1953"/>
    <x v="508"/>
    <x v="0"/>
    <x v="0"/>
    <x v="1"/>
    <x v="2"/>
    <x v="30"/>
    <x v="93"/>
    <x v="131"/>
    <x v="615"/>
    <x v="615"/>
    <x v="615"/>
    <x v="646"/>
    <x v="1"/>
    <x v="2"/>
    <x v="1"/>
    <x v="1"/>
    <x v="0"/>
  </r>
  <r>
    <s v="PL 1954"/>
    <x v="509"/>
    <x v="1"/>
    <x v="0"/>
    <x v="2"/>
    <x v="1"/>
    <x v="7"/>
    <x v="93"/>
    <x v="131"/>
    <x v="616"/>
    <x v="616"/>
    <x v="616"/>
    <x v="647"/>
    <x v="0"/>
    <x v="2"/>
    <x v="1"/>
    <x v="1"/>
    <x v="0"/>
  </r>
  <r>
    <s v="PL 1955"/>
    <x v="121"/>
    <x v="0"/>
    <x v="0"/>
    <x v="1"/>
    <x v="2"/>
    <x v="30"/>
    <x v="83"/>
    <x v="117"/>
    <x v="617"/>
    <x v="617"/>
    <x v="617"/>
    <x v="648"/>
    <x v="1"/>
    <x v="2"/>
    <x v="0"/>
    <x v="0"/>
    <x v="1"/>
  </r>
  <r>
    <s v="PL 1956"/>
    <x v="510"/>
    <x v="3"/>
    <x v="0"/>
    <x v="1"/>
    <x v="1"/>
    <x v="7"/>
    <x v="94"/>
    <x v="144"/>
    <x v="618"/>
    <x v="618"/>
    <x v="618"/>
    <x v="649"/>
    <x v="1"/>
    <x v="2"/>
    <x v="1"/>
    <x v="1"/>
    <x v="0"/>
  </r>
  <r>
    <s v="PL 1957"/>
    <x v="186"/>
    <x v="2"/>
    <x v="1"/>
    <x v="1"/>
    <x v="2"/>
    <x v="30"/>
    <x v="94"/>
    <x v="144"/>
    <x v="619"/>
    <x v="619"/>
    <x v="619"/>
    <x v="650"/>
    <x v="1"/>
    <x v="2"/>
    <x v="0"/>
    <x v="1"/>
    <x v="0"/>
  </r>
  <r>
    <s v="PL 1958"/>
    <x v="511"/>
    <x v="0"/>
    <x v="0"/>
    <x v="2"/>
    <x v="2"/>
    <x v="35"/>
    <x v="83"/>
    <x v="117"/>
    <x v="620"/>
    <x v="620"/>
    <x v="620"/>
    <x v="651"/>
    <x v="0"/>
    <x v="2"/>
    <x v="1"/>
    <x v="1"/>
    <x v="0"/>
  </r>
  <r>
    <s v="PL 1959"/>
    <x v="512"/>
    <x v="2"/>
    <x v="2"/>
    <x v="0"/>
    <x v="0"/>
    <x v="0"/>
    <x v="94"/>
    <x v="144"/>
    <x v="583"/>
    <x v="583"/>
    <x v="583"/>
    <x v="652"/>
    <x v="0"/>
    <x v="1"/>
    <x v="0"/>
    <x v="0"/>
    <x v="0"/>
  </r>
  <r>
    <s v="PL 1960"/>
    <x v="513"/>
    <x v="2"/>
    <x v="1"/>
    <x v="0"/>
    <x v="2"/>
    <x v="51"/>
    <x v="94"/>
    <x v="144"/>
    <x v="621"/>
    <x v="621"/>
    <x v="621"/>
    <x v="653"/>
    <x v="1"/>
    <x v="2"/>
    <x v="0"/>
    <x v="0"/>
    <x v="1"/>
  </r>
  <r>
    <s v="PL 1961"/>
    <x v="84"/>
    <x v="3"/>
    <x v="0"/>
    <x v="4"/>
    <x v="0"/>
    <x v="5"/>
    <x v="94"/>
    <x v="144"/>
    <x v="471"/>
    <x v="471"/>
    <x v="471"/>
    <x v="294"/>
    <x v="0"/>
    <x v="1"/>
    <x v="0"/>
    <x v="0"/>
    <x v="0"/>
  </r>
  <r>
    <s v="PL 1962"/>
    <x v="514"/>
    <x v="2"/>
    <x v="4"/>
    <x v="17"/>
    <x v="0"/>
    <x v="0"/>
    <x v="82"/>
    <x v="149"/>
    <x v="622"/>
    <x v="622"/>
    <x v="622"/>
    <x v="654"/>
    <x v="0"/>
    <x v="1"/>
    <x v="1"/>
    <x v="0"/>
    <x v="0"/>
  </r>
  <r>
    <s v="PL 1963"/>
    <x v="515"/>
    <x v="1"/>
    <x v="0"/>
    <x v="0"/>
    <x v="1"/>
    <x v="9"/>
    <x v="82"/>
    <x v="146"/>
    <x v="3"/>
    <x v="3"/>
    <x v="3"/>
    <x v="3"/>
    <x v="0"/>
    <x v="1"/>
    <x v="0"/>
    <x v="0"/>
    <x v="1"/>
  </r>
  <r>
    <s v="PL 1964"/>
    <x v="308"/>
    <x v="0"/>
    <x v="0"/>
    <x v="1"/>
    <x v="1"/>
    <x v="7"/>
    <x v="94"/>
    <x v="144"/>
    <x v="623"/>
    <x v="623"/>
    <x v="623"/>
    <x v="655"/>
    <x v="1"/>
    <x v="2"/>
    <x v="0"/>
    <x v="0"/>
    <x v="1"/>
  </r>
  <r>
    <s v="PL 1965"/>
    <x v="516"/>
    <x v="2"/>
    <x v="1"/>
    <x v="1"/>
    <x v="1"/>
    <x v="7"/>
    <x v="79"/>
    <x v="111"/>
    <x v="624"/>
    <x v="624"/>
    <x v="624"/>
    <x v="656"/>
    <x v="0"/>
    <x v="1"/>
    <x v="0"/>
    <x v="0"/>
    <x v="1"/>
  </r>
  <r>
    <s v="PL 1966"/>
    <x v="76"/>
    <x v="3"/>
    <x v="0"/>
    <x v="4"/>
    <x v="0"/>
    <x v="5"/>
    <x v="82"/>
    <x v="116"/>
    <x v="22"/>
    <x v="22"/>
    <x v="22"/>
    <x v="22"/>
    <x v="0"/>
    <x v="1"/>
    <x v="0"/>
    <x v="0"/>
    <x v="0"/>
  </r>
  <r>
    <s v="PL 1967"/>
    <x v="517"/>
    <x v="2"/>
    <x v="1"/>
    <x v="4"/>
    <x v="2"/>
    <x v="23"/>
    <x v="82"/>
    <x v="116"/>
    <x v="625"/>
    <x v="625"/>
    <x v="625"/>
    <x v="657"/>
    <x v="0"/>
    <x v="1"/>
    <x v="1"/>
    <x v="1"/>
    <x v="0"/>
  </r>
  <r>
    <s v="PL 1968"/>
    <x v="518"/>
    <x v="0"/>
    <x v="0"/>
    <x v="4"/>
    <x v="0"/>
    <x v="15"/>
    <x v="82"/>
    <x v="116"/>
    <x v="30"/>
    <x v="30"/>
    <x v="30"/>
    <x v="31"/>
    <x v="0"/>
    <x v="1"/>
    <x v="0"/>
    <x v="0"/>
    <x v="0"/>
  </r>
  <r>
    <s v="PL 1969"/>
    <x v="519"/>
    <x v="0"/>
    <x v="0"/>
    <x v="0"/>
    <x v="0"/>
    <x v="0"/>
    <x v="82"/>
    <x v="116"/>
    <x v="626"/>
    <x v="626"/>
    <x v="626"/>
    <x v="658"/>
    <x v="1"/>
    <x v="1"/>
    <x v="1"/>
    <x v="0"/>
    <x v="0"/>
  </r>
  <r>
    <s v="PL 1970"/>
    <x v="520"/>
    <x v="1"/>
    <x v="0"/>
    <x v="0"/>
    <x v="0"/>
    <x v="0"/>
    <x v="82"/>
    <x v="116"/>
    <x v="424"/>
    <x v="424"/>
    <x v="424"/>
    <x v="438"/>
    <x v="0"/>
    <x v="1"/>
    <x v="1"/>
    <x v="0"/>
    <x v="0"/>
  </r>
  <r>
    <s v="PL 1971"/>
    <x v="521"/>
    <x v="2"/>
    <x v="1"/>
    <x v="0"/>
    <x v="1"/>
    <x v="7"/>
    <x v="95"/>
    <x v="150"/>
    <x v="627"/>
    <x v="627"/>
    <x v="627"/>
    <x v="659"/>
    <x v="0"/>
    <x v="0"/>
    <x v="1"/>
    <x v="1"/>
    <x v="0"/>
  </r>
  <r>
    <s v="PL 1972"/>
    <x v="522"/>
    <x v="3"/>
    <x v="0"/>
    <x v="3"/>
    <x v="0"/>
    <x v="19"/>
    <x v="82"/>
    <x v="116"/>
    <x v="628"/>
    <x v="628"/>
    <x v="628"/>
    <x v="660"/>
    <x v="0"/>
    <x v="1"/>
    <x v="0"/>
    <x v="0"/>
    <x v="0"/>
  </r>
  <r>
    <s v="PL 1973"/>
    <x v="310"/>
    <x v="1"/>
    <x v="0"/>
    <x v="0"/>
    <x v="0"/>
    <x v="0"/>
    <x v="82"/>
    <x v="116"/>
    <x v="629"/>
    <x v="629"/>
    <x v="629"/>
    <x v="661"/>
    <x v="0"/>
    <x v="1"/>
    <x v="0"/>
    <x v="0"/>
    <x v="0"/>
  </r>
  <r>
    <s v="PL 1974"/>
    <x v="523"/>
    <x v="0"/>
    <x v="0"/>
    <x v="0"/>
    <x v="0"/>
    <x v="0"/>
    <x v="82"/>
    <x v="151"/>
    <x v="630"/>
    <x v="630"/>
    <x v="630"/>
    <x v="662"/>
    <x v="0"/>
    <x v="1"/>
    <x v="0"/>
    <x v="0"/>
    <x v="0"/>
  </r>
  <r>
    <s v="PL 1975"/>
    <x v="524"/>
    <x v="3"/>
    <x v="0"/>
    <x v="2"/>
    <x v="1"/>
    <x v="7"/>
    <x v="94"/>
    <x v="144"/>
    <x v="631"/>
    <x v="631"/>
    <x v="631"/>
    <x v="663"/>
    <x v="1"/>
    <x v="2"/>
    <x v="1"/>
    <x v="1"/>
    <x v="0"/>
  </r>
  <r>
    <s v="PL 1976"/>
    <x v="525"/>
    <x v="3"/>
    <x v="0"/>
    <x v="0"/>
    <x v="0"/>
    <x v="0"/>
    <x v="74"/>
    <x v="106"/>
    <x v="632"/>
    <x v="632"/>
    <x v="632"/>
    <x v="664"/>
    <x v="0"/>
    <x v="1"/>
    <x v="1"/>
    <x v="0"/>
    <x v="0"/>
  </r>
  <r>
    <s v="PL 1977"/>
    <x v="526"/>
    <x v="3"/>
    <x v="0"/>
    <x v="1"/>
    <x v="1"/>
    <x v="8"/>
    <x v="77"/>
    <x v="109"/>
    <x v="633"/>
    <x v="633"/>
    <x v="633"/>
    <x v="665"/>
    <x v="1"/>
    <x v="2"/>
    <x v="1"/>
    <x v="1"/>
    <x v="0"/>
  </r>
  <r>
    <s v="PL 1978"/>
    <x v="527"/>
    <x v="3"/>
    <x v="0"/>
    <x v="0"/>
    <x v="1"/>
    <x v="7"/>
    <x v="93"/>
    <x v="131"/>
    <x v="634"/>
    <x v="634"/>
    <x v="634"/>
    <x v="666"/>
    <x v="1"/>
    <x v="2"/>
    <x v="1"/>
    <x v="1"/>
    <x v="0"/>
  </r>
  <r>
    <s v="PL 1979"/>
    <x v="528"/>
    <x v="2"/>
    <x v="1"/>
    <x v="4"/>
    <x v="0"/>
    <x v="5"/>
    <x v="83"/>
    <x v="117"/>
    <x v="635"/>
    <x v="635"/>
    <x v="635"/>
    <x v="667"/>
    <x v="0"/>
    <x v="2"/>
    <x v="1"/>
    <x v="0"/>
    <x v="0"/>
  </r>
  <r>
    <s v="PL 1980"/>
    <x v="529"/>
    <x v="1"/>
    <x v="0"/>
    <x v="4"/>
    <x v="0"/>
    <x v="52"/>
    <x v="94"/>
    <x v="144"/>
    <x v="636"/>
    <x v="636"/>
    <x v="636"/>
    <x v="668"/>
    <x v="0"/>
    <x v="2"/>
    <x v="0"/>
    <x v="0"/>
    <x v="0"/>
  </r>
  <r>
    <s v="PL 1981"/>
    <x v="348"/>
    <x v="2"/>
    <x v="3"/>
    <x v="1"/>
    <x v="1"/>
    <x v="4"/>
    <x v="86"/>
    <x v="120"/>
    <x v="637"/>
    <x v="637"/>
    <x v="637"/>
    <x v="669"/>
    <x v="1"/>
    <x v="1"/>
    <x v="0"/>
    <x v="0"/>
    <x v="1"/>
  </r>
  <r>
    <s v="PL 1982"/>
    <x v="530"/>
    <x v="2"/>
    <x v="4"/>
    <x v="0"/>
    <x v="1"/>
    <x v="9"/>
    <x v="86"/>
    <x v="152"/>
    <x v="638"/>
    <x v="638"/>
    <x v="638"/>
    <x v="670"/>
    <x v="0"/>
    <x v="1"/>
    <x v="1"/>
    <x v="1"/>
    <x v="0"/>
  </r>
  <r>
    <s v="PL 1983"/>
    <x v="30"/>
    <x v="2"/>
    <x v="2"/>
    <x v="0"/>
    <x v="1"/>
    <x v="9"/>
    <x v="86"/>
    <x v="152"/>
    <x v="639"/>
    <x v="639"/>
    <x v="639"/>
    <x v="671"/>
    <x v="0"/>
    <x v="1"/>
    <x v="0"/>
    <x v="0"/>
    <x v="1"/>
  </r>
  <r>
    <s v="PL 1984"/>
    <x v="30"/>
    <x v="3"/>
    <x v="0"/>
    <x v="0"/>
    <x v="0"/>
    <x v="0"/>
    <x v="86"/>
    <x v="120"/>
    <x v="640"/>
    <x v="640"/>
    <x v="640"/>
    <x v="672"/>
    <x v="0"/>
    <x v="1"/>
    <x v="0"/>
    <x v="0"/>
    <x v="0"/>
  </r>
  <r>
    <s v="PL 1985"/>
    <x v="513"/>
    <x v="1"/>
    <x v="0"/>
    <x v="3"/>
    <x v="0"/>
    <x v="52"/>
    <x v="90"/>
    <x v="126"/>
    <x v="641"/>
    <x v="641"/>
    <x v="641"/>
    <x v="673"/>
    <x v="0"/>
    <x v="1"/>
    <x v="0"/>
    <x v="0"/>
    <x v="0"/>
  </r>
  <r>
    <s v="PL 1986"/>
    <x v="531"/>
    <x v="2"/>
    <x v="2"/>
    <x v="17"/>
    <x v="0"/>
    <x v="0"/>
    <x v="92"/>
    <x v="130"/>
    <x v="642"/>
    <x v="642"/>
    <x v="642"/>
    <x v="674"/>
    <x v="0"/>
    <x v="1"/>
    <x v="0"/>
    <x v="0"/>
    <x v="0"/>
  </r>
  <r>
    <s v="PL 1987"/>
    <x v="532"/>
    <x v="3"/>
    <x v="0"/>
    <x v="0"/>
    <x v="0"/>
    <x v="0"/>
    <x v="77"/>
    <x v="109"/>
    <x v="643"/>
    <x v="643"/>
    <x v="643"/>
    <x v="249"/>
    <x v="0"/>
    <x v="1"/>
    <x v="1"/>
    <x v="0"/>
    <x v="0"/>
  </r>
  <r>
    <s v="PL 1988"/>
    <x v="533"/>
    <x v="3"/>
    <x v="0"/>
    <x v="17"/>
    <x v="0"/>
    <x v="0"/>
    <x v="91"/>
    <x v="153"/>
    <x v="644"/>
    <x v="644"/>
    <x v="644"/>
    <x v="675"/>
    <x v="0"/>
    <x v="1"/>
    <x v="1"/>
    <x v="0"/>
    <x v="0"/>
  </r>
  <r>
    <s v="PL 1989"/>
    <x v="534"/>
    <x v="1"/>
    <x v="0"/>
    <x v="0"/>
    <x v="0"/>
    <x v="0"/>
    <x v="91"/>
    <x v="129"/>
    <x v="645"/>
    <x v="645"/>
    <x v="645"/>
    <x v="676"/>
    <x v="0"/>
    <x v="1"/>
    <x v="1"/>
    <x v="0"/>
    <x v="0"/>
  </r>
  <r>
    <s v="PL 1990"/>
    <x v="535"/>
    <x v="2"/>
    <x v="2"/>
    <x v="0"/>
    <x v="0"/>
    <x v="0"/>
    <x v="91"/>
    <x v="129"/>
    <x v="646"/>
    <x v="646"/>
    <x v="646"/>
    <x v="677"/>
    <x v="1"/>
    <x v="1"/>
    <x v="1"/>
    <x v="0"/>
    <x v="0"/>
  </r>
  <r>
    <s v="PL 1991"/>
    <x v="536"/>
    <x v="0"/>
    <x v="0"/>
    <x v="0"/>
    <x v="0"/>
    <x v="0"/>
    <x v="83"/>
    <x v="97"/>
    <x v="647"/>
    <x v="647"/>
    <x v="647"/>
    <x v="678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994"/>
    <x v="537"/>
    <x v="3"/>
    <x v="0"/>
    <x v="1"/>
    <x v="0"/>
    <x v="16"/>
    <x v="84"/>
    <x v="118"/>
    <x v="648"/>
    <x v="648"/>
    <x v="648"/>
    <x v="679"/>
    <x v="0"/>
    <x v="2"/>
    <x v="0"/>
    <x v="0"/>
    <x v="0"/>
  </r>
  <r>
    <s v="PL 1995"/>
    <x v="466"/>
    <x v="3"/>
    <x v="0"/>
    <x v="17"/>
    <x v="0"/>
    <x v="0"/>
    <x v="93"/>
    <x v="154"/>
    <x v="649"/>
    <x v="649"/>
    <x v="649"/>
    <x v="680"/>
    <x v="0"/>
    <x v="1"/>
    <x v="0"/>
    <x v="0"/>
    <x v="0"/>
  </r>
  <r>
    <s v="PL 1996"/>
    <x v="538"/>
    <x v="2"/>
    <x v="3"/>
    <x v="2"/>
    <x v="2"/>
    <x v="33"/>
    <x v="93"/>
    <x v="131"/>
    <x v="650"/>
    <x v="650"/>
    <x v="650"/>
    <x v="681"/>
    <x v="0"/>
    <x v="1"/>
    <x v="1"/>
    <x v="1"/>
    <x v="0"/>
  </r>
  <r>
    <s v="PL 1997"/>
    <x v="539"/>
    <x v="0"/>
    <x v="0"/>
    <x v="2"/>
    <x v="2"/>
    <x v="33"/>
    <x v="93"/>
    <x v="131"/>
    <x v="650"/>
    <x v="650"/>
    <x v="650"/>
    <x v="682"/>
    <x v="0"/>
    <x v="1"/>
    <x v="1"/>
    <x v="1"/>
    <x v="0"/>
  </r>
  <r>
    <s v="PL 1998"/>
    <x v="540"/>
    <x v="3"/>
    <x v="0"/>
    <x v="0"/>
    <x v="0"/>
    <x v="0"/>
    <x v="93"/>
    <x v="131"/>
    <x v="651"/>
    <x v="651"/>
    <x v="651"/>
    <x v="683"/>
    <x v="0"/>
    <x v="1"/>
    <x v="1"/>
    <x v="0"/>
    <x v="0"/>
  </r>
  <r>
    <s v="PL 1999"/>
    <x v="541"/>
    <x v="2"/>
    <x v="1"/>
    <x v="4"/>
    <x v="0"/>
    <x v="10"/>
    <x v="93"/>
    <x v="131"/>
    <x v="471"/>
    <x v="471"/>
    <x v="471"/>
    <x v="251"/>
    <x v="0"/>
    <x v="1"/>
    <x v="1"/>
    <x v="0"/>
    <x v="0"/>
  </r>
  <r>
    <s v="PL 2000"/>
    <x v="542"/>
    <x v="0"/>
    <x v="0"/>
    <x v="4"/>
    <x v="0"/>
    <x v="5"/>
    <x v="93"/>
    <x v="131"/>
    <x v="30"/>
    <x v="30"/>
    <x v="30"/>
    <x v="31"/>
    <x v="0"/>
    <x v="1"/>
    <x v="0"/>
    <x v="0"/>
    <x v="0"/>
  </r>
  <r>
    <s v="PL 2001"/>
    <x v="542"/>
    <x v="3"/>
    <x v="0"/>
    <x v="1"/>
    <x v="2"/>
    <x v="59"/>
    <x v="83"/>
    <x v="117"/>
    <x v="652"/>
    <x v="652"/>
    <x v="652"/>
    <x v="684"/>
    <x v="0"/>
    <x v="2"/>
    <x v="0"/>
    <x v="0"/>
    <x v="1"/>
  </r>
  <r>
    <s v="PL 2002"/>
    <x v="543"/>
    <x v="3"/>
    <x v="0"/>
    <x v="0"/>
    <x v="0"/>
    <x v="0"/>
    <x v="83"/>
    <x v="117"/>
    <x v="653"/>
    <x v="653"/>
    <x v="653"/>
    <x v="685"/>
    <x v="0"/>
    <x v="1"/>
    <x v="1"/>
    <x v="0"/>
    <x v="0"/>
  </r>
  <r>
    <s v="PL 2003"/>
    <x v="544"/>
    <x v="2"/>
    <x v="2"/>
    <x v="9"/>
    <x v="2"/>
    <x v="23"/>
    <x v="83"/>
    <x v="117"/>
    <x v="654"/>
    <x v="654"/>
    <x v="654"/>
    <x v="686"/>
    <x v="0"/>
    <x v="1"/>
    <x v="0"/>
    <x v="0"/>
    <x v="1"/>
  </r>
  <r>
    <s v="PL 2004"/>
    <x v="545"/>
    <x v="3"/>
    <x v="0"/>
    <x v="17"/>
    <x v="0"/>
    <x v="0"/>
    <x v="83"/>
    <x v="117"/>
    <x v="655"/>
    <x v="655"/>
    <x v="655"/>
    <x v="687"/>
    <x v="0"/>
    <x v="1"/>
    <x v="1"/>
    <x v="0"/>
    <x v="0"/>
  </r>
  <r>
    <s v="PL 2005"/>
    <x v="546"/>
    <x v="3"/>
    <x v="0"/>
    <x v="17"/>
    <x v="0"/>
    <x v="0"/>
    <x v="83"/>
    <x v="117"/>
    <x v="656"/>
    <x v="656"/>
    <x v="656"/>
    <x v="688"/>
    <x v="0"/>
    <x v="1"/>
    <x v="1"/>
    <x v="0"/>
    <x v="0"/>
  </r>
  <r>
    <s v="PL 2006"/>
    <x v="547"/>
    <x v="3"/>
    <x v="0"/>
    <x v="17"/>
    <x v="0"/>
    <x v="0"/>
    <x v="83"/>
    <x v="117"/>
    <x v="657"/>
    <x v="657"/>
    <x v="657"/>
    <x v="689"/>
    <x v="1"/>
    <x v="1"/>
    <x v="1"/>
    <x v="0"/>
    <x v="0"/>
  </r>
  <r>
    <s v="PL 2007"/>
    <x v="548"/>
    <x v="0"/>
    <x v="0"/>
    <x v="0"/>
    <x v="1"/>
    <x v="47"/>
    <x v="83"/>
    <x v="117"/>
    <x v="658"/>
    <x v="658"/>
    <x v="658"/>
    <x v="690"/>
    <x v="0"/>
    <x v="1"/>
    <x v="1"/>
    <x v="1"/>
    <x v="0"/>
  </r>
  <r>
    <s v="PL 2008"/>
    <x v="549"/>
    <x v="3"/>
    <x v="0"/>
    <x v="0"/>
    <x v="0"/>
    <x v="0"/>
    <x v="93"/>
    <x v="131"/>
    <x v="659"/>
    <x v="659"/>
    <x v="659"/>
    <x v="691"/>
    <x v="0"/>
    <x v="1"/>
    <x v="0"/>
    <x v="0"/>
    <x v="0"/>
  </r>
  <r>
    <s v="PL 2009"/>
    <x v="550"/>
    <x v="1"/>
    <x v="0"/>
    <x v="17"/>
    <x v="0"/>
    <x v="0"/>
    <x v="93"/>
    <x v="131"/>
    <x v="496"/>
    <x v="496"/>
    <x v="496"/>
    <x v="692"/>
    <x v="0"/>
    <x v="1"/>
    <x v="1"/>
    <x v="0"/>
    <x v="0"/>
  </r>
  <r>
    <s v="PL 2010"/>
    <x v="551"/>
    <x v="1"/>
    <x v="0"/>
    <x v="0"/>
    <x v="1"/>
    <x v="9"/>
    <x v="71"/>
    <x v="148"/>
    <x v="660"/>
    <x v="660"/>
    <x v="660"/>
    <x v="693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086"/>
    <x v="250"/>
    <x v="1"/>
    <x v="0"/>
    <x v="0"/>
    <x v="0"/>
    <x v="0"/>
    <x v="87"/>
    <x v="121"/>
    <x v="661"/>
    <x v="661"/>
    <x v="661"/>
    <x v="694"/>
    <x v="0"/>
    <x v="1"/>
    <x v="0"/>
    <x v="0"/>
    <x v="0"/>
  </r>
  <r>
    <s v="PL 2087"/>
    <x v="552"/>
    <x v="0"/>
    <x v="0"/>
    <x v="8"/>
    <x v="2"/>
    <x v="20"/>
    <x v="81"/>
    <x v="115"/>
    <x v="662"/>
    <x v="662"/>
    <x v="662"/>
    <x v="695"/>
    <x v="0"/>
    <x v="2"/>
    <x v="1"/>
    <x v="1"/>
    <x v="0"/>
  </r>
  <r>
    <s v="PL 2088"/>
    <x v="553"/>
    <x v="3"/>
    <x v="0"/>
    <x v="5"/>
    <x v="0"/>
    <x v="0"/>
    <x v="81"/>
    <x v="115"/>
    <x v="663"/>
    <x v="663"/>
    <x v="663"/>
    <x v="696"/>
    <x v="0"/>
    <x v="1"/>
    <x v="0"/>
    <x v="0"/>
    <x v="0"/>
  </r>
  <r>
    <s v="PL 2089"/>
    <x v="554"/>
    <x v="0"/>
    <x v="0"/>
    <x v="4"/>
    <x v="2"/>
    <x v="18"/>
    <x v="81"/>
    <x v="155"/>
    <x v="664"/>
    <x v="664"/>
    <x v="664"/>
    <x v="697"/>
    <x v="0"/>
    <x v="1"/>
    <x v="1"/>
    <x v="1"/>
    <x v="0"/>
  </r>
  <r>
    <s v="PL 2090"/>
    <x v="555"/>
    <x v="2"/>
    <x v="1"/>
    <x v="0"/>
    <x v="0"/>
    <x v="0"/>
    <x v="87"/>
    <x v="155"/>
    <x v="665"/>
    <x v="665"/>
    <x v="665"/>
    <x v="698"/>
    <x v="0"/>
    <x v="1"/>
    <x v="0"/>
    <x v="0"/>
    <x v="0"/>
  </r>
  <r>
    <s v="PL 2091"/>
    <x v="555"/>
    <x v="2"/>
    <x v="2"/>
    <x v="3"/>
    <x v="0"/>
    <x v="19"/>
    <x v="87"/>
    <x v="121"/>
    <x v="317"/>
    <x v="317"/>
    <x v="317"/>
    <x v="699"/>
    <x v="0"/>
    <x v="1"/>
    <x v="0"/>
    <x v="0"/>
    <x v="0"/>
  </r>
  <r>
    <s v="PL 2092"/>
    <x v="513"/>
    <x v="0"/>
    <x v="0"/>
    <x v="3"/>
    <x v="0"/>
    <x v="19"/>
    <x v="82"/>
    <x v="116"/>
    <x v="666"/>
    <x v="666"/>
    <x v="666"/>
    <x v="700"/>
    <x v="0"/>
    <x v="1"/>
    <x v="0"/>
    <x v="0"/>
    <x v="0"/>
  </r>
  <r>
    <s v="PL 2093"/>
    <x v="513"/>
    <x v="1"/>
    <x v="0"/>
    <x v="1"/>
    <x v="2"/>
    <x v="17"/>
    <x v="87"/>
    <x v="156"/>
    <x v="667"/>
    <x v="667"/>
    <x v="667"/>
    <x v="701"/>
    <x v="1"/>
    <x v="1"/>
    <x v="0"/>
    <x v="0"/>
    <x v="1"/>
  </r>
  <r>
    <s v="PL 2094"/>
    <x v="556"/>
    <x v="3"/>
    <x v="0"/>
    <x v="1"/>
    <x v="2"/>
    <x v="44"/>
    <x v="87"/>
    <x v="121"/>
    <x v="668"/>
    <x v="668"/>
    <x v="668"/>
    <x v="702"/>
    <x v="1"/>
    <x v="1"/>
    <x v="1"/>
    <x v="1"/>
    <x v="0"/>
  </r>
  <r>
    <s v="PL 2095"/>
    <x v="557"/>
    <x v="1"/>
    <x v="0"/>
    <x v="1"/>
    <x v="2"/>
    <x v="44"/>
    <x v="87"/>
    <x v="121"/>
    <x v="669"/>
    <x v="669"/>
    <x v="669"/>
    <x v="703"/>
    <x v="1"/>
    <x v="1"/>
    <x v="1"/>
    <x v="1"/>
    <x v="0"/>
  </r>
  <r>
    <s v="PL 2096"/>
    <x v="69"/>
    <x v="2"/>
    <x v="2"/>
    <x v="5"/>
    <x v="2"/>
    <x v="59"/>
    <x v="96"/>
    <x v="157"/>
    <x v="670"/>
    <x v="670"/>
    <x v="670"/>
    <x v="704"/>
    <x v="1"/>
    <x v="2"/>
    <x v="0"/>
    <x v="1"/>
    <x v="0"/>
  </r>
  <r>
    <s v="PL 2097"/>
    <x v="558"/>
    <x v="1"/>
    <x v="0"/>
    <x v="0"/>
    <x v="0"/>
    <x v="0"/>
    <x v="87"/>
    <x v="158"/>
    <x v="671"/>
    <x v="671"/>
    <x v="671"/>
    <x v="705"/>
    <x v="0"/>
    <x v="1"/>
    <x v="1"/>
    <x v="0"/>
    <x v="0"/>
  </r>
  <r>
    <s v="PL 2098"/>
    <x v="559"/>
    <x v="2"/>
    <x v="1"/>
    <x v="0"/>
    <x v="0"/>
    <x v="0"/>
    <x v="87"/>
    <x v="155"/>
    <x v="436"/>
    <x v="436"/>
    <x v="436"/>
    <x v="451"/>
    <x v="0"/>
    <x v="1"/>
    <x v="0"/>
    <x v="0"/>
    <x v="0"/>
  </r>
  <r>
    <s v="PL 2099"/>
    <x v="560"/>
    <x v="3"/>
    <x v="0"/>
    <x v="9"/>
    <x v="0"/>
    <x v="5"/>
    <x v="87"/>
    <x v="121"/>
    <x v="56"/>
    <x v="56"/>
    <x v="56"/>
    <x v="57"/>
    <x v="0"/>
    <x v="1"/>
    <x v="1"/>
    <x v="0"/>
    <x v="0"/>
  </r>
  <r>
    <s v="PL 2100"/>
    <x v="561"/>
    <x v="2"/>
    <x v="3"/>
    <x v="1"/>
    <x v="2"/>
    <x v="39"/>
    <x v="87"/>
    <x v="121"/>
    <x v="672"/>
    <x v="672"/>
    <x v="672"/>
    <x v="706"/>
    <x v="1"/>
    <x v="1"/>
    <x v="1"/>
    <x v="1"/>
    <x v="0"/>
  </r>
  <r>
    <s v="PL 2101"/>
    <x v="562"/>
    <x v="1"/>
    <x v="0"/>
    <x v="15"/>
    <x v="2"/>
    <x v="27"/>
    <x v="82"/>
    <x v="116"/>
    <x v="673"/>
    <x v="673"/>
    <x v="673"/>
    <x v="707"/>
    <x v="1"/>
    <x v="1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103"/>
    <x v="66"/>
    <x v="0"/>
    <x v="0"/>
    <x v="13"/>
    <x v="0"/>
    <x v="15"/>
    <x v="65"/>
    <x v="90"/>
    <x v="56"/>
    <x v="56"/>
    <x v="56"/>
    <x v="57"/>
    <x v="0"/>
    <x v="1"/>
    <x v="0"/>
    <x v="0"/>
    <x v="0"/>
  </r>
  <r>
    <s v="PL 2143"/>
    <x v="563"/>
    <x v="3"/>
    <x v="0"/>
    <x v="2"/>
    <x v="2"/>
    <x v="42"/>
    <x v="97"/>
    <x v="159"/>
    <x v="674"/>
    <x v="674"/>
    <x v="674"/>
    <x v="708"/>
    <x v="1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182"/>
    <x v="484"/>
    <x v="3"/>
    <x v="0"/>
    <x v="2"/>
    <x v="1"/>
    <x v="4"/>
    <x v="98"/>
    <x v="160"/>
    <x v="675"/>
    <x v="675"/>
    <x v="675"/>
    <x v="709"/>
    <x v="0"/>
    <x v="2"/>
    <x v="0"/>
    <x v="0"/>
    <x v="1"/>
  </r>
  <r>
    <s v="PL 2183"/>
    <x v="564"/>
    <x v="1"/>
    <x v="0"/>
    <x v="2"/>
    <x v="2"/>
    <x v="33"/>
    <x v="99"/>
    <x v="161"/>
    <x v="676"/>
    <x v="676"/>
    <x v="676"/>
    <x v="710"/>
    <x v="0"/>
    <x v="2"/>
    <x v="0"/>
    <x v="0"/>
    <x v="1"/>
  </r>
  <r>
    <s v="PL 2184"/>
    <x v="565"/>
    <x v="2"/>
    <x v="2"/>
    <x v="2"/>
    <x v="2"/>
    <x v="33"/>
    <x v="100"/>
    <x v="162"/>
    <x v="677"/>
    <x v="677"/>
    <x v="677"/>
    <x v="711"/>
    <x v="1"/>
    <x v="2"/>
    <x v="1"/>
    <x v="1"/>
    <x v="0"/>
  </r>
  <r>
    <s v="PL 2185"/>
    <x v="383"/>
    <x v="1"/>
    <x v="0"/>
    <x v="1"/>
    <x v="1"/>
    <x v="4"/>
    <x v="99"/>
    <x v="161"/>
    <x v="678"/>
    <x v="678"/>
    <x v="678"/>
    <x v="712"/>
    <x v="0"/>
    <x v="2"/>
    <x v="0"/>
    <x v="1"/>
    <x v="0"/>
  </r>
  <r>
    <s v="PL 2186"/>
    <x v="564"/>
    <x v="0"/>
    <x v="0"/>
    <x v="1"/>
    <x v="2"/>
    <x v="29"/>
    <x v="101"/>
    <x v="163"/>
    <x v="679"/>
    <x v="679"/>
    <x v="679"/>
    <x v="713"/>
    <x v="1"/>
    <x v="2"/>
    <x v="0"/>
    <x v="0"/>
    <x v="1"/>
  </r>
  <r>
    <s v="PL 2187"/>
    <x v="566"/>
    <x v="2"/>
    <x v="3"/>
    <x v="1"/>
    <x v="1"/>
    <x v="11"/>
    <x v="102"/>
    <x v="164"/>
    <x v="680"/>
    <x v="680"/>
    <x v="680"/>
    <x v="714"/>
    <x v="1"/>
    <x v="2"/>
    <x v="0"/>
    <x v="1"/>
    <x v="0"/>
  </r>
  <r>
    <s v="PL 2188"/>
    <x v="567"/>
    <x v="0"/>
    <x v="0"/>
    <x v="1"/>
    <x v="2"/>
    <x v="39"/>
    <x v="103"/>
    <x v="165"/>
    <x v="681"/>
    <x v="681"/>
    <x v="681"/>
    <x v="715"/>
    <x v="1"/>
    <x v="2"/>
    <x v="1"/>
    <x v="1"/>
    <x v="0"/>
  </r>
  <r>
    <s v="PL 2189"/>
    <x v="568"/>
    <x v="0"/>
    <x v="0"/>
    <x v="1"/>
    <x v="2"/>
    <x v="39"/>
    <x v="103"/>
    <x v="165"/>
    <x v="682"/>
    <x v="682"/>
    <x v="682"/>
    <x v="716"/>
    <x v="1"/>
    <x v="2"/>
    <x v="1"/>
    <x v="1"/>
    <x v="0"/>
  </r>
  <r>
    <s v="PL 2190"/>
    <x v="390"/>
    <x v="1"/>
    <x v="0"/>
    <x v="1"/>
    <x v="1"/>
    <x v="7"/>
    <x v="104"/>
    <x v="166"/>
    <x v="683"/>
    <x v="683"/>
    <x v="683"/>
    <x v="717"/>
    <x v="0"/>
    <x v="2"/>
    <x v="0"/>
    <x v="1"/>
    <x v="0"/>
  </r>
  <r>
    <s v="PL 2191"/>
    <x v="569"/>
    <x v="0"/>
    <x v="0"/>
    <x v="1"/>
    <x v="2"/>
    <x v="29"/>
    <x v="104"/>
    <x v="166"/>
    <x v="684"/>
    <x v="684"/>
    <x v="684"/>
    <x v="718"/>
    <x v="1"/>
    <x v="2"/>
    <x v="1"/>
    <x v="1"/>
    <x v="0"/>
  </r>
  <r>
    <s v="PL 2192"/>
    <x v="562"/>
    <x v="1"/>
    <x v="0"/>
    <x v="0"/>
    <x v="2"/>
    <x v="27"/>
    <x v="100"/>
    <x v="162"/>
    <x v="685"/>
    <x v="685"/>
    <x v="685"/>
    <x v="719"/>
    <x v="1"/>
    <x v="2"/>
    <x v="0"/>
    <x v="1"/>
    <x v="0"/>
  </r>
  <r>
    <s v="PL 2193"/>
    <x v="570"/>
    <x v="1"/>
    <x v="0"/>
    <x v="0"/>
    <x v="1"/>
    <x v="7"/>
    <x v="97"/>
    <x v="159"/>
    <x v="686"/>
    <x v="686"/>
    <x v="686"/>
    <x v="720"/>
    <x v="1"/>
    <x v="2"/>
    <x v="1"/>
    <x v="1"/>
    <x v="0"/>
  </r>
  <r>
    <s v="PL 2194"/>
    <x v="571"/>
    <x v="1"/>
    <x v="0"/>
    <x v="10"/>
    <x v="2"/>
    <x v="35"/>
    <x v="100"/>
    <x v="162"/>
    <x v="687"/>
    <x v="687"/>
    <x v="687"/>
    <x v="721"/>
    <x v="0"/>
    <x v="2"/>
    <x v="0"/>
    <x v="1"/>
    <x v="0"/>
  </r>
  <r>
    <s v="PL 2195"/>
    <x v="312"/>
    <x v="3"/>
    <x v="0"/>
    <x v="10"/>
    <x v="1"/>
    <x v="1"/>
    <x v="100"/>
    <x v="162"/>
    <x v="688"/>
    <x v="688"/>
    <x v="688"/>
    <x v="722"/>
    <x v="0"/>
    <x v="2"/>
    <x v="0"/>
    <x v="0"/>
    <x v="1"/>
  </r>
  <r>
    <s v="PL 2196"/>
    <x v="312"/>
    <x v="3"/>
    <x v="0"/>
    <x v="1"/>
    <x v="1"/>
    <x v="4"/>
    <x v="101"/>
    <x v="163"/>
    <x v="689"/>
    <x v="689"/>
    <x v="689"/>
    <x v="723"/>
    <x v="1"/>
    <x v="2"/>
    <x v="0"/>
    <x v="0"/>
    <x v="1"/>
  </r>
  <r>
    <s v="PL 2197"/>
    <x v="572"/>
    <x v="2"/>
    <x v="3"/>
    <x v="0"/>
    <x v="2"/>
    <x v="40"/>
    <x v="105"/>
    <x v="167"/>
    <x v="551"/>
    <x v="551"/>
    <x v="551"/>
    <x v="570"/>
    <x v="1"/>
    <x v="2"/>
    <x v="1"/>
    <x v="1"/>
    <x v="0"/>
  </r>
  <r>
    <s v="PL 2198"/>
    <x v="573"/>
    <x v="1"/>
    <x v="0"/>
    <x v="1"/>
    <x v="1"/>
    <x v="7"/>
    <x v="100"/>
    <x v="162"/>
    <x v="690"/>
    <x v="690"/>
    <x v="690"/>
    <x v="724"/>
    <x v="1"/>
    <x v="2"/>
    <x v="1"/>
    <x v="1"/>
    <x v="0"/>
  </r>
  <r>
    <s v="PL 2199"/>
    <x v="497"/>
    <x v="1"/>
    <x v="0"/>
    <x v="1"/>
    <x v="1"/>
    <x v="7"/>
    <x v="106"/>
    <x v="168"/>
    <x v="691"/>
    <x v="691"/>
    <x v="691"/>
    <x v="725"/>
    <x v="1"/>
    <x v="2"/>
    <x v="0"/>
    <x v="1"/>
    <x v="0"/>
  </r>
  <r>
    <s v="PL 2200"/>
    <x v="65"/>
    <x v="1"/>
    <x v="0"/>
    <x v="9"/>
    <x v="0"/>
    <x v="13"/>
    <x v="81"/>
    <x v="115"/>
    <x v="692"/>
    <x v="692"/>
    <x v="692"/>
    <x v="726"/>
    <x v="0"/>
    <x v="1"/>
    <x v="0"/>
    <x v="0"/>
    <x v="0"/>
  </r>
  <r>
    <s v="PL 2201"/>
    <x v="574"/>
    <x v="0"/>
    <x v="0"/>
    <x v="9"/>
    <x v="1"/>
    <x v="7"/>
    <x v="81"/>
    <x v="115"/>
    <x v="693"/>
    <x v="693"/>
    <x v="693"/>
    <x v="727"/>
    <x v="0"/>
    <x v="0"/>
    <x v="0"/>
    <x v="0"/>
    <x v="1"/>
  </r>
  <r>
    <s v="PL 2202"/>
    <x v="38"/>
    <x v="2"/>
    <x v="1"/>
    <x v="1"/>
    <x v="1"/>
    <x v="4"/>
    <x v="100"/>
    <x v="162"/>
    <x v="694"/>
    <x v="694"/>
    <x v="694"/>
    <x v="728"/>
    <x v="1"/>
    <x v="2"/>
    <x v="0"/>
    <x v="0"/>
    <x v="1"/>
  </r>
  <r>
    <s v="PL 2203"/>
    <x v="575"/>
    <x v="3"/>
    <x v="0"/>
    <x v="1"/>
    <x v="1"/>
    <x v="4"/>
    <x v="107"/>
    <x v="169"/>
    <x v="695"/>
    <x v="695"/>
    <x v="695"/>
    <x v="729"/>
    <x v="1"/>
    <x v="2"/>
    <x v="1"/>
    <x v="1"/>
    <x v="0"/>
  </r>
  <r>
    <s v="PL 2204"/>
    <x v="576"/>
    <x v="3"/>
    <x v="0"/>
    <x v="1"/>
    <x v="2"/>
    <x v="44"/>
    <x v="99"/>
    <x v="161"/>
    <x v="696"/>
    <x v="696"/>
    <x v="696"/>
    <x v="730"/>
    <x v="1"/>
    <x v="2"/>
    <x v="0"/>
    <x v="0"/>
    <x v="1"/>
  </r>
  <r>
    <s v="PL 2205"/>
    <x v="577"/>
    <x v="2"/>
    <x v="1"/>
    <x v="1"/>
    <x v="1"/>
    <x v="4"/>
    <x v="102"/>
    <x v="164"/>
    <x v="697"/>
    <x v="697"/>
    <x v="697"/>
    <x v="731"/>
    <x v="1"/>
    <x v="2"/>
    <x v="1"/>
    <x v="1"/>
    <x v="0"/>
  </r>
  <r>
    <s v="PL 2206"/>
    <x v="578"/>
    <x v="1"/>
    <x v="0"/>
    <x v="17"/>
    <x v="0"/>
    <x v="0"/>
    <x v="81"/>
    <x v="115"/>
    <x v="698"/>
    <x v="698"/>
    <x v="698"/>
    <x v="732"/>
    <x v="0"/>
    <x v="1"/>
    <x v="0"/>
    <x v="0"/>
    <x v="0"/>
  </r>
  <r>
    <s v="PL 2207"/>
    <x v="579"/>
    <x v="0"/>
    <x v="0"/>
    <x v="1"/>
    <x v="2"/>
    <x v="35"/>
    <x v="81"/>
    <x v="115"/>
    <x v="699"/>
    <x v="699"/>
    <x v="699"/>
    <x v="733"/>
    <x v="0"/>
    <x v="1"/>
    <x v="1"/>
    <x v="1"/>
    <x v="0"/>
  </r>
  <r>
    <s v="PL 2208"/>
    <x v="580"/>
    <x v="1"/>
    <x v="0"/>
    <x v="1"/>
    <x v="1"/>
    <x v="1"/>
    <x v="81"/>
    <x v="115"/>
    <x v="700"/>
    <x v="700"/>
    <x v="700"/>
    <x v="734"/>
    <x v="0"/>
    <x v="1"/>
    <x v="0"/>
    <x v="0"/>
    <x v="1"/>
  </r>
  <r>
    <s v="PL 2209"/>
    <x v="580"/>
    <x v="1"/>
    <x v="0"/>
    <x v="4"/>
    <x v="0"/>
    <x v="5"/>
    <x v="81"/>
    <x v="115"/>
    <x v="56"/>
    <x v="56"/>
    <x v="56"/>
    <x v="57"/>
    <x v="0"/>
    <x v="1"/>
    <x v="0"/>
    <x v="0"/>
    <x v="0"/>
  </r>
  <r>
    <s v="PL 2210"/>
    <x v="581"/>
    <x v="2"/>
    <x v="3"/>
    <x v="0"/>
    <x v="2"/>
    <x v="27"/>
    <x v="108"/>
    <x v="170"/>
    <x v="701"/>
    <x v="701"/>
    <x v="701"/>
    <x v="735"/>
    <x v="0"/>
    <x v="2"/>
    <x v="1"/>
    <x v="1"/>
    <x v="0"/>
  </r>
  <r>
    <s v="PL 2211"/>
    <x v="38"/>
    <x v="3"/>
    <x v="0"/>
    <x v="0"/>
    <x v="2"/>
    <x v="27"/>
    <x v="108"/>
    <x v="170"/>
    <x v="701"/>
    <x v="701"/>
    <x v="701"/>
    <x v="736"/>
    <x v="0"/>
    <x v="2"/>
    <x v="0"/>
    <x v="0"/>
    <x v="1"/>
  </r>
  <r>
    <s v="PL 2213"/>
    <x v="38"/>
    <x v="0"/>
    <x v="0"/>
    <x v="2"/>
    <x v="2"/>
    <x v="34"/>
    <x v="109"/>
    <x v="171"/>
    <x v="702"/>
    <x v="702"/>
    <x v="702"/>
    <x v="737"/>
    <x v="0"/>
    <x v="2"/>
    <x v="0"/>
    <x v="0"/>
    <x v="1"/>
  </r>
  <r>
    <s v="PL 2214"/>
    <x v="223"/>
    <x v="2"/>
    <x v="2"/>
    <x v="2"/>
    <x v="1"/>
    <x v="4"/>
    <x v="101"/>
    <x v="163"/>
    <x v="703"/>
    <x v="703"/>
    <x v="703"/>
    <x v="738"/>
    <x v="1"/>
    <x v="2"/>
    <x v="0"/>
    <x v="0"/>
    <x v="1"/>
  </r>
  <r>
    <s v="PL 2215"/>
    <x v="582"/>
    <x v="2"/>
    <x v="3"/>
    <x v="2"/>
    <x v="2"/>
    <x v="31"/>
    <x v="104"/>
    <x v="166"/>
    <x v="704"/>
    <x v="704"/>
    <x v="704"/>
    <x v="739"/>
    <x v="1"/>
    <x v="2"/>
    <x v="0"/>
    <x v="1"/>
    <x v="0"/>
  </r>
  <r>
    <s v="PL 2216"/>
    <x v="583"/>
    <x v="2"/>
    <x v="1"/>
    <x v="1"/>
    <x v="1"/>
    <x v="14"/>
    <x v="110"/>
    <x v="172"/>
    <x v="705"/>
    <x v="705"/>
    <x v="705"/>
    <x v="740"/>
    <x v="0"/>
    <x v="2"/>
    <x v="0"/>
    <x v="1"/>
    <x v="0"/>
  </r>
  <r>
    <s v="PL 2217"/>
    <x v="223"/>
    <x v="1"/>
    <x v="0"/>
    <x v="1"/>
    <x v="1"/>
    <x v="1"/>
    <x v="110"/>
    <x v="172"/>
    <x v="706"/>
    <x v="706"/>
    <x v="706"/>
    <x v="741"/>
    <x v="0"/>
    <x v="2"/>
    <x v="0"/>
    <x v="0"/>
    <x v="1"/>
  </r>
  <r>
    <s v="PL 2218"/>
    <x v="223"/>
    <x v="0"/>
    <x v="0"/>
    <x v="1"/>
    <x v="1"/>
    <x v="12"/>
    <x v="110"/>
    <x v="172"/>
    <x v="707"/>
    <x v="707"/>
    <x v="707"/>
    <x v="742"/>
    <x v="0"/>
    <x v="2"/>
    <x v="0"/>
    <x v="0"/>
    <x v="1"/>
  </r>
  <r>
    <s v="PL 2219"/>
    <x v="223"/>
    <x v="0"/>
    <x v="0"/>
    <x v="1"/>
    <x v="1"/>
    <x v="4"/>
    <x v="96"/>
    <x v="157"/>
    <x v="708"/>
    <x v="708"/>
    <x v="708"/>
    <x v="743"/>
    <x v="1"/>
    <x v="2"/>
    <x v="0"/>
    <x v="0"/>
    <x v="1"/>
  </r>
  <r>
    <s v="PL 2220"/>
    <x v="584"/>
    <x v="1"/>
    <x v="0"/>
    <x v="0"/>
    <x v="1"/>
    <x v="7"/>
    <x v="104"/>
    <x v="166"/>
    <x v="709"/>
    <x v="709"/>
    <x v="709"/>
    <x v="744"/>
    <x v="1"/>
    <x v="2"/>
    <x v="1"/>
    <x v="1"/>
    <x v="0"/>
  </r>
  <r>
    <s v="PL 2221"/>
    <x v="585"/>
    <x v="0"/>
    <x v="0"/>
    <x v="0"/>
    <x v="1"/>
    <x v="7"/>
    <x v="111"/>
    <x v="173"/>
    <x v="710"/>
    <x v="710"/>
    <x v="710"/>
    <x v="745"/>
    <x v="1"/>
    <x v="2"/>
    <x v="1"/>
    <x v="1"/>
    <x v="0"/>
  </r>
  <r>
    <s v="PL 2222"/>
    <x v="384"/>
    <x v="3"/>
    <x v="0"/>
    <x v="0"/>
    <x v="0"/>
    <x v="0"/>
    <x v="81"/>
    <x v="115"/>
    <x v="711"/>
    <x v="711"/>
    <x v="711"/>
    <x v="746"/>
    <x v="1"/>
    <x v="1"/>
    <x v="0"/>
    <x v="0"/>
    <x v="0"/>
  </r>
  <r>
    <s v="PL 2223"/>
    <x v="586"/>
    <x v="2"/>
    <x v="1"/>
    <x v="6"/>
    <x v="2"/>
    <x v="35"/>
    <x v="95"/>
    <x v="150"/>
    <x v="712"/>
    <x v="712"/>
    <x v="712"/>
    <x v="747"/>
    <x v="0"/>
    <x v="2"/>
    <x v="0"/>
    <x v="1"/>
    <x v="0"/>
  </r>
  <r>
    <s v="PL 2224"/>
    <x v="587"/>
    <x v="3"/>
    <x v="0"/>
    <x v="9"/>
    <x v="2"/>
    <x v="35"/>
    <x v="81"/>
    <x v="115"/>
    <x v="713"/>
    <x v="713"/>
    <x v="713"/>
    <x v="748"/>
    <x v="0"/>
    <x v="1"/>
    <x v="1"/>
    <x v="1"/>
    <x v="0"/>
  </r>
  <r>
    <s v="PL 2225"/>
    <x v="588"/>
    <x v="0"/>
    <x v="0"/>
    <x v="1"/>
    <x v="0"/>
    <x v="5"/>
    <x v="95"/>
    <x v="150"/>
    <x v="26"/>
    <x v="26"/>
    <x v="26"/>
    <x v="26"/>
    <x v="0"/>
    <x v="2"/>
    <x v="1"/>
    <x v="0"/>
    <x v="0"/>
  </r>
  <r>
    <s v="PL 2226"/>
    <x v="589"/>
    <x v="0"/>
    <x v="0"/>
    <x v="17"/>
    <x v="0"/>
    <x v="0"/>
    <x v="81"/>
    <x v="115"/>
    <x v="714"/>
    <x v="714"/>
    <x v="714"/>
    <x v="749"/>
    <x v="0"/>
    <x v="1"/>
    <x v="1"/>
    <x v="0"/>
    <x v="0"/>
  </r>
  <r>
    <s v="PL 2227"/>
    <x v="590"/>
    <x v="2"/>
    <x v="3"/>
    <x v="17"/>
    <x v="0"/>
    <x v="0"/>
    <x v="81"/>
    <x v="115"/>
    <x v="715"/>
    <x v="715"/>
    <x v="715"/>
    <x v="750"/>
    <x v="0"/>
    <x v="1"/>
    <x v="1"/>
    <x v="0"/>
    <x v="0"/>
  </r>
  <r>
    <s v="PL 2228"/>
    <x v="591"/>
    <x v="0"/>
    <x v="0"/>
    <x v="17"/>
    <x v="0"/>
    <x v="0"/>
    <x v="81"/>
    <x v="115"/>
    <x v="716"/>
    <x v="716"/>
    <x v="716"/>
    <x v="751"/>
    <x v="0"/>
    <x v="1"/>
    <x v="1"/>
    <x v="0"/>
    <x v="0"/>
  </r>
  <r>
    <s v="PL 2229"/>
    <x v="592"/>
    <x v="1"/>
    <x v="0"/>
    <x v="0"/>
    <x v="1"/>
    <x v="2"/>
    <x v="100"/>
    <x v="162"/>
    <x v="717"/>
    <x v="717"/>
    <x v="717"/>
    <x v="752"/>
    <x v="0"/>
    <x v="2"/>
    <x v="1"/>
    <x v="1"/>
    <x v="0"/>
  </r>
  <r>
    <s v="PL 2230"/>
    <x v="121"/>
    <x v="2"/>
    <x v="4"/>
    <x v="1"/>
    <x v="1"/>
    <x v="7"/>
    <x v="104"/>
    <x v="166"/>
    <x v="718"/>
    <x v="718"/>
    <x v="718"/>
    <x v="753"/>
    <x v="1"/>
    <x v="2"/>
    <x v="0"/>
    <x v="0"/>
    <x v="1"/>
  </r>
  <r>
    <s v="PL 2231"/>
    <x v="593"/>
    <x v="1"/>
    <x v="0"/>
    <x v="1"/>
    <x v="1"/>
    <x v="8"/>
    <x v="112"/>
    <x v="174"/>
    <x v="719"/>
    <x v="719"/>
    <x v="719"/>
    <x v="754"/>
    <x v="1"/>
    <x v="0"/>
    <x v="1"/>
    <x v="1"/>
    <x v="0"/>
  </r>
  <r>
    <s v="PL 2232"/>
    <x v="594"/>
    <x v="1"/>
    <x v="0"/>
    <x v="2"/>
    <x v="1"/>
    <x v="6"/>
    <x v="95"/>
    <x v="150"/>
    <x v="720"/>
    <x v="720"/>
    <x v="720"/>
    <x v="755"/>
    <x v="0"/>
    <x v="1"/>
    <x v="1"/>
    <x v="1"/>
    <x v="0"/>
  </r>
  <r>
    <s v="PL 2234"/>
    <x v="595"/>
    <x v="1"/>
    <x v="0"/>
    <x v="2"/>
    <x v="1"/>
    <x v="6"/>
    <x v="95"/>
    <x v="150"/>
    <x v="720"/>
    <x v="720"/>
    <x v="720"/>
    <x v="755"/>
    <x v="0"/>
    <x v="1"/>
    <x v="1"/>
    <x v="1"/>
    <x v="0"/>
  </r>
  <r>
    <s v="PL 2235"/>
    <x v="20"/>
    <x v="3"/>
    <x v="0"/>
    <x v="1"/>
    <x v="1"/>
    <x v="4"/>
    <x v="99"/>
    <x v="161"/>
    <x v="721"/>
    <x v="721"/>
    <x v="721"/>
    <x v="756"/>
    <x v="1"/>
    <x v="2"/>
    <x v="0"/>
    <x v="0"/>
    <x v="1"/>
  </r>
  <r>
    <s v="PL 2236"/>
    <x v="296"/>
    <x v="2"/>
    <x v="1"/>
    <x v="0"/>
    <x v="2"/>
    <x v="27"/>
    <x v="113"/>
    <x v="175"/>
    <x v="722"/>
    <x v="722"/>
    <x v="722"/>
    <x v="757"/>
    <x v="0"/>
    <x v="2"/>
    <x v="0"/>
    <x v="0"/>
    <x v="1"/>
  </r>
  <r>
    <s v="PL 2237"/>
    <x v="436"/>
    <x v="1"/>
    <x v="0"/>
    <x v="0"/>
    <x v="0"/>
    <x v="0"/>
    <x v="100"/>
    <x v="162"/>
    <x v="723"/>
    <x v="723"/>
    <x v="723"/>
    <x v="758"/>
    <x v="1"/>
    <x v="1"/>
    <x v="0"/>
    <x v="0"/>
    <x v="0"/>
  </r>
  <r>
    <s v="PL 2238"/>
    <x v="596"/>
    <x v="0"/>
    <x v="0"/>
    <x v="0"/>
    <x v="0"/>
    <x v="0"/>
    <x v="100"/>
    <x v="176"/>
    <x v="724"/>
    <x v="724"/>
    <x v="724"/>
    <x v="759"/>
    <x v="1"/>
    <x v="1"/>
    <x v="1"/>
    <x v="0"/>
    <x v="0"/>
  </r>
  <r>
    <s v="PL 2239"/>
    <x v="597"/>
    <x v="1"/>
    <x v="0"/>
    <x v="6"/>
    <x v="1"/>
    <x v="8"/>
    <x v="95"/>
    <x v="150"/>
    <x v="725"/>
    <x v="725"/>
    <x v="725"/>
    <x v="760"/>
    <x v="1"/>
    <x v="2"/>
    <x v="1"/>
    <x v="1"/>
    <x v="0"/>
  </r>
  <r>
    <s v="PL 2240"/>
    <x v="598"/>
    <x v="1"/>
    <x v="0"/>
    <x v="4"/>
    <x v="0"/>
    <x v="15"/>
    <x v="100"/>
    <x v="162"/>
    <x v="287"/>
    <x v="287"/>
    <x v="287"/>
    <x v="373"/>
    <x v="0"/>
    <x v="1"/>
    <x v="0"/>
    <x v="0"/>
    <x v="0"/>
  </r>
  <r>
    <s v="PL 2241"/>
    <x v="599"/>
    <x v="2"/>
    <x v="2"/>
    <x v="1"/>
    <x v="1"/>
    <x v="12"/>
    <x v="102"/>
    <x v="164"/>
    <x v="726"/>
    <x v="726"/>
    <x v="726"/>
    <x v="761"/>
    <x v="0"/>
    <x v="2"/>
    <x v="1"/>
    <x v="1"/>
    <x v="0"/>
  </r>
  <r>
    <s v="PL 2242"/>
    <x v="600"/>
    <x v="1"/>
    <x v="0"/>
    <x v="18"/>
    <x v="2"/>
    <x v="27"/>
    <x v="102"/>
    <x v="164"/>
    <x v="727"/>
    <x v="727"/>
    <x v="727"/>
    <x v="762"/>
    <x v="1"/>
    <x v="0"/>
    <x v="0"/>
    <x v="0"/>
    <x v="1"/>
  </r>
  <r>
    <s v="PL 2243"/>
    <x v="377"/>
    <x v="1"/>
    <x v="0"/>
    <x v="18"/>
    <x v="1"/>
    <x v="7"/>
    <x v="95"/>
    <x v="150"/>
    <x v="728"/>
    <x v="728"/>
    <x v="728"/>
    <x v="763"/>
    <x v="1"/>
    <x v="2"/>
    <x v="0"/>
    <x v="1"/>
    <x v="0"/>
  </r>
  <r>
    <s v="PL 2244"/>
    <x v="601"/>
    <x v="2"/>
    <x v="1"/>
    <x v="4"/>
    <x v="0"/>
    <x v="10"/>
    <x v="100"/>
    <x v="162"/>
    <x v="361"/>
    <x v="361"/>
    <x v="361"/>
    <x v="397"/>
    <x v="0"/>
    <x v="1"/>
    <x v="1"/>
    <x v="0"/>
    <x v="0"/>
  </r>
  <r>
    <s v="PL 2245"/>
    <x v="119"/>
    <x v="3"/>
    <x v="0"/>
    <x v="5"/>
    <x v="2"/>
    <x v="59"/>
    <x v="99"/>
    <x v="161"/>
    <x v="729"/>
    <x v="729"/>
    <x v="729"/>
    <x v="764"/>
    <x v="0"/>
    <x v="2"/>
    <x v="0"/>
    <x v="0"/>
    <x v="1"/>
  </r>
  <r>
    <s v="PL 2246"/>
    <x v="23"/>
    <x v="3"/>
    <x v="0"/>
    <x v="0"/>
    <x v="2"/>
    <x v="45"/>
    <x v="102"/>
    <x v="164"/>
    <x v="730"/>
    <x v="730"/>
    <x v="730"/>
    <x v="765"/>
    <x v="1"/>
    <x v="2"/>
    <x v="0"/>
    <x v="0"/>
    <x v="1"/>
  </r>
  <r>
    <s v="PL 2247"/>
    <x v="602"/>
    <x v="3"/>
    <x v="0"/>
    <x v="2"/>
    <x v="1"/>
    <x v="4"/>
    <x v="109"/>
    <x v="171"/>
    <x v="731"/>
    <x v="731"/>
    <x v="731"/>
    <x v="766"/>
    <x v="1"/>
    <x v="2"/>
    <x v="1"/>
    <x v="1"/>
    <x v="0"/>
  </r>
  <r>
    <s v="PL 2248"/>
    <x v="603"/>
    <x v="2"/>
    <x v="3"/>
    <x v="2"/>
    <x v="1"/>
    <x v="4"/>
    <x v="99"/>
    <x v="161"/>
    <x v="732"/>
    <x v="732"/>
    <x v="732"/>
    <x v="767"/>
    <x v="1"/>
    <x v="2"/>
    <x v="1"/>
    <x v="1"/>
    <x v="0"/>
  </r>
  <r>
    <s v="PL 2249"/>
    <x v="604"/>
    <x v="0"/>
    <x v="0"/>
    <x v="1"/>
    <x v="1"/>
    <x v="4"/>
    <x v="99"/>
    <x v="161"/>
    <x v="733"/>
    <x v="733"/>
    <x v="733"/>
    <x v="768"/>
    <x v="1"/>
    <x v="0"/>
    <x v="1"/>
    <x v="1"/>
    <x v="0"/>
  </r>
  <r>
    <s v="PL 2250"/>
    <x v="605"/>
    <x v="1"/>
    <x v="0"/>
    <x v="1"/>
    <x v="1"/>
    <x v="4"/>
    <x v="114"/>
    <x v="177"/>
    <x v="734"/>
    <x v="734"/>
    <x v="734"/>
    <x v="769"/>
    <x v="1"/>
    <x v="2"/>
    <x v="0"/>
    <x v="1"/>
    <x v="0"/>
  </r>
  <r>
    <s v="PL 2251"/>
    <x v="605"/>
    <x v="0"/>
    <x v="0"/>
    <x v="1"/>
    <x v="2"/>
    <x v="20"/>
    <x v="96"/>
    <x v="157"/>
    <x v="735"/>
    <x v="735"/>
    <x v="735"/>
    <x v="770"/>
    <x v="0"/>
    <x v="2"/>
    <x v="0"/>
    <x v="1"/>
    <x v="0"/>
  </r>
  <r>
    <s v="PL 2252"/>
    <x v="606"/>
    <x v="0"/>
    <x v="0"/>
    <x v="17"/>
    <x v="0"/>
    <x v="0"/>
    <x v="100"/>
    <x v="162"/>
    <x v="736"/>
    <x v="736"/>
    <x v="736"/>
    <x v="771"/>
    <x v="0"/>
    <x v="1"/>
    <x v="0"/>
    <x v="0"/>
    <x v="0"/>
  </r>
  <r>
    <s v="PL 2253"/>
    <x v="607"/>
    <x v="1"/>
    <x v="0"/>
    <x v="0"/>
    <x v="1"/>
    <x v="7"/>
    <x v="98"/>
    <x v="160"/>
    <x v="737"/>
    <x v="737"/>
    <x v="737"/>
    <x v="772"/>
    <x v="1"/>
    <x v="0"/>
    <x v="1"/>
    <x v="1"/>
    <x v="0"/>
  </r>
  <r>
    <s v="PL 2254"/>
    <x v="608"/>
    <x v="0"/>
    <x v="0"/>
    <x v="0"/>
    <x v="0"/>
    <x v="0"/>
    <x v="95"/>
    <x v="150"/>
    <x v="738"/>
    <x v="738"/>
    <x v="738"/>
    <x v="773"/>
    <x v="0"/>
    <x v="1"/>
    <x v="1"/>
    <x v="0"/>
    <x v="0"/>
  </r>
  <r>
    <s v="PL 2255"/>
    <x v="609"/>
    <x v="1"/>
    <x v="0"/>
    <x v="1"/>
    <x v="2"/>
    <x v="29"/>
    <x v="115"/>
    <x v="178"/>
    <x v="739"/>
    <x v="739"/>
    <x v="739"/>
    <x v="774"/>
    <x v="1"/>
    <x v="2"/>
    <x v="1"/>
    <x v="1"/>
    <x v="0"/>
  </r>
  <r>
    <s v="PL 2256"/>
    <x v="610"/>
    <x v="1"/>
    <x v="0"/>
    <x v="1"/>
    <x v="0"/>
    <x v="15"/>
    <x v="99"/>
    <x v="161"/>
    <x v="142"/>
    <x v="142"/>
    <x v="142"/>
    <x v="145"/>
    <x v="0"/>
    <x v="1"/>
    <x v="0"/>
    <x v="0"/>
    <x v="0"/>
  </r>
  <r>
    <s v="PL 2257"/>
    <x v="611"/>
    <x v="1"/>
    <x v="0"/>
    <x v="10"/>
    <x v="0"/>
    <x v="0"/>
    <x v="95"/>
    <x v="179"/>
    <x v="740"/>
    <x v="740"/>
    <x v="740"/>
    <x v="775"/>
    <x v="0"/>
    <x v="1"/>
    <x v="1"/>
    <x v="0"/>
    <x v="0"/>
  </r>
  <r>
    <s v="PL 2258"/>
    <x v="612"/>
    <x v="2"/>
    <x v="3"/>
    <x v="9"/>
    <x v="0"/>
    <x v="0"/>
    <x v="95"/>
    <x v="150"/>
    <x v="741"/>
    <x v="741"/>
    <x v="741"/>
    <x v="776"/>
    <x v="0"/>
    <x v="1"/>
    <x v="0"/>
    <x v="0"/>
    <x v="0"/>
  </r>
  <r>
    <s v="PL 2259"/>
    <x v="613"/>
    <x v="1"/>
    <x v="0"/>
    <x v="0"/>
    <x v="1"/>
    <x v="7"/>
    <x v="97"/>
    <x v="159"/>
    <x v="742"/>
    <x v="742"/>
    <x v="742"/>
    <x v="777"/>
    <x v="1"/>
    <x v="2"/>
    <x v="1"/>
    <x v="1"/>
    <x v="0"/>
  </r>
  <r>
    <s v="PL 2260"/>
    <x v="614"/>
    <x v="0"/>
    <x v="0"/>
    <x v="17"/>
    <x v="0"/>
    <x v="0"/>
    <x v="98"/>
    <x v="180"/>
    <x v="743"/>
    <x v="743"/>
    <x v="743"/>
    <x v="778"/>
    <x v="0"/>
    <x v="1"/>
    <x v="1"/>
    <x v="0"/>
    <x v="0"/>
  </r>
  <r>
    <s v="PL 2261"/>
    <x v="615"/>
    <x v="0"/>
    <x v="0"/>
    <x v="1"/>
    <x v="1"/>
    <x v="4"/>
    <x v="108"/>
    <x v="170"/>
    <x v="744"/>
    <x v="744"/>
    <x v="744"/>
    <x v="779"/>
    <x v="1"/>
    <x v="2"/>
    <x v="1"/>
    <x v="1"/>
    <x v="0"/>
  </r>
  <r>
    <s v="PL 2263"/>
    <x v="616"/>
    <x v="1"/>
    <x v="0"/>
    <x v="2"/>
    <x v="1"/>
    <x v="7"/>
    <x v="114"/>
    <x v="177"/>
    <x v="745"/>
    <x v="745"/>
    <x v="745"/>
    <x v="780"/>
    <x v="1"/>
    <x v="2"/>
    <x v="0"/>
    <x v="0"/>
    <x v="1"/>
  </r>
  <r>
    <s v="PL 2264"/>
    <x v="617"/>
    <x v="1"/>
    <x v="0"/>
    <x v="0"/>
    <x v="1"/>
    <x v="7"/>
    <x v="107"/>
    <x v="169"/>
    <x v="746"/>
    <x v="746"/>
    <x v="746"/>
    <x v="781"/>
    <x v="1"/>
    <x v="2"/>
    <x v="1"/>
    <x v="1"/>
    <x v="0"/>
  </r>
  <r>
    <s v="PL 2265"/>
    <x v="618"/>
    <x v="2"/>
    <x v="3"/>
    <x v="2"/>
    <x v="2"/>
    <x v="31"/>
    <x v="116"/>
    <x v="181"/>
    <x v="747"/>
    <x v="747"/>
    <x v="747"/>
    <x v="782"/>
    <x v="1"/>
    <x v="2"/>
    <x v="1"/>
    <x v="1"/>
    <x v="0"/>
  </r>
  <r>
    <s v="PL 2268"/>
    <x v="619"/>
    <x v="2"/>
    <x v="1"/>
    <x v="0"/>
    <x v="2"/>
    <x v="27"/>
    <x v="96"/>
    <x v="157"/>
    <x v="748"/>
    <x v="748"/>
    <x v="748"/>
    <x v="783"/>
    <x v="1"/>
    <x v="0"/>
    <x v="1"/>
    <x v="1"/>
    <x v="0"/>
  </r>
  <r>
    <s v="PL 2269"/>
    <x v="620"/>
    <x v="0"/>
    <x v="0"/>
    <x v="0"/>
    <x v="1"/>
    <x v="7"/>
    <x v="109"/>
    <x v="171"/>
    <x v="749"/>
    <x v="749"/>
    <x v="749"/>
    <x v="784"/>
    <x v="1"/>
    <x v="2"/>
    <x v="0"/>
    <x v="0"/>
    <x v="1"/>
  </r>
  <r>
    <s v="PL 2270"/>
    <x v="621"/>
    <x v="0"/>
    <x v="0"/>
    <x v="2"/>
    <x v="2"/>
    <x v="31"/>
    <x v="117"/>
    <x v="182"/>
    <x v="750"/>
    <x v="750"/>
    <x v="750"/>
    <x v="785"/>
    <x v="1"/>
    <x v="2"/>
    <x v="0"/>
    <x v="0"/>
    <x v="1"/>
  </r>
  <r>
    <s v="PL 2271"/>
    <x v="622"/>
    <x v="3"/>
    <x v="0"/>
    <x v="1"/>
    <x v="1"/>
    <x v="8"/>
    <x v="107"/>
    <x v="169"/>
    <x v="751"/>
    <x v="751"/>
    <x v="751"/>
    <x v="786"/>
    <x v="1"/>
    <x v="0"/>
    <x v="1"/>
    <x v="1"/>
    <x v="0"/>
  </r>
  <r>
    <s v="PL 2272"/>
    <x v="623"/>
    <x v="0"/>
    <x v="0"/>
    <x v="0"/>
    <x v="1"/>
    <x v="1"/>
    <x v="99"/>
    <x v="161"/>
    <x v="752"/>
    <x v="752"/>
    <x v="752"/>
    <x v="340"/>
    <x v="0"/>
    <x v="1"/>
    <x v="1"/>
    <x v="1"/>
    <x v="0"/>
  </r>
  <r>
    <s v="PL 2273"/>
    <x v="624"/>
    <x v="1"/>
    <x v="0"/>
    <x v="0"/>
    <x v="2"/>
    <x v="35"/>
    <x v="99"/>
    <x v="161"/>
    <x v="753"/>
    <x v="753"/>
    <x v="753"/>
    <x v="787"/>
    <x v="0"/>
    <x v="1"/>
    <x v="0"/>
    <x v="0"/>
    <x v="1"/>
  </r>
  <r>
    <s v="PL 2274"/>
    <x v="624"/>
    <x v="0"/>
    <x v="0"/>
    <x v="0"/>
    <x v="1"/>
    <x v="9"/>
    <x v="99"/>
    <x v="183"/>
    <x v="754"/>
    <x v="754"/>
    <x v="754"/>
    <x v="788"/>
    <x v="0"/>
    <x v="1"/>
    <x v="0"/>
    <x v="0"/>
    <x v="1"/>
  </r>
  <r>
    <s v="PL 2275"/>
    <x v="321"/>
    <x v="1"/>
    <x v="0"/>
    <x v="6"/>
    <x v="2"/>
    <x v="35"/>
    <x v="98"/>
    <x v="160"/>
    <x v="755"/>
    <x v="755"/>
    <x v="755"/>
    <x v="789"/>
    <x v="0"/>
    <x v="1"/>
    <x v="0"/>
    <x v="0"/>
    <x v="1"/>
  </r>
  <r>
    <s v="PL 2276"/>
    <x v="625"/>
    <x v="3"/>
    <x v="0"/>
    <x v="6"/>
    <x v="2"/>
    <x v="35"/>
    <x v="98"/>
    <x v="160"/>
    <x v="756"/>
    <x v="756"/>
    <x v="756"/>
    <x v="790"/>
    <x v="0"/>
    <x v="1"/>
    <x v="1"/>
    <x v="1"/>
    <x v="0"/>
  </r>
  <r>
    <s v="PL 2277"/>
    <x v="626"/>
    <x v="2"/>
    <x v="4"/>
    <x v="13"/>
    <x v="2"/>
    <x v="60"/>
    <x v="95"/>
    <x v="150"/>
    <x v="757"/>
    <x v="757"/>
    <x v="757"/>
    <x v="791"/>
    <x v="0"/>
    <x v="2"/>
    <x v="0"/>
    <x v="0"/>
    <x v="1"/>
  </r>
  <r>
    <s v="PL 2278"/>
    <x v="627"/>
    <x v="0"/>
    <x v="0"/>
    <x v="1"/>
    <x v="1"/>
    <x v="7"/>
    <x v="114"/>
    <x v="177"/>
    <x v="758"/>
    <x v="758"/>
    <x v="758"/>
    <x v="792"/>
    <x v="1"/>
    <x v="2"/>
    <x v="0"/>
    <x v="1"/>
    <x v="0"/>
  </r>
  <r>
    <s v="PL 2279"/>
    <x v="414"/>
    <x v="1"/>
    <x v="0"/>
    <x v="1"/>
    <x v="2"/>
    <x v="25"/>
    <x v="99"/>
    <x v="161"/>
    <x v="759"/>
    <x v="759"/>
    <x v="759"/>
    <x v="793"/>
    <x v="1"/>
    <x v="1"/>
    <x v="0"/>
    <x v="1"/>
    <x v="0"/>
  </r>
  <r>
    <s v="PL 2280"/>
    <x v="628"/>
    <x v="3"/>
    <x v="0"/>
    <x v="19"/>
    <x v="2"/>
    <x v="61"/>
    <x v="118"/>
    <x v="184"/>
    <x v="760"/>
    <x v="760"/>
    <x v="760"/>
    <x v="794"/>
    <x v="0"/>
    <x v="0"/>
    <x v="1"/>
    <x v="1"/>
    <x v="0"/>
  </r>
  <r>
    <s v="PL 2281"/>
    <x v="629"/>
    <x v="2"/>
    <x v="1"/>
    <x v="19"/>
    <x v="2"/>
    <x v="61"/>
    <x v="109"/>
    <x v="171"/>
    <x v="760"/>
    <x v="760"/>
    <x v="760"/>
    <x v="795"/>
    <x v="0"/>
    <x v="0"/>
    <x v="0"/>
    <x v="0"/>
    <x v="1"/>
  </r>
  <r>
    <s v="PL 2282"/>
    <x v="629"/>
    <x v="2"/>
    <x v="4"/>
    <x v="19"/>
    <x v="2"/>
    <x v="61"/>
    <x v="107"/>
    <x v="169"/>
    <x v="760"/>
    <x v="760"/>
    <x v="760"/>
    <x v="795"/>
    <x v="1"/>
    <x v="0"/>
    <x v="0"/>
    <x v="0"/>
    <x v="1"/>
  </r>
  <r>
    <s v="PL 2283"/>
    <x v="630"/>
    <x v="3"/>
    <x v="0"/>
    <x v="12"/>
    <x v="0"/>
    <x v="24"/>
    <x v="95"/>
    <x v="150"/>
    <x v="77"/>
    <x v="77"/>
    <x v="77"/>
    <x v="78"/>
    <x v="0"/>
    <x v="1"/>
    <x v="0"/>
    <x v="0"/>
    <x v="0"/>
  </r>
  <r>
    <s v="PL 2284"/>
    <x v="631"/>
    <x v="1"/>
    <x v="0"/>
    <x v="15"/>
    <x v="2"/>
    <x v="50"/>
    <x v="100"/>
    <x v="162"/>
    <x v="761"/>
    <x v="761"/>
    <x v="761"/>
    <x v="796"/>
    <x v="1"/>
    <x v="0"/>
    <x v="1"/>
    <x v="1"/>
    <x v="0"/>
  </r>
  <r>
    <s v="PL 2286"/>
    <x v="632"/>
    <x v="2"/>
    <x v="2"/>
    <x v="7"/>
    <x v="0"/>
    <x v="10"/>
    <x v="87"/>
    <x v="121"/>
    <x v="287"/>
    <x v="287"/>
    <x v="287"/>
    <x v="294"/>
    <x v="0"/>
    <x v="1"/>
    <x v="1"/>
    <x v="0"/>
    <x v="0"/>
  </r>
  <r>
    <s v="PL 2287"/>
    <x v="633"/>
    <x v="0"/>
    <x v="0"/>
    <x v="0"/>
    <x v="0"/>
    <x v="0"/>
    <x v="87"/>
    <x v="185"/>
    <x v="762"/>
    <x v="762"/>
    <x v="762"/>
    <x v="797"/>
    <x v="0"/>
    <x v="1"/>
    <x v="1"/>
    <x v="0"/>
    <x v="0"/>
  </r>
  <r>
    <s v="PL 2288"/>
    <x v="634"/>
    <x v="2"/>
    <x v="3"/>
    <x v="1"/>
    <x v="1"/>
    <x v="4"/>
    <x v="84"/>
    <x v="118"/>
    <x v="763"/>
    <x v="763"/>
    <x v="763"/>
    <x v="798"/>
    <x v="1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294"/>
    <x v="250"/>
    <x v="1"/>
    <x v="0"/>
    <x v="0"/>
    <x v="0"/>
    <x v="0"/>
    <x v="98"/>
    <x v="160"/>
    <x v="764"/>
    <x v="764"/>
    <x v="764"/>
    <x v="799"/>
    <x v="1"/>
    <x v="1"/>
    <x v="0"/>
    <x v="0"/>
    <x v="0"/>
  </r>
  <r>
    <s v="PL 2295"/>
    <x v="635"/>
    <x v="0"/>
    <x v="0"/>
    <x v="0"/>
    <x v="0"/>
    <x v="13"/>
    <x v="98"/>
    <x v="160"/>
    <x v="700"/>
    <x v="700"/>
    <x v="700"/>
    <x v="734"/>
    <x v="0"/>
    <x v="1"/>
    <x v="1"/>
    <x v="0"/>
    <x v="0"/>
  </r>
  <r>
    <s v="PL 2296"/>
    <x v="636"/>
    <x v="3"/>
    <x v="0"/>
    <x v="5"/>
    <x v="2"/>
    <x v="21"/>
    <x v="110"/>
    <x v="172"/>
    <x v="765"/>
    <x v="765"/>
    <x v="765"/>
    <x v="800"/>
    <x v="0"/>
    <x v="2"/>
    <x v="1"/>
    <x v="1"/>
    <x v="0"/>
  </r>
  <r>
    <s v="PL 2297"/>
    <x v="160"/>
    <x v="3"/>
    <x v="0"/>
    <x v="5"/>
    <x v="1"/>
    <x v="1"/>
    <x v="110"/>
    <x v="172"/>
    <x v="113"/>
    <x v="113"/>
    <x v="113"/>
    <x v="115"/>
    <x v="0"/>
    <x v="2"/>
    <x v="0"/>
    <x v="0"/>
    <x v="1"/>
  </r>
  <r>
    <s v="PL 2298"/>
    <x v="160"/>
    <x v="0"/>
    <x v="0"/>
    <x v="17"/>
    <x v="0"/>
    <x v="0"/>
    <x v="98"/>
    <x v="160"/>
    <x v="766"/>
    <x v="766"/>
    <x v="766"/>
    <x v="801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300"/>
    <x v="537"/>
    <x v="1"/>
    <x v="0"/>
    <x v="9"/>
    <x v="1"/>
    <x v="7"/>
    <x v="88"/>
    <x v="123"/>
    <x v="767"/>
    <x v="767"/>
    <x v="767"/>
    <x v="802"/>
    <x v="0"/>
    <x v="2"/>
    <x v="0"/>
    <x v="0"/>
    <x v="1"/>
  </r>
  <r>
    <s v="PL 2301"/>
    <x v="637"/>
    <x v="3"/>
    <x v="0"/>
    <x v="9"/>
    <x v="1"/>
    <x v="7"/>
    <x v="117"/>
    <x v="182"/>
    <x v="768"/>
    <x v="768"/>
    <x v="768"/>
    <x v="803"/>
    <x v="1"/>
    <x v="2"/>
    <x v="0"/>
    <x v="0"/>
    <x v="1"/>
  </r>
  <r>
    <s v="PL 2302"/>
    <x v="638"/>
    <x v="3"/>
    <x v="0"/>
    <x v="4"/>
    <x v="0"/>
    <x v="15"/>
    <x v="98"/>
    <x v="160"/>
    <x v="769"/>
    <x v="769"/>
    <x v="769"/>
    <x v="804"/>
    <x v="0"/>
    <x v="1"/>
    <x v="1"/>
    <x v="0"/>
    <x v="0"/>
  </r>
  <r>
    <s v="PL 2303"/>
    <x v="639"/>
    <x v="1"/>
    <x v="0"/>
    <x v="2"/>
    <x v="1"/>
    <x v="14"/>
    <x v="107"/>
    <x v="169"/>
    <x v="770"/>
    <x v="770"/>
    <x v="770"/>
    <x v="805"/>
    <x v="0"/>
    <x v="2"/>
    <x v="0"/>
    <x v="1"/>
    <x v="0"/>
  </r>
  <r>
    <s v="PL 2304"/>
    <x v="640"/>
    <x v="0"/>
    <x v="0"/>
    <x v="2"/>
    <x v="1"/>
    <x v="1"/>
    <x v="107"/>
    <x v="169"/>
    <x v="771"/>
    <x v="771"/>
    <x v="771"/>
    <x v="806"/>
    <x v="0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306"/>
    <x v="79"/>
    <x v="0"/>
    <x v="0"/>
    <x v="0"/>
    <x v="0"/>
    <x v="0"/>
    <x v="98"/>
    <x v="160"/>
    <x v="424"/>
    <x v="424"/>
    <x v="424"/>
    <x v="438"/>
    <x v="0"/>
    <x v="1"/>
    <x v="0"/>
    <x v="0"/>
    <x v="0"/>
  </r>
  <r>
    <s v="PL 2307"/>
    <x v="641"/>
    <x v="3"/>
    <x v="0"/>
    <x v="4"/>
    <x v="0"/>
    <x v="15"/>
    <x v="114"/>
    <x v="177"/>
    <x v="101"/>
    <x v="101"/>
    <x v="101"/>
    <x v="102"/>
    <x v="0"/>
    <x v="1"/>
    <x v="1"/>
    <x v="0"/>
    <x v="0"/>
  </r>
  <r>
    <s v="PL 2308"/>
    <x v="642"/>
    <x v="1"/>
    <x v="0"/>
    <x v="0"/>
    <x v="2"/>
    <x v="40"/>
    <x v="119"/>
    <x v="186"/>
    <x v="772"/>
    <x v="772"/>
    <x v="772"/>
    <x v="807"/>
    <x v="1"/>
    <x v="2"/>
    <x v="0"/>
    <x v="0"/>
    <x v="1"/>
  </r>
  <r>
    <s v="PL 2309"/>
    <x v="643"/>
    <x v="0"/>
    <x v="0"/>
    <x v="0"/>
    <x v="2"/>
    <x v="40"/>
    <x v="112"/>
    <x v="174"/>
    <x v="773"/>
    <x v="773"/>
    <x v="773"/>
    <x v="808"/>
    <x v="1"/>
    <x v="2"/>
    <x v="0"/>
    <x v="1"/>
    <x v="0"/>
  </r>
  <r>
    <s v="PL 2310"/>
    <x v="109"/>
    <x v="0"/>
    <x v="0"/>
    <x v="1"/>
    <x v="1"/>
    <x v="4"/>
    <x v="101"/>
    <x v="163"/>
    <x v="774"/>
    <x v="774"/>
    <x v="774"/>
    <x v="809"/>
    <x v="0"/>
    <x v="2"/>
    <x v="0"/>
    <x v="0"/>
    <x v="1"/>
  </r>
  <r>
    <s v="PL 2311"/>
    <x v="125"/>
    <x v="1"/>
    <x v="0"/>
    <x v="16"/>
    <x v="2"/>
    <x v="58"/>
    <x v="97"/>
    <x v="159"/>
    <x v="775"/>
    <x v="775"/>
    <x v="775"/>
    <x v="810"/>
    <x v="1"/>
    <x v="2"/>
    <x v="0"/>
    <x v="1"/>
    <x v="0"/>
  </r>
  <r>
    <s v="PL 2312"/>
    <x v="644"/>
    <x v="3"/>
    <x v="0"/>
    <x v="0"/>
    <x v="0"/>
    <x v="0"/>
    <x v="114"/>
    <x v="177"/>
    <x v="776"/>
    <x v="776"/>
    <x v="776"/>
    <x v="811"/>
    <x v="0"/>
    <x v="1"/>
    <x v="1"/>
    <x v="0"/>
    <x v="0"/>
  </r>
  <r>
    <s v="PL 2313"/>
    <x v="645"/>
    <x v="2"/>
    <x v="2"/>
    <x v="0"/>
    <x v="2"/>
    <x v="35"/>
    <x v="102"/>
    <x v="164"/>
    <x v="777"/>
    <x v="777"/>
    <x v="777"/>
    <x v="812"/>
    <x v="0"/>
    <x v="2"/>
    <x v="1"/>
    <x v="1"/>
    <x v="0"/>
  </r>
  <r>
    <s v="PL 2314"/>
    <x v="646"/>
    <x v="0"/>
    <x v="0"/>
    <x v="0"/>
    <x v="1"/>
    <x v="1"/>
    <x v="102"/>
    <x v="164"/>
    <x v="700"/>
    <x v="700"/>
    <x v="700"/>
    <x v="734"/>
    <x v="0"/>
    <x v="2"/>
    <x v="0"/>
    <x v="1"/>
    <x v="0"/>
  </r>
  <r>
    <s v="PL 2315"/>
    <x v="646"/>
    <x v="2"/>
    <x v="4"/>
    <x v="0"/>
    <x v="1"/>
    <x v="7"/>
    <x v="120"/>
    <x v="187"/>
    <x v="778"/>
    <x v="778"/>
    <x v="778"/>
    <x v="813"/>
    <x v="1"/>
    <x v="0"/>
    <x v="0"/>
    <x v="1"/>
    <x v="0"/>
  </r>
  <r>
    <s v="PL 2316"/>
    <x v="647"/>
    <x v="0"/>
    <x v="0"/>
    <x v="2"/>
    <x v="1"/>
    <x v="4"/>
    <x v="114"/>
    <x v="177"/>
    <x v="779"/>
    <x v="779"/>
    <x v="779"/>
    <x v="814"/>
    <x v="1"/>
    <x v="1"/>
    <x v="1"/>
    <x v="1"/>
    <x v="0"/>
  </r>
  <r>
    <s v="PL 2317"/>
    <x v="648"/>
    <x v="2"/>
    <x v="3"/>
    <x v="2"/>
    <x v="1"/>
    <x v="12"/>
    <x v="102"/>
    <x v="164"/>
    <x v="780"/>
    <x v="780"/>
    <x v="780"/>
    <x v="815"/>
    <x v="0"/>
    <x v="2"/>
    <x v="1"/>
    <x v="1"/>
    <x v="0"/>
  </r>
  <r>
    <s v="PL 2318"/>
    <x v="649"/>
    <x v="0"/>
    <x v="0"/>
    <x v="1"/>
    <x v="2"/>
    <x v="35"/>
    <x v="114"/>
    <x v="177"/>
    <x v="781"/>
    <x v="781"/>
    <x v="781"/>
    <x v="816"/>
    <x v="0"/>
    <x v="1"/>
    <x v="1"/>
    <x v="1"/>
    <x v="0"/>
  </r>
  <r>
    <s v="PL 2319"/>
    <x v="447"/>
    <x v="2"/>
    <x v="1"/>
    <x v="1"/>
    <x v="1"/>
    <x v="1"/>
    <x v="114"/>
    <x v="177"/>
    <x v="26"/>
    <x v="26"/>
    <x v="26"/>
    <x v="30"/>
    <x v="0"/>
    <x v="1"/>
    <x v="0"/>
    <x v="1"/>
    <x v="0"/>
  </r>
  <r>
    <s v="PL 2320"/>
    <x v="447"/>
    <x v="0"/>
    <x v="0"/>
    <x v="1"/>
    <x v="1"/>
    <x v="2"/>
    <x v="114"/>
    <x v="177"/>
    <x v="491"/>
    <x v="491"/>
    <x v="491"/>
    <x v="507"/>
    <x v="0"/>
    <x v="2"/>
    <x v="0"/>
    <x v="1"/>
    <x v="0"/>
  </r>
  <r>
    <s v="PL 2321"/>
    <x v="650"/>
    <x v="3"/>
    <x v="0"/>
    <x v="0"/>
    <x v="0"/>
    <x v="0"/>
    <x v="114"/>
    <x v="177"/>
    <x v="782"/>
    <x v="782"/>
    <x v="782"/>
    <x v="817"/>
    <x v="0"/>
    <x v="1"/>
    <x v="1"/>
    <x v="0"/>
    <x v="0"/>
  </r>
  <r>
    <s v="PL 2322"/>
    <x v="651"/>
    <x v="3"/>
    <x v="0"/>
    <x v="0"/>
    <x v="0"/>
    <x v="0"/>
    <x v="114"/>
    <x v="177"/>
    <x v="783"/>
    <x v="783"/>
    <x v="783"/>
    <x v="818"/>
    <x v="0"/>
    <x v="1"/>
    <x v="1"/>
    <x v="0"/>
    <x v="0"/>
  </r>
  <r>
    <s v="PL 2323"/>
    <x v="652"/>
    <x v="1"/>
    <x v="0"/>
    <x v="0"/>
    <x v="1"/>
    <x v="7"/>
    <x v="118"/>
    <x v="184"/>
    <x v="530"/>
    <x v="530"/>
    <x v="530"/>
    <x v="548"/>
    <x v="1"/>
    <x v="2"/>
    <x v="1"/>
    <x v="1"/>
    <x v="0"/>
  </r>
  <r>
    <s v="PL 2324"/>
    <x v="653"/>
    <x v="0"/>
    <x v="0"/>
    <x v="0"/>
    <x v="2"/>
    <x v="28"/>
    <x v="61"/>
    <x v="188"/>
    <x v="784"/>
    <x v="784"/>
    <x v="784"/>
    <x v="819"/>
    <x v="1"/>
    <x v="2"/>
    <x v="1"/>
    <x v="1"/>
    <x v="0"/>
  </r>
  <r>
    <s v="PL 2326"/>
    <x v="583"/>
    <x v="2"/>
    <x v="3"/>
    <x v="1"/>
    <x v="1"/>
    <x v="7"/>
    <x v="116"/>
    <x v="181"/>
    <x v="785"/>
    <x v="785"/>
    <x v="785"/>
    <x v="820"/>
    <x v="1"/>
    <x v="2"/>
    <x v="0"/>
    <x v="1"/>
    <x v="0"/>
  </r>
  <r>
    <s v="PL 2327"/>
    <x v="654"/>
    <x v="0"/>
    <x v="0"/>
    <x v="1"/>
    <x v="1"/>
    <x v="7"/>
    <x v="121"/>
    <x v="189"/>
    <x v="786"/>
    <x v="786"/>
    <x v="786"/>
    <x v="821"/>
    <x v="1"/>
    <x v="2"/>
    <x v="0"/>
    <x v="1"/>
    <x v="0"/>
  </r>
  <r>
    <s v="PL 2328"/>
    <x v="655"/>
    <x v="1"/>
    <x v="0"/>
    <x v="9"/>
    <x v="2"/>
    <x v="59"/>
    <x v="102"/>
    <x v="164"/>
    <x v="654"/>
    <x v="654"/>
    <x v="654"/>
    <x v="822"/>
    <x v="0"/>
    <x v="1"/>
    <x v="1"/>
    <x v="1"/>
    <x v="0"/>
  </r>
  <r>
    <s v="PL 2329"/>
    <x v="656"/>
    <x v="1"/>
    <x v="0"/>
    <x v="0"/>
    <x v="0"/>
    <x v="0"/>
    <x v="102"/>
    <x v="190"/>
    <x v="787"/>
    <x v="787"/>
    <x v="787"/>
    <x v="823"/>
    <x v="0"/>
    <x v="1"/>
    <x v="1"/>
    <x v="0"/>
    <x v="0"/>
  </r>
  <r>
    <s v="PL 2330"/>
    <x v="657"/>
    <x v="3"/>
    <x v="0"/>
    <x v="0"/>
    <x v="0"/>
    <x v="0"/>
    <x v="102"/>
    <x v="191"/>
    <x v="788"/>
    <x v="788"/>
    <x v="788"/>
    <x v="824"/>
    <x v="0"/>
    <x v="1"/>
    <x v="1"/>
    <x v="0"/>
    <x v="0"/>
  </r>
  <r>
    <s v="PL 2331"/>
    <x v="658"/>
    <x v="0"/>
    <x v="0"/>
    <x v="17"/>
    <x v="0"/>
    <x v="0"/>
    <x v="114"/>
    <x v="177"/>
    <x v="789"/>
    <x v="789"/>
    <x v="789"/>
    <x v="825"/>
    <x v="0"/>
    <x v="1"/>
    <x v="1"/>
    <x v="0"/>
    <x v="0"/>
  </r>
  <r>
    <s v="PL 2332"/>
    <x v="659"/>
    <x v="2"/>
    <x v="2"/>
    <x v="0"/>
    <x v="0"/>
    <x v="0"/>
    <x v="102"/>
    <x v="190"/>
    <x v="790"/>
    <x v="790"/>
    <x v="790"/>
    <x v="826"/>
    <x v="0"/>
    <x v="1"/>
    <x v="1"/>
    <x v="0"/>
    <x v="0"/>
  </r>
  <r>
    <s v="PL 2367"/>
    <x v="660"/>
    <x v="1"/>
    <x v="0"/>
    <x v="4"/>
    <x v="0"/>
    <x v="10"/>
    <x v="102"/>
    <x v="164"/>
    <x v="142"/>
    <x v="142"/>
    <x v="142"/>
    <x v="145"/>
    <x v="0"/>
    <x v="1"/>
    <x v="0"/>
    <x v="0"/>
    <x v="0"/>
  </r>
  <r>
    <s v="PL 2368"/>
    <x v="661"/>
    <x v="0"/>
    <x v="0"/>
    <x v="2"/>
    <x v="1"/>
    <x v="4"/>
    <x v="96"/>
    <x v="157"/>
    <x v="791"/>
    <x v="791"/>
    <x v="791"/>
    <x v="827"/>
    <x v="1"/>
    <x v="2"/>
    <x v="1"/>
    <x v="1"/>
    <x v="0"/>
  </r>
  <r>
    <s v="PL 2369"/>
    <x v="662"/>
    <x v="1"/>
    <x v="0"/>
    <x v="1"/>
    <x v="2"/>
    <x v="35"/>
    <x v="107"/>
    <x v="169"/>
    <x v="792"/>
    <x v="792"/>
    <x v="792"/>
    <x v="828"/>
    <x v="0"/>
    <x v="1"/>
    <x v="1"/>
    <x v="1"/>
    <x v="0"/>
  </r>
  <r>
    <s v="PL 2370"/>
    <x v="663"/>
    <x v="3"/>
    <x v="0"/>
    <x v="1"/>
    <x v="1"/>
    <x v="1"/>
    <x v="107"/>
    <x v="169"/>
    <x v="130"/>
    <x v="130"/>
    <x v="130"/>
    <x v="829"/>
    <x v="0"/>
    <x v="1"/>
    <x v="0"/>
    <x v="0"/>
    <x v="1"/>
  </r>
  <r>
    <s v="PL 2371"/>
    <x v="663"/>
    <x v="2"/>
    <x v="1"/>
    <x v="4"/>
    <x v="0"/>
    <x v="5"/>
    <x v="107"/>
    <x v="169"/>
    <x v="793"/>
    <x v="793"/>
    <x v="793"/>
    <x v="830"/>
    <x v="0"/>
    <x v="1"/>
    <x v="0"/>
    <x v="0"/>
    <x v="0"/>
  </r>
  <r>
    <s v="PL 2372"/>
    <x v="664"/>
    <x v="2"/>
    <x v="2"/>
    <x v="0"/>
    <x v="2"/>
    <x v="18"/>
    <x v="107"/>
    <x v="192"/>
    <x v="794"/>
    <x v="794"/>
    <x v="794"/>
    <x v="831"/>
    <x v="0"/>
    <x v="1"/>
    <x v="1"/>
    <x v="1"/>
    <x v="0"/>
  </r>
  <r>
    <s v="PL 2373"/>
    <x v="37"/>
    <x v="1"/>
    <x v="0"/>
    <x v="0"/>
    <x v="2"/>
    <x v="18"/>
    <x v="107"/>
    <x v="192"/>
    <x v="794"/>
    <x v="794"/>
    <x v="794"/>
    <x v="832"/>
    <x v="0"/>
    <x v="1"/>
    <x v="0"/>
    <x v="0"/>
    <x v="1"/>
  </r>
  <r>
    <s v="PL 2374"/>
    <x v="37"/>
    <x v="2"/>
    <x v="4"/>
    <x v="17"/>
    <x v="0"/>
    <x v="0"/>
    <x v="107"/>
    <x v="169"/>
    <x v="795"/>
    <x v="795"/>
    <x v="795"/>
    <x v="833"/>
    <x v="0"/>
    <x v="1"/>
    <x v="0"/>
    <x v="0"/>
    <x v="0"/>
  </r>
  <r>
    <s v="PL 2376"/>
    <x v="665"/>
    <x v="2"/>
    <x v="1"/>
    <x v="1"/>
    <x v="1"/>
    <x v="7"/>
    <x v="97"/>
    <x v="159"/>
    <x v="796"/>
    <x v="796"/>
    <x v="796"/>
    <x v="73"/>
    <x v="0"/>
    <x v="0"/>
    <x v="1"/>
    <x v="1"/>
    <x v="0"/>
  </r>
  <r>
    <s v="PL 2377"/>
    <x v="626"/>
    <x v="1"/>
    <x v="0"/>
    <x v="1"/>
    <x v="1"/>
    <x v="7"/>
    <x v="97"/>
    <x v="159"/>
    <x v="797"/>
    <x v="797"/>
    <x v="797"/>
    <x v="834"/>
    <x v="0"/>
    <x v="0"/>
    <x v="0"/>
    <x v="0"/>
    <x v="1"/>
  </r>
  <r>
    <s v="PL 2378"/>
    <x v="626"/>
    <x v="0"/>
    <x v="0"/>
    <x v="2"/>
    <x v="1"/>
    <x v="7"/>
    <x v="97"/>
    <x v="159"/>
    <x v="798"/>
    <x v="798"/>
    <x v="798"/>
    <x v="835"/>
    <x v="1"/>
    <x v="0"/>
    <x v="0"/>
    <x v="0"/>
    <x v="1"/>
  </r>
  <r>
    <s v="PL 2379"/>
    <x v="666"/>
    <x v="0"/>
    <x v="0"/>
    <x v="7"/>
    <x v="0"/>
    <x v="10"/>
    <x v="107"/>
    <x v="169"/>
    <x v="220"/>
    <x v="220"/>
    <x v="220"/>
    <x v="579"/>
    <x v="0"/>
    <x v="1"/>
    <x v="1"/>
    <x v="0"/>
    <x v="0"/>
  </r>
  <r>
    <s v="PL 2380"/>
    <x v="667"/>
    <x v="3"/>
    <x v="0"/>
    <x v="4"/>
    <x v="0"/>
    <x v="15"/>
    <x v="107"/>
    <x v="169"/>
    <x v="22"/>
    <x v="22"/>
    <x v="22"/>
    <x v="22"/>
    <x v="0"/>
    <x v="1"/>
    <x v="1"/>
    <x v="0"/>
    <x v="0"/>
  </r>
  <r>
    <s v="PL 2381"/>
    <x v="668"/>
    <x v="2"/>
    <x v="2"/>
    <x v="4"/>
    <x v="0"/>
    <x v="10"/>
    <x v="107"/>
    <x v="169"/>
    <x v="799"/>
    <x v="799"/>
    <x v="799"/>
    <x v="836"/>
    <x v="0"/>
    <x v="1"/>
    <x v="0"/>
    <x v="0"/>
    <x v="0"/>
  </r>
  <r>
    <s v="PL 2382"/>
    <x v="668"/>
    <x v="3"/>
    <x v="0"/>
    <x v="4"/>
    <x v="0"/>
    <x v="0"/>
    <x v="107"/>
    <x v="169"/>
    <x v="800"/>
    <x v="800"/>
    <x v="800"/>
    <x v="837"/>
    <x v="0"/>
    <x v="1"/>
    <x v="0"/>
    <x v="0"/>
    <x v="0"/>
  </r>
  <r>
    <s v="PL 2383"/>
    <x v="668"/>
    <x v="3"/>
    <x v="0"/>
    <x v="1"/>
    <x v="1"/>
    <x v="7"/>
    <x v="101"/>
    <x v="163"/>
    <x v="801"/>
    <x v="801"/>
    <x v="801"/>
    <x v="838"/>
    <x v="1"/>
    <x v="2"/>
    <x v="0"/>
    <x v="0"/>
    <x v="1"/>
  </r>
  <r>
    <s v="PL 2384"/>
    <x v="621"/>
    <x v="3"/>
    <x v="0"/>
    <x v="1"/>
    <x v="0"/>
    <x v="13"/>
    <x v="107"/>
    <x v="169"/>
    <x v="26"/>
    <x v="26"/>
    <x v="26"/>
    <x v="26"/>
    <x v="0"/>
    <x v="1"/>
    <x v="0"/>
    <x v="0"/>
    <x v="0"/>
  </r>
  <r>
    <s v="PL 2385"/>
    <x v="669"/>
    <x v="1"/>
    <x v="0"/>
    <x v="0"/>
    <x v="1"/>
    <x v="9"/>
    <x v="107"/>
    <x v="156"/>
    <x v="802"/>
    <x v="802"/>
    <x v="802"/>
    <x v="839"/>
    <x v="0"/>
    <x v="1"/>
    <x v="1"/>
    <x v="1"/>
    <x v="0"/>
  </r>
  <r>
    <s v="PL 2387"/>
    <x v="670"/>
    <x v="2"/>
    <x v="1"/>
    <x v="17"/>
    <x v="0"/>
    <x v="0"/>
    <x v="102"/>
    <x v="191"/>
    <x v="803"/>
    <x v="803"/>
    <x v="803"/>
    <x v="840"/>
    <x v="1"/>
    <x v="1"/>
    <x v="0"/>
    <x v="0"/>
    <x v="0"/>
  </r>
  <r>
    <s v="PL 2388"/>
    <x v="671"/>
    <x v="1"/>
    <x v="0"/>
    <x v="17"/>
    <x v="0"/>
    <x v="0"/>
    <x v="102"/>
    <x v="191"/>
    <x v="804"/>
    <x v="804"/>
    <x v="804"/>
    <x v="841"/>
    <x v="0"/>
    <x v="1"/>
    <x v="0"/>
    <x v="0"/>
    <x v="0"/>
  </r>
  <r>
    <s v="PL 2460"/>
    <x v="672"/>
    <x v="0"/>
    <x v="0"/>
    <x v="17"/>
    <x v="0"/>
    <x v="0"/>
    <x v="107"/>
    <x v="127"/>
    <x v="803"/>
    <x v="803"/>
    <x v="803"/>
    <x v="842"/>
    <x v="0"/>
    <x v="1"/>
    <x v="1"/>
    <x v="0"/>
    <x v="0"/>
  </r>
  <r>
    <s v="PL 2462"/>
    <x v="673"/>
    <x v="0"/>
    <x v="0"/>
    <x v="17"/>
    <x v="0"/>
    <x v="0"/>
    <x v="107"/>
    <x v="169"/>
    <x v="805"/>
    <x v="805"/>
    <x v="805"/>
    <x v="843"/>
    <x v="0"/>
    <x v="1"/>
    <x v="1"/>
    <x v="0"/>
    <x v="0"/>
  </r>
  <r>
    <s v="PL 2463"/>
    <x v="674"/>
    <x v="0"/>
    <x v="0"/>
    <x v="1"/>
    <x v="2"/>
    <x v="17"/>
    <x v="112"/>
    <x v="193"/>
    <x v="548"/>
    <x v="548"/>
    <x v="548"/>
    <x v="567"/>
    <x v="1"/>
    <x v="1"/>
    <x v="1"/>
    <x v="1"/>
    <x v="0"/>
  </r>
  <r>
    <s v="PL 2464"/>
    <x v="185"/>
    <x v="2"/>
    <x v="3"/>
    <x v="0"/>
    <x v="0"/>
    <x v="0"/>
    <x v="112"/>
    <x v="194"/>
    <x v="803"/>
    <x v="803"/>
    <x v="803"/>
    <x v="840"/>
    <x v="0"/>
    <x v="1"/>
    <x v="0"/>
    <x v="0"/>
    <x v="0"/>
  </r>
  <r>
    <s v="PL 2465"/>
    <x v="675"/>
    <x v="1"/>
    <x v="0"/>
    <x v="0"/>
    <x v="0"/>
    <x v="0"/>
    <x v="112"/>
    <x v="194"/>
    <x v="806"/>
    <x v="806"/>
    <x v="806"/>
    <x v="844"/>
    <x v="0"/>
    <x v="1"/>
    <x v="1"/>
    <x v="0"/>
    <x v="0"/>
  </r>
  <r>
    <s v="PL 2466"/>
    <x v="676"/>
    <x v="1"/>
    <x v="0"/>
    <x v="0"/>
    <x v="0"/>
    <x v="0"/>
    <x v="112"/>
    <x v="174"/>
    <x v="807"/>
    <x v="807"/>
    <x v="807"/>
    <x v="845"/>
    <x v="0"/>
    <x v="1"/>
    <x v="1"/>
    <x v="0"/>
    <x v="0"/>
  </r>
  <r>
    <s v="PL 2467"/>
    <x v="677"/>
    <x v="2"/>
    <x v="2"/>
    <x v="1"/>
    <x v="0"/>
    <x v="55"/>
    <x v="97"/>
    <x v="159"/>
    <x v="571"/>
    <x v="571"/>
    <x v="571"/>
    <x v="579"/>
    <x v="0"/>
    <x v="1"/>
    <x v="1"/>
    <x v="0"/>
    <x v="0"/>
  </r>
  <r>
    <s v="PL 2468"/>
    <x v="678"/>
    <x v="0"/>
    <x v="0"/>
    <x v="0"/>
    <x v="2"/>
    <x v="26"/>
    <x v="96"/>
    <x v="157"/>
    <x v="66"/>
    <x v="66"/>
    <x v="66"/>
    <x v="67"/>
    <x v="1"/>
    <x v="2"/>
    <x v="1"/>
    <x v="1"/>
    <x v="0"/>
  </r>
  <r>
    <s v="PL 2469"/>
    <x v="679"/>
    <x v="3"/>
    <x v="0"/>
    <x v="0"/>
    <x v="0"/>
    <x v="0"/>
    <x v="112"/>
    <x v="174"/>
    <x v="808"/>
    <x v="808"/>
    <x v="808"/>
    <x v="846"/>
    <x v="0"/>
    <x v="1"/>
    <x v="1"/>
    <x v="0"/>
    <x v="0"/>
  </r>
  <r>
    <s v="PL 2470"/>
    <x v="680"/>
    <x v="2"/>
    <x v="1"/>
    <x v="2"/>
    <x v="2"/>
    <x v="50"/>
    <x v="97"/>
    <x v="159"/>
    <x v="809"/>
    <x v="809"/>
    <x v="809"/>
    <x v="847"/>
    <x v="1"/>
    <x v="0"/>
    <x v="1"/>
    <x v="1"/>
    <x v="0"/>
  </r>
  <r>
    <s v="PL 2471"/>
    <x v="681"/>
    <x v="2"/>
    <x v="4"/>
    <x v="17"/>
    <x v="0"/>
    <x v="0"/>
    <x v="97"/>
    <x v="195"/>
    <x v="810"/>
    <x v="810"/>
    <x v="810"/>
    <x v="848"/>
    <x v="0"/>
    <x v="2"/>
    <x v="1"/>
    <x v="0"/>
    <x v="0"/>
  </r>
  <r>
    <s v="PL 2472"/>
    <x v="439"/>
    <x v="3"/>
    <x v="0"/>
    <x v="16"/>
    <x v="2"/>
    <x v="34"/>
    <x v="101"/>
    <x v="163"/>
    <x v="811"/>
    <x v="811"/>
    <x v="811"/>
    <x v="849"/>
    <x v="0"/>
    <x v="2"/>
    <x v="0"/>
    <x v="0"/>
    <x v="1"/>
  </r>
  <r>
    <s v="PL 2473"/>
    <x v="107"/>
    <x v="0"/>
    <x v="0"/>
    <x v="16"/>
    <x v="2"/>
    <x v="62"/>
    <x v="110"/>
    <x v="172"/>
    <x v="812"/>
    <x v="812"/>
    <x v="812"/>
    <x v="850"/>
    <x v="0"/>
    <x v="2"/>
    <x v="0"/>
    <x v="0"/>
    <x v="1"/>
  </r>
  <r>
    <s v="PL 2474"/>
    <x v="107"/>
    <x v="2"/>
    <x v="2"/>
    <x v="19"/>
    <x v="2"/>
    <x v="33"/>
    <x v="103"/>
    <x v="165"/>
    <x v="813"/>
    <x v="813"/>
    <x v="813"/>
    <x v="851"/>
    <x v="1"/>
    <x v="0"/>
    <x v="0"/>
    <x v="0"/>
    <x v="1"/>
  </r>
  <r>
    <s v="PL 2475"/>
    <x v="682"/>
    <x v="0"/>
    <x v="0"/>
    <x v="2"/>
    <x v="1"/>
    <x v="14"/>
    <x v="121"/>
    <x v="189"/>
    <x v="787"/>
    <x v="787"/>
    <x v="787"/>
    <x v="823"/>
    <x v="1"/>
    <x v="2"/>
    <x v="0"/>
    <x v="1"/>
    <x v="0"/>
  </r>
  <r>
    <s v="PL 2476"/>
    <x v="683"/>
    <x v="2"/>
    <x v="2"/>
    <x v="2"/>
    <x v="1"/>
    <x v="14"/>
    <x v="121"/>
    <x v="189"/>
    <x v="814"/>
    <x v="814"/>
    <x v="814"/>
    <x v="852"/>
    <x v="1"/>
    <x v="2"/>
    <x v="0"/>
    <x v="1"/>
    <x v="0"/>
  </r>
  <r>
    <s v="PL 2477"/>
    <x v="683"/>
    <x v="1"/>
    <x v="0"/>
    <x v="0"/>
    <x v="1"/>
    <x v="9"/>
    <x v="110"/>
    <x v="22"/>
    <x v="815"/>
    <x v="815"/>
    <x v="815"/>
    <x v="853"/>
    <x v="0"/>
    <x v="1"/>
    <x v="0"/>
    <x v="1"/>
    <x v="0"/>
  </r>
  <r>
    <s v="PL 2478"/>
    <x v="30"/>
    <x v="0"/>
    <x v="0"/>
    <x v="1"/>
    <x v="2"/>
    <x v="29"/>
    <x v="88"/>
    <x v="123"/>
    <x v="816"/>
    <x v="816"/>
    <x v="816"/>
    <x v="854"/>
    <x v="1"/>
    <x v="2"/>
    <x v="0"/>
    <x v="0"/>
    <x v="1"/>
  </r>
  <r>
    <s v="PL 2479"/>
    <x v="384"/>
    <x v="0"/>
    <x v="0"/>
    <x v="2"/>
    <x v="2"/>
    <x v="31"/>
    <x v="88"/>
    <x v="123"/>
    <x v="817"/>
    <x v="817"/>
    <x v="817"/>
    <x v="855"/>
    <x v="1"/>
    <x v="2"/>
    <x v="0"/>
    <x v="0"/>
    <x v="1"/>
  </r>
  <r>
    <s v="PL 2480"/>
    <x v="684"/>
    <x v="1"/>
    <x v="0"/>
    <x v="0"/>
    <x v="2"/>
    <x v="26"/>
    <x v="117"/>
    <x v="182"/>
    <x v="818"/>
    <x v="818"/>
    <x v="818"/>
    <x v="856"/>
    <x v="1"/>
    <x v="2"/>
    <x v="0"/>
    <x v="1"/>
    <x v="0"/>
  </r>
  <r>
    <s v="PL 2481"/>
    <x v="685"/>
    <x v="0"/>
    <x v="0"/>
    <x v="17"/>
    <x v="0"/>
    <x v="0"/>
    <x v="121"/>
    <x v="196"/>
    <x v="819"/>
    <x v="819"/>
    <x v="819"/>
    <x v="857"/>
    <x v="0"/>
    <x v="1"/>
    <x v="1"/>
    <x v="0"/>
    <x v="0"/>
  </r>
  <r>
    <s v="PL 2504"/>
    <x v="686"/>
    <x v="2"/>
    <x v="3"/>
    <x v="12"/>
    <x v="0"/>
    <x v="5"/>
    <x v="109"/>
    <x v="171"/>
    <x v="557"/>
    <x v="557"/>
    <x v="557"/>
    <x v="576"/>
    <x v="0"/>
    <x v="2"/>
    <x v="1"/>
    <x v="0"/>
    <x v="0"/>
  </r>
  <r>
    <s v="PL 2505"/>
    <x v="687"/>
    <x v="0"/>
    <x v="0"/>
    <x v="12"/>
    <x v="0"/>
    <x v="10"/>
    <x v="109"/>
    <x v="171"/>
    <x v="287"/>
    <x v="287"/>
    <x v="287"/>
    <x v="373"/>
    <x v="0"/>
    <x v="2"/>
    <x v="0"/>
    <x v="0"/>
    <x v="0"/>
  </r>
  <r>
    <s v="PL 2508"/>
    <x v="687"/>
    <x v="3"/>
    <x v="0"/>
    <x v="0"/>
    <x v="2"/>
    <x v="28"/>
    <x v="88"/>
    <x v="123"/>
    <x v="820"/>
    <x v="820"/>
    <x v="820"/>
    <x v="858"/>
    <x v="1"/>
    <x v="2"/>
    <x v="0"/>
    <x v="0"/>
    <x v="1"/>
  </r>
  <r>
    <s v="PL 2509"/>
    <x v="571"/>
    <x v="1"/>
    <x v="0"/>
    <x v="0"/>
    <x v="2"/>
    <x v="28"/>
    <x v="88"/>
    <x v="123"/>
    <x v="820"/>
    <x v="820"/>
    <x v="820"/>
    <x v="858"/>
    <x v="1"/>
    <x v="2"/>
    <x v="0"/>
    <x v="1"/>
    <x v="0"/>
  </r>
  <r>
    <s v="PL 2510"/>
    <x v="688"/>
    <x v="1"/>
    <x v="0"/>
    <x v="0"/>
    <x v="2"/>
    <x v="28"/>
    <x v="88"/>
    <x v="123"/>
    <x v="820"/>
    <x v="820"/>
    <x v="820"/>
    <x v="858"/>
    <x v="1"/>
    <x v="2"/>
    <x v="0"/>
    <x v="0"/>
    <x v="1"/>
  </r>
  <r>
    <s v="PL 2511"/>
    <x v="689"/>
    <x v="2"/>
    <x v="3"/>
    <x v="0"/>
    <x v="2"/>
    <x v="28"/>
    <x v="88"/>
    <x v="123"/>
    <x v="820"/>
    <x v="820"/>
    <x v="820"/>
    <x v="859"/>
    <x v="1"/>
    <x v="2"/>
    <x v="0"/>
    <x v="1"/>
    <x v="0"/>
  </r>
  <r>
    <s v="PL 2512"/>
    <x v="383"/>
    <x v="1"/>
    <x v="0"/>
    <x v="9"/>
    <x v="2"/>
    <x v="59"/>
    <x v="121"/>
    <x v="189"/>
    <x v="654"/>
    <x v="654"/>
    <x v="654"/>
    <x v="822"/>
    <x v="0"/>
    <x v="1"/>
    <x v="0"/>
    <x v="1"/>
    <x v="0"/>
  </r>
  <r>
    <s v="PL 2513"/>
    <x v="690"/>
    <x v="3"/>
    <x v="0"/>
    <x v="0"/>
    <x v="2"/>
    <x v="35"/>
    <x v="121"/>
    <x v="189"/>
    <x v="821"/>
    <x v="821"/>
    <x v="821"/>
    <x v="860"/>
    <x v="0"/>
    <x v="1"/>
    <x v="1"/>
    <x v="1"/>
    <x v="0"/>
  </r>
  <r>
    <s v="PL 2514"/>
    <x v="691"/>
    <x v="2"/>
    <x v="1"/>
    <x v="0"/>
    <x v="1"/>
    <x v="1"/>
    <x v="121"/>
    <x v="189"/>
    <x v="822"/>
    <x v="822"/>
    <x v="822"/>
    <x v="861"/>
    <x v="0"/>
    <x v="1"/>
    <x v="0"/>
    <x v="1"/>
    <x v="0"/>
  </r>
  <r>
    <s v="PL 2515"/>
    <x v="691"/>
    <x v="3"/>
    <x v="0"/>
    <x v="2"/>
    <x v="2"/>
    <x v="33"/>
    <x v="96"/>
    <x v="157"/>
    <x v="823"/>
    <x v="823"/>
    <x v="823"/>
    <x v="862"/>
    <x v="0"/>
    <x v="1"/>
    <x v="0"/>
    <x v="1"/>
    <x v="0"/>
  </r>
  <r>
    <s v="PL 2516"/>
    <x v="692"/>
    <x v="2"/>
    <x v="4"/>
    <x v="1"/>
    <x v="2"/>
    <x v="30"/>
    <x v="121"/>
    <x v="189"/>
    <x v="234"/>
    <x v="234"/>
    <x v="234"/>
    <x v="240"/>
    <x v="1"/>
    <x v="2"/>
    <x v="0"/>
    <x v="0"/>
    <x v="1"/>
  </r>
  <r>
    <s v="PL 2517"/>
    <x v="693"/>
    <x v="2"/>
    <x v="4"/>
    <x v="1"/>
    <x v="1"/>
    <x v="4"/>
    <x v="88"/>
    <x v="123"/>
    <x v="824"/>
    <x v="824"/>
    <x v="824"/>
    <x v="863"/>
    <x v="1"/>
    <x v="1"/>
    <x v="1"/>
    <x v="1"/>
    <x v="0"/>
  </r>
  <r>
    <s v="PL 2518"/>
    <x v="694"/>
    <x v="3"/>
    <x v="0"/>
    <x v="17"/>
    <x v="0"/>
    <x v="0"/>
    <x v="119"/>
    <x v="197"/>
    <x v="825"/>
    <x v="825"/>
    <x v="825"/>
    <x v="864"/>
    <x v="0"/>
    <x v="1"/>
    <x v="1"/>
    <x v="0"/>
    <x v="0"/>
  </r>
  <r>
    <s v="PL 2519"/>
    <x v="695"/>
    <x v="3"/>
    <x v="0"/>
    <x v="2"/>
    <x v="2"/>
    <x v="31"/>
    <x v="121"/>
    <x v="189"/>
    <x v="826"/>
    <x v="826"/>
    <x v="826"/>
    <x v="865"/>
    <x v="1"/>
    <x v="2"/>
    <x v="0"/>
    <x v="0"/>
    <x v="1"/>
  </r>
  <r>
    <s v="PL 2520"/>
    <x v="696"/>
    <x v="1"/>
    <x v="0"/>
    <x v="1"/>
    <x v="2"/>
    <x v="44"/>
    <x v="113"/>
    <x v="175"/>
    <x v="827"/>
    <x v="827"/>
    <x v="827"/>
    <x v="866"/>
    <x v="1"/>
    <x v="2"/>
    <x v="1"/>
    <x v="1"/>
    <x v="0"/>
  </r>
  <r>
    <s v="PL 2521"/>
    <x v="697"/>
    <x v="2"/>
    <x v="3"/>
    <x v="1"/>
    <x v="2"/>
    <x v="29"/>
    <x v="115"/>
    <x v="178"/>
    <x v="828"/>
    <x v="828"/>
    <x v="828"/>
    <x v="867"/>
    <x v="1"/>
    <x v="2"/>
    <x v="0"/>
    <x v="1"/>
    <x v="0"/>
  </r>
  <r>
    <s v="PL 2522"/>
    <x v="698"/>
    <x v="2"/>
    <x v="1"/>
    <x v="1"/>
    <x v="1"/>
    <x v="3"/>
    <x v="115"/>
    <x v="178"/>
    <x v="829"/>
    <x v="829"/>
    <x v="829"/>
    <x v="868"/>
    <x v="1"/>
    <x v="2"/>
    <x v="0"/>
    <x v="1"/>
    <x v="0"/>
  </r>
  <r>
    <s v="PL 2523"/>
    <x v="698"/>
    <x v="3"/>
    <x v="0"/>
    <x v="2"/>
    <x v="2"/>
    <x v="31"/>
    <x v="115"/>
    <x v="178"/>
    <x v="830"/>
    <x v="830"/>
    <x v="830"/>
    <x v="869"/>
    <x v="1"/>
    <x v="2"/>
    <x v="0"/>
    <x v="1"/>
    <x v="0"/>
  </r>
  <r>
    <s v="PL 2524"/>
    <x v="333"/>
    <x v="2"/>
    <x v="2"/>
    <x v="2"/>
    <x v="2"/>
    <x v="31"/>
    <x v="104"/>
    <x v="166"/>
    <x v="831"/>
    <x v="831"/>
    <x v="831"/>
    <x v="870"/>
    <x v="1"/>
    <x v="2"/>
    <x v="0"/>
    <x v="0"/>
    <x v="1"/>
  </r>
  <r>
    <s v="PL 2525"/>
    <x v="699"/>
    <x v="1"/>
    <x v="0"/>
    <x v="0"/>
    <x v="0"/>
    <x v="0"/>
    <x v="96"/>
    <x v="157"/>
    <x v="832"/>
    <x v="832"/>
    <x v="832"/>
    <x v="871"/>
    <x v="0"/>
    <x v="1"/>
    <x v="1"/>
    <x v="0"/>
    <x v="0"/>
  </r>
  <r>
    <s v="PL 2526"/>
    <x v="700"/>
    <x v="1"/>
    <x v="0"/>
    <x v="0"/>
    <x v="0"/>
    <x v="0"/>
    <x v="121"/>
    <x v="189"/>
    <x v="833"/>
    <x v="833"/>
    <x v="833"/>
    <x v="872"/>
    <x v="0"/>
    <x v="1"/>
    <x v="0"/>
    <x v="0"/>
    <x v="0"/>
  </r>
  <r>
    <s v="PL 2571"/>
    <x v="701"/>
    <x v="2"/>
    <x v="1"/>
    <x v="0"/>
    <x v="0"/>
    <x v="19"/>
    <x v="117"/>
    <x v="182"/>
    <x v="834"/>
    <x v="834"/>
    <x v="834"/>
    <x v="873"/>
    <x v="0"/>
    <x v="2"/>
    <x v="1"/>
    <x v="0"/>
    <x v="0"/>
  </r>
  <r>
    <s v="PL 2572"/>
    <x v="76"/>
    <x v="1"/>
    <x v="0"/>
    <x v="0"/>
    <x v="0"/>
    <x v="19"/>
    <x v="117"/>
    <x v="182"/>
    <x v="835"/>
    <x v="835"/>
    <x v="835"/>
    <x v="874"/>
    <x v="0"/>
    <x v="2"/>
    <x v="0"/>
    <x v="0"/>
    <x v="0"/>
  </r>
  <r>
    <s v="PL 2573"/>
    <x v="76"/>
    <x v="0"/>
    <x v="0"/>
    <x v="2"/>
    <x v="2"/>
    <x v="31"/>
    <x v="116"/>
    <x v="181"/>
    <x v="836"/>
    <x v="836"/>
    <x v="836"/>
    <x v="875"/>
    <x v="0"/>
    <x v="2"/>
    <x v="0"/>
    <x v="0"/>
    <x v="1"/>
  </r>
  <r>
    <s v="PL 2574"/>
    <x v="702"/>
    <x v="3"/>
    <x v="0"/>
    <x v="2"/>
    <x v="2"/>
    <x v="35"/>
    <x v="88"/>
    <x v="123"/>
    <x v="837"/>
    <x v="837"/>
    <x v="837"/>
    <x v="876"/>
    <x v="0"/>
    <x v="2"/>
    <x v="1"/>
    <x v="1"/>
    <x v="0"/>
  </r>
  <r>
    <s v="PL 2576"/>
    <x v="297"/>
    <x v="2"/>
    <x v="4"/>
    <x v="9"/>
    <x v="2"/>
    <x v="40"/>
    <x v="106"/>
    <x v="168"/>
    <x v="838"/>
    <x v="838"/>
    <x v="838"/>
    <x v="877"/>
    <x v="1"/>
    <x v="2"/>
    <x v="0"/>
    <x v="1"/>
    <x v="0"/>
  </r>
  <r>
    <s v="PL 2577"/>
    <x v="684"/>
    <x v="1"/>
    <x v="0"/>
    <x v="9"/>
    <x v="2"/>
    <x v="49"/>
    <x v="106"/>
    <x v="168"/>
    <x v="839"/>
    <x v="839"/>
    <x v="839"/>
    <x v="878"/>
    <x v="1"/>
    <x v="2"/>
    <x v="0"/>
    <x v="1"/>
    <x v="0"/>
  </r>
  <r>
    <s v="PL 2578"/>
    <x v="703"/>
    <x v="0"/>
    <x v="0"/>
    <x v="2"/>
    <x v="0"/>
    <x v="48"/>
    <x v="103"/>
    <x v="165"/>
    <x v="840"/>
    <x v="840"/>
    <x v="840"/>
    <x v="879"/>
    <x v="0"/>
    <x v="2"/>
    <x v="1"/>
    <x v="0"/>
    <x v="0"/>
  </r>
  <r>
    <s v="PL 2579"/>
    <x v="321"/>
    <x v="0"/>
    <x v="0"/>
    <x v="1"/>
    <x v="1"/>
    <x v="4"/>
    <x v="122"/>
    <x v="198"/>
    <x v="841"/>
    <x v="841"/>
    <x v="841"/>
    <x v="880"/>
    <x v="0"/>
    <x v="2"/>
    <x v="0"/>
    <x v="0"/>
    <x v="1"/>
  </r>
  <r>
    <s v="PL 2580"/>
    <x v="321"/>
    <x v="1"/>
    <x v="0"/>
    <x v="1"/>
    <x v="1"/>
    <x v="7"/>
    <x v="104"/>
    <x v="166"/>
    <x v="842"/>
    <x v="842"/>
    <x v="842"/>
    <x v="881"/>
    <x v="1"/>
    <x v="2"/>
    <x v="0"/>
    <x v="0"/>
    <x v="1"/>
  </r>
  <r>
    <s v="PL 2581"/>
    <x v="704"/>
    <x v="0"/>
    <x v="0"/>
    <x v="3"/>
    <x v="0"/>
    <x v="53"/>
    <x v="88"/>
    <x v="199"/>
    <x v="843"/>
    <x v="843"/>
    <x v="843"/>
    <x v="831"/>
    <x v="1"/>
    <x v="1"/>
    <x v="1"/>
    <x v="0"/>
    <x v="0"/>
  </r>
  <r>
    <s v="PL 2582"/>
    <x v="705"/>
    <x v="2"/>
    <x v="1"/>
    <x v="3"/>
    <x v="0"/>
    <x v="53"/>
    <x v="117"/>
    <x v="200"/>
    <x v="843"/>
    <x v="843"/>
    <x v="843"/>
    <x v="882"/>
    <x v="1"/>
    <x v="1"/>
    <x v="0"/>
    <x v="0"/>
    <x v="0"/>
  </r>
  <r>
    <s v="PL 2583"/>
    <x v="705"/>
    <x v="0"/>
    <x v="0"/>
    <x v="4"/>
    <x v="2"/>
    <x v="63"/>
    <x v="116"/>
    <x v="181"/>
    <x v="844"/>
    <x v="844"/>
    <x v="844"/>
    <x v="883"/>
    <x v="1"/>
    <x v="2"/>
    <x v="0"/>
    <x v="0"/>
    <x v="1"/>
  </r>
  <r>
    <s v="PL 2584"/>
    <x v="407"/>
    <x v="1"/>
    <x v="0"/>
    <x v="3"/>
    <x v="0"/>
    <x v="53"/>
    <x v="88"/>
    <x v="199"/>
    <x v="843"/>
    <x v="843"/>
    <x v="843"/>
    <x v="831"/>
    <x v="1"/>
    <x v="1"/>
    <x v="0"/>
    <x v="0"/>
    <x v="0"/>
  </r>
  <r>
    <s v="PL 2585"/>
    <x v="706"/>
    <x v="2"/>
    <x v="2"/>
    <x v="1"/>
    <x v="1"/>
    <x v="7"/>
    <x v="104"/>
    <x v="166"/>
    <x v="845"/>
    <x v="845"/>
    <x v="845"/>
    <x v="884"/>
    <x v="1"/>
    <x v="2"/>
    <x v="0"/>
    <x v="0"/>
    <x v="1"/>
  </r>
  <r>
    <s v="PL 2586"/>
    <x v="621"/>
    <x v="3"/>
    <x v="0"/>
    <x v="7"/>
    <x v="2"/>
    <x v="20"/>
    <x v="116"/>
    <x v="181"/>
    <x v="846"/>
    <x v="846"/>
    <x v="846"/>
    <x v="885"/>
    <x v="0"/>
    <x v="0"/>
    <x v="0"/>
    <x v="0"/>
    <x v="1"/>
  </r>
  <r>
    <s v="PL 2587"/>
    <x v="1"/>
    <x v="0"/>
    <x v="0"/>
    <x v="1"/>
    <x v="2"/>
    <x v="29"/>
    <x v="123"/>
    <x v="201"/>
    <x v="847"/>
    <x v="847"/>
    <x v="847"/>
    <x v="886"/>
    <x v="1"/>
    <x v="2"/>
    <x v="0"/>
    <x v="0"/>
    <x v="1"/>
  </r>
  <r>
    <s v="PL 2588"/>
    <x v="707"/>
    <x v="1"/>
    <x v="0"/>
    <x v="12"/>
    <x v="1"/>
    <x v="14"/>
    <x v="88"/>
    <x v="123"/>
    <x v="848"/>
    <x v="848"/>
    <x v="848"/>
    <x v="887"/>
    <x v="0"/>
    <x v="1"/>
    <x v="1"/>
    <x v="1"/>
    <x v="0"/>
  </r>
  <r>
    <s v="PL 2589"/>
    <x v="20"/>
    <x v="0"/>
    <x v="0"/>
    <x v="0"/>
    <x v="0"/>
    <x v="19"/>
    <x v="104"/>
    <x v="166"/>
    <x v="849"/>
    <x v="849"/>
    <x v="849"/>
    <x v="888"/>
    <x v="0"/>
    <x v="2"/>
    <x v="0"/>
    <x v="0"/>
    <x v="0"/>
  </r>
  <r>
    <s v="PL 2590"/>
    <x v="708"/>
    <x v="3"/>
    <x v="0"/>
    <x v="3"/>
    <x v="0"/>
    <x v="53"/>
    <x v="96"/>
    <x v="202"/>
    <x v="850"/>
    <x v="850"/>
    <x v="850"/>
    <x v="889"/>
    <x v="1"/>
    <x v="1"/>
    <x v="1"/>
    <x v="0"/>
    <x v="0"/>
  </r>
  <r>
    <s v="PL 2591"/>
    <x v="709"/>
    <x v="2"/>
    <x v="3"/>
    <x v="3"/>
    <x v="0"/>
    <x v="53"/>
    <x v="96"/>
    <x v="200"/>
    <x v="843"/>
    <x v="843"/>
    <x v="843"/>
    <x v="882"/>
    <x v="1"/>
    <x v="1"/>
    <x v="0"/>
    <x v="0"/>
    <x v="0"/>
  </r>
  <r>
    <s v="PL 2592"/>
    <x v="709"/>
    <x v="1"/>
    <x v="0"/>
    <x v="3"/>
    <x v="0"/>
    <x v="53"/>
    <x v="117"/>
    <x v="203"/>
    <x v="843"/>
    <x v="843"/>
    <x v="843"/>
    <x v="831"/>
    <x v="1"/>
    <x v="1"/>
    <x v="0"/>
    <x v="0"/>
    <x v="0"/>
  </r>
  <r>
    <s v="PL 2593"/>
    <x v="705"/>
    <x v="2"/>
    <x v="4"/>
    <x v="3"/>
    <x v="0"/>
    <x v="53"/>
    <x v="117"/>
    <x v="200"/>
    <x v="843"/>
    <x v="843"/>
    <x v="843"/>
    <x v="882"/>
    <x v="1"/>
    <x v="1"/>
    <x v="0"/>
    <x v="0"/>
    <x v="0"/>
  </r>
  <r>
    <s v="PL 2595"/>
    <x v="705"/>
    <x v="1"/>
    <x v="0"/>
    <x v="3"/>
    <x v="0"/>
    <x v="53"/>
    <x v="97"/>
    <x v="204"/>
    <x v="851"/>
    <x v="851"/>
    <x v="851"/>
    <x v="890"/>
    <x v="1"/>
    <x v="1"/>
    <x v="0"/>
    <x v="0"/>
    <x v="0"/>
  </r>
  <r>
    <s v="PL 2596"/>
    <x v="710"/>
    <x v="1"/>
    <x v="0"/>
    <x v="3"/>
    <x v="0"/>
    <x v="53"/>
    <x v="121"/>
    <x v="196"/>
    <x v="843"/>
    <x v="843"/>
    <x v="843"/>
    <x v="831"/>
    <x v="0"/>
    <x v="1"/>
    <x v="0"/>
    <x v="0"/>
    <x v="0"/>
  </r>
  <r>
    <s v="PL 2597"/>
    <x v="711"/>
    <x v="2"/>
    <x v="3"/>
    <x v="3"/>
    <x v="0"/>
    <x v="53"/>
    <x v="110"/>
    <x v="205"/>
    <x v="843"/>
    <x v="843"/>
    <x v="843"/>
    <x v="882"/>
    <x v="0"/>
    <x v="1"/>
    <x v="0"/>
    <x v="0"/>
    <x v="0"/>
  </r>
  <r>
    <s v="PL 2598"/>
    <x v="711"/>
    <x v="3"/>
    <x v="0"/>
    <x v="4"/>
    <x v="0"/>
    <x v="16"/>
    <x v="116"/>
    <x v="181"/>
    <x v="852"/>
    <x v="852"/>
    <x v="852"/>
    <x v="891"/>
    <x v="0"/>
    <x v="2"/>
    <x v="0"/>
    <x v="0"/>
    <x v="0"/>
  </r>
  <r>
    <s v="PL 2599"/>
    <x v="348"/>
    <x v="3"/>
    <x v="0"/>
    <x v="17"/>
    <x v="0"/>
    <x v="0"/>
    <x v="117"/>
    <x v="206"/>
    <x v="853"/>
    <x v="853"/>
    <x v="853"/>
    <x v="892"/>
    <x v="0"/>
    <x v="1"/>
    <x v="0"/>
    <x v="0"/>
    <x v="0"/>
  </r>
  <r>
    <s v="PL 2600"/>
    <x v="712"/>
    <x v="1"/>
    <x v="0"/>
    <x v="7"/>
    <x v="2"/>
    <x v="20"/>
    <x v="117"/>
    <x v="182"/>
    <x v="854"/>
    <x v="854"/>
    <x v="854"/>
    <x v="893"/>
    <x v="0"/>
    <x v="2"/>
    <x v="0"/>
    <x v="1"/>
    <x v="0"/>
  </r>
  <r>
    <s v="PL 2601"/>
    <x v="713"/>
    <x v="2"/>
    <x v="1"/>
    <x v="0"/>
    <x v="1"/>
    <x v="1"/>
    <x v="117"/>
    <x v="182"/>
    <x v="436"/>
    <x v="436"/>
    <x v="436"/>
    <x v="451"/>
    <x v="0"/>
    <x v="1"/>
    <x v="0"/>
    <x v="0"/>
    <x v="1"/>
  </r>
  <r>
    <s v="PL 2602"/>
    <x v="714"/>
    <x v="1"/>
    <x v="0"/>
    <x v="0"/>
    <x v="2"/>
    <x v="35"/>
    <x v="117"/>
    <x v="182"/>
    <x v="855"/>
    <x v="855"/>
    <x v="855"/>
    <x v="894"/>
    <x v="0"/>
    <x v="1"/>
    <x v="0"/>
    <x v="1"/>
    <x v="0"/>
  </r>
  <r>
    <s v="PL 2603"/>
    <x v="714"/>
    <x v="3"/>
    <x v="0"/>
    <x v="1"/>
    <x v="1"/>
    <x v="4"/>
    <x v="122"/>
    <x v="198"/>
    <x v="856"/>
    <x v="856"/>
    <x v="856"/>
    <x v="895"/>
    <x v="1"/>
    <x v="2"/>
    <x v="0"/>
    <x v="1"/>
    <x v="0"/>
  </r>
  <r>
    <s v="PL 2605"/>
    <x v="102"/>
    <x v="3"/>
    <x v="0"/>
    <x v="4"/>
    <x v="0"/>
    <x v="5"/>
    <x v="107"/>
    <x v="169"/>
    <x v="793"/>
    <x v="793"/>
    <x v="793"/>
    <x v="896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612"/>
    <x v="537"/>
    <x v="3"/>
    <x v="0"/>
    <x v="6"/>
    <x v="2"/>
    <x v="35"/>
    <x v="112"/>
    <x v="174"/>
    <x v="857"/>
    <x v="857"/>
    <x v="857"/>
    <x v="897"/>
    <x v="0"/>
    <x v="1"/>
    <x v="0"/>
    <x v="0"/>
    <x v="1"/>
  </r>
  <r>
    <s v="PL 2613"/>
    <x v="537"/>
    <x v="0"/>
    <x v="0"/>
    <x v="6"/>
    <x v="1"/>
    <x v="1"/>
    <x v="112"/>
    <x v="174"/>
    <x v="858"/>
    <x v="858"/>
    <x v="858"/>
    <x v="898"/>
    <x v="0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618"/>
    <x v="250"/>
    <x v="3"/>
    <x v="0"/>
    <x v="0"/>
    <x v="1"/>
    <x v="9"/>
    <x v="116"/>
    <x v="207"/>
    <x v="859"/>
    <x v="859"/>
    <x v="859"/>
    <x v="899"/>
    <x v="0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623"/>
    <x v="715"/>
    <x v="2"/>
    <x v="2"/>
    <x v="12"/>
    <x v="1"/>
    <x v="14"/>
    <x v="123"/>
    <x v="201"/>
    <x v="848"/>
    <x v="848"/>
    <x v="848"/>
    <x v="900"/>
    <x v="0"/>
    <x v="1"/>
    <x v="0"/>
    <x v="1"/>
    <x v="0"/>
  </r>
  <r>
    <s v="PL 2626"/>
    <x v="20"/>
    <x v="1"/>
    <x v="0"/>
    <x v="0"/>
    <x v="2"/>
    <x v="33"/>
    <x v="111"/>
    <x v="173"/>
    <x v="860"/>
    <x v="860"/>
    <x v="860"/>
    <x v="901"/>
    <x v="0"/>
    <x v="2"/>
    <x v="0"/>
    <x v="0"/>
    <x v="1"/>
  </r>
  <r>
    <s v="PL 2627"/>
    <x v="20"/>
    <x v="1"/>
    <x v="0"/>
    <x v="8"/>
    <x v="2"/>
    <x v="64"/>
    <x v="103"/>
    <x v="165"/>
    <x v="861"/>
    <x v="861"/>
    <x v="861"/>
    <x v="902"/>
    <x v="1"/>
    <x v="0"/>
    <x v="0"/>
    <x v="0"/>
    <x v="1"/>
  </r>
  <r>
    <s v="PL 2628"/>
    <x v="131"/>
    <x v="3"/>
    <x v="0"/>
    <x v="1"/>
    <x v="1"/>
    <x v="4"/>
    <x v="106"/>
    <x v="168"/>
    <x v="577"/>
    <x v="577"/>
    <x v="577"/>
    <x v="598"/>
    <x v="0"/>
    <x v="2"/>
    <x v="0"/>
    <x v="0"/>
    <x v="1"/>
  </r>
  <r>
    <s v="PL 2629"/>
    <x v="716"/>
    <x v="2"/>
    <x v="2"/>
    <x v="17"/>
    <x v="0"/>
    <x v="0"/>
    <x v="121"/>
    <x v="208"/>
    <x v="862"/>
    <x v="862"/>
    <x v="862"/>
    <x v="903"/>
    <x v="0"/>
    <x v="1"/>
    <x v="1"/>
    <x v="0"/>
    <x v="0"/>
  </r>
  <r>
    <s v="PL 2630"/>
    <x v="717"/>
    <x v="0"/>
    <x v="0"/>
    <x v="17"/>
    <x v="0"/>
    <x v="0"/>
    <x v="116"/>
    <x v="181"/>
    <x v="863"/>
    <x v="863"/>
    <x v="863"/>
    <x v="904"/>
    <x v="0"/>
    <x v="1"/>
    <x v="1"/>
    <x v="0"/>
    <x v="0"/>
  </r>
  <r>
    <s v="PL 2631"/>
    <x v="718"/>
    <x v="3"/>
    <x v="0"/>
    <x v="2"/>
    <x v="1"/>
    <x v="7"/>
    <x v="108"/>
    <x v="170"/>
    <x v="864"/>
    <x v="864"/>
    <x v="864"/>
    <x v="905"/>
    <x v="1"/>
    <x v="2"/>
    <x v="1"/>
    <x v="1"/>
    <x v="0"/>
  </r>
  <r>
    <s v="PL 2632"/>
    <x v="719"/>
    <x v="3"/>
    <x v="0"/>
    <x v="3"/>
    <x v="0"/>
    <x v="19"/>
    <x v="116"/>
    <x v="181"/>
    <x v="865"/>
    <x v="865"/>
    <x v="865"/>
    <x v="906"/>
    <x v="0"/>
    <x v="1"/>
    <x v="1"/>
    <x v="0"/>
    <x v="0"/>
  </r>
  <r>
    <s v="PL 2633"/>
    <x v="178"/>
    <x v="3"/>
    <x v="0"/>
    <x v="6"/>
    <x v="1"/>
    <x v="7"/>
    <x v="103"/>
    <x v="165"/>
    <x v="866"/>
    <x v="866"/>
    <x v="866"/>
    <x v="907"/>
    <x v="0"/>
    <x v="0"/>
    <x v="0"/>
    <x v="0"/>
    <x v="1"/>
  </r>
  <r>
    <s v="PL 2634"/>
    <x v="720"/>
    <x v="1"/>
    <x v="0"/>
    <x v="3"/>
    <x v="0"/>
    <x v="53"/>
    <x v="116"/>
    <x v="209"/>
    <x v="843"/>
    <x v="843"/>
    <x v="843"/>
    <x v="831"/>
    <x v="1"/>
    <x v="1"/>
    <x v="1"/>
    <x v="0"/>
    <x v="0"/>
  </r>
  <r>
    <s v="PL 2635"/>
    <x v="721"/>
    <x v="2"/>
    <x v="2"/>
    <x v="3"/>
    <x v="0"/>
    <x v="53"/>
    <x v="116"/>
    <x v="210"/>
    <x v="867"/>
    <x v="867"/>
    <x v="867"/>
    <x v="908"/>
    <x v="1"/>
    <x v="1"/>
    <x v="0"/>
    <x v="0"/>
    <x v="0"/>
  </r>
  <r>
    <s v="PL 2636"/>
    <x v="706"/>
    <x v="1"/>
    <x v="0"/>
    <x v="3"/>
    <x v="0"/>
    <x v="53"/>
    <x v="116"/>
    <x v="209"/>
    <x v="843"/>
    <x v="843"/>
    <x v="843"/>
    <x v="831"/>
    <x v="1"/>
    <x v="1"/>
    <x v="0"/>
    <x v="0"/>
    <x v="0"/>
  </r>
  <r>
    <s v="PL 2637"/>
    <x v="706"/>
    <x v="2"/>
    <x v="1"/>
    <x v="3"/>
    <x v="0"/>
    <x v="53"/>
    <x v="116"/>
    <x v="209"/>
    <x v="843"/>
    <x v="843"/>
    <x v="843"/>
    <x v="882"/>
    <x v="1"/>
    <x v="1"/>
    <x v="0"/>
    <x v="0"/>
    <x v="0"/>
  </r>
  <r>
    <s v="PL 2638"/>
    <x v="706"/>
    <x v="2"/>
    <x v="2"/>
    <x v="3"/>
    <x v="0"/>
    <x v="53"/>
    <x v="116"/>
    <x v="209"/>
    <x v="843"/>
    <x v="843"/>
    <x v="843"/>
    <x v="882"/>
    <x v="1"/>
    <x v="1"/>
    <x v="0"/>
    <x v="0"/>
    <x v="0"/>
  </r>
  <r>
    <s v="PL 2639"/>
    <x v="706"/>
    <x v="3"/>
    <x v="0"/>
    <x v="1"/>
    <x v="1"/>
    <x v="4"/>
    <x v="113"/>
    <x v="175"/>
    <x v="868"/>
    <x v="868"/>
    <x v="868"/>
    <x v="909"/>
    <x v="0"/>
    <x v="2"/>
    <x v="0"/>
    <x v="0"/>
    <x v="1"/>
  </r>
  <r>
    <s v="PL 2640"/>
    <x v="706"/>
    <x v="3"/>
    <x v="0"/>
    <x v="17"/>
    <x v="0"/>
    <x v="0"/>
    <x v="106"/>
    <x v="168"/>
    <x v="869"/>
    <x v="869"/>
    <x v="869"/>
    <x v="910"/>
    <x v="0"/>
    <x v="1"/>
    <x v="0"/>
    <x v="0"/>
    <x v="0"/>
  </r>
  <r>
    <s v="PL 2641"/>
    <x v="38"/>
    <x v="2"/>
    <x v="3"/>
    <x v="2"/>
    <x v="2"/>
    <x v="31"/>
    <x v="113"/>
    <x v="175"/>
    <x v="870"/>
    <x v="870"/>
    <x v="870"/>
    <x v="911"/>
    <x v="1"/>
    <x v="2"/>
    <x v="0"/>
    <x v="0"/>
    <x v="1"/>
  </r>
  <r>
    <s v="PL 2642"/>
    <x v="722"/>
    <x v="0"/>
    <x v="0"/>
    <x v="2"/>
    <x v="2"/>
    <x v="31"/>
    <x v="113"/>
    <x v="175"/>
    <x v="871"/>
    <x v="871"/>
    <x v="871"/>
    <x v="912"/>
    <x v="1"/>
    <x v="2"/>
    <x v="1"/>
    <x v="1"/>
    <x v="0"/>
  </r>
  <r>
    <s v="PL 2643"/>
    <x v="178"/>
    <x v="3"/>
    <x v="0"/>
    <x v="17"/>
    <x v="0"/>
    <x v="0"/>
    <x v="106"/>
    <x v="211"/>
    <x v="119"/>
    <x v="119"/>
    <x v="119"/>
    <x v="121"/>
    <x v="0"/>
    <x v="1"/>
    <x v="0"/>
    <x v="0"/>
    <x v="0"/>
  </r>
  <r>
    <s v="PL 2644"/>
    <x v="723"/>
    <x v="1"/>
    <x v="0"/>
    <x v="1"/>
    <x v="0"/>
    <x v="5"/>
    <x v="119"/>
    <x v="186"/>
    <x v="5"/>
    <x v="5"/>
    <x v="5"/>
    <x v="5"/>
    <x v="0"/>
    <x v="2"/>
    <x v="1"/>
    <x v="0"/>
    <x v="0"/>
  </r>
  <r>
    <s v="PL 2645"/>
    <x v="724"/>
    <x v="1"/>
    <x v="0"/>
    <x v="9"/>
    <x v="1"/>
    <x v="2"/>
    <x v="116"/>
    <x v="181"/>
    <x v="872"/>
    <x v="872"/>
    <x v="872"/>
    <x v="913"/>
    <x v="0"/>
    <x v="2"/>
    <x v="1"/>
    <x v="1"/>
    <x v="0"/>
  </r>
  <r>
    <s v="PL 2646"/>
    <x v="725"/>
    <x v="3"/>
    <x v="0"/>
    <x v="2"/>
    <x v="2"/>
    <x v="31"/>
    <x v="124"/>
    <x v="212"/>
    <x v="873"/>
    <x v="873"/>
    <x v="873"/>
    <x v="914"/>
    <x v="1"/>
    <x v="2"/>
    <x v="1"/>
    <x v="1"/>
    <x v="0"/>
  </r>
  <r>
    <s v="PL 2647"/>
    <x v="436"/>
    <x v="3"/>
    <x v="0"/>
    <x v="0"/>
    <x v="0"/>
    <x v="0"/>
    <x v="116"/>
    <x v="213"/>
    <x v="874"/>
    <x v="874"/>
    <x v="874"/>
    <x v="915"/>
    <x v="0"/>
    <x v="1"/>
    <x v="0"/>
    <x v="0"/>
    <x v="0"/>
  </r>
  <r>
    <s v="PL 2648"/>
    <x v="726"/>
    <x v="1"/>
    <x v="0"/>
    <x v="0"/>
    <x v="0"/>
    <x v="0"/>
    <x v="116"/>
    <x v="213"/>
    <x v="875"/>
    <x v="875"/>
    <x v="875"/>
    <x v="916"/>
    <x v="0"/>
    <x v="1"/>
    <x v="1"/>
    <x v="0"/>
    <x v="0"/>
  </r>
  <r>
    <s v="PL 2649"/>
    <x v="727"/>
    <x v="1"/>
    <x v="0"/>
    <x v="5"/>
    <x v="2"/>
    <x v="23"/>
    <x v="106"/>
    <x v="168"/>
    <x v="876"/>
    <x v="876"/>
    <x v="876"/>
    <x v="917"/>
    <x v="0"/>
    <x v="1"/>
    <x v="0"/>
    <x v="0"/>
    <x v="1"/>
  </r>
  <r>
    <s v="PL 2650"/>
    <x v="727"/>
    <x v="0"/>
    <x v="0"/>
    <x v="17"/>
    <x v="0"/>
    <x v="0"/>
    <x v="106"/>
    <x v="214"/>
    <x v="877"/>
    <x v="877"/>
    <x v="877"/>
    <x v="918"/>
    <x v="0"/>
    <x v="1"/>
    <x v="0"/>
    <x v="0"/>
    <x v="0"/>
  </r>
  <r>
    <s v="PL 2651"/>
    <x v="23"/>
    <x v="2"/>
    <x v="2"/>
    <x v="17"/>
    <x v="0"/>
    <x v="0"/>
    <x v="106"/>
    <x v="168"/>
    <x v="878"/>
    <x v="878"/>
    <x v="878"/>
    <x v="919"/>
    <x v="0"/>
    <x v="1"/>
    <x v="0"/>
    <x v="0"/>
    <x v="0"/>
  </r>
  <r>
    <s v="PL 2652"/>
    <x v="728"/>
    <x v="2"/>
    <x v="4"/>
    <x v="1"/>
    <x v="0"/>
    <x v="24"/>
    <x v="119"/>
    <x v="186"/>
    <x v="246"/>
    <x v="246"/>
    <x v="246"/>
    <x v="415"/>
    <x v="0"/>
    <x v="1"/>
    <x v="1"/>
    <x v="0"/>
    <x v="0"/>
  </r>
  <r>
    <s v="PL 2653"/>
    <x v="729"/>
    <x v="0"/>
    <x v="0"/>
    <x v="9"/>
    <x v="0"/>
    <x v="15"/>
    <x v="106"/>
    <x v="168"/>
    <x v="700"/>
    <x v="700"/>
    <x v="700"/>
    <x v="734"/>
    <x v="0"/>
    <x v="1"/>
    <x v="0"/>
    <x v="0"/>
    <x v="0"/>
  </r>
  <r>
    <s v="PL 2654"/>
    <x v="729"/>
    <x v="0"/>
    <x v="0"/>
    <x v="17"/>
    <x v="0"/>
    <x v="0"/>
    <x v="125"/>
    <x v="215"/>
    <x v="879"/>
    <x v="879"/>
    <x v="879"/>
    <x v="920"/>
    <x v="0"/>
    <x v="1"/>
    <x v="0"/>
    <x v="0"/>
    <x v="0"/>
  </r>
  <r>
    <s v="PL 2655"/>
    <x v="729"/>
    <x v="3"/>
    <x v="0"/>
    <x v="4"/>
    <x v="0"/>
    <x v="5"/>
    <x v="124"/>
    <x v="212"/>
    <x v="384"/>
    <x v="384"/>
    <x v="384"/>
    <x v="921"/>
    <x v="0"/>
    <x v="1"/>
    <x v="0"/>
    <x v="0"/>
    <x v="0"/>
  </r>
  <r>
    <s v="PL 2656"/>
    <x v="730"/>
    <x v="3"/>
    <x v="0"/>
    <x v="1"/>
    <x v="1"/>
    <x v="3"/>
    <x v="119"/>
    <x v="186"/>
    <x v="190"/>
    <x v="190"/>
    <x v="190"/>
    <x v="195"/>
    <x v="1"/>
    <x v="2"/>
    <x v="1"/>
    <x v="1"/>
    <x v="0"/>
  </r>
  <r>
    <s v="PL 2657"/>
    <x v="731"/>
    <x v="1"/>
    <x v="0"/>
    <x v="9"/>
    <x v="0"/>
    <x v="15"/>
    <x v="106"/>
    <x v="168"/>
    <x v="880"/>
    <x v="880"/>
    <x v="880"/>
    <x v="922"/>
    <x v="0"/>
    <x v="1"/>
    <x v="1"/>
    <x v="0"/>
    <x v="0"/>
  </r>
  <r>
    <s v="PL 2658"/>
    <x v="643"/>
    <x v="0"/>
    <x v="0"/>
    <x v="2"/>
    <x v="2"/>
    <x v="31"/>
    <x v="105"/>
    <x v="167"/>
    <x v="881"/>
    <x v="881"/>
    <x v="881"/>
    <x v="923"/>
    <x v="1"/>
    <x v="2"/>
    <x v="0"/>
    <x v="1"/>
    <x v="0"/>
  </r>
  <r>
    <s v="PL 2659"/>
    <x v="732"/>
    <x v="1"/>
    <x v="0"/>
    <x v="0"/>
    <x v="2"/>
    <x v="37"/>
    <x v="108"/>
    <x v="170"/>
    <x v="882"/>
    <x v="882"/>
    <x v="882"/>
    <x v="924"/>
    <x v="0"/>
    <x v="2"/>
    <x v="1"/>
    <x v="1"/>
    <x v="0"/>
  </r>
  <r>
    <s v="PL 2660"/>
    <x v="733"/>
    <x v="1"/>
    <x v="0"/>
    <x v="2"/>
    <x v="2"/>
    <x v="33"/>
    <x v="122"/>
    <x v="198"/>
    <x v="883"/>
    <x v="883"/>
    <x v="883"/>
    <x v="925"/>
    <x v="0"/>
    <x v="2"/>
    <x v="1"/>
    <x v="1"/>
    <x v="0"/>
  </r>
  <r>
    <s v="PL 2661"/>
    <x v="734"/>
    <x v="1"/>
    <x v="0"/>
    <x v="17"/>
    <x v="0"/>
    <x v="0"/>
    <x v="119"/>
    <x v="197"/>
    <x v="351"/>
    <x v="351"/>
    <x v="351"/>
    <x v="157"/>
    <x v="0"/>
    <x v="1"/>
    <x v="1"/>
    <x v="0"/>
    <x v="0"/>
  </r>
  <r>
    <s v="PL 2662"/>
    <x v="121"/>
    <x v="0"/>
    <x v="0"/>
    <x v="1"/>
    <x v="1"/>
    <x v="7"/>
    <x v="113"/>
    <x v="175"/>
    <x v="884"/>
    <x v="884"/>
    <x v="884"/>
    <x v="926"/>
    <x v="1"/>
    <x v="2"/>
    <x v="0"/>
    <x v="0"/>
    <x v="1"/>
  </r>
  <r>
    <s v="PL 2663"/>
    <x v="735"/>
    <x v="3"/>
    <x v="0"/>
    <x v="1"/>
    <x v="1"/>
    <x v="4"/>
    <x v="124"/>
    <x v="212"/>
    <x v="885"/>
    <x v="885"/>
    <x v="885"/>
    <x v="927"/>
    <x v="1"/>
    <x v="2"/>
    <x v="1"/>
    <x v="1"/>
    <x v="0"/>
  </r>
  <r>
    <s v="PL 2664"/>
    <x v="736"/>
    <x v="2"/>
    <x v="2"/>
    <x v="0"/>
    <x v="1"/>
    <x v="2"/>
    <x v="119"/>
    <x v="186"/>
    <x v="886"/>
    <x v="886"/>
    <x v="886"/>
    <x v="928"/>
    <x v="0"/>
    <x v="1"/>
    <x v="1"/>
    <x v="1"/>
    <x v="0"/>
  </r>
  <r>
    <s v="PL 2665"/>
    <x v="737"/>
    <x v="0"/>
    <x v="0"/>
    <x v="5"/>
    <x v="2"/>
    <x v="23"/>
    <x v="106"/>
    <x v="168"/>
    <x v="217"/>
    <x v="217"/>
    <x v="217"/>
    <x v="223"/>
    <x v="1"/>
    <x v="1"/>
    <x v="0"/>
    <x v="0"/>
    <x v="1"/>
  </r>
  <r>
    <s v="PL 2666"/>
    <x v="738"/>
    <x v="1"/>
    <x v="0"/>
    <x v="5"/>
    <x v="2"/>
    <x v="23"/>
    <x v="106"/>
    <x v="168"/>
    <x v="887"/>
    <x v="887"/>
    <x v="887"/>
    <x v="512"/>
    <x v="1"/>
    <x v="1"/>
    <x v="0"/>
    <x v="1"/>
    <x v="0"/>
  </r>
  <r>
    <s v="PL 2667"/>
    <x v="739"/>
    <x v="3"/>
    <x v="0"/>
    <x v="5"/>
    <x v="2"/>
    <x v="23"/>
    <x v="106"/>
    <x v="168"/>
    <x v="888"/>
    <x v="888"/>
    <x v="888"/>
    <x v="929"/>
    <x v="1"/>
    <x v="1"/>
    <x v="1"/>
    <x v="1"/>
    <x v="0"/>
  </r>
  <r>
    <s v="PL 2668"/>
    <x v="740"/>
    <x v="3"/>
    <x v="0"/>
    <x v="5"/>
    <x v="2"/>
    <x v="51"/>
    <x v="106"/>
    <x v="168"/>
    <x v="889"/>
    <x v="889"/>
    <x v="889"/>
    <x v="419"/>
    <x v="1"/>
    <x v="1"/>
    <x v="1"/>
    <x v="1"/>
    <x v="0"/>
  </r>
  <r>
    <s v="PL 2669"/>
    <x v="741"/>
    <x v="0"/>
    <x v="0"/>
    <x v="5"/>
    <x v="2"/>
    <x v="23"/>
    <x v="106"/>
    <x v="168"/>
    <x v="890"/>
    <x v="890"/>
    <x v="890"/>
    <x v="930"/>
    <x v="1"/>
    <x v="1"/>
    <x v="0"/>
    <x v="1"/>
    <x v="0"/>
  </r>
  <r>
    <s v="PL 2670"/>
    <x v="742"/>
    <x v="1"/>
    <x v="0"/>
    <x v="5"/>
    <x v="2"/>
    <x v="51"/>
    <x v="106"/>
    <x v="168"/>
    <x v="891"/>
    <x v="891"/>
    <x v="891"/>
    <x v="398"/>
    <x v="1"/>
    <x v="1"/>
    <x v="1"/>
    <x v="1"/>
    <x v="0"/>
  </r>
  <r>
    <s v="PL 2671"/>
    <x v="741"/>
    <x v="3"/>
    <x v="0"/>
    <x v="1"/>
    <x v="1"/>
    <x v="7"/>
    <x v="122"/>
    <x v="198"/>
    <x v="892"/>
    <x v="892"/>
    <x v="892"/>
    <x v="931"/>
    <x v="1"/>
    <x v="2"/>
    <x v="0"/>
    <x v="1"/>
    <x v="0"/>
  </r>
  <r>
    <s v="PL 2672"/>
    <x v="743"/>
    <x v="1"/>
    <x v="0"/>
    <x v="0"/>
    <x v="0"/>
    <x v="0"/>
    <x v="116"/>
    <x v="209"/>
    <x v="893"/>
    <x v="893"/>
    <x v="893"/>
    <x v="932"/>
    <x v="0"/>
    <x v="1"/>
    <x v="0"/>
    <x v="0"/>
    <x v="0"/>
  </r>
  <r>
    <s v="PL 2673"/>
    <x v="744"/>
    <x v="1"/>
    <x v="0"/>
    <x v="2"/>
    <x v="2"/>
    <x v="50"/>
    <x v="115"/>
    <x v="178"/>
    <x v="894"/>
    <x v="894"/>
    <x v="894"/>
    <x v="933"/>
    <x v="1"/>
    <x v="2"/>
    <x v="1"/>
    <x v="1"/>
    <x v="0"/>
  </r>
  <r>
    <s v="PL 2674"/>
    <x v="544"/>
    <x v="3"/>
    <x v="0"/>
    <x v="3"/>
    <x v="0"/>
    <x v="13"/>
    <x v="119"/>
    <x v="186"/>
    <x v="895"/>
    <x v="895"/>
    <x v="895"/>
    <x v="934"/>
    <x v="0"/>
    <x v="1"/>
    <x v="0"/>
    <x v="0"/>
    <x v="0"/>
  </r>
  <r>
    <s v="PL 2675"/>
    <x v="745"/>
    <x v="2"/>
    <x v="2"/>
    <x v="4"/>
    <x v="0"/>
    <x v="15"/>
    <x v="119"/>
    <x v="186"/>
    <x v="5"/>
    <x v="5"/>
    <x v="5"/>
    <x v="56"/>
    <x v="0"/>
    <x v="1"/>
    <x v="0"/>
    <x v="0"/>
    <x v="0"/>
  </r>
  <r>
    <s v="PL 2676"/>
    <x v="746"/>
    <x v="2"/>
    <x v="3"/>
    <x v="2"/>
    <x v="1"/>
    <x v="7"/>
    <x v="105"/>
    <x v="167"/>
    <x v="896"/>
    <x v="896"/>
    <x v="896"/>
    <x v="935"/>
    <x v="0"/>
    <x v="0"/>
    <x v="1"/>
    <x v="1"/>
    <x v="0"/>
  </r>
  <r>
    <s v="PL 2677"/>
    <x v="747"/>
    <x v="3"/>
    <x v="0"/>
    <x v="1"/>
    <x v="2"/>
    <x v="35"/>
    <x v="119"/>
    <x v="186"/>
    <x v="897"/>
    <x v="897"/>
    <x v="897"/>
    <x v="936"/>
    <x v="0"/>
    <x v="1"/>
    <x v="1"/>
    <x v="1"/>
    <x v="0"/>
  </r>
  <r>
    <s v="PL 2678"/>
    <x v="177"/>
    <x v="1"/>
    <x v="0"/>
    <x v="1"/>
    <x v="1"/>
    <x v="1"/>
    <x v="119"/>
    <x v="186"/>
    <x v="769"/>
    <x v="769"/>
    <x v="769"/>
    <x v="804"/>
    <x v="0"/>
    <x v="1"/>
    <x v="0"/>
    <x v="0"/>
    <x v="1"/>
  </r>
  <r>
    <s v="PL 2679"/>
    <x v="564"/>
    <x v="0"/>
    <x v="0"/>
    <x v="17"/>
    <x v="0"/>
    <x v="0"/>
    <x v="119"/>
    <x v="197"/>
    <x v="898"/>
    <x v="898"/>
    <x v="898"/>
    <x v="937"/>
    <x v="0"/>
    <x v="1"/>
    <x v="0"/>
    <x v="0"/>
    <x v="0"/>
  </r>
  <r>
    <s v="PL 2680"/>
    <x v="564"/>
    <x v="0"/>
    <x v="0"/>
    <x v="17"/>
    <x v="0"/>
    <x v="0"/>
    <x v="119"/>
    <x v="216"/>
    <x v="626"/>
    <x v="626"/>
    <x v="626"/>
    <x v="658"/>
    <x v="0"/>
    <x v="1"/>
    <x v="0"/>
    <x v="0"/>
    <x v="0"/>
  </r>
  <r>
    <s v="PL 2681"/>
    <x v="748"/>
    <x v="2"/>
    <x v="3"/>
    <x v="9"/>
    <x v="2"/>
    <x v="36"/>
    <x v="119"/>
    <x v="186"/>
    <x v="899"/>
    <x v="899"/>
    <x v="899"/>
    <x v="938"/>
    <x v="1"/>
    <x v="2"/>
    <x v="1"/>
    <x v="1"/>
    <x v="0"/>
  </r>
  <r>
    <s v="PL 2682"/>
    <x v="749"/>
    <x v="2"/>
    <x v="1"/>
    <x v="0"/>
    <x v="1"/>
    <x v="9"/>
    <x v="103"/>
    <x v="217"/>
    <x v="900"/>
    <x v="900"/>
    <x v="900"/>
    <x v="939"/>
    <x v="0"/>
    <x v="1"/>
    <x v="1"/>
    <x v="1"/>
    <x v="0"/>
  </r>
  <r>
    <s v="PL 2683"/>
    <x v="750"/>
    <x v="2"/>
    <x v="2"/>
    <x v="0"/>
    <x v="0"/>
    <x v="19"/>
    <x v="108"/>
    <x v="170"/>
    <x v="901"/>
    <x v="901"/>
    <x v="901"/>
    <x v="940"/>
    <x v="0"/>
    <x v="2"/>
    <x v="1"/>
    <x v="0"/>
    <x v="0"/>
  </r>
  <r>
    <s v="PL 2684"/>
    <x v="624"/>
    <x v="2"/>
    <x v="2"/>
    <x v="4"/>
    <x v="2"/>
    <x v="18"/>
    <x v="103"/>
    <x v="214"/>
    <x v="550"/>
    <x v="550"/>
    <x v="550"/>
    <x v="941"/>
    <x v="0"/>
    <x v="1"/>
    <x v="0"/>
    <x v="0"/>
    <x v="1"/>
  </r>
  <r>
    <s v="PL 2685"/>
    <x v="85"/>
    <x v="0"/>
    <x v="0"/>
    <x v="4"/>
    <x v="2"/>
    <x v="18"/>
    <x v="103"/>
    <x v="214"/>
    <x v="902"/>
    <x v="902"/>
    <x v="902"/>
    <x v="942"/>
    <x v="0"/>
    <x v="1"/>
    <x v="0"/>
    <x v="1"/>
    <x v="0"/>
  </r>
  <r>
    <s v="PL 2686"/>
    <x v="37"/>
    <x v="2"/>
    <x v="4"/>
    <x v="4"/>
    <x v="2"/>
    <x v="18"/>
    <x v="103"/>
    <x v="218"/>
    <x v="903"/>
    <x v="903"/>
    <x v="903"/>
    <x v="943"/>
    <x v="0"/>
    <x v="1"/>
    <x v="0"/>
    <x v="0"/>
    <x v="1"/>
  </r>
  <r>
    <s v="PL 2687"/>
    <x v="37"/>
    <x v="0"/>
    <x v="0"/>
    <x v="4"/>
    <x v="2"/>
    <x v="18"/>
    <x v="103"/>
    <x v="218"/>
    <x v="904"/>
    <x v="904"/>
    <x v="904"/>
    <x v="944"/>
    <x v="0"/>
    <x v="1"/>
    <x v="0"/>
    <x v="0"/>
    <x v="1"/>
  </r>
  <r>
    <s v="PL 2688"/>
    <x v="37"/>
    <x v="3"/>
    <x v="0"/>
    <x v="2"/>
    <x v="2"/>
    <x v="31"/>
    <x v="105"/>
    <x v="167"/>
    <x v="905"/>
    <x v="905"/>
    <x v="905"/>
    <x v="945"/>
    <x v="1"/>
    <x v="2"/>
    <x v="0"/>
    <x v="0"/>
    <x v="1"/>
  </r>
  <r>
    <s v="PL 2689"/>
    <x v="37"/>
    <x v="1"/>
    <x v="0"/>
    <x v="6"/>
    <x v="2"/>
    <x v="34"/>
    <x v="108"/>
    <x v="170"/>
    <x v="906"/>
    <x v="906"/>
    <x v="906"/>
    <x v="946"/>
    <x v="0"/>
    <x v="0"/>
    <x v="0"/>
    <x v="0"/>
    <x v="1"/>
  </r>
  <r>
    <s v="PL 2690"/>
    <x v="440"/>
    <x v="3"/>
    <x v="0"/>
    <x v="6"/>
    <x v="2"/>
    <x v="34"/>
    <x v="108"/>
    <x v="170"/>
    <x v="907"/>
    <x v="907"/>
    <x v="907"/>
    <x v="947"/>
    <x v="0"/>
    <x v="0"/>
    <x v="0"/>
    <x v="0"/>
    <x v="1"/>
  </r>
  <r>
    <s v="PL 2691"/>
    <x v="213"/>
    <x v="0"/>
    <x v="0"/>
    <x v="0"/>
    <x v="0"/>
    <x v="0"/>
    <x v="88"/>
    <x v="219"/>
    <x v="908"/>
    <x v="908"/>
    <x v="908"/>
    <x v="948"/>
    <x v="0"/>
    <x v="1"/>
    <x v="0"/>
    <x v="0"/>
    <x v="0"/>
  </r>
  <r>
    <s v="PL 2692"/>
    <x v="213"/>
    <x v="2"/>
    <x v="4"/>
    <x v="4"/>
    <x v="0"/>
    <x v="5"/>
    <x v="103"/>
    <x v="165"/>
    <x v="30"/>
    <x v="30"/>
    <x v="30"/>
    <x v="949"/>
    <x v="0"/>
    <x v="1"/>
    <x v="0"/>
    <x v="0"/>
    <x v="0"/>
  </r>
  <r>
    <s v="PL 2693"/>
    <x v="712"/>
    <x v="2"/>
    <x v="1"/>
    <x v="1"/>
    <x v="1"/>
    <x v="4"/>
    <x v="102"/>
    <x v="164"/>
    <x v="39"/>
    <x v="39"/>
    <x v="39"/>
    <x v="950"/>
    <x v="1"/>
    <x v="1"/>
    <x v="0"/>
    <x v="1"/>
    <x v="0"/>
  </r>
  <r>
    <s v="PL 2694"/>
    <x v="751"/>
    <x v="3"/>
    <x v="0"/>
    <x v="17"/>
    <x v="0"/>
    <x v="0"/>
    <x v="108"/>
    <x v="170"/>
    <x v="909"/>
    <x v="909"/>
    <x v="909"/>
    <x v="951"/>
    <x v="0"/>
    <x v="1"/>
    <x v="0"/>
    <x v="0"/>
    <x v="0"/>
  </r>
  <r>
    <s v="PL 2695"/>
    <x v="752"/>
    <x v="2"/>
    <x v="2"/>
    <x v="17"/>
    <x v="0"/>
    <x v="0"/>
    <x v="103"/>
    <x v="165"/>
    <x v="910"/>
    <x v="910"/>
    <x v="910"/>
    <x v="952"/>
    <x v="0"/>
    <x v="1"/>
    <x v="1"/>
    <x v="0"/>
    <x v="0"/>
  </r>
  <r>
    <s v="PL 2696"/>
    <x v="753"/>
    <x v="0"/>
    <x v="0"/>
    <x v="12"/>
    <x v="0"/>
    <x v="5"/>
    <x v="103"/>
    <x v="165"/>
    <x v="220"/>
    <x v="220"/>
    <x v="220"/>
    <x v="579"/>
    <x v="0"/>
    <x v="1"/>
    <x v="1"/>
    <x v="0"/>
    <x v="0"/>
  </r>
  <r>
    <s v="PL 2697"/>
    <x v="754"/>
    <x v="2"/>
    <x v="2"/>
    <x v="12"/>
    <x v="0"/>
    <x v="10"/>
    <x v="103"/>
    <x v="165"/>
    <x v="361"/>
    <x v="361"/>
    <x v="361"/>
    <x v="397"/>
    <x v="0"/>
    <x v="1"/>
    <x v="1"/>
    <x v="0"/>
    <x v="0"/>
  </r>
  <r>
    <s v="PL 2698"/>
    <x v="755"/>
    <x v="1"/>
    <x v="0"/>
    <x v="4"/>
    <x v="0"/>
    <x v="10"/>
    <x v="103"/>
    <x v="165"/>
    <x v="56"/>
    <x v="56"/>
    <x v="56"/>
    <x v="57"/>
    <x v="0"/>
    <x v="1"/>
    <x v="0"/>
    <x v="0"/>
    <x v="0"/>
  </r>
  <r>
    <s v="PL 2699"/>
    <x v="755"/>
    <x v="1"/>
    <x v="0"/>
    <x v="9"/>
    <x v="2"/>
    <x v="23"/>
    <x v="103"/>
    <x v="165"/>
    <x v="34"/>
    <x v="34"/>
    <x v="34"/>
    <x v="953"/>
    <x v="0"/>
    <x v="1"/>
    <x v="0"/>
    <x v="0"/>
    <x v="1"/>
  </r>
  <r>
    <s v="PL 2700"/>
    <x v="756"/>
    <x v="0"/>
    <x v="0"/>
    <x v="17"/>
    <x v="0"/>
    <x v="0"/>
    <x v="103"/>
    <x v="165"/>
    <x v="911"/>
    <x v="911"/>
    <x v="911"/>
    <x v="954"/>
    <x v="0"/>
    <x v="1"/>
    <x v="1"/>
    <x v="0"/>
    <x v="0"/>
  </r>
  <r>
    <s v="PL 2701"/>
    <x v="757"/>
    <x v="3"/>
    <x v="0"/>
    <x v="9"/>
    <x v="0"/>
    <x v="15"/>
    <x v="108"/>
    <x v="170"/>
    <x v="912"/>
    <x v="912"/>
    <x v="912"/>
    <x v="955"/>
    <x v="0"/>
    <x v="1"/>
    <x v="0"/>
    <x v="0"/>
    <x v="0"/>
  </r>
  <r>
    <s v="PL 2702"/>
    <x v="757"/>
    <x v="2"/>
    <x v="4"/>
    <x v="17"/>
    <x v="0"/>
    <x v="0"/>
    <x v="108"/>
    <x v="220"/>
    <x v="913"/>
    <x v="913"/>
    <x v="913"/>
    <x v="956"/>
    <x v="0"/>
    <x v="1"/>
    <x v="0"/>
    <x v="0"/>
    <x v="0"/>
  </r>
  <r>
    <s v="PL 2703"/>
    <x v="758"/>
    <x v="1"/>
    <x v="0"/>
    <x v="1"/>
    <x v="1"/>
    <x v="14"/>
    <x v="108"/>
    <x v="170"/>
    <x v="914"/>
    <x v="914"/>
    <x v="914"/>
    <x v="957"/>
    <x v="0"/>
    <x v="1"/>
    <x v="1"/>
    <x v="1"/>
    <x v="0"/>
  </r>
  <r>
    <s v="PL 2704"/>
    <x v="759"/>
    <x v="0"/>
    <x v="0"/>
    <x v="1"/>
    <x v="1"/>
    <x v="1"/>
    <x v="108"/>
    <x v="170"/>
    <x v="803"/>
    <x v="803"/>
    <x v="803"/>
    <x v="842"/>
    <x v="0"/>
    <x v="1"/>
    <x v="1"/>
    <x v="1"/>
    <x v="0"/>
  </r>
  <r>
    <s v="PL 2705"/>
    <x v="760"/>
    <x v="0"/>
    <x v="0"/>
    <x v="0"/>
    <x v="2"/>
    <x v="26"/>
    <x v="111"/>
    <x v="173"/>
    <x v="915"/>
    <x v="915"/>
    <x v="915"/>
    <x v="958"/>
    <x v="1"/>
    <x v="2"/>
    <x v="0"/>
    <x v="0"/>
    <x v="1"/>
  </r>
  <r>
    <s v="PL 2706"/>
    <x v="760"/>
    <x v="0"/>
    <x v="0"/>
    <x v="17"/>
    <x v="0"/>
    <x v="0"/>
    <x v="108"/>
    <x v="220"/>
    <x v="916"/>
    <x v="916"/>
    <x v="916"/>
    <x v="959"/>
    <x v="0"/>
    <x v="1"/>
    <x v="0"/>
    <x v="0"/>
    <x v="0"/>
  </r>
  <r>
    <s v="PL 2707"/>
    <x v="259"/>
    <x v="1"/>
    <x v="0"/>
    <x v="3"/>
    <x v="0"/>
    <x v="19"/>
    <x v="108"/>
    <x v="170"/>
    <x v="917"/>
    <x v="917"/>
    <x v="917"/>
    <x v="960"/>
    <x v="0"/>
    <x v="1"/>
    <x v="0"/>
    <x v="0"/>
    <x v="0"/>
  </r>
  <r>
    <s v="PL 2708"/>
    <x v="761"/>
    <x v="0"/>
    <x v="0"/>
    <x v="9"/>
    <x v="2"/>
    <x v="17"/>
    <x v="123"/>
    <x v="201"/>
    <x v="918"/>
    <x v="918"/>
    <x v="918"/>
    <x v="961"/>
    <x v="1"/>
    <x v="1"/>
    <x v="1"/>
    <x v="1"/>
    <x v="0"/>
  </r>
  <r>
    <s v="PL 2709"/>
    <x v="762"/>
    <x v="0"/>
    <x v="0"/>
    <x v="9"/>
    <x v="2"/>
    <x v="17"/>
    <x v="123"/>
    <x v="201"/>
    <x v="918"/>
    <x v="918"/>
    <x v="918"/>
    <x v="961"/>
    <x v="1"/>
    <x v="1"/>
    <x v="1"/>
    <x v="1"/>
    <x v="0"/>
  </r>
  <r>
    <s v="PL 2710"/>
    <x v="763"/>
    <x v="0"/>
    <x v="0"/>
    <x v="9"/>
    <x v="2"/>
    <x v="17"/>
    <x v="123"/>
    <x v="201"/>
    <x v="919"/>
    <x v="919"/>
    <x v="919"/>
    <x v="962"/>
    <x v="1"/>
    <x v="1"/>
    <x v="0"/>
    <x v="1"/>
    <x v="0"/>
  </r>
  <r>
    <s v="PL 2711"/>
    <x v="764"/>
    <x v="3"/>
    <x v="0"/>
    <x v="9"/>
    <x v="2"/>
    <x v="17"/>
    <x v="123"/>
    <x v="201"/>
    <x v="919"/>
    <x v="919"/>
    <x v="919"/>
    <x v="962"/>
    <x v="1"/>
    <x v="1"/>
    <x v="0"/>
    <x v="0"/>
    <x v="1"/>
  </r>
  <r>
    <s v="PL 2712"/>
    <x v="765"/>
    <x v="0"/>
    <x v="0"/>
    <x v="9"/>
    <x v="2"/>
    <x v="17"/>
    <x v="123"/>
    <x v="201"/>
    <x v="919"/>
    <x v="919"/>
    <x v="919"/>
    <x v="962"/>
    <x v="1"/>
    <x v="1"/>
    <x v="0"/>
    <x v="0"/>
    <x v="1"/>
  </r>
  <r>
    <s v="PL 2713"/>
    <x v="766"/>
    <x v="2"/>
    <x v="3"/>
    <x v="9"/>
    <x v="2"/>
    <x v="17"/>
    <x v="123"/>
    <x v="201"/>
    <x v="919"/>
    <x v="919"/>
    <x v="919"/>
    <x v="963"/>
    <x v="1"/>
    <x v="1"/>
    <x v="1"/>
    <x v="1"/>
    <x v="0"/>
  </r>
  <r>
    <s v="PL 2714"/>
    <x v="767"/>
    <x v="0"/>
    <x v="0"/>
    <x v="9"/>
    <x v="2"/>
    <x v="17"/>
    <x v="123"/>
    <x v="201"/>
    <x v="918"/>
    <x v="918"/>
    <x v="918"/>
    <x v="961"/>
    <x v="1"/>
    <x v="1"/>
    <x v="0"/>
    <x v="0"/>
    <x v="1"/>
  </r>
  <r>
    <s v="PL 2715"/>
    <x v="768"/>
    <x v="2"/>
    <x v="1"/>
    <x v="17"/>
    <x v="0"/>
    <x v="0"/>
    <x v="108"/>
    <x v="170"/>
    <x v="920"/>
    <x v="920"/>
    <x v="920"/>
    <x v="964"/>
    <x v="0"/>
    <x v="1"/>
    <x v="1"/>
    <x v="0"/>
    <x v="0"/>
  </r>
  <r>
    <s v="PL 2716"/>
    <x v="769"/>
    <x v="1"/>
    <x v="0"/>
    <x v="1"/>
    <x v="2"/>
    <x v="29"/>
    <x v="115"/>
    <x v="178"/>
    <x v="921"/>
    <x v="921"/>
    <x v="921"/>
    <x v="965"/>
    <x v="1"/>
    <x v="2"/>
    <x v="1"/>
    <x v="1"/>
    <x v="0"/>
  </r>
  <r>
    <s v="PL 2717"/>
    <x v="770"/>
    <x v="3"/>
    <x v="0"/>
    <x v="0"/>
    <x v="0"/>
    <x v="0"/>
    <x v="108"/>
    <x v="170"/>
    <x v="922"/>
    <x v="922"/>
    <x v="922"/>
    <x v="966"/>
    <x v="0"/>
    <x v="1"/>
    <x v="1"/>
    <x v="0"/>
    <x v="0"/>
  </r>
  <r>
    <s v="PL 2730"/>
    <x v="771"/>
    <x v="1"/>
    <x v="0"/>
    <x v="3"/>
    <x v="0"/>
    <x v="15"/>
    <x v="115"/>
    <x v="178"/>
    <x v="923"/>
    <x v="923"/>
    <x v="923"/>
    <x v="967"/>
    <x v="0"/>
    <x v="2"/>
    <x v="1"/>
    <x v="0"/>
    <x v="0"/>
  </r>
  <r>
    <s v="PL 2748"/>
    <x v="772"/>
    <x v="3"/>
    <x v="0"/>
    <x v="17"/>
    <x v="0"/>
    <x v="0"/>
    <x v="115"/>
    <x v="149"/>
    <x v="924"/>
    <x v="924"/>
    <x v="924"/>
    <x v="968"/>
    <x v="0"/>
    <x v="1"/>
    <x v="0"/>
    <x v="0"/>
    <x v="0"/>
  </r>
  <r>
    <s v="PL 2749"/>
    <x v="107"/>
    <x v="2"/>
    <x v="1"/>
    <x v="17"/>
    <x v="0"/>
    <x v="0"/>
    <x v="115"/>
    <x v="221"/>
    <x v="925"/>
    <x v="925"/>
    <x v="925"/>
    <x v="969"/>
    <x v="0"/>
    <x v="1"/>
    <x v="0"/>
    <x v="0"/>
    <x v="0"/>
  </r>
  <r>
    <s v="PL 2750"/>
    <x v="773"/>
    <x v="0"/>
    <x v="0"/>
    <x v="17"/>
    <x v="0"/>
    <x v="0"/>
    <x v="115"/>
    <x v="222"/>
    <x v="91"/>
    <x v="91"/>
    <x v="91"/>
    <x v="970"/>
    <x v="0"/>
    <x v="1"/>
    <x v="1"/>
    <x v="0"/>
    <x v="0"/>
  </r>
  <r>
    <s v="PL 2751"/>
    <x v="774"/>
    <x v="2"/>
    <x v="4"/>
    <x v="0"/>
    <x v="1"/>
    <x v="2"/>
    <x v="105"/>
    <x v="167"/>
    <x v="926"/>
    <x v="926"/>
    <x v="926"/>
    <x v="971"/>
    <x v="0"/>
    <x v="2"/>
    <x v="1"/>
    <x v="1"/>
    <x v="0"/>
  </r>
  <r>
    <s v="PL 2752"/>
    <x v="439"/>
    <x v="3"/>
    <x v="0"/>
    <x v="0"/>
    <x v="2"/>
    <x v="22"/>
    <x v="124"/>
    <x v="212"/>
    <x v="927"/>
    <x v="927"/>
    <x v="927"/>
    <x v="972"/>
    <x v="0"/>
    <x v="2"/>
    <x v="0"/>
    <x v="0"/>
    <x v="1"/>
  </r>
  <r>
    <s v="PL 2753"/>
    <x v="330"/>
    <x v="0"/>
    <x v="0"/>
    <x v="17"/>
    <x v="0"/>
    <x v="0"/>
    <x v="115"/>
    <x v="221"/>
    <x v="928"/>
    <x v="928"/>
    <x v="928"/>
    <x v="973"/>
    <x v="0"/>
    <x v="1"/>
    <x v="0"/>
    <x v="0"/>
    <x v="0"/>
  </r>
  <r>
    <s v="PL 2754"/>
    <x v="775"/>
    <x v="3"/>
    <x v="0"/>
    <x v="17"/>
    <x v="0"/>
    <x v="0"/>
    <x v="115"/>
    <x v="178"/>
    <x v="929"/>
    <x v="929"/>
    <x v="929"/>
    <x v="974"/>
    <x v="0"/>
    <x v="1"/>
    <x v="0"/>
    <x v="0"/>
    <x v="0"/>
  </r>
  <r>
    <s v="PL 2755"/>
    <x v="776"/>
    <x v="3"/>
    <x v="0"/>
    <x v="0"/>
    <x v="2"/>
    <x v="17"/>
    <x v="124"/>
    <x v="223"/>
    <x v="930"/>
    <x v="930"/>
    <x v="930"/>
    <x v="975"/>
    <x v="1"/>
    <x v="1"/>
    <x v="1"/>
    <x v="1"/>
    <x v="0"/>
  </r>
  <r>
    <s v="PL 2756"/>
    <x v="777"/>
    <x v="3"/>
    <x v="0"/>
    <x v="17"/>
    <x v="0"/>
    <x v="0"/>
    <x v="122"/>
    <x v="198"/>
    <x v="879"/>
    <x v="879"/>
    <x v="879"/>
    <x v="920"/>
    <x v="0"/>
    <x v="1"/>
    <x v="0"/>
    <x v="0"/>
    <x v="0"/>
  </r>
  <r>
    <s v="PL 2757"/>
    <x v="778"/>
    <x v="3"/>
    <x v="0"/>
    <x v="17"/>
    <x v="0"/>
    <x v="0"/>
    <x v="122"/>
    <x v="224"/>
    <x v="931"/>
    <x v="931"/>
    <x v="931"/>
    <x v="976"/>
    <x v="0"/>
    <x v="1"/>
    <x v="1"/>
    <x v="0"/>
    <x v="0"/>
  </r>
  <r>
    <s v="PL 2758"/>
    <x v="779"/>
    <x v="3"/>
    <x v="0"/>
    <x v="0"/>
    <x v="2"/>
    <x v="22"/>
    <x v="124"/>
    <x v="212"/>
    <x v="932"/>
    <x v="932"/>
    <x v="932"/>
    <x v="977"/>
    <x v="0"/>
    <x v="2"/>
    <x v="1"/>
    <x v="1"/>
    <x v="0"/>
  </r>
  <r>
    <s v="PL 2759"/>
    <x v="780"/>
    <x v="0"/>
    <x v="0"/>
    <x v="7"/>
    <x v="0"/>
    <x v="16"/>
    <x v="108"/>
    <x v="170"/>
    <x v="255"/>
    <x v="255"/>
    <x v="255"/>
    <x v="261"/>
    <x v="0"/>
    <x v="1"/>
    <x v="1"/>
    <x v="0"/>
    <x v="0"/>
  </r>
  <r>
    <s v="PL 2760"/>
    <x v="342"/>
    <x v="0"/>
    <x v="0"/>
    <x v="2"/>
    <x v="1"/>
    <x v="7"/>
    <x v="123"/>
    <x v="201"/>
    <x v="933"/>
    <x v="933"/>
    <x v="933"/>
    <x v="978"/>
    <x v="1"/>
    <x v="2"/>
    <x v="0"/>
    <x v="0"/>
    <x v="1"/>
  </r>
  <r>
    <s v="PL 2802"/>
    <x v="542"/>
    <x v="0"/>
    <x v="0"/>
    <x v="4"/>
    <x v="0"/>
    <x v="0"/>
    <x v="124"/>
    <x v="223"/>
    <x v="810"/>
    <x v="810"/>
    <x v="810"/>
    <x v="979"/>
    <x v="0"/>
    <x v="1"/>
    <x v="0"/>
    <x v="0"/>
    <x v="0"/>
  </r>
  <r>
    <s v="PL 2803"/>
    <x v="781"/>
    <x v="2"/>
    <x v="1"/>
    <x v="3"/>
    <x v="0"/>
    <x v="53"/>
    <x v="113"/>
    <x v="225"/>
    <x v="843"/>
    <x v="843"/>
    <x v="843"/>
    <x v="882"/>
    <x v="1"/>
    <x v="1"/>
    <x v="1"/>
    <x v="0"/>
    <x v="0"/>
  </r>
  <r>
    <s v="PL 2804"/>
    <x v="782"/>
    <x v="2"/>
    <x v="1"/>
    <x v="3"/>
    <x v="0"/>
    <x v="53"/>
    <x v="113"/>
    <x v="226"/>
    <x v="934"/>
    <x v="934"/>
    <x v="934"/>
    <x v="980"/>
    <x v="1"/>
    <x v="1"/>
    <x v="1"/>
    <x v="0"/>
    <x v="0"/>
  </r>
  <r>
    <s v="PL 2805"/>
    <x v="783"/>
    <x v="3"/>
    <x v="0"/>
    <x v="3"/>
    <x v="0"/>
    <x v="53"/>
    <x v="113"/>
    <x v="226"/>
    <x v="934"/>
    <x v="934"/>
    <x v="934"/>
    <x v="981"/>
    <x v="1"/>
    <x v="1"/>
    <x v="0"/>
    <x v="0"/>
    <x v="0"/>
  </r>
  <r>
    <s v="PL 2806"/>
    <x v="783"/>
    <x v="1"/>
    <x v="0"/>
    <x v="3"/>
    <x v="0"/>
    <x v="53"/>
    <x v="108"/>
    <x v="227"/>
    <x v="843"/>
    <x v="843"/>
    <x v="843"/>
    <x v="831"/>
    <x v="1"/>
    <x v="1"/>
    <x v="0"/>
    <x v="0"/>
    <x v="0"/>
  </r>
  <r>
    <s v="PL 2807"/>
    <x v="783"/>
    <x v="3"/>
    <x v="0"/>
    <x v="3"/>
    <x v="0"/>
    <x v="53"/>
    <x v="108"/>
    <x v="31"/>
    <x v="935"/>
    <x v="935"/>
    <x v="935"/>
    <x v="982"/>
    <x v="1"/>
    <x v="1"/>
    <x v="0"/>
    <x v="0"/>
    <x v="0"/>
  </r>
  <r>
    <s v="PL 2808"/>
    <x v="783"/>
    <x v="2"/>
    <x v="3"/>
    <x v="3"/>
    <x v="0"/>
    <x v="53"/>
    <x v="108"/>
    <x v="227"/>
    <x v="843"/>
    <x v="843"/>
    <x v="843"/>
    <x v="882"/>
    <x v="1"/>
    <x v="1"/>
    <x v="0"/>
    <x v="0"/>
    <x v="0"/>
  </r>
  <r>
    <s v="PL 2809"/>
    <x v="783"/>
    <x v="1"/>
    <x v="0"/>
    <x v="3"/>
    <x v="0"/>
    <x v="53"/>
    <x v="108"/>
    <x v="227"/>
    <x v="843"/>
    <x v="843"/>
    <x v="843"/>
    <x v="831"/>
    <x v="1"/>
    <x v="1"/>
    <x v="0"/>
    <x v="0"/>
    <x v="0"/>
  </r>
  <r>
    <s v="PL 2810"/>
    <x v="783"/>
    <x v="3"/>
    <x v="0"/>
    <x v="4"/>
    <x v="0"/>
    <x v="5"/>
    <x v="124"/>
    <x v="212"/>
    <x v="936"/>
    <x v="936"/>
    <x v="936"/>
    <x v="983"/>
    <x v="0"/>
    <x v="2"/>
    <x v="0"/>
    <x v="0"/>
    <x v="0"/>
  </r>
  <r>
    <s v="PL 2811"/>
    <x v="783"/>
    <x v="0"/>
    <x v="0"/>
    <x v="17"/>
    <x v="0"/>
    <x v="0"/>
    <x v="124"/>
    <x v="228"/>
    <x v="937"/>
    <x v="937"/>
    <x v="937"/>
    <x v="984"/>
    <x v="0"/>
    <x v="1"/>
    <x v="0"/>
    <x v="0"/>
    <x v="0"/>
  </r>
  <r>
    <s v="PL 2812"/>
    <x v="784"/>
    <x v="1"/>
    <x v="0"/>
    <x v="1"/>
    <x v="0"/>
    <x v="10"/>
    <x v="115"/>
    <x v="45"/>
    <x v="938"/>
    <x v="938"/>
    <x v="938"/>
    <x v="985"/>
    <x v="0"/>
    <x v="1"/>
    <x v="0"/>
    <x v="0"/>
    <x v="0"/>
  </r>
  <r>
    <s v="PL 2813"/>
    <x v="439"/>
    <x v="1"/>
    <x v="0"/>
    <x v="9"/>
    <x v="0"/>
    <x v="15"/>
    <x v="126"/>
    <x v="229"/>
    <x v="939"/>
    <x v="939"/>
    <x v="939"/>
    <x v="986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815"/>
    <x v="785"/>
    <x v="1"/>
    <x v="0"/>
    <x v="7"/>
    <x v="0"/>
    <x v="16"/>
    <x v="114"/>
    <x v="177"/>
    <x v="940"/>
    <x v="940"/>
    <x v="940"/>
    <x v="987"/>
    <x v="0"/>
    <x v="2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817"/>
    <x v="133"/>
    <x v="3"/>
    <x v="0"/>
    <x v="3"/>
    <x v="0"/>
    <x v="53"/>
    <x v="103"/>
    <x v="230"/>
    <x v="934"/>
    <x v="934"/>
    <x v="934"/>
    <x v="981"/>
    <x v="1"/>
    <x v="1"/>
    <x v="0"/>
    <x v="0"/>
    <x v="0"/>
  </r>
  <r>
    <s v="PL 2818"/>
    <x v="321"/>
    <x v="0"/>
    <x v="0"/>
    <x v="3"/>
    <x v="0"/>
    <x v="53"/>
    <x v="119"/>
    <x v="87"/>
    <x v="934"/>
    <x v="934"/>
    <x v="934"/>
    <x v="981"/>
    <x v="1"/>
    <x v="1"/>
    <x v="0"/>
    <x v="0"/>
    <x v="0"/>
  </r>
  <r>
    <s v="PL 2819"/>
    <x v="783"/>
    <x v="1"/>
    <x v="0"/>
    <x v="3"/>
    <x v="0"/>
    <x v="53"/>
    <x v="103"/>
    <x v="230"/>
    <x v="934"/>
    <x v="934"/>
    <x v="934"/>
    <x v="981"/>
    <x v="1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821"/>
    <x v="783"/>
    <x v="0"/>
    <x v="0"/>
    <x v="1"/>
    <x v="1"/>
    <x v="4"/>
    <x v="88"/>
    <x v="123"/>
    <x v="941"/>
    <x v="941"/>
    <x v="941"/>
    <x v="988"/>
    <x v="1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828"/>
    <x v="321"/>
    <x v="2"/>
    <x v="1"/>
    <x v="1"/>
    <x v="0"/>
    <x v="10"/>
    <x v="115"/>
    <x v="45"/>
    <x v="942"/>
    <x v="942"/>
    <x v="942"/>
    <x v="989"/>
    <x v="1"/>
    <x v="1"/>
    <x v="0"/>
    <x v="0"/>
    <x v="0"/>
  </r>
  <r>
    <s v="PL 2829"/>
    <x v="250"/>
    <x v="2"/>
    <x v="1"/>
    <x v="9"/>
    <x v="2"/>
    <x v="20"/>
    <x v="119"/>
    <x v="186"/>
    <x v="943"/>
    <x v="943"/>
    <x v="943"/>
    <x v="990"/>
    <x v="0"/>
    <x v="1"/>
    <x v="0"/>
    <x v="0"/>
    <x v="1"/>
  </r>
  <r>
    <s v="PL 2842"/>
    <x v="786"/>
    <x v="2"/>
    <x v="2"/>
    <x v="1"/>
    <x v="1"/>
    <x v="4"/>
    <x v="67"/>
    <x v="128"/>
    <x v="39"/>
    <x v="39"/>
    <x v="39"/>
    <x v="950"/>
    <x v="1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849"/>
    <x v="37"/>
    <x v="3"/>
    <x v="0"/>
    <x v="1"/>
    <x v="1"/>
    <x v="4"/>
    <x v="105"/>
    <x v="167"/>
    <x v="944"/>
    <x v="944"/>
    <x v="944"/>
    <x v="991"/>
    <x v="1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851"/>
    <x v="787"/>
    <x v="2"/>
    <x v="4"/>
    <x v="3"/>
    <x v="0"/>
    <x v="53"/>
    <x v="124"/>
    <x v="231"/>
    <x v="945"/>
    <x v="945"/>
    <x v="945"/>
    <x v="992"/>
    <x v="0"/>
    <x v="1"/>
    <x v="1"/>
    <x v="0"/>
    <x v="0"/>
  </r>
  <r>
    <s v="PL 2852"/>
    <x v="537"/>
    <x v="1"/>
    <x v="0"/>
    <x v="3"/>
    <x v="0"/>
    <x v="53"/>
    <x v="124"/>
    <x v="232"/>
    <x v="843"/>
    <x v="843"/>
    <x v="843"/>
    <x v="831"/>
    <x v="1"/>
    <x v="1"/>
    <x v="0"/>
    <x v="0"/>
    <x v="0"/>
  </r>
  <r>
    <s v="PL 2853"/>
    <x v="788"/>
    <x v="3"/>
    <x v="0"/>
    <x v="3"/>
    <x v="0"/>
    <x v="53"/>
    <x v="124"/>
    <x v="233"/>
    <x v="934"/>
    <x v="934"/>
    <x v="934"/>
    <x v="981"/>
    <x v="1"/>
    <x v="1"/>
    <x v="0"/>
    <x v="0"/>
    <x v="0"/>
  </r>
  <r>
    <s v="PL 2854"/>
    <x v="783"/>
    <x v="2"/>
    <x v="1"/>
    <x v="17"/>
    <x v="0"/>
    <x v="0"/>
    <x v="124"/>
    <x v="234"/>
    <x v="946"/>
    <x v="946"/>
    <x v="946"/>
    <x v="993"/>
    <x v="0"/>
    <x v="1"/>
    <x v="0"/>
    <x v="0"/>
    <x v="0"/>
  </r>
  <r>
    <s v="PL 2855"/>
    <x v="783"/>
    <x v="2"/>
    <x v="2"/>
    <x v="10"/>
    <x v="1"/>
    <x v="1"/>
    <x v="124"/>
    <x v="212"/>
    <x v="947"/>
    <x v="947"/>
    <x v="947"/>
    <x v="994"/>
    <x v="0"/>
    <x v="1"/>
    <x v="0"/>
    <x v="0"/>
    <x v="1"/>
  </r>
  <r>
    <s v="PL 2856"/>
    <x v="789"/>
    <x v="1"/>
    <x v="0"/>
    <x v="10"/>
    <x v="2"/>
    <x v="35"/>
    <x v="124"/>
    <x v="212"/>
    <x v="948"/>
    <x v="948"/>
    <x v="948"/>
    <x v="995"/>
    <x v="0"/>
    <x v="1"/>
    <x v="0"/>
    <x v="0"/>
    <x v="1"/>
  </r>
  <r>
    <s v="PL 2857"/>
    <x v="790"/>
    <x v="1"/>
    <x v="0"/>
    <x v="10"/>
    <x v="0"/>
    <x v="0"/>
    <x v="124"/>
    <x v="212"/>
    <x v="949"/>
    <x v="949"/>
    <x v="949"/>
    <x v="996"/>
    <x v="0"/>
    <x v="1"/>
    <x v="0"/>
    <x v="0"/>
    <x v="0"/>
  </r>
  <r>
    <s v="PL 2858"/>
    <x v="790"/>
    <x v="2"/>
    <x v="3"/>
    <x v="4"/>
    <x v="0"/>
    <x v="5"/>
    <x v="124"/>
    <x v="212"/>
    <x v="56"/>
    <x v="56"/>
    <x v="56"/>
    <x v="35"/>
    <x v="0"/>
    <x v="1"/>
    <x v="0"/>
    <x v="0"/>
    <x v="0"/>
  </r>
  <r>
    <s v="PL 2859"/>
    <x v="791"/>
    <x v="0"/>
    <x v="0"/>
    <x v="4"/>
    <x v="0"/>
    <x v="15"/>
    <x v="124"/>
    <x v="212"/>
    <x v="56"/>
    <x v="56"/>
    <x v="56"/>
    <x v="57"/>
    <x v="0"/>
    <x v="1"/>
    <x v="1"/>
    <x v="0"/>
    <x v="0"/>
  </r>
  <r>
    <s v="PL 2860"/>
    <x v="792"/>
    <x v="1"/>
    <x v="0"/>
    <x v="0"/>
    <x v="1"/>
    <x v="9"/>
    <x v="124"/>
    <x v="235"/>
    <x v="950"/>
    <x v="950"/>
    <x v="950"/>
    <x v="997"/>
    <x v="0"/>
    <x v="1"/>
    <x v="0"/>
    <x v="1"/>
    <x v="0"/>
  </r>
  <r>
    <s v="PL 2861"/>
    <x v="792"/>
    <x v="0"/>
    <x v="0"/>
    <x v="1"/>
    <x v="2"/>
    <x v="30"/>
    <x v="111"/>
    <x v="173"/>
    <x v="249"/>
    <x v="249"/>
    <x v="249"/>
    <x v="255"/>
    <x v="1"/>
    <x v="2"/>
    <x v="0"/>
    <x v="1"/>
    <x v="0"/>
  </r>
  <r>
    <s v="PL 2862"/>
    <x v="308"/>
    <x v="1"/>
    <x v="0"/>
    <x v="1"/>
    <x v="2"/>
    <x v="30"/>
    <x v="111"/>
    <x v="173"/>
    <x v="249"/>
    <x v="249"/>
    <x v="249"/>
    <x v="255"/>
    <x v="1"/>
    <x v="2"/>
    <x v="0"/>
    <x v="0"/>
    <x v="1"/>
  </r>
  <r>
    <s v="PL 2863"/>
    <x v="793"/>
    <x v="1"/>
    <x v="0"/>
    <x v="17"/>
    <x v="0"/>
    <x v="0"/>
    <x v="124"/>
    <x v="228"/>
    <x v="951"/>
    <x v="951"/>
    <x v="951"/>
    <x v="998"/>
    <x v="0"/>
    <x v="1"/>
    <x v="0"/>
    <x v="0"/>
    <x v="0"/>
  </r>
  <r>
    <s v="PL 2864"/>
    <x v="793"/>
    <x v="2"/>
    <x v="4"/>
    <x v="17"/>
    <x v="0"/>
    <x v="0"/>
    <x v="124"/>
    <x v="223"/>
    <x v="952"/>
    <x v="952"/>
    <x v="952"/>
    <x v="999"/>
    <x v="0"/>
    <x v="1"/>
    <x v="0"/>
    <x v="0"/>
    <x v="0"/>
  </r>
  <r>
    <s v="PL 2865"/>
    <x v="794"/>
    <x v="2"/>
    <x v="1"/>
    <x v="17"/>
    <x v="0"/>
    <x v="0"/>
    <x v="124"/>
    <x v="212"/>
    <x v="924"/>
    <x v="924"/>
    <x v="924"/>
    <x v="1000"/>
    <x v="0"/>
    <x v="1"/>
    <x v="1"/>
    <x v="0"/>
    <x v="0"/>
  </r>
  <r>
    <s v="PL 2866"/>
    <x v="795"/>
    <x v="3"/>
    <x v="0"/>
    <x v="0"/>
    <x v="0"/>
    <x v="0"/>
    <x v="124"/>
    <x v="212"/>
    <x v="953"/>
    <x v="953"/>
    <x v="953"/>
    <x v="1001"/>
    <x v="0"/>
    <x v="1"/>
    <x v="1"/>
    <x v="0"/>
    <x v="0"/>
  </r>
  <r>
    <s v="PL 2867"/>
    <x v="796"/>
    <x v="1"/>
    <x v="0"/>
    <x v="17"/>
    <x v="0"/>
    <x v="0"/>
    <x v="124"/>
    <x v="223"/>
    <x v="642"/>
    <x v="642"/>
    <x v="642"/>
    <x v="1002"/>
    <x v="0"/>
    <x v="1"/>
    <x v="0"/>
    <x v="0"/>
    <x v="0"/>
  </r>
  <r>
    <s v="PL 2868"/>
    <x v="797"/>
    <x v="1"/>
    <x v="0"/>
    <x v="17"/>
    <x v="0"/>
    <x v="0"/>
    <x v="124"/>
    <x v="212"/>
    <x v="954"/>
    <x v="954"/>
    <x v="954"/>
    <x v="1003"/>
    <x v="0"/>
    <x v="1"/>
    <x v="1"/>
    <x v="0"/>
    <x v="0"/>
  </r>
  <r>
    <s v="PL 2869"/>
    <x v="798"/>
    <x v="2"/>
    <x v="4"/>
    <x v="20"/>
    <x v="0"/>
    <x v="0"/>
    <x v="107"/>
    <x v="169"/>
    <x v="955"/>
    <x v="955"/>
    <x v="955"/>
    <x v="1004"/>
    <x v="0"/>
    <x v="1"/>
    <x v="0"/>
    <x v="0"/>
    <x v="0"/>
  </r>
  <r>
    <s v="PL 2870"/>
    <x v="799"/>
    <x v="3"/>
    <x v="0"/>
    <x v="3"/>
    <x v="0"/>
    <x v="53"/>
    <x v="106"/>
    <x v="236"/>
    <x v="843"/>
    <x v="843"/>
    <x v="843"/>
    <x v="831"/>
    <x v="1"/>
    <x v="1"/>
    <x v="0"/>
    <x v="0"/>
    <x v="0"/>
  </r>
  <r>
    <s v="PL 2871"/>
    <x v="800"/>
    <x v="0"/>
    <x v="0"/>
    <x v="3"/>
    <x v="0"/>
    <x v="53"/>
    <x v="106"/>
    <x v="236"/>
    <x v="843"/>
    <x v="843"/>
    <x v="843"/>
    <x v="831"/>
    <x v="1"/>
    <x v="1"/>
    <x v="1"/>
    <x v="0"/>
    <x v="0"/>
  </r>
  <r>
    <s v="PL 2872"/>
    <x v="801"/>
    <x v="1"/>
    <x v="0"/>
    <x v="3"/>
    <x v="0"/>
    <x v="53"/>
    <x v="77"/>
    <x v="236"/>
    <x v="843"/>
    <x v="843"/>
    <x v="843"/>
    <x v="831"/>
    <x v="1"/>
    <x v="1"/>
    <x v="0"/>
    <x v="0"/>
    <x v="0"/>
  </r>
  <r>
    <s v="PL 2873"/>
    <x v="801"/>
    <x v="0"/>
    <x v="0"/>
    <x v="3"/>
    <x v="0"/>
    <x v="53"/>
    <x v="106"/>
    <x v="236"/>
    <x v="843"/>
    <x v="843"/>
    <x v="843"/>
    <x v="831"/>
    <x v="1"/>
    <x v="1"/>
    <x v="0"/>
    <x v="0"/>
    <x v="0"/>
  </r>
  <r>
    <s v="PL 2874"/>
    <x v="801"/>
    <x v="3"/>
    <x v="0"/>
    <x v="17"/>
    <x v="0"/>
    <x v="0"/>
    <x v="103"/>
    <x v="165"/>
    <x v="956"/>
    <x v="956"/>
    <x v="956"/>
    <x v="1005"/>
    <x v="0"/>
    <x v="1"/>
    <x v="0"/>
    <x v="0"/>
    <x v="0"/>
  </r>
  <r>
    <s v="PL 2875"/>
    <x v="801"/>
    <x v="3"/>
    <x v="0"/>
    <x v="17"/>
    <x v="0"/>
    <x v="0"/>
    <x v="108"/>
    <x v="220"/>
    <x v="957"/>
    <x v="957"/>
    <x v="957"/>
    <x v="1006"/>
    <x v="0"/>
    <x v="1"/>
    <x v="0"/>
    <x v="0"/>
    <x v="0"/>
  </r>
  <r>
    <s v="PL 2876"/>
    <x v="802"/>
    <x v="1"/>
    <x v="0"/>
    <x v="0"/>
    <x v="0"/>
    <x v="0"/>
    <x v="115"/>
    <x v="222"/>
    <x v="958"/>
    <x v="958"/>
    <x v="958"/>
    <x v="1007"/>
    <x v="0"/>
    <x v="1"/>
    <x v="1"/>
    <x v="0"/>
    <x v="0"/>
  </r>
  <r>
    <s v="PL 2877"/>
    <x v="803"/>
    <x v="1"/>
    <x v="0"/>
    <x v="0"/>
    <x v="0"/>
    <x v="0"/>
    <x v="115"/>
    <x v="237"/>
    <x v="959"/>
    <x v="959"/>
    <x v="959"/>
    <x v="1008"/>
    <x v="1"/>
    <x v="1"/>
    <x v="0"/>
    <x v="0"/>
    <x v="0"/>
  </r>
  <r>
    <s v="PL 2878"/>
    <x v="804"/>
    <x v="3"/>
    <x v="0"/>
    <x v="9"/>
    <x v="2"/>
    <x v="49"/>
    <x v="105"/>
    <x v="167"/>
    <x v="960"/>
    <x v="960"/>
    <x v="960"/>
    <x v="1009"/>
    <x v="1"/>
    <x v="2"/>
    <x v="1"/>
    <x v="1"/>
    <x v="0"/>
  </r>
  <r>
    <s v="PL 2879"/>
    <x v="805"/>
    <x v="3"/>
    <x v="0"/>
    <x v="17"/>
    <x v="0"/>
    <x v="0"/>
    <x v="108"/>
    <x v="220"/>
    <x v="961"/>
    <x v="961"/>
    <x v="961"/>
    <x v="1010"/>
    <x v="0"/>
    <x v="1"/>
    <x v="1"/>
    <x v="0"/>
    <x v="0"/>
  </r>
  <r>
    <s v="PL 2881"/>
    <x v="806"/>
    <x v="2"/>
    <x v="4"/>
    <x v="17"/>
    <x v="0"/>
    <x v="0"/>
    <x v="105"/>
    <x v="167"/>
    <x v="244"/>
    <x v="244"/>
    <x v="244"/>
    <x v="249"/>
    <x v="0"/>
    <x v="1"/>
    <x v="1"/>
    <x v="0"/>
    <x v="0"/>
  </r>
  <r>
    <s v="PL 2882"/>
    <x v="807"/>
    <x v="0"/>
    <x v="0"/>
    <x v="0"/>
    <x v="0"/>
    <x v="0"/>
    <x v="105"/>
    <x v="167"/>
    <x v="962"/>
    <x v="962"/>
    <x v="962"/>
    <x v="1011"/>
    <x v="0"/>
    <x v="1"/>
    <x v="0"/>
    <x v="0"/>
    <x v="0"/>
  </r>
  <r>
    <s v="PL 2883"/>
    <x v="808"/>
    <x v="3"/>
    <x v="0"/>
    <x v="0"/>
    <x v="2"/>
    <x v="18"/>
    <x v="105"/>
    <x v="238"/>
    <x v="963"/>
    <x v="963"/>
    <x v="963"/>
    <x v="1012"/>
    <x v="0"/>
    <x v="1"/>
    <x v="1"/>
    <x v="1"/>
    <x v="0"/>
  </r>
  <r>
    <s v="PL 2884"/>
    <x v="809"/>
    <x v="1"/>
    <x v="0"/>
    <x v="3"/>
    <x v="0"/>
    <x v="53"/>
    <x v="111"/>
    <x v="239"/>
    <x v="964"/>
    <x v="964"/>
    <x v="964"/>
    <x v="1013"/>
    <x v="1"/>
    <x v="1"/>
    <x v="1"/>
    <x v="0"/>
    <x v="0"/>
  </r>
  <r>
    <s v="PL 2885"/>
    <x v="37"/>
    <x v="0"/>
    <x v="0"/>
    <x v="0"/>
    <x v="0"/>
    <x v="0"/>
    <x v="105"/>
    <x v="240"/>
    <x v="965"/>
    <x v="965"/>
    <x v="965"/>
    <x v="1014"/>
    <x v="0"/>
    <x v="1"/>
    <x v="0"/>
    <x v="0"/>
    <x v="0"/>
  </r>
  <r>
    <s v="PL 2886"/>
    <x v="810"/>
    <x v="2"/>
    <x v="2"/>
    <x v="0"/>
    <x v="0"/>
    <x v="0"/>
    <x v="111"/>
    <x v="173"/>
    <x v="966"/>
    <x v="966"/>
    <x v="966"/>
    <x v="1015"/>
    <x v="0"/>
    <x v="1"/>
    <x v="0"/>
    <x v="0"/>
    <x v="0"/>
  </r>
  <r>
    <s v="PL 2887"/>
    <x v="811"/>
    <x v="3"/>
    <x v="0"/>
    <x v="0"/>
    <x v="0"/>
    <x v="0"/>
    <x v="105"/>
    <x v="167"/>
    <x v="132"/>
    <x v="132"/>
    <x v="132"/>
    <x v="1016"/>
    <x v="0"/>
    <x v="1"/>
    <x v="0"/>
    <x v="0"/>
    <x v="0"/>
  </r>
  <r>
    <s v="PL 2888"/>
    <x v="812"/>
    <x v="2"/>
    <x v="1"/>
    <x v="3"/>
    <x v="0"/>
    <x v="15"/>
    <x v="105"/>
    <x v="167"/>
    <x v="769"/>
    <x v="769"/>
    <x v="769"/>
    <x v="1017"/>
    <x v="0"/>
    <x v="1"/>
    <x v="1"/>
    <x v="0"/>
    <x v="0"/>
  </r>
  <r>
    <s v="PL 2889"/>
    <x v="813"/>
    <x v="3"/>
    <x v="0"/>
    <x v="3"/>
    <x v="0"/>
    <x v="53"/>
    <x v="105"/>
    <x v="241"/>
    <x v="964"/>
    <x v="964"/>
    <x v="964"/>
    <x v="1013"/>
    <x v="1"/>
    <x v="1"/>
    <x v="1"/>
    <x v="0"/>
    <x v="0"/>
  </r>
  <r>
    <s v="PL 2890"/>
    <x v="814"/>
    <x v="2"/>
    <x v="1"/>
    <x v="5"/>
    <x v="1"/>
    <x v="12"/>
    <x v="105"/>
    <x v="167"/>
    <x v="967"/>
    <x v="967"/>
    <x v="967"/>
    <x v="1018"/>
    <x v="0"/>
    <x v="1"/>
    <x v="1"/>
    <x v="1"/>
    <x v="0"/>
  </r>
  <r>
    <s v="PL 2891"/>
    <x v="810"/>
    <x v="2"/>
    <x v="3"/>
    <x v="5"/>
    <x v="0"/>
    <x v="0"/>
    <x v="105"/>
    <x v="167"/>
    <x v="968"/>
    <x v="968"/>
    <x v="968"/>
    <x v="1019"/>
    <x v="0"/>
    <x v="1"/>
    <x v="0"/>
    <x v="0"/>
    <x v="0"/>
  </r>
  <r>
    <s v="PL 2892"/>
    <x v="815"/>
    <x v="3"/>
    <x v="0"/>
    <x v="3"/>
    <x v="0"/>
    <x v="53"/>
    <x v="111"/>
    <x v="242"/>
    <x v="843"/>
    <x v="843"/>
    <x v="843"/>
    <x v="831"/>
    <x v="0"/>
    <x v="1"/>
    <x v="1"/>
    <x v="0"/>
    <x v="0"/>
  </r>
  <r>
    <s v="PL 2893"/>
    <x v="180"/>
    <x v="2"/>
    <x v="1"/>
    <x v="3"/>
    <x v="0"/>
    <x v="53"/>
    <x v="111"/>
    <x v="243"/>
    <x v="969"/>
    <x v="969"/>
    <x v="969"/>
    <x v="1020"/>
    <x v="0"/>
    <x v="1"/>
    <x v="0"/>
    <x v="0"/>
    <x v="0"/>
  </r>
  <r>
    <s v="PL 2894"/>
    <x v="788"/>
    <x v="0"/>
    <x v="0"/>
    <x v="3"/>
    <x v="0"/>
    <x v="53"/>
    <x v="111"/>
    <x v="238"/>
    <x v="851"/>
    <x v="851"/>
    <x v="851"/>
    <x v="890"/>
    <x v="0"/>
    <x v="1"/>
    <x v="0"/>
    <x v="0"/>
    <x v="0"/>
  </r>
  <r>
    <s v="PL 2896"/>
    <x v="816"/>
    <x v="1"/>
    <x v="0"/>
    <x v="3"/>
    <x v="0"/>
    <x v="53"/>
    <x v="111"/>
    <x v="239"/>
    <x v="970"/>
    <x v="970"/>
    <x v="970"/>
    <x v="1021"/>
    <x v="1"/>
    <x v="1"/>
    <x v="0"/>
    <x v="0"/>
    <x v="0"/>
  </r>
  <r>
    <s v="PL 2897"/>
    <x v="817"/>
    <x v="3"/>
    <x v="0"/>
    <x v="3"/>
    <x v="0"/>
    <x v="53"/>
    <x v="111"/>
    <x v="239"/>
    <x v="970"/>
    <x v="970"/>
    <x v="970"/>
    <x v="1021"/>
    <x v="1"/>
    <x v="1"/>
    <x v="0"/>
    <x v="0"/>
    <x v="0"/>
  </r>
  <r>
    <s v="PL 2898"/>
    <x v="810"/>
    <x v="0"/>
    <x v="0"/>
    <x v="3"/>
    <x v="0"/>
    <x v="53"/>
    <x v="111"/>
    <x v="239"/>
    <x v="970"/>
    <x v="970"/>
    <x v="970"/>
    <x v="1021"/>
    <x v="1"/>
    <x v="1"/>
    <x v="0"/>
    <x v="0"/>
    <x v="0"/>
  </r>
  <r>
    <s v="PL 2899"/>
    <x v="810"/>
    <x v="3"/>
    <x v="0"/>
    <x v="3"/>
    <x v="0"/>
    <x v="53"/>
    <x v="111"/>
    <x v="239"/>
    <x v="970"/>
    <x v="970"/>
    <x v="970"/>
    <x v="1021"/>
    <x v="1"/>
    <x v="1"/>
    <x v="0"/>
    <x v="0"/>
    <x v="0"/>
  </r>
  <r>
    <s v="PL 2900"/>
    <x v="810"/>
    <x v="1"/>
    <x v="0"/>
    <x v="3"/>
    <x v="0"/>
    <x v="53"/>
    <x v="111"/>
    <x v="242"/>
    <x v="843"/>
    <x v="843"/>
    <x v="843"/>
    <x v="831"/>
    <x v="1"/>
    <x v="1"/>
    <x v="0"/>
    <x v="0"/>
    <x v="0"/>
  </r>
  <r>
    <s v="PL 2901"/>
    <x v="810"/>
    <x v="2"/>
    <x v="1"/>
    <x v="0"/>
    <x v="1"/>
    <x v="9"/>
    <x v="111"/>
    <x v="97"/>
    <x v="472"/>
    <x v="472"/>
    <x v="472"/>
    <x v="487"/>
    <x v="0"/>
    <x v="1"/>
    <x v="0"/>
    <x v="0"/>
    <x v="1"/>
  </r>
  <r>
    <s v="PL 2902"/>
    <x v="810"/>
    <x v="1"/>
    <x v="0"/>
    <x v="4"/>
    <x v="0"/>
    <x v="5"/>
    <x v="123"/>
    <x v="201"/>
    <x v="26"/>
    <x v="26"/>
    <x v="26"/>
    <x v="26"/>
    <x v="0"/>
    <x v="2"/>
    <x v="0"/>
    <x v="0"/>
    <x v="0"/>
  </r>
  <r>
    <s v="PL 2903"/>
    <x v="30"/>
    <x v="1"/>
    <x v="0"/>
    <x v="9"/>
    <x v="2"/>
    <x v="59"/>
    <x v="111"/>
    <x v="173"/>
    <x v="971"/>
    <x v="971"/>
    <x v="971"/>
    <x v="1022"/>
    <x v="0"/>
    <x v="2"/>
    <x v="0"/>
    <x v="0"/>
    <x v="1"/>
  </r>
  <r>
    <s v="PL 2904"/>
    <x v="818"/>
    <x v="2"/>
    <x v="3"/>
    <x v="9"/>
    <x v="2"/>
    <x v="59"/>
    <x v="111"/>
    <x v="173"/>
    <x v="240"/>
    <x v="240"/>
    <x v="240"/>
    <x v="31"/>
    <x v="0"/>
    <x v="2"/>
    <x v="1"/>
    <x v="1"/>
    <x v="0"/>
  </r>
  <r>
    <s v="PL 2905"/>
    <x v="35"/>
    <x v="3"/>
    <x v="0"/>
    <x v="1"/>
    <x v="1"/>
    <x v="4"/>
    <x v="123"/>
    <x v="201"/>
    <x v="972"/>
    <x v="972"/>
    <x v="972"/>
    <x v="1023"/>
    <x v="1"/>
    <x v="1"/>
    <x v="0"/>
    <x v="0"/>
    <x v="1"/>
  </r>
  <r>
    <s v="PL 2906"/>
    <x v="35"/>
    <x v="3"/>
    <x v="0"/>
    <x v="7"/>
    <x v="0"/>
    <x v="16"/>
    <x v="124"/>
    <x v="212"/>
    <x v="973"/>
    <x v="973"/>
    <x v="973"/>
    <x v="1024"/>
    <x v="0"/>
    <x v="1"/>
    <x v="0"/>
    <x v="0"/>
    <x v="0"/>
  </r>
  <r>
    <s v="PL 2907"/>
    <x v="819"/>
    <x v="3"/>
    <x v="0"/>
    <x v="12"/>
    <x v="2"/>
    <x v="50"/>
    <x v="105"/>
    <x v="167"/>
    <x v="974"/>
    <x v="974"/>
    <x v="974"/>
    <x v="1025"/>
    <x v="1"/>
    <x v="0"/>
    <x v="1"/>
    <x v="1"/>
    <x v="0"/>
  </r>
  <r>
    <s v="PL 2908"/>
    <x v="820"/>
    <x v="1"/>
    <x v="0"/>
    <x v="17"/>
    <x v="0"/>
    <x v="0"/>
    <x v="111"/>
    <x v="244"/>
    <x v="975"/>
    <x v="975"/>
    <x v="975"/>
    <x v="1026"/>
    <x v="0"/>
    <x v="1"/>
    <x v="1"/>
    <x v="0"/>
    <x v="0"/>
  </r>
  <r>
    <s v="PL 2909"/>
    <x v="821"/>
    <x v="0"/>
    <x v="0"/>
    <x v="17"/>
    <x v="0"/>
    <x v="0"/>
    <x v="111"/>
    <x v="245"/>
    <x v="976"/>
    <x v="976"/>
    <x v="976"/>
    <x v="1027"/>
    <x v="0"/>
    <x v="1"/>
    <x v="1"/>
    <x v="0"/>
    <x v="0"/>
  </r>
  <r>
    <s v="PL 2910"/>
    <x v="822"/>
    <x v="2"/>
    <x v="4"/>
    <x v="17"/>
    <x v="0"/>
    <x v="0"/>
    <x v="111"/>
    <x v="245"/>
    <x v="977"/>
    <x v="977"/>
    <x v="977"/>
    <x v="1028"/>
    <x v="0"/>
    <x v="1"/>
    <x v="0"/>
    <x v="0"/>
    <x v="0"/>
  </r>
  <r>
    <s v="PL 2911"/>
    <x v="823"/>
    <x v="1"/>
    <x v="0"/>
    <x v="9"/>
    <x v="2"/>
    <x v="20"/>
    <x v="111"/>
    <x v="173"/>
    <x v="978"/>
    <x v="978"/>
    <x v="978"/>
    <x v="1029"/>
    <x v="0"/>
    <x v="1"/>
    <x v="1"/>
    <x v="1"/>
    <x v="0"/>
  </r>
  <r>
    <s v="PL 2912"/>
    <x v="824"/>
    <x v="0"/>
    <x v="0"/>
    <x v="0"/>
    <x v="0"/>
    <x v="0"/>
    <x v="111"/>
    <x v="238"/>
    <x v="424"/>
    <x v="424"/>
    <x v="424"/>
    <x v="438"/>
    <x v="0"/>
    <x v="1"/>
    <x v="1"/>
    <x v="0"/>
    <x v="0"/>
  </r>
  <r>
    <s v="PL 2913"/>
    <x v="825"/>
    <x v="1"/>
    <x v="0"/>
    <x v="5"/>
    <x v="1"/>
    <x v="12"/>
    <x v="103"/>
    <x v="165"/>
    <x v="979"/>
    <x v="979"/>
    <x v="979"/>
    <x v="1030"/>
    <x v="0"/>
    <x v="1"/>
    <x v="0"/>
    <x v="0"/>
    <x v="1"/>
  </r>
  <r>
    <s v="PL 2914"/>
    <x v="826"/>
    <x v="3"/>
    <x v="0"/>
    <x v="0"/>
    <x v="2"/>
    <x v="35"/>
    <x v="115"/>
    <x v="178"/>
    <x v="980"/>
    <x v="980"/>
    <x v="980"/>
    <x v="1031"/>
    <x v="1"/>
    <x v="1"/>
    <x v="1"/>
    <x v="1"/>
    <x v="0"/>
  </r>
  <r>
    <s v="PL 2915"/>
    <x v="827"/>
    <x v="1"/>
    <x v="0"/>
    <x v="0"/>
    <x v="1"/>
    <x v="1"/>
    <x v="115"/>
    <x v="178"/>
    <x v="981"/>
    <x v="981"/>
    <x v="981"/>
    <x v="1032"/>
    <x v="1"/>
    <x v="1"/>
    <x v="1"/>
    <x v="1"/>
    <x v="0"/>
  </r>
  <r>
    <s v="PL 2916"/>
    <x v="828"/>
    <x v="0"/>
    <x v="0"/>
    <x v="5"/>
    <x v="2"/>
    <x v="21"/>
    <x v="115"/>
    <x v="178"/>
    <x v="982"/>
    <x v="982"/>
    <x v="982"/>
    <x v="1033"/>
    <x v="0"/>
    <x v="1"/>
    <x v="0"/>
    <x v="1"/>
    <x v="0"/>
  </r>
  <r>
    <s v="PL 2917"/>
    <x v="828"/>
    <x v="0"/>
    <x v="0"/>
    <x v="5"/>
    <x v="1"/>
    <x v="1"/>
    <x v="115"/>
    <x v="178"/>
    <x v="101"/>
    <x v="101"/>
    <x v="101"/>
    <x v="102"/>
    <x v="0"/>
    <x v="1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2923"/>
    <x v="646"/>
    <x v="1"/>
    <x v="0"/>
    <x v="0"/>
    <x v="1"/>
    <x v="7"/>
    <x v="92"/>
    <x v="130"/>
    <x v="983"/>
    <x v="983"/>
    <x v="983"/>
    <x v="1034"/>
    <x v="1"/>
    <x v="1"/>
    <x v="0"/>
    <x v="1"/>
    <x v="0"/>
  </r>
  <r>
    <s v="PL 2925"/>
    <x v="646"/>
    <x v="0"/>
    <x v="0"/>
    <x v="0"/>
    <x v="2"/>
    <x v="35"/>
    <x v="102"/>
    <x v="164"/>
    <x v="777"/>
    <x v="777"/>
    <x v="777"/>
    <x v="1035"/>
    <x v="0"/>
    <x v="2"/>
    <x v="0"/>
    <x v="1"/>
    <x v="0"/>
  </r>
  <r>
    <s v="PL 2926"/>
    <x v="829"/>
    <x v="1"/>
    <x v="0"/>
    <x v="0"/>
    <x v="1"/>
    <x v="1"/>
    <x v="102"/>
    <x v="164"/>
    <x v="700"/>
    <x v="700"/>
    <x v="700"/>
    <x v="734"/>
    <x v="0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3070"/>
    <x v="277"/>
    <x v="2"/>
    <x v="4"/>
    <x v="5"/>
    <x v="2"/>
    <x v="35"/>
    <x v="127"/>
    <x v="246"/>
    <x v="984"/>
    <x v="984"/>
    <x v="984"/>
    <x v="1036"/>
    <x v="0"/>
    <x v="2"/>
    <x v="0"/>
    <x v="0"/>
    <x v="1"/>
  </r>
  <r>
    <s v="PL 3071"/>
    <x v="250"/>
    <x v="1"/>
    <x v="0"/>
    <x v="5"/>
    <x v="1"/>
    <x v="1"/>
    <x v="127"/>
    <x v="246"/>
    <x v="985"/>
    <x v="985"/>
    <x v="985"/>
    <x v="1037"/>
    <x v="0"/>
    <x v="2"/>
    <x v="0"/>
    <x v="0"/>
    <x v="1"/>
  </r>
  <r>
    <s v="PL 3072"/>
    <x v="830"/>
    <x v="1"/>
    <x v="0"/>
    <x v="2"/>
    <x v="1"/>
    <x v="4"/>
    <x v="128"/>
    <x v="247"/>
    <x v="986"/>
    <x v="986"/>
    <x v="986"/>
    <x v="1038"/>
    <x v="1"/>
    <x v="2"/>
    <x v="0"/>
    <x v="1"/>
    <x v="0"/>
  </r>
  <r>
    <s v="PL 3073"/>
    <x v="830"/>
    <x v="1"/>
    <x v="0"/>
    <x v="2"/>
    <x v="1"/>
    <x v="4"/>
    <x v="129"/>
    <x v="248"/>
    <x v="986"/>
    <x v="986"/>
    <x v="986"/>
    <x v="1038"/>
    <x v="1"/>
    <x v="2"/>
    <x v="0"/>
    <x v="1"/>
    <x v="0"/>
  </r>
  <r>
    <s v="PL 3074"/>
    <x v="379"/>
    <x v="0"/>
    <x v="0"/>
    <x v="2"/>
    <x v="2"/>
    <x v="31"/>
    <x v="130"/>
    <x v="249"/>
    <x v="987"/>
    <x v="987"/>
    <x v="987"/>
    <x v="1039"/>
    <x v="1"/>
    <x v="2"/>
    <x v="0"/>
    <x v="1"/>
    <x v="0"/>
  </r>
  <r>
    <s v="PL 3075"/>
    <x v="379"/>
    <x v="3"/>
    <x v="0"/>
    <x v="2"/>
    <x v="1"/>
    <x v="4"/>
    <x v="120"/>
    <x v="187"/>
    <x v="988"/>
    <x v="988"/>
    <x v="988"/>
    <x v="1040"/>
    <x v="1"/>
    <x v="2"/>
    <x v="0"/>
    <x v="1"/>
    <x v="0"/>
  </r>
  <r>
    <s v="PL 3076"/>
    <x v="831"/>
    <x v="2"/>
    <x v="2"/>
    <x v="2"/>
    <x v="1"/>
    <x v="4"/>
    <x v="131"/>
    <x v="250"/>
    <x v="689"/>
    <x v="689"/>
    <x v="689"/>
    <x v="1041"/>
    <x v="1"/>
    <x v="2"/>
    <x v="0"/>
    <x v="1"/>
    <x v="0"/>
  </r>
  <r>
    <s v="PL 3077"/>
    <x v="832"/>
    <x v="2"/>
    <x v="4"/>
    <x v="0"/>
    <x v="1"/>
    <x v="7"/>
    <x v="132"/>
    <x v="251"/>
    <x v="989"/>
    <x v="989"/>
    <x v="989"/>
    <x v="1042"/>
    <x v="0"/>
    <x v="2"/>
    <x v="0"/>
    <x v="1"/>
    <x v="0"/>
  </r>
  <r>
    <s v="PL 3078"/>
    <x v="833"/>
    <x v="2"/>
    <x v="3"/>
    <x v="0"/>
    <x v="1"/>
    <x v="2"/>
    <x v="131"/>
    <x v="250"/>
    <x v="926"/>
    <x v="926"/>
    <x v="926"/>
    <x v="971"/>
    <x v="0"/>
    <x v="2"/>
    <x v="1"/>
    <x v="1"/>
    <x v="0"/>
  </r>
  <r>
    <s v="PL 3079"/>
    <x v="223"/>
    <x v="1"/>
    <x v="0"/>
    <x v="0"/>
    <x v="1"/>
    <x v="7"/>
    <x v="133"/>
    <x v="252"/>
    <x v="990"/>
    <x v="990"/>
    <x v="990"/>
    <x v="1043"/>
    <x v="1"/>
    <x v="2"/>
    <x v="0"/>
    <x v="0"/>
    <x v="1"/>
  </r>
  <r>
    <s v="PL 3080"/>
    <x v="834"/>
    <x v="1"/>
    <x v="0"/>
    <x v="0"/>
    <x v="2"/>
    <x v="28"/>
    <x v="132"/>
    <x v="251"/>
    <x v="991"/>
    <x v="991"/>
    <x v="991"/>
    <x v="1044"/>
    <x v="1"/>
    <x v="2"/>
    <x v="1"/>
    <x v="1"/>
    <x v="0"/>
  </r>
  <r>
    <s v="PL 3081"/>
    <x v="418"/>
    <x v="2"/>
    <x v="3"/>
    <x v="0"/>
    <x v="2"/>
    <x v="28"/>
    <x v="134"/>
    <x v="253"/>
    <x v="992"/>
    <x v="992"/>
    <x v="992"/>
    <x v="1045"/>
    <x v="1"/>
    <x v="2"/>
    <x v="0"/>
    <x v="1"/>
    <x v="0"/>
  </r>
  <r>
    <s v="PL 3082"/>
    <x v="208"/>
    <x v="1"/>
    <x v="0"/>
    <x v="0"/>
    <x v="2"/>
    <x v="27"/>
    <x v="135"/>
    <x v="254"/>
    <x v="993"/>
    <x v="993"/>
    <x v="993"/>
    <x v="1046"/>
    <x v="1"/>
    <x v="2"/>
    <x v="0"/>
    <x v="1"/>
    <x v="0"/>
  </r>
  <r>
    <s v="PL 3083"/>
    <x v="835"/>
    <x v="0"/>
    <x v="0"/>
    <x v="0"/>
    <x v="2"/>
    <x v="28"/>
    <x v="134"/>
    <x v="253"/>
    <x v="890"/>
    <x v="890"/>
    <x v="890"/>
    <x v="930"/>
    <x v="1"/>
    <x v="2"/>
    <x v="0"/>
    <x v="1"/>
    <x v="0"/>
  </r>
  <r>
    <s v="PL 3084"/>
    <x v="836"/>
    <x v="3"/>
    <x v="0"/>
    <x v="0"/>
    <x v="1"/>
    <x v="7"/>
    <x v="134"/>
    <x v="253"/>
    <x v="994"/>
    <x v="994"/>
    <x v="994"/>
    <x v="1047"/>
    <x v="1"/>
    <x v="2"/>
    <x v="1"/>
    <x v="1"/>
    <x v="0"/>
  </r>
  <r>
    <s v="PL 3085"/>
    <x v="837"/>
    <x v="2"/>
    <x v="2"/>
    <x v="0"/>
    <x v="1"/>
    <x v="2"/>
    <x v="131"/>
    <x v="250"/>
    <x v="926"/>
    <x v="926"/>
    <x v="926"/>
    <x v="971"/>
    <x v="0"/>
    <x v="2"/>
    <x v="0"/>
    <x v="1"/>
    <x v="0"/>
  </r>
  <r>
    <s v="PL 3086"/>
    <x v="376"/>
    <x v="3"/>
    <x v="0"/>
    <x v="1"/>
    <x v="2"/>
    <x v="39"/>
    <x v="135"/>
    <x v="254"/>
    <x v="995"/>
    <x v="995"/>
    <x v="995"/>
    <x v="1048"/>
    <x v="1"/>
    <x v="2"/>
    <x v="0"/>
    <x v="1"/>
    <x v="0"/>
  </r>
  <r>
    <s v="PL 3087"/>
    <x v="85"/>
    <x v="3"/>
    <x v="0"/>
    <x v="1"/>
    <x v="2"/>
    <x v="32"/>
    <x v="126"/>
    <x v="229"/>
    <x v="996"/>
    <x v="996"/>
    <x v="996"/>
    <x v="1049"/>
    <x v="1"/>
    <x v="2"/>
    <x v="0"/>
    <x v="1"/>
    <x v="0"/>
  </r>
  <r>
    <s v="PL 3088"/>
    <x v="225"/>
    <x v="2"/>
    <x v="1"/>
    <x v="1"/>
    <x v="2"/>
    <x v="29"/>
    <x v="126"/>
    <x v="229"/>
    <x v="997"/>
    <x v="997"/>
    <x v="997"/>
    <x v="1050"/>
    <x v="1"/>
    <x v="2"/>
    <x v="0"/>
    <x v="1"/>
    <x v="0"/>
  </r>
  <r>
    <s v="PL 3089"/>
    <x v="838"/>
    <x v="1"/>
    <x v="0"/>
    <x v="1"/>
    <x v="1"/>
    <x v="8"/>
    <x v="126"/>
    <x v="229"/>
    <x v="803"/>
    <x v="803"/>
    <x v="803"/>
    <x v="842"/>
    <x v="0"/>
    <x v="2"/>
    <x v="0"/>
    <x v="1"/>
    <x v="0"/>
  </r>
  <r>
    <s v="PL 3090"/>
    <x v="598"/>
    <x v="2"/>
    <x v="2"/>
    <x v="1"/>
    <x v="1"/>
    <x v="12"/>
    <x v="136"/>
    <x v="255"/>
    <x v="998"/>
    <x v="998"/>
    <x v="998"/>
    <x v="1051"/>
    <x v="0"/>
    <x v="2"/>
    <x v="0"/>
    <x v="0"/>
    <x v="1"/>
  </r>
  <r>
    <s v="PL 3091"/>
    <x v="169"/>
    <x v="1"/>
    <x v="0"/>
    <x v="1"/>
    <x v="1"/>
    <x v="4"/>
    <x v="120"/>
    <x v="187"/>
    <x v="999"/>
    <x v="999"/>
    <x v="999"/>
    <x v="1052"/>
    <x v="0"/>
    <x v="2"/>
    <x v="0"/>
    <x v="0"/>
    <x v="1"/>
  </r>
  <r>
    <s v="PL 3092"/>
    <x v="223"/>
    <x v="3"/>
    <x v="0"/>
    <x v="1"/>
    <x v="2"/>
    <x v="39"/>
    <x v="134"/>
    <x v="253"/>
    <x v="1000"/>
    <x v="1000"/>
    <x v="1000"/>
    <x v="1053"/>
    <x v="1"/>
    <x v="2"/>
    <x v="0"/>
    <x v="0"/>
    <x v="1"/>
  </r>
  <r>
    <s v="PL 3093"/>
    <x v="279"/>
    <x v="0"/>
    <x v="0"/>
    <x v="12"/>
    <x v="2"/>
    <x v="27"/>
    <x v="120"/>
    <x v="187"/>
    <x v="1001"/>
    <x v="1001"/>
    <x v="1001"/>
    <x v="1054"/>
    <x v="1"/>
    <x v="2"/>
    <x v="0"/>
    <x v="0"/>
    <x v="1"/>
  </r>
  <r>
    <s v="PL 3094"/>
    <x v="839"/>
    <x v="0"/>
    <x v="0"/>
    <x v="5"/>
    <x v="2"/>
    <x v="59"/>
    <x v="135"/>
    <x v="254"/>
    <x v="1002"/>
    <x v="1002"/>
    <x v="1002"/>
    <x v="1055"/>
    <x v="0"/>
    <x v="2"/>
    <x v="1"/>
    <x v="1"/>
    <x v="0"/>
  </r>
  <r>
    <s v="PL 3095"/>
    <x v="840"/>
    <x v="3"/>
    <x v="0"/>
    <x v="9"/>
    <x v="2"/>
    <x v="59"/>
    <x v="120"/>
    <x v="187"/>
    <x v="1003"/>
    <x v="1003"/>
    <x v="1003"/>
    <x v="1056"/>
    <x v="1"/>
    <x v="2"/>
    <x v="0"/>
    <x v="1"/>
    <x v="0"/>
  </r>
  <r>
    <s v="PL 3096"/>
    <x v="127"/>
    <x v="2"/>
    <x v="2"/>
    <x v="9"/>
    <x v="2"/>
    <x v="59"/>
    <x v="137"/>
    <x v="256"/>
    <x v="1004"/>
    <x v="1004"/>
    <x v="1004"/>
    <x v="1057"/>
    <x v="1"/>
    <x v="2"/>
    <x v="0"/>
    <x v="1"/>
    <x v="0"/>
  </r>
  <r>
    <s v="PL 3097"/>
    <x v="841"/>
    <x v="3"/>
    <x v="0"/>
    <x v="2"/>
    <x v="2"/>
    <x v="31"/>
    <x v="138"/>
    <x v="257"/>
    <x v="1005"/>
    <x v="1005"/>
    <x v="1005"/>
    <x v="1058"/>
    <x v="1"/>
    <x v="2"/>
    <x v="0"/>
    <x v="0"/>
    <x v="1"/>
  </r>
  <r>
    <s v="PL 3098"/>
    <x v="841"/>
    <x v="0"/>
    <x v="0"/>
    <x v="2"/>
    <x v="2"/>
    <x v="31"/>
    <x v="132"/>
    <x v="251"/>
    <x v="1006"/>
    <x v="1006"/>
    <x v="1006"/>
    <x v="1059"/>
    <x v="1"/>
    <x v="2"/>
    <x v="0"/>
    <x v="0"/>
    <x v="1"/>
  </r>
  <r>
    <s v="PL 3099"/>
    <x v="842"/>
    <x v="0"/>
    <x v="0"/>
    <x v="2"/>
    <x v="1"/>
    <x v="4"/>
    <x v="123"/>
    <x v="201"/>
    <x v="1007"/>
    <x v="1007"/>
    <x v="1007"/>
    <x v="1060"/>
    <x v="1"/>
    <x v="2"/>
    <x v="1"/>
    <x v="1"/>
    <x v="0"/>
  </r>
  <r>
    <s v="PL 3100"/>
    <x v="843"/>
    <x v="3"/>
    <x v="0"/>
    <x v="2"/>
    <x v="1"/>
    <x v="4"/>
    <x v="135"/>
    <x v="254"/>
    <x v="1008"/>
    <x v="1008"/>
    <x v="1008"/>
    <x v="1061"/>
    <x v="1"/>
    <x v="2"/>
    <x v="1"/>
    <x v="1"/>
    <x v="0"/>
  </r>
  <r>
    <s v="PL 3101"/>
    <x v="654"/>
    <x v="2"/>
    <x v="2"/>
    <x v="9"/>
    <x v="1"/>
    <x v="7"/>
    <x v="135"/>
    <x v="254"/>
    <x v="1009"/>
    <x v="1009"/>
    <x v="1009"/>
    <x v="1062"/>
    <x v="0"/>
    <x v="2"/>
    <x v="0"/>
    <x v="1"/>
    <x v="0"/>
  </r>
  <r>
    <s v="PL 3102"/>
    <x v="844"/>
    <x v="2"/>
    <x v="3"/>
    <x v="4"/>
    <x v="0"/>
    <x v="0"/>
    <x v="120"/>
    <x v="187"/>
    <x v="1010"/>
    <x v="1010"/>
    <x v="1010"/>
    <x v="1063"/>
    <x v="0"/>
    <x v="1"/>
    <x v="1"/>
    <x v="0"/>
    <x v="0"/>
  </r>
  <r>
    <s v="PL 3103"/>
    <x v="626"/>
    <x v="3"/>
    <x v="0"/>
    <x v="0"/>
    <x v="1"/>
    <x v="9"/>
    <x v="120"/>
    <x v="258"/>
    <x v="1011"/>
    <x v="1011"/>
    <x v="1011"/>
    <x v="1064"/>
    <x v="0"/>
    <x v="1"/>
    <x v="0"/>
    <x v="0"/>
    <x v="1"/>
  </r>
  <r>
    <s v="PL 3104"/>
    <x v="43"/>
    <x v="3"/>
    <x v="0"/>
    <x v="17"/>
    <x v="0"/>
    <x v="0"/>
    <x v="120"/>
    <x v="187"/>
    <x v="1012"/>
    <x v="1012"/>
    <x v="1012"/>
    <x v="1065"/>
    <x v="0"/>
    <x v="1"/>
    <x v="0"/>
    <x v="0"/>
    <x v="0"/>
  </r>
  <r>
    <s v="PL 3105"/>
    <x v="624"/>
    <x v="3"/>
    <x v="0"/>
    <x v="0"/>
    <x v="2"/>
    <x v="22"/>
    <x v="120"/>
    <x v="187"/>
    <x v="1013"/>
    <x v="1013"/>
    <x v="1013"/>
    <x v="1066"/>
    <x v="0"/>
    <x v="2"/>
    <x v="0"/>
    <x v="0"/>
    <x v="1"/>
  </r>
  <r>
    <s v="PL 3106"/>
    <x v="142"/>
    <x v="1"/>
    <x v="0"/>
    <x v="0"/>
    <x v="0"/>
    <x v="53"/>
    <x v="120"/>
    <x v="187"/>
    <x v="1014"/>
    <x v="1014"/>
    <x v="1014"/>
    <x v="1067"/>
    <x v="0"/>
    <x v="2"/>
    <x v="0"/>
    <x v="0"/>
    <x v="0"/>
  </r>
  <r>
    <s v="PL 3107"/>
    <x v="38"/>
    <x v="0"/>
    <x v="0"/>
    <x v="1"/>
    <x v="2"/>
    <x v="17"/>
    <x v="127"/>
    <x v="259"/>
    <x v="1015"/>
    <x v="1015"/>
    <x v="1015"/>
    <x v="1068"/>
    <x v="1"/>
    <x v="1"/>
    <x v="0"/>
    <x v="0"/>
    <x v="1"/>
  </r>
  <r>
    <s v="PL 3108"/>
    <x v="38"/>
    <x v="0"/>
    <x v="0"/>
    <x v="1"/>
    <x v="1"/>
    <x v="7"/>
    <x v="132"/>
    <x v="251"/>
    <x v="1016"/>
    <x v="1016"/>
    <x v="1016"/>
    <x v="1069"/>
    <x v="1"/>
    <x v="2"/>
    <x v="0"/>
    <x v="0"/>
    <x v="1"/>
  </r>
  <r>
    <s v="PL 3109"/>
    <x v="440"/>
    <x v="1"/>
    <x v="0"/>
    <x v="3"/>
    <x v="0"/>
    <x v="53"/>
    <x v="123"/>
    <x v="260"/>
    <x v="843"/>
    <x v="843"/>
    <x v="843"/>
    <x v="831"/>
    <x v="0"/>
    <x v="1"/>
    <x v="0"/>
    <x v="0"/>
    <x v="0"/>
  </r>
  <r>
    <s v="PL 3110"/>
    <x v="120"/>
    <x v="2"/>
    <x v="3"/>
    <x v="3"/>
    <x v="0"/>
    <x v="53"/>
    <x v="123"/>
    <x v="260"/>
    <x v="843"/>
    <x v="843"/>
    <x v="843"/>
    <x v="882"/>
    <x v="0"/>
    <x v="1"/>
    <x v="0"/>
    <x v="0"/>
    <x v="0"/>
  </r>
  <r>
    <s v="PL 3111"/>
    <x v="816"/>
    <x v="1"/>
    <x v="0"/>
    <x v="6"/>
    <x v="1"/>
    <x v="2"/>
    <x v="127"/>
    <x v="246"/>
    <x v="1017"/>
    <x v="1017"/>
    <x v="1017"/>
    <x v="1070"/>
    <x v="0"/>
    <x v="1"/>
    <x v="0"/>
    <x v="0"/>
    <x v="1"/>
  </r>
  <r>
    <s v="PL 3112"/>
    <x v="816"/>
    <x v="0"/>
    <x v="0"/>
    <x v="0"/>
    <x v="1"/>
    <x v="7"/>
    <x v="131"/>
    <x v="250"/>
    <x v="1018"/>
    <x v="1018"/>
    <x v="1018"/>
    <x v="1071"/>
    <x v="1"/>
    <x v="2"/>
    <x v="0"/>
    <x v="0"/>
    <x v="1"/>
  </r>
  <r>
    <s v="PL 3113"/>
    <x v="322"/>
    <x v="3"/>
    <x v="0"/>
    <x v="1"/>
    <x v="0"/>
    <x v="19"/>
    <x v="132"/>
    <x v="251"/>
    <x v="1019"/>
    <x v="1019"/>
    <x v="1019"/>
    <x v="1072"/>
    <x v="0"/>
    <x v="1"/>
    <x v="0"/>
    <x v="0"/>
    <x v="0"/>
  </r>
  <r>
    <s v="PL 3114"/>
    <x v="845"/>
    <x v="0"/>
    <x v="0"/>
    <x v="1"/>
    <x v="1"/>
    <x v="8"/>
    <x v="135"/>
    <x v="254"/>
    <x v="1020"/>
    <x v="1020"/>
    <x v="1020"/>
    <x v="1073"/>
    <x v="1"/>
    <x v="2"/>
    <x v="1"/>
    <x v="1"/>
    <x v="0"/>
  </r>
  <r>
    <s v="PL 3115"/>
    <x v="846"/>
    <x v="1"/>
    <x v="0"/>
    <x v="0"/>
    <x v="0"/>
    <x v="0"/>
    <x v="105"/>
    <x v="167"/>
    <x v="1021"/>
    <x v="1021"/>
    <x v="1021"/>
    <x v="1074"/>
    <x v="1"/>
    <x v="1"/>
    <x v="0"/>
    <x v="0"/>
    <x v="0"/>
  </r>
  <r>
    <s v="PL 3116"/>
    <x v="847"/>
    <x v="2"/>
    <x v="1"/>
    <x v="0"/>
    <x v="0"/>
    <x v="0"/>
    <x v="123"/>
    <x v="201"/>
    <x v="1021"/>
    <x v="1021"/>
    <x v="1021"/>
    <x v="1075"/>
    <x v="1"/>
    <x v="1"/>
    <x v="1"/>
    <x v="0"/>
    <x v="0"/>
  </r>
  <r>
    <s v="PL 3117"/>
    <x v="848"/>
    <x v="3"/>
    <x v="0"/>
    <x v="0"/>
    <x v="0"/>
    <x v="0"/>
    <x v="123"/>
    <x v="260"/>
    <x v="1022"/>
    <x v="1022"/>
    <x v="1022"/>
    <x v="1076"/>
    <x v="0"/>
    <x v="1"/>
    <x v="1"/>
    <x v="0"/>
    <x v="0"/>
  </r>
  <r>
    <s v="PL 3118"/>
    <x v="849"/>
    <x v="3"/>
    <x v="0"/>
    <x v="19"/>
    <x v="2"/>
    <x v="61"/>
    <x v="127"/>
    <x v="246"/>
    <x v="760"/>
    <x v="760"/>
    <x v="760"/>
    <x v="794"/>
    <x v="0"/>
    <x v="0"/>
    <x v="1"/>
    <x v="1"/>
    <x v="0"/>
  </r>
  <r>
    <s v="PL 3119"/>
    <x v="850"/>
    <x v="2"/>
    <x v="1"/>
    <x v="19"/>
    <x v="2"/>
    <x v="61"/>
    <x v="127"/>
    <x v="246"/>
    <x v="1023"/>
    <x v="1023"/>
    <x v="1023"/>
    <x v="1077"/>
    <x v="1"/>
    <x v="0"/>
    <x v="1"/>
    <x v="1"/>
    <x v="0"/>
  </r>
  <r>
    <s v="PL 3120"/>
    <x v="629"/>
    <x v="0"/>
    <x v="0"/>
    <x v="16"/>
    <x v="2"/>
    <x v="59"/>
    <x v="127"/>
    <x v="246"/>
    <x v="1024"/>
    <x v="1024"/>
    <x v="1024"/>
    <x v="1078"/>
    <x v="1"/>
    <x v="0"/>
    <x v="0"/>
    <x v="0"/>
    <x v="1"/>
  </r>
  <r>
    <s v="PL 3121"/>
    <x v="630"/>
    <x v="2"/>
    <x v="4"/>
    <x v="4"/>
    <x v="0"/>
    <x v="5"/>
    <x v="123"/>
    <x v="201"/>
    <x v="599"/>
    <x v="599"/>
    <x v="599"/>
    <x v="804"/>
    <x v="0"/>
    <x v="1"/>
    <x v="0"/>
    <x v="0"/>
    <x v="0"/>
  </r>
  <r>
    <s v="PL 3122"/>
    <x v="851"/>
    <x v="2"/>
    <x v="1"/>
    <x v="7"/>
    <x v="0"/>
    <x v="16"/>
    <x v="123"/>
    <x v="201"/>
    <x v="1025"/>
    <x v="1025"/>
    <x v="1025"/>
    <x v="1079"/>
    <x v="0"/>
    <x v="1"/>
    <x v="1"/>
    <x v="0"/>
    <x v="0"/>
  </r>
  <r>
    <s v="PL 3123"/>
    <x v="852"/>
    <x v="1"/>
    <x v="0"/>
    <x v="7"/>
    <x v="0"/>
    <x v="16"/>
    <x v="123"/>
    <x v="201"/>
    <x v="1025"/>
    <x v="1025"/>
    <x v="1025"/>
    <x v="1080"/>
    <x v="0"/>
    <x v="1"/>
    <x v="1"/>
    <x v="0"/>
    <x v="0"/>
  </r>
  <r>
    <s v="PL 3124"/>
    <x v="853"/>
    <x v="1"/>
    <x v="0"/>
    <x v="4"/>
    <x v="0"/>
    <x v="5"/>
    <x v="123"/>
    <x v="201"/>
    <x v="138"/>
    <x v="138"/>
    <x v="138"/>
    <x v="141"/>
    <x v="0"/>
    <x v="1"/>
    <x v="1"/>
    <x v="0"/>
    <x v="0"/>
  </r>
  <r>
    <s v="PL 3125"/>
    <x v="854"/>
    <x v="2"/>
    <x v="1"/>
    <x v="17"/>
    <x v="2"/>
    <x v="27"/>
    <x v="135"/>
    <x v="254"/>
    <x v="1026"/>
    <x v="1026"/>
    <x v="1026"/>
    <x v="1081"/>
    <x v="1"/>
    <x v="0"/>
    <x v="1"/>
    <x v="1"/>
    <x v="0"/>
  </r>
  <r>
    <s v="PL 3126"/>
    <x v="855"/>
    <x v="0"/>
    <x v="0"/>
    <x v="1"/>
    <x v="2"/>
    <x v="39"/>
    <x v="139"/>
    <x v="261"/>
    <x v="1027"/>
    <x v="1027"/>
    <x v="1027"/>
    <x v="1082"/>
    <x v="1"/>
    <x v="2"/>
    <x v="1"/>
    <x v="1"/>
    <x v="0"/>
  </r>
  <r>
    <s v="PL 3127"/>
    <x v="856"/>
    <x v="1"/>
    <x v="0"/>
    <x v="1"/>
    <x v="2"/>
    <x v="32"/>
    <x v="126"/>
    <x v="229"/>
    <x v="1028"/>
    <x v="1028"/>
    <x v="1028"/>
    <x v="1083"/>
    <x v="1"/>
    <x v="2"/>
    <x v="1"/>
    <x v="1"/>
    <x v="0"/>
  </r>
  <r>
    <s v="PL 3128"/>
    <x v="857"/>
    <x v="3"/>
    <x v="0"/>
    <x v="1"/>
    <x v="2"/>
    <x v="39"/>
    <x v="120"/>
    <x v="187"/>
    <x v="995"/>
    <x v="995"/>
    <x v="995"/>
    <x v="1048"/>
    <x v="1"/>
    <x v="2"/>
    <x v="0"/>
    <x v="0"/>
    <x v="1"/>
  </r>
  <r>
    <s v="PL 3129"/>
    <x v="857"/>
    <x v="0"/>
    <x v="0"/>
    <x v="0"/>
    <x v="0"/>
    <x v="0"/>
    <x v="123"/>
    <x v="262"/>
    <x v="1029"/>
    <x v="1029"/>
    <x v="1029"/>
    <x v="1084"/>
    <x v="0"/>
    <x v="1"/>
    <x v="0"/>
    <x v="0"/>
    <x v="0"/>
  </r>
  <r>
    <s v="PL 3130"/>
    <x v="858"/>
    <x v="3"/>
    <x v="0"/>
    <x v="0"/>
    <x v="0"/>
    <x v="0"/>
    <x v="123"/>
    <x v="88"/>
    <x v="43"/>
    <x v="43"/>
    <x v="43"/>
    <x v="44"/>
    <x v="0"/>
    <x v="1"/>
    <x v="0"/>
    <x v="0"/>
    <x v="0"/>
  </r>
  <r>
    <s v="PL 3131"/>
    <x v="859"/>
    <x v="3"/>
    <x v="0"/>
    <x v="17"/>
    <x v="0"/>
    <x v="0"/>
    <x v="123"/>
    <x v="260"/>
    <x v="1030"/>
    <x v="1030"/>
    <x v="1030"/>
    <x v="1085"/>
    <x v="0"/>
    <x v="1"/>
    <x v="0"/>
    <x v="0"/>
    <x v="0"/>
  </r>
  <r>
    <s v="PL 3132"/>
    <x v="860"/>
    <x v="3"/>
    <x v="0"/>
    <x v="17"/>
    <x v="0"/>
    <x v="0"/>
    <x v="120"/>
    <x v="263"/>
    <x v="1031"/>
    <x v="1031"/>
    <x v="1031"/>
    <x v="1086"/>
    <x v="0"/>
    <x v="1"/>
    <x v="0"/>
    <x v="0"/>
    <x v="0"/>
  </r>
  <r>
    <s v="PL 3133"/>
    <x v="861"/>
    <x v="3"/>
    <x v="0"/>
    <x v="4"/>
    <x v="0"/>
    <x v="10"/>
    <x v="123"/>
    <x v="201"/>
    <x v="77"/>
    <x v="77"/>
    <x v="77"/>
    <x v="78"/>
    <x v="0"/>
    <x v="1"/>
    <x v="1"/>
    <x v="0"/>
    <x v="0"/>
  </r>
  <r>
    <s v="PL 3134"/>
    <x v="862"/>
    <x v="2"/>
    <x v="2"/>
    <x v="4"/>
    <x v="0"/>
    <x v="15"/>
    <x v="123"/>
    <x v="201"/>
    <x v="56"/>
    <x v="56"/>
    <x v="56"/>
    <x v="35"/>
    <x v="0"/>
    <x v="1"/>
    <x v="0"/>
    <x v="0"/>
    <x v="0"/>
  </r>
  <r>
    <s v="PL 3135"/>
    <x v="863"/>
    <x v="0"/>
    <x v="0"/>
    <x v="7"/>
    <x v="0"/>
    <x v="16"/>
    <x v="123"/>
    <x v="201"/>
    <x v="1032"/>
    <x v="1032"/>
    <x v="1032"/>
    <x v="1087"/>
    <x v="0"/>
    <x v="1"/>
    <x v="0"/>
    <x v="0"/>
    <x v="0"/>
  </r>
  <r>
    <s v="PL 3136"/>
    <x v="863"/>
    <x v="2"/>
    <x v="3"/>
    <x v="1"/>
    <x v="0"/>
    <x v="10"/>
    <x v="131"/>
    <x v="250"/>
    <x v="1033"/>
    <x v="1033"/>
    <x v="1033"/>
    <x v="1088"/>
    <x v="0"/>
    <x v="1"/>
    <x v="0"/>
    <x v="0"/>
    <x v="0"/>
  </r>
  <r>
    <s v="PL 3138"/>
    <x v="863"/>
    <x v="3"/>
    <x v="0"/>
    <x v="0"/>
    <x v="0"/>
    <x v="0"/>
    <x v="123"/>
    <x v="264"/>
    <x v="1034"/>
    <x v="1034"/>
    <x v="1034"/>
    <x v="1089"/>
    <x v="0"/>
    <x v="1"/>
    <x v="0"/>
    <x v="0"/>
    <x v="0"/>
  </r>
  <r>
    <s v="PL 3139"/>
    <x v="864"/>
    <x v="2"/>
    <x v="1"/>
    <x v="3"/>
    <x v="0"/>
    <x v="53"/>
    <x v="123"/>
    <x v="265"/>
    <x v="843"/>
    <x v="843"/>
    <x v="843"/>
    <x v="882"/>
    <x v="0"/>
    <x v="1"/>
    <x v="1"/>
    <x v="0"/>
    <x v="0"/>
  </r>
  <r>
    <s v="PL 3140"/>
    <x v="865"/>
    <x v="3"/>
    <x v="0"/>
    <x v="9"/>
    <x v="2"/>
    <x v="49"/>
    <x v="125"/>
    <x v="215"/>
    <x v="1035"/>
    <x v="1035"/>
    <x v="1035"/>
    <x v="1090"/>
    <x v="1"/>
    <x v="0"/>
    <x v="0"/>
    <x v="0"/>
    <x v="1"/>
  </r>
  <r>
    <s v="PL 3141"/>
    <x v="866"/>
    <x v="0"/>
    <x v="0"/>
    <x v="1"/>
    <x v="2"/>
    <x v="35"/>
    <x v="123"/>
    <x v="201"/>
    <x v="1036"/>
    <x v="1036"/>
    <x v="1036"/>
    <x v="1091"/>
    <x v="0"/>
    <x v="1"/>
    <x v="1"/>
    <x v="1"/>
    <x v="0"/>
  </r>
  <r>
    <s v="PL 3142"/>
    <x v="867"/>
    <x v="1"/>
    <x v="0"/>
    <x v="1"/>
    <x v="1"/>
    <x v="1"/>
    <x v="123"/>
    <x v="201"/>
    <x v="1037"/>
    <x v="1037"/>
    <x v="1037"/>
    <x v="1092"/>
    <x v="0"/>
    <x v="1"/>
    <x v="1"/>
    <x v="1"/>
    <x v="0"/>
  </r>
  <r>
    <s v="PL 3143"/>
    <x v="868"/>
    <x v="1"/>
    <x v="0"/>
    <x v="0"/>
    <x v="0"/>
    <x v="0"/>
    <x v="123"/>
    <x v="262"/>
    <x v="1038"/>
    <x v="1038"/>
    <x v="1038"/>
    <x v="832"/>
    <x v="0"/>
    <x v="1"/>
    <x v="0"/>
    <x v="0"/>
    <x v="0"/>
  </r>
  <r>
    <s v="PL 3144"/>
    <x v="868"/>
    <x v="3"/>
    <x v="0"/>
    <x v="0"/>
    <x v="0"/>
    <x v="0"/>
    <x v="123"/>
    <x v="266"/>
    <x v="1039"/>
    <x v="1039"/>
    <x v="1039"/>
    <x v="1093"/>
    <x v="0"/>
    <x v="1"/>
    <x v="0"/>
    <x v="0"/>
    <x v="0"/>
  </r>
  <r>
    <s v="PL 3145"/>
    <x v="869"/>
    <x v="0"/>
    <x v="0"/>
    <x v="0"/>
    <x v="0"/>
    <x v="0"/>
    <x v="123"/>
    <x v="201"/>
    <x v="1040"/>
    <x v="1040"/>
    <x v="1040"/>
    <x v="1094"/>
    <x v="0"/>
    <x v="1"/>
    <x v="1"/>
    <x v="0"/>
    <x v="0"/>
  </r>
  <r>
    <s v="PL 3146"/>
    <x v="870"/>
    <x v="3"/>
    <x v="0"/>
    <x v="0"/>
    <x v="0"/>
    <x v="0"/>
    <x v="123"/>
    <x v="264"/>
    <x v="1041"/>
    <x v="1041"/>
    <x v="1041"/>
    <x v="1095"/>
    <x v="0"/>
    <x v="1"/>
    <x v="1"/>
    <x v="0"/>
    <x v="0"/>
  </r>
  <r>
    <s v="PL 3147"/>
    <x v="871"/>
    <x v="0"/>
    <x v="0"/>
    <x v="0"/>
    <x v="0"/>
    <x v="0"/>
    <x v="123"/>
    <x v="205"/>
    <x v="1042"/>
    <x v="1042"/>
    <x v="1042"/>
    <x v="1096"/>
    <x v="0"/>
    <x v="1"/>
    <x v="1"/>
    <x v="0"/>
    <x v="0"/>
  </r>
  <r>
    <s v="PL 3149"/>
    <x v="872"/>
    <x v="2"/>
    <x v="1"/>
    <x v="0"/>
    <x v="0"/>
    <x v="0"/>
    <x v="123"/>
    <x v="262"/>
    <x v="1043"/>
    <x v="1043"/>
    <x v="1043"/>
    <x v="1097"/>
    <x v="0"/>
    <x v="1"/>
    <x v="0"/>
    <x v="0"/>
    <x v="0"/>
  </r>
  <r>
    <s v="PL 3150"/>
    <x v="872"/>
    <x v="0"/>
    <x v="0"/>
    <x v="0"/>
    <x v="0"/>
    <x v="0"/>
    <x v="123"/>
    <x v="201"/>
    <x v="1044"/>
    <x v="1044"/>
    <x v="1044"/>
    <x v="1098"/>
    <x v="0"/>
    <x v="1"/>
    <x v="0"/>
    <x v="0"/>
    <x v="0"/>
  </r>
  <r>
    <s v="PL 3151"/>
    <x v="873"/>
    <x v="1"/>
    <x v="0"/>
    <x v="17"/>
    <x v="0"/>
    <x v="0"/>
    <x v="123"/>
    <x v="262"/>
    <x v="1045"/>
    <x v="1045"/>
    <x v="1045"/>
    <x v="1099"/>
    <x v="0"/>
    <x v="1"/>
    <x v="0"/>
    <x v="0"/>
    <x v="0"/>
  </r>
  <r>
    <s v="PL 3152"/>
    <x v="874"/>
    <x v="3"/>
    <x v="0"/>
    <x v="2"/>
    <x v="1"/>
    <x v="7"/>
    <x v="135"/>
    <x v="254"/>
    <x v="1046"/>
    <x v="1046"/>
    <x v="1046"/>
    <x v="1100"/>
    <x v="1"/>
    <x v="2"/>
    <x v="1"/>
    <x v="1"/>
    <x v="0"/>
  </r>
  <r>
    <s v="PL 3153"/>
    <x v="875"/>
    <x v="2"/>
    <x v="1"/>
    <x v="14"/>
    <x v="2"/>
    <x v="20"/>
    <x v="123"/>
    <x v="201"/>
    <x v="1047"/>
    <x v="1047"/>
    <x v="1047"/>
    <x v="1101"/>
    <x v="0"/>
    <x v="2"/>
    <x v="1"/>
    <x v="1"/>
    <x v="0"/>
  </r>
  <r>
    <s v="PL 3154"/>
    <x v="876"/>
    <x v="1"/>
    <x v="0"/>
    <x v="3"/>
    <x v="0"/>
    <x v="13"/>
    <x v="123"/>
    <x v="201"/>
    <x v="1048"/>
    <x v="1048"/>
    <x v="1048"/>
    <x v="1102"/>
    <x v="0"/>
    <x v="1"/>
    <x v="1"/>
    <x v="0"/>
    <x v="0"/>
  </r>
  <r>
    <s v="PL 3155"/>
    <x v="877"/>
    <x v="3"/>
    <x v="0"/>
    <x v="9"/>
    <x v="2"/>
    <x v="49"/>
    <x v="123"/>
    <x v="201"/>
    <x v="1049"/>
    <x v="1049"/>
    <x v="1049"/>
    <x v="1103"/>
    <x v="1"/>
    <x v="1"/>
    <x v="0"/>
    <x v="1"/>
    <x v="0"/>
  </r>
  <r>
    <s v="PL 3156"/>
    <x v="878"/>
    <x v="3"/>
    <x v="0"/>
    <x v="0"/>
    <x v="0"/>
    <x v="0"/>
    <x v="123"/>
    <x v="201"/>
    <x v="1050"/>
    <x v="1050"/>
    <x v="1050"/>
    <x v="1104"/>
    <x v="0"/>
    <x v="1"/>
    <x v="0"/>
    <x v="0"/>
    <x v="0"/>
  </r>
  <r>
    <s v="PL 3157"/>
    <x v="879"/>
    <x v="1"/>
    <x v="0"/>
    <x v="0"/>
    <x v="0"/>
    <x v="0"/>
    <x v="131"/>
    <x v="267"/>
    <x v="1051"/>
    <x v="1051"/>
    <x v="1051"/>
    <x v="1105"/>
    <x v="0"/>
    <x v="1"/>
    <x v="1"/>
    <x v="0"/>
    <x v="0"/>
  </r>
  <r>
    <s v="PL 3158"/>
    <x v="880"/>
    <x v="0"/>
    <x v="0"/>
    <x v="0"/>
    <x v="0"/>
    <x v="0"/>
    <x v="131"/>
    <x v="250"/>
    <x v="1052"/>
    <x v="1052"/>
    <x v="1052"/>
    <x v="1106"/>
    <x v="0"/>
    <x v="1"/>
    <x v="1"/>
    <x v="0"/>
    <x v="0"/>
  </r>
  <r>
    <s v="PL 3159"/>
    <x v="881"/>
    <x v="2"/>
    <x v="1"/>
    <x v="4"/>
    <x v="0"/>
    <x v="15"/>
    <x v="135"/>
    <x v="254"/>
    <x v="23"/>
    <x v="23"/>
    <x v="23"/>
    <x v="57"/>
    <x v="0"/>
    <x v="0"/>
    <x v="0"/>
    <x v="0"/>
    <x v="0"/>
  </r>
  <r>
    <s v="PL 3160"/>
    <x v="882"/>
    <x v="3"/>
    <x v="0"/>
    <x v="12"/>
    <x v="0"/>
    <x v="16"/>
    <x v="123"/>
    <x v="201"/>
    <x v="300"/>
    <x v="300"/>
    <x v="300"/>
    <x v="308"/>
    <x v="0"/>
    <x v="1"/>
    <x v="1"/>
    <x v="0"/>
    <x v="0"/>
  </r>
  <r>
    <s v="PL 3161"/>
    <x v="883"/>
    <x v="2"/>
    <x v="4"/>
    <x v="0"/>
    <x v="0"/>
    <x v="0"/>
    <x v="127"/>
    <x v="246"/>
    <x v="1053"/>
    <x v="1053"/>
    <x v="1053"/>
    <x v="1107"/>
    <x v="1"/>
    <x v="1"/>
    <x v="0"/>
    <x v="0"/>
    <x v="0"/>
  </r>
  <r>
    <s v="PL 3162"/>
    <x v="884"/>
    <x v="2"/>
    <x v="3"/>
    <x v="4"/>
    <x v="0"/>
    <x v="5"/>
    <x v="123"/>
    <x v="201"/>
    <x v="56"/>
    <x v="56"/>
    <x v="56"/>
    <x v="35"/>
    <x v="0"/>
    <x v="1"/>
    <x v="1"/>
    <x v="0"/>
    <x v="0"/>
  </r>
  <r>
    <s v="PL 3163"/>
    <x v="885"/>
    <x v="2"/>
    <x v="4"/>
    <x v="3"/>
    <x v="0"/>
    <x v="19"/>
    <x v="131"/>
    <x v="250"/>
    <x v="1054"/>
    <x v="1054"/>
    <x v="1054"/>
    <x v="1108"/>
    <x v="0"/>
    <x v="1"/>
    <x v="1"/>
    <x v="0"/>
    <x v="0"/>
  </r>
  <r>
    <s v="PL 3164"/>
    <x v="886"/>
    <x v="2"/>
    <x v="4"/>
    <x v="9"/>
    <x v="2"/>
    <x v="36"/>
    <x v="134"/>
    <x v="253"/>
    <x v="1055"/>
    <x v="1055"/>
    <x v="1055"/>
    <x v="1109"/>
    <x v="1"/>
    <x v="2"/>
    <x v="1"/>
    <x v="1"/>
    <x v="0"/>
  </r>
  <r>
    <s v="PL 3165"/>
    <x v="887"/>
    <x v="0"/>
    <x v="0"/>
    <x v="4"/>
    <x v="0"/>
    <x v="15"/>
    <x v="131"/>
    <x v="250"/>
    <x v="246"/>
    <x v="246"/>
    <x v="246"/>
    <x v="251"/>
    <x v="0"/>
    <x v="1"/>
    <x v="0"/>
    <x v="0"/>
    <x v="0"/>
  </r>
  <r>
    <s v="PL 3166"/>
    <x v="888"/>
    <x v="3"/>
    <x v="0"/>
    <x v="9"/>
    <x v="2"/>
    <x v="36"/>
    <x v="120"/>
    <x v="187"/>
    <x v="1056"/>
    <x v="1056"/>
    <x v="1056"/>
    <x v="1110"/>
    <x v="1"/>
    <x v="2"/>
    <x v="1"/>
    <x v="1"/>
    <x v="0"/>
  </r>
  <r>
    <s v="PL 3167"/>
    <x v="889"/>
    <x v="0"/>
    <x v="0"/>
    <x v="3"/>
    <x v="0"/>
    <x v="19"/>
    <x v="131"/>
    <x v="250"/>
    <x v="1057"/>
    <x v="1057"/>
    <x v="1057"/>
    <x v="1111"/>
    <x v="0"/>
    <x v="1"/>
    <x v="1"/>
    <x v="0"/>
    <x v="0"/>
  </r>
  <r>
    <s v="PL 3168"/>
    <x v="890"/>
    <x v="1"/>
    <x v="0"/>
    <x v="17"/>
    <x v="0"/>
    <x v="0"/>
    <x v="131"/>
    <x v="268"/>
    <x v="1058"/>
    <x v="1058"/>
    <x v="1058"/>
    <x v="1112"/>
    <x v="0"/>
    <x v="1"/>
    <x v="1"/>
    <x v="0"/>
    <x v="0"/>
  </r>
  <r>
    <s v="PL 3169"/>
    <x v="891"/>
    <x v="1"/>
    <x v="0"/>
    <x v="0"/>
    <x v="0"/>
    <x v="0"/>
    <x v="131"/>
    <x v="269"/>
    <x v="1059"/>
    <x v="1059"/>
    <x v="1059"/>
    <x v="1113"/>
    <x v="0"/>
    <x v="1"/>
    <x v="1"/>
    <x v="0"/>
    <x v="0"/>
  </r>
  <r>
    <s v="PL 3170"/>
    <x v="892"/>
    <x v="3"/>
    <x v="0"/>
    <x v="0"/>
    <x v="0"/>
    <x v="0"/>
    <x v="134"/>
    <x v="270"/>
    <x v="1060"/>
    <x v="1060"/>
    <x v="1060"/>
    <x v="1114"/>
    <x v="0"/>
    <x v="1"/>
    <x v="1"/>
    <x v="0"/>
    <x v="0"/>
  </r>
  <r>
    <s v="PL 3171"/>
    <x v="893"/>
    <x v="3"/>
    <x v="0"/>
    <x v="4"/>
    <x v="0"/>
    <x v="5"/>
    <x v="135"/>
    <x v="254"/>
    <x v="1061"/>
    <x v="1061"/>
    <x v="1061"/>
    <x v="1115"/>
    <x v="0"/>
    <x v="2"/>
    <x v="0"/>
    <x v="0"/>
    <x v="0"/>
  </r>
  <r>
    <s v="PL 3172"/>
    <x v="894"/>
    <x v="0"/>
    <x v="0"/>
    <x v="0"/>
    <x v="0"/>
    <x v="0"/>
    <x v="127"/>
    <x v="271"/>
    <x v="1062"/>
    <x v="1062"/>
    <x v="1062"/>
    <x v="1116"/>
    <x v="0"/>
    <x v="1"/>
    <x v="0"/>
    <x v="0"/>
    <x v="0"/>
  </r>
  <r>
    <s v="PL 3173"/>
    <x v="895"/>
    <x v="3"/>
    <x v="0"/>
    <x v="0"/>
    <x v="1"/>
    <x v="2"/>
    <x v="120"/>
    <x v="187"/>
    <x v="926"/>
    <x v="926"/>
    <x v="926"/>
    <x v="1117"/>
    <x v="0"/>
    <x v="2"/>
    <x v="0"/>
    <x v="1"/>
    <x v="0"/>
  </r>
  <r>
    <s v="PL 3174"/>
    <x v="896"/>
    <x v="3"/>
    <x v="0"/>
    <x v="17"/>
    <x v="0"/>
    <x v="0"/>
    <x v="127"/>
    <x v="272"/>
    <x v="1063"/>
    <x v="1063"/>
    <x v="1063"/>
    <x v="1118"/>
    <x v="0"/>
    <x v="1"/>
    <x v="1"/>
    <x v="0"/>
    <x v="0"/>
  </r>
  <r>
    <s v="PL 3175"/>
    <x v="897"/>
    <x v="0"/>
    <x v="0"/>
    <x v="0"/>
    <x v="0"/>
    <x v="0"/>
    <x v="127"/>
    <x v="272"/>
    <x v="1064"/>
    <x v="1064"/>
    <x v="1064"/>
    <x v="1119"/>
    <x v="0"/>
    <x v="1"/>
    <x v="1"/>
    <x v="0"/>
    <x v="0"/>
  </r>
  <r>
    <s v="PL 3176"/>
    <x v="898"/>
    <x v="2"/>
    <x v="2"/>
    <x v="0"/>
    <x v="0"/>
    <x v="0"/>
    <x v="127"/>
    <x v="273"/>
    <x v="1065"/>
    <x v="1065"/>
    <x v="1065"/>
    <x v="1120"/>
    <x v="0"/>
    <x v="1"/>
    <x v="1"/>
    <x v="0"/>
    <x v="0"/>
  </r>
  <r>
    <s v="PL 3177"/>
    <x v="899"/>
    <x v="1"/>
    <x v="0"/>
    <x v="17"/>
    <x v="0"/>
    <x v="0"/>
    <x v="127"/>
    <x v="274"/>
    <x v="1066"/>
    <x v="1066"/>
    <x v="1066"/>
    <x v="1121"/>
    <x v="0"/>
    <x v="1"/>
    <x v="0"/>
    <x v="0"/>
    <x v="0"/>
  </r>
  <r>
    <s v="PL 3178"/>
    <x v="900"/>
    <x v="3"/>
    <x v="0"/>
    <x v="17"/>
    <x v="2"/>
    <x v="35"/>
    <x v="127"/>
    <x v="246"/>
    <x v="1067"/>
    <x v="1067"/>
    <x v="1067"/>
    <x v="1122"/>
    <x v="0"/>
    <x v="1"/>
    <x v="1"/>
    <x v="1"/>
    <x v="0"/>
  </r>
  <r>
    <s v="PL 3179"/>
    <x v="901"/>
    <x v="1"/>
    <x v="0"/>
    <x v="0"/>
    <x v="2"/>
    <x v="45"/>
    <x v="140"/>
    <x v="275"/>
    <x v="730"/>
    <x v="730"/>
    <x v="730"/>
    <x v="765"/>
    <x v="1"/>
    <x v="2"/>
    <x v="0"/>
    <x v="0"/>
    <x v="1"/>
  </r>
  <r>
    <s v="PL 3180"/>
    <x v="902"/>
    <x v="3"/>
    <x v="0"/>
    <x v="4"/>
    <x v="2"/>
    <x v="23"/>
    <x v="120"/>
    <x v="187"/>
    <x v="1068"/>
    <x v="1068"/>
    <x v="1068"/>
    <x v="1123"/>
    <x v="0"/>
    <x v="2"/>
    <x v="1"/>
    <x v="1"/>
    <x v="0"/>
  </r>
  <r>
    <s v="PL 3181"/>
    <x v="903"/>
    <x v="2"/>
    <x v="2"/>
    <x v="1"/>
    <x v="2"/>
    <x v="29"/>
    <x v="130"/>
    <x v="249"/>
    <x v="1069"/>
    <x v="1069"/>
    <x v="1069"/>
    <x v="1124"/>
    <x v="1"/>
    <x v="2"/>
    <x v="0"/>
    <x v="0"/>
    <x v="1"/>
  </r>
  <r>
    <s v="PL 3182"/>
    <x v="904"/>
    <x v="1"/>
    <x v="0"/>
    <x v="1"/>
    <x v="1"/>
    <x v="7"/>
    <x v="137"/>
    <x v="256"/>
    <x v="1070"/>
    <x v="1070"/>
    <x v="1070"/>
    <x v="1125"/>
    <x v="1"/>
    <x v="2"/>
    <x v="0"/>
    <x v="0"/>
    <x v="1"/>
  </r>
  <r>
    <s v="PL 3183"/>
    <x v="905"/>
    <x v="1"/>
    <x v="0"/>
    <x v="0"/>
    <x v="0"/>
    <x v="0"/>
    <x v="120"/>
    <x v="276"/>
    <x v="1071"/>
    <x v="1071"/>
    <x v="1071"/>
    <x v="1126"/>
    <x v="0"/>
    <x v="1"/>
    <x v="0"/>
    <x v="0"/>
    <x v="0"/>
  </r>
  <r>
    <s v="PL 3184"/>
    <x v="469"/>
    <x v="0"/>
    <x v="0"/>
    <x v="0"/>
    <x v="0"/>
    <x v="0"/>
    <x v="120"/>
    <x v="277"/>
    <x v="1072"/>
    <x v="1072"/>
    <x v="1072"/>
    <x v="1127"/>
    <x v="0"/>
    <x v="1"/>
    <x v="0"/>
    <x v="0"/>
    <x v="0"/>
  </r>
  <r>
    <s v="PL 3185"/>
    <x v="906"/>
    <x v="2"/>
    <x v="2"/>
    <x v="0"/>
    <x v="2"/>
    <x v="35"/>
    <x v="134"/>
    <x v="253"/>
    <x v="1073"/>
    <x v="1073"/>
    <x v="1073"/>
    <x v="1128"/>
    <x v="1"/>
    <x v="2"/>
    <x v="1"/>
    <x v="1"/>
    <x v="0"/>
  </r>
  <r>
    <s v="PL 3186"/>
    <x v="907"/>
    <x v="1"/>
    <x v="0"/>
    <x v="0"/>
    <x v="1"/>
    <x v="2"/>
    <x v="132"/>
    <x v="251"/>
    <x v="926"/>
    <x v="926"/>
    <x v="926"/>
    <x v="1117"/>
    <x v="1"/>
    <x v="2"/>
    <x v="1"/>
    <x v="1"/>
    <x v="0"/>
  </r>
  <r>
    <s v="PL 3187"/>
    <x v="832"/>
    <x v="3"/>
    <x v="0"/>
    <x v="1"/>
    <x v="2"/>
    <x v="30"/>
    <x v="120"/>
    <x v="187"/>
    <x v="140"/>
    <x v="140"/>
    <x v="140"/>
    <x v="143"/>
    <x v="1"/>
    <x v="2"/>
    <x v="0"/>
    <x v="1"/>
    <x v="0"/>
  </r>
  <r>
    <s v="PL 3188"/>
    <x v="908"/>
    <x v="1"/>
    <x v="0"/>
    <x v="0"/>
    <x v="2"/>
    <x v="35"/>
    <x v="137"/>
    <x v="256"/>
    <x v="1074"/>
    <x v="1074"/>
    <x v="1074"/>
    <x v="1129"/>
    <x v="1"/>
    <x v="2"/>
    <x v="1"/>
    <x v="1"/>
    <x v="0"/>
  </r>
  <r>
    <s v="PL 3189"/>
    <x v="909"/>
    <x v="3"/>
    <x v="0"/>
    <x v="0"/>
    <x v="2"/>
    <x v="35"/>
    <x v="137"/>
    <x v="256"/>
    <x v="1075"/>
    <x v="1075"/>
    <x v="1075"/>
    <x v="1130"/>
    <x v="1"/>
    <x v="2"/>
    <x v="1"/>
    <x v="1"/>
    <x v="0"/>
  </r>
  <r>
    <s v="PL 3190"/>
    <x v="910"/>
    <x v="1"/>
    <x v="0"/>
    <x v="0"/>
    <x v="2"/>
    <x v="35"/>
    <x v="137"/>
    <x v="256"/>
    <x v="1076"/>
    <x v="1076"/>
    <x v="1076"/>
    <x v="1131"/>
    <x v="1"/>
    <x v="2"/>
    <x v="0"/>
    <x v="1"/>
    <x v="0"/>
  </r>
  <r>
    <s v="PL 3191"/>
    <x v="910"/>
    <x v="1"/>
    <x v="0"/>
    <x v="0"/>
    <x v="2"/>
    <x v="35"/>
    <x v="137"/>
    <x v="256"/>
    <x v="1077"/>
    <x v="1077"/>
    <x v="1077"/>
    <x v="1132"/>
    <x v="1"/>
    <x v="2"/>
    <x v="0"/>
    <x v="1"/>
    <x v="0"/>
  </r>
  <r>
    <s v="PL 3192"/>
    <x v="910"/>
    <x v="2"/>
    <x v="2"/>
    <x v="4"/>
    <x v="2"/>
    <x v="35"/>
    <x v="132"/>
    <x v="251"/>
    <x v="1078"/>
    <x v="1078"/>
    <x v="1078"/>
    <x v="1133"/>
    <x v="0"/>
    <x v="1"/>
    <x v="0"/>
    <x v="1"/>
    <x v="0"/>
  </r>
  <r>
    <s v="PL 3193"/>
    <x v="911"/>
    <x v="0"/>
    <x v="0"/>
    <x v="4"/>
    <x v="0"/>
    <x v="5"/>
    <x v="120"/>
    <x v="187"/>
    <x v="1079"/>
    <x v="1079"/>
    <x v="1079"/>
    <x v="1134"/>
    <x v="0"/>
    <x v="2"/>
    <x v="1"/>
    <x v="0"/>
    <x v="0"/>
  </r>
  <r>
    <s v="PL 3194"/>
    <x v="912"/>
    <x v="1"/>
    <x v="0"/>
    <x v="4"/>
    <x v="0"/>
    <x v="10"/>
    <x v="120"/>
    <x v="187"/>
    <x v="1080"/>
    <x v="1080"/>
    <x v="1080"/>
    <x v="1135"/>
    <x v="0"/>
    <x v="2"/>
    <x v="1"/>
    <x v="0"/>
    <x v="0"/>
  </r>
  <r>
    <s v="PL 3195"/>
    <x v="913"/>
    <x v="1"/>
    <x v="0"/>
    <x v="9"/>
    <x v="2"/>
    <x v="35"/>
    <x v="134"/>
    <x v="253"/>
    <x v="1081"/>
    <x v="1081"/>
    <x v="1081"/>
    <x v="1136"/>
    <x v="0"/>
    <x v="1"/>
    <x v="0"/>
    <x v="0"/>
    <x v="1"/>
  </r>
  <r>
    <s v="PL 3196"/>
    <x v="913"/>
    <x v="2"/>
    <x v="1"/>
    <x v="0"/>
    <x v="0"/>
    <x v="0"/>
    <x v="134"/>
    <x v="278"/>
    <x v="1082"/>
    <x v="1082"/>
    <x v="1082"/>
    <x v="1137"/>
    <x v="0"/>
    <x v="1"/>
    <x v="0"/>
    <x v="0"/>
    <x v="0"/>
  </r>
  <r>
    <s v="PL 3198"/>
    <x v="914"/>
    <x v="0"/>
    <x v="0"/>
    <x v="2"/>
    <x v="1"/>
    <x v="4"/>
    <x v="135"/>
    <x v="254"/>
    <x v="1083"/>
    <x v="1083"/>
    <x v="1083"/>
    <x v="1138"/>
    <x v="1"/>
    <x v="0"/>
    <x v="1"/>
    <x v="1"/>
    <x v="0"/>
  </r>
  <r>
    <s v="PL 3216"/>
    <x v="915"/>
    <x v="2"/>
    <x v="4"/>
    <x v="1"/>
    <x v="0"/>
    <x v="5"/>
    <x v="141"/>
    <x v="279"/>
    <x v="481"/>
    <x v="481"/>
    <x v="481"/>
    <x v="1139"/>
    <x v="0"/>
    <x v="2"/>
    <x v="1"/>
    <x v="0"/>
    <x v="0"/>
  </r>
  <r>
    <s v="PL 3217"/>
    <x v="916"/>
    <x v="2"/>
    <x v="4"/>
    <x v="3"/>
    <x v="0"/>
    <x v="19"/>
    <x v="141"/>
    <x v="279"/>
    <x v="1084"/>
    <x v="1084"/>
    <x v="1084"/>
    <x v="1140"/>
    <x v="0"/>
    <x v="1"/>
    <x v="1"/>
    <x v="0"/>
    <x v="0"/>
  </r>
  <r>
    <s v="PL 3218"/>
    <x v="904"/>
    <x v="2"/>
    <x v="1"/>
    <x v="0"/>
    <x v="0"/>
    <x v="0"/>
    <x v="141"/>
    <x v="279"/>
    <x v="1085"/>
    <x v="1085"/>
    <x v="1085"/>
    <x v="1141"/>
    <x v="0"/>
    <x v="1"/>
    <x v="0"/>
    <x v="0"/>
    <x v="0"/>
  </r>
  <r>
    <s v="PL 3219"/>
    <x v="917"/>
    <x v="0"/>
    <x v="0"/>
    <x v="0"/>
    <x v="0"/>
    <x v="19"/>
    <x v="138"/>
    <x v="257"/>
    <x v="1086"/>
    <x v="1086"/>
    <x v="1086"/>
    <x v="1142"/>
    <x v="0"/>
    <x v="2"/>
    <x v="1"/>
    <x v="0"/>
    <x v="0"/>
  </r>
  <r>
    <s v="PL 3220"/>
    <x v="918"/>
    <x v="3"/>
    <x v="0"/>
    <x v="0"/>
    <x v="0"/>
    <x v="0"/>
    <x v="142"/>
    <x v="280"/>
    <x v="1087"/>
    <x v="1087"/>
    <x v="1087"/>
    <x v="1143"/>
    <x v="0"/>
    <x v="1"/>
    <x v="1"/>
    <x v="0"/>
    <x v="0"/>
  </r>
  <r>
    <s v="PL 3221"/>
    <x v="330"/>
    <x v="1"/>
    <x v="0"/>
    <x v="1"/>
    <x v="2"/>
    <x v="29"/>
    <x v="138"/>
    <x v="257"/>
    <x v="1088"/>
    <x v="1088"/>
    <x v="1088"/>
    <x v="1144"/>
    <x v="1"/>
    <x v="2"/>
    <x v="0"/>
    <x v="0"/>
    <x v="1"/>
  </r>
  <r>
    <s v="PL 3222"/>
    <x v="919"/>
    <x v="1"/>
    <x v="0"/>
    <x v="1"/>
    <x v="2"/>
    <x v="17"/>
    <x v="141"/>
    <x v="279"/>
    <x v="1089"/>
    <x v="1089"/>
    <x v="1089"/>
    <x v="1145"/>
    <x v="1"/>
    <x v="1"/>
    <x v="1"/>
    <x v="1"/>
    <x v="0"/>
  </r>
  <r>
    <s v="PL 3223"/>
    <x v="920"/>
    <x v="1"/>
    <x v="0"/>
    <x v="17"/>
    <x v="1"/>
    <x v="4"/>
    <x v="127"/>
    <x v="246"/>
    <x v="1090"/>
    <x v="1090"/>
    <x v="1090"/>
    <x v="1146"/>
    <x v="1"/>
    <x v="0"/>
    <x v="0"/>
    <x v="1"/>
    <x v="0"/>
  </r>
  <r>
    <s v="PL 3225"/>
    <x v="921"/>
    <x v="0"/>
    <x v="0"/>
    <x v="18"/>
    <x v="1"/>
    <x v="8"/>
    <x v="134"/>
    <x v="253"/>
    <x v="1091"/>
    <x v="1091"/>
    <x v="1091"/>
    <x v="1147"/>
    <x v="1"/>
    <x v="0"/>
    <x v="0"/>
    <x v="0"/>
    <x v="1"/>
  </r>
  <r>
    <s v="PL 3227"/>
    <x v="922"/>
    <x v="2"/>
    <x v="1"/>
    <x v="18"/>
    <x v="1"/>
    <x v="7"/>
    <x v="126"/>
    <x v="229"/>
    <x v="1092"/>
    <x v="1092"/>
    <x v="1092"/>
    <x v="1148"/>
    <x v="0"/>
    <x v="0"/>
    <x v="1"/>
    <x v="1"/>
    <x v="0"/>
  </r>
  <r>
    <s v="PL 3228"/>
    <x v="923"/>
    <x v="0"/>
    <x v="0"/>
    <x v="18"/>
    <x v="1"/>
    <x v="7"/>
    <x v="143"/>
    <x v="281"/>
    <x v="1093"/>
    <x v="1093"/>
    <x v="1093"/>
    <x v="1149"/>
    <x v="0"/>
    <x v="0"/>
    <x v="0"/>
    <x v="0"/>
    <x v="1"/>
  </r>
  <r>
    <s v="PL 3229"/>
    <x v="924"/>
    <x v="0"/>
    <x v="0"/>
    <x v="18"/>
    <x v="1"/>
    <x v="7"/>
    <x v="128"/>
    <x v="247"/>
    <x v="1094"/>
    <x v="1094"/>
    <x v="1094"/>
    <x v="1150"/>
    <x v="0"/>
    <x v="0"/>
    <x v="0"/>
    <x v="0"/>
    <x v="1"/>
  </r>
  <r>
    <s v="PL 3233"/>
    <x v="924"/>
    <x v="0"/>
    <x v="0"/>
    <x v="8"/>
    <x v="2"/>
    <x v="64"/>
    <x v="126"/>
    <x v="229"/>
    <x v="1095"/>
    <x v="1095"/>
    <x v="1095"/>
    <x v="1151"/>
    <x v="1"/>
    <x v="2"/>
    <x v="0"/>
    <x v="0"/>
    <x v="1"/>
  </r>
  <r>
    <s v="PL 3234"/>
    <x v="924"/>
    <x v="2"/>
    <x v="4"/>
    <x v="2"/>
    <x v="1"/>
    <x v="7"/>
    <x v="126"/>
    <x v="229"/>
    <x v="1096"/>
    <x v="1096"/>
    <x v="1096"/>
    <x v="1152"/>
    <x v="0"/>
    <x v="2"/>
    <x v="0"/>
    <x v="0"/>
    <x v="1"/>
  </r>
  <r>
    <s v="PL 3235"/>
    <x v="925"/>
    <x v="0"/>
    <x v="0"/>
    <x v="0"/>
    <x v="0"/>
    <x v="0"/>
    <x v="144"/>
    <x v="192"/>
    <x v="1097"/>
    <x v="1097"/>
    <x v="1097"/>
    <x v="1153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3238"/>
    <x v="537"/>
    <x v="0"/>
    <x v="0"/>
    <x v="1"/>
    <x v="1"/>
    <x v="4"/>
    <x v="136"/>
    <x v="255"/>
    <x v="84"/>
    <x v="84"/>
    <x v="84"/>
    <x v="85"/>
    <x v="1"/>
    <x v="2"/>
    <x v="0"/>
    <x v="0"/>
    <x v="1"/>
  </r>
  <r>
    <s v="PL 3239"/>
    <x v="537"/>
    <x v="0"/>
    <x v="0"/>
    <x v="3"/>
    <x v="0"/>
    <x v="53"/>
    <x v="124"/>
    <x v="232"/>
    <x v="843"/>
    <x v="843"/>
    <x v="843"/>
    <x v="831"/>
    <x v="1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3242"/>
    <x v="926"/>
    <x v="0"/>
    <x v="0"/>
    <x v="17"/>
    <x v="0"/>
    <x v="0"/>
    <x v="96"/>
    <x v="140"/>
    <x v="1098"/>
    <x v="1098"/>
    <x v="1098"/>
    <x v="1154"/>
    <x v="0"/>
    <x v="1"/>
    <x v="0"/>
    <x v="0"/>
    <x v="0"/>
  </r>
  <r>
    <s v="PL 3244"/>
    <x v="772"/>
    <x v="1"/>
    <x v="0"/>
    <x v="4"/>
    <x v="1"/>
    <x v="14"/>
    <x v="111"/>
    <x v="173"/>
    <x v="1099"/>
    <x v="1099"/>
    <x v="1099"/>
    <x v="1155"/>
    <x v="0"/>
    <x v="1"/>
    <x v="0"/>
    <x v="0"/>
    <x v="1"/>
  </r>
  <r>
    <s v="PL 3250"/>
    <x v="927"/>
    <x v="1"/>
    <x v="0"/>
    <x v="2"/>
    <x v="2"/>
    <x v="46"/>
    <x v="141"/>
    <x v="279"/>
    <x v="1100"/>
    <x v="1100"/>
    <x v="1100"/>
    <x v="1156"/>
    <x v="1"/>
    <x v="0"/>
    <x v="0"/>
    <x v="0"/>
    <x v="1"/>
  </r>
  <r>
    <s v="PL 3251"/>
    <x v="928"/>
    <x v="1"/>
    <x v="0"/>
    <x v="0"/>
    <x v="0"/>
    <x v="0"/>
    <x v="134"/>
    <x v="253"/>
    <x v="1101"/>
    <x v="1101"/>
    <x v="1101"/>
    <x v="1157"/>
    <x v="0"/>
    <x v="1"/>
    <x v="1"/>
    <x v="0"/>
    <x v="0"/>
  </r>
  <r>
    <s v="PL 3252"/>
    <x v="929"/>
    <x v="0"/>
    <x v="0"/>
    <x v="0"/>
    <x v="0"/>
    <x v="0"/>
    <x v="131"/>
    <x v="250"/>
    <x v="1102"/>
    <x v="1102"/>
    <x v="1102"/>
    <x v="1158"/>
    <x v="0"/>
    <x v="1"/>
    <x v="1"/>
    <x v="0"/>
    <x v="0"/>
  </r>
  <r>
    <s v="PL 3253"/>
    <x v="930"/>
    <x v="3"/>
    <x v="0"/>
    <x v="0"/>
    <x v="0"/>
    <x v="0"/>
    <x v="134"/>
    <x v="253"/>
    <x v="1103"/>
    <x v="1103"/>
    <x v="1103"/>
    <x v="1159"/>
    <x v="0"/>
    <x v="1"/>
    <x v="1"/>
    <x v="0"/>
    <x v="0"/>
  </r>
  <r>
    <s v="PL 3256"/>
    <x v="931"/>
    <x v="1"/>
    <x v="0"/>
    <x v="0"/>
    <x v="0"/>
    <x v="0"/>
    <x v="134"/>
    <x v="253"/>
    <x v="1104"/>
    <x v="1104"/>
    <x v="1104"/>
    <x v="1160"/>
    <x v="0"/>
    <x v="1"/>
    <x v="1"/>
    <x v="0"/>
    <x v="0"/>
  </r>
  <r>
    <s v="PL 3257"/>
    <x v="932"/>
    <x v="2"/>
    <x v="2"/>
    <x v="0"/>
    <x v="0"/>
    <x v="0"/>
    <x v="120"/>
    <x v="277"/>
    <x v="583"/>
    <x v="583"/>
    <x v="583"/>
    <x v="652"/>
    <x v="0"/>
    <x v="1"/>
    <x v="1"/>
    <x v="0"/>
    <x v="0"/>
  </r>
  <r>
    <s v="PL 3258"/>
    <x v="933"/>
    <x v="1"/>
    <x v="0"/>
    <x v="0"/>
    <x v="0"/>
    <x v="0"/>
    <x v="123"/>
    <x v="260"/>
    <x v="1105"/>
    <x v="1105"/>
    <x v="1105"/>
    <x v="1161"/>
    <x v="0"/>
    <x v="1"/>
    <x v="1"/>
    <x v="0"/>
    <x v="0"/>
  </r>
  <r>
    <s v="PL 3259"/>
    <x v="934"/>
    <x v="2"/>
    <x v="1"/>
    <x v="0"/>
    <x v="2"/>
    <x v="26"/>
    <x v="128"/>
    <x v="247"/>
    <x v="1106"/>
    <x v="1106"/>
    <x v="1106"/>
    <x v="1162"/>
    <x v="1"/>
    <x v="2"/>
    <x v="0"/>
    <x v="1"/>
    <x v="0"/>
  </r>
  <r>
    <s v="PL 3260"/>
    <x v="935"/>
    <x v="3"/>
    <x v="0"/>
    <x v="1"/>
    <x v="1"/>
    <x v="4"/>
    <x v="138"/>
    <x v="257"/>
    <x v="401"/>
    <x v="401"/>
    <x v="401"/>
    <x v="413"/>
    <x v="1"/>
    <x v="2"/>
    <x v="1"/>
    <x v="1"/>
    <x v="0"/>
  </r>
  <r>
    <s v="PL 3261"/>
    <x v="688"/>
    <x v="3"/>
    <x v="0"/>
    <x v="4"/>
    <x v="0"/>
    <x v="10"/>
    <x v="134"/>
    <x v="253"/>
    <x v="471"/>
    <x v="471"/>
    <x v="471"/>
    <x v="294"/>
    <x v="0"/>
    <x v="1"/>
    <x v="0"/>
    <x v="0"/>
    <x v="0"/>
  </r>
  <r>
    <s v="PL 3262"/>
    <x v="936"/>
    <x v="3"/>
    <x v="0"/>
    <x v="4"/>
    <x v="0"/>
    <x v="5"/>
    <x v="134"/>
    <x v="253"/>
    <x v="599"/>
    <x v="599"/>
    <x v="599"/>
    <x v="623"/>
    <x v="0"/>
    <x v="1"/>
    <x v="1"/>
    <x v="0"/>
    <x v="0"/>
  </r>
  <r>
    <s v="PL 3263"/>
    <x v="937"/>
    <x v="1"/>
    <x v="0"/>
    <x v="2"/>
    <x v="2"/>
    <x v="31"/>
    <x v="128"/>
    <x v="247"/>
    <x v="1107"/>
    <x v="1107"/>
    <x v="1107"/>
    <x v="1163"/>
    <x v="1"/>
    <x v="2"/>
    <x v="1"/>
    <x v="1"/>
    <x v="0"/>
  </r>
  <r>
    <s v="PL 3264"/>
    <x v="938"/>
    <x v="3"/>
    <x v="0"/>
    <x v="2"/>
    <x v="2"/>
    <x v="31"/>
    <x v="128"/>
    <x v="247"/>
    <x v="1108"/>
    <x v="1108"/>
    <x v="1108"/>
    <x v="1164"/>
    <x v="1"/>
    <x v="2"/>
    <x v="1"/>
    <x v="1"/>
    <x v="0"/>
  </r>
  <r>
    <s v="PL 3265"/>
    <x v="383"/>
    <x v="0"/>
    <x v="0"/>
    <x v="1"/>
    <x v="1"/>
    <x v="4"/>
    <x v="130"/>
    <x v="249"/>
    <x v="1109"/>
    <x v="1109"/>
    <x v="1109"/>
    <x v="1165"/>
    <x v="0"/>
    <x v="2"/>
    <x v="0"/>
    <x v="1"/>
    <x v="0"/>
  </r>
  <r>
    <s v="PL 3266"/>
    <x v="571"/>
    <x v="0"/>
    <x v="0"/>
    <x v="1"/>
    <x v="2"/>
    <x v="44"/>
    <x v="139"/>
    <x v="261"/>
    <x v="1110"/>
    <x v="1110"/>
    <x v="1110"/>
    <x v="1166"/>
    <x v="1"/>
    <x v="2"/>
    <x v="0"/>
    <x v="1"/>
    <x v="0"/>
  </r>
  <r>
    <s v="PL 3267"/>
    <x v="435"/>
    <x v="0"/>
    <x v="0"/>
    <x v="1"/>
    <x v="1"/>
    <x v="4"/>
    <x v="140"/>
    <x v="275"/>
    <x v="187"/>
    <x v="187"/>
    <x v="187"/>
    <x v="1167"/>
    <x v="1"/>
    <x v="2"/>
    <x v="0"/>
    <x v="0"/>
    <x v="1"/>
  </r>
  <r>
    <s v="PL 3268"/>
    <x v="383"/>
    <x v="2"/>
    <x v="3"/>
    <x v="1"/>
    <x v="2"/>
    <x v="29"/>
    <x v="132"/>
    <x v="251"/>
    <x v="1111"/>
    <x v="1111"/>
    <x v="1111"/>
    <x v="1168"/>
    <x v="1"/>
    <x v="1"/>
    <x v="0"/>
    <x v="1"/>
    <x v="0"/>
  </r>
  <r>
    <s v="PL 3270"/>
    <x v="383"/>
    <x v="0"/>
    <x v="0"/>
    <x v="8"/>
    <x v="2"/>
    <x v="20"/>
    <x v="132"/>
    <x v="251"/>
    <x v="1112"/>
    <x v="1112"/>
    <x v="1112"/>
    <x v="1169"/>
    <x v="0"/>
    <x v="1"/>
    <x v="0"/>
    <x v="1"/>
    <x v="0"/>
  </r>
  <r>
    <s v="PL 3271"/>
    <x v="939"/>
    <x v="3"/>
    <x v="0"/>
    <x v="7"/>
    <x v="0"/>
    <x v="16"/>
    <x v="137"/>
    <x v="256"/>
    <x v="23"/>
    <x v="23"/>
    <x v="23"/>
    <x v="23"/>
    <x v="0"/>
    <x v="1"/>
    <x v="1"/>
    <x v="0"/>
    <x v="0"/>
  </r>
  <r>
    <s v="PL 3272"/>
    <x v="113"/>
    <x v="3"/>
    <x v="0"/>
    <x v="7"/>
    <x v="0"/>
    <x v="52"/>
    <x v="137"/>
    <x v="256"/>
    <x v="1025"/>
    <x v="1025"/>
    <x v="1025"/>
    <x v="1080"/>
    <x v="0"/>
    <x v="1"/>
    <x v="0"/>
    <x v="0"/>
    <x v="0"/>
  </r>
  <r>
    <s v="PL 3274"/>
    <x v="940"/>
    <x v="0"/>
    <x v="0"/>
    <x v="4"/>
    <x v="0"/>
    <x v="5"/>
    <x v="137"/>
    <x v="256"/>
    <x v="45"/>
    <x v="45"/>
    <x v="45"/>
    <x v="1170"/>
    <x v="0"/>
    <x v="1"/>
    <x v="0"/>
    <x v="0"/>
    <x v="0"/>
  </r>
  <r>
    <s v="PL 3275"/>
    <x v="940"/>
    <x v="3"/>
    <x v="0"/>
    <x v="0"/>
    <x v="0"/>
    <x v="0"/>
    <x v="137"/>
    <x v="256"/>
    <x v="1113"/>
    <x v="1113"/>
    <x v="1113"/>
    <x v="1171"/>
    <x v="0"/>
    <x v="1"/>
    <x v="0"/>
    <x v="0"/>
    <x v="0"/>
  </r>
  <r>
    <s v="PL 3276"/>
    <x v="941"/>
    <x v="2"/>
    <x v="1"/>
    <x v="0"/>
    <x v="0"/>
    <x v="0"/>
    <x v="145"/>
    <x v="282"/>
    <x v="1114"/>
    <x v="1114"/>
    <x v="1114"/>
    <x v="1172"/>
    <x v="0"/>
    <x v="1"/>
    <x v="1"/>
    <x v="0"/>
    <x v="0"/>
  </r>
  <r>
    <s v="PL 3277"/>
    <x v="942"/>
    <x v="2"/>
    <x v="1"/>
    <x v="4"/>
    <x v="0"/>
    <x v="15"/>
    <x v="130"/>
    <x v="249"/>
    <x v="30"/>
    <x v="30"/>
    <x v="30"/>
    <x v="949"/>
    <x v="0"/>
    <x v="1"/>
    <x v="1"/>
    <x v="0"/>
    <x v="0"/>
  </r>
  <r>
    <s v="PL 3279"/>
    <x v="943"/>
    <x v="1"/>
    <x v="0"/>
    <x v="1"/>
    <x v="2"/>
    <x v="35"/>
    <x v="142"/>
    <x v="283"/>
    <x v="1115"/>
    <x v="1115"/>
    <x v="1115"/>
    <x v="1173"/>
    <x v="0"/>
    <x v="2"/>
    <x v="1"/>
    <x v="1"/>
    <x v="0"/>
  </r>
  <r>
    <s v="PL 3281"/>
    <x v="944"/>
    <x v="2"/>
    <x v="2"/>
    <x v="17"/>
    <x v="0"/>
    <x v="0"/>
    <x v="102"/>
    <x v="284"/>
    <x v="819"/>
    <x v="819"/>
    <x v="819"/>
    <x v="1174"/>
    <x v="0"/>
    <x v="1"/>
    <x v="0"/>
    <x v="0"/>
    <x v="0"/>
  </r>
  <r>
    <s v="PL 3283"/>
    <x v="279"/>
    <x v="3"/>
    <x v="0"/>
    <x v="3"/>
    <x v="0"/>
    <x v="13"/>
    <x v="132"/>
    <x v="251"/>
    <x v="154"/>
    <x v="154"/>
    <x v="154"/>
    <x v="1175"/>
    <x v="0"/>
    <x v="1"/>
    <x v="0"/>
    <x v="0"/>
    <x v="0"/>
  </r>
  <r>
    <s v="PL 3284"/>
    <x v="945"/>
    <x v="1"/>
    <x v="0"/>
    <x v="17"/>
    <x v="0"/>
    <x v="0"/>
    <x v="132"/>
    <x v="285"/>
    <x v="1116"/>
    <x v="1116"/>
    <x v="1116"/>
    <x v="1176"/>
    <x v="0"/>
    <x v="1"/>
    <x v="0"/>
    <x v="0"/>
    <x v="0"/>
  </r>
  <r>
    <s v="PL 3285"/>
    <x v="946"/>
    <x v="3"/>
    <x v="0"/>
    <x v="3"/>
    <x v="0"/>
    <x v="13"/>
    <x v="132"/>
    <x v="251"/>
    <x v="752"/>
    <x v="752"/>
    <x v="752"/>
    <x v="340"/>
    <x v="0"/>
    <x v="1"/>
    <x v="1"/>
    <x v="0"/>
    <x v="0"/>
  </r>
  <r>
    <s v="PL 3286"/>
    <x v="947"/>
    <x v="3"/>
    <x v="0"/>
    <x v="3"/>
    <x v="0"/>
    <x v="13"/>
    <x v="132"/>
    <x v="251"/>
    <x v="56"/>
    <x v="56"/>
    <x v="56"/>
    <x v="57"/>
    <x v="0"/>
    <x v="1"/>
    <x v="1"/>
    <x v="0"/>
    <x v="0"/>
  </r>
  <r>
    <s v="PL 3287"/>
    <x v="948"/>
    <x v="2"/>
    <x v="2"/>
    <x v="0"/>
    <x v="0"/>
    <x v="0"/>
    <x v="132"/>
    <x v="251"/>
    <x v="1117"/>
    <x v="1117"/>
    <x v="1117"/>
    <x v="1177"/>
    <x v="0"/>
    <x v="1"/>
    <x v="1"/>
    <x v="0"/>
    <x v="0"/>
  </r>
  <r>
    <s v="PL 3288"/>
    <x v="949"/>
    <x v="2"/>
    <x v="4"/>
    <x v="0"/>
    <x v="0"/>
    <x v="0"/>
    <x v="132"/>
    <x v="251"/>
    <x v="1118"/>
    <x v="1118"/>
    <x v="1118"/>
    <x v="1178"/>
    <x v="0"/>
    <x v="1"/>
    <x v="1"/>
    <x v="0"/>
    <x v="0"/>
  </r>
  <r>
    <s v="PL 3289"/>
    <x v="950"/>
    <x v="1"/>
    <x v="0"/>
    <x v="0"/>
    <x v="0"/>
    <x v="0"/>
    <x v="132"/>
    <x v="251"/>
    <x v="667"/>
    <x v="667"/>
    <x v="667"/>
    <x v="1179"/>
    <x v="0"/>
    <x v="1"/>
    <x v="1"/>
    <x v="0"/>
    <x v="0"/>
  </r>
  <r>
    <s v="PL 3290"/>
    <x v="951"/>
    <x v="0"/>
    <x v="0"/>
    <x v="0"/>
    <x v="0"/>
    <x v="0"/>
    <x v="132"/>
    <x v="285"/>
    <x v="1119"/>
    <x v="1119"/>
    <x v="1119"/>
    <x v="1180"/>
    <x v="0"/>
    <x v="1"/>
    <x v="1"/>
    <x v="0"/>
    <x v="0"/>
  </r>
  <r>
    <s v="PL 3291"/>
    <x v="952"/>
    <x v="2"/>
    <x v="1"/>
    <x v="0"/>
    <x v="0"/>
    <x v="0"/>
    <x v="132"/>
    <x v="251"/>
    <x v="1120"/>
    <x v="1120"/>
    <x v="1120"/>
    <x v="1181"/>
    <x v="0"/>
    <x v="1"/>
    <x v="1"/>
    <x v="0"/>
    <x v="0"/>
  </r>
  <r>
    <s v="PL 3293"/>
    <x v="953"/>
    <x v="3"/>
    <x v="0"/>
    <x v="1"/>
    <x v="2"/>
    <x v="29"/>
    <x v="137"/>
    <x v="256"/>
    <x v="1121"/>
    <x v="1121"/>
    <x v="1121"/>
    <x v="1182"/>
    <x v="1"/>
    <x v="1"/>
    <x v="1"/>
    <x v="1"/>
    <x v="0"/>
  </r>
  <r>
    <s v="PL 3294"/>
    <x v="954"/>
    <x v="0"/>
    <x v="0"/>
    <x v="1"/>
    <x v="1"/>
    <x v="4"/>
    <x v="130"/>
    <x v="249"/>
    <x v="1122"/>
    <x v="1122"/>
    <x v="1122"/>
    <x v="1183"/>
    <x v="1"/>
    <x v="2"/>
    <x v="1"/>
    <x v="1"/>
    <x v="0"/>
  </r>
  <r>
    <s v="PL 3295"/>
    <x v="955"/>
    <x v="2"/>
    <x v="4"/>
    <x v="1"/>
    <x v="2"/>
    <x v="35"/>
    <x v="137"/>
    <x v="256"/>
    <x v="1123"/>
    <x v="1123"/>
    <x v="1123"/>
    <x v="1184"/>
    <x v="0"/>
    <x v="1"/>
    <x v="1"/>
    <x v="1"/>
    <x v="0"/>
  </r>
  <r>
    <s v="PL 3296"/>
    <x v="10"/>
    <x v="3"/>
    <x v="0"/>
    <x v="0"/>
    <x v="0"/>
    <x v="0"/>
    <x v="137"/>
    <x v="190"/>
    <x v="1124"/>
    <x v="1124"/>
    <x v="1124"/>
    <x v="1185"/>
    <x v="0"/>
    <x v="1"/>
    <x v="0"/>
    <x v="0"/>
    <x v="0"/>
  </r>
  <r>
    <s v="PL 3297"/>
    <x v="956"/>
    <x v="3"/>
    <x v="0"/>
    <x v="2"/>
    <x v="1"/>
    <x v="4"/>
    <x v="141"/>
    <x v="279"/>
    <x v="1125"/>
    <x v="1125"/>
    <x v="1125"/>
    <x v="1186"/>
    <x v="0"/>
    <x v="2"/>
    <x v="0"/>
    <x v="1"/>
    <x v="0"/>
  </r>
  <r>
    <s v="PL 3298"/>
    <x v="957"/>
    <x v="2"/>
    <x v="4"/>
    <x v="1"/>
    <x v="1"/>
    <x v="1"/>
    <x v="146"/>
    <x v="286"/>
    <x v="1126"/>
    <x v="1126"/>
    <x v="1126"/>
    <x v="1187"/>
    <x v="0"/>
    <x v="2"/>
    <x v="1"/>
    <x v="1"/>
    <x v="0"/>
  </r>
  <r>
    <s v="PL 3299"/>
    <x v="958"/>
    <x v="0"/>
    <x v="0"/>
    <x v="2"/>
    <x v="2"/>
    <x v="31"/>
    <x v="139"/>
    <x v="261"/>
    <x v="1127"/>
    <x v="1127"/>
    <x v="1127"/>
    <x v="1188"/>
    <x v="1"/>
    <x v="2"/>
    <x v="0"/>
    <x v="0"/>
    <x v="1"/>
  </r>
  <r>
    <s v="PL 3300"/>
    <x v="279"/>
    <x v="3"/>
    <x v="0"/>
    <x v="2"/>
    <x v="2"/>
    <x v="28"/>
    <x v="147"/>
    <x v="287"/>
    <x v="1128"/>
    <x v="1128"/>
    <x v="1128"/>
    <x v="1189"/>
    <x v="1"/>
    <x v="2"/>
    <x v="0"/>
    <x v="0"/>
    <x v="1"/>
  </r>
  <r>
    <s v="PL 3301"/>
    <x v="959"/>
    <x v="3"/>
    <x v="0"/>
    <x v="2"/>
    <x v="2"/>
    <x v="31"/>
    <x v="139"/>
    <x v="261"/>
    <x v="1129"/>
    <x v="1129"/>
    <x v="1129"/>
    <x v="1190"/>
    <x v="1"/>
    <x v="2"/>
    <x v="0"/>
    <x v="1"/>
    <x v="0"/>
  </r>
  <r>
    <s v="PL 3302"/>
    <x v="959"/>
    <x v="1"/>
    <x v="0"/>
    <x v="0"/>
    <x v="2"/>
    <x v="26"/>
    <x v="136"/>
    <x v="255"/>
    <x v="1130"/>
    <x v="1130"/>
    <x v="1130"/>
    <x v="1191"/>
    <x v="1"/>
    <x v="2"/>
    <x v="0"/>
    <x v="1"/>
    <x v="0"/>
  </r>
  <r>
    <s v="PL 3303"/>
    <x v="959"/>
    <x v="1"/>
    <x v="0"/>
    <x v="0"/>
    <x v="1"/>
    <x v="9"/>
    <x v="141"/>
    <x v="288"/>
    <x v="1131"/>
    <x v="1131"/>
    <x v="1131"/>
    <x v="1192"/>
    <x v="0"/>
    <x v="1"/>
    <x v="0"/>
    <x v="1"/>
    <x v="0"/>
  </r>
  <r>
    <s v="PL 3304"/>
    <x v="960"/>
    <x v="0"/>
    <x v="0"/>
    <x v="0"/>
    <x v="1"/>
    <x v="2"/>
    <x v="130"/>
    <x v="249"/>
    <x v="491"/>
    <x v="491"/>
    <x v="491"/>
    <x v="507"/>
    <x v="0"/>
    <x v="2"/>
    <x v="1"/>
    <x v="1"/>
    <x v="0"/>
  </r>
  <r>
    <s v="PL 3305"/>
    <x v="327"/>
    <x v="2"/>
    <x v="4"/>
    <x v="4"/>
    <x v="0"/>
    <x v="15"/>
    <x v="141"/>
    <x v="279"/>
    <x v="557"/>
    <x v="557"/>
    <x v="557"/>
    <x v="576"/>
    <x v="0"/>
    <x v="1"/>
    <x v="0"/>
    <x v="0"/>
    <x v="0"/>
  </r>
  <r>
    <s v="PL 3306"/>
    <x v="961"/>
    <x v="2"/>
    <x v="4"/>
    <x v="0"/>
    <x v="1"/>
    <x v="9"/>
    <x v="141"/>
    <x v="288"/>
    <x v="1132"/>
    <x v="1132"/>
    <x v="1132"/>
    <x v="1193"/>
    <x v="0"/>
    <x v="1"/>
    <x v="0"/>
    <x v="1"/>
    <x v="0"/>
  </r>
  <r>
    <s v="PL 3307"/>
    <x v="962"/>
    <x v="2"/>
    <x v="4"/>
    <x v="0"/>
    <x v="1"/>
    <x v="9"/>
    <x v="141"/>
    <x v="288"/>
    <x v="1133"/>
    <x v="1133"/>
    <x v="1133"/>
    <x v="1194"/>
    <x v="0"/>
    <x v="1"/>
    <x v="1"/>
    <x v="1"/>
    <x v="0"/>
  </r>
  <r>
    <s v="PL 3308"/>
    <x v="107"/>
    <x v="3"/>
    <x v="0"/>
    <x v="2"/>
    <x v="1"/>
    <x v="7"/>
    <x v="138"/>
    <x v="257"/>
    <x v="1134"/>
    <x v="1134"/>
    <x v="1134"/>
    <x v="1195"/>
    <x v="0"/>
    <x v="0"/>
    <x v="0"/>
    <x v="0"/>
    <x v="1"/>
  </r>
  <r>
    <s v="PL 3309"/>
    <x v="107"/>
    <x v="1"/>
    <x v="0"/>
    <x v="1"/>
    <x v="1"/>
    <x v="8"/>
    <x v="148"/>
    <x v="289"/>
    <x v="1135"/>
    <x v="1135"/>
    <x v="1135"/>
    <x v="1196"/>
    <x v="0"/>
    <x v="2"/>
    <x v="0"/>
    <x v="0"/>
    <x v="1"/>
  </r>
  <r>
    <s v="PL 3310"/>
    <x v="963"/>
    <x v="2"/>
    <x v="4"/>
    <x v="17"/>
    <x v="0"/>
    <x v="0"/>
    <x v="141"/>
    <x v="290"/>
    <x v="387"/>
    <x v="387"/>
    <x v="387"/>
    <x v="1197"/>
    <x v="0"/>
    <x v="1"/>
    <x v="0"/>
    <x v="0"/>
    <x v="0"/>
  </r>
  <r>
    <s v="PL 3311"/>
    <x v="529"/>
    <x v="1"/>
    <x v="0"/>
    <x v="0"/>
    <x v="0"/>
    <x v="0"/>
    <x v="141"/>
    <x v="291"/>
    <x v="1136"/>
    <x v="1136"/>
    <x v="1136"/>
    <x v="1198"/>
    <x v="0"/>
    <x v="1"/>
    <x v="0"/>
    <x v="0"/>
    <x v="0"/>
  </r>
  <r>
    <s v="PL 3312"/>
    <x v="964"/>
    <x v="1"/>
    <x v="0"/>
    <x v="0"/>
    <x v="0"/>
    <x v="0"/>
    <x v="130"/>
    <x v="292"/>
    <x v="1137"/>
    <x v="1137"/>
    <x v="1137"/>
    <x v="1199"/>
    <x v="0"/>
    <x v="1"/>
    <x v="1"/>
    <x v="0"/>
    <x v="0"/>
  </r>
  <r>
    <s v="PL 3313"/>
    <x v="965"/>
    <x v="3"/>
    <x v="0"/>
    <x v="1"/>
    <x v="2"/>
    <x v="35"/>
    <x v="141"/>
    <x v="279"/>
    <x v="1138"/>
    <x v="1138"/>
    <x v="1138"/>
    <x v="1200"/>
    <x v="0"/>
    <x v="1"/>
    <x v="1"/>
    <x v="1"/>
    <x v="0"/>
  </r>
  <r>
    <s v="PL 3314"/>
    <x v="966"/>
    <x v="3"/>
    <x v="0"/>
    <x v="4"/>
    <x v="0"/>
    <x v="15"/>
    <x v="141"/>
    <x v="279"/>
    <x v="30"/>
    <x v="30"/>
    <x v="30"/>
    <x v="31"/>
    <x v="0"/>
    <x v="1"/>
    <x v="1"/>
    <x v="0"/>
    <x v="0"/>
  </r>
  <r>
    <s v="PL 3315"/>
    <x v="967"/>
    <x v="2"/>
    <x v="1"/>
    <x v="0"/>
    <x v="0"/>
    <x v="0"/>
    <x v="130"/>
    <x v="204"/>
    <x v="1139"/>
    <x v="1139"/>
    <x v="1139"/>
    <x v="1201"/>
    <x v="0"/>
    <x v="1"/>
    <x v="1"/>
    <x v="0"/>
    <x v="0"/>
  </r>
  <r>
    <s v="PL 3316"/>
    <x v="968"/>
    <x v="1"/>
    <x v="0"/>
    <x v="0"/>
    <x v="0"/>
    <x v="0"/>
    <x v="130"/>
    <x v="249"/>
    <x v="862"/>
    <x v="862"/>
    <x v="862"/>
    <x v="1202"/>
    <x v="0"/>
    <x v="1"/>
    <x v="1"/>
    <x v="0"/>
    <x v="0"/>
  </r>
  <r>
    <s v="PL 3317"/>
    <x v="969"/>
    <x v="0"/>
    <x v="0"/>
    <x v="1"/>
    <x v="2"/>
    <x v="30"/>
    <x v="138"/>
    <x v="257"/>
    <x v="155"/>
    <x v="155"/>
    <x v="155"/>
    <x v="158"/>
    <x v="1"/>
    <x v="2"/>
    <x v="0"/>
    <x v="1"/>
    <x v="0"/>
  </r>
  <r>
    <s v="PL 3318"/>
    <x v="970"/>
    <x v="3"/>
    <x v="0"/>
    <x v="5"/>
    <x v="0"/>
    <x v="0"/>
    <x v="138"/>
    <x v="257"/>
    <x v="1140"/>
    <x v="1140"/>
    <x v="1140"/>
    <x v="1203"/>
    <x v="0"/>
    <x v="1"/>
    <x v="1"/>
    <x v="0"/>
    <x v="0"/>
  </r>
  <r>
    <s v="PL 3323"/>
    <x v="971"/>
    <x v="3"/>
    <x v="0"/>
    <x v="1"/>
    <x v="1"/>
    <x v="4"/>
    <x v="133"/>
    <x v="252"/>
    <x v="1141"/>
    <x v="1141"/>
    <x v="1141"/>
    <x v="1204"/>
    <x v="0"/>
    <x v="2"/>
    <x v="1"/>
    <x v="1"/>
    <x v="0"/>
  </r>
  <r>
    <s v="PL 3324"/>
    <x v="972"/>
    <x v="0"/>
    <x v="0"/>
    <x v="1"/>
    <x v="1"/>
    <x v="4"/>
    <x v="133"/>
    <x v="252"/>
    <x v="1141"/>
    <x v="1141"/>
    <x v="1141"/>
    <x v="1204"/>
    <x v="0"/>
    <x v="2"/>
    <x v="0"/>
    <x v="0"/>
    <x v="1"/>
  </r>
  <r>
    <s v="PL 3330"/>
    <x v="44"/>
    <x v="1"/>
    <x v="0"/>
    <x v="2"/>
    <x v="2"/>
    <x v="40"/>
    <x v="126"/>
    <x v="229"/>
    <x v="1142"/>
    <x v="1142"/>
    <x v="1142"/>
    <x v="1205"/>
    <x v="1"/>
    <x v="2"/>
    <x v="0"/>
    <x v="0"/>
    <x v="1"/>
  </r>
  <r>
    <s v="PL 3332"/>
    <x v="44"/>
    <x v="0"/>
    <x v="0"/>
    <x v="17"/>
    <x v="2"/>
    <x v="35"/>
    <x v="108"/>
    <x v="170"/>
    <x v="1143"/>
    <x v="1143"/>
    <x v="1143"/>
    <x v="1206"/>
    <x v="0"/>
    <x v="1"/>
    <x v="0"/>
    <x v="0"/>
    <x v="1"/>
  </r>
  <r>
    <s v="PL 3333"/>
    <x v="973"/>
    <x v="0"/>
    <x v="0"/>
    <x v="17"/>
    <x v="1"/>
    <x v="1"/>
    <x v="108"/>
    <x v="170"/>
    <x v="981"/>
    <x v="981"/>
    <x v="981"/>
    <x v="1032"/>
    <x v="0"/>
    <x v="1"/>
    <x v="1"/>
    <x v="1"/>
    <x v="0"/>
  </r>
  <r>
    <s v="PL 3334"/>
    <x v="974"/>
    <x v="3"/>
    <x v="0"/>
    <x v="4"/>
    <x v="2"/>
    <x v="35"/>
    <x v="111"/>
    <x v="173"/>
    <x v="351"/>
    <x v="351"/>
    <x v="351"/>
    <x v="362"/>
    <x v="0"/>
    <x v="1"/>
    <x v="0"/>
    <x v="0"/>
    <x v="1"/>
  </r>
  <r>
    <s v="PL 3336"/>
    <x v="974"/>
    <x v="1"/>
    <x v="0"/>
    <x v="17"/>
    <x v="0"/>
    <x v="0"/>
    <x v="103"/>
    <x v="165"/>
    <x v="1144"/>
    <x v="1144"/>
    <x v="1144"/>
    <x v="1207"/>
    <x v="0"/>
    <x v="1"/>
    <x v="0"/>
    <x v="0"/>
    <x v="0"/>
  </r>
  <r>
    <s v="PL 3337"/>
    <x v="975"/>
    <x v="3"/>
    <x v="0"/>
    <x v="0"/>
    <x v="1"/>
    <x v="7"/>
    <x v="149"/>
    <x v="293"/>
    <x v="1145"/>
    <x v="1145"/>
    <x v="1145"/>
    <x v="1208"/>
    <x v="1"/>
    <x v="2"/>
    <x v="1"/>
    <x v="1"/>
    <x v="0"/>
  </r>
  <r>
    <s v="PL 3338"/>
    <x v="976"/>
    <x v="0"/>
    <x v="0"/>
    <x v="0"/>
    <x v="0"/>
    <x v="0"/>
    <x v="130"/>
    <x v="294"/>
    <x v="1146"/>
    <x v="1146"/>
    <x v="1146"/>
    <x v="1177"/>
    <x v="0"/>
    <x v="1"/>
    <x v="1"/>
    <x v="0"/>
    <x v="0"/>
  </r>
  <r>
    <s v="PL 3339"/>
    <x v="977"/>
    <x v="2"/>
    <x v="4"/>
    <x v="17"/>
    <x v="1"/>
    <x v="7"/>
    <x v="105"/>
    <x v="167"/>
    <x v="1147"/>
    <x v="1147"/>
    <x v="1147"/>
    <x v="1209"/>
    <x v="1"/>
    <x v="0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3342"/>
    <x v="923"/>
    <x v="3"/>
    <x v="0"/>
    <x v="12"/>
    <x v="2"/>
    <x v="46"/>
    <x v="34"/>
    <x v="42"/>
    <x v="199"/>
    <x v="199"/>
    <x v="199"/>
    <x v="204"/>
    <x v="0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3345"/>
    <x v="167"/>
    <x v="2"/>
    <x v="2"/>
    <x v="12"/>
    <x v="2"/>
    <x v="46"/>
    <x v="34"/>
    <x v="42"/>
    <x v="199"/>
    <x v="199"/>
    <x v="199"/>
    <x v="205"/>
    <x v="0"/>
    <x v="1"/>
    <x v="0"/>
    <x v="0"/>
    <x v="1"/>
  </r>
  <r>
    <s v="PL 3347"/>
    <x v="167"/>
    <x v="3"/>
    <x v="0"/>
    <x v="0"/>
    <x v="0"/>
    <x v="0"/>
    <x v="130"/>
    <x v="204"/>
    <x v="583"/>
    <x v="583"/>
    <x v="583"/>
    <x v="604"/>
    <x v="0"/>
    <x v="1"/>
    <x v="0"/>
    <x v="0"/>
    <x v="0"/>
  </r>
  <r>
    <s v="PL 3348"/>
    <x v="167"/>
    <x v="2"/>
    <x v="1"/>
    <x v="17"/>
    <x v="0"/>
    <x v="0"/>
    <x v="130"/>
    <x v="204"/>
    <x v="1148"/>
    <x v="1148"/>
    <x v="1148"/>
    <x v="1210"/>
    <x v="0"/>
    <x v="1"/>
    <x v="0"/>
    <x v="0"/>
    <x v="0"/>
  </r>
  <r>
    <s v="PL 3349"/>
    <x v="355"/>
    <x v="3"/>
    <x v="0"/>
    <x v="17"/>
    <x v="0"/>
    <x v="0"/>
    <x v="130"/>
    <x v="249"/>
    <x v="1149"/>
    <x v="1149"/>
    <x v="1149"/>
    <x v="1211"/>
    <x v="0"/>
    <x v="1"/>
    <x v="0"/>
    <x v="0"/>
    <x v="0"/>
  </r>
  <r>
    <s v="PL 3350"/>
    <x v="978"/>
    <x v="2"/>
    <x v="4"/>
    <x v="0"/>
    <x v="0"/>
    <x v="0"/>
    <x v="130"/>
    <x v="249"/>
    <x v="1150"/>
    <x v="1150"/>
    <x v="1150"/>
    <x v="1212"/>
    <x v="0"/>
    <x v="1"/>
    <x v="1"/>
    <x v="0"/>
    <x v="0"/>
  </r>
  <r>
    <s v="PL 3351"/>
    <x v="200"/>
    <x v="3"/>
    <x v="0"/>
    <x v="0"/>
    <x v="0"/>
    <x v="0"/>
    <x v="130"/>
    <x v="295"/>
    <x v="977"/>
    <x v="977"/>
    <x v="977"/>
    <x v="1213"/>
    <x v="0"/>
    <x v="1"/>
    <x v="0"/>
    <x v="0"/>
    <x v="0"/>
  </r>
  <r>
    <s v="PL 3352"/>
    <x v="979"/>
    <x v="0"/>
    <x v="0"/>
    <x v="0"/>
    <x v="2"/>
    <x v="35"/>
    <x v="130"/>
    <x v="249"/>
    <x v="1"/>
    <x v="1"/>
    <x v="1"/>
    <x v="1214"/>
    <x v="0"/>
    <x v="1"/>
    <x v="1"/>
    <x v="1"/>
    <x v="0"/>
  </r>
  <r>
    <s v="PL 3353"/>
    <x v="980"/>
    <x v="0"/>
    <x v="0"/>
    <x v="0"/>
    <x v="0"/>
    <x v="0"/>
    <x v="130"/>
    <x v="296"/>
    <x v="1151"/>
    <x v="1151"/>
    <x v="1151"/>
    <x v="1215"/>
    <x v="0"/>
    <x v="1"/>
    <x v="1"/>
    <x v="0"/>
    <x v="0"/>
  </r>
  <r>
    <s v="PL 3354"/>
    <x v="981"/>
    <x v="2"/>
    <x v="2"/>
    <x v="0"/>
    <x v="0"/>
    <x v="0"/>
    <x v="130"/>
    <x v="249"/>
    <x v="1152"/>
    <x v="1152"/>
    <x v="1152"/>
    <x v="1216"/>
    <x v="0"/>
    <x v="1"/>
    <x v="1"/>
    <x v="0"/>
    <x v="0"/>
  </r>
  <r>
    <s v="PL 3355"/>
    <x v="982"/>
    <x v="2"/>
    <x v="1"/>
    <x v="0"/>
    <x v="0"/>
    <x v="0"/>
    <x v="130"/>
    <x v="295"/>
    <x v="632"/>
    <x v="632"/>
    <x v="632"/>
    <x v="1217"/>
    <x v="0"/>
    <x v="1"/>
    <x v="0"/>
    <x v="0"/>
    <x v="0"/>
  </r>
  <r>
    <s v="PL 3356"/>
    <x v="983"/>
    <x v="2"/>
    <x v="1"/>
    <x v="0"/>
    <x v="0"/>
    <x v="0"/>
    <x v="132"/>
    <x v="251"/>
    <x v="1153"/>
    <x v="1153"/>
    <x v="1153"/>
    <x v="1218"/>
    <x v="0"/>
    <x v="1"/>
    <x v="1"/>
    <x v="0"/>
    <x v="0"/>
  </r>
  <r>
    <s v="PL 3357"/>
    <x v="984"/>
    <x v="2"/>
    <x v="1"/>
    <x v="6"/>
    <x v="1"/>
    <x v="7"/>
    <x v="138"/>
    <x v="257"/>
    <x v="1154"/>
    <x v="1154"/>
    <x v="1154"/>
    <x v="1219"/>
    <x v="0"/>
    <x v="2"/>
    <x v="1"/>
    <x v="1"/>
    <x v="0"/>
  </r>
  <r>
    <s v="PL 3358"/>
    <x v="985"/>
    <x v="3"/>
    <x v="0"/>
    <x v="2"/>
    <x v="1"/>
    <x v="7"/>
    <x v="150"/>
    <x v="297"/>
    <x v="1155"/>
    <x v="1155"/>
    <x v="1155"/>
    <x v="1220"/>
    <x v="1"/>
    <x v="2"/>
    <x v="1"/>
    <x v="1"/>
    <x v="0"/>
  </r>
  <r>
    <s v="PL 3359"/>
    <x v="986"/>
    <x v="3"/>
    <x v="0"/>
    <x v="0"/>
    <x v="1"/>
    <x v="7"/>
    <x v="140"/>
    <x v="275"/>
    <x v="1156"/>
    <x v="1156"/>
    <x v="1156"/>
    <x v="1221"/>
    <x v="0"/>
    <x v="2"/>
    <x v="1"/>
    <x v="1"/>
    <x v="0"/>
  </r>
  <r>
    <s v="PL 3360"/>
    <x v="838"/>
    <x v="0"/>
    <x v="0"/>
    <x v="1"/>
    <x v="2"/>
    <x v="44"/>
    <x v="139"/>
    <x v="261"/>
    <x v="1157"/>
    <x v="1157"/>
    <x v="1157"/>
    <x v="1222"/>
    <x v="1"/>
    <x v="2"/>
    <x v="0"/>
    <x v="1"/>
    <x v="0"/>
  </r>
  <r>
    <s v="PL 3361"/>
    <x v="307"/>
    <x v="2"/>
    <x v="2"/>
    <x v="0"/>
    <x v="0"/>
    <x v="0"/>
    <x v="138"/>
    <x v="259"/>
    <x v="1158"/>
    <x v="1158"/>
    <x v="1158"/>
    <x v="1223"/>
    <x v="1"/>
    <x v="1"/>
    <x v="0"/>
    <x v="0"/>
    <x v="0"/>
  </r>
  <r>
    <s v="PL 3362"/>
    <x v="987"/>
    <x v="2"/>
    <x v="1"/>
    <x v="1"/>
    <x v="1"/>
    <x v="7"/>
    <x v="126"/>
    <x v="229"/>
    <x v="1159"/>
    <x v="1159"/>
    <x v="1159"/>
    <x v="1224"/>
    <x v="1"/>
    <x v="2"/>
    <x v="1"/>
    <x v="1"/>
    <x v="0"/>
  </r>
  <r>
    <s v="PL 3363"/>
    <x v="988"/>
    <x v="3"/>
    <x v="0"/>
    <x v="0"/>
    <x v="2"/>
    <x v="37"/>
    <x v="126"/>
    <x v="229"/>
    <x v="1160"/>
    <x v="1160"/>
    <x v="1160"/>
    <x v="1225"/>
    <x v="0"/>
    <x v="1"/>
    <x v="1"/>
    <x v="1"/>
    <x v="0"/>
  </r>
  <r>
    <s v="PL 3364"/>
    <x v="989"/>
    <x v="1"/>
    <x v="0"/>
    <x v="0"/>
    <x v="2"/>
    <x v="37"/>
    <x v="126"/>
    <x v="229"/>
    <x v="1160"/>
    <x v="1160"/>
    <x v="1160"/>
    <x v="1225"/>
    <x v="0"/>
    <x v="1"/>
    <x v="1"/>
    <x v="1"/>
    <x v="0"/>
  </r>
  <r>
    <s v="PL 3365"/>
    <x v="35"/>
    <x v="2"/>
    <x v="1"/>
    <x v="5"/>
    <x v="2"/>
    <x v="23"/>
    <x v="138"/>
    <x v="257"/>
    <x v="1161"/>
    <x v="1161"/>
    <x v="1161"/>
    <x v="1226"/>
    <x v="0"/>
    <x v="2"/>
    <x v="0"/>
    <x v="0"/>
    <x v="1"/>
  </r>
  <r>
    <s v="PL 3366"/>
    <x v="35"/>
    <x v="2"/>
    <x v="4"/>
    <x v="3"/>
    <x v="0"/>
    <x v="19"/>
    <x v="138"/>
    <x v="257"/>
    <x v="1162"/>
    <x v="1162"/>
    <x v="1162"/>
    <x v="1227"/>
    <x v="0"/>
    <x v="1"/>
    <x v="0"/>
    <x v="0"/>
    <x v="0"/>
  </r>
  <r>
    <s v="PL 3367"/>
    <x v="990"/>
    <x v="0"/>
    <x v="0"/>
    <x v="4"/>
    <x v="0"/>
    <x v="15"/>
    <x v="138"/>
    <x v="257"/>
    <x v="55"/>
    <x v="55"/>
    <x v="55"/>
    <x v="56"/>
    <x v="0"/>
    <x v="1"/>
    <x v="1"/>
    <x v="0"/>
    <x v="0"/>
  </r>
  <r>
    <s v="PL 3368"/>
    <x v="163"/>
    <x v="0"/>
    <x v="0"/>
    <x v="4"/>
    <x v="0"/>
    <x v="10"/>
    <x v="138"/>
    <x v="257"/>
    <x v="56"/>
    <x v="56"/>
    <x v="56"/>
    <x v="57"/>
    <x v="0"/>
    <x v="1"/>
    <x v="0"/>
    <x v="0"/>
    <x v="0"/>
  </r>
  <r>
    <s v="PL 3369"/>
    <x v="163"/>
    <x v="0"/>
    <x v="0"/>
    <x v="0"/>
    <x v="0"/>
    <x v="0"/>
    <x v="138"/>
    <x v="259"/>
    <x v="1163"/>
    <x v="1163"/>
    <x v="1163"/>
    <x v="1228"/>
    <x v="0"/>
    <x v="1"/>
    <x v="0"/>
    <x v="0"/>
    <x v="0"/>
  </r>
  <r>
    <s v="PL 3370"/>
    <x v="991"/>
    <x v="3"/>
    <x v="0"/>
    <x v="0"/>
    <x v="0"/>
    <x v="0"/>
    <x v="138"/>
    <x v="298"/>
    <x v="1164"/>
    <x v="1164"/>
    <x v="1164"/>
    <x v="1229"/>
    <x v="0"/>
    <x v="1"/>
    <x v="1"/>
    <x v="0"/>
    <x v="0"/>
  </r>
  <r>
    <s v="PL 3371"/>
    <x v="992"/>
    <x v="1"/>
    <x v="0"/>
    <x v="0"/>
    <x v="0"/>
    <x v="0"/>
    <x v="128"/>
    <x v="299"/>
    <x v="1165"/>
    <x v="1165"/>
    <x v="1165"/>
    <x v="1230"/>
    <x v="0"/>
    <x v="1"/>
    <x v="1"/>
    <x v="0"/>
    <x v="0"/>
  </r>
  <r>
    <s v="PL 3372"/>
    <x v="993"/>
    <x v="3"/>
    <x v="0"/>
    <x v="0"/>
    <x v="0"/>
    <x v="0"/>
    <x v="138"/>
    <x v="259"/>
    <x v="1087"/>
    <x v="1087"/>
    <x v="1087"/>
    <x v="1143"/>
    <x v="0"/>
    <x v="1"/>
    <x v="1"/>
    <x v="0"/>
    <x v="0"/>
  </r>
  <r>
    <s v="PL 3373"/>
    <x v="994"/>
    <x v="0"/>
    <x v="0"/>
    <x v="0"/>
    <x v="0"/>
    <x v="0"/>
    <x v="130"/>
    <x v="204"/>
    <x v="1082"/>
    <x v="1082"/>
    <x v="1082"/>
    <x v="1231"/>
    <x v="0"/>
    <x v="1"/>
    <x v="0"/>
    <x v="0"/>
    <x v="0"/>
  </r>
  <r>
    <s v="PL 3374"/>
    <x v="995"/>
    <x v="0"/>
    <x v="0"/>
    <x v="0"/>
    <x v="0"/>
    <x v="0"/>
    <x v="138"/>
    <x v="259"/>
    <x v="1166"/>
    <x v="1166"/>
    <x v="1166"/>
    <x v="1232"/>
    <x v="0"/>
    <x v="1"/>
    <x v="0"/>
    <x v="0"/>
    <x v="0"/>
  </r>
  <r>
    <s v="PL 3375"/>
    <x v="996"/>
    <x v="0"/>
    <x v="0"/>
    <x v="4"/>
    <x v="0"/>
    <x v="5"/>
    <x v="146"/>
    <x v="286"/>
    <x v="26"/>
    <x v="26"/>
    <x v="26"/>
    <x v="26"/>
    <x v="0"/>
    <x v="2"/>
    <x v="0"/>
    <x v="0"/>
    <x v="0"/>
  </r>
  <r>
    <s v="PL 3376"/>
    <x v="997"/>
    <x v="1"/>
    <x v="0"/>
    <x v="0"/>
    <x v="0"/>
    <x v="0"/>
    <x v="126"/>
    <x v="300"/>
    <x v="1167"/>
    <x v="1167"/>
    <x v="1167"/>
    <x v="1233"/>
    <x v="0"/>
    <x v="1"/>
    <x v="1"/>
    <x v="0"/>
    <x v="0"/>
  </r>
  <r>
    <s v="PL 3377"/>
    <x v="998"/>
    <x v="0"/>
    <x v="0"/>
    <x v="2"/>
    <x v="2"/>
    <x v="40"/>
    <x v="145"/>
    <x v="301"/>
    <x v="1168"/>
    <x v="1168"/>
    <x v="1168"/>
    <x v="1234"/>
    <x v="1"/>
    <x v="2"/>
    <x v="1"/>
    <x v="1"/>
    <x v="0"/>
  </r>
  <r>
    <s v="PL 3378"/>
    <x v="999"/>
    <x v="3"/>
    <x v="0"/>
    <x v="2"/>
    <x v="2"/>
    <x v="31"/>
    <x v="145"/>
    <x v="301"/>
    <x v="1169"/>
    <x v="1169"/>
    <x v="1169"/>
    <x v="1235"/>
    <x v="1"/>
    <x v="2"/>
    <x v="1"/>
    <x v="1"/>
    <x v="0"/>
  </r>
  <r>
    <s v="PL 3379"/>
    <x v="1000"/>
    <x v="1"/>
    <x v="0"/>
    <x v="0"/>
    <x v="2"/>
    <x v="33"/>
    <x v="143"/>
    <x v="281"/>
    <x v="1170"/>
    <x v="1170"/>
    <x v="1170"/>
    <x v="1236"/>
    <x v="0"/>
    <x v="2"/>
    <x v="0"/>
    <x v="0"/>
    <x v="1"/>
  </r>
  <r>
    <s v="PL 3380"/>
    <x v="1000"/>
    <x v="2"/>
    <x v="4"/>
    <x v="0"/>
    <x v="0"/>
    <x v="0"/>
    <x v="138"/>
    <x v="298"/>
    <x v="176"/>
    <x v="176"/>
    <x v="176"/>
    <x v="1237"/>
    <x v="0"/>
    <x v="1"/>
    <x v="0"/>
    <x v="0"/>
    <x v="0"/>
  </r>
  <r>
    <s v="PL 3381"/>
    <x v="1001"/>
    <x v="1"/>
    <x v="0"/>
    <x v="4"/>
    <x v="0"/>
    <x v="5"/>
    <x v="128"/>
    <x v="247"/>
    <x v="26"/>
    <x v="26"/>
    <x v="26"/>
    <x v="26"/>
    <x v="0"/>
    <x v="2"/>
    <x v="0"/>
    <x v="0"/>
    <x v="0"/>
  </r>
  <r>
    <s v="PL 3382"/>
    <x v="1002"/>
    <x v="3"/>
    <x v="0"/>
    <x v="6"/>
    <x v="2"/>
    <x v="61"/>
    <x v="126"/>
    <x v="229"/>
    <x v="239"/>
    <x v="239"/>
    <x v="239"/>
    <x v="632"/>
    <x v="1"/>
    <x v="0"/>
    <x v="1"/>
    <x v="1"/>
    <x v="0"/>
  </r>
  <r>
    <s v="PL 3383"/>
    <x v="1003"/>
    <x v="1"/>
    <x v="0"/>
    <x v="0"/>
    <x v="0"/>
    <x v="0"/>
    <x v="126"/>
    <x v="302"/>
    <x v="1171"/>
    <x v="1171"/>
    <x v="1171"/>
    <x v="1238"/>
    <x v="0"/>
    <x v="1"/>
    <x v="1"/>
    <x v="0"/>
    <x v="0"/>
  </r>
  <r>
    <s v="PL 3384"/>
    <x v="1004"/>
    <x v="1"/>
    <x v="0"/>
    <x v="1"/>
    <x v="2"/>
    <x v="30"/>
    <x v="143"/>
    <x v="281"/>
    <x v="140"/>
    <x v="140"/>
    <x v="140"/>
    <x v="143"/>
    <x v="1"/>
    <x v="2"/>
    <x v="0"/>
    <x v="0"/>
    <x v="1"/>
  </r>
  <r>
    <s v="PL 3385"/>
    <x v="1005"/>
    <x v="1"/>
    <x v="0"/>
    <x v="4"/>
    <x v="0"/>
    <x v="5"/>
    <x v="128"/>
    <x v="247"/>
    <x v="1172"/>
    <x v="1172"/>
    <x v="1172"/>
    <x v="1239"/>
    <x v="0"/>
    <x v="1"/>
    <x v="0"/>
    <x v="0"/>
    <x v="0"/>
  </r>
  <r>
    <s v="PL 3386"/>
    <x v="1006"/>
    <x v="3"/>
    <x v="0"/>
    <x v="4"/>
    <x v="0"/>
    <x v="16"/>
    <x v="128"/>
    <x v="247"/>
    <x v="641"/>
    <x v="641"/>
    <x v="641"/>
    <x v="673"/>
    <x v="0"/>
    <x v="1"/>
    <x v="1"/>
    <x v="0"/>
    <x v="0"/>
  </r>
  <r>
    <s v="PL 3387"/>
    <x v="1007"/>
    <x v="0"/>
    <x v="0"/>
    <x v="0"/>
    <x v="0"/>
    <x v="0"/>
    <x v="126"/>
    <x v="300"/>
    <x v="1173"/>
    <x v="1173"/>
    <x v="1173"/>
    <x v="1240"/>
    <x v="0"/>
    <x v="1"/>
    <x v="0"/>
    <x v="0"/>
    <x v="0"/>
  </r>
  <r>
    <s v="PL 3388"/>
    <x v="1007"/>
    <x v="3"/>
    <x v="0"/>
    <x v="17"/>
    <x v="0"/>
    <x v="0"/>
    <x v="126"/>
    <x v="302"/>
    <x v="1174"/>
    <x v="1174"/>
    <x v="1174"/>
    <x v="1241"/>
    <x v="0"/>
    <x v="1"/>
    <x v="0"/>
    <x v="0"/>
    <x v="0"/>
  </r>
  <r>
    <s v="PL 3389"/>
    <x v="1008"/>
    <x v="3"/>
    <x v="0"/>
    <x v="1"/>
    <x v="1"/>
    <x v="4"/>
    <x v="126"/>
    <x v="229"/>
    <x v="1175"/>
    <x v="1175"/>
    <x v="1175"/>
    <x v="1242"/>
    <x v="1"/>
    <x v="1"/>
    <x v="1"/>
    <x v="1"/>
    <x v="0"/>
  </r>
  <r>
    <s v="PL 3390"/>
    <x v="1009"/>
    <x v="0"/>
    <x v="0"/>
    <x v="0"/>
    <x v="0"/>
    <x v="0"/>
    <x v="128"/>
    <x v="247"/>
    <x v="1176"/>
    <x v="1176"/>
    <x v="1176"/>
    <x v="1243"/>
    <x v="0"/>
    <x v="1"/>
    <x v="1"/>
    <x v="0"/>
    <x v="0"/>
  </r>
  <r>
    <s v="PL 3391"/>
    <x v="1010"/>
    <x v="1"/>
    <x v="0"/>
    <x v="10"/>
    <x v="2"/>
    <x v="40"/>
    <x v="128"/>
    <x v="247"/>
    <x v="1177"/>
    <x v="1177"/>
    <x v="1177"/>
    <x v="1244"/>
    <x v="1"/>
    <x v="2"/>
    <x v="1"/>
    <x v="1"/>
    <x v="0"/>
  </r>
  <r>
    <s v="PL 3392"/>
    <x v="1011"/>
    <x v="1"/>
    <x v="0"/>
    <x v="17"/>
    <x v="0"/>
    <x v="0"/>
    <x v="126"/>
    <x v="303"/>
    <x v="1178"/>
    <x v="1178"/>
    <x v="1178"/>
    <x v="1245"/>
    <x v="0"/>
    <x v="1"/>
    <x v="1"/>
    <x v="0"/>
    <x v="0"/>
  </r>
  <r>
    <s v="PL 3394"/>
    <x v="409"/>
    <x v="0"/>
    <x v="0"/>
    <x v="0"/>
    <x v="2"/>
    <x v="33"/>
    <x v="143"/>
    <x v="281"/>
    <x v="1179"/>
    <x v="1179"/>
    <x v="1179"/>
    <x v="1246"/>
    <x v="1"/>
    <x v="2"/>
    <x v="0"/>
    <x v="1"/>
    <x v="0"/>
  </r>
  <r>
    <s v="PL 3396"/>
    <x v="1012"/>
    <x v="1"/>
    <x v="0"/>
    <x v="1"/>
    <x v="1"/>
    <x v="4"/>
    <x v="151"/>
    <x v="304"/>
    <x v="774"/>
    <x v="774"/>
    <x v="774"/>
    <x v="809"/>
    <x v="0"/>
    <x v="2"/>
    <x v="0"/>
    <x v="1"/>
    <x v="0"/>
  </r>
  <r>
    <s v="PL 3397"/>
    <x v="1013"/>
    <x v="0"/>
    <x v="0"/>
    <x v="0"/>
    <x v="0"/>
    <x v="0"/>
    <x v="128"/>
    <x v="299"/>
    <x v="1166"/>
    <x v="1166"/>
    <x v="1166"/>
    <x v="1232"/>
    <x v="0"/>
    <x v="1"/>
    <x v="1"/>
    <x v="0"/>
    <x v="0"/>
  </r>
  <r>
    <s v="PL 3398"/>
    <x v="169"/>
    <x v="1"/>
    <x v="0"/>
    <x v="0"/>
    <x v="0"/>
    <x v="0"/>
    <x v="128"/>
    <x v="247"/>
    <x v="1180"/>
    <x v="1180"/>
    <x v="1180"/>
    <x v="1247"/>
    <x v="0"/>
    <x v="1"/>
    <x v="0"/>
    <x v="0"/>
    <x v="0"/>
  </r>
  <r>
    <s v="PL 3399"/>
    <x v="1014"/>
    <x v="2"/>
    <x v="3"/>
    <x v="0"/>
    <x v="2"/>
    <x v="27"/>
    <x v="129"/>
    <x v="248"/>
    <x v="1181"/>
    <x v="1181"/>
    <x v="1181"/>
    <x v="1248"/>
    <x v="0"/>
    <x v="0"/>
    <x v="1"/>
    <x v="1"/>
    <x v="0"/>
  </r>
  <r>
    <s v="PL 3400"/>
    <x v="1015"/>
    <x v="3"/>
    <x v="0"/>
    <x v="0"/>
    <x v="0"/>
    <x v="0"/>
    <x v="126"/>
    <x v="302"/>
    <x v="913"/>
    <x v="913"/>
    <x v="913"/>
    <x v="1249"/>
    <x v="0"/>
    <x v="1"/>
    <x v="1"/>
    <x v="0"/>
    <x v="0"/>
  </r>
  <r>
    <s v="PL 3401"/>
    <x v="121"/>
    <x v="2"/>
    <x v="4"/>
    <x v="0"/>
    <x v="0"/>
    <x v="0"/>
    <x v="132"/>
    <x v="305"/>
    <x v="1182"/>
    <x v="1182"/>
    <x v="1182"/>
    <x v="1250"/>
    <x v="0"/>
    <x v="1"/>
    <x v="0"/>
    <x v="0"/>
    <x v="0"/>
  </r>
  <r>
    <s v="PL 3402"/>
    <x v="1016"/>
    <x v="3"/>
    <x v="0"/>
    <x v="1"/>
    <x v="2"/>
    <x v="35"/>
    <x v="132"/>
    <x v="251"/>
    <x v="1183"/>
    <x v="1183"/>
    <x v="1183"/>
    <x v="1251"/>
    <x v="0"/>
    <x v="1"/>
    <x v="1"/>
    <x v="1"/>
    <x v="0"/>
  </r>
  <r>
    <s v="PL 3403"/>
    <x v="1017"/>
    <x v="2"/>
    <x v="2"/>
    <x v="1"/>
    <x v="1"/>
    <x v="1"/>
    <x v="132"/>
    <x v="251"/>
    <x v="436"/>
    <x v="436"/>
    <x v="436"/>
    <x v="451"/>
    <x v="0"/>
    <x v="1"/>
    <x v="1"/>
    <x v="1"/>
    <x v="0"/>
  </r>
  <r>
    <s v="PL 3404"/>
    <x v="1018"/>
    <x v="1"/>
    <x v="0"/>
    <x v="19"/>
    <x v="2"/>
    <x v="61"/>
    <x v="142"/>
    <x v="283"/>
    <x v="1184"/>
    <x v="1184"/>
    <x v="1184"/>
    <x v="1252"/>
    <x v="0"/>
    <x v="1"/>
    <x v="0"/>
    <x v="1"/>
    <x v="0"/>
  </r>
  <r>
    <s v="PL 3405"/>
    <x v="1018"/>
    <x v="0"/>
    <x v="0"/>
    <x v="21"/>
    <x v="2"/>
    <x v="35"/>
    <x v="123"/>
    <x v="201"/>
    <x v="1185"/>
    <x v="1185"/>
    <x v="1185"/>
    <x v="1253"/>
    <x v="0"/>
    <x v="1"/>
    <x v="0"/>
    <x v="1"/>
    <x v="0"/>
  </r>
  <r>
    <s v="PL 3406"/>
    <x v="1019"/>
    <x v="2"/>
    <x v="4"/>
    <x v="0"/>
    <x v="2"/>
    <x v="35"/>
    <x v="123"/>
    <x v="201"/>
    <x v="1186"/>
    <x v="1186"/>
    <x v="1186"/>
    <x v="1254"/>
    <x v="0"/>
    <x v="1"/>
    <x v="0"/>
    <x v="0"/>
    <x v="1"/>
  </r>
  <r>
    <s v="PL 3407"/>
    <x v="1020"/>
    <x v="1"/>
    <x v="0"/>
    <x v="0"/>
    <x v="1"/>
    <x v="1"/>
    <x v="123"/>
    <x v="201"/>
    <x v="436"/>
    <x v="436"/>
    <x v="436"/>
    <x v="525"/>
    <x v="0"/>
    <x v="1"/>
    <x v="1"/>
    <x v="1"/>
    <x v="0"/>
  </r>
  <r>
    <s v="PL 3408"/>
    <x v="1021"/>
    <x v="1"/>
    <x v="0"/>
    <x v="2"/>
    <x v="1"/>
    <x v="8"/>
    <x v="123"/>
    <x v="201"/>
    <x v="1187"/>
    <x v="1187"/>
    <x v="1187"/>
    <x v="1255"/>
    <x v="1"/>
    <x v="1"/>
    <x v="0"/>
    <x v="0"/>
    <x v="1"/>
  </r>
  <r>
    <s v="PL 3409"/>
    <x v="1021"/>
    <x v="1"/>
    <x v="0"/>
    <x v="5"/>
    <x v="0"/>
    <x v="0"/>
    <x v="123"/>
    <x v="201"/>
    <x v="1188"/>
    <x v="1188"/>
    <x v="1188"/>
    <x v="1256"/>
    <x v="0"/>
    <x v="1"/>
    <x v="0"/>
    <x v="0"/>
    <x v="0"/>
  </r>
  <r>
    <s v="PL 3410"/>
    <x v="1022"/>
    <x v="1"/>
    <x v="0"/>
    <x v="5"/>
    <x v="0"/>
    <x v="0"/>
    <x v="131"/>
    <x v="267"/>
    <x v="1189"/>
    <x v="1189"/>
    <x v="1189"/>
    <x v="1257"/>
    <x v="0"/>
    <x v="1"/>
    <x v="1"/>
    <x v="0"/>
    <x v="0"/>
  </r>
  <r>
    <s v="PL 3411"/>
    <x v="1023"/>
    <x v="3"/>
    <x v="0"/>
    <x v="1"/>
    <x v="2"/>
    <x v="17"/>
    <x v="127"/>
    <x v="259"/>
    <x v="1190"/>
    <x v="1190"/>
    <x v="1190"/>
    <x v="1258"/>
    <x v="1"/>
    <x v="1"/>
    <x v="1"/>
    <x v="1"/>
    <x v="0"/>
  </r>
  <r>
    <s v="PL 3412"/>
    <x v="1024"/>
    <x v="3"/>
    <x v="0"/>
    <x v="17"/>
    <x v="0"/>
    <x v="0"/>
    <x v="127"/>
    <x v="246"/>
    <x v="1191"/>
    <x v="1191"/>
    <x v="1191"/>
    <x v="1259"/>
    <x v="0"/>
    <x v="1"/>
    <x v="1"/>
    <x v="0"/>
    <x v="0"/>
  </r>
  <r>
    <s v="PL 3413"/>
    <x v="1025"/>
    <x v="2"/>
    <x v="1"/>
    <x v="17"/>
    <x v="0"/>
    <x v="0"/>
    <x v="127"/>
    <x v="272"/>
    <x v="1192"/>
    <x v="1192"/>
    <x v="1192"/>
    <x v="1260"/>
    <x v="0"/>
    <x v="1"/>
    <x v="1"/>
    <x v="0"/>
    <x v="0"/>
  </r>
  <r>
    <s v="PL 3414"/>
    <x v="1026"/>
    <x v="0"/>
    <x v="0"/>
    <x v="1"/>
    <x v="1"/>
    <x v="7"/>
    <x v="129"/>
    <x v="248"/>
    <x v="1193"/>
    <x v="1193"/>
    <x v="1193"/>
    <x v="1261"/>
    <x v="1"/>
    <x v="2"/>
    <x v="1"/>
    <x v="1"/>
    <x v="0"/>
  </r>
  <r>
    <s v="PL 3415"/>
    <x v="1027"/>
    <x v="3"/>
    <x v="0"/>
    <x v="2"/>
    <x v="1"/>
    <x v="7"/>
    <x v="137"/>
    <x v="256"/>
    <x v="1194"/>
    <x v="1194"/>
    <x v="1194"/>
    <x v="1262"/>
    <x v="0"/>
    <x v="0"/>
    <x v="0"/>
    <x v="0"/>
    <x v="1"/>
  </r>
  <r>
    <s v="PL 3416"/>
    <x v="1028"/>
    <x v="3"/>
    <x v="0"/>
    <x v="1"/>
    <x v="2"/>
    <x v="35"/>
    <x v="134"/>
    <x v="253"/>
    <x v="1195"/>
    <x v="1195"/>
    <x v="1195"/>
    <x v="1263"/>
    <x v="0"/>
    <x v="1"/>
    <x v="1"/>
    <x v="1"/>
    <x v="0"/>
  </r>
  <r>
    <s v="PL 3417"/>
    <x v="1029"/>
    <x v="1"/>
    <x v="0"/>
    <x v="1"/>
    <x v="1"/>
    <x v="1"/>
    <x v="134"/>
    <x v="253"/>
    <x v="1196"/>
    <x v="1196"/>
    <x v="1196"/>
    <x v="1264"/>
    <x v="0"/>
    <x v="1"/>
    <x v="1"/>
    <x v="1"/>
    <x v="0"/>
  </r>
  <r>
    <s v="PL 3418"/>
    <x v="1030"/>
    <x v="1"/>
    <x v="0"/>
    <x v="9"/>
    <x v="2"/>
    <x v="35"/>
    <x v="134"/>
    <x v="253"/>
    <x v="1197"/>
    <x v="1197"/>
    <x v="1197"/>
    <x v="1265"/>
    <x v="0"/>
    <x v="1"/>
    <x v="0"/>
    <x v="0"/>
    <x v="1"/>
  </r>
  <r>
    <s v="PL 3419"/>
    <x v="1030"/>
    <x v="2"/>
    <x v="3"/>
    <x v="17"/>
    <x v="0"/>
    <x v="0"/>
    <x v="134"/>
    <x v="278"/>
    <x v="1198"/>
    <x v="1198"/>
    <x v="1198"/>
    <x v="1266"/>
    <x v="0"/>
    <x v="1"/>
    <x v="0"/>
    <x v="0"/>
    <x v="0"/>
  </r>
  <r>
    <s v="PL 3420"/>
    <x v="1031"/>
    <x v="2"/>
    <x v="3"/>
    <x v="13"/>
    <x v="0"/>
    <x v="15"/>
    <x v="137"/>
    <x v="256"/>
    <x v="169"/>
    <x v="169"/>
    <x v="169"/>
    <x v="172"/>
    <x v="0"/>
    <x v="1"/>
    <x v="1"/>
    <x v="0"/>
    <x v="0"/>
  </r>
  <r>
    <s v="PL 3421"/>
    <x v="1032"/>
    <x v="3"/>
    <x v="0"/>
    <x v="10"/>
    <x v="0"/>
    <x v="13"/>
    <x v="120"/>
    <x v="187"/>
    <x v="246"/>
    <x v="246"/>
    <x v="246"/>
    <x v="251"/>
    <x v="0"/>
    <x v="1"/>
    <x v="0"/>
    <x v="0"/>
    <x v="0"/>
  </r>
  <r>
    <s v="PL 3422"/>
    <x v="1007"/>
    <x v="1"/>
    <x v="0"/>
    <x v="0"/>
    <x v="0"/>
    <x v="0"/>
    <x v="132"/>
    <x v="285"/>
    <x v="1199"/>
    <x v="1199"/>
    <x v="1199"/>
    <x v="1267"/>
    <x v="0"/>
    <x v="1"/>
    <x v="0"/>
    <x v="0"/>
    <x v="0"/>
  </r>
  <r>
    <s v="PL 3423"/>
    <x v="1033"/>
    <x v="1"/>
    <x v="0"/>
    <x v="5"/>
    <x v="2"/>
    <x v="23"/>
    <x v="137"/>
    <x v="256"/>
    <x v="1200"/>
    <x v="1200"/>
    <x v="1200"/>
    <x v="1268"/>
    <x v="0"/>
    <x v="1"/>
    <x v="1"/>
    <x v="1"/>
    <x v="0"/>
  </r>
  <r>
    <s v="PL 3424"/>
    <x v="1034"/>
    <x v="3"/>
    <x v="0"/>
    <x v="0"/>
    <x v="0"/>
    <x v="0"/>
    <x v="137"/>
    <x v="306"/>
    <x v="1201"/>
    <x v="1201"/>
    <x v="1201"/>
    <x v="1269"/>
    <x v="0"/>
    <x v="1"/>
    <x v="1"/>
    <x v="0"/>
    <x v="0"/>
  </r>
  <r>
    <s v="PL 3425"/>
    <x v="1035"/>
    <x v="3"/>
    <x v="0"/>
    <x v="0"/>
    <x v="0"/>
    <x v="0"/>
    <x v="137"/>
    <x v="306"/>
    <x v="1202"/>
    <x v="1202"/>
    <x v="1202"/>
    <x v="1270"/>
    <x v="0"/>
    <x v="1"/>
    <x v="1"/>
    <x v="0"/>
    <x v="0"/>
  </r>
  <r>
    <s v="PL 3426"/>
    <x v="1036"/>
    <x v="1"/>
    <x v="0"/>
    <x v="0"/>
    <x v="0"/>
    <x v="0"/>
    <x v="137"/>
    <x v="256"/>
    <x v="1203"/>
    <x v="1203"/>
    <x v="1203"/>
    <x v="1271"/>
    <x v="0"/>
    <x v="1"/>
    <x v="1"/>
    <x v="0"/>
    <x v="0"/>
  </r>
  <r>
    <s v="PL 3427"/>
    <x v="1037"/>
    <x v="1"/>
    <x v="0"/>
    <x v="17"/>
    <x v="0"/>
    <x v="0"/>
    <x v="137"/>
    <x v="256"/>
    <x v="1204"/>
    <x v="1204"/>
    <x v="1204"/>
    <x v="1272"/>
    <x v="0"/>
    <x v="1"/>
    <x v="1"/>
    <x v="0"/>
    <x v="0"/>
  </r>
  <r>
    <s v="PL 3428"/>
    <x v="1038"/>
    <x v="0"/>
    <x v="0"/>
    <x v="17"/>
    <x v="0"/>
    <x v="0"/>
    <x v="137"/>
    <x v="307"/>
    <x v="1205"/>
    <x v="1205"/>
    <x v="1205"/>
    <x v="1273"/>
    <x v="0"/>
    <x v="1"/>
    <x v="1"/>
    <x v="0"/>
    <x v="0"/>
  </r>
  <r>
    <s v="PL 3429"/>
    <x v="1039"/>
    <x v="1"/>
    <x v="0"/>
    <x v="21"/>
    <x v="2"/>
    <x v="18"/>
    <x v="144"/>
    <x v="262"/>
    <x v="1206"/>
    <x v="1206"/>
    <x v="1206"/>
    <x v="1274"/>
    <x v="0"/>
    <x v="1"/>
    <x v="1"/>
    <x v="1"/>
    <x v="0"/>
  </r>
  <r>
    <s v="PL 3430"/>
    <x v="1040"/>
    <x v="1"/>
    <x v="0"/>
    <x v="1"/>
    <x v="1"/>
    <x v="4"/>
    <x v="139"/>
    <x v="261"/>
    <x v="1207"/>
    <x v="1207"/>
    <x v="1207"/>
    <x v="1275"/>
    <x v="1"/>
    <x v="2"/>
    <x v="1"/>
    <x v="1"/>
    <x v="0"/>
  </r>
  <r>
    <s v="PL 3431"/>
    <x v="1041"/>
    <x v="1"/>
    <x v="0"/>
    <x v="5"/>
    <x v="2"/>
    <x v="35"/>
    <x v="141"/>
    <x v="279"/>
    <x v="706"/>
    <x v="706"/>
    <x v="706"/>
    <x v="1276"/>
    <x v="1"/>
    <x v="1"/>
    <x v="1"/>
    <x v="1"/>
    <x v="0"/>
  </r>
  <r>
    <s v="PL 3432"/>
    <x v="1042"/>
    <x v="1"/>
    <x v="0"/>
    <x v="5"/>
    <x v="2"/>
    <x v="35"/>
    <x v="141"/>
    <x v="279"/>
    <x v="1208"/>
    <x v="1208"/>
    <x v="1208"/>
    <x v="1277"/>
    <x v="1"/>
    <x v="1"/>
    <x v="1"/>
    <x v="1"/>
    <x v="0"/>
  </r>
  <r>
    <s v="PL 3433"/>
    <x v="1043"/>
    <x v="0"/>
    <x v="0"/>
    <x v="5"/>
    <x v="2"/>
    <x v="35"/>
    <x v="141"/>
    <x v="279"/>
    <x v="1208"/>
    <x v="1208"/>
    <x v="1208"/>
    <x v="1277"/>
    <x v="1"/>
    <x v="1"/>
    <x v="0"/>
    <x v="1"/>
    <x v="0"/>
  </r>
  <r>
    <s v="PL 3434"/>
    <x v="1044"/>
    <x v="2"/>
    <x v="3"/>
    <x v="1"/>
    <x v="1"/>
    <x v="4"/>
    <x v="141"/>
    <x v="279"/>
    <x v="1209"/>
    <x v="1209"/>
    <x v="1209"/>
    <x v="1278"/>
    <x v="0"/>
    <x v="1"/>
    <x v="1"/>
    <x v="1"/>
    <x v="0"/>
  </r>
  <r>
    <s v="PL 3435"/>
    <x v="1043"/>
    <x v="3"/>
    <x v="0"/>
    <x v="1"/>
    <x v="1"/>
    <x v="4"/>
    <x v="150"/>
    <x v="297"/>
    <x v="1210"/>
    <x v="1210"/>
    <x v="1210"/>
    <x v="1279"/>
    <x v="0"/>
    <x v="2"/>
    <x v="0"/>
    <x v="1"/>
    <x v="0"/>
  </r>
  <r>
    <s v="PL 3436"/>
    <x v="1045"/>
    <x v="2"/>
    <x v="3"/>
    <x v="17"/>
    <x v="0"/>
    <x v="0"/>
    <x v="130"/>
    <x v="204"/>
    <x v="1211"/>
    <x v="1211"/>
    <x v="1211"/>
    <x v="1280"/>
    <x v="0"/>
    <x v="1"/>
    <x v="1"/>
    <x v="0"/>
    <x v="0"/>
  </r>
  <r>
    <s v="PL 3437"/>
    <x v="1046"/>
    <x v="0"/>
    <x v="0"/>
    <x v="17"/>
    <x v="0"/>
    <x v="0"/>
    <x v="138"/>
    <x v="308"/>
    <x v="1212"/>
    <x v="1212"/>
    <x v="1212"/>
    <x v="1281"/>
    <x v="0"/>
    <x v="1"/>
    <x v="1"/>
    <x v="0"/>
    <x v="0"/>
  </r>
  <r>
    <s v="PL 3438"/>
    <x v="1047"/>
    <x v="0"/>
    <x v="0"/>
    <x v="2"/>
    <x v="2"/>
    <x v="31"/>
    <x v="126"/>
    <x v="229"/>
    <x v="1213"/>
    <x v="1213"/>
    <x v="1213"/>
    <x v="1282"/>
    <x v="1"/>
    <x v="2"/>
    <x v="1"/>
    <x v="1"/>
    <x v="0"/>
  </r>
  <r>
    <s v="PL 3439"/>
    <x v="1048"/>
    <x v="0"/>
    <x v="0"/>
    <x v="2"/>
    <x v="2"/>
    <x v="31"/>
    <x v="126"/>
    <x v="229"/>
    <x v="1214"/>
    <x v="1214"/>
    <x v="1214"/>
    <x v="1283"/>
    <x v="1"/>
    <x v="2"/>
    <x v="1"/>
    <x v="1"/>
    <x v="0"/>
  </r>
  <r>
    <s v="PL 3440"/>
    <x v="1049"/>
    <x v="3"/>
    <x v="0"/>
    <x v="9"/>
    <x v="2"/>
    <x v="35"/>
    <x v="126"/>
    <x v="229"/>
    <x v="1215"/>
    <x v="1215"/>
    <x v="1215"/>
    <x v="1284"/>
    <x v="0"/>
    <x v="1"/>
    <x v="1"/>
    <x v="1"/>
    <x v="0"/>
  </r>
  <r>
    <s v="PL 3441"/>
    <x v="1050"/>
    <x v="3"/>
    <x v="0"/>
    <x v="1"/>
    <x v="1"/>
    <x v="4"/>
    <x v="126"/>
    <x v="229"/>
    <x v="1209"/>
    <x v="1209"/>
    <x v="1209"/>
    <x v="1285"/>
    <x v="0"/>
    <x v="1"/>
    <x v="1"/>
    <x v="1"/>
    <x v="0"/>
  </r>
  <r>
    <s v="PL 3442"/>
    <x v="1051"/>
    <x v="3"/>
    <x v="0"/>
    <x v="1"/>
    <x v="1"/>
    <x v="4"/>
    <x v="126"/>
    <x v="229"/>
    <x v="1209"/>
    <x v="1209"/>
    <x v="1209"/>
    <x v="1285"/>
    <x v="0"/>
    <x v="1"/>
    <x v="1"/>
    <x v="1"/>
    <x v="0"/>
  </r>
  <r>
    <s v="PL 3443"/>
    <x v="1052"/>
    <x v="0"/>
    <x v="0"/>
    <x v="0"/>
    <x v="0"/>
    <x v="0"/>
    <x v="126"/>
    <x v="309"/>
    <x v="976"/>
    <x v="976"/>
    <x v="976"/>
    <x v="1027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3449"/>
    <x v="277"/>
    <x v="3"/>
    <x v="0"/>
    <x v="4"/>
    <x v="0"/>
    <x v="24"/>
    <x v="141"/>
    <x v="279"/>
    <x v="1025"/>
    <x v="1025"/>
    <x v="1025"/>
    <x v="1080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3454"/>
    <x v="79"/>
    <x v="0"/>
    <x v="0"/>
    <x v="0"/>
    <x v="0"/>
    <x v="0"/>
    <x v="126"/>
    <x v="229"/>
    <x v="1216"/>
    <x v="1216"/>
    <x v="1216"/>
    <x v="1286"/>
    <x v="0"/>
    <x v="1"/>
    <x v="0"/>
    <x v="0"/>
    <x v="0"/>
  </r>
  <r>
    <s v="PL 3455"/>
    <x v="210"/>
    <x v="0"/>
    <x v="0"/>
    <x v="0"/>
    <x v="0"/>
    <x v="0"/>
    <x v="126"/>
    <x v="302"/>
    <x v="1135"/>
    <x v="1135"/>
    <x v="1135"/>
    <x v="1196"/>
    <x v="0"/>
    <x v="1"/>
    <x v="0"/>
    <x v="0"/>
    <x v="0"/>
  </r>
  <r>
    <s v="PL 3456"/>
    <x v="1053"/>
    <x v="0"/>
    <x v="0"/>
    <x v="0"/>
    <x v="1"/>
    <x v="2"/>
    <x v="128"/>
    <x v="247"/>
    <x v="1217"/>
    <x v="1217"/>
    <x v="1217"/>
    <x v="1287"/>
    <x v="0"/>
    <x v="1"/>
    <x v="1"/>
    <x v="1"/>
    <x v="0"/>
  </r>
  <r>
    <s v="PL 3457"/>
    <x v="1054"/>
    <x v="3"/>
    <x v="0"/>
    <x v="1"/>
    <x v="1"/>
    <x v="1"/>
    <x v="128"/>
    <x v="247"/>
    <x v="351"/>
    <x v="351"/>
    <x v="351"/>
    <x v="157"/>
    <x v="0"/>
    <x v="1"/>
    <x v="0"/>
    <x v="1"/>
    <x v="0"/>
  </r>
  <r>
    <s v="PL 3458"/>
    <x v="38"/>
    <x v="3"/>
    <x v="0"/>
    <x v="1"/>
    <x v="2"/>
    <x v="35"/>
    <x v="128"/>
    <x v="247"/>
    <x v="1218"/>
    <x v="1218"/>
    <x v="1218"/>
    <x v="1288"/>
    <x v="0"/>
    <x v="1"/>
    <x v="0"/>
    <x v="0"/>
    <x v="1"/>
  </r>
  <r>
    <s v="PL 3459"/>
    <x v="1055"/>
    <x v="3"/>
    <x v="0"/>
    <x v="1"/>
    <x v="1"/>
    <x v="7"/>
    <x v="150"/>
    <x v="297"/>
    <x v="1219"/>
    <x v="1219"/>
    <x v="1219"/>
    <x v="1289"/>
    <x v="1"/>
    <x v="0"/>
    <x v="0"/>
    <x v="1"/>
    <x v="0"/>
  </r>
  <r>
    <s v="PL 3460"/>
    <x v="1055"/>
    <x v="1"/>
    <x v="0"/>
    <x v="0"/>
    <x v="2"/>
    <x v="41"/>
    <x v="142"/>
    <x v="283"/>
    <x v="1220"/>
    <x v="1220"/>
    <x v="1220"/>
    <x v="1290"/>
    <x v="0"/>
    <x v="2"/>
    <x v="0"/>
    <x v="1"/>
    <x v="0"/>
  </r>
  <r>
    <s v="PL 3525"/>
    <x v="1056"/>
    <x v="1"/>
    <x v="0"/>
    <x v="0"/>
    <x v="0"/>
    <x v="0"/>
    <x v="128"/>
    <x v="247"/>
    <x v="1221"/>
    <x v="1221"/>
    <x v="1221"/>
    <x v="1291"/>
    <x v="1"/>
    <x v="1"/>
    <x v="1"/>
    <x v="0"/>
    <x v="0"/>
  </r>
  <r>
    <s v="PL 3526"/>
    <x v="958"/>
    <x v="1"/>
    <x v="0"/>
    <x v="3"/>
    <x v="0"/>
    <x v="53"/>
    <x v="128"/>
    <x v="70"/>
    <x v="1222"/>
    <x v="1222"/>
    <x v="1222"/>
    <x v="1292"/>
    <x v="1"/>
    <x v="1"/>
    <x v="0"/>
    <x v="0"/>
    <x v="0"/>
  </r>
  <r>
    <s v="PL 3527"/>
    <x v="1057"/>
    <x v="1"/>
    <x v="0"/>
    <x v="3"/>
    <x v="1"/>
    <x v="7"/>
    <x v="140"/>
    <x v="275"/>
    <x v="1223"/>
    <x v="1223"/>
    <x v="1223"/>
    <x v="1293"/>
    <x v="1"/>
    <x v="2"/>
    <x v="1"/>
    <x v="1"/>
    <x v="0"/>
  </r>
  <r>
    <s v="PL 3528"/>
    <x v="1058"/>
    <x v="1"/>
    <x v="0"/>
    <x v="0"/>
    <x v="0"/>
    <x v="0"/>
    <x v="138"/>
    <x v="257"/>
    <x v="1224"/>
    <x v="1224"/>
    <x v="1224"/>
    <x v="1294"/>
    <x v="0"/>
    <x v="1"/>
    <x v="1"/>
    <x v="0"/>
    <x v="0"/>
  </r>
  <r>
    <s v="PL 3529"/>
    <x v="1059"/>
    <x v="1"/>
    <x v="0"/>
    <x v="0"/>
    <x v="2"/>
    <x v="22"/>
    <x v="146"/>
    <x v="286"/>
    <x v="1225"/>
    <x v="1225"/>
    <x v="1225"/>
    <x v="1295"/>
    <x v="0"/>
    <x v="2"/>
    <x v="0"/>
    <x v="1"/>
    <x v="0"/>
  </r>
  <r>
    <s v="PL 3530"/>
    <x v="1060"/>
    <x v="2"/>
    <x v="4"/>
    <x v="1"/>
    <x v="2"/>
    <x v="30"/>
    <x v="147"/>
    <x v="287"/>
    <x v="234"/>
    <x v="234"/>
    <x v="234"/>
    <x v="240"/>
    <x v="1"/>
    <x v="2"/>
    <x v="1"/>
    <x v="1"/>
    <x v="0"/>
  </r>
  <r>
    <s v="PL 3531"/>
    <x v="121"/>
    <x v="1"/>
    <x v="0"/>
    <x v="1"/>
    <x v="2"/>
    <x v="30"/>
    <x v="139"/>
    <x v="261"/>
    <x v="1226"/>
    <x v="1226"/>
    <x v="1226"/>
    <x v="1296"/>
    <x v="1"/>
    <x v="1"/>
    <x v="0"/>
    <x v="0"/>
    <x v="1"/>
  </r>
  <r>
    <s v="PL 3532"/>
    <x v="1061"/>
    <x v="3"/>
    <x v="0"/>
    <x v="1"/>
    <x v="2"/>
    <x v="30"/>
    <x v="139"/>
    <x v="261"/>
    <x v="1227"/>
    <x v="1227"/>
    <x v="1227"/>
    <x v="1297"/>
    <x v="1"/>
    <x v="1"/>
    <x v="1"/>
    <x v="1"/>
    <x v="0"/>
  </r>
  <r>
    <s v="PL 3533"/>
    <x v="1062"/>
    <x v="3"/>
    <x v="0"/>
    <x v="1"/>
    <x v="2"/>
    <x v="30"/>
    <x v="139"/>
    <x v="261"/>
    <x v="1227"/>
    <x v="1227"/>
    <x v="1227"/>
    <x v="1297"/>
    <x v="1"/>
    <x v="1"/>
    <x v="0"/>
    <x v="1"/>
    <x v="0"/>
  </r>
  <r>
    <s v="PL 3534"/>
    <x v="1062"/>
    <x v="0"/>
    <x v="0"/>
    <x v="1"/>
    <x v="2"/>
    <x v="30"/>
    <x v="139"/>
    <x v="261"/>
    <x v="1227"/>
    <x v="1227"/>
    <x v="1227"/>
    <x v="1297"/>
    <x v="1"/>
    <x v="1"/>
    <x v="0"/>
    <x v="1"/>
    <x v="0"/>
  </r>
  <r>
    <s v="PL 3535"/>
    <x v="1062"/>
    <x v="2"/>
    <x v="3"/>
    <x v="1"/>
    <x v="2"/>
    <x v="30"/>
    <x v="139"/>
    <x v="261"/>
    <x v="1227"/>
    <x v="1227"/>
    <x v="1227"/>
    <x v="1298"/>
    <x v="1"/>
    <x v="1"/>
    <x v="0"/>
    <x v="1"/>
    <x v="0"/>
  </r>
  <r>
    <s v="PL 3536"/>
    <x v="1062"/>
    <x v="0"/>
    <x v="0"/>
    <x v="5"/>
    <x v="2"/>
    <x v="35"/>
    <x v="129"/>
    <x v="248"/>
    <x v="1228"/>
    <x v="1228"/>
    <x v="1228"/>
    <x v="1299"/>
    <x v="0"/>
    <x v="1"/>
    <x v="0"/>
    <x v="1"/>
    <x v="0"/>
  </r>
  <r>
    <s v="PL 3537"/>
    <x v="1062"/>
    <x v="3"/>
    <x v="0"/>
    <x v="5"/>
    <x v="1"/>
    <x v="1"/>
    <x v="129"/>
    <x v="248"/>
    <x v="1229"/>
    <x v="1229"/>
    <x v="1229"/>
    <x v="1300"/>
    <x v="0"/>
    <x v="1"/>
    <x v="0"/>
    <x v="1"/>
    <x v="0"/>
  </r>
  <r>
    <s v="PL 3538"/>
    <x v="1063"/>
    <x v="3"/>
    <x v="0"/>
    <x v="0"/>
    <x v="0"/>
    <x v="0"/>
    <x v="129"/>
    <x v="310"/>
    <x v="1230"/>
    <x v="1230"/>
    <x v="1230"/>
    <x v="1301"/>
    <x v="0"/>
    <x v="1"/>
    <x v="0"/>
    <x v="0"/>
    <x v="0"/>
  </r>
  <r>
    <s v="PL 3539"/>
    <x v="1063"/>
    <x v="2"/>
    <x v="4"/>
    <x v="0"/>
    <x v="1"/>
    <x v="9"/>
    <x v="129"/>
    <x v="206"/>
    <x v="1231"/>
    <x v="1231"/>
    <x v="1231"/>
    <x v="1302"/>
    <x v="0"/>
    <x v="1"/>
    <x v="0"/>
    <x v="0"/>
    <x v="1"/>
  </r>
  <r>
    <s v="PL 3540"/>
    <x v="1064"/>
    <x v="2"/>
    <x v="1"/>
    <x v="0"/>
    <x v="0"/>
    <x v="0"/>
    <x v="129"/>
    <x v="311"/>
    <x v="1232"/>
    <x v="1232"/>
    <x v="1232"/>
    <x v="1303"/>
    <x v="0"/>
    <x v="1"/>
    <x v="1"/>
    <x v="0"/>
    <x v="0"/>
  </r>
  <r>
    <s v="PL 3541"/>
    <x v="327"/>
    <x v="0"/>
    <x v="0"/>
    <x v="0"/>
    <x v="1"/>
    <x v="9"/>
    <x v="129"/>
    <x v="206"/>
    <x v="1233"/>
    <x v="1233"/>
    <x v="1233"/>
    <x v="1304"/>
    <x v="0"/>
    <x v="1"/>
    <x v="0"/>
    <x v="0"/>
    <x v="1"/>
  </r>
  <r>
    <s v="PL 3542"/>
    <x v="1065"/>
    <x v="1"/>
    <x v="0"/>
    <x v="0"/>
    <x v="1"/>
    <x v="9"/>
    <x v="129"/>
    <x v="206"/>
    <x v="1234"/>
    <x v="1234"/>
    <x v="1234"/>
    <x v="1305"/>
    <x v="0"/>
    <x v="1"/>
    <x v="0"/>
    <x v="0"/>
    <x v="1"/>
  </r>
  <r>
    <s v="PL 3543"/>
    <x v="30"/>
    <x v="2"/>
    <x v="3"/>
    <x v="0"/>
    <x v="0"/>
    <x v="0"/>
    <x v="129"/>
    <x v="312"/>
    <x v="1235"/>
    <x v="1235"/>
    <x v="1235"/>
    <x v="1306"/>
    <x v="0"/>
    <x v="1"/>
    <x v="0"/>
    <x v="0"/>
    <x v="0"/>
  </r>
  <r>
    <s v="PL 3544"/>
    <x v="30"/>
    <x v="2"/>
    <x v="3"/>
    <x v="1"/>
    <x v="2"/>
    <x v="30"/>
    <x v="140"/>
    <x v="275"/>
    <x v="418"/>
    <x v="418"/>
    <x v="418"/>
    <x v="1307"/>
    <x v="1"/>
    <x v="2"/>
    <x v="0"/>
    <x v="0"/>
    <x v="1"/>
  </r>
  <r>
    <s v="PL 3545"/>
    <x v="1066"/>
    <x v="2"/>
    <x v="2"/>
    <x v="1"/>
    <x v="2"/>
    <x v="30"/>
    <x v="140"/>
    <x v="275"/>
    <x v="1236"/>
    <x v="1236"/>
    <x v="1236"/>
    <x v="1308"/>
    <x v="1"/>
    <x v="2"/>
    <x v="1"/>
    <x v="1"/>
    <x v="0"/>
  </r>
  <r>
    <s v="PL 3546"/>
    <x v="1067"/>
    <x v="3"/>
    <x v="0"/>
    <x v="0"/>
    <x v="0"/>
    <x v="0"/>
    <x v="128"/>
    <x v="299"/>
    <x v="1237"/>
    <x v="1237"/>
    <x v="1237"/>
    <x v="1309"/>
    <x v="0"/>
    <x v="1"/>
    <x v="0"/>
    <x v="0"/>
    <x v="0"/>
  </r>
  <r>
    <s v="PL 3547"/>
    <x v="1067"/>
    <x v="0"/>
    <x v="0"/>
    <x v="0"/>
    <x v="0"/>
    <x v="0"/>
    <x v="129"/>
    <x v="311"/>
    <x v="1238"/>
    <x v="1238"/>
    <x v="1238"/>
    <x v="1310"/>
    <x v="0"/>
    <x v="1"/>
    <x v="0"/>
    <x v="0"/>
    <x v="0"/>
  </r>
  <r>
    <s v="PL 3548"/>
    <x v="1068"/>
    <x v="0"/>
    <x v="0"/>
    <x v="0"/>
    <x v="0"/>
    <x v="0"/>
    <x v="146"/>
    <x v="286"/>
    <x v="1239"/>
    <x v="1239"/>
    <x v="1239"/>
    <x v="1311"/>
    <x v="0"/>
    <x v="1"/>
    <x v="0"/>
    <x v="0"/>
    <x v="0"/>
  </r>
  <r>
    <s v="PL 3549"/>
    <x v="1069"/>
    <x v="2"/>
    <x v="4"/>
    <x v="9"/>
    <x v="1"/>
    <x v="7"/>
    <x v="145"/>
    <x v="301"/>
    <x v="1240"/>
    <x v="1240"/>
    <x v="1240"/>
    <x v="1312"/>
    <x v="1"/>
    <x v="2"/>
    <x v="1"/>
    <x v="1"/>
    <x v="0"/>
  </r>
  <r>
    <s v="PL 3550"/>
    <x v="1070"/>
    <x v="0"/>
    <x v="0"/>
    <x v="1"/>
    <x v="1"/>
    <x v="4"/>
    <x v="147"/>
    <x v="287"/>
    <x v="493"/>
    <x v="493"/>
    <x v="493"/>
    <x v="509"/>
    <x v="1"/>
    <x v="2"/>
    <x v="1"/>
    <x v="1"/>
    <x v="0"/>
  </r>
  <r>
    <s v="PL 3551"/>
    <x v="1071"/>
    <x v="2"/>
    <x v="3"/>
    <x v="2"/>
    <x v="1"/>
    <x v="7"/>
    <x v="149"/>
    <x v="293"/>
    <x v="1241"/>
    <x v="1241"/>
    <x v="1241"/>
    <x v="1313"/>
    <x v="0"/>
    <x v="2"/>
    <x v="0"/>
    <x v="1"/>
    <x v="0"/>
  </r>
  <r>
    <s v="PL 3552"/>
    <x v="1071"/>
    <x v="3"/>
    <x v="0"/>
    <x v="0"/>
    <x v="2"/>
    <x v="57"/>
    <x v="145"/>
    <x v="301"/>
    <x v="1242"/>
    <x v="1242"/>
    <x v="1242"/>
    <x v="1314"/>
    <x v="1"/>
    <x v="2"/>
    <x v="0"/>
    <x v="1"/>
    <x v="0"/>
  </r>
  <r>
    <s v="PL 3553"/>
    <x v="1072"/>
    <x v="3"/>
    <x v="0"/>
    <x v="0"/>
    <x v="0"/>
    <x v="0"/>
    <x v="139"/>
    <x v="313"/>
    <x v="1243"/>
    <x v="1243"/>
    <x v="1243"/>
    <x v="1315"/>
    <x v="0"/>
    <x v="1"/>
    <x v="1"/>
    <x v="0"/>
    <x v="0"/>
  </r>
  <r>
    <s v="PL 3554"/>
    <x v="6"/>
    <x v="0"/>
    <x v="0"/>
    <x v="0"/>
    <x v="0"/>
    <x v="0"/>
    <x v="146"/>
    <x v="314"/>
    <x v="1244"/>
    <x v="1244"/>
    <x v="1244"/>
    <x v="1316"/>
    <x v="0"/>
    <x v="1"/>
    <x v="0"/>
    <x v="0"/>
    <x v="0"/>
  </r>
  <r>
    <s v="PL 3555"/>
    <x v="1073"/>
    <x v="1"/>
    <x v="0"/>
    <x v="0"/>
    <x v="0"/>
    <x v="0"/>
    <x v="139"/>
    <x v="261"/>
    <x v="1245"/>
    <x v="1245"/>
    <x v="1245"/>
    <x v="894"/>
    <x v="0"/>
    <x v="1"/>
    <x v="1"/>
    <x v="0"/>
    <x v="0"/>
  </r>
  <r>
    <s v="PL 3556"/>
    <x v="1074"/>
    <x v="2"/>
    <x v="3"/>
    <x v="0"/>
    <x v="1"/>
    <x v="9"/>
    <x v="139"/>
    <x v="315"/>
    <x v="1246"/>
    <x v="1246"/>
    <x v="1246"/>
    <x v="1317"/>
    <x v="0"/>
    <x v="1"/>
    <x v="1"/>
    <x v="1"/>
    <x v="0"/>
  </r>
  <r>
    <s v="PL 3557"/>
    <x v="1075"/>
    <x v="1"/>
    <x v="0"/>
    <x v="0"/>
    <x v="0"/>
    <x v="0"/>
    <x v="139"/>
    <x v="313"/>
    <x v="1247"/>
    <x v="1247"/>
    <x v="1247"/>
    <x v="1318"/>
    <x v="0"/>
    <x v="1"/>
    <x v="1"/>
    <x v="0"/>
    <x v="0"/>
  </r>
  <r>
    <s v="PL 3558"/>
    <x v="321"/>
    <x v="0"/>
    <x v="0"/>
    <x v="3"/>
    <x v="0"/>
    <x v="13"/>
    <x v="139"/>
    <x v="261"/>
    <x v="22"/>
    <x v="22"/>
    <x v="22"/>
    <x v="22"/>
    <x v="0"/>
    <x v="1"/>
    <x v="0"/>
    <x v="0"/>
    <x v="0"/>
  </r>
  <r>
    <s v="PL 3559"/>
    <x v="1076"/>
    <x v="2"/>
    <x v="1"/>
    <x v="1"/>
    <x v="2"/>
    <x v="44"/>
    <x v="151"/>
    <x v="304"/>
    <x v="1248"/>
    <x v="1248"/>
    <x v="1248"/>
    <x v="1319"/>
    <x v="1"/>
    <x v="1"/>
    <x v="1"/>
    <x v="1"/>
    <x v="0"/>
  </r>
  <r>
    <s v="PL 3560"/>
    <x v="1077"/>
    <x v="0"/>
    <x v="0"/>
    <x v="0"/>
    <x v="0"/>
    <x v="0"/>
    <x v="139"/>
    <x v="316"/>
    <x v="1249"/>
    <x v="1249"/>
    <x v="1249"/>
    <x v="1320"/>
    <x v="0"/>
    <x v="1"/>
    <x v="1"/>
    <x v="0"/>
    <x v="0"/>
  </r>
  <r>
    <s v="PL 3561"/>
    <x v="765"/>
    <x v="2"/>
    <x v="1"/>
    <x v="3"/>
    <x v="0"/>
    <x v="53"/>
    <x v="139"/>
    <x v="143"/>
    <x v="934"/>
    <x v="934"/>
    <x v="934"/>
    <x v="980"/>
    <x v="1"/>
    <x v="1"/>
    <x v="0"/>
    <x v="0"/>
    <x v="0"/>
  </r>
  <r>
    <s v="PL 3562"/>
    <x v="1078"/>
    <x v="1"/>
    <x v="0"/>
    <x v="3"/>
    <x v="0"/>
    <x v="53"/>
    <x v="139"/>
    <x v="313"/>
    <x v="843"/>
    <x v="843"/>
    <x v="843"/>
    <x v="831"/>
    <x v="1"/>
    <x v="1"/>
    <x v="0"/>
    <x v="0"/>
    <x v="0"/>
  </r>
  <r>
    <s v="PL 3563"/>
    <x v="1079"/>
    <x v="0"/>
    <x v="0"/>
    <x v="1"/>
    <x v="0"/>
    <x v="5"/>
    <x v="152"/>
    <x v="317"/>
    <x v="936"/>
    <x v="936"/>
    <x v="936"/>
    <x v="983"/>
    <x v="0"/>
    <x v="2"/>
    <x v="0"/>
    <x v="0"/>
    <x v="0"/>
  </r>
  <r>
    <s v="PL 3564"/>
    <x v="1079"/>
    <x v="0"/>
    <x v="0"/>
    <x v="1"/>
    <x v="0"/>
    <x v="10"/>
    <x v="152"/>
    <x v="317"/>
    <x v="936"/>
    <x v="936"/>
    <x v="936"/>
    <x v="983"/>
    <x v="0"/>
    <x v="2"/>
    <x v="0"/>
    <x v="0"/>
    <x v="0"/>
  </r>
  <r>
    <s v="PL 3565"/>
    <x v="1080"/>
    <x v="1"/>
    <x v="0"/>
    <x v="0"/>
    <x v="0"/>
    <x v="0"/>
    <x v="139"/>
    <x v="313"/>
    <x v="597"/>
    <x v="597"/>
    <x v="597"/>
    <x v="621"/>
    <x v="0"/>
    <x v="1"/>
    <x v="0"/>
    <x v="0"/>
    <x v="0"/>
  </r>
  <r>
    <s v="PL 3566"/>
    <x v="1080"/>
    <x v="0"/>
    <x v="0"/>
    <x v="0"/>
    <x v="2"/>
    <x v="27"/>
    <x v="153"/>
    <x v="318"/>
    <x v="1181"/>
    <x v="1181"/>
    <x v="1181"/>
    <x v="1321"/>
    <x v="0"/>
    <x v="0"/>
    <x v="0"/>
    <x v="0"/>
    <x v="1"/>
  </r>
  <r>
    <s v="PL 3567"/>
    <x v="1081"/>
    <x v="2"/>
    <x v="1"/>
    <x v="0"/>
    <x v="0"/>
    <x v="0"/>
    <x v="139"/>
    <x v="313"/>
    <x v="1250"/>
    <x v="1250"/>
    <x v="1250"/>
    <x v="1322"/>
    <x v="0"/>
    <x v="1"/>
    <x v="0"/>
    <x v="0"/>
    <x v="0"/>
  </r>
  <r>
    <s v="PL 3568"/>
    <x v="121"/>
    <x v="1"/>
    <x v="0"/>
    <x v="9"/>
    <x v="2"/>
    <x v="35"/>
    <x v="139"/>
    <x v="261"/>
    <x v="34"/>
    <x v="34"/>
    <x v="34"/>
    <x v="953"/>
    <x v="1"/>
    <x v="1"/>
    <x v="0"/>
    <x v="0"/>
    <x v="1"/>
  </r>
  <r>
    <s v="PL 3569"/>
    <x v="1082"/>
    <x v="0"/>
    <x v="0"/>
    <x v="5"/>
    <x v="2"/>
    <x v="51"/>
    <x v="139"/>
    <x v="319"/>
    <x v="1251"/>
    <x v="1251"/>
    <x v="1251"/>
    <x v="1323"/>
    <x v="1"/>
    <x v="1"/>
    <x v="1"/>
    <x v="1"/>
    <x v="0"/>
  </r>
  <r>
    <s v="PL 3570"/>
    <x v="1083"/>
    <x v="2"/>
    <x v="3"/>
    <x v="0"/>
    <x v="1"/>
    <x v="9"/>
    <x v="139"/>
    <x v="315"/>
    <x v="1252"/>
    <x v="1252"/>
    <x v="1252"/>
    <x v="1324"/>
    <x v="0"/>
    <x v="1"/>
    <x v="1"/>
    <x v="1"/>
    <x v="0"/>
  </r>
  <r>
    <s v="PL 3571"/>
    <x v="1084"/>
    <x v="3"/>
    <x v="0"/>
    <x v="0"/>
    <x v="1"/>
    <x v="9"/>
    <x v="139"/>
    <x v="315"/>
    <x v="1253"/>
    <x v="1253"/>
    <x v="1253"/>
    <x v="1325"/>
    <x v="0"/>
    <x v="1"/>
    <x v="1"/>
    <x v="1"/>
    <x v="0"/>
  </r>
  <r>
    <s v="PL 3572"/>
    <x v="30"/>
    <x v="0"/>
    <x v="0"/>
    <x v="3"/>
    <x v="0"/>
    <x v="53"/>
    <x v="139"/>
    <x v="261"/>
    <x v="1254"/>
    <x v="1254"/>
    <x v="1254"/>
    <x v="1326"/>
    <x v="1"/>
    <x v="1"/>
    <x v="0"/>
    <x v="0"/>
    <x v="0"/>
  </r>
  <r>
    <s v="PL 3573"/>
    <x v="327"/>
    <x v="3"/>
    <x v="0"/>
    <x v="18"/>
    <x v="2"/>
    <x v="27"/>
    <x v="140"/>
    <x v="275"/>
    <x v="1255"/>
    <x v="1255"/>
    <x v="1255"/>
    <x v="1327"/>
    <x v="1"/>
    <x v="0"/>
    <x v="0"/>
    <x v="0"/>
    <x v="1"/>
  </r>
  <r>
    <s v="PL 3574"/>
    <x v="810"/>
    <x v="1"/>
    <x v="0"/>
    <x v="0"/>
    <x v="2"/>
    <x v="17"/>
    <x v="143"/>
    <x v="223"/>
    <x v="1256"/>
    <x v="1256"/>
    <x v="1256"/>
    <x v="1328"/>
    <x v="1"/>
    <x v="1"/>
    <x v="0"/>
    <x v="0"/>
    <x v="1"/>
  </r>
  <r>
    <s v="PL 3575"/>
    <x v="1085"/>
    <x v="1"/>
    <x v="0"/>
    <x v="0"/>
    <x v="2"/>
    <x v="17"/>
    <x v="143"/>
    <x v="223"/>
    <x v="1256"/>
    <x v="1256"/>
    <x v="1256"/>
    <x v="1328"/>
    <x v="1"/>
    <x v="1"/>
    <x v="0"/>
    <x v="0"/>
    <x v="1"/>
  </r>
  <r>
    <s v="PL 3576"/>
    <x v="69"/>
    <x v="0"/>
    <x v="0"/>
    <x v="0"/>
    <x v="2"/>
    <x v="17"/>
    <x v="143"/>
    <x v="223"/>
    <x v="626"/>
    <x v="626"/>
    <x v="626"/>
    <x v="1329"/>
    <x v="1"/>
    <x v="1"/>
    <x v="0"/>
    <x v="1"/>
    <x v="0"/>
  </r>
  <r>
    <s v="PL 3577"/>
    <x v="263"/>
    <x v="3"/>
    <x v="0"/>
    <x v="0"/>
    <x v="2"/>
    <x v="17"/>
    <x v="143"/>
    <x v="223"/>
    <x v="1257"/>
    <x v="1257"/>
    <x v="1257"/>
    <x v="1330"/>
    <x v="1"/>
    <x v="1"/>
    <x v="0"/>
    <x v="1"/>
    <x v="0"/>
  </r>
  <r>
    <s v="PL 3657"/>
    <x v="1086"/>
    <x v="3"/>
    <x v="0"/>
    <x v="0"/>
    <x v="0"/>
    <x v="0"/>
    <x v="151"/>
    <x v="320"/>
    <x v="1258"/>
    <x v="1258"/>
    <x v="1258"/>
    <x v="1331"/>
    <x v="0"/>
    <x v="1"/>
    <x v="1"/>
    <x v="0"/>
    <x v="0"/>
  </r>
  <r>
    <s v="PL 3658"/>
    <x v="1087"/>
    <x v="0"/>
    <x v="0"/>
    <x v="0"/>
    <x v="0"/>
    <x v="0"/>
    <x v="151"/>
    <x v="321"/>
    <x v="1259"/>
    <x v="1259"/>
    <x v="1259"/>
    <x v="1332"/>
    <x v="0"/>
    <x v="1"/>
    <x v="1"/>
    <x v="0"/>
    <x v="0"/>
  </r>
  <r>
    <s v="PL 3659"/>
    <x v="1088"/>
    <x v="0"/>
    <x v="0"/>
    <x v="0"/>
    <x v="1"/>
    <x v="7"/>
    <x v="154"/>
    <x v="322"/>
    <x v="1260"/>
    <x v="1260"/>
    <x v="1260"/>
    <x v="1333"/>
    <x v="1"/>
    <x v="2"/>
    <x v="0"/>
    <x v="1"/>
    <x v="0"/>
  </r>
  <r>
    <s v="PL 3660"/>
    <x v="1089"/>
    <x v="2"/>
    <x v="2"/>
    <x v="6"/>
    <x v="2"/>
    <x v="35"/>
    <x v="136"/>
    <x v="255"/>
    <x v="1261"/>
    <x v="1261"/>
    <x v="1261"/>
    <x v="1334"/>
    <x v="0"/>
    <x v="2"/>
    <x v="1"/>
    <x v="1"/>
    <x v="0"/>
  </r>
  <r>
    <s v="PL 3661"/>
    <x v="52"/>
    <x v="3"/>
    <x v="0"/>
    <x v="6"/>
    <x v="2"/>
    <x v="35"/>
    <x v="136"/>
    <x v="255"/>
    <x v="1262"/>
    <x v="1262"/>
    <x v="1262"/>
    <x v="1335"/>
    <x v="0"/>
    <x v="2"/>
    <x v="0"/>
    <x v="1"/>
    <x v="0"/>
  </r>
  <r>
    <s v="PL 3662"/>
    <x v="1090"/>
    <x v="3"/>
    <x v="0"/>
    <x v="1"/>
    <x v="0"/>
    <x v="0"/>
    <x v="151"/>
    <x v="304"/>
    <x v="1263"/>
    <x v="1263"/>
    <x v="1263"/>
    <x v="1336"/>
    <x v="0"/>
    <x v="2"/>
    <x v="0"/>
    <x v="0"/>
    <x v="0"/>
  </r>
  <r>
    <s v="PL 3663"/>
    <x v="1090"/>
    <x v="0"/>
    <x v="0"/>
    <x v="1"/>
    <x v="2"/>
    <x v="17"/>
    <x v="143"/>
    <x v="281"/>
    <x v="1264"/>
    <x v="1264"/>
    <x v="1264"/>
    <x v="1337"/>
    <x v="1"/>
    <x v="2"/>
    <x v="0"/>
    <x v="0"/>
    <x v="1"/>
  </r>
  <r>
    <s v="PL 3664"/>
    <x v="1090"/>
    <x v="2"/>
    <x v="4"/>
    <x v="1"/>
    <x v="2"/>
    <x v="17"/>
    <x v="143"/>
    <x v="281"/>
    <x v="1265"/>
    <x v="1265"/>
    <x v="1265"/>
    <x v="1338"/>
    <x v="1"/>
    <x v="2"/>
    <x v="0"/>
    <x v="0"/>
    <x v="1"/>
  </r>
  <r>
    <s v="PL 3665"/>
    <x v="840"/>
    <x v="1"/>
    <x v="0"/>
    <x v="1"/>
    <x v="1"/>
    <x v="3"/>
    <x v="145"/>
    <x v="301"/>
    <x v="1266"/>
    <x v="1266"/>
    <x v="1266"/>
    <x v="1339"/>
    <x v="1"/>
    <x v="2"/>
    <x v="0"/>
    <x v="1"/>
    <x v="0"/>
  </r>
  <r>
    <s v="PL 3666"/>
    <x v="1091"/>
    <x v="0"/>
    <x v="0"/>
    <x v="1"/>
    <x v="1"/>
    <x v="3"/>
    <x v="145"/>
    <x v="301"/>
    <x v="190"/>
    <x v="190"/>
    <x v="190"/>
    <x v="195"/>
    <x v="1"/>
    <x v="2"/>
    <x v="1"/>
    <x v="1"/>
    <x v="0"/>
  </r>
  <r>
    <s v="PL 3667"/>
    <x v="353"/>
    <x v="0"/>
    <x v="0"/>
    <x v="1"/>
    <x v="2"/>
    <x v="44"/>
    <x v="151"/>
    <x v="304"/>
    <x v="1267"/>
    <x v="1267"/>
    <x v="1267"/>
    <x v="1340"/>
    <x v="1"/>
    <x v="1"/>
    <x v="0"/>
    <x v="0"/>
    <x v="1"/>
  </r>
  <r>
    <s v="PL 3668"/>
    <x v="353"/>
    <x v="1"/>
    <x v="0"/>
    <x v="1"/>
    <x v="2"/>
    <x v="44"/>
    <x v="151"/>
    <x v="304"/>
    <x v="1267"/>
    <x v="1267"/>
    <x v="1267"/>
    <x v="1340"/>
    <x v="1"/>
    <x v="1"/>
    <x v="0"/>
    <x v="0"/>
    <x v="1"/>
  </r>
  <r>
    <s v="PL 3669"/>
    <x v="764"/>
    <x v="1"/>
    <x v="0"/>
    <x v="1"/>
    <x v="2"/>
    <x v="30"/>
    <x v="153"/>
    <x v="318"/>
    <x v="1268"/>
    <x v="1268"/>
    <x v="1268"/>
    <x v="1341"/>
    <x v="1"/>
    <x v="2"/>
    <x v="0"/>
    <x v="0"/>
    <x v="1"/>
  </r>
  <r>
    <s v="PL 3670"/>
    <x v="763"/>
    <x v="2"/>
    <x v="3"/>
    <x v="9"/>
    <x v="2"/>
    <x v="17"/>
    <x v="151"/>
    <x v="211"/>
    <x v="1109"/>
    <x v="1109"/>
    <x v="1109"/>
    <x v="1342"/>
    <x v="1"/>
    <x v="1"/>
    <x v="0"/>
    <x v="1"/>
    <x v="0"/>
  </r>
  <r>
    <s v="PL 3671"/>
    <x v="1092"/>
    <x v="1"/>
    <x v="0"/>
    <x v="1"/>
    <x v="1"/>
    <x v="3"/>
    <x v="125"/>
    <x v="215"/>
    <x v="190"/>
    <x v="190"/>
    <x v="190"/>
    <x v="195"/>
    <x v="1"/>
    <x v="2"/>
    <x v="1"/>
    <x v="1"/>
    <x v="0"/>
  </r>
  <r>
    <s v="PL 3672"/>
    <x v="1093"/>
    <x v="2"/>
    <x v="3"/>
    <x v="1"/>
    <x v="1"/>
    <x v="3"/>
    <x v="125"/>
    <x v="215"/>
    <x v="1266"/>
    <x v="1266"/>
    <x v="1266"/>
    <x v="1343"/>
    <x v="1"/>
    <x v="2"/>
    <x v="1"/>
    <x v="1"/>
    <x v="0"/>
  </r>
  <r>
    <s v="PL 3673"/>
    <x v="440"/>
    <x v="3"/>
    <x v="0"/>
    <x v="4"/>
    <x v="2"/>
    <x v="35"/>
    <x v="151"/>
    <x v="304"/>
    <x v="1269"/>
    <x v="1269"/>
    <x v="1269"/>
    <x v="1344"/>
    <x v="0"/>
    <x v="1"/>
    <x v="0"/>
    <x v="0"/>
    <x v="1"/>
  </r>
  <r>
    <s v="PL 3674"/>
    <x v="440"/>
    <x v="3"/>
    <x v="0"/>
    <x v="9"/>
    <x v="2"/>
    <x v="36"/>
    <x v="153"/>
    <x v="318"/>
    <x v="1270"/>
    <x v="1270"/>
    <x v="1270"/>
    <x v="1345"/>
    <x v="1"/>
    <x v="2"/>
    <x v="0"/>
    <x v="0"/>
    <x v="1"/>
  </r>
  <r>
    <s v="PL 3675"/>
    <x v="549"/>
    <x v="2"/>
    <x v="2"/>
    <x v="1"/>
    <x v="1"/>
    <x v="3"/>
    <x v="125"/>
    <x v="215"/>
    <x v="1266"/>
    <x v="1266"/>
    <x v="1266"/>
    <x v="1343"/>
    <x v="1"/>
    <x v="2"/>
    <x v="0"/>
    <x v="0"/>
    <x v="1"/>
  </r>
  <r>
    <s v="PL 3676"/>
    <x v="1094"/>
    <x v="3"/>
    <x v="0"/>
    <x v="2"/>
    <x v="2"/>
    <x v="33"/>
    <x v="150"/>
    <x v="297"/>
    <x v="1271"/>
    <x v="1271"/>
    <x v="1271"/>
    <x v="1346"/>
    <x v="0"/>
    <x v="2"/>
    <x v="0"/>
    <x v="0"/>
    <x v="1"/>
  </r>
  <r>
    <s v="PL 3677"/>
    <x v="440"/>
    <x v="1"/>
    <x v="0"/>
    <x v="9"/>
    <x v="2"/>
    <x v="20"/>
    <x v="151"/>
    <x v="304"/>
    <x v="1272"/>
    <x v="1272"/>
    <x v="1272"/>
    <x v="1347"/>
    <x v="0"/>
    <x v="0"/>
    <x v="0"/>
    <x v="0"/>
    <x v="1"/>
  </r>
  <r>
    <s v="PL 3678"/>
    <x v="1001"/>
    <x v="3"/>
    <x v="0"/>
    <x v="9"/>
    <x v="2"/>
    <x v="35"/>
    <x v="136"/>
    <x v="255"/>
    <x v="1273"/>
    <x v="1273"/>
    <x v="1273"/>
    <x v="1348"/>
    <x v="0"/>
    <x v="1"/>
    <x v="0"/>
    <x v="0"/>
    <x v="1"/>
  </r>
  <r>
    <s v="PL 3679"/>
    <x v="1095"/>
    <x v="3"/>
    <x v="0"/>
    <x v="3"/>
    <x v="0"/>
    <x v="53"/>
    <x v="151"/>
    <x v="321"/>
    <x v="843"/>
    <x v="843"/>
    <x v="843"/>
    <x v="831"/>
    <x v="0"/>
    <x v="1"/>
    <x v="0"/>
    <x v="0"/>
    <x v="0"/>
  </r>
  <r>
    <s v="PL 3680"/>
    <x v="1096"/>
    <x v="3"/>
    <x v="0"/>
    <x v="3"/>
    <x v="0"/>
    <x v="53"/>
    <x v="151"/>
    <x v="321"/>
    <x v="843"/>
    <x v="843"/>
    <x v="843"/>
    <x v="831"/>
    <x v="0"/>
    <x v="1"/>
    <x v="1"/>
    <x v="0"/>
    <x v="0"/>
  </r>
  <r>
    <s v="PL 3681"/>
    <x v="1097"/>
    <x v="1"/>
    <x v="0"/>
    <x v="3"/>
    <x v="0"/>
    <x v="53"/>
    <x v="151"/>
    <x v="321"/>
    <x v="843"/>
    <x v="843"/>
    <x v="843"/>
    <x v="831"/>
    <x v="0"/>
    <x v="1"/>
    <x v="0"/>
    <x v="0"/>
    <x v="0"/>
  </r>
  <r>
    <s v="PL 3682"/>
    <x v="1097"/>
    <x v="2"/>
    <x v="4"/>
    <x v="3"/>
    <x v="0"/>
    <x v="53"/>
    <x v="151"/>
    <x v="321"/>
    <x v="843"/>
    <x v="843"/>
    <x v="843"/>
    <x v="882"/>
    <x v="0"/>
    <x v="1"/>
    <x v="0"/>
    <x v="0"/>
    <x v="0"/>
  </r>
  <r>
    <s v="PL 3717"/>
    <x v="1097"/>
    <x v="0"/>
    <x v="0"/>
    <x v="1"/>
    <x v="0"/>
    <x v="0"/>
    <x v="151"/>
    <x v="323"/>
    <x v="1274"/>
    <x v="1274"/>
    <x v="1274"/>
    <x v="1349"/>
    <x v="0"/>
    <x v="1"/>
    <x v="0"/>
    <x v="0"/>
    <x v="0"/>
  </r>
  <r>
    <s v="PL 3718"/>
    <x v="1097"/>
    <x v="1"/>
    <x v="0"/>
    <x v="3"/>
    <x v="0"/>
    <x v="13"/>
    <x v="151"/>
    <x v="304"/>
    <x v="1275"/>
    <x v="1275"/>
    <x v="1275"/>
    <x v="1350"/>
    <x v="0"/>
    <x v="1"/>
    <x v="0"/>
    <x v="0"/>
    <x v="0"/>
  </r>
  <r>
    <s v="PL 3719"/>
    <x v="1098"/>
    <x v="2"/>
    <x v="2"/>
    <x v="0"/>
    <x v="0"/>
    <x v="0"/>
    <x v="151"/>
    <x v="304"/>
    <x v="1276"/>
    <x v="1276"/>
    <x v="1276"/>
    <x v="1351"/>
    <x v="0"/>
    <x v="1"/>
    <x v="1"/>
    <x v="0"/>
    <x v="0"/>
  </r>
  <r>
    <s v="PL 3720"/>
    <x v="1099"/>
    <x v="0"/>
    <x v="0"/>
    <x v="0"/>
    <x v="0"/>
    <x v="0"/>
    <x v="151"/>
    <x v="304"/>
    <x v="1277"/>
    <x v="1277"/>
    <x v="1277"/>
    <x v="1352"/>
    <x v="0"/>
    <x v="1"/>
    <x v="0"/>
    <x v="0"/>
    <x v="0"/>
  </r>
  <r>
    <s v="PL 3721"/>
    <x v="1099"/>
    <x v="3"/>
    <x v="0"/>
    <x v="9"/>
    <x v="0"/>
    <x v="19"/>
    <x v="111"/>
    <x v="173"/>
    <x v="1278"/>
    <x v="1278"/>
    <x v="1278"/>
    <x v="1353"/>
    <x v="0"/>
    <x v="1"/>
    <x v="0"/>
    <x v="0"/>
    <x v="0"/>
  </r>
  <r>
    <s v="PL 3722"/>
    <x v="1100"/>
    <x v="2"/>
    <x v="2"/>
    <x v="2"/>
    <x v="2"/>
    <x v="33"/>
    <x v="123"/>
    <x v="201"/>
    <x v="1279"/>
    <x v="1279"/>
    <x v="1279"/>
    <x v="1354"/>
    <x v="1"/>
    <x v="0"/>
    <x v="1"/>
    <x v="1"/>
    <x v="0"/>
  </r>
  <r>
    <s v="PL 3724"/>
    <x v="825"/>
    <x v="3"/>
    <x v="0"/>
    <x v="0"/>
    <x v="0"/>
    <x v="0"/>
    <x v="151"/>
    <x v="324"/>
    <x v="1280"/>
    <x v="1280"/>
    <x v="1280"/>
    <x v="1355"/>
    <x v="0"/>
    <x v="1"/>
    <x v="0"/>
    <x v="0"/>
    <x v="0"/>
  </r>
  <r>
    <s v="PL 3725"/>
    <x v="1101"/>
    <x v="1"/>
    <x v="0"/>
    <x v="17"/>
    <x v="0"/>
    <x v="0"/>
    <x v="151"/>
    <x v="323"/>
    <x v="1281"/>
    <x v="1281"/>
    <x v="1281"/>
    <x v="1356"/>
    <x v="0"/>
    <x v="1"/>
    <x v="1"/>
    <x v="0"/>
    <x v="0"/>
  </r>
  <r>
    <s v="PL 3726"/>
    <x v="934"/>
    <x v="0"/>
    <x v="0"/>
    <x v="1"/>
    <x v="2"/>
    <x v="40"/>
    <x v="151"/>
    <x v="304"/>
    <x v="1282"/>
    <x v="1282"/>
    <x v="1282"/>
    <x v="1357"/>
    <x v="1"/>
    <x v="1"/>
    <x v="0"/>
    <x v="1"/>
    <x v="0"/>
  </r>
  <r>
    <s v="PL 3727"/>
    <x v="1102"/>
    <x v="3"/>
    <x v="0"/>
    <x v="0"/>
    <x v="0"/>
    <x v="0"/>
    <x v="151"/>
    <x v="320"/>
    <x v="1283"/>
    <x v="1283"/>
    <x v="1283"/>
    <x v="1358"/>
    <x v="1"/>
    <x v="1"/>
    <x v="0"/>
    <x v="0"/>
    <x v="0"/>
  </r>
  <r>
    <s v="PL 3728"/>
    <x v="767"/>
    <x v="3"/>
    <x v="0"/>
    <x v="0"/>
    <x v="0"/>
    <x v="0"/>
    <x v="139"/>
    <x v="316"/>
    <x v="1284"/>
    <x v="1284"/>
    <x v="1284"/>
    <x v="1359"/>
    <x v="0"/>
    <x v="1"/>
    <x v="0"/>
    <x v="0"/>
    <x v="0"/>
  </r>
  <r>
    <s v="PL 3729"/>
    <x v="1103"/>
    <x v="1"/>
    <x v="0"/>
    <x v="0"/>
    <x v="1"/>
    <x v="9"/>
    <x v="151"/>
    <x v="325"/>
    <x v="1285"/>
    <x v="1285"/>
    <x v="1285"/>
    <x v="1360"/>
    <x v="0"/>
    <x v="1"/>
    <x v="1"/>
    <x v="1"/>
    <x v="0"/>
  </r>
  <r>
    <s v="PL 3778"/>
    <x v="1104"/>
    <x v="2"/>
    <x v="1"/>
    <x v="6"/>
    <x v="1"/>
    <x v="7"/>
    <x v="147"/>
    <x v="287"/>
    <x v="1286"/>
    <x v="1286"/>
    <x v="1286"/>
    <x v="1361"/>
    <x v="0"/>
    <x v="2"/>
    <x v="1"/>
    <x v="1"/>
    <x v="0"/>
  </r>
  <r>
    <s v="PL 3779"/>
    <x v="1105"/>
    <x v="1"/>
    <x v="0"/>
    <x v="0"/>
    <x v="1"/>
    <x v="2"/>
    <x v="151"/>
    <x v="304"/>
    <x v="1287"/>
    <x v="1287"/>
    <x v="1287"/>
    <x v="1362"/>
    <x v="0"/>
    <x v="2"/>
    <x v="0"/>
    <x v="0"/>
    <x v="1"/>
  </r>
  <r>
    <s v="PL 3780"/>
    <x v="169"/>
    <x v="3"/>
    <x v="0"/>
    <x v="0"/>
    <x v="0"/>
    <x v="0"/>
    <x v="136"/>
    <x v="326"/>
    <x v="1288"/>
    <x v="1288"/>
    <x v="1288"/>
    <x v="1363"/>
    <x v="0"/>
    <x v="1"/>
    <x v="0"/>
    <x v="0"/>
    <x v="0"/>
  </r>
  <r>
    <s v="PL 3781"/>
    <x v="1106"/>
    <x v="2"/>
    <x v="1"/>
    <x v="5"/>
    <x v="2"/>
    <x v="23"/>
    <x v="154"/>
    <x v="322"/>
    <x v="1289"/>
    <x v="1289"/>
    <x v="1289"/>
    <x v="1364"/>
    <x v="0"/>
    <x v="2"/>
    <x v="0"/>
    <x v="0"/>
    <x v="1"/>
  </r>
  <r>
    <s v="PL 3782"/>
    <x v="1107"/>
    <x v="2"/>
    <x v="2"/>
    <x v="1"/>
    <x v="1"/>
    <x v="47"/>
    <x v="143"/>
    <x v="281"/>
    <x v="1290"/>
    <x v="1290"/>
    <x v="1290"/>
    <x v="1365"/>
    <x v="0"/>
    <x v="2"/>
    <x v="1"/>
    <x v="1"/>
    <x v="0"/>
  </r>
  <r>
    <s v="PL 3783"/>
    <x v="1108"/>
    <x v="3"/>
    <x v="0"/>
    <x v="4"/>
    <x v="0"/>
    <x v="5"/>
    <x v="140"/>
    <x v="275"/>
    <x v="26"/>
    <x v="26"/>
    <x v="26"/>
    <x v="26"/>
    <x v="0"/>
    <x v="2"/>
    <x v="1"/>
    <x v="0"/>
    <x v="0"/>
  </r>
  <r>
    <s v="PL 3784"/>
    <x v="37"/>
    <x v="1"/>
    <x v="0"/>
    <x v="17"/>
    <x v="0"/>
    <x v="0"/>
    <x v="151"/>
    <x v="321"/>
    <x v="1291"/>
    <x v="1291"/>
    <x v="1291"/>
    <x v="1366"/>
    <x v="0"/>
    <x v="1"/>
    <x v="0"/>
    <x v="0"/>
    <x v="0"/>
  </r>
  <r>
    <s v="PL 3785"/>
    <x v="1109"/>
    <x v="0"/>
    <x v="0"/>
    <x v="2"/>
    <x v="2"/>
    <x v="31"/>
    <x v="143"/>
    <x v="281"/>
    <x v="1292"/>
    <x v="1292"/>
    <x v="1292"/>
    <x v="1367"/>
    <x v="1"/>
    <x v="2"/>
    <x v="1"/>
    <x v="1"/>
    <x v="0"/>
  </r>
  <r>
    <s v="PL 3786"/>
    <x v="1110"/>
    <x v="2"/>
    <x v="2"/>
    <x v="0"/>
    <x v="2"/>
    <x v="57"/>
    <x v="149"/>
    <x v="293"/>
    <x v="1293"/>
    <x v="1293"/>
    <x v="1293"/>
    <x v="1368"/>
    <x v="1"/>
    <x v="2"/>
    <x v="1"/>
    <x v="1"/>
    <x v="0"/>
  </r>
  <r>
    <s v="PL 3787"/>
    <x v="1111"/>
    <x v="1"/>
    <x v="0"/>
    <x v="0"/>
    <x v="0"/>
    <x v="0"/>
    <x v="136"/>
    <x v="327"/>
    <x v="1294"/>
    <x v="1294"/>
    <x v="1294"/>
    <x v="1369"/>
    <x v="0"/>
    <x v="1"/>
    <x v="1"/>
    <x v="0"/>
    <x v="0"/>
  </r>
  <r>
    <s v="PL 3788"/>
    <x v="1112"/>
    <x v="1"/>
    <x v="0"/>
    <x v="3"/>
    <x v="1"/>
    <x v="2"/>
    <x v="147"/>
    <x v="287"/>
    <x v="376"/>
    <x v="376"/>
    <x v="376"/>
    <x v="387"/>
    <x v="0"/>
    <x v="2"/>
    <x v="0"/>
    <x v="0"/>
    <x v="1"/>
  </r>
  <r>
    <s v="PL 3789"/>
    <x v="1113"/>
    <x v="2"/>
    <x v="4"/>
    <x v="17"/>
    <x v="0"/>
    <x v="0"/>
    <x v="136"/>
    <x v="255"/>
    <x v="1295"/>
    <x v="1295"/>
    <x v="1295"/>
    <x v="1370"/>
    <x v="0"/>
    <x v="1"/>
    <x v="1"/>
    <x v="0"/>
    <x v="0"/>
  </r>
  <r>
    <s v="PL 3791"/>
    <x v="30"/>
    <x v="3"/>
    <x v="0"/>
    <x v="0"/>
    <x v="0"/>
    <x v="0"/>
    <x v="136"/>
    <x v="255"/>
    <x v="1296"/>
    <x v="1296"/>
    <x v="1296"/>
    <x v="1371"/>
    <x v="0"/>
    <x v="1"/>
    <x v="0"/>
    <x v="0"/>
    <x v="0"/>
  </r>
  <r>
    <s v="PL 3792"/>
    <x v="1114"/>
    <x v="1"/>
    <x v="0"/>
    <x v="2"/>
    <x v="2"/>
    <x v="31"/>
    <x v="125"/>
    <x v="215"/>
    <x v="1297"/>
    <x v="1297"/>
    <x v="1297"/>
    <x v="1372"/>
    <x v="1"/>
    <x v="2"/>
    <x v="1"/>
    <x v="1"/>
    <x v="0"/>
  </r>
  <r>
    <s v="PL 3793"/>
    <x v="1115"/>
    <x v="2"/>
    <x v="2"/>
    <x v="0"/>
    <x v="0"/>
    <x v="0"/>
    <x v="136"/>
    <x v="147"/>
    <x v="1298"/>
    <x v="1298"/>
    <x v="1298"/>
    <x v="1373"/>
    <x v="0"/>
    <x v="1"/>
    <x v="1"/>
    <x v="0"/>
    <x v="0"/>
  </r>
  <r>
    <s v="PL 3794"/>
    <x v="1116"/>
    <x v="3"/>
    <x v="0"/>
    <x v="1"/>
    <x v="0"/>
    <x v="0"/>
    <x v="136"/>
    <x v="255"/>
    <x v="1064"/>
    <x v="1064"/>
    <x v="1064"/>
    <x v="1119"/>
    <x v="1"/>
    <x v="1"/>
    <x v="1"/>
    <x v="0"/>
    <x v="0"/>
  </r>
  <r>
    <s v="PL 3795"/>
    <x v="1117"/>
    <x v="1"/>
    <x v="0"/>
    <x v="4"/>
    <x v="1"/>
    <x v="7"/>
    <x v="154"/>
    <x v="322"/>
    <x v="1299"/>
    <x v="1299"/>
    <x v="1299"/>
    <x v="1374"/>
    <x v="1"/>
    <x v="2"/>
    <x v="1"/>
    <x v="1"/>
    <x v="0"/>
  </r>
  <r>
    <s v="PL 3796"/>
    <x v="1118"/>
    <x v="2"/>
    <x v="1"/>
    <x v="1"/>
    <x v="2"/>
    <x v="17"/>
    <x v="143"/>
    <x v="328"/>
    <x v="1300"/>
    <x v="1300"/>
    <x v="1300"/>
    <x v="84"/>
    <x v="1"/>
    <x v="1"/>
    <x v="1"/>
    <x v="1"/>
    <x v="0"/>
  </r>
  <r>
    <s v="PL 3886"/>
    <x v="576"/>
    <x v="0"/>
    <x v="0"/>
    <x v="10"/>
    <x v="0"/>
    <x v="0"/>
    <x v="151"/>
    <x v="304"/>
    <x v="436"/>
    <x v="436"/>
    <x v="436"/>
    <x v="525"/>
    <x v="0"/>
    <x v="1"/>
    <x v="0"/>
    <x v="0"/>
    <x v="0"/>
  </r>
  <r>
    <s v="PL 3887"/>
    <x v="91"/>
    <x v="3"/>
    <x v="0"/>
    <x v="10"/>
    <x v="0"/>
    <x v="0"/>
    <x v="136"/>
    <x v="327"/>
    <x v="436"/>
    <x v="436"/>
    <x v="436"/>
    <x v="525"/>
    <x v="0"/>
    <x v="1"/>
    <x v="0"/>
    <x v="0"/>
    <x v="0"/>
  </r>
  <r>
    <s v="PL 3888"/>
    <x v="1119"/>
    <x v="2"/>
    <x v="4"/>
    <x v="0"/>
    <x v="0"/>
    <x v="0"/>
    <x v="143"/>
    <x v="281"/>
    <x v="1301"/>
    <x v="1301"/>
    <x v="1301"/>
    <x v="1375"/>
    <x v="0"/>
    <x v="1"/>
    <x v="1"/>
    <x v="0"/>
    <x v="0"/>
  </r>
  <r>
    <s v="PL 3889"/>
    <x v="1120"/>
    <x v="3"/>
    <x v="0"/>
    <x v="16"/>
    <x v="2"/>
    <x v="46"/>
    <x v="145"/>
    <x v="301"/>
    <x v="1302"/>
    <x v="1302"/>
    <x v="1302"/>
    <x v="1376"/>
    <x v="0"/>
    <x v="2"/>
    <x v="1"/>
    <x v="1"/>
    <x v="0"/>
  </r>
  <r>
    <s v="PL 3890"/>
    <x v="1121"/>
    <x v="0"/>
    <x v="0"/>
    <x v="1"/>
    <x v="1"/>
    <x v="9"/>
    <x v="143"/>
    <x v="197"/>
    <x v="1303"/>
    <x v="1303"/>
    <x v="1303"/>
    <x v="1377"/>
    <x v="0"/>
    <x v="1"/>
    <x v="1"/>
    <x v="1"/>
    <x v="0"/>
  </r>
  <r>
    <s v="PL 3891"/>
    <x v="522"/>
    <x v="3"/>
    <x v="0"/>
    <x v="1"/>
    <x v="2"/>
    <x v="35"/>
    <x v="143"/>
    <x v="329"/>
    <x v="1304"/>
    <x v="1304"/>
    <x v="1304"/>
    <x v="1378"/>
    <x v="0"/>
    <x v="1"/>
    <x v="0"/>
    <x v="0"/>
    <x v="1"/>
  </r>
  <r>
    <s v="PL 3892"/>
    <x v="1122"/>
    <x v="1"/>
    <x v="0"/>
    <x v="1"/>
    <x v="1"/>
    <x v="1"/>
    <x v="143"/>
    <x v="281"/>
    <x v="351"/>
    <x v="351"/>
    <x v="351"/>
    <x v="157"/>
    <x v="0"/>
    <x v="1"/>
    <x v="0"/>
    <x v="1"/>
    <x v="0"/>
  </r>
  <r>
    <s v="PL 3893"/>
    <x v="1123"/>
    <x v="2"/>
    <x v="3"/>
    <x v="0"/>
    <x v="0"/>
    <x v="0"/>
    <x v="143"/>
    <x v="214"/>
    <x v="1171"/>
    <x v="1171"/>
    <x v="1171"/>
    <x v="1379"/>
    <x v="0"/>
    <x v="1"/>
    <x v="0"/>
    <x v="0"/>
    <x v="0"/>
  </r>
  <r>
    <s v="PL 3894"/>
    <x v="1123"/>
    <x v="2"/>
    <x v="1"/>
    <x v="17"/>
    <x v="0"/>
    <x v="0"/>
    <x v="143"/>
    <x v="214"/>
    <x v="1305"/>
    <x v="1305"/>
    <x v="1305"/>
    <x v="1359"/>
    <x v="0"/>
    <x v="1"/>
    <x v="0"/>
    <x v="0"/>
    <x v="0"/>
  </r>
  <r>
    <s v="PL 3895"/>
    <x v="1124"/>
    <x v="0"/>
    <x v="0"/>
    <x v="4"/>
    <x v="0"/>
    <x v="10"/>
    <x v="143"/>
    <x v="281"/>
    <x v="77"/>
    <x v="77"/>
    <x v="77"/>
    <x v="78"/>
    <x v="0"/>
    <x v="1"/>
    <x v="0"/>
    <x v="0"/>
    <x v="0"/>
  </r>
  <r>
    <s v="PL 3896"/>
    <x v="695"/>
    <x v="1"/>
    <x v="0"/>
    <x v="0"/>
    <x v="0"/>
    <x v="0"/>
    <x v="143"/>
    <x v="86"/>
    <x v="1064"/>
    <x v="1064"/>
    <x v="1064"/>
    <x v="1119"/>
    <x v="0"/>
    <x v="1"/>
    <x v="0"/>
    <x v="0"/>
    <x v="0"/>
  </r>
  <r>
    <s v="PL 3897"/>
    <x v="1125"/>
    <x v="0"/>
    <x v="0"/>
    <x v="0"/>
    <x v="2"/>
    <x v="27"/>
    <x v="155"/>
    <x v="330"/>
    <x v="1306"/>
    <x v="1306"/>
    <x v="1306"/>
    <x v="1380"/>
    <x v="0"/>
    <x v="2"/>
    <x v="1"/>
    <x v="1"/>
    <x v="0"/>
  </r>
  <r>
    <s v="PL 3898"/>
    <x v="899"/>
    <x v="3"/>
    <x v="0"/>
    <x v="0"/>
    <x v="2"/>
    <x v="27"/>
    <x v="154"/>
    <x v="322"/>
    <x v="1307"/>
    <x v="1307"/>
    <x v="1307"/>
    <x v="1381"/>
    <x v="0"/>
    <x v="0"/>
    <x v="0"/>
    <x v="0"/>
    <x v="1"/>
  </r>
  <r>
    <s v="PL 3899"/>
    <x v="121"/>
    <x v="2"/>
    <x v="2"/>
    <x v="4"/>
    <x v="0"/>
    <x v="16"/>
    <x v="125"/>
    <x v="215"/>
    <x v="1308"/>
    <x v="1308"/>
    <x v="1308"/>
    <x v="1382"/>
    <x v="0"/>
    <x v="2"/>
    <x v="0"/>
    <x v="0"/>
    <x v="0"/>
  </r>
  <r>
    <s v="PL 3953"/>
    <x v="121"/>
    <x v="1"/>
    <x v="0"/>
    <x v="3"/>
    <x v="0"/>
    <x v="13"/>
    <x v="126"/>
    <x v="229"/>
    <x v="700"/>
    <x v="700"/>
    <x v="700"/>
    <x v="734"/>
    <x v="0"/>
    <x v="1"/>
    <x v="0"/>
    <x v="0"/>
    <x v="0"/>
  </r>
  <r>
    <s v="PL 3956"/>
    <x v="895"/>
    <x v="1"/>
    <x v="0"/>
    <x v="9"/>
    <x v="1"/>
    <x v="7"/>
    <x v="150"/>
    <x v="297"/>
    <x v="1309"/>
    <x v="1309"/>
    <x v="1309"/>
    <x v="1383"/>
    <x v="1"/>
    <x v="2"/>
    <x v="0"/>
    <x v="1"/>
    <x v="0"/>
  </r>
  <r>
    <s v="PL 3963"/>
    <x v="1012"/>
    <x v="2"/>
    <x v="4"/>
    <x v="1"/>
    <x v="1"/>
    <x v="1"/>
    <x v="137"/>
    <x v="256"/>
    <x v="436"/>
    <x v="436"/>
    <x v="436"/>
    <x v="451"/>
    <x v="0"/>
    <x v="1"/>
    <x v="0"/>
    <x v="1"/>
    <x v="0"/>
  </r>
  <r>
    <s v="PL 3966"/>
    <x v="689"/>
    <x v="3"/>
    <x v="0"/>
    <x v="6"/>
    <x v="1"/>
    <x v="1"/>
    <x v="136"/>
    <x v="255"/>
    <x v="1310"/>
    <x v="1310"/>
    <x v="1310"/>
    <x v="1384"/>
    <x v="0"/>
    <x v="2"/>
    <x v="0"/>
    <x v="1"/>
    <x v="0"/>
  </r>
  <r>
    <s v="PL 3967"/>
    <x v="956"/>
    <x v="2"/>
    <x v="3"/>
    <x v="6"/>
    <x v="1"/>
    <x v="1"/>
    <x v="136"/>
    <x v="255"/>
    <x v="303"/>
    <x v="303"/>
    <x v="303"/>
    <x v="1385"/>
    <x v="0"/>
    <x v="1"/>
    <x v="0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s v="PL 3991"/>
    <x v="1090"/>
    <x v="1"/>
    <x v="0"/>
    <x v="0"/>
    <x v="1"/>
    <x v="7"/>
    <x v="155"/>
    <x v="330"/>
    <x v="1311"/>
    <x v="1311"/>
    <x v="1311"/>
    <x v="1386"/>
    <x v="0"/>
    <x v="2"/>
    <x v="0"/>
    <x v="0"/>
    <x v="1"/>
  </r>
  <r>
    <s v="PL 3992"/>
    <x v="78"/>
    <x v="3"/>
    <x v="0"/>
    <x v="2"/>
    <x v="2"/>
    <x v="31"/>
    <x v="140"/>
    <x v="275"/>
    <x v="1312"/>
    <x v="1312"/>
    <x v="1312"/>
    <x v="1387"/>
    <x v="1"/>
    <x v="2"/>
    <x v="0"/>
    <x v="0"/>
    <x v="1"/>
  </r>
  <r>
    <s v="PL 3993"/>
    <x v="1126"/>
    <x v="1"/>
    <x v="0"/>
    <x v="1"/>
    <x v="2"/>
    <x v="35"/>
    <x v="125"/>
    <x v="215"/>
    <x v="1313"/>
    <x v="1313"/>
    <x v="1313"/>
    <x v="1388"/>
    <x v="0"/>
    <x v="1"/>
    <x v="0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3997"/>
    <x v="2"/>
    <x v="0"/>
    <x v="0"/>
    <x v="1"/>
    <x v="2"/>
    <x v="44"/>
    <x v="128"/>
    <x v="247"/>
    <x v="1314"/>
    <x v="1314"/>
    <x v="1314"/>
    <x v="1389"/>
    <x v="1"/>
    <x v="1"/>
    <x v="0"/>
    <x v="0"/>
    <x v="1"/>
  </r>
  <r>
    <s v="PL 3999"/>
    <x v="79"/>
    <x v="0"/>
    <x v="0"/>
    <x v="2"/>
    <x v="2"/>
    <x v="50"/>
    <x v="136"/>
    <x v="255"/>
    <x v="1315"/>
    <x v="1315"/>
    <x v="1315"/>
    <x v="1390"/>
    <x v="0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s v="PL 4006"/>
    <x v="88"/>
    <x v="2"/>
    <x v="4"/>
    <x v="17"/>
    <x v="0"/>
    <x v="0"/>
    <x v="125"/>
    <x v="331"/>
    <x v="1042"/>
    <x v="1042"/>
    <x v="1042"/>
    <x v="1391"/>
    <x v="0"/>
    <x v="1"/>
    <x v="0"/>
    <x v="0"/>
    <x v="0"/>
  </r>
  <r>
    <s v="PL 4007"/>
    <x v="78"/>
    <x v="3"/>
    <x v="0"/>
    <x v="17"/>
    <x v="0"/>
    <x v="0"/>
    <x v="143"/>
    <x v="329"/>
    <x v="1316"/>
    <x v="1316"/>
    <x v="1316"/>
    <x v="1392"/>
    <x v="0"/>
    <x v="1"/>
    <x v="0"/>
    <x v="0"/>
    <x v="0"/>
  </r>
  <r>
    <s v="PL 4008"/>
    <x v="1127"/>
    <x v="0"/>
    <x v="0"/>
    <x v="0"/>
    <x v="0"/>
    <x v="0"/>
    <x v="143"/>
    <x v="329"/>
    <x v="1317"/>
    <x v="1317"/>
    <x v="1317"/>
    <x v="1393"/>
    <x v="0"/>
    <x v="1"/>
    <x v="0"/>
    <x v="0"/>
    <x v="0"/>
  </r>
  <r>
    <s v="PL 4009"/>
    <x v="1128"/>
    <x v="0"/>
    <x v="0"/>
    <x v="0"/>
    <x v="1"/>
    <x v="7"/>
    <x v="145"/>
    <x v="301"/>
    <x v="1318"/>
    <x v="1318"/>
    <x v="1318"/>
    <x v="1394"/>
    <x v="0"/>
    <x v="2"/>
    <x v="1"/>
    <x v="1"/>
    <x v="0"/>
  </r>
  <r>
    <s v="PL 4010"/>
    <x v="1129"/>
    <x v="0"/>
    <x v="0"/>
    <x v="4"/>
    <x v="0"/>
    <x v="10"/>
    <x v="125"/>
    <x v="215"/>
    <x v="1017"/>
    <x v="1017"/>
    <x v="1017"/>
    <x v="1070"/>
    <x v="0"/>
    <x v="1"/>
    <x v="1"/>
    <x v="0"/>
    <x v="0"/>
  </r>
  <r>
    <s v="PL 4011"/>
    <x v="64"/>
    <x v="1"/>
    <x v="0"/>
    <x v="3"/>
    <x v="0"/>
    <x v="19"/>
    <x v="125"/>
    <x v="215"/>
    <x v="1319"/>
    <x v="1319"/>
    <x v="1319"/>
    <x v="1395"/>
    <x v="0"/>
    <x v="1"/>
    <x v="0"/>
    <x v="0"/>
    <x v="0"/>
  </r>
  <r>
    <s v="PL 4012"/>
    <x v="1130"/>
    <x v="3"/>
    <x v="0"/>
    <x v="0"/>
    <x v="0"/>
    <x v="0"/>
    <x v="125"/>
    <x v="331"/>
    <x v="1320"/>
    <x v="1320"/>
    <x v="1320"/>
    <x v="1396"/>
    <x v="0"/>
    <x v="1"/>
    <x v="0"/>
    <x v="0"/>
    <x v="0"/>
  </r>
  <r>
    <s v="PL 4013"/>
    <x v="1131"/>
    <x v="3"/>
    <x v="0"/>
    <x v="3"/>
    <x v="0"/>
    <x v="13"/>
    <x v="125"/>
    <x v="215"/>
    <x v="1321"/>
    <x v="1321"/>
    <x v="1321"/>
    <x v="1397"/>
    <x v="0"/>
    <x v="1"/>
    <x v="1"/>
    <x v="0"/>
    <x v="0"/>
  </r>
  <r>
    <s v="PL 4014"/>
    <x v="1132"/>
    <x v="2"/>
    <x v="4"/>
    <x v="1"/>
    <x v="1"/>
    <x v="2"/>
    <x v="125"/>
    <x v="215"/>
    <x v="1322"/>
    <x v="1322"/>
    <x v="1322"/>
    <x v="1398"/>
    <x v="0"/>
    <x v="1"/>
    <x v="1"/>
    <x v="1"/>
    <x v="0"/>
  </r>
  <r>
    <s v="PL 4022"/>
    <x v="1133"/>
    <x v="2"/>
    <x v="4"/>
    <x v="9"/>
    <x v="2"/>
    <x v="20"/>
    <x v="145"/>
    <x v="301"/>
    <x v="1323"/>
    <x v="1323"/>
    <x v="1323"/>
    <x v="1399"/>
    <x v="0"/>
    <x v="1"/>
    <x v="1"/>
    <x v="1"/>
    <x v="0"/>
  </r>
  <r>
    <s v="PL 4023"/>
    <x v="35"/>
    <x v="3"/>
    <x v="0"/>
    <x v="3"/>
    <x v="0"/>
    <x v="53"/>
    <x v="125"/>
    <x v="332"/>
    <x v="843"/>
    <x v="843"/>
    <x v="843"/>
    <x v="831"/>
    <x v="1"/>
    <x v="1"/>
    <x v="0"/>
    <x v="0"/>
    <x v="0"/>
  </r>
  <r>
    <s v="PL 4024"/>
    <x v="393"/>
    <x v="0"/>
    <x v="0"/>
    <x v="0"/>
    <x v="0"/>
    <x v="0"/>
    <x v="140"/>
    <x v="153"/>
    <x v="1324"/>
    <x v="1324"/>
    <x v="1324"/>
    <x v="1400"/>
    <x v="0"/>
    <x v="1"/>
    <x v="0"/>
    <x v="0"/>
    <x v="0"/>
  </r>
  <r>
    <s v="PL 4025"/>
    <x v="810"/>
    <x v="1"/>
    <x v="0"/>
    <x v="15"/>
    <x v="2"/>
    <x v="27"/>
    <x v="145"/>
    <x v="301"/>
    <x v="1325"/>
    <x v="1325"/>
    <x v="1325"/>
    <x v="1401"/>
    <x v="1"/>
    <x v="0"/>
    <x v="0"/>
    <x v="0"/>
    <x v="1"/>
  </r>
  <r>
    <s v="PL 4026"/>
    <x v="1134"/>
    <x v="3"/>
    <x v="0"/>
    <x v="1"/>
    <x v="2"/>
    <x v="20"/>
    <x v="140"/>
    <x v="275"/>
    <x v="1326"/>
    <x v="1326"/>
    <x v="1326"/>
    <x v="1402"/>
    <x v="0"/>
    <x v="1"/>
    <x v="1"/>
    <x v="1"/>
    <x v="0"/>
  </r>
  <r>
    <s v="PL 4027"/>
    <x v="1135"/>
    <x v="1"/>
    <x v="0"/>
    <x v="1"/>
    <x v="1"/>
    <x v="7"/>
    <x v="154"/>
    <x v="322"/>
    <x v="1327"/>
    <x v="1327"/>
    <x v="1327"/>
    <x v="1403"/>
    <x v="0"/>
    <x v="0"/>
    <x v="1"/>
    <x v="1"/>
    <x v="0"/>
  </r>
  <r>
    <s v="PL 4028"/>
    <x v="1136"/>
    <x v="3"/>
    <x v="0"/>
    <x v="3"/>
    <x v="0"/>
    <x v="53"/>
    <x v="140"/>
    <x v="333"/>
    <x v="843"/>
    <x v="843"/>
    <x v="843"/>
    <x v="831"/>
    <x v="1"/>
    <x v="1"/>
    <x v="1"/>
    <x v="0"/>
    <x v="0"/>
  </r>
  <r>
    <s v="PL 4029"/>
    <x v="213"/>
    <x v="0"/>
    <x v="0"/>
    <x v="3"/>
    <x v="0"/>
    <x v="53"/>
    <x v="140"/>
    <x v="333"/>
    <x v="843"/>
    <x v="843"/>
    <x v="843"/>
    <x v="831"/>
    <x v="1"/>
    <x v="1"/>
    <x v="0"/>
    <x v="0"/>
    <x v="0"/>
  </r>
  <r>
    <s v="PL 4030"/>
    <x v="1137"/>
    <x v="1"/>
    <x v="0"/>
    <x v="3"/>
    <x v="0"/>
    <x v="53"/>
    <x v="140"/>
    <x v="333"/>
    <x v="843"/>
    <x v="843"/>
    <x v="843"/>
    <x v="831"/>
    <x v="1"/>
    <x v="1"/>
    <x v="0"/>
    <x v="0"/>
    <x v="0"/>
  </r>
  <r>
    <s v="PL 4031"/>
    <x v="1137"/>
    <x v="1"/>
    <x v="0"/>
    <x v="3"/>
    <x v="0"/>
    <x v="53"/>
    <x v="140"/>
    <x v="333"/>
    <x v="843"/>
    <x v="843"/>
    <x v="843"/>
    <x v="831"/>
    <x v="1"/>
    <x v="1"/>
    <x v="0"/>
    <x v="0"/>
    <x v="0"/>
  </r>
  <r>
    <s v="PL 4032"/>
    <x v="1137"/>
    <x v="0"/>
    <x v="0"/>
    <x v="3"/>
    <x v="0"/>
    <x v="53"/>
    <x v="140"/>
    <x v="334"/>
    <x v="945"/>
    <x v="945"/>
    <x v="945"/>
    <x v="1404"/>
    <x v="1"/>
    <x v="1"/>
    <x v="0"/>
    <x v="0"/>
    <x v="0"/>
  </r>
  <r>
    <s v="PL 4033"/>
    <x v="1137"/>
    <x v="1"/>
    <x v="0"/>
    <x v="3"/>
    <x v="0"/>
    <x v="53"/>
    <x v="140"/>
    <x v="333"/>
    <x v="843"/>
    <x v="843"/>
    <x v="843"/>
    <x v="831"/>
    <x v="1"/>
    <x v="1"/>
    <x v="0"/>
    <x v="0"/>
    <x v="0"/>
  </r>
  <r>
    <s v="PL 4034"/>
    <x v="1137"/>
    <x v="1"/>
    <x v="0"/>
    <x v="3"/>
    <x v="0"/>
    <x v="53"/>
    <x v="140"/>
    <x v="275"/>
    <x v="1328"/>
    <x v="1328"/>
    <x v="1328"/>
    <x v="1405"/>
    <x v="1"/>
    <x v="1"/>
    <x v="0"/>
    <x v="0"/>
    <x v="0"/>
  </r>
  <r>
    <s v="PL 4035"/>
    <x v="1137"/>
    <x v="1"/>
    <x v="0"/>
    <x v="3"/>
    <x v="0"/>
    <x v="53"/>
    <x v="140"/>
    <x v="275"/>
    <x v="1328"/>
    <x v="1328"/>
    <x v="1328"/>
    <x v="1405"/>
    <x v="1"/>
    <x v="1"/>
    <x v="0"/>
    <x v="0"/>
    <x v="0"/>
  </r>
  <r>
    <s v="PL 4036"/>
    <x v="706"/>
    <x v="0"/>
    <x v="0"/>
    <x v="3"/>
    <x v="0"/>
    <x v="53"/>
    <x v="140"/>
    <x v="334"/>
    <x v="945"/>
    <x v="945"/>
    <x v="945"/>
    <x v="1404"/>
    <x v="0"/>
    <x v="1"/>
    <x v="0"/>
    <x v="0"/>
    <x v="0"/>
  </r>
  <r>
    <s v="PL 4037"/>
    <x v="706"/>
    <x v="1"/>
    <x v="0"/>
    <x v="3"/>
    <x v="0"/>
    <x v="53"/>
    <x v="140"/>
    <x v="334"/>
    <x v="945"/>
    <x v="945"/>
    <x v="945"/>
    <x v="1404"/>
    <x v="0"/>
    <x v="1"/>
    <x v="0"/>
    <x v="0"/>
    <x v="0"/>
  </r>
  <r>
    <s v="PL 4038"/>
    <x v="788"/>
    <x v="0"/>
    <x v="0"/>
    <x v="3"/>
    <x v="0"/>
    <x v="53"/>
    <x v="140"/>
    <x v="333"/>
    <x v="843"/>
    <x v="843"/>
    <x v="843"/>
    <x v="831"/>
    <x v="1"/>
    <x v="1"/>
    <x v="0"/>
    <x v="0"/>
    <x v="0"/>
  </r>
  <r>
    <s v="PL 4039"/>
    <x v="788"/>
    <x v="3"/>
    <x v="0"/>
    <x v="3"/>
    <x v="0"/>
    <x v="53"/>
    <x v="145"/>
    <x v="335"/>
    <x v="843"/>
    <x v="843"/>
    <x v="843"/>
    <x v="831"/>
    <x v="1"/>
    <x v="1"/>
    <x v="0"/>
    <x v="0"/>
    <x v="0"/>
  </r>
  <r>
    <s v="PL 4040"/>
    <x v="1138"/>
    <x v="1"/>
    <x v="0"/>
    <x v="3"/>
    <x v="0"/>
    <x v="53"/>
    <x v="145"/>
    <x v="227"/>
    <x v="945"/>
    <x v="945"/>
    <x v="945"/>
    <x v="1404"/>
    <x v="1"/>
    <x v="1"/>
    <x v="0"/>
    <x v="0"/>
    <x v="0"/>
  </r>
  <r>
    <s v="PL 4041"/>
    <x v="1138"/>
    <x v="1"/>
    <x v="0"/>
    <x v="3"/>
    <x v="0"/>
    <x v="53"/>
    <x v="145"/>
    <x v="227"/>
    <x v="945"/>
    <x v="945"/>
    <x v="945"/>
    <x v="1404"/>
    <x v="1"/>
    <x v="1"/>
    <x v="0"/>
    <x v="0"/>
    <x v="0"/>
  </r>
  <r>
    <s v="PL 4042"/>
    <x v="1138"/>
    <x v="0"/>
    <x v="0"/>
    <x v="3"/>
    <x v="0"/>
    <x v="53"/>
    <x v="145"/>
    <x v="335"/>
    <x v="843"/>
    <x v="843"/>
    <x v="843"/>
    <x v="831"/>
    <x v="1"/>
    <x v="1"/>
    <x v="0"/>
    <x v="0"/>
    <x v="0"/>
  </r>
  <r>
    <s v="PL 4043"/>
    <x v="1138"/>
    <x v="1"/>
    <x v="0"/>
    <x v="3"/>
    <x v="0"/>
    <x v="53"/>
    <x v="145"/>
    <x v="335"/>
    <x v="843"/>
    <x v="843"/>
    <x v="843"/>
    <x v="831"/>
    <x v="1"/>
    <x v="1"/>
    <x v="0"/>
    <x v="0"/>
    <x v="0"/>
  </r>
  <r>
    <s v="PL 4044"/>
    <x v="1138"/>
    <x v="0"/>
    <x v="0"/>
    <x v="3"/>
    <x v="0"/>
    <x v="53"/>
    <x v="145"/>
    <x v="335"/>
    <x v="843"/>
    <x v="843"/>
    <x v="843"/>
    <x v="831"/>
    <x v="1"/>
    <x v="1"/>
    <x v="0"/>
    <x v="0"/>
    <x v="0"/>
  </r>
  <r>
    <s v="PL 4045"/>
    <x v="1138"/>
    <x v="0"/>
    <x v="0"/>
    <x v="3"/>
    <x v="0"/>
    <x v="53"/>
    <x v="145"/>
    <x v="227"/>
    <x v="945"/>
    <x v="945"/>
    <x v="945"/>
    <x v="1404"/>
    <x v="1"/>
    <x v="1"/>
    <x v="0"/>
    <x v="0"/>
    <x v="0"/>
  </r>
  <r>
    <s v="PL 4046"/>
    <x v="1138"/>
    <x v="3"/>
    <x v="0"/>
    <x v="3"/>
    <x v="0"/>
    <x v="53"/>
    <x v="145"/>
    <x v="335"/>
    <x v="843"/>
    <x v="843"/>
    <x v="843"/>
    <x v="831"/>
    <x v="1"/>
    <x v="1"/>
    <x v="0"/>
    <x v="0"/>
    <x v="0"/>
  </r>
  <r>
    <s v="PL 4047"/>
    <x v="1138"/>
    <x v="2"/>
    <x v="3"/>
    <x v="3"/>
    <x v="0"/>
    <x v="53"/>
    <x v="145"/>
    <x v="335"/>
    <x v="843"/>
    <x v="843"/>
    <x v="843"/>
    <x v="882"/>
    <x v="1"/>
    <x v="1"/>
    <x v="0"/>
    <x v="0"/>
    <x v="0"/>
  </r>
  <r>
    <s v="PL 4048"/>
    <x v="1138"/>
    <x v="0"/>
    <x v="0"/>
    <x v="3"/>
    <x v="0"/>
    <x v="53"/>
    <x v="143"/>
    <x v="329"/>
    <x v="843"/>
    <x v="843"/>
    <x v="843"/>
    <x v="831"/>
    <x v="1"/>
    <x v="1"/>
    <x v="0"/>
    <x v="0"/>
    <x v="0"/>
  </r>
  <r>
    <s v="PL 4049"/>
    <x v="1138"/>
    <x v="3"/>
    <x v="0"/>
    <x v="0"/>
    <x v="0"/>
    <x v="0"/>
    <x v="145"/>
    <x v="282"/>
    <x v="952"/>
    <x v="952"/>
    <x v="952"/>
    <x v="1406"/>
    <x v="0"/>
    <x v="1"/>
    <x v="0"/>
    <x v="0"/>
    <x v="0"/>
  </r>
  <r>
    <s v="PL 4050"/>
    <x v="706"/>
    <x v="2"/>
    <x v="1"/>
    <x v="0"/>
    <x v="0"/>
    <x v="0"/>
    <x v="145"/>
    <x v="301"/>
    <x v="959"/>
    <x v="959"/>
    <x v="959"/>
    <x v="1407"/>
    <x v="1"/>
    <x v="1"/>
    <x v="0"/>
    <x v="0"/>
    <x v="0"/>
  </r>
  <r>
    <s v="PL 4051"/>
    <x v="1139"/>
    <x v="1"/>
    <x v="0"/>
    <x v="0"/>
    <x v="0"/>
    <x v="0"/>
    <x v="150"/>
    <x v="336"/>
    <x v="1034"/>
    <x v="1034"/>
    <x v="1034"/>
    <x v="1089"/>
    <x v="0"/>
    <x v="1"/>
    <x v="0"/>
    <x v="0"/>
    <x v="0"/>
  </r>
  <r>
    <s v="PL 4052"/>
    <x v="1140"/>
    <x v="1"/>
    <x v="0"/>
    <x v="4"/>
    <x v="2"/>
    <x v="18"/>
    <x v="150"/>
    <x v="337"/>
    <x v="1329"/>
    <x v="1329"/>
    <x v="1329"/>
    <x v="1408"/>
    <x v="0"/>
    <x v="1"/>
    <x v="1"/>
    <x v="1"/>
    <x v="0"/>
  </r>
  <r>
    <s v="PL 4053"/>
    <x v="1141"/>
    <x v="0"/>
    <x v="0"/>
    <x v="4"/>
    <x v="2"/>
    <x v="18"/>
    <x v="150"/>
    <x v="337"/>
    <x v="387"/>
    <x v="387"/>
    <x v="387"/>
    <x v="1409"/>
    <x v="0"/>
    <x v="1"/>
    <x v="1"/>
    <x v="1"/>
    <x v="0"/>
  </r>
  <r>
    <s v="PL 4054"/>
    <x v="37"/>
    <x v="2"/>
    <x v="4"/>
    <x v="4"/>
    <x v="2"/>
    <x v="18"/>
    <x v="150"/>
    <x v="337"/>
    <x v="1330"/>
    <x v="1330"/>
    <x v="1330"/>
    <x v="1410"/>
    <x v="0"/>
    <x v="1"/>
    <x v="0"/>
    <x v="0"/>
    <x v="1"/>
  </r>
  <r>
    <s v="PL 4055"/>
    <x v="37"/>
    <x v="3"/>
    <x v="0"/>
    <x v="9"/>
    <x v="2"/>
    <x v="36"/>
    <x v="148"/>
    <x v="289"/>
    <x v="1331"/>
    <x v="1331"/>
    <x v="1331"/>
    <x v="1411"/>
    <x v="1"/>
    <x v="1"/>
    <x v="0"/>
    <x v="0"/>
    <x v="1"/>
  </r>
  <r>
    <s v="PL 4056"/>
    <x v="37"/>
    <x v="1"/>
    <x v="0"/>
    <x v="0"/>
    <x v="1"/>
    <x v="9"/>
    <x v="147"/>
    <x v="221"/>
    <x v="1098"/>
    <x v="1098"/>
    <x v="1098"/>
    <x v="1154"/>
    <x v="0"/>
    <x v="1"/>
    <x v="0"/>
    <x v="0"/>
    <x v="1"/>
  </r>
  <r>
    <s v="PL 4057"/>
    <x v="1142"/>
    <x v="2"/>
    <x v="1"/>
    <x v="0"/>
    <x v="0"/>
    <x v="0"/>
    <x v="147"/>
    <x v="338"/>
    <x v="1212"/>
    <x v="1212"/>
    <x v="1212"/>
    <x v="1412"/>
    <x v="0"/>
    <x v="1"/>
    <x v="1"/>
    <x v="0"/>
    <x v="0"/>
  </r>
  <r>
    <s v="PL 4086"/>
    <x v="321"/>
    <x v="1"/>
    <x v="0"/>
    <x v="3"/>
    <x v="0"/>
    <x v="53"/>
    <x v="136"/>
    <x v="327"/>
    <x v="843"/>
    <x v="843"/>
    <x v="843"/>
    <x v="831"/>
    <x v="0"/>
    <x v="1"/>
    <x v="0"/>
    <x v="0"/>
    <x v="0"/>
  </r>
  <r>
    <s v="PL 4087"/>
    <x v="1143"/>
    <x v="2"/>
    <x v="1"/>
    <x v="3"/>
    <x v="0"/>
    <x v="53"/>
    <x v="136"/>
    <x v="327"/>
    <x v="843"/>
    <x v="843"/>
    <x v="843"/>
    <x v="882"/>
    <x v="0"/>
    <x v="1"/>
    <x v="0"/>
    <x v="0"/>
    <x v="0"/>
  </r>
  <r>
    <s v="PL 4088"/>
    <x v="1144"/>
    <x v="1"/>
    <x v="0"/>
    <x v="3"/>
    <x v="0"/>
    <x v="53"/>
    <x v="136"/>
    <x v="327"/>
    <x v="843"/>
    <x v="843"/>
    <x v="843"/>
    <x v="831"/>
    <x v="0"/>
    <x v="1"/>
    <x v="0"/>
    <x v="0"/>
    <x v="0"/>
  </r>
  <r>
    <s v="PL 4089"/>
    <x v="1144"/>
    <x v="3"/>
    <x v="0"/>
    <x v="2"/>
    <x v="1"/>
    <x v="4"/>
    <x v="153"/>
    <x v="318"/>
    <x v="1332"/>
    <x v="1332"/>
    <x v="1332"/>
    <x v="1413"/>
    <x v="1"/>
    <x v="2"/>
    <x v="0"/>
    <x v="0"/>
    <x v="1"/>
  </r>
  <r>
    <s v="PL 4095"/>
    <x v="1144"/>
    <x v="2"/>
    <x v="4"/>
    <x v="0"/>
    <x v="2"/>
    <x v="21"/>
    <x v="145"/>
    <x v="301"/>
    <x v="1333"/>
    <x v="1333"/>
    <x v="1333"/>
    <x v="1414"/>
    <x v="0"/>
    <x v="2"/>
    <x v="0"/>
    <x v="0"/>
    <x v="1"/>
  </r>
  <r>
    <s v="PL 4096"/>
    <x v="905"/>
    <x v="1"/>
    <x v="0"/>
    <x v="0"/>
    <x v="1"/>
    <x v="1"/>
    <x v="145"/>
    <x v="301"/>
    <x v="1334"/>
    <x v="1334"/>
    <x v="1334"/>
    <x v="1415"/>
    <x v="0"/>
    <x v="2"/>
    <x v="0"/>
    <x v="0"/>
    <x v="1"/>
  </r>
  <r>
    <s v="PL 4097"/>
    <x v="30"/>
    <x v="3"/>
    <x v="0"/>
    <x v="0"/>
    <x v="0"/>
    <x v="48"/>
    <x v="145"/>
    <x v="301"/>
    <x v="1335"/>
    <x v="1335"/>
    <x v="1335"/>
    <x v="185"/>
    <x v="0"/>
    <x v="2"/>
    <x v="0"/>
    <x v="0"/>
    <x v="0"/>
  </r>
  <r>
    <s v="PL 4113"/>
    <x v="30"/>
    <x v="1"/>
    <x v="0"/>
    <x v="9"/>
    <x v="2"/>
    <x v="27"/>
    <x v="155"/>
    <x v="330"/>
    <x v="1336"/>
    <x v="1336"/>
    <x v="1336"/>
    <x v="1416"/>
    <x v="1"/>
    <x v="0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119"/>
    <x v="321"/>
    <x v="2"/>
    <x v="2"/>
    <x v="6"/>
    <x v="1"/>
    <x v="7"/>
    <x v="153"/>
    <x v="318"/>
    <x v="1337"/>
    <x v="1337"/>
    <x v="1337"/>
    <x v="1417"/>
    <x v="0"/>
    <x v="0"/>
    <x v="0"/>
    <x v="0"/>
    <x v="1"/>
  </r>
  <r>
    <s v="PL 4120"/>
    <x v="537"/>
    <x v="3"/>
    <x v="0"/>
    <x v="0"/>
    <x v="0"/>
    <x v="0"/>
    <x v="147"/>
    <x v="287"/>
    <x v="1338"/>
    <x v="1338"/>
    <x v="1338"/>
    <x v="1418"/>
    <x v="0"/>
    <x v="1"/>
    <x v="0"/>
    <x v="0"/>
    <x v="0"/>
  </r>
  <r>
    <s v="PL 4121"/>
    <x v="692"/>
    <x v="0"/>
    <x v="0"/>
    <x v="4"/>
    <x v="0"/>
    <x v="10"/>
    <x v="147"/>
    <x v="287"/>
    <x v="599"/>
    <x v="599"/>
    <x v="599"/>
    <x v="623"/>
    <x v="0"/>
    <x v="1"/>
    <x v="0"/>
    <x v="0"/>
    <x v="0"/>
  </r>
  <r>
    <s v="PL 4122"/>
    <x v="1145"/>
    <x v="0"/>
    <x v="0"/>
    <x v="0"/>
    <x v="2"/>
    <x v="17"/>
    <x v="156"/>
    <x v="336"/>
    <x v="1339"/>
    <x v="1339"/>
    <x v="1339"/>
    <x v="1419"/>
    <x v="1"/>
    <x v="1"/>
    <x v="1"/>
    <x v="1"/>
    <x v="0"/>
  </r>
  <r>
    <s v="PL 4123"/>
    <x v="1146"/>
    <x v="2"/>
    <x v="2"/>
    <x v="0"/>
    <x v="2"/>
    <x v="17"/>
    <x v="156"/>
    <x v="336"/>
    <x v="1340"/>
    <x v="1340"/>
    <x v="1340"/>
    <x v="1420"/>
    <x v="1"/>
    <x v="1"/>
    <x v="1"/>
    <x v="1"/>
    <x v="0"/>
  </r>
  <r>
    <s v="PL 4124"/>
    <x v="254"/>
    <x v="2"/>
    <x v="3"/>
    <x v="16"/>
    <x v="2"/>
    <x v="34"/>
    <x v="154"/>
    <x v="322"/>
    <x v="1341"/>
    <x v="1341"/>
    <x v="1341"/>
    <x v="1421"/>
    <x v="0"/>
    <x v="2"/>
    <x v="0"/>
    <x v="1"/>
    <x v="0"/>
  </r>
  <r>
    <s v="PL 4125"/>
    <x v="1147"/>
    <x v="1"/>
    <x v="0"/>
    <x v="16"/>
    <x v="2"/>
    <x v="62"/>
    <x v="154"/>
    <x v="322"/>
    <x v="1342"/>
    <x v="1342"/>
    <x v="1342"/>
    <x v="1422"/>
    <x v="0"/>
    <x v="2"/>
    <x v="0"/>
    <x v="1"/>
    <x v="0"/>
  </r>
  <r>
    <s v="PL 4126"/>
    <x v="107"/>
    <x v="2"/>
    <x v="2"/>
    <x v="9"/>
    <x v="2"/>
    <x v="49"/>
    <x v="147"/>
    <x v="287"/>
    <x v="1343"/>
    <x v="1343"/>
    <x v="1343"/>
    <x v="1423"/>
    <x v="1"/>
    <x v="1"/>
    <x v="0"/>
    <x v="0"/>
    <x v="1"/>
  </r>
  <r>
    <s v="PL 4127"/>
    <x v="107"/>
    <x v="2"/>
    <x v="4"/>
    <x v="1"/>
    <x v="2"/>
    <x v="30"/>
    <x v="157"/>
    <x v="339"/>
    <x v="91"/>
    <x v="91"/>
    <x v="91"/>
    <x v="173"/>
    <x v="1"/>
    <x v="2"/>
    <x v="0"/>
    <x v="0"/>
    <x v="1"/>
  </r>
  <r>
    <s v="PL 4128"/>
    <x v="1148"/>
    <x v="3"/>
    <x v="0"/>
    <x v="3"/>
    <x v="2"/>
    <x v="27"/>
    <x v="154"/>
    <x v="322"/>
    <x v="1344"/>
    <x v="1344"/>
    <x v="1344"/>
    <x v="1424"/>
    <x v="1"/>
    <x v="0"/>
    <x v="1"/>
    <x v="1"/>
    <x v="0"/>
  </r>
  <r>
    <s v="PL 4129"/>
    <x v="1149"/>
    <x v="2"/>
    <x v="2"/>
    <x v="1"/>
    <x v="2"/>
    <x v="29"/>
    <x v="149"/>
    <x v="293"/>
    <x v="1345"/>
    <x v="1345"/>
    <x v="1345"/>
    <x v="1425"/>
    <x v="1"/>
    <x v="2"/>
    <x v="1"/>
    <x v="1"/>
    <x v="0"/>
  </r>
  <r>
    <s v="PL 4130"/>
    <x v="459"/>
    <x v="2"/>
    <x v="2"/>
    <x v="1"/>
    <x v="2"/>
    <x v="32"/>
    <x v="153"/>
    <x v="318"/>
    <x v="1346"/>
    <x v="1346"/>
    <x v="1346"/>
    <x v="1426"/>
    <x v="1"/>
    <x v="2"/>
    <x v="0"/>
    <x v="0"/>
    <x v="1"/>
  </r>
  <r>
    <s v="PL 4131"/>
    <x v="1150"/>
    <x v="2"/>
    <x v="3"/>
    <x v="3"/>
    <x v="0"/>
    <x v="53"/>
    <x v="87"/>
    <x v="340"/>
    <x v="1347"/>
    <x v="1347"/>
    <x v="1347"/>
    <x v="1427"/>
    <x v="0"/>
    <x v="1"/>
    <x v="0"/>
    <x v="0"/>
    <x v="0"/>
  </r>
  <r>
    <s v="PL 4132"/>
    <x v="1150"/>
    <x v="2"/>
    <x v="4"/>
    <x v="0"/>
    <x v="0"/>
    <x v="0"/>
    <x v="154"/>
    <x v="322"/>
    <x v="1348"/>
    <x v="1348"/>
    <x v="1348"/>
    <x v="1428"/>
    <x v="0"/>
    <x v="1"/>
    <x v="0"/>
    <x v="0"/>
    <x v="0"/>
  </r>
  <r>
    <s v="PL 4133"/>
    <x v="1151"/>
    <x v="0"/>
    <x v="0"/>
    <x v="0"/>
    <x v="2"/>
    <x v="31"/>
    <x v="149"/>
    <x v="293"/>
    <x v="1349"/>
    <x v="1349"/>
    <x v="1349"/>
    <x v="1429"/>
    <x v="1"/>
    <x v="2"/>
    <x v="1"/>
    <x v="1"/>
    <x v="0"/>
  </r>
  <r>
    <s v="PL 4134"/>
    <x v="1152"/>
    <x v="3"/>
    <x v="0"/>
    <x v="9"/>
    <x v="2"/>
    <x v="23"/>
    <x v="154"/>
    <x v="322"/>
    <x v="1350"/>
    <x v="1350"/>
    <x v="1350"/>
    <x v="1430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136"/>
    <x v="1153"/>
    <x v="0"/>
    <x v="0"/>
    <x v="9"/>
    <x v="2"/>
    <x v="23"/>
    <x v="147"/>
    <x v="287"/>
    <x v="34"/>
    <x v="34"/>
    <x v="34"/>
    <x v="953"/>
    <x v="0"/>
    <x v="1"/>
    <x v="1"/>
    <x v="1"/>
    <x v="0"/>
  </r>
  <r>
    <s v="PL 4137"/>
    <x v="537"/>
    <x v="0"/>
    <x v="0"/>
    <x v="0"/>
    <x v="2"/>
    <x v="22"/>
    <x v="155"/>
    <x v="330"/>
    <x v="1351"/>
    <x v="1351"/>
    <x v="1351"/>
    <x v="1431"/>
    <x v="0"/>
    <x v="2"/>
    <x v="0"/>
    <x v="0"/>
    <x v="1"/>
  </r>
  <r>
    <s v="PL 4138"/>
    <x v="1154"/>
    <x v="1"/>
    <x v="0"/>
    <x v="1"/>
    <x v="2"/>
    <x v="32"/>
    <x v="153"/>
    <x v="318"/>
    <x v="1352"/>
    <x v="1352"/>
    <x v="1352"/>
    <x v="1432"/>
    <x v="1"/>
    <x v="2"/>
    <x v="1"/>
    <x v="1"/>
    <x v="0"/>
  </r>
  <r>
    <s v="PL 4139"/>
    <x v="342"/>
    <x v="2"/>
    <x v="1"/>
    <x v="2"/>
    <x v="2"/>
    <x v="31"/>
    <x v="148"/>
    <x v="289"/>
    <x v="1353"/>
    <x v="1353"/>
    <x v="1353"/>
    <x v="1433"/>
    <x v="1"/>
    <x v="2"/>
    <x v="0"/>
    <x v="0"/>
    <x v="1"/>
  </r>
  <r>
    <s v="PL 4140"/>
    <x v="225"/>
    <x v="2"/>
    <x v="4"/>
    <x v="2"/>
    <x v="2"/>
    <x v="31"/>
    <x v="148"/>
    <x v="289"/>
    <x v="1354"/>
    <x v="1354"/>
    <x v="1354"/>
    <x v="1434"/>
    <x v="1"/>
    <x v="2"/>
    <x v="0"/>
    <x v="1"/>
    <x v="0"/>
  </r>
  <r>
    <s v="PL 4141"/>
    <x v="225"/>
    <x v="0"/>
    <x v="0"/>
    <x v="2"/>
    <x v="2"/>
    <x v="28"/>
    <x v="155"/>
    <x v="330"/>
    <x v="1355"/>
    <x v="1355"/>
    <x v="1355"/>
    <x v="1435"/>
    <x v="1"/>
    <x v="2"/>
    <x v="0"/>
    <x v="1"/>
    <x v="0"/>
  </r>
  <r>
    <s v="PL 4142"/>
    <x v="1155"/>
    <x v="1"/>
    <x v="0"/>
    <x v="2"/>
    <x v="2"/>
    <x v="31"/>
    <x v="149"/>
    <x v="293"/>
    <x v="1356"/>
    <x v="1356"/>
    <x v="1356"/>
    <x v="1436"/>
    <x v="1"/>
    <x v="2"/>
    <x v="1"/>
    <x v="1"/>
    <x v="0"/>
  </r>
  <r>
    <s v="PL 4143"/>
    <x v="1156"/>
    <x v="2"/>
    <x v="2"/>
    <x v="1"/>
    <x v="1"/>
    <x v="7"/>
    <x v="155"/>
    <x v="330"/>
    <x v="1357"/>
    <x v="1357"/>
    <x v="1357"/>
    <x v="1437"/>
    <x v="0"/>
    <x v="2"/>
    <x v="0"/>
    <x v="0"/>
    <x v="1"/>
  </r>
  <r>
    <s v="PL 4144"/>
    <x v="1156"/>
    <x v="2"/>
    <x v="1"/>
    <x v="4"/>
    <x v="0"/>
    <x v="10"/>
    <x v="154"/>
    <x v="322"/>
    <x v="113"/>
    <x v="113"/>
    <x v="113"/>
    <x v="140"/>
    <x v="0"/>
    <x v="1"/>
    <x v="0"/>
    <x v="0"/>
    <x v="0"/>
  </r>
  <r>
    <s v="PL 4145"/>
    <x v="1157"/>
    <x v="0"/>
    <x v="0"/>
    <x v="0"/>
    <x v="0"/>
    <x v="0"/>
    <x v="154"/>
    <x v="322"/>
    <x v="1358"/>
    <x v="1358"/>
    <x v="1358"/>
    <x v="1438"/>
    <x v="0"/>
    <x v="1"/>
    <x v="1"/>
    <x v="0"/>
    <x v="0"/>
  </r>
  <r>
    <s v="PL 4147"/>
    <x v="1158"/>
    <x v="2"/>
    <x v="1"/>
    <x v="0"/>
    <x v="0"/>
    <x v="19"/>
    <x v="148"/>
    <x v="289"/>
    <x v="1359"/>
    <x v="1359"/>
    <x v="1359"/>
    <x v="1439"/>
    <x v="0"/>
    <x v="2"/>
    <x v="1"/>
    <x v="0"/>
    <x v="0"/>
  </r>
  <r>
    <s v="PL 4148"/>
    <x v="859"/>
    <x v="2"/>
    <x v="3"/>
    <x v="4"/>
    <x v="0"/>
    <x v="15"/>
    <x v="153"/>
    <x v="318"/>
    <x v="1360"/>
    <x v="1360"/>
    <x v="1360"/>
    <x v="1440"/>
    <x v="0"/>
    <x v="1"/>
    <x v="0"/>
    <x v="0"/>
    <x v="0"/>
  </r>
  <r>
    <s v="PL 4149"/>
    <x v="26"/>
    <x v="2"/>
    <x v="1"/>
    <x v="3"/>
    <x v="0"/>
    <x v="13"/>
    <x v="154"/>
    <x v="322"/>
    <x v="700"/>
    <x v="700"/>
    <x v="700"/>
    <x v="525"/>
    <x v="0"/>
    <x v="1"/>
    <x v="0"/>
    <x v="0"/>
    <x v="0"/>
  </r>
  <r>
    <s v="PL 4180"/>
    <x v="1159"/>
    <x v="2"/>
    <x v="4"/>
    <x v="1"/>
    <x v="0"/>
    <x v="0"/>
    <x v="147"/>
    <x v="287"/>
    <x v="1361"/>
    <x v="1361"/>
    <x v="1361"/>
    <x v="1441"/>
    <x v="0"/>
    <x v="1"/>
    <x v="1"/>
    <x v="0"/>
    <x v="0"/>
  </r>
  <r>
    <s v="PL 4181"/>
    <x v="1160"/>
    <x v="2"/>
    <x v="3"/>
    <x v="17"/>
    <x v="0"/>
    <x v="0"/>
    <x v="147"/>
    <x v="287"/>
    <x v="1362"/>
    <x v="1362"/>
    <x v="1362"/>
    <x v="1442"/>
    <x v="0"/>
    <x v="1"/>
    <x v="0"/>
    <x v="0"/>
    <x v="0"/>
  </r>
  <r>
    <s v="PL 4182"/>
    <x v="1161"/>
    <x v="3"/>
    <x v="0"/>
    <x v="0"/>
    <x v="2"/>
    <x v="26"/>
    <x v="133"/>
    <x v="252"/>
    <x v="1363"/>
    <x v="1363"/>
    <x v="1363"/>
    <x v="1443"/>
    <x v="1"/>
    <x v="2"/>
    <x v="1"/>
    <x v="1"/>
    <x v="0"/>
  </r>
  <r>
    <s v="PL 4183"/>
    <x v="1162"/>
    <x v="3"/>
    <x v="0"/>
    <x v="0"/>
    <x v="0"/>
    <x v="0"/>
    <x v="153"/>
    <x v="234"/>
    <x v="1135"/>
    <x v="1135"/>
    <x v="1135"/>
    <x v="1196"/>
    <x v="0"/>
    <x v="1"/>
    <x v="1"/>
    <x v="0"/>
    <x v="0"/>
  </r>
  <r>
    <s v="PL 4184"/>
    <x v="1163"/>
    <x v="3"/>
    <x v="0"/>
    <x v="4"/>
    <x v="2"/>
    <x v="63"/>
    <x v="158"/>
    <x v="341"/>
    <x v="1364"/>
    <x v="1364"/>
    <x v="1364"/>
    <x v="1444"/>
    <x v="1"/>
    <x v="2"/>
    <x v="1"/>
    <x v="1"/>
    <x v="0"/>
  </r>
  <r>
    <s v="PL 4185"/>
    <x v="1065"/>
    <x v="0"/>
    <x v="0"/>
    <x v="4"/>
    <x v="0"/>
    <x v="10"/>
    <x v="153"/>
    <x v="318"/>
    <x v="1025"/>
    <x v="1025"/>
    <x v="1025"/>
    <x v="1080"/>
    <x v="0"/>
    <x v="1"/>
    <x v="0"/>
    <x v="0"/>
    <x v="0"/>
  </r>
  <r>
    <s v="PL 4186"/>
    <x v="269"/>
    <x v="3"/>
    <x v="0"/>
    <x v="21"/>
    <x v="2"/>
    <x v="35"/>
    <x v="153"/>
    <x v="318"/>
    <x v="1365"/>
    <x v="1365"/>
    <x v="1365"/>
    <x v="1445"/>
    <x v="0"/>
    <x v="1"/>
    <x v="0"/>
    <x v="1"/>
    <x v="0"/>
  </r>
  <r>
    <s v="PL 4191"/>
    <x v="1164"/>
    <x v="2"/>
    <x v="2"/>
    <x v="2"/>
    <x v="1"/>
    <x v="4"/>
    <x v="148"/>
    <x v="289"/>
    <x v="1366"/>
    <x v="1366"/>
    <x v="1366"/>
    <x v="1446"/>
    <x v="0"/>
    <x v="2"/>
    <x v="1"/>
    <x v="1"/>
    <x v="0"/>
  </r>
  <r>
    <s v="PL 4192"/>
    <x v="1165"/>
    <x v="3"/>
    <x v="0"/>
    <x v="17"/>
    <x v="2"/>
    <x v="27"/>
    <x v="133"/>
    <x v="252"/>
    <x v="1367"/>
    <x v="1367"/>
    <x v="1367"/>
    <x v="1447"/>
    <x v="0"/>
    <x v="0"/>
    <x v="1"/>
    <x v="1"/>
    <x v="0"/>
  </r>
  <r>
    <s v="PL 4193"/>
    <x v="1166"/>
    <x v="3"/>
    <x v="0"/>
    <x v="0"/>
    <x v="0"/>
    <x v="0"/>
    <x v="153"/>
    <x v="318"/>
    <x v="1368"/>
    <x v="1368"/>
    <x v="1368"/>
    <x v="1448"/>
    <x v="0"/>
    <x v="1"/>
    <x v="1"/>
    <x v="0"/>
    <x v="0"/>
  </r>
  <r>
    <s v="PL 4194"/>
    <x v="180"/>
    <x v="0"/>
    <x v="0"/>
    <x v="12"/>
    <x v="1"/>
    <x v="1"/>
    <x v="152"/>
    <x v="317"/>
    <x v="1369"/>
    <x v="1369"/>
    <x v="1369"/>
    <x v="1449"/>
    <x v="0"/>
    <x v="1"/>
    <x v="0"/>
    <x v="0"/>
    <x v="1"/>
  </r>
  <r>
    <s v="PL 4195"/>
    <x v="1167"/>
    <x v="1"/>
    <x v="0"/>
    <x v="12"/>
    <x v="2"/>
    <x v="35"/>
    <x v="152"/>
    <x v="317"/>
    <x v="1370"/>
    <x v="1370"/>
    <x v="1370"/>
    <x v="1450"/>
    <x v="0"/>
    <x v="1"/>
    <x v="1"/>
    <x v="1"/>
    <x v="0"/>
  </r>
  <r>
    <s v="PL 4197"/>
    <x v="1168"/>
    <x v="1"/>
    <x v="0"/>
    <x v="3"/>
    <x v="0"/>
    <x v="13"/>
    <x v="153"/>
    <x v="318"/>
    <x v="1371"/>
    <x v="1371"/>
    <x v="1371"/>
    <x v="1451"/>
    <x v="0"/>
    <x v="1"/>
    <x v="0"/>
    <x v="0"/>
    <x v="0"/>
  </r>
  <r>
    <s v="PL 4208"/>
    <x v="1168"/>
    <x v="2"/>
    <x v="4"/>
    <x v="16"/>
    <x v="2"/>
    <x v="34"/>
    <x v="148"/>
    <x v="289"/>
    <x v="1372"/>
    <x v="1372"/>
    <x v="1372"/>
    <x v="1452"/>
    <x v="0"/>
    <x v="2"/>
    <x v="0"/>
    <x v="0"/>
    <x v="1"/>
  </r>
  <r>
    <s v="PL 4209"/>
    <x v="1169"/>
    <x v="0"/>
    <x v="0"/>
    <x v="16"/>
    <x v="2"/>
    <x v="62"/>
    <x v="148"/>
    <x v="289"/>
    <x v="1373"/>
    <x v="1373"/>
    <x v="1373"/>
    <x v="1453"/>
    <x v="0"/>
    <x v="2"/>
    <x v="1"/>
    <x v="1"/>
    <x v="0"/>
  </r>
  <r>
    <s v="PL 4210"/>
    <x v="38"/>
    <x v="0"/>
    <x v="0"/>
    <x v="5"/>
    <x v="2"/>
    <x v="59"/>
    <x v="159"/>
    <x v="342"/>
    <x v="1374"/>
    <x v="1374"/>
    <x v="1374"/>
    <x v="1454"/>
    <x v="1"/>
    <x v="2"/>
    <x v="0"/>
    <x v="0"/>
    <x v="1"/>
  </r>
  <r>
    <s v="PL 4211"/>
    <x v="38"/>
    <x v="1"/>
    <x v="0"/>
    <x v="2"/>
    <x v="2"/>
    <x v="31"/>
    <x v="148"/>
    <x v="289"/>
    <x v="1375"/>
    <x v="1375"/>
    <x v="1375"/>
    <x v="1455"/>
    <x v="1"/>
    <x v="2"/>
    <x v="0"/>
    <x v="0"/>
    <x v="1"/>
  </r>
  <r>
    <s v="PL 4212"/>
    <x v="1170"/>
    <x v="3"/>
    <x v="0"/>
    <x v="0"/>
    <x v="1"/>
    <x v="7"/>
    <x v="133"/>
    <x v="252"/>
    <x v="1376"/>
    <x v="1376"/>
    <x v="1376"/>
    <x v="1456"/>
    <x v="1"/>
    <x v="2"/>
    <x v="1"/>
    <x v="1"/>
    <x v="0"/>
  </r>
  <r>
    <s v="PL 4213"/>
    <x v="1171"/>
    <x v="2"/>
    <x v="2"/>
    <x v="4"/>
    <x v="0"/>
    <x v="5"/>
    <x v="148"/>
    <x v="289"/>
    <x v="22"/>
    <x v="22"/>
    <x v="22"/>
    <x v="262"/>
    <x v="0"/>
    <x v="1"/>
    <x v="1"/>
    <x v="0"/>
    <x v="0"/>
  </r>
  <r>
    <s v="PL 4214"/>
    <x v="1172"/>
    <x v="2"/>
    <x v="3"/>
    <x v="4"/>
    <x v="2"/>
    <x v="27"/>
    <x v="133"/>
    <x v="252"/>
    <x v="1377"/>
    <x v="1377"/>
    <x v="1377"/>
    <x v="1457"/>
    <x v="0"/>
    <x v="0"/>
    <x v="1"/>
    <x v="1"/>
    <x v="0"/>
  </r>
  <r>
    <s v="PL 4215"/>
    <x v="1173"/>
    <x v="0"/>
    <x v="0"/>
    <x v="9"/>
    <x v="2"/>
    <x v="59"/>
    <x v="148"/>
    <x v="289"/>
    <x v="34"/>
    <x v="34"/>
    <x v="34"/>
    <x v="953"/>
    <x v="0"/>
    <x v="1"/>
    <x v="1"/>
    <x v="1"/>
    <x v="0"/>
  </r>
  <r>
    <s v="PL 4216"/>
    <x v="1174"/>
    <x v="0"/>
    <x v="0"/>
    <x v="2"/>
    <x v="1"/>
    <x v="8"/>
    <x v="149"/>
    <x v="293"/>
    <x v="1378"/>
    <x v="1378"/>
    <x v="1378"/>
    <x v="1458"/>
    <x v="0"/>
    <x v="1"/>
    <x v="1"/>
    <x v="1"/>
    <x v="0"/>
  </r>
  <r>
    <s v="PL 4217"/>
    <x v="1175"/>
    <x v="2"/>
    <x v="1"/>
    <x v="6"/>
    <x v="2"/>
    <x v="61"/>
    <x v="152"/>
    <x v="317"/>
    <x v="1379"/>
    <x v="1379"/>
    <x v="1379"/>
    <x v="1459"/>
    <x v="0"/>
    <x v="0"/>
    <x v="1"/>
    <x v="1"/>
    <x v="0"/>
  </r>
  <r>
    <s v="PL 4218"/>
    <x v="1176"/>
    <x v="3"/>
    <x v="0"/>
    <x v="6"/>
    <x v="2"/>
    <x v="61"/>
    <x v="152"/>
    <x v="317"/>
    <x v="1379"/>
    <x v="1379"/>
    <x v="1379"/>
    <x v="1460"/>
    <x v="0"/>
    <x v="2"/>
    <x v="1"/>
    <x v="1"/>
    <x v="0"/>
  </r>
  <r>
    <s v="PL 4219"/>
    <x v="1177"/>
    <x v="2"/>
    <x v="3"/>
    <x v="0"/>
    <x v="0"/>
    <x v="0"/>
    <x v="125"/>
    <x v="215"/>
    <x v="1380"/>
    <x v="1380"/>
    <x v="1380"/>
    <x v="1461"/>
    <x v="0"/>
    <x v="1"/>
    <x v="0"/>
    <x v="0"/>
    <x v="0"/>
  </r>
  <r>
    <s v="PL 4220"/>
    <x v="1177"/>
    <x v="3"/>
    <x v="0"/>
    <x v="0"/>
    <x v="0"/>
    <x v="0"/>
    <x v="148"/>
    <x v="239"/>
    <x v="1381"/>
    <x v="1381"/>
    <x v="1381"/>
    <x v="1462"/>
    <x v="0"/>
    <x v="1"/>
    <x v="0"/>
    <x v="0"/>
    <x v="0"/>
  </r>
  <r>
    <s v="PL 4221"/>
    <x v="1178"/>
    <x v="0"/>
    <x v="0"/>
    <x v="0"/>
    <x v="0"/>
    <x v="0"/>
    <x v="148"/>
    <x v="289"/>
    <x v="1382"/>
    <x v="1382"/>
    <x v="1382"/>
    <x v="1463"/>
    <x v="0"/>
    <x v="1"/>
    <x v="1"/>
    <x v="0"/>
    <x v="0"/>
  </r>
  <r>
    <s v="PL 4222"/>
    <x v="1179"/>
    <x v="2"/>
    <x v="3"/>
    <x v="0"/>
    <x v="1"/>
    <x v="9"/>
    <x v="149"/>
    <x v="328"/>
    <x v="1383"/>
    <x v="1383"/>
    <x v="1383"/>
    <x v="1464"/>
    <x v="0"/>
    <x v="1"/>
    <x v="1"/>
    <x v="1"/>
    <x v="0"/>
  </r>
  <r>
    <s v="PL 4223"/>
    <x v="1180"/>
    <x v="3"/>
    <x v="0"/>
    <x v="1"/>
    <x v="1"/>
    <x v="1"/>
    <x v="149"/>
    <x v="293"/>
    <x v="1384"/>
    <x v="1384"/>
    <x v="1384"/>
    <x v="79"/>
    <x v="0"/>
    <x v="1"/>
    <x v="1"/>
    <x v="1"/>
    <x v="0"/>
  </r>
  <r>
    <s v="PL 4224"/>
    <x v="148"/>
    <x v="1"/>
    <x v="0"/>
    <x v="1"/>
    <x v="2"/>
    <x v="35"/>
    <x v="149"/>
    <x v="293"/>
    <x v="1385"/>
    <x v="1385"/>
    <x v="1385"/>
    <x v="1465"/>
    <x v="0"/>
    <x v="1"/>
    <x v="0"/>
    <x v="0"/>
    <x v="1"/>
  </r>
  <r>
    <s v="PL 4225"/>
    <x v="1181"/>
    <x v="1"/>
    <x v="0"/>
    <x v="3"/>
    <x v="1"/>
    <x v="7"/>
    <x v="155"/>
    <x v="330"/>
    <x v="1386"/>
    <x v="1386"/>
    <x v="1386"/>
    <x v="1466"/>
    <x v="0"/>
    <x v="2"/>
    <x v="0"/>
    <x v="0"/>
    <x v="1"/>
  </r>
  <r>
    <s v="PL 4226"/>
    <x v="1181"/>
    <x v="0"/>
    <x v="0"/>
    <x v="9"/>
    <x v="0"/>
    <x v="19"/>
    <x v="148"/>
    <x v="289"/>
    <x v="1387"/>
    <x v="1387"/>
    <x v="1387"/>
    <x v="226"/>
    <x v="0"/>
    <x v="1"/>
    <x v="0"/>
    <x v="0"/>
    <x v="0"/>
  </r>
  <r>
    <s v="PL 4227"/>
    <x v="1182"/>
    <x v="1"/>
    <x v="0"/>
    <x v="0"/>
    <x v="1"/>
    <x v="7"/>
    <x v="133"/>
    <x v="252"/>
    <x v="1388"/>
    <x v="1388"/>
    <x v="1388"/>
    <x v="1467"/>
    <x v="1"/>
    <x v="2"/>
    <x v="1"/>
    <x v="1"/>
    <x v="0"/>
  </r>
  <r>
    <s v="PL 4228"/>
    <x v="1183"/>
    <x v="0"/>
    <x v="0"/>
    <x v="3"/>
    <x v="0"/>
    <x v="53"/>
    <x v="149"/>
    <x v="241"/>
    <x v="843"/>
    <x v="843"/>
    <x v="843"/>
    <x v="831"/>
    <x v="1"/>
    <x v="1"/>
    <x v="1"/>
    <x v="0"/>
    <x v="0"/>
  </r>
  <r>
    <s v="PL 4229"/>
    <x v="334"/>
    <x v="2"/>
    <x v="1"/>
    <x v="3"/>
    <x v="0"/>
    <x v="53"/>
    <x v="154"/>
    <x v="149"/>
    <x v="969"/>
    <x v="969"/>
    <x v="969"/>
    <x v="1020"/>
    <x v="0"/>
    <x v="1"/>
    <x v="0"/>
    <x v="0"/>
    <x v="0"/>
  </r>
  <r>
    <s v="PL 4230"/>
    <x v="926"/>
    <x v="0"/>
    <x v="0"/>
    <x v="17"/>
    <x v="0"/>
    <x v="0"/>
    <x v="138"/>
    <x v="257"/>
    <x v="1389"/>
    <x v="1389"/>
    <x v="1389"/>
    <x v="1468"/>
    <x v="0"/>
    <x v="1"/>
    <x v="0"/>
    <x v="0"/>
    <x v="0"/>
  </r>
  <r>
    <s v="PL 4231"/>
    <x v="1184"/>
    <x v="2"/>
    <x v="3"/>
    <x v="0"/>
    <x v="1"/>
    <x v="7"/>
    <x v="149"/>
    <x v="293"/>
    <x v="1390"/>
    <x v="1390"/>
    <x v="1390"/>
    <x v="1469"/>
    <x v="1"/>
    <x v="2"/>
    <x v="1"/>
    <x v="1"/>
    <x v="0"/>
  </r>
  <r>
    <s v="PL 4232"/>
    <x v="1185"/>
    <x v="3"/>
    <x v="0"/>
    <x v="0"/>
    <x v="0"/>
    <x v="0"/>
    <x v="153"/>
    <x v="343"/>
    <x v="1391"/>
    <x v="1391"/>
    <x v="1391"/>
    <x v="1470"/>
    <x v="0"/>
    <x v="1"/>
    <x v="1"/>
    <x v="0"/>
    <x v="0"/>
  </r>
  <r>
    <s v="PL 4233"/>
    <x v="1186"/>
    <x v="2"/>
    <x v="1"/>
    <x v="22"/>
    <x v="2"/>
    <x v="20"/>
    <x v="148"/>
    <x v="289"/>
    <x v="1392"/>
    <x v="1392"/>
    <x v="1392"/>
    <x v="1471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235"/>
    <x v="494"/>
    <x v="3"/>
    <x v="0"/>
    <x v="0"/>
    <x v="0"/>
    <x v="0"/>
    <x v="155"/>
    <x v="266"/>
    <x v="1393"/>
    <x v="1393"/>
    <x v="1393"/>
    <x v="1472"/>
    <x v="0"/>
    <x v="1"/>
    <x v="0"/>
    <x v="0"/>
    <x v="0"/>
  </r>
  <r>
    <s v="PL 4278"/>
    <x v="537"/>
    <x v="2"/>
    <x v="1"/>
    <x v="0"/>
    <x v="0"/>
    <x v="0"/>
    <x v="131"/>
    <x v="267"/>
    <x v="1053"/>
    <x v="1053"/>
    <x v="1053"/>
    <x v="1107"/>
    <x v="1"/>
    <x v="1"/>
    <x v="0"/>
    <x v="0"/>
    <x v="0"/>
  </r>
  <r>
    <s v="PL 4280"/>
    <x v="1187"/>
    <x v="0"/>
    <x v="0"/>
    <x v="1"/>
    <x v="1"/>
    <x v="4"/>
    <x v="160"/>
    <x v="344"/>
    <x v="1394"/>
    <x v="1394"/>
    <x v="1394"/>
    <x v="1473"/>
    <x v="1"/>
    <x v="2"/>
    <x v="1"/>
    <x v="1"/>
    <x v="0"/>
  </r>
  <r>
    <s v="PL 4281"/>
    <x v="1188"/>
    <x v="2"/>
    <x v="3"/>
    <x v="1"/>
    <x v="1"/>
    <x v="4"/>
    <x v="152"/>
    <x v="317"/>
    <x v="1395"/>
    <x v="1395"/>
    <x v="1395"/>
    <x v="1474"/>
    <x v="0"/>
    <x v="2"/>
    <x v="1"/>
    <x v="1"/>
    <x v="0"/>
  </r>
  <r>
    <s v="PL 4282"/>
    <x v="1189"/>
    <x v="0"/>
    <x v="0"/>
    <x v="0"/>
    <x v="1"/>
    <x v="7"/>
    <x v="161"/>
    <x v="345"/>
    <x v="1396"/>
    <x v="1396"/>
    <x v="1396"/>
    <x v="1475"/>
    <x v="1"/>
    <x v="2"/>
    <x v="0"/>
    <x v="1"/>
    <x v="0"/>
  </r>
  <r>
    <s v="PL 4283"/>
    <x v="1190"/>
    <x v="0"/>
    <x v="0"/>
    <x v="1"/>
    <x v="2"/>
    <x v="29"/>
    <x v="158"/>
    <x v="341"/>
    <x v="1397"/>
    <x v="1397"/>
    <x v="1397"/>
    <x v="1476"/>
    <x v="1"/>
    <x v="2"/>
    <x v="0"/>
    <x v="0"/>
    <x v="1"/>
  </r>
  <r>
    <s v="PL 4284"/>
    <x v="1189"/>
    <x v="0"/>
    <x v="0"/>
    <x v="1"/>
    <x v="1"/>
    <x v="7"/>
    <x v="162"/>
    <x v="346"/>
    <x v="1398"/>
    <x v="1398"/>
    <x v="1398"/>
    <x v="1477"/>
    <x v="0"/>
    <x v="2"/>
    <x v="0"/>
    <x v="1"/>
    <x v="0"/>
  </r>
  <r>
    <s v="PL 4285"/>
    <x v="53"/>
    <x v="2"/>
    <x v="3"/>
    <x v="0"/>
    <x v="2"/>
    <x v="33"/>
    <x v="163"/>
    <x v="347"/>
    <x v="1399"/>
    <x v="1399"/>
    <x v="1399"/>
    <x v="1478"/>
    <x v="0"/>
    <x v="2"/>
    <x v="0"/>
    <x v="1"/>
    <x v="0"/>
  </r>
  <r>
    <s v="PL 4286"/>
    <x v="436"/>
    <x v="0"/>
    <x v="0"/>
    <x v="0"/>
    <x v="2"/>
    <x v="41"/>
    <x v="164"/>
    <x v="348"/>
    <x v="1400"/>
    <x v="1400"/>
    <x v="1400"/>
    <x v="1479"/>
    <x v="0"/>
    <x v="2"/>
    <x v="0"/>
    <x v="0"/>
    <x v="1"/>
  </r>
  <r>
    <s v="PL 4287"/>
    <x v="436"/>
    <x v="3"/>
    <x v="0"/>
    <x v="0"/>
    <x v="0"/>
    <x v="19"/>
    <x v="165"/>
    <x v="349"/>
    <x v="1401"/>
    <x v="1401"/>
    <x v="1401"/>
    <x v="1480"/>
    <x v="0"/>
    <x v="2"/>
    <x v="0"/>
    <x v="0"/>
    <x v="0"/>
  </r>
  <r>
    <s v="PL 4288"/>
    <x v="1191"/>
    <x v="1"/>
    <x v="0"/>
    <x v="0"/>
    <x v="2"/>
    <x v="35"/>
    <x v="166"/>
    <x v="350"/>
    <x v="1402"/>
    <x v="1402"/>
    <x v="1402"/>
    <x v="1481"/>
    <x v="1"/>
    <x v="2"/>
    <x v="0"/>
    <x v="1"/>
    <x v="0"/>
  </r>
  <r>
    <s v="PL 4289"/>
    <x v="223"/>
    <x v="3"/>
    <x v="0"/>
    <x v="0"/>
    <x v="2"/>
    <x v="35"/>
    <x v="166"/>
    <x v="350"/>
    <x v="1403"/>
    <x v="1403"/>
    <x v="1403"/>
    <x v="1482"/>
    <x v="1"/>
    <x v="2"/>
    <x v="0"/>
    <x v="0"/>
    <x v="1"/>
  </r>
  <r>
    <s v="PL 4290"/>
    <x v="1192"/>
    <x v="2"/>
    <x v="4"/>
    <x v="2"/>
    <x v="1"/>
    <x v="4"/>
    <x v="160"/>
    <x v="344"/>
    <x v="1404"/>
    <x v="1404"/>
    <x v="1404"/>
    <x v="1483"/>
    <x v="1"/>
    <x v="2"/>
    <x v="0"/>
    <x v="1"/>
    <x v="0"/>
  </r>
  <r>
    <s v="PL 4291"/>
    <x v="1192"/>
    <x v="0"/>
    <x v="0"/>
    <x v="4"/>
    <x v="2"/>
    <x v="26"/>
    <x v="152"/>
    <x v="317"/>
    <x v="1405"/>
    <x v="1405"/>
    <x v="1405"/>
    <x v="1484"/>
    <x v="1"/>
    <x v="2"/>
    <x v="0"/>
    <x v="1"/>
    <x v="0"/>
  </r>
  <r>
    <s v="PL 4292"/>
    <x v="1193"/>
    <x v="0"/>
    <x v="0"/>
    <x v="0"/>
    <x v="0"/>
    <x v="0"/>
    <x v="152"/>
    <x v="317"/>
    <x v="1406"/>
    <x v="1406"/>
    <x v="1406"/>
    <x v="1485"/>
    <x v="0"/>
    <x v="1"/>
    <x v="1"/>
    <x v="0"/>
    <x v="0"/>
  </r>
  <r>
    <s v="PL 4293"/>
    <x v="1194"/>
    <x v="3"/>
    <x v="0"/>
    <x v="3"/>
    <x v="0"/>
    <x v="53"/>
    <x v="133"/>
    <x v="351"/>
    <x v="1407"/>
    <x v="1407"/>
    <x v="1407"/>
    <x v="1486"/>
    <x v="1"/>
    <x v="1"/>
    <x v="1"/>
    <x v="0"/>
    <x v="0"/>
  </r>
  <r>
    <s v="PL 4294"/>
    <x v="1195"/>
    <x v="2"/>
    <x v="3"/>
    <x v="3"/>
    <x v="0"/>
    <x v="53"/>
    <x v="133"/>
    <x v="42"/>
    <x v="1408"/>
    <x v="1408"/>
    <x v="1408"/>
    <x v="1487"/>
    <x v="1"/>
    <x v="1"/>
    <x v="1"/>
    <x v="0"/>
    <x v="0"/>
  </r>
  <r>
    <s v="PL 4295"/>
    <x v="709"/>
    <x v="3"/>
    <x v="0"/>
    <x v="6"/>
    <x v="2"/>
    <x v="50"/>
    <x v="152"/>
    <x v="317"/>
    <x v="1409"/>
    <x v="1409"/>
    <x v="1409"/>
    <x v="1488"/>
    <x v="1"/>
    <x v="0"/>
    <x v="0"/>
    <x v="0"/>
    <x v="1"/>
  </r>
  <r>
    <s v="PL 4296"/>
    <x v="709"/>
    <x v="1"/>
    <x v="0"/>
    <x v="6"/>
    <x v="2"/>
    <x v="50"/>
    <x v="160"/>
    <x v="344"/>
    <x v="1409"/>
    <x v="1409"/>
    <x v="1409"/>
    <x v="1488"/>
    <x v="1"/>
    <x v="0"/>
    <x v="0"/>
    <x v="0"/>
    <x v="1"/>
  </r>
  <r>
    <s v="PL 4297"/>
    <x v="1196"/>
    <x v="1"/>
    <x v="0"/>
    <x v="0"/>
    <x v="1"/>
    <x v="9"/>
    <x v="152"/>
    <x v="352"/>
    <x v="1410"/>
    <x v="1410"/>
    <x v="1410"/>
    <x v="1489"/>
    <x v="0"/>
    <x v="1"/>
    <x v="1"/>
    <x v="1"/>
    <x v="0"/>
  </r>
  <r>
    <s v="PL 4298"/>
    <x v="1197"/>
    <x v="0"/>
    <x v="0"/>
    <x v="4"/>
    <x v="2"/>
    <x v="35"/>
    <x v="152"/>
    <x v="317"/>
    <x v="1411"/>
    <x v="1411"/>
    <x v="1411"/>
    <x v="1490"/>
    <x v="0"/>
    <x v="1"/>
    <x v="1"/>
    <x v="1"/>
    <x v="0"/>
  </r>
  <r>
    <s v="PL 4299"/>
    <x v="40"/>
    <x v="2"/>
    <x v="2"/>
    <x v="9"/>
    <x v="2"/>
    <x v="59"/>
    <x v="152"/>
    <x v="317"/>
    <x v="34"/>
    <x v="34"/>
    <x v="34"/>
    <x v="1491"/>
    <x v="0"/>
    <x v="1"/>
    <x v="0"/>
    <x v="0"/>
    <x v="1"/>
  </r>
  <r>
    <s v="PL 4300"/>
    <x v="1198"/>
    <x v="1"/>
    <x v="0"/>
    <x v="0"/>
    <x v="0"/>
    <x v="0"/>
    <x v="152"/>
    <x v="317"/>
    <x v="1412"/>
    <x v="1412"/>
    <x v="1412"/>
    <x v="1492"/>
    <x v="0"/>
    <x v="1"/>
    <x v="1"/>
    <x v="0"/>
    <x v="0"/>
  </r>
  <r>
    <s v="PL 4302"/>
    <x v="1199"/>
    <x v="2"/>
    <x v="4"/>
    <x v="0"/>
    <x v="0"/>
    <x v="0"/>
    <x v="152"/>
    <x v="269"/>
    <x v="1413"/>
    <x v="1413"/>
    <x v="1413"/>
    <x v="1493"/>
    <x v="0"/>
    <x v="1"/>
    <x v="1"/>
    <x v="0"/>
    <x v="0"/>
  </r>
  <r>
    <s v="PL 4303"/>
    <x v="1200"/>
    <x v="0"/>
    <x v="0"/>
    <x v="1"/>
    <x v="2"/>
    <x v="35"/>
    <x v="152"/>
    <x v="317"/>
    <x v="1414"/>
    <x v="1414"/>
    <x v="1414"/>
    <x v="1494"/>
    <x v="0"/>
    <x v="1"/>
    <x v="1"/>
    <x v="1"/>
    <x v="0"/>
  </r>
  <r>
    <s v="PL 4304"/>
    <x v="1201"/>
    <x v="0"/>
    <x v="0"/>
    <x v="1"/>
    <x v="1"/>
    <x v="1"/>
    <x v="152"/>
    <x v="317"/>
    <x v="1415"/>
    <x v="1415"/>
    <x v="1415"/>
    <x v="110"/>
    <x v="0"/>
    <x v="1"/>
    <x v="1"/>
    <x v="1"/>
    <x v="0"/>
  </r>
  <r>
    <s v="PL 4305"/>
    <x v="1202"/>
    <x v="0"/>
    <x v="0"/>
    <x v="3"/>
    <x v="0"/>
    <x v="13"/>
    <x v="152"/>
    <x v="317"/>
    <x v="769"/>
    <x v="769"/>
    <x v="769"/>
    <x v="804"/>
    <x v="0"/>
    <x v="1"/>
    <x v="0"/>
    <x v="0"/>
    <x v="0"/>
  </r>
  <r>
    <s v="PL 4306"/>
    <x v="1202"/>
    <x v="1"/>
    <x v="0"/>
    <x v="3"/>
    <x v="0"/>
    <x v="13"/>
    <x v="152"/>
    <x v="317"/>
    <x v="1416"/>
    <x v="1416"/>
    <x v="1416"/>
    <x v="1495"/>
    <x v="0"/>
    <x v="1"/>
    <x v="0"/>
    <x v="0"/>
    <x v="0"/>
  </r>
  <r>
    <s v="PL 4307"/>
    <x v="1203"/>
    <x v="2"/>
    <x v="3"/>
    <x v="9"/>
    <x v="2"/>
    <x v="59"/>
    <x v="160"/>
    <x v="344"/>
    <x v="34"/>
    <x v="34"/>
    <x v="34"/>
    <x v="1491"/>
    <x v="0"/>
    <x v="1"/>
    <x v="1"/>
    <x v="1"/>
    <x v="0"/>
  </r>
  <r>
    <s v="PL 4308"/>
    <x v="1204"/>
    <x v="2"/>
    <x v="2"/>
    <x v="1"/>
    <x v="1"/>
    <x v="7"/>
    <x v="167"/>
    <x v="353"/>
    <x v="1417"/>
    <x v="1417"/>
    <x v="1417"/>
    <x v="1496"/>
    <x v="1"/>
    <x v="0"/>
    <x v="1"/>
    <x v="1"/>
    <x v="0"/>
  </r>
  <r>
    <s v="PL 4309"/>
    <x v="1205"/>
    <x v="3"/>
    <x v="0"/>
    <x v="1"/>
    <x v="1"/>
    <x v="4"/>
    <x v="159"/>
    <x v="342"/>
    <x v="716"/>
    <x v="716"/>
    <x v="716"/>
    <x v="751"/>
    <x v="1"/>
    <x v="2"/>
    <x v="1"/>
    <x v="1"/>
    <x v="0"/>
  </r>
  <r>
    <s v="PL 4310"/>
    <x v="1206"/>
    <x v="2"/>
    <x v="4"/>
    <x v="16"/>
    <x v="2"/>
    <x v="34"/>
    <x v="161"/>
    <x v="345"/>
    <x v="1418"/>
    <x v="1418"/>
    <x v="1418"/>
    <x v="1497"/>
    <x v="0"/>
    <x v="2"/>
    <x v="1"/>
    <x v="1"/>
    <x v="0"/>
  </r>
  <r>
    <s v="PL 4311"/>
    <x v="1207"/>
    <x v="2"/>
    <x v="3"/>
    <x v="1"/>
    <x v="1"/>
    <x v="4"/>
    <x v="164"/>
    <x v="348"/>
    <x v="315"/>
    <x v="315"/>
    <x v="315"/>
    <x v="323"/>
    <x v="1"/>
    <x v="2"/>
    <x v="0"/>
    <x v="1"/>
    <x v="0"/>
  </r>
  <r>
    <s v="PL 4312"/>
    <x v="85"/>
    <x v="2"/>
    <x v="4"/>
    <x v="2"/>
    <x v="1"/>
    <x v="7"/>
    <x v="161"/>
    <x v="345"/>
    <x v="1419"/>
    <x v="1419"/>
    <x v="1419"/>
    <x v="1498"/>
    <x v="1"/>
    <x v="0"/>
    <x v="0"/>
    <x v="1"/>
    <x v="0"/>
  </r>
  <r>
    <s v="PL 4313"/>
    <x v="445"/>
    <x v="1"/>
    <x v="0"/>
    <x v="0"/>
    <x v="0"/>
    <x v="0"/>
    <x v="160"/>
    <x v="354"/>
    <x v="1420"/>
    <x v="1420"/>
    <x v="1420"/>
    <x v="1499"/>
    <x v="0"/>
    <x v="1"/>
    <x v="0"/>
    <x v="0"/>
    <x v="0"/>
  </r>
  <r>
    <s v="PL 4314"/>
    <x v="296"/>
    <x v="1"/>
    <x v="0"/>
    <x v="5"/>
    <x v="2"/>
    <x v="59"/>
    <x v="158"/>
    <x v="341"/>
    <x v="1421"/>
    <x v="1421"/>
    <x v="1421"/>
    <x v="1500"/>
    <x v="0"/>
    <x v="2"/>
    <x v="0"/>
    <x v="0"/>
    <x v="1"/>
  </r>
  <r>
    <s v="PL 4315"/>
    <x v="1208"/>
    <x v="0"/>
    <x v="0"/>
    <x v="4"/>
    <x v="0"/>
    <x v="5"/>
    <x v="144"/>
    <x v="355"/>
    <x v="1422"/>
    <x v="1422"/>
    <x v="1422"/>
    <x v="1501"/>
    <x v="0"/>
    <x v="2"/>
    <x v="0"/>
    <x v="0"/>
    <x v="0"/>
  </r>
  <r>
    <s v="PL 4316"/>
    <x v="1209"/>
    <x v="1"/>
    <x v="0"/>
    <x v="4"/>
    <x v="0"/>
    <x v="10"/>
    <x v="144"/>
    <x v="355"/>
    <x v="45"/>
    <x v="45"/>
    <x v="45"/>
    <x v="1170"/>
    <x v="0"/>
    <x v="2"/>
    <x v="1"/>
    <x v="0"/>
    <x v="0"/>
  </r>
  <r>
    <s v="PL 4319"/>
    <x v="1210"/>
    <x v="0"/>
    <x v="0"/>
    <x v="1"/>
    <x v="1"/>
    <x v="4"/>
    <x v="156"/>
    <x v="356"/>
    <x v="1423"/>
    <x v="1423"/>
    <x v="1423"/>
    <x v="1502"/>
    <x v="1"/>
    <x v="2"/>
    <x v="0"/>
    <x v="0"/>
    <x v="1"/>
  </r>
  <r>
    <s v="PL 4321"/>
    <x v="1210"/>
    <x v="1"/>
    <x v="0"/>
    <x v="0"/>
    <x v="0"/>
    <x v="0"/>
    <x v="152"/>
    <x v="357"/>
    <x v="1424"/>
    <x v="1424"/>
    <x v="1424"/>
    <x v="1503"/>
    <x v="0"/>
    <x v="1"/>
    <x v="0"/>
    <x v="0"/>
    <x v="0"/>
  </r>
  <r>
    <s v="PL 4322"/>
    <x v="1211"/>
    <x v="3"/>
    <x v="0"/>
    <x v="9"/>
    <x v="2"/>
    <x v="17"/>
    <x v="161"/>
    <x v="345"/>
    <x v="1425"/>
    <x v="1425"/>
    <x v="1425"/>
    <x v="1504"/>
    <x v="1"/>
    <x v="2"/>
    <x v="1"/>
    <x v="1"/>
    <x v="0"/>
  </r>
  <r>
    <s v="PL 4323"/>
    <x v="1212"/>
    <x v="0"/>
    <x v="0"/>
    <x v="4"/>
    <x v="2"/>
    <x v="18"/>
    <x v="152"/>
    <x v="201"/>
    <x v="1426"/>
    <x v="1426"/>
    <x v="1426"/>
    <x v="1505"/>
    <x v="0"/>
    <x v="1"/>
    <x v="1"/>
    <x v="1"/>
    <x v="0"/>
  </r>
  <r>
    <s v="PL 4324"/>
    <x v="201"/>
    <x v="3"/>
    <x v="0"/>
    <x v="1"/>
    <x v="1"/>
    <x v="8"/>
    <x v="159"/>
    <x v="342"/>
    <x v="1427"/>
    <x v="1427"/>
    <x v="1427"/>
    <x v="1506"/>
    <x v="1"/>
    <x v="2"/>
    <x v="0"/>
    <x v="1"/>
    <x v="0"/>
  </r>
  <r>
    <s v="PL 4325"/>
    <x v="35"/>
    <x v="0"/>
    <x v="0"/>
    <x v="1"/>
    <x v="2"/>
    <x v="32"/>
    <x v="164"/>
    <x v="348"/>
    <x v="1428"/>
    <x v="1428"/>
    <x v="1428"/>
    <x v="1507"/>
    <x v="1"/>
    <x v="2"/>
    <x v="0"/>
    <x v="0"/>
    <x v="1"/>
  </r>
  <r>
    <s v="PL 4326"/>
    <x v="1213"/>
    <x v="3"/>
    <x v="0"/>
    <x v="2"/>
    <x v="2"/>
    <x v="40"/>
    <x v="156"/>
    <x v="356"/>
    <x v="1429"/>
    <x v="1429"/>
    <x v="1429"/>
    <x v="1508"/>
    <x v="1"/>
    <x v="2"/>
    <x v="0"/>
    <x v="1"/>
    <x v="0"/>
  </r>
  <r>
    <s v="PL 4327"/>
    <x v="1214"/>
    <x v="0"/>
    <x v="0"/>
    <x v="2"/>
    <x v="2"/>
    <x v="31"/>
    <x v="164"/>
    <x v="348"/>
    <x v="1430"/>
    <x v="1430"/>
    <x v="1430"/>
    <x v="1509"/>
    <x v="1"/>
    <x v="2"/>
    <x v="0"/>
    <x v="0"/>
    <x v="1"/>
  </r>
  <r>
    <s v="PL 4328"/>
    <x v="1214"/>
    <x v="1"/>
    <x v="0"/>
    <x v="4"/>
    <x v="0"/>
    <x v="0"/>
    <x v="161"/>
    <x v="345"/>
    <x v="1431"/>
    <x v="1431"/>
    <x v="1431"/>
    <x v="1510"/>
    <x v="0"/>
    <x v="2"/>
    <x v="0"/>
    <x v="0"/>
    <x v="0"/>
  </r>
  <r>
    <s v="PL 4329"/>
    <x v="1214"/>
    <x v="1"/>
    <x v="0"/>
    <x v="17"/>
    <x v="2"/>
    <x v="51"/>
    <x v="160"/>
    <x v="358"/>
    <x v="1432"/>
    <x v="1432"/>
    <x v="1432"/>
    <x v="1511"/>
    <x v="1"/>
    <x v="1"/>
    <x v="0"/>
    <x v="0"/>
    <x v="1"/>
  </r>
  <r>
    <s v="PL 4330"/>
    <x v="313"/>
    <x v="2"/>
    <x v="2"/>
    <x v="2"/>
    <x v="2"/>
    <x v="33"/>
    <x v="161"/>
    <x v="345"/>
    <x v="1433"/>
    <x v="1433"/>
    <x v="1433"/>
    <x v="1512"/>
    <x v="0"/>
    <x v="0"/>
    <x v="0"/>
    <x v="0"/>
    <x v="1"/>
  </r>
  <r>
    <s v="PL 4331"/>
    <x v="1215"/>
    <x v="2"/>
    <x v="1"/>
    <x v="0"/>
    <x v="0"/>
    <x v="0"/>
    <x v="160"/>
    <x v="344"/>
    <x v="1434"/>
    <x v="1434"/>
    <x v="1434"/>
    <x v="1513"/>
    <x v="0"/>
    <x v="1"/>
    <x v="1"/>
    <x v="0"/>
    <x v="0"/>
  </r>
  <r>
    <s v="PL 4332"/>
    <x v="1216"/>
    <x v="1"/>
    <x v="0"/>
    <x v="9"/>
    <x v="2"/>
    <x v="59"/>
    <x v="160"/>
    <x v="344"/>
    <x v="34"/>
    <x v="34"/>
    <x v="34"/>
    <x v="953"/>
    <x v="0"/>
    <x v="1"/>
    <x v="0"/>
    <x v="0"/>
    <x v="1"/>
  </r>
  <r>
    <s v="PL 4333"/>
    <x v="1217"/>
    <x v="1"/>
    <x v="0"/>
    <x v="17"/>
    <x v="0"/>
    <x v="0"/>
    <x v="160"/>
    <x v="359"/>
    <x v="1435"/>
    <x v="1435"/>
    <x v="1435"/>
    <x v="1514"/>
    <x v="0"/>
    <x v="1"/>
    <x v="1"/>
    <x v="0"/>
    <x v="0"/>
  </r>
  <r>
    <s v="PL 4334"/>
    <x v="1218"/>
    <x v="0"/>
    <x v="0"/>
    <x v="0"/>
    <x v="0"/>
    <x v="0"/>
    <x v="160"/>
    <x v="344"/>
    <x v="1436"/>
    <x v="1436"/>
    <x v="1436"/>
    <x v="1515"/>
    <x v="0"/>
    <x v="1"/>
    <x v="1"/>
    <x v="0"/>
    <x v="0"/>
  </r>
  <r>
    <s v="PL 4335"/>
    <x v="803"/>
    <x v="1"/>
    <x v="0"/>
    <x v="0"/>
    <x v="0"/>
    <x v="0"/>
    <x v="158"/>
    <x v="341"/>
    <x v="1437"/>
    <x v="1437"/>
    <x v="1437"/>
    <x v="1516"/>
    <x v="0"/>
    <x v="1"/>
    <x v="0"/>
    <x v="0"/>
    <x v="0"/>
  </r>
  <r>
    <s v="PL 4336"/>
    <x v="1219"/>
    <x v="2"/>
    <x v="2"/>
    <x v="1"/>
    <x v="2"/>
    <x v="35"/>
    <x v="161"/>
    <x v="345"/>
    <x v="1438"/>
    <x v="1438"/>
    <x v="1438"/>
    <x v="1517"/>
    <x v="0"/>
    <x v="1"/>
    <x v="1"/>
    <x v="1"/>
    <x v="0"/>
  </r>
  <r>
    <s v="PL 4337"/>
    <x v="1220"/>
    <x v="3"/>
    <x v="0"/>
    <x v="3"/>
    <x v="0"/>
    <x v="13"/>
    <x v="158"/>
    <x v="341"/>
    <x v="700"/>
    <x v="700"/>
    <x v="700"/>
    <x v="734"/>
    <x v="0"/>
    <x v="1"/>
    <x v="1"/>
    <x v="0"/>
    <x v="0"/>
  </r>
  <r>
    <s v="PL 4338"/>
    <x v="1221"/>
    <x v="1"/>
    <x v="0"/>
    <x v="18"/>
    <x v="2"/>
    <x v="27"/>
    <x v="164"/>
    <x v="348"/>
    <x v="1439"/>
    <x v="1439"/>
    <x v="1439"/>
    <x v="1518"/>
    <x v="0"/>
    <x v="0"/>
    <x v="0"/>
    <x v="1"/>
    <x v="0"/>
  </r>
  <r>
    <s v="PL 4339"/>
    <x v="1222"/>
    <x v="0"/>
    <x v="0"/>
    <x v="3"/>
    <x v="0"/>
    <x v="53"/>
    <x v="158"/>
    <x v="360"/>
    <x v="1440"/>
    <x v="1440"/>
    <x v="1440"/>
    <x v="1519"/>
    <x v="1"/>
    <x v="1"/>
    <x v="1"/>
    <x v="0"/>
    <x v="0"/>
  </r>
  <r>
    <s v="PL 4340"/>
    <x v="1223"/>
    <x v="0"/>
    <x v="0"/>
    <x v="3"/>
    <x v="0"/>
    <x v="53"/>
    <x v="158"/>
    <x v="54"/>
    <x v="1408"/>
    <x v="1408"/>
    <x v="1408"/>
    <x v="1520"/>
    <x v="1"/>
    <x v="1"/>
    <x v="1"/>
    <x v="0"/>
    <x v="0"/>
  </r>
  <r>
    <s v="PL 4341"/>
    <x v="709"/>
    <x v="3"/>
    <x v="0"/>
    <x v="3"/>
    <x v="0"/>
    <x v="53"/>
    <x v="158"/>
    <x v="361"/>
    <x v="969"/>
    <x v="969"/>
    <x v="969"/>
    <x v="1521"/>
    <x v="1"/>
    <x v="1"/>
    <x v="0"/>
    <x v="0"/>
    <x v="0"/>
  </r>
  <r>
    <s v="PL 4342"/>
    <x v="709"/>
    <x v="0"/>
    <x v="0"/>
    <x v="3"/>
    <x v="0"/>
    <x v="53"/>
    <x v="158"/>
    <x v="274"/>
    <x v="851"/>
    <x v="851"/>
    <x v="851"/>
    <x v="890"/>
    <x v="1"/>
    <x v="1"/>
    <x v="0"/>
    <x v="0"/>
    <x v="0"/>
  </r>
  <r>
    <s v="PL 4343"/>
    <x v="709"/>
    <x v="2"/>
    <x v="1"/>
    <x v="1"/>
    <x v="2"/>
    <x v="59"/>
    <x v="156"/>
    <x v="356"/>
    <x v="1441"/>
    <x v="1441"/>
    <x v="1441"/>
    <x v="1522"/>
    <x v="0"/>
    <x v="2"/>
    <x v="0"/>
    <x v="0"/>
    <x v="1"/>
  </r>
  <r>
    <s v="PL 4344"/>
    <x v="709"/>
    <x v="1"/>
    <x v="0"/>
    <x v="3"/>
    <x v="0"/>
    <x v="19"/>
    <x v="158"/>
    <x v="341"/>
    <x v="1442"/>
    <x v="1442"/>
    <x v="1442"/>
    <x v="1523"/>
    <x v="0"/>
    <x v="1"/>
    <x v="0"/>
    <x v="0"/>
    <x v="0"/>
  </r>
  <r>
    <s v="PL 4345"/>
    <x v="1224"/>
    <x v="3"/>
    <x v="0"/>
    <x v="4"/>
    <x v="2"/>
    <x v="26"/>
    <x v="157"/>
    <x v="339"/>
    <x v="1443"/>
    <x v="1443"/>
    <x v="1443"/>
    <x v="1524"/>
    <x v="1"/>
    <x v="2"/>
    <x v="1"/>
    <x v="1"/>
    <x v="0"/>
  </r>
  <r>
    <s v="PL 4346"/>
    <x v="1225"/>
    <x v="3"/>
    <x v="0"/>
    <x v="1"/>
    <x v="1"/>
    <x v="8"/>
    <x v="164"/>
    <x v="348"/>
    <x v="1444"/>
    <x v="1444"/>
    <x v="1444"/>
    <x v="1525"/>
    <x v="0"/>
    <x v="2"/>
    <x v="0"/>
    <x v="0"/>
    <x v="1"/>
  </r>
  <r>
    <s v="PL 4347"/>
    <x v="230"/>
    <x v="1"/>
    <x v="0"/>
    <x v="1"/>
    <x v="1"/>
    <x v="3"/>
    <x v="168"/>
    <x v="362"/>
    <x v="3"/>
    <x v="3"/>
    <x v="3"/>
    <x v="3"/>
    <x v="1"/>
    <x v="2"/>
    <x v="0"/>
    <x v="1"/>
    <x v="0"/>
  </r>
  <r>
    <s v="PL 4348"/>
    <x v="76"/>
    <x v="0"/>
    <x v="0"/>
    <x v="10"/>
    <x v="0"/>
    <x v="13"/>
    <x v="158"/>
    <x v="341"/>
    <x v="246"/>
    <x v="246"/>
    <x v="246"/>
    <x v="251"/>
    <x v="0"/>
    <x v="1"/>
    <x v="0"/>
    <x v="0"/>
    <x v="0"/>
  </r>
  <r>
    <s v="PL 4349"/>
    <x v="10"/>
    <x v="0"/>
    <x v="0"/>
    <x v="0"/>
    <x v="2"/>
    <x v="17"/>
    <x v="164"/>
    <x v="311"/>
    <x v="1445"/>
    <x v="1445"/>
    <x v="1445"/>
    <x v="1526"/>
    <x v="1"/>
    <x v="1"/>
    <x v="0"/>
    <x v="0"/>
    <x v="1"/>
  </r>
  <r>
    <s v="PL 4350"/>
    <x v="1226"/>
    <x v="3"/>
    <x v="0"/>
    <x v="6"/>
    <x v="1"/>
    <x v="1"/>
    <x v="158"/>
    <x v="341"/>
    <x v="1446"/>
    <x v="1446"/>
    <x v="1446"/>
    <x v="1527"/>
    <x v="0"/>
    <x v="2"/>
    <x v="1"/>
    <x v="1"/>
    <x v="0"/>
  </r>
  <r>
    <s v="PL 4351"/>
    <x v="1227"/>
    <x v="2"/>
    <x v="4"/>
    <x v="6"/>
    <x v="2"/>
    <x v="35"/>
    <x v="158"/>
    <x v="341"/>
    <x v="1447"/>
    <x v="1447"/>
    <x v="1447"/>
    <x v="1528"/>
    <x v="0"/>
    <x v="2"/>
    <x v="1"/>
    <x v="1"/>
    <x v="0"/>
  </r>
  <r>
    <s v="PL 4352"/>
    <x v="1228"/>
    <x v="3"/>
    <x v="0"/>
    <x v="0"/>
    <x v="0"/>
    <x v="0"/>
    <x v="156"/>
    <x v="363"/>
    <x v="1448"/>
    <x v="1448"/>
    <x v="1448"/>
    <x v="1529"/>
    <x v="0"/>
    <x v="1"/>
    <x v="0"/>
    <x v="0"/>
    <x v="0"/>
  </r>
  <r>
    <s v="PL 4353"/>
    <x v="1228"/>
    <x v="1"/>
    <x v="0"/>
    <x v="4"/>
    <x v="0"/>
    <x v="10"/>
    <x v="158"/>
    <x v="341"/>
    <x v="1308"/>
    <x v="1308"/>
    <x v="1308"/>
    <x v="1530"/>
    <x v="0"/>
    <x v="1"/>
    <x v="0"/>
    <x v="0"/>
    <x v="0"/>
  </r>
  <r>
    <s v="PL 4354"/>
    <x v="1229"/>
    <x v="2"/>
    <x v="2"/>
    <x v="3"/>
    <x v="0"/>
    <x v="53"/>
    <x v="158"/>
    <x v="364"/>
    <x v="843"/>
    <x v="843"/>
    <x v="843"/>
    <x v="882"/>
    <x v="1"/>
    <x v="1"/>
    <x v="1"/>
    <x v="0"/>
    <x v="0"/>
  </r>
  <r>
    <s v="PL 4355"/>
    <x v="1230"/>
    <x v="2"/>
    <x v="4"/>
    <x v="3"/>
    <x v="0"/>
    <x v="53"/>
    <x v="158"/>
    <x v="365"/>
    <x v="945"/>
    <x v="945"/>
    <x v="945"/>
    <x v="992"/>
    <x v="1"/>
    <x v="1"/>
    <x v="1"/>
    <x v="0"/>
    <x v="0"/>
  </r>
  <r>
    <s v="PL 4356"/>
    <x v="706"/>
    <x v="1"/>
    <x v="0"/>
    <x v="0"/>
    <x v="0"/>
    <x v="0"/>
    <x v="158"/>
    <x v="271"/>
    <x v="1449"/>
    <x v="1449"/>
    <x v="1449"/>
    <x v="1531"/>
    <x v="0"/>
    <x v="1"/>
    <x v="0"/>
    <x v="0"/>
    <x v="0"/>
  </r>
  <r>
    <s v="PL 4357"/>
    <x v="706"/>
    <x v="2"/>
    <x v="4"/>
    <x v="0"/>
    <x v="0"/>
    <x v="0"/>
    <x v="161"/>
    <x v="366"/>
    <x v="1450"/>
    <x v="1450"/>
    <x v="1450"/>
    <x v="1532"/>
    <x v="0"/>
    <x v="1"/>
    <x v="0"/>
    <x v="0"/>
    <x v="0"/>
  </r>
  <r>
    <s v="PL 4358"/>
    <x v="1231"/>
    <x v="0"/>
    <x v="0"/>
    <x v="2"/>
    <x v="2"/>
    <x v="31"/>
    <x v="164"/>
    <x v="348"/>
    <x v="1451"/>
    <x v="1451"/>
    <x v="1451"/>
    <x v="1533"/>
    <x v="1"/>
    <x v="2"/>
    <x v="1"/>
    <x v="1"/>
    <x v="0"/>
  </r>
  <r>
    <s v="PL 4359"/>
    <x v="1232"/>
    <x v="0"/>
    <x v="0"/>
    <x v="1"/>
    <x v="1"/>
    <x v="4"/>
    <x v="169"/>
    <x v="367"/>
    <x v="1452"/>
    <x v="1452"/>
    <x v="1452"/>
    <x v="1534"/>
    <x v="0"/>
    <x v="0"/>
    <x v="1"/>
    <x v="1"/>
    <x v="0"/>
  </r>
  <r>
    <s v="PL 4360"/>
    <x v="1233"/>
    <x v="1"/>
    <x v="0"/>
    <x v="9"/>
    <x v="2"/>
    <x v="36"/>
    <x v="169"/>
    <x v="367"/>
    <x v="1453"/>
    <x v="1453"/>
    <x v="1453"/>
    <x v="1535"/>
    <x v="1"/>
    <x v="2"/>
    <x v="1"/>
    <x v="1"/>
    <x v="0"/>
  </r>
  <r>
    <s v="PL 4361"/>
    <x v="1234"/>
    <x v="1"/>
    <x v="0"/>
    <x v="9"/>
    <x v="2"/>
    <x v="59"/>
    <x v="161"/>
    <x v="345"/>
    <x v="34"/>
    <x v="34"/>
    <x v="34"/>
    <x v="953"/>
    <x v="0"/>
    <x v="1"/>
    <x v="0"/>
    <x v="0"/>
    <x v="1"/>
  </r>
  <r>
    <s v="PL 4362"/>
    <x v="1235"/>
    <x v="3"/>
    <x v="0"/>
    <x v="2"/>
    <x v="2"/>
    <x v="31"/>
    <x v="164"/>
    <x v="348"/>
    <x v="1454"/>
    <x v="1454"/>
    <x v="1454"/>
    <x v="1536"/>
    <x v="1"/>
    <x v="2"/>
    <x v="1"/>
    <x v="1"/>
    <x v="0"/>
  </r>
  <r>
    <s v="PL 4363"/>
    <x v="1236"/>
    <x v="1"/>
    <x v="0"/>
    <x v="0"/>
    <x v="0"/>
    <x v="0"/>
    <x v="161"/>
    <x v="366"/>
    <x v="1455"/>
    <x v="1455"/>
    <x v="1455"/>
    <x v="1537"/>
    <x v="0"/>
    <x v="1"/>
    <x v="1"/>
    <x v="0"/>
    <x v="0"/>
  </r>
  <r>
    <s v="PL 4364"/>
    <x v="1237"/>
    <x v="2"/>
    <x v="2"/>
    <x v="0"/>
    <x v="0"/>
    <x v="0"/>
    <x v="161"/>
    <x v="345"/>
    <x v="1456"/>
    <x v="1456"/>
    <x v="1456"/>
    <x v="1538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367"/>
    <x v="1238"/>
    <x v="2"/>
    <x v="1"/>
    <x v="2"/>
    <x v="2"/>
    <x v="31"/>
    <x v="164"/>
    <x v="348"/>
    <x v="1457"/>
    <x v="1457"/>
    <x v="1457"/>
    <x v="1539"/>
    <x v="1"/>
    <x v="2"/>
    <x v="1"/>
    <x v="1"/>
    <x v="0"/>
  </r>
  <r>
    <s v="PL 4368"/>
    <x v="37"/>
    <x v="0"/>
    <x v="0"/>
    <x v="0"/>
    <x v="2"/>
    <x v="17"/>
    <x v="164"/>
    <x v="259"/>
    <x v="1458"/>
    <x v="1458"/>
    <x v="1458"/>
    <x v="844"/>
    <x v="1"/>
    <x v="1"/>
    <x v="0"/>
    <x v="0"/>
    <x v="1"/>
  </r>
  <r>
    <s v="PL 4369"/>
    <x v="1239"/>
    <x v="3"/>
    <x v="0"/>
    <x v="0"/>
    <x v="1"/>
    <x v="9"/>
    <x v="161"/>
    <x v="278"/>
    <x v="1459"/>
    <x v="1459"/>
    <x v="1459"/>
    <x v="1540"/>
    <x v="0"/>
    <x v="1"/>
    <x v="1"/>
    <x v="1"/>
    <x v="0"/>
  </r>
  <r>
    <s v="PL 4370"/>
    <x v="1240"/>
    <x v="1"/>
    <x v="0"/>
    <x v="4"/>
    <x v="1"/>
    <x v="7"/>
    <x v="161"/>
    <x v="345"/>
    <x v="1460"/>
    <x v="1460"/>
    <x v="1460"/>
    <x v="1541"/>
    <x v="0"/>
    <x v="0"/>
    <x v="1"/>
    <x v="1"/>
    <x v="0"/>
  </r>
  <r>
    <s v="PL 4371"/>
    <x v="321"/>
    <x v="1"/>
    <x v="0"/>
    <x v="4"/>
    <x v="0"/>
    <x v="16"/>
    <x v="156"/>
    <x v="356"/>
    <x v="1461"/>
    <x v="1461"/>
    <x v="1461"/>
    <x v="1542"/>
    <x v="0"/>
    <x v="2"/>
    <x v="0"/>
    <x v="0"/>
    <x v="0"/>
  </r>
  <r>
    <s v="PL 4372"/>
    <x v="213"/>
    <x v="1"/>
    <x v="0"/>
    <x v="4"/>
    <x v="0"/>
    <x v="5"/>
    <x v="170"/>
    <x v="368"/>
    <x v="26"/>
    <x v="26"/>
    <x v="26"/>
    <x v="26"/>
    <x v="0"/>
    <x v="2"/>
    <x v="0"/>
    <x v="0"/>
    <x v="0"/>
  </r>
  <r>
    <s v="PL 4373"/>
    <x v="529"/>
    <x v="0"/>
    <x v="0"/>
    <x v="1"/>
    <x v="0"/>
    <x v="5"/>
    <x v="156"/>
    <x v="356"/>
    <x v="1462"/>
    <x v="1462"/>
    <x v="1462"/>
    <x v="1543"/>
    <x v="0"/>
    <x v="2"/>
    <x v="0"/>
    <x v="0"/>
    <x v="0"/>
  </r>
  <r>
    <s v="PL 4374"/>
    <x v="1241"/>
    <x v="0"/>
    <x v="0"/>
    <x v="17"/>
    <x v="0"/>
    <x v="0"/>
    <x v="161"/>
    <x v="366"/>
    <x v="1463"/>
    <x v="1463"/>
    <x v="1463"/>
    <x v="1544"/>
    <x v="0"/>
    <x v="1"/>
    <x v="0"/>
    <x v="0"/>
    <x v="0"/>
  </r>
  <r>
    <s v="PL 4375"/>
    <x v="1242"/>
    <x v="0"/>
    <x v="0"/>
    <x v="0"/>
    <x v="0"/>
    <x v="0"/>
    <x v="161"/>
    <x v="345"/>
    <x v="1464"/>
    <x v="1464"/>
    <x v="1464"/>
    <x v="1545"/>
    <x v="0"/>
    <x v="1"/>
    <x v="1"/>
    <x v="0"/>
    <x v="0"/>
  </r>
  <r>
    <s v="PL 4376"/>
    <x v="1243"/>
    <x v="0"/>
    <x v="0"/>
    <x v="3"/>
    <x v="0"/>
    <x v="53"/>
    <x v="161"/>
    <x v="345"/>
    <x v="1328"/>
    <x v="1328"/>
    <x v="1328"/>
    <x v="1405"/>
    <x v="1"/>
    <x v="1"/>
    <x v="0"/>
    <x v="0"/>
    <x v="0"/>
  </r>
  <r>
    <s v="PL 4377"/>
    <x v="1244"/>
    <x v="1"/>
    <x v="0"/>
    <x v="3"/>
    <x v="0"/>
    <x v="53"/>
    <x v="161"/>
    <x v="276"/>
    <x v="945"/>
    <x v="945"/>
    <x v="945"/>
    <x v="1404"/>
    <x v="1"/>
    <x v="1"/>
    <x v="1"/>
    <x v="0"/>
    <x v="0"/>
  </r>
  <r>
    <s v="PL 4378"/>
    <x v="1245"/>
    <x v="1"/>
    <x v="0"/>
    <x v="3"/>
    <x v="0"/>
    <x v="53"/>
    <x v="161"/>
    <x v="276"/>
    <x v="945"/>
    <x v="945"/>
    <x v="945"/>
    <x v="1404"/>
    <x v="1"/>
    <x v="1"/>
    <x v="0"/>
    <x v="0"/>
    <x v="0"/>
  </r>
  <r>
    <s v="PL 4379"/>
    <x v="1245"/>
    <x v="3"/>
    <x v="0"/>
    <x v="3"/>
    <x v="0"/>
    <x v="53"/>
    <x v="161"/>
    <x v="276"/>
    <x v="945"/>
    <x v="945"/>
    <x v="945"/>
    <x v="1404"/>
    <x v="1"/>
    <x v="1"/>
    <x v="0"/>
    <x v="0"/>
    <x v="0"/>
  </r>
  <r>
    <s v="PL 4380"/>
    <x v="1245"/>
    <x v="3"/>
    <x v="0"/>
    <x v="3"/>
    <x v="0"/>
    <x v="53"/>
    <x v="161"/>
    <x v="369"/>
    <x v="843"/>
    <x v="843"/>
    <x v="843"/>
    <x v="831"/>
    <x v="1"/>
    <x v="1"/>
    <x v="0"/>
    <x v="0"/>
    <x v="0"/>
  </r>
  <r>
    <s v="PL 4381"/>
    <x v="1245"/>
    <x v="0"/>
    <x v="0"/>
    <x v="3"/>
    <x v="0"/>
    <x v="53"/>
    <x v="161"/>
    <x v="370"/>
    <x v="843"/>
    <x v="843"/>
    <x v="843"/>
    <x v="831"/>
    <x v="1"/>
    <x v="1"/>
    <x v="0"/>
    <x v="0"/>
    <x v="0"/>
  </r>
  <r>
    <s v="PL 4382"/>
    <x v="1245"/>
    <x v="0"/>
    <x v="0"/>
    <x v="3"/>
    <x v="0"/>
    <x v="53"/>
    <x v="161"/>
    <x v="345"/>
    <x v="1328"/>
    <x v="1328"/>
    <x v="1328"/>
    <x v="1405"/>
    <x v="1"/>
    <x v="1"/>
    <x v="0"/>
    <x v="0"/>
    <x v="0"/>
  </r>
  <r>
    <s v="PL 4383"/>
    <x v="710"/>
    <x v="3"/>
    <x v="0"/>
    <x v="3"/>
    <x v="0"/>
    <x v="53"/>
    <x v="161"/>
    <x v="370"/>
    <x v="843"/>
    <x v="843"/>
    <x v="843"/>
    <x v="831"/>
    <x v="1"/>
    <x v="1"/>
    <x v="0"/>
    <x v="0"/>
    <x v="0"/>
  </r>
  <r>
    <s v="PL 4384"/>
    <x v="710"/>
    <x v="0"/>
    <x v="0"/>
    <x v="3"/>
    <x v="0"/>
    <x v="53"/>
    <x v="161"/>
    <x v="345"/>
    <x v="1328"/>
    <x v="1328"/>
    <x v="1328"/>
    <x v="1405"/>
    <x v="1"/>
    <x v="1"/>
    <x v="0"/>
    <x v="0"/>
    <x v="0"/>
  </r>
  <r>
    <s v="PL 4385"/>
    <x v="710"/>
    <x v="1"/>
    <x v="0"/>
    <x v="3"/>
    <x v="0"/>
    <x v="53"/>
    <x v="161"/>
    <x v="370"/>
    <x v="843"/>
    <x v="843"/>
    <x v="843"/>
    <x v="831"/>
    <x v="1"/>
    <x v="1"/>
    <x v="0"/>
    <x v="0"/>
    <x v="0"/>
  </r>
  <r>
    <s v="PL 4386"/>
    <x v="710"/>
    <x v="1"/>
    <x v="0"/>
    <x v="3"/>
    <x v="0"/>
    <x v="53"/>
    <x v="161"/>
    <x v="276"/>
    <x v="945"/>
    <x v="945"/>
    <x v="945"/>
    <x v="1404"/>
    <x v="1"/>
    <x v="1"/>
    <x v="0"/>
    <x v="0"/>
    <x v="0"/>
  </r>
  <r>
    <s v="PL 4387"/>
    <x v="710"/>
    <x v="2"/>
    <x v="2"/>
    <x v="2"/>
    <x v="2"/>
    <x v="50"/>
    <x v="163"/>
    <x v="347"/>
    <x v="330"/>
    <x v="330"/>
    <x v="330"/>
    <x v="339"/>
    <x v="1"/>
    <x v="0"/>
    <x v="0"/>
    <x v="0"/>
    <x v="1"/>
  </r>
  <r>
    <s v="PL 4388"/>
    <x v="710"/>
    <x v="2"/>
    <x v="3"/>
    <x v="3"/>
    <x v="0"/>
    <x v="13"/>
    <x v="161"/>
    <x v="345"/>
    <x v="1465"/>
    <x v="1465"/>
    <x v="1465"/>
    <x v="1546"/>
    <x v="1"/>
    <x v="1"/>
    <x v="0"/>
    <x v="0"/>
    <x v="0"/>
  </r>
  <r>
    <s v="PL 4389"/>
    <x v="1246"/>
    <x v="3"/>
    <x v="0"/>
    <x v="9"/>
    <x v="2"/>
    <x v="35"/>
    <x v="161"/>
    <x v="345"/>
    <x v="759"/>
    <x v="759"/>
    <x v="759"/>
    <x v="793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392"/>
    <x v="321"/>
    <x v="1"/>
    <x v="0"/>
    <x v="1"/>
    <x v="2"/>
    <x v="35"/>
    <x v="158"/>
    <x v="341"/>
    <x v="1466"/>
    <x v="1466"/>
    <x v="1466"/>
    <x v="1547"/>
    <x v="0"/>
    <x v="1"/>
    <x v="0"/>
    <x v="0"/>
    <x v="1"/>
  </r>
  <r>
    <s v="PL 4393"/>
    <x v="574"/>
    <x v="1"/>
    <x v="0"/>
    <x v="0"/>
    <x v="0"/>
    <x v="0"/>
    <x v="161"/>
    <x v="366"/>
    <x v="443"/>
    <x v="443"/>
    <x v="443"/>
    <x v="459"/>
    <x v="0"/>
    <x v="1"/>
    <x v="0"/>
    <x v="0"/>
    <x v="0"/>
  </r>
  <r>
    <s v="PL 4394"/>
    <x v="1247"/>
    <x v="0"/>
    <x v="0"/>
    <x v="0"/>
    <x v="0"/>
    <x v="0"/>
    <x v="156"/>
    <x v="363"/>
    <x v="1166"/>
    <x v="1166"/>
    <x v="1166"/>
    <x v="1232"/>
    <x v="0"/>
    <x v="1"/>
    <x v="1"/>
    <x v="0"/>
    <x v="0"/>
  </r>
  <r>
    <s v="PL 4395"/>
    <x v="1248"/>
    <x v="1"/>
    <x v="0"/>
    <x v="2"/>
    <x v="1"/>
    <x v="7"/>
    <x v="167"/>
    <x v="353"/>
    <x v="1467"/>
    <x v="1467"/>
    <x v="1467"/>
    <x v="1548"/>
    <x v="1"/>
    <x v="0"/>
    <x v="0"/>
    <x v="0"/>
    <x v="1"/>
  </r>
  <r>
    <s v="PL 4396"/>
    <x v="1249"/>
    <x v="2"/>
    <x v="4"/>
    <x v="0"/>
    <x v="0"/>
    <x v="0"/>
    <x v="156"/>
    <x v="356"/>
    <x v="1468"/>
    <x v="1468"/>
    <x v="1468"/>
    <x v="1549"/>
    <x v="0"/>
    <x v="1"/>
    <x v="1"/>
    <x v="0"/>
    <x v="0"/>
  </r>
  <r>
    <s v="PL 4397"/>
    <x v="1250"/>
    <x v="1"/>
    <x v="0"/>
    <x v="1"/>
    <x v="0"/>
    <x v="5"/>
    <x v="164"/>
    <x v="348"/>
    <x v="471"/>
    <x v="471"/>
    <x v="471"/>
    <x v="294"/>
    <x v="0"/>
    <x v="2"/>
    <x v="1"/>
    <x v="0"/>
    <x v="0"/>
  </r>
  <r>
    <s v="PL 4398"/>
    <x v="1251"/>
    <x v="2"/>
    <x v="2"/>
    <x v="1"/>
    <x v="2"/>
    <x v="23"/>
    <x v="168"/>
    <x v="362"/>
    <x v="1469"/>
    <x v="1469"/>
    <x v="1469"/>
    <x v="1550"/>
    <x v="0"/>
    <x v="2"/>
    <x v="1"/>
    <x v="1"/>
    <x v="0"/>
  </r>
  <r>
    <s v="PL 4399"/>
    <x v="1252"/>
    <x v="2"/>
    <x v="1"/>
    <x v="17"/>
    <x v="0"/>
    <x v="0"/>
    <x v="161"/>
    <x v="345"/>
    <x v="1470"/>
    <x v="1470"/>
    <x v="1470"/>
    <x v="1551"/>
    <x v="0"/>
    <x v="1"/>
    <x v="0"/>
    <x v="0"/>
    <x v="0"/>
  </r>
  <r>
    <s v="PL 4400"/>
    <x v="1252"/>
    <x v="2"/>
    <x v="3"/>
    <x v="2"/>
    <x v="2"/>
    <x v="35"/>
    <x v="165"/>
    <x v="349"/>
    <x v="1471"/>
    <x v="1471"/>
    <x v="1471"/>
    <x v="1552"/>
    <x v="0"/>
    <x v="1"/>
    <x v="0"/>
    <x v="0"/>
    <x v="1"/>
  </r>
  <r>
    <s v="PL 4401"/>
    <x v="1253"/>
    <x v="0"/>
    <x v="0"/>
    <x v="1"/>
    <x v="1"/>
    <x v="1"/>
    <x v="161"/>
    <x v="345"/>
    <x v="1472"/>
    <x v="1472"/>
    <x v="1472"/>
    <x v="1553"/>
    <x v="0"/>
    <x v="1"/>
    <x v="1"/>
    <x v="1"/>
    <x v="0"/>
  </r>
  <r>
    <s v="PL 4402"/>
    <x v="1254"/>
    <x v="0"/>
    <x v="0"/>
    <x v="17"/>
    <x v="0"/>
    <x v="0"/>
    <x v="160"/>
    <x v="344"/>
    <x v="1473"/>
    <x v="1473"/>
    <x v="1473"/>
    <x v="1554"/>
    <x v="0"/>
    <x v="1"/>
    <x v="0"/>
    <x v="0"/>
    <x v="0"/>
  </r>
  <r>
    <s v="PL 4403"/>
    <x v="1221"/>
    <x v="2"/>
    <x v="4"/>
    <x v="1"/>
    <x v="1"/>
    <x v="1"/>
    <x v="160"/>
    <x v="344"/>
    <x v="938"/>
    <x v="938"/>
    <x v="938"/>
    <x v="1555"/>
    <x v="0"/>
    <x v="1"/>
    <x v="0"/>
    <x v="1"/>
    <x v="0"/>
  </r>
  <r>
    <s v="PL 4404"/>
    <x v="1255"/>
    <x v="3"/>
    <x v="0"/>
    <x v="1"/>
    <x v="2"/>
    <x v="35"/>
    <x v="160"/>
    <x v="344"/>
    <x v="1474"/>
    <x v="1474"/>
    <x v="1474"/>
    <x v="1556"/>
    <x v="0"/>
    <x v="1"/>
    <x v="1"/>
    <x v="1"/>
    <x v="0"/>
  </r>
  <r>
    <s v="PL 4405"/>
    <x v="1256"/>
    <x v="0"/>
    <x v="0"/>
    <x v="0"/>
    <x v="0"/>
    <x v="0"/>
    <x v="160"/>
    <x v="371"/>
    <x v="1475"/>
    <x v="1475"/>
    <x v="1475"/>
    <x v="1557"/>
    <x v="0"/>
    <x v="1"/>
    <x v="0"/>
    <x v="0"/>
    <x v="0"/>
  </r>
  <r>
    <s v="PL 4406"/>
    <x v="1256"/>
    <x v="3"/>
    <x v="0"/>
    <x v="2"/>
    <x v="2"/>
    <x v="65"/>
    <x v="171"/>
    <x v="372"/>
    <x v="1476"/>
    <x v="1476"/>
    <x v="1476"/>
    <x v="1558"/>
    <x v="0"/>
    <x v="2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409"/>
    <x v="537"/>
    <x v="1"/>
    <x v="0"/>
    <x v="1"/>
    <x v="1"/>
    <x v="8"/>
    <x v="156"/>
    <x v="356"/>
    <x v="164"/>
    <x v="164"/>
    <x v="164"/>
    <x v="1559"/>
    <x v="1"/>
    <x v="1"/>
    <x v="0"/>
    <x v="0"/>
    <x v="1"/>
  </r>
  <r>
    <s v="PL 4489"/>
    <x v="537"/>
    <x v="3"/>
    <x v="0"/>
    <x v="7"/>
    <x v="0"/>
    <x v="0"/>
    <x v="128"/>
    <x v="247"/>
    <x v="1477"/>
    <x v="1477"/>
    <x v="1477"/>
    <x v="1560"/>
    <x v="0"/>
    <x v="1"/>
    <x v="0"/>
    <x v="0"/>
    <x v="0"/>
  </r>
  <r>
    <s v="PL 4490"/>
    <x v="683"/>
    <x v="3"/>
    <x v="0"/>
    <x v="7"/>
    <x v="2"/>
    <x v="20"/>
    <x v="128"/>
    <x v="247"/>
    <x v="1478"/>
    <x v="1478"/>
    <x v="1478"/>
    <x v="1561"/>
    <x v="0"/>
    <x v="0"/>
    <x v="0"/>
    <x v="1"/>
    <x v="0"/>
  </r>
  <r>
    <s v="PL 4491"/>
    <x v="1257"/>
    <x v="3"/>
    <x v="0"/>
    <x v="3"/>
    <x v="1"/>
    <x v="2"/>
    <x v="134"/>
    <x v="253"/>
    <x v="1479"/>
    <x v="1479"/>
    <x v="1479"/>
    <x v="1562"/>
    <x v="0"/>
    <x v="0"/>
    <x v="1"/>
    <x v="1"/>
    <x v="0"/>
  </r>
  <r>
    <s v="PL 4492"/>
    <x v="1258"/>
    <x v="1"/>
    <x v="0"/>
    <x v="7"/>
    <x v="2"/>
    <x v="20"/>
    <x v="128"/>
    <x v="247"/>
    <x v="1480"/>
    <x v="1480"/>
    <x v="1480"/>
    <x v="1563"/>
    <x v="0"/>
    <x v="0"/>
    <x v="1"/>
    <x v="1"/>
    <x v="0"/>
  </r>
  <r>
    <s v="PL 4493"/>
    <x v="1259"/>
    <x v="1"/>
    <x v="0"/>
    <x v="4"/>
    <x v="0"/>
    <x v="15"/>
    <x v="140"/>
    <x v="275"/>
    <x v="1481"/>
    <x v="1481"/>
    <x v="1481"/>
    <x v="1564"/>
    <x v="0"/>
    <x v="0"/>
    <x v="0"/>
    <x v="0"/>
    <x v="0"/>
  </r>
  <r>
    <s v="PL 4494"/>
    <x v="1260"/>
    <x v="3"/>
    <x v="0"/>
    <x v="6"/>
    <x v="2"/>
    <x v="35"/>
    <x v="148"/>
    <x v="289"/>
    <x v="1482"/>
    <x v="1482"/>
    <x v="1482"/>
    <x v="1565"/>
    <x v="0"/>
    <x v="0"/>
    <x v="1"/>
    <x v="1"/>
    <x v="0"/>
  </r>
  <r>
    <s v="PL 4495"/>
    <x v="1261"/>
    <x v="3"/>
    <x v="0"/>
    <x v="0"/>
    <x v="0"/>
    <x v="0"/>
    <x v="156"/>
    <x v="356"/>
    <x v="1483"/>
    <x v="1483"/>
    <x v="1483"/>
    <x v="1566"/>
    <x v="0"/>
    <x v="1"/>
    <x v="1"/>
    <x v="0"/>
    <x v="0"/>
  </r>
  <r>
    <s v="PL 4496"/>
    <x v="1262"/>
    <x v="0"/>
    <x v="0"/>
    <x v="17"/>
    <x v="0"/>
    <x v="0"/>
    <x v="161"/>
    <x v="345"/>
    <x v="65"/>
    <x v="65"/>
    <x v="65"/>
    <x v="1567"/>
    <x v="0"/>
    <x v="1"/>
    <x v="1"/>
    <x v="0"/>
    <x v="0"/>
  </r>
  <r>
    <s v="PL 4497"/>
    <x v="1263"/>
    <x v="2"/>
    <x v="2"/>
    <x v="17"/>
    <x v="0"/>
    <x v="0"/>
    <x v="161"/>
    <x v="366"/>
    <x v="1484"/>
    <x v="1484"/>
    <x v="1484"/>
    <x v="1568"/>
    <x v="0"/>
    <x v="1"/>
    <x v="1"/>
    <x v="0"/>
    <x v="0"/>
  </r>
  <r>
    <s v="PL 4498"/>
    <x v="1264"/>
    <x v="2"/>
    <x v="3"/>
    <x v="17"/>
    <x v="0"/>
    <x v="0"/>
    <x v="161"/>
    <x v="366"/>
    <x v="1485"/>
    <x v="1485"/>
    <x v="1485"/>
    <x v="1569"/>
    <x v="0"/>
    <x v="1"/>
    <x v="1"/>
    <x v="0"/>
    <x v="0"/>
  </r>
  <r>
    <s v="PL 4499"/>
    <x v="1265"/>
    <x v="1"/>
    <x v="0"/>
    <x v="1"/>
    <x v="0"/>
    <x v="10"/>
    <x v="156"/>
    <x v="356"/>
    <x v="1486"/>
    <x v="1486"/>
    <x v="1486"/>
    <x v="1570"/>
    <x v="1"/>
    <x v="1"/>
    <x v="1"/>
    <x v="0"/>
    <x v="0"/>
  </r>
  <r>
    <s v="PL 4528"/>
    <x v="1266"/>
    <x v="2"/>
    <x v="4"/>
    <x v="17"/>
    <x v="0"/>
    <x v="0"/>
    <x v="156"/>
    <x v="356"/>
    <x v="1487"/>
    <x v="1487"/>
    <x v="1487"/>
    <x v="1571"/>
    <x v="0"/>
    <x v="1"/>
    <x v="1"/>
    <x v="0"/>
    <x v="0"/>
  </r>
  <r>
    <s v="PL 4529"/>
    <x v="1267"/>
    <x v="1"/>
    <x v="0"/>
    <x v="17"/>
    <x v="0"/>
    <x v="0"/>
    <x v="156"/>
    <x v="356"/>
    <x v="1488"/>
    <x v="1488"/>
    <x v="1488"/>
    <x v="1572"/>
    <x v="0"/>
    <x v="1"/>
    <x v="1"/>
    <x v="0"/>
    <x v="0"/>
  </r>
  <r>
    <s v="PL 4530"/>
    <x v="1268"/>
    <x v="2"/>
    <x v="1"/>
    <x v="19"/>
    <x v="2"/>
    <x v="61"/>
    <x v="172"/>
    <x v="373"/>
    <x v="1489"/>
    <x v="1489"/>
    <x v="1489"/>
    <x v="1573"/>
    <x v="1"/>
    <x v="0"/>
    <x v="0"/>
    <x v="0"/>
    <x v="1"/>
  </r>
  <r>
    <s v="PL 4531"/>
    <x v="1269"/>
    <x v="0"/>
    <x v="0"/>
    <x v="0"/>
    <x v="0"/>
    <x v="0"/>
    <x v="164"/>
    <x v="374"/>
    <x v="1490"/>
    <x v="1490"/>
    <x v="1490"/>
    <x v="1574"/>
    <x v="0"/>
    <x v="1"/>
    <x v="1"/>
    <x v="0"/>
    <x v="0"/>
  </r>
  <r>
    <s v="PL 4532"/>
    <x v="682"/>
    <x v="2"/>
    <x v="3"/>
    <x v="1"/>
    <x v="2"/>
    <x v="65"/>
    <x v="168"/>
    <x v="362"/>
    <x v="178"/>
    <x v="178"/>
    <x v="178"/>
    <x v="1575"/>
    <x v="1"/>
    <x v="2"/>
    <x v="0"/>
    <x v="1"/>
    <x v="0"/>
  </r>
  <r>
    <s v="PL 4533"/>
    <x v="1270"/>
    <x v="0"/>
    <x v="0"/>
    <x v="17"/>
    <x v="2"/>
    <x v="35"/>
    <x v="156"/>
    <x v="375"/>
    <x v="1491"/>
    <x v="1491"/>
    <x v="1491"/>
    <x v="1576"/>
    <x v="1"/>
    <x v="1"/>
    <x v="1"/>
    <x v="1"/>
    <x v="0"/>
  </r>
  <r>
    <s v="PL 4538"/>
    <x v="333"/>
    <x v="1"/>
    <x v="0"/>
    <x v="9"/>
    <x v="2"/>
    <x v="17"/>
    <x v="130"/>
    <x v="285"/>
    <x v="1492"/>
    <x v="1492"/>
    <x v="1492"/>
    <x v="1308"/>
    <x v="1"/>
    <x v="1"/>
    <x v="0"/>
    <x v="0"/>
    <x v="1"/>
  </r>
  <r>
    <s v="PL 4539"/>
    <x v="1271"/>
    <x v="1"/>
    <x v="0"/>
    <x v="9"/>
    <x v="2"/>
    <x v="17"/>
    <x v="130"/>
    <x v="285"/>
    <x v="1493"/>
    <x v="1493"/>
    <x v="1493"/>
    <x v="1577"/>
    <x v="1"/>
    <x v="1"/>
    <x v="1"/>
    <x v="1"/>
    <x v="0"/>
  </r>
  <r>
    <s v="PL 4540"/>
    <x v="1272"/>
    <x v="1"/>
    <x v="0"/>
    <x v="9"/>
    <x v="2"/>
    <x v="17"/>
    <x v="126"/>
    <x v="220"/>
    <x v="1494"/>
    <x v="1494"/>
    <x v="1494"/>
    <x v="1578"/>
    <x v="0"/>
    <x v="1"/>
    <x v="1"/>
    <x v="1"/>
    <x v="0"/>
  </r>
  <r>
    <s v="PL 4541"/>
    <x v="1273"/>
    <x v="2"/>
    <x v="4"/>
    <x v="9"/>
    <x v="2"/>
    <x v="17"/>
    <x v="126"/>
    <x v="220"/>
    <x v="1495"/>
    <x v="1495"/>
    <x v="1495"/>
    <x v="1579"/>
    <x v="1"/>
    <x v="1"/>
    <x v="1"/>
    <x v="1"/>
    <x v="0"/>
  </r>
  <r>
    <s v="PL 4546"/>
    <x v="1274"/>
    <x v="0"/>
    <x v="0"/>
    <x v="18"/>
    <x v="2"/>
    <x v="20"/>
    <x v="133"/>
    <x v="252"/>
    <x v="1496"/>
    <x v="1496"/>
    <x v="1496"/>
    <x v="1580"/>
    <x v="0"/>
    <x v="0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548"/>
    <x v="1275"/>
    <x v="1"/>
    <x v="0"/>
    <x v="0"/>
    <x v="0"/>
    <x v="53"/>
    <x v="146"/>
    <x v="286"/>
    <x v="1225"/>
    <x v="1225"/>
    <x v="1225"/>
    <x v="1581"/>
    <x v="0"/>
    <x v="2"/>
    <x v="1"/>
    <x v="0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s v="PL 4565"/>
    <x v="121"/>
    <x v="0"/>
    <x v="0"/>
    <x v="0"/>
    <x v="0"/>
    <x v="0"/>
    <x v="168"/>
    <x v="376"/>
    <x v="1497"/>
    <x v="1497"/>
    <x v="1497"/>
    <x v="1582"/>
    <x v="0"/>
    <x v="1"/>
    <x v="0"/>
    <x v="0"/>
    <x v="0"/>
  </r>
  <r>
    <s v="PL 4567"/>
    <x v="459"/>
    <x v="0"/>
    <x v="0"/>
    <x v="0"/>
    <x v="0"/>
    <x v="0"/>
    <x v="168"/>
    <x v="377"/>
    <x v="1498"/>
    <x v="1498"/>
    <x v="1498"/>
    <x v="1583"/>
    <x v="0"/>
    <x v="1"/>
    <x v="0"/>
    <x v="0"/>
    <x v="0"/>
  </r>
  <r>
    <s v="PL 4568"/>
    <x v="1276"/>
    <x v="1"/>
    <x v="0"/>
    <x v="3"/>
    <x v="0"/>
    <x v="53"/>
    <x v="168"/>
    <x v="362"/>
    <x v="1139"/>
    <x v="1139"/>
    <x v="1139"/>
    <x v="1584"/>
    <x v="0"/>
    <x v="1"/>
    <x v="1"/>
    <x v="0"/>
    <x v="0"/>
  </r>
  <r>
    <s v="PL 4569"/>
    <x v="1277"/>
    <x v="3"/>
    <x v="0"/>
    <x v="1"/>
    <x v="0"/>
    <x v="10"/>
    <x v="168"/>
    <x v="362"/>
    <x v="1499"/>
    <x v="1499"/>
    <x v="1499"/>
    <x v="576"/>
    <x v="0"/>
    <x v="1"/>
    <x v="0"/>
    <x v="0"/>
    <x v="0"/>
  </r>
  <r>
    <s v="PL 4570"/>
    <x v="1278"/>
    <x v="1"/>
    <x v="0"/>
    <x v="0"/>
    <x v="0"/>
    <x v="0"/>
    <x v="168"/>
    <x v="362"/>
    <x v="1500"/>
    <x v="1500"/>
    <x v="1500"/>
    <x v="1585"/>
    <x v="0"/>
    <x v="1"/>
    <x v="0"/>
    <x v="0"/>
    <x v="0"/>
  </r>
  <r>
    <s v="PL 4571"/>
    <x v="1279"/>
    <x v="0"/>
    <x v="0"/>
    <x v="1"/>
    <x v="0"/>
    <x v="10"/>
    <x v="168"/>
    <x v="362"/>
    <x v="30"/>
    <x v="30"/>
    <x v="30"/>
    <x v="31"/>
    <x v="0"/>
    <x v="1"/>
    <x v="1"/>
    <x v="0"/>
    <x v="0"/>
  </r>
  <r>
    <s v="PL 4572"/>
    <x v="1280"/>
    <x v="1"/>
    <x v="0"/>
    <x v="4"/>
    <x v="0"/>
    <x v="10"/>
    <x v="168"/>
    <x v="362"/>
    <x v="1501"/>
    <x v="1501"/>
    <x v="1501"/>
    <x v="1586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574"/>
    <x v="1281"/>
    <x v="3"/>
    <x v="0"/>
    <x v="3"/>
    <x v="0"/>
    <x v="53"/>
    <x v="159"/>
    <x v="342"/>
    <x v="1502"/>
    <x v="1502"/>
    <x v="1502"/>
    <x v="1587"/>
    <x v="0"/>
    <x v="1"/>
    <x v="1"/>
    <x v="0"/>
    <x v="0"/>
  </r>
  <r>
    <s v="PL 4575"/>
    <x v="1"/>
    <x v="3"/>
    <x v="0"/>
    <x v="3"/>
    <x v="0"/>
    <x v="53"/>
    <x v="159"/>
    <x v="378"/>
    <x v="851"/>
    <x v="851"/>
    <x v="851"/>
    <x v="890"/>
    <x v="0"/>
    <x v="1"/>
    <x v="0"/>
    <x v="0"/>
    <x v="0"/>
  </r>
  <r>
    <s v="PL 4576"/>
    <x v="1278"/>
    <x v="0"/>
    <x v="0"/>
    <x v="1"/>
    <x v="1"/>
    <x v="1"/>
    <x v="168"/>
    <x v="362"/>
    <x v="1449"/>
    <x v="1449"/>
    <x v="1449"/>
    <x v="1531"/>
    <x v="0"/>
    <x v="1"/>
    <x v="0"/>
    <x v="0"/>
    <x v="1"/>
  </r>
  <r>
    <s v="PL 4577"/>
    <x v="1278"/>
    <x v="3"/>
    <x v="0"/>
    <x v="1"/>
    <x v="2"/>
    <x v="35"/>
    <x v="168"/>
    <x v="362"/>
    <x v="1503"/>
    <x v="1503"/>
    <x v="1503"/>
    <x v="1588"/>
    <x v="0"/>
    <x v="1"/>
    <x v="0"/>
    <x v="0"/>
    <x v="1"/>
  </r>
  <r>
    <s v="PL 4578"/>
    <x v="1282"/>
    <x v="2"/>
    <x v="3"/>
    <x v="0"/>
    <x v="0"/>
    <x v="0"/>
    <x v="168"/>
    <x v="362"/>
    <x v="1504"/>
    <x v="1504"/>
    <x v="1504"/>
    <x v="1589"/>
    <x v="0"/>
    <x v="1"/>
    <x v="0"/>
    <x v="0"/>
    <x v="0"/>
  </r>
  <r>
    <s v="PL 4579"/>
    <x v="1282"/>
    <x v="2"/>
    <x v="3"/>
    <x v="0"/>
    <x v="0"/>
    <x v="0"/>
    <x v="168"/>
    <x v="190"/>
    <x v="657"/>
    <x v="657"/>
    <x v="657"/>
    <x v="1590"/>
    <x v="0"/>
    <x v="1"/>
    <x v="0"/>
    <x v="0"/>
    <x v="0"/>
  </r>
  <r>
    <s v="PL 4580"/>
    <x v="1283"/>
    <x v="2"/>
    <x v="1"/>
    <x v="17"/>
    <x v="0"/>
    <x v="0"/>
    <x v="168"/>
    <x v="284"/>
    <x v="1505"/>
    <x v="1505"/>
    <x v="1505"/>
    <x v="1591"/>
    <x v="1"/>
    <x v="1"/>
    <x v="1"/>
    <x v="0"/>
    <x v="0"/>
  </r>
  <r>
    <s v="PL 4581"/>
    <x v="1284"/>
    <x v="2"/>
    <x v="2"/>
    <x v="0"/>
    <x v="0"/>
    <x v="0"/>
    <x v="168"/>
    <x v="362"/>
    <x v="1506"/>
    <x v="1506"/>
    <x v="1506"/>
    <x v="1592"/>
    <x v="0"/>
    <x v="1"/>
    <x v="0"/>
    <x v="0"/>
    <x v="0"/>
  </r>
  <r>
    <s v="PL 4582"/>
    <x v="1285"/>
    <x v="3"/>
    <x v="0"/>
    <x v="4"/>
    <x v="0"/>
    <x v="5"/>
    <x v="169"/>
    <x v="367"/>
    <x v="5"/>
    <x v="5"/>
    <x v="5"/>
    <x v="5"/>
    <x v="0"/>
    <x v="2"/>
    <x v="1"/>
    <x v="0"/>
    <x v="0"/>
  </r>
  <r>
    <s v="PL 4583"/>
    <x v="1286"/>
    <x v="2"/>
    <x v="4"/>
    <x v="0"/>
    <x v="1"/>
    <x v="9"/>
    <x v="159"/>
    <x v="280"/>
    <x v="1507"/>
    <x v="1507"/>
    <x v="1507"/>
    <x v="1593"/>
    <x v="0"/>
    <x v="1"/>
    <x v="1"/>
    <x v="1"/>
    <x v="0"/>
  </r>
  <r>
    <s v="PL 4584"/>
    <x v="627"/>
    <x v="0"/>
    <x v="0"/>
    <x v="9"/>
    <x v="2"/>
    <x v="40"/>
    <x v="168"/>
    <x v="362"/>
    <x v="1508"/>
    <x v="1508"/>
    <x v="1508"/>
    <x v="1594"/>
    <x v="1"/>
    <x v="2"/>
    <x v="0"/>
    <x v="1"/>
    <x v="0"/>
  </r>
  <r>
    <s v="PL 4585"/>
    <x v="321"/>
    <x v="1"/>
    <x v="0"/>
    <x v="5"/>
    <x v="2"/>
    <x v="59"/>
    <x v="173"/>
    <x v="379"/>
    <x v="1509"/>
    <x v="1509"/>
    <x v="1509"/>
    <x v="1595"/>
    <x v="0"/>
    <x v="2"/>
    <x v="0"/>
    <x v="0"/>
    <x v="1"/>
  </r>
  <r>
    <s v="PL 4586"/>
    <x v="1094"/>
    <x v="1"/>
    <x v="0"/>
    <x v="0"/>
    <x v="0"/>
    <x v="0"/>
    <x v="168"/>
    <x v="307"/>
    <x v="1151"/>
    <x v="1151"/>
    <x v="1151"/>
    <x v="1215"/>
    <x v="0"/>
    <x v="1"/>
    <x v="0"/>
    <x v="0"/>
    <x v="0"/>
  </r>
  <r>
    <s v="PL 4597"/>
    <x v="1287"/>
    <x v="1"/>
    <x v="0"/>
    <x v="0"/>
    <x v="1"/>
    <x v="2"/>
    <x v="159"/>
    <x v="342"/>
    <x v="471"/>
    <x v="471"/>
    <x v="471"/>
    <x v="294"/>
    <x v="0"/>
    <x v="1"/>
    <x v="0"/>
    <x v="1"/>
    <x v="0"/>
  </r>
  <r>
    <s v="PL 4598"/>
    <x v="982"/>
    <x v="0"/>
    <x v="0"/>
    <x v="0"/>
    <x v="0"/>
    <x v="0"/>
    <x v="159"/>
    <x v="378"/>
    <x v="1510"/>
    <x v="1510"/>
    <x v="1510"/>
    <x v="1596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600"/>
    <x v="1288"/>
    <x v="2"/>
    <x v="4"/>
    <x v="1"/>
    <x v="2"/>
    <x v="28"/>
    <x v="159"/>
    <x v="342"/>
    <x v="850"/>
    <x v="850"/>
    <x v="850"/>
    <x v="1597"/>
    <x v="1"/>
    <x v="2"/>
    <x v="0"/>
    <x v="0"/>
    <x v="1"/>
  </r>
  <r>
    <s v="PL 4601"/>
    <x v="713"/>
    <x v="1"/>
    <x v="0"/>
    <x v="17"/>
    <x v="2"/>
    <x v="23"/>
    <x v="159"/>
    <x v="342"/>
    <x v="1511"/>
    <x v="1511"/>
    <x v="1511"/>
    <x v="1598"/>
    <x v="0"/>
    <x v="1"/>
    <x v="0"/>
    <x v="0"/>
    <x v="1"/>
  </r>
  <r>
    <s v="PL 4602"/>
    <x v="1213"/>
    <x v="1"/>
    <x v="0"/>
    <x v="5"/>
    <x v="2"/>
    <x v="23"/>
    <x v="165"/>
    <x v="349"/>
    <x v="1512"/>
    <x v="1512"/>
    <x v="1512"/>
    <x v="1599"/>
    <x v="0"/>
    <x v="2"/>
    <x v="0"/>
    <x v="1"/>
    <x v="0"/>
  </r>
  <r>
    <s v="PL 4603"/>
    <x v="1289"/>
    <x v="0"/>
    <x v="0"/>
    <x v="1"/>
    <x v="1"/>
    <x v="8"/>
    <x v="174"/>
    <x v="380"/>
    <x v="1513"/>
    <x v="1513"/>
    <x v="1513"/>
    <x v="1600"/>
    <x v="1"/>
    <x v="2"/>
    <x v="1"/>
    <x v="1"/>
    <x v="0"/>
  </r>
  <r>
    <s v="PL 4604"/>
    <x v="23"/>
    <x v="3"/>
    <x v="0"/>
    <x v="9"/>
    <x v="2"/>
    <x v="27"/>
    <x v="175"/>
    <x v="381"/>
    <x v="1514"/>
    <x v="1514"/>
    <x v="1514"/>
    <x v="1601"/>
    <x v="1"/>
    <x v="2"/>
    <x v="0"/>
    <x v="0"/>
    <x v="1"/>
  </r>
  <r>
    <s v="PL 4605"/>
    <x v="384"/>
    <x v="2"/>
    <x v="1"/>
    <x v="21"/>
    <x v="0"/>
    <x v="53"/>
    <x v="159"/>
    <x v="0"/>
    <x v="1515"/>
    <x v="1515"/>
    <x v="1515"/>
    <x v="1602"/>
    <x v="0"/>
    <x v="1"/>
    <x v="0"/>
    <x v="0"/>
    <x v="0"/>
  </r>
  <r>
    <s v="PL 4606"/>
    <x v="453"/>
    <x v="3"/>
    <x v="0"/>
    <x v="21"/>
    <x v="0"/>
    <x v="53"/>
    <x v="159"/>
    <x v="342"/>
    <x v="1516"/>
    <x v="1516"/>
    <x v="1516"/>
    <x v="1603"/>
    <x v="0"/>
    <x v="1"/>
    <x v="0"/>
    <x v="0"/>
    <x v="0"/>
  </r>
  <r>
    <s v="PL 4608"/>
    <x v="1290"/>
    <x v="3"/>
    <x v="0"/>
    <x v="0"/>
    <x v="1"/>
    <x v="7"/>
    <x v="159"/>
    <x v="342"/>
    <x v="1517"/>
    <x v="1517"/>
    <x v="1517"/>
    <x v="1604"/>
    <x v="1"/>
    <x v="2"/>
    <x v="0"/>
    <x v="0"/>
    <x v="1"/>
  </r>
  <r>
    <s v="PL 4609"/>
    <x v="1290"/>
    <x v="0"/>
    <x v="0"/>
    <x v="3"/>
    <x v="0"/>
    <x v="13"/>
    <x v="159"/>
    <x v="342"/>
    <x v="1518"/>
    <x v="1518"/>
    <x v="1518"/>
    <x v="1605"/>
    <x v="0"/>
    <x v="1"/>
    <x v="0"/>
    <x v="0"/>
    <x v="0"/>
  </r>
  <r>
    <s v="PL 4610"/>
    <x v="1291"/>
    <x v="1"/>
    <x v="0"/>
    <x v="1"/>
    <x v="2"/>
    <x v="30"/>
    <x v="157"/>
    <x v="339"/>
    <x v="140"/>
    <x v="140"/>
    <x v="140"/>
    <x v="143"/>
    <x v="1"/>
    <x v="2"/>
    <x v="0"/>
    <x v="1"/>
    <x v="0"/>
  </r>
  <r>
    <s v="PL 4611"/>
    <x v="1292"/>
    <x v="2"/>
    <x v="2"/>
    <x v="0"/>
    <x v="1"/>
    <x v="7"/>
    <x v="157"/>
    <x v="339"/>
    <x v="1519"/>
    <x v="1519"/>
    <x v="1519"/>
    <x v="1606"/>
    <x v="1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619"/>
    <x v="1293"/>
    <x v="0"/>
    <x v="0"/>
    <x v="5"/>
    <x v="2"/>
    <x v="35"/>
    <x v="159"/>
    <x v="342"/>
    <x v="1520"/>
    <x v="1520"/>
    <x v="1520"/>
    <x v="1607"/>
    <x v="1"/>
    <x v="1"/>
    <x v="0"/>
    <x v="0"/>
    <x v="1"/>
  </r>
  <r>
    <s v="PL 4620"/>
    <x v="1293"/>
    <x v="2"/>
    <x v="3"/>
    <x v="0"/>
    <x v="0"/>
    <x v="0"/>
    <x v="156"/>
    <x v="356"/>
    <x v="1521"/>
    <x v="1521"/>
    <x v="1521"/>
    <x v="1608"/>
    <x v="0"/>
    <x v="1"/>
    <x v="0"/>
    <x v="0"/>
    <x v="0"/>
  </r>
  <r>
    <s v="PL 4621"/>
    <x v="1294"/>
    <x v="3"/>
    <x v="0"/>
    <x v="1"/>
    <x v="1"/>
    <x v="4"/>
    <x v="166"/>
    <x v="350"/>
    <x v="1522"/>
    <x v="1522"/>
    <x v="1522"/>
    <x v="1609"/>
    <x v="1"/>
    <x v="2"/>
    <x v="1"/>
    <x v="1"/>
    <x v="0"/>
  </r>
  <r>
    <s v="PL 4622"/>
    <x v="1295"/>
    <x v="0"/>
    <x v="0"/>
    <x v="1"/>
    <x v="2"/>
    <x v="35"/>
    <x v="170"/>
    <x v="368"/>
    <x v="1523"/>
    <x v="1523"/>
    <x v="1523"/>
    <x v="1610"/>
    <x v="0"/>
    <x v="1"/>
    <x v="0"/>
    <x v="0"/>
    <x v="1"/>
  </r>
  <r>
    <s v="PL 4623"/>
    <x v="1296"/>
    <x v="3"/>
    <x v="0"/>
    <x v="1"/>
    <x v="2"/>
    <x v="35"/>
    <x v="170"/>
    <x v="368"/>
    <x v="1524"/>
    <x v="1524"/>
    <x v="1524"/>
    <x v="1611"/>
    <x v="0"/>
    <x v="1"/>
    <x v="0"/>
    <x v="0"/>
    <x v="1"/>
  </r>
  <r>
    <s v="PL 4624"/>
    <x v="1297"/>
    <x v="1"/>
    <x v="0"/>
    <x v="0"/>
    <x v="0"/>
    <x v="0"/>
    <x v="165"/>
    <x v="382"/>
    <x v="237"/>
    <x v="237"/>
    <x v="237"/>
    <x v="1612"/>
    <x v="0"/>
    <x v="1"/>
    <x v="0"/>
    <x v="0"/>
    <x v="0"/>
  </r>
  <r>
    <s v="PL 4625"/>
    <x v="1297"/>
    <x v="1"/>
    <x v="0"/>
    <x v="0"/>
    <x v="2"/>
    <x v="28"/>
    <x v="176"/>
    <x v="383"/>
    <x v="899"/>
    <x v="899"/>
    <x v="899"/>
    <x v="1613"/>
    <x v="1"/>
    <x v="2"/>
    <x v="0"/>
    <x v="0"/>
    <x v="1"/>
  </r>
  <r>
    <s v="PL 4626"/>
    <x v="1298"/>
    <x v="2"/>
    <x v="3"/>
    <x v="0"/>
    <x v="2"/>
    <x v="26"/>
    <x v="161"/>
    <x v="345"/>
    <x v="1525"/>
    <x v="1525"/>
    <x v="1525"/>
    <x v="1614"/>
    <x v="1"/>
    <x v="2"/>
    <x v="0"/>
    <x v="0"/>
    <x v="1"/>
  </r>
  <r>
    <s v="PL 4627"/>
    <x v="858"/>
    <x v="0"/>
    <x v="0"/>
    <x v="2"/>
    <x v="2"/>
    <x v="35"/>
    <x v="167"/>
    <x v="353"/>
    <x v="1526"/>
    <x v="1526"/>
    <x v="1526"/>
    <x v="1615"/>
    <x v="1"/>
    <x v="2"/>
    <x v="0"/>
    <x v="0"/>
    <x v="1"/>
  </r>
  <r>
    <s v="PL 4629"/>
    <x v="1299"/>
    <x v="0"/>
    <x v="0"/>
    <x v="1"/>
    <x v="2"/>
    <x v="30"/>
    <x v="173"/>
    <x v="379"/>
    <x v="1527"/>
    <x v="1527"/>
    <x v="1527"/>
    <x v="1616"/>
    <x v="1"/>
    <x v="2"/>
    <x v="1"/>
    <x v="1"/>
    <x v="0"/>
  </r>
  <r>
    <s v="PL 4630"/>
    <x v="13"/>
    <x v="1"/>
    <x v="0"/>
    <x v="1"/>
    <x v="2"/>
    <x v="30"/>
    <x v="177"/>
    <x v="384"/>
    <x v="155"/>
    <x v="155"/>
    <x v="155"/>
    <x v="158"/>
    <x v="1"/>
    <x v="2"/>
    <x v="0"/>
    <x v="1"/>
    <x v="0"/>
  </r>
  <r>
    <s v="PL 4632"/>
    <x v="1300"/>
    <x v="1"/>
    <x v="0"/>
    <x v="4"/>
    <x v="2"/>
    <x v="59"/>
    <x v="165"/>
    <x v="349"/>
    <x v="1528"/>
    <x v="1528"/>
    <x v="1528"/>
    <x v="1617"/>
    <x v="0"/>
    <x v="1"/>
    <x v="0"/>
    <x v="0"/>
    <x v="1"/>
  </r>
  <r>
    <s v="PL 4633"/>
    <x v="1300"/>
    <x v="2"/>
    <x v="4"/>
    <x v="0"/>
    <x v="0"/>
    <x v="0"/>
    <x v="168"/>
    <x v="362"/>
    <x v="1529"/>
    <x v="1529"/>
    <x v="1529"/>
    <x v="1301"/>
    <x v="0"/>
    <x v="1"/>
    <x v="0"/>
    <x v="0"/>
    <x v="0"/>
  </r>
  <r>
    <s v="PL 4634"/>
    <x v="1301"/>
    <x v="2"/>
    <x v="3"/>
    <x v="1"/>
    <x v="0"/>
    <x v="10"/>
    <x v="165"/>
    <x v="349"/>
    <x v="1530"/>
    <x v="1530"/>
    <x v="1530"/>
    <x v="1618"/>
    <x v="0"/>
    <x v="2"/>
    <x v="1"/>
    <x v="0"/>
    <x v="0"/>
  </r>
  <r>
    <s v="PL 4635"/>
    <x v="1302"/>
    <x v="0"/>
    <x v="0"/>
    <x v="1"/>
    <x v="0"/>
    <x v="10"/>
    <x v="165"/>
    <x v="349"/>
    <x v="557"/>
    <x v="557"/>
    <x v="557"/>
    <x v="1619"/>
    <x v="0"/>
    <x v="1"/>
    <x v="0"/>
    <x v="0"/>
    <x v="0"/>
  </r>
  <r>
    <s v="PL 4636"/>
    <x v="1303"/>
    <x v="2"/>
    <x v="3"/>
    <x v="3"/>
    <x v="0"/>
    <x v="13"/>
    <x v="159"/>
    <x v="342"/>
    <x v="1531"/>
    <x v="1531"/>
    <x v="1531"/>
    <x v="1620"/>
    <x v="0"/>
    <x v="1"/>
    <x v="1"/>
    <x v="0"/>
    <x v="0"/>
  </r>
  <r>
    <s v="PL 4637"/>
    <x v="1304"/>
    <x v="1"/>
    <x v="0"/>
    <x v="17"/>
    <x v="0"/>
    <x v="0"/>
    <x v="159"/>
    <x v="342"/>
    <x v="1532"/>
    <x v="1532"/>
    <x v="1532"/>
    <x v="1621"/>
    <x v="0"/>
    <x v="1"/>
    <x v="0"/>
    <x v="0"/>
    <x v="0"/>
  </r>
  <r>
    <s v="PL 4638"/>
    <x v="1304"/>
    <x v="2"/>
    <x v="2"/>
    <x v="17"/>
    <x v="0"/>
    <x v="0"/>
    <x v="159"/>
    <x v="342"/>
    <x v="1533"/>
    <x v="1533"/>
    <x v="1533"/>
    <x v="1622"/>
    <x v="0"/>
    <x v="1"/>
    <x v="0"/>
    <x v="0"/>
    <x v="0"/>
  </r>
  <r>
    <s v="PL 4639"/>
    <x v="1305"/>
    <x v="2"/>
    <x v="1"/>
    <x v="0"/>
    <x v="0"/>
    <x v="0"/>
    <x v="159"/>
    <x v="385"/>
    <x v="1534"/>
    <x v="1534"/>
    <x v="1534"/>
    <x v="1623"/>
    <x v="0"/>
    <x v="1"/>
    <x v="1"/>
    <x v="0"/>
    <x v="0"/>
  </r>
  <r>
    <s v="PL 4640"/>
    <x v="1306"/>
    <x v="1"/>
    <x v="0"/>
    <x v="3"/>
    <x v="0"/>
    <x v="53"/>
    <x v="159"/>
    <x v="124"/>
    <x v="1535"/>
    <x v="1535"/>
    <x v="1535"/>
    <x v="1624"/>
    <x v="0"/>
    <x v="1"/>
    <x v="1"/>
    <x v="0"/>
    <x v="0"/>
  </r>
  <r>
    <s v="PL 4649"/>
    <x v="1307"/>
    <x v="0"/>
    <x v="0"/>
    <x v="0"/>
    <x v="0"/>
    <x v="0"/>
    <x v="165"/>
    <x v="349"/>
    <x v="1536"/>
    <x v="1536"/>
    <x v="1536"/>
    <x v="1625"/>
    <x v="0"/>
    <x v="1"/>
    <x v="1"/>
    <x v="0"/>
    <x v="0"/>
  </r>
  <r>
    <s v="PL 4650"/>
    <x v="1308"/>
    <x v="0"/>
    <x v="0"/>
    <x v="0"/>
    <x v="0"/>
    <x v="0"/>
    <x v="159"/>
    <x v="342"/>
    <x v="1537"/>
    <x v="1537"/>
    <x v="1537"/>
    <x v="1626"/>
    <x v="0"/>
    <x v="1"/>
    <x v="0"/>
    <x v="0"/>
    <x v="0"/>
  </r>
  <r>
    <s v="PL 4651"/>
    <x v="1309"/>
    <x v="1"/>
    <x v="0"/>
    <x v="0"/>
    <x v="1"/>
    <x v="9"/>
    <x v="105"/>
    <x v="185"/>
    <x v="140"/>
    <x v="140"/>
    <x v="140"/>
    <x v="1627"/>
    <x v="0"/>
    <x v="1"/>
    <x v="1"/>
    <x v="1"/>
    <x v="0"/>
  </r>
  <r>
    <s v="PL 4653"/>
    <x v="1310"/>
    <x v="3"/>
    <x v="0"/>
    <x v="0"/>
    <x v="0"/>
    <x v="0"/>
    <x v="117"/>
    <x v="182"/>
    <x v="1538"/>
    <x v="1538"/>
    <x v="1538"/>
    <x v="1628"/>
    <x v="0"/>
    <x v="1"/>
    <x v="1"/>
    <x v="0"/>
    <x v="0"/>
  </r>
  <r>
    <s v="PL 4655"/>
    <x v="308"/>
    <x v="3"/>
    <x v="0"/>
    <x v="0"/>
    <x v="0"/>
    <x v="0"/>
    <x v="102"/>
    <x v="284"/>
    <x v="1539"/>
    <x v="1539"/>
    <x v="1539"/>
    <x v="1629"/>
    <x v="0"/>
    <x v="1"/>
    <x v="0"/>
    <x v="0"/>
    <x v="0"/>
  </r>
  <r>
    <s v="PL 4657"/>
    <x v="1311"/>
    <x v="3"/>
    <x v="0"/>
    <x v="0"/>
    <x v="2"/>
    <x v="22"/>
    <x v="124"/>
    <x v="212"/>
    <x v="932"/>
    <x v="932"/>
    <x v="932"/>
    <x v="977"/>
    <x v="0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661"/>
    <x v="342"/>
    <x v="2"/>
    <x v="4"/>
    <x v="4"/>
    <x v="0"/>
    <x v="15"/>
    <x v="103"/>
    <x v="165"/>
    <x v="30"/>
    <x v="30"/>
    <x v="30"/>
    <x v="949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664"/>
    <x v="751"/>
    <x v="2"/>
    <x v="3"/>
    <x v="0"/>
    <x v="0"/>
    <x v="0"/>
    <x v="157"/>
    <x v="386"/>
    <x v="1166"/>
    <x v="1166"/>
    <x v="1166"/>
    <x v="1630"/>
    <x v="0"/>
    <x v="1"/>
    <x v="0"/>
    <x v="0"/>
    <x v="0"/>
  </r>
  <r>
    <s v="PL 4665"/>
    <x v="751"/>
    <x v="0"/>
    <x v="0"/>
    <x v="0"/>
    <x v="0"/>
    <x v="0"/>
    <x v="165"/>
    <x v="387"/>
    <x v="1540"/>
    <x v="1540"/>
    <x v="1540"/>
    <x v="1631"/>
    <x v="0"/>
    <x v="1"/>
    <x v="0"/>
    <x v="0"/>
    <x v="0"/>
  </r>
  <r>
    <s v="PL 4666"/>
    <x v="1312"/>
    <x v="0"/>
    <x v="0"/>
    <x v="0"/>
    <x v="0"/>
    <x v="0"/>
    <x v="165"/>
    <x v="388"/>
    <x v="1541"/>
    <x v="1541"/>
    <x v="1541"/>
    <x v="1632"/>
    <x v="0"/>
    <x v="1"/>
    <x v="0"/>
    <x v="0"/>
    <x v="0"/>
  </r>
  <r>
    <s v="PL 4667"/>
    <x v="1313"/>
    <x v="1"/>
    <x v="0"/>
    <x v="3"/>
    <x v="0"/>
    <x v="53"/>
    <x v="165"/>
    <x v="387"/>
    <x v="843"/>
    <x v="843"/>
    <x v="843"/>
    <x v="831"/>
    <x v="1"/>
    <x v="1"/>
    <x v="1"/>
    <x v="0"/>
    <x v="0"/>
  </r>
  <r>
    <s v="PL 4668"/>
    <x v="1314"/>
    <x v="2"/>
    <x v="3"/>
    <x v="0"/>
    <x v="1"/>
    <x v="9"/>
    <x v="165"/>
    <x v="195"/>
    <x v="1542"/>
    <x v="1542"/>
    <x v="1542"/>
    <x v="1633"/>
    <x v="0"/>
    <x v="1"/>
    <x v="1"/>
    <x v="1"/>
    <x v="0"/>
  </r>
  <r>
    <s v="PL 4669"/>
    <x v="1315"/>
    <x v="2"/>
    <x v="4"/>
    <x v="3"/>
    <x v="0"/>
    <x v="13"/>
    <x v="165"/>
    <x v="349"/>
    <x v="1543"/>
    <x v="1543"/>
    <x v="1543"/>
    <x v="1175"/>
    <x v="0"/>
    <x v="1"/>
    <x v="1"/>
    <x v="0"/>
    <x v="0"/>
  </r>
  <r>
    <s v="PL 4670"/>
    <x v="30"/>
    <x v="0"/>
    <x v="0"/>
    <x v="4"/>
    <x v="0"/>
    <x v="10"/>
    <x v="173"/>
    <x v="379"/>
    <x v="1544"/>
    <x v="1544"/>
    <x v="1544"/>
    <x v="1634"/>
    <x v="0"/>
    <x v="2"/>
    <x v="0"/>
    <x v="0"/>
    <x v="0"/>
  </r>
  <r>
    <s v="PL 4671"/>
    <x v="1316"/>
    <x v="3"/>
    <x v="0"/>
    <x v="4"/>
    <x v="0"/>
    <x v="5"/>
    <x v="173"/>
    <x v="379"/>
    <x v="22"/>
    <x v="22"/>
    <x v="22"/>
    <x v="22"/>
    <x v="0"/>
    <x v="2"/>
    <x v="0"/>
    <x v="0"/>
    <x v="0"/>
  </r>
  <r>
    <s v="PL 4672"/>
    <x v="277"/>
    <x v="3"/>
    <x v="0"/>
    <x v="4"/>
    <x v="0"/>
    <x v="10"/>
    <x v="165"/>
    <x v="349"/>
    <x v="1545"/>
    <x v="1545"/>
    <x v="1545"/>
    <x v="1635"/>
    <x v="0"/>
    <x v="1"/>
    <x v="0"/>
    <x v="0"/>
    <x v="0"/>
  </r>
  <r>
    <s v="PL 4673"/>
    <x v="277"/>
    <x v="3"/>
    <x v="0"/>
    <x v="0"/>
    <x v="0"/>
    <x v="0"/>
    <x v="165"/>
    <x v="349"/>
    <x v="1546"/>
    <x v="1546"/>
    <x v="1546"/>
    <x v="1636"/>
    <x v="0"/>
    <x v="1"/>
    <x v="0"/>
    <x v="0"/>
    <x v="0"/>
  </r>
  <r>
    <s v="PL 4675"/>
    <x v="1316"/>
    <x v="0"/>
    <x v="0"/>
    <x v="12"/>
    <x v="2"/>
    <x v="35"/>
    <x v="133"/>
    <x v="252"/>
    <x v="1547"/>
    <x v="1547"/>
    <x v="1547"/>
    <x v="1637"/>
    <x v="0"/>
    <x v="1"/>
    <x v="0"/>
    <x v="0"/>
    <x v="1"/>
  </r>
  <r>
    <s v="PL 4676"/>
    <x v="1317"/>
    <x v="2"/>
    <x v="4"/>
    <x v="12"/>
    <x v="1"/>
    <x v="1"/>
    <x v="133"/>
    <x v="252"/>
    <x v="1548"/>
    <x v="1548"/>
    <x v="1548"/>
    <x v="906"/>
    <x v="0"/>
    <x v="1"/>
    <x v="1"/>
    <x v="1"/>
    <x v="0"/>
  </r>
  <r>
    <s v="PL 4677"/>
    <x v="35"/>
    <x v="2"/>
    <x v="3"/>
    <x v="2"/>
    <x v="2"/>
    <x v="31"/>
    <x v="178"/>
    <x v="389"/>
    <x v="1549"/>
    <x v="1549"/>
    <x v="1549"/>
    <x v="1638"/>
    <x v="1"/>
    <x v="2"/>
    <x v="0"/>
    <x v="0"/>
    <x v="1"/>
  </r>
  <r>
    <s v="PL 4678"/>
    <x v="35"/>
    <x v="0"/>
    <x v="0"/>
    <x v="2"/>
    <x v="2"/>
    <x v="50"/>
    <x v="177"/>
    <x v="384"/>
    <x v="1550"/>
    <x v="1550"/>
    <x v="1550"/>
    <x v="1639"/>
    <x v="1"/>
    <x v="0"/>
    <x v="0"/>
    <x v="0"/>
    <x v="1"/>
  </r>
  <r>
    <s v="PL 4694"/>
    <x v="643"/>
    <x v="3"/>
    <x v="0"/>
    <x v="1"/>
    <x v="2"/>
    <x v="30"/>
    <x v="178"/>
    <x v="389"/>
    <x v="1551"/>
    <x v="1551"/>
    <x v="1551"/>
    <x v="1640"/>
    <x v="1"/>
    <x v="2"/>
    <x v="0"/>
    <x v="1"/>
    <x v="0"/>
  </r>
  <r>
    <s v="PL 4695"/>
    <x v="1318"/>
    <x v="0"/>
    <x v="0"/>
    <x v="1"/>
    <x v="2"/>
    <x v="30"/>
    <x v="157"/>
    <x v="339"/>
    <x v="619"/>
    <x v="619"/>
    <x v="619"/>
    <x v="1641"/>
    <x v="1"/>
    <x v="2"/>
    <x v="0"/>
    <x v="1"/>
    <x v="0"/>
  </r>
  <r>
    <s v="PL 4700"/>
    <x v="1319"/>
    <x v="1"/>
    <x v="0"/>
    <x v="2"/>
    <x v="2"/>
    <x v="31"/>
    <x v="177"/>
    <x v="384"/>
    <x v="1552"/>
    <x v="1552"/>
    <x v="1552"/>
    <x v="1642"/>
    <x v="1"/>
    <x v="2"/>
    <x v="1"/>
    <x v="1"/>
    <x v="0"/>
  </r>
  <r>
    <s v="PL 4701"/>
    <x v="1320"/>
    <x v="2"/>
    <x v="1"/>
    <x v="0"/>
    <x v="0"/>
    <x v="0"/>
    <x v="157"/>
    <x v="390"/>
    <x v="1553"/>
    <x v="1553"/>
    <x v="1553"/>
    <x v="1643"/>
    <x v="0"/>
    <x v="1"/>
    <x v="1"/>
    <x v="0"/>
    <x v="0"/>
  </r>
  <r>
    <s v="PL 4702"/>
    <x v="1321"/>
    <x v="3"/>
    <x v="0"/>
    <x v="0"/>
    <x v="0"/>
    <x v="0"/>
    <x v="157"/>
    <x v="391"/>
    <x v="1554"/>
    <x v="1554"/>
    <x v="1554"/>
    <x v="1644"/>
    <x v="0"/>
    <x v="1"/>
    <x v="1"/>
    <x v="0"/>
    <x v="0"/>
  </r>
  <r>
    <s v="PL 4703"/>
    <x v="1322"/>
    <x v="1"/>
    <x v="0"/>
    <x v="4"/>
    <x v="0"/>
    <x v="5"/>
    <x v="166"/>
    <x v="350"/>
    <x v="255"/>
    <x v="255"/>
    <x v="255"/>
    <x v="261"/>
    <x v="0"/>
    <x v="2"/>
    <x v="1"/>
    <x v="0"/>
    <x v="0"/>
  </r>
  <r>
    <s v="PL 4704"/>
    <x v="1323"/>
    <x v="2"/>
    <x v="3"/>
    <x v="3"/>
    <x v="0"/>
    <x v="53"/>
    <x v="157"/>
    <x v="260"/>
    <x v="1555"/>
    <x v="1555"/>
    <x v="1555"/>
    <x v="1645"/>
    <x v="0"/>
    <x v="1"/>
    <x v="1"/>
    <x v="0"/>
    <x v="0"/>
  </r>
  <r>
    <s v="PL 4705"/>
    <x v="29"/>
    <x v="1"/>
    <x v="0"/>
    <x v="0"/>
    <x v="0"/>
    <x v="0"/>
    <x v="137"/>
    <x v="190"/>
    <x v="1556"/>
    <x v="1556"/>
    <x v="1556"/>
    <x v="1646"/>
    <x v="0"/>
    <x v="1"/>
    <x v="0"/>
    <x v="0"/>
    <x v="0"/>
  </r>
  <r>
    <s v="PL 4707"/>
    <x v="1324"/>
    <x v="0"/>
    <x v="0"/>
    <x v="0"/>
    <x v="0"/>
    <x v="0"/>
    <x v="137"/>
    <x v="306"/>
    <x v="651"/>
    <x v="651"/>
    <x v="651"/>
    <x v="683"/>
    <x v="0"/>
    <x v="1"/>
    <x v="0"/>
    <x v="0"/>
    <x v="0"/>
  </r>
  <r>
    <s v="PL 4709"/>
    <x v="1325"/>
    <x v="2"/>
    <x v="4"/>
    <x v="0"/>
    <x v="1"/>
    <x v="7"/>
    <x v="167"/>
    <x v="353"/>
    <x v="1557"/>
    <x v="1557"/>
    <x v="1557"/>
    <x v="1647"/>
    <x v="0"/>
    <x v="0"/>
    <x v="1"/>
    <x v="1"/>
    <x v="0"/>
  </r>
  <r>
    <s v="PL 4710"/>
    <x v="1302"/>
    <x v="1"/>
    <x v="0"/>
    <x v="1"/>
    <x v="1"/>
    <x v="4"/>
    <x v="173"/>
    <x v="379"/>
    <x v="1558"/>
    <x v="1558"/>
    <x v="1558"/>
    <x v="1648"/>
    <x v="1"/>
    <x v="2"/>
    <x v="0"/>
    <x v="0"/>
    <x v="1"/>
  </r>
  <r>
    <s v="PL 4711"/>
    <x v="963"/>
    <x v="2"/>
    <x v="3"/>
    <x v="2"/>
    <x v="1"/>
    <x v="7"/>
    <x v="166"/>
    <x v="350"/>
    <x v="1559"/>
    <x v="1559"/>
    <x v="1559"/>
    <x v="1649"/>
    <x v="1"/>
    <x v="0"/>
    <x v="0"/>
    <x v="0"/>
    <x v="1"/>
  </r>
  <r>
    <s v="PL 4712"/>
    <x v="1326"/>
    <x v="2"/>
    <x v="2"/>
    <x v="0"/>
    <x v="0"/>
    <x v="0"/>
    <x v="157"/>
    <x v="339"/>
    <x v="1560"/>
    <x v="1560"/>
    <x v="1560"/>
    <x v="1650"/>
    <x v="0"/>
    <x v="1"/>
    <x v="0"/>
    <x v="0"/>
    <x v="0"/>
  </r>
  <r>
    <s v="PL 4713"/>
    <x v="1327"/>
    <x v="1"/>
    <x v="0"/>
    <x v="0"/>
    <x v="0"/>
    <x v="0"/>
    <x v="165"/>
    <x v="349"/>
    <x v="1561"/>
    <x v="1561"/>
    <x v="1561"/>
    <x v="1651"/>
    <x v="0"/>
    <x v="1"/>
    <x v="0"/>
    <x v="0"/>
    <x v="0"/>
  </r>
  <r>
    <s v="PL 4714"/>
    <x v="1328"/>
    <x v="2"/>
    <x v="4"/>
    <x v="17"/>
    <x v="0"/>
    <x v="0"/>
    <x v="165"/>
    <x v="387"/>
    <x v="1562"/>
    <x v="1562"/>
    <x v="1562"/>
    <x v="1652"/>
    <x v="0"/>
    <x v="1"/>
    <x v="1"/>
    <x v="0"/>
    <x v="0"/>
  </r>
  <r>
    <s v="PL 4715"/>
    <x v="1329"/>
    <x v="1"/>
    <x v="0"/>
    <x v="0"/>
    <x v="0"/>
    <x v="0"/>
    <x v="168"/>
    <x v="362"/>
    <x v="1563"/>
    <x v="1563"/>
    <x v="1563"/>
    <x v="1653"/>
    <x v="0"/>
    <x v="1"/>
    <x v="1"/>
    <x v="0"/>
    <x v="0"/>
  </r>
  <r>
    <s v="PL 4716"/>
    <x v="1330"/>
    <x v="2"/>
    <x v="2"/>
    <x v="17"/>
    <x v="0"/>
    <x v="0"/>
    <x v="168"/>
    <x v="190"/>
    <x v="1564"/>
    <x v="1564"/>
    <x v="1564"/>
    <x v="1654"/>
    <x v="0"/>
    <x v="1"/>
    <x v="1"/>
    <x v="0"/>
    <x v="0"/>
  </r>
  <r>
    <s v="PL 4717"/>
    <x v="1331"/>
    <x v="3"/>
    <x v="0"/>
    <x v="5"/>
    <x v="2"/>
    <x v="23"/>
    <x v="173"/>
    <x v="379"/>
    <x v="1565"/>
    <x v="1565"/>
    <x v="1565"/>
    <x v="1655"/>
    <x v="0"/>
    <x v="2"/>
    <x v="1"/>
    <x v="1"/>
    <x v="0"/>
  </r>
  <r>
    <s v="PL 4718"/>
    <x v="1332"/>
    <x v="3"/>
    <x v="0"/>
    <x v="5"/>
    <x v="2"/>
    <x v="23"/>
    <x v="173"/>
    <x v="379"/>
    <x v="666"/>
    <x v="666"/>
    <x v="666"/>
    <x v="1656"/>
    <x v="0"/>
    <x v="2"/>
    <x v="1"/>
    <x v="1"/>
    <x v="0"/>
  </r>
  <r>
    <s v="PL 4719"/>
    <x v="501"/>
    <x v="1"/>
    <x v="0"/>
    <x v="0"/>
    <x v="0"/>
    <x v="0"/>
    <x v="157"/>
    <x v="339"/>
    <x v="1566"/>
    <x v="1566"/>
    <x v="1566"/>
    <x v="1657"/>
    <x v="0"/>
    <x v="1"/>
    <x v="0"/>
    <x v="0"/>
    <x v="0"/>
  </r>
  <r>
    <s v="PL 4720"/>
    <x v="501"/>
    <x v="3"/>
    <x v="0"/>
    <x v="0"/>
    <x v="0"/>
    <x v="0"/>
    <x v="157"/>
    <x v="339"/>
    <x v="1250"/>
    <x v="1250"/>
    <x v="1250"/>
    <x v="1658"/>
    <x v="0"/>
    <x v="1"/>
    <x v="0"/>
    <x v="0"/>
    <x v="0"/>
  </r>
  <r>
    <s v="PL 4721"/>
    <x v="1333"/>
    <x v="2"/>
    <x v="4"/>
    <x v="17"/>
    <x v="0"/>
    <x v="0"/>
    <x v="157"/>
    <x v="339"/>
    <x v="1567"/>
    <x v="1567"/>
    <x v="1567"/>
    <x v="1659"/>
    <x v="0"/>
    <x v="1"/>
    <x v="1"/>
    <x v="0"/>
    <x v="0"/>
  </r>
  <r>
    <s v="PL 4722"/>
    <x v="1334"/>
    <x v="0"/>
    <x v="0"/>
    <x v="17"/>
    <x v="0"/>
    <x v="0"/>
    <x v="157"/>
    <x v="339"/>
    <x v="1568"/>
    <x v="1568"/>
    <x v="1568"/>
    <x v="1660"/>
    <x v="1"/>
    <x v="1"/>
    <x v="1"/>
    <x v="0"/>
    <x v="0"/>
  </r>
  <r>
    <s v="PL 4723"/>
    <x v="1335"/>
    <x v="3"/>
    <x v="0"/>
    <x v="0"/>
    <x v="0"/>
    <x v="0"/>
    <x v="157"/>
    <x v="392"/>
    <x v="1284"/>
    <x v="1284"/>
    <x v="1284"/>
    <x v="1359"/>
    <x v="0"/>
    <x v="1"/>
    <x v="1"/>
    <x v="0"/>
    <x v="0"/>
  </r>
  <r>
    <s v="PL 4724"/>
    <x v="1336"/>
    <x v="0"/>
    <x v="0"/>
    <x v="0"/>
    <x v="0"/>
    <x v="0"/>
    <x v="157"/>
    <x v="339"/>
    <x v="1569"/>
    <x v="1569"/>
    <x v="1569"/>
    <x v="1661"/>
    <x v="0"/>
    <x v="1"/>
    <x v="1"/>
    <x v="0"/>
    <x v="0"/>
  </r>
  <r>
    <s v="PL 4725"/>
    <x v="1324"/>
    <x v="0"/>
    <x v="0"/>
    <x v="17"/>
    <x v="0"/>
    <x v="0"/>
    <x v="157"/>
    <x v="391"/>
    <x v="1570"/>
    <x v="1570"/>
    <x v="1570"/>
    <x v="1662"/>
    <x v="0"/>
    <x v="1"/>
    <x v="0"/>
    <x v="0"/>
    <x v="0"/>
  </r>
  <r>
    <s v="PL 4726"/>
    <x v="1337"/>
    <x v="1"/>
    <x v="0"/>
    <x v="1"/>
    <x v="2"/>
    <x v="17"/>
    <x v="173"/>
    <x v="153"/>
    <x v="548"/>
    <x v="548"/>
    <x v="548"/>
    <x v="567"/>
    <x v="1"/>
    <x v="1"/>
    <x v="1"/>
    <x v="1"/>
    <x v="0"/>
  </r>
  <r>
    <s v="PL 4727"/>
    <x v="1338"/>
    <x v="2"/>
    <x v="2"/>
    <x v="4"/>
    <x v="1"/>
    <x v="7"/>
    <x v="166"/>
    <x v="350"/>
    <x v="1571"/>
    <x v="1571"/>
    <x v="1571"/>
    <x v="1663"/>
    <x v="0"/>
    <x v="0"/>
    <x v="1"/>
    <x v="1"/>
    <x v="0"/>
  </r>
  <r>
    <s v="PL 4728"/>
    <x v="271"/>
    <x v="3"/>
    <x v="0"/>
    <x v="3"/>
    <x v="0"/>
    <x v="10"/>
    <x v="173"/>
    <x v="379"/>
    <x v="1572"/>
    <x v="1572"/>
    <x v="1572"/>
    <x v="1664"/>
    <x v="0"/>
    <x v="2"/>
    <x v="0"/>
    <x v="0"/>
    <x v="0"/>
  </r>
  <r>
    <s v="PL 4729"/>
    <x v="626"/>
    <x v="1"/>
    <x v="0"/>
    <x v="0"/>
    <x v="0"/>
    <x v="0"/>
    <x v="173"/>
    <x v="393"/>
    <x v="1573"/>
    <x v="1573"/>
    <x v="1573"/>
    <x v="1665"/>
    <x v="0"/>
    <x v="1"/>
    <x v="0"/>
    <x v="0"/>
    <x v="0"/>
  </r>
  <r>
    <s v="PL 4730"/>
    <x v="319"/>
    <x v="3"/>
    <x v="0"/>
    <x v="0"/>
    <x v="0"/>
    <x v="0"/>
    <x v="173"/>
    <x v="296"/>
    <x v="1574"/>
    <x v="1574"/>
    <x v="1574"/>
    <x v="1666"/>
    <x v="0"/>
    <x v="1"/>
    <x v="0"/>
    <x v="0"/>
    <x v="0"/>
  </r>
  <r>
    <s v="PL 4731"/>
    <x v="894"/>
    <x v="1"/>
    <x v="0"/>
    <x v="0"/>
    <x v="0"/>
    <x v="0"/>
    <x v="157"/>
    <x v="290"/>
    <x v="891"/>
    <x v="891"/>
    <x v="891"/>
    <x v="1667"/>
    <x v="0"/>
    <x v="1"/>
    <x v="0"/>
    <x v="0"/>
    <x v="0"/>
  </r>
  <r>
    <s v="PL 4732"/>
    <x v="969"/>
    <x v="0"/>
    <x v="0"/>
    <x v="1"/>
    <x v="2"/>
    <x v="20"/>
    <x v="179"/>
    <x v="394"/>
    <x v="1575"/>
    <x v="1575"/>
    <x v="1575"/>
    <x v="1668"/>
    <x v="0"/>
    <x v="1"/>
    <x v="0"/>
    <x v="1"/>
    <x v="0"/>
  </r>
  <r>
    <s v="PL 4733"/>
    <x v="1339"/>
    <x v="1"/>
    <x v="0"/>
    <x v="0"/>
    <x v="0"/>
    <x v="0"/>
    <x v="173"/>
    <x v="379"/>
    <x v="1576"/>
    <x v="1576"/>
    <x v="1576"/>
    <x v="1669"/>
    <x v="0"/>
    <x v="1"/>
    <x v="0"/>
    <x v="0"/>
    <x v="0"/>
  </r>
  <r>
    <s v="PL 4734"/>
    <x v="1340"/>
    <x v="1"/>
    <x v="0"/>
    <x v="0"/>
    <x v="1"/>
    <x v="7"/>
    <x v="179"/>
    <x v="394"/>
    <x v="1577"/>
    <x v="1577"/>
    <x v="1577"/>
    <x v="1670"/>
    <x v="0"/>
    <x v="2"/>
    <x v="1"/>
    <x v="1"/>
    <x v="0"/>
  </r>
  <r>
    <s v="PL 4735"/>
    <x v="1341"/>
    <x v="0"/>
    <x v="0"/>
    <x v="0"/>
    <x v="0"/>
    <x v="0"/>
    <x v="173"/>
    <x v="379"/>
    <x v="1578"/>
    <x v="1578"/>
    <x v="1578"/>
    <x v="1671"/>
    <x v="0"/>
    <x v="1"/>
    <x v="0"/>
    <x v="0"/>
    <x v="0"/>
  </r>
  <r>
    <s v="PL 4736"/>
    <x v="1342"/>
    <x v="1"/>
    <x v="0"/>
    <x v="0"/>
    <x v="0"/>
    <x v="0"/>
    <x v="173"/>
    <x v="379"/>
    <x v="1579"/>
    <x v="1579"/>
    <x v="1579"/>
    <x v="1672"/>
    <x v="0"/>
    <x v="1"/>
    <x v="1"/>
    <x v="0"/>
    <x v="0"/>
  </r>
  <r>
    <s v="PL 4737"/>
    <x v="1343"/>
    <x v="0"/>
    <x v="0"/>
    <x v="17"/>
    <x v="2"/>
    <x v="59"/>
    <x v="163"/>
    <x v="347"/>
    <x v="1580"/>
    <x v="1580"/>
    <x v="1580"/>
    <x v="1673"/>
    <x v="0"/>
    <x v="1"/>
    <x v="1"/>
    <x v="1"/>
    <x v="0"/>
  </r>
  <r>
    <s v="PL 4738"/>
    <x v="1344"/>
    <x v="2"/>
    <x v="1"/>
    <x v="6"/>
    <x v="2"/>
    <x v="35"/>
    <x v="166"/>
    <x v="350"/>
    <x v="1581"/>
    <x v="1581"/>
    <x v="1581"/>
    <x v="1674"/>
    <x v="0"/>
    <x v="1"/>
    <x v="1"/>
    <x v="1"/>
    <x v="0"/>
  </r>
  <r>
    <s v="PL 4739"/>
    <x v="1345"/>
    <x v="2"/>
    <x v="2"/>
    <x v="1"/>
    <x v="2"/>
    <x v="17"/>
    <x v="166"/>
    <x v="302"/>
    <x v="1582"/>
    <x v="1582"/>
    <x v="1582"/>
    <x v="1675"/>
    <x v="1"/>
    <x v="1"/>
    <x v="1"/>
    <x v="1"/>
    <x v="0"/>
  </r>
  <r>
    <s v="PL 4740"/>
    <x v="1346"/>
    <x v="2"/>
    <x v="2"/>
    <x v="8"/>
    <x v="2"/>
    <x v="31"/>
    <x v="166"/>
    <x v="350"/>
    <x v="1583"/>
    <x v="1583"/>
    <x v="1583"/>
    <x v="1676"/>
    <x v="1"/>
    <x v="1"/>
    <x v="1"/>
    <x v="1"/>
    <x v="0"/>
  </r>
  <r>
    <s v="PL 4742"/>
    <x v="1347"/>
    <x v="3"/>
    <x v="0"/>
    <x v="2"/>
    <x v="2"/>
    <x v="31"/>
    <x v="166"/>
    <x v="350"/>
    <x v="1584"/>
    <x v="1584"/>
    <x v="1584"/>
    <x v="1677"/>
    <x v="1"/>
    <x v="2"/>
    <x v="0"/>
    <x v="1"/>
    <x v="0"/>
  </r>
  <r>
    <s v="PL 4743"/>
    <x v="1348"/>
    <x v="3"/>
    <x v="0"/>
    <x v="13"/>
    <x v="0"/>
    <x v="5"/>
    <x v="166"/>
    <x v="350"/>
    <x v="1585"/>
    <x v="1585"/>
    <x v="1585"/>
    <x v="397"/>
    <x v="0"/>
    <x v="1"/>
    <x v="1"/>
    <x v="0"/>
    <x v="0"/>
  </r>
  <r>
    <s v="PL 4744"/>
    <x v="1349"/>
    <x v="0"/>
    <x v="0"/>
    <x v="0"/>
    <x v="0"/>
    <x v="0"/>
    <x v="166"/>
    <x v="308"/>
    <x v="1586"/>
    <x v="1586"/>
    <x v="1586"/>
    <x v="1678"/>
    <x v="0"/>
    <x v="1"/>
    <x v="1"/>
    <x v="0"/>
    <x v="0"/>
  </r>
  <r>
    <s v="PL 4780"/>
    <x v="1350"/>
    <x v="2"/>
    <x v="4"/>
    <x v="0"/>
    <x v="0"/>
    <x v="0"/>
    <x v="154"/>
    <x v="322"/>
    <x v="1587"/>
    <x v="1587"/>
    <x v="1587"/>
    <x v="1679"/>
    <x v="0"/>
    <x v="1"/>
    <x v="1"/>
    <x v="0"/>
    <x v="0"/>
  </r>
  <r>
    <s v="PL 4782"/>
    <x v="1351"/>
    <x v="3"/>
    <x v="0"/>
    <x v="0"/>
    <x v="0"/>
    <x v="0"/>
    <x v="130"/>
    <x v="295"/>
    <x v="1588"/>
    <x v="1588"/>
    <x v="1588"/>
    <x v="1680"/>
    <x v="0"/>
    <x v="1"/>
    <x v="1"/>
    <x v="0"/>
    <x v="0"/>
  </r>
  <r>
    <s v="PL 4784"/>
    <x v="1352"/>
    <x v="1"/>
    <x v="0"/>
    <x v="0"/>
    <x v="0"/>
    <x v="0"/>
    <x v="135"/>
    <x v="254"/>
    <x v="1589"/>
    <x v="1589"/>
    <x v="1589"/>
    <x v="1681"/>
    <x v="0"/>
    <x v="1"/>
    <x v="1"/>
    <x v="0"/>
    <x v="0"/>
  </r>
  <r>
    <s v="PL 4786"/>
    <x v="1353"/>
    <x v="2"/>
    <x v="2"/>
    <x v="4"/>
    <x v="2"/>
    <x v="35"/>
    <x v="134"/>
    <x v="253"/>
    <x v="1590"/>
    <x v="1590"/>
    <x v="1590"/>
    <x v="1233"/>
    <x v="0"/>
    <x v="1"/>
    <x v="1"/>
    <x v="1"/>
    <x v="0"/>
  </r>
  <r>
    <s v="PL 4788"/>
    <x v="1354"/>
    <x v="3"/>
    <x v="0"/>
    <x v="4"/>
    <x v="2"/>
    <x v="27"/>
    <x v="144"/>
    <x v="355"/>
    <x v="1591"/>
    <x v="1591"/>
    <x v="1591"/>
    <x v="1682"/>
    <x v="0"/>
    <x v="0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791"/>
    <x v="1355"/>
    <x v="1"/>
    <x v="0"/>
    <x v="4"/>
    <x v="2"/>
    <x v="27"/>
    <x v="144"/>
    <x v="355"/>
    <x v="1591"/>
    <x v="1591"/>
    <x v="1591"/>
    <x v="1682"/>
    <x v="1"/>
    <x v="0"/>
    <x v="0"/>
    <x v="0"/>
    <x v="1"/>
  </r>
  <r>
    <s v="PL 4793"/>
    <x v="1355"/>
    <x v="3"/>
    <x v="0"/>
    <x v="0"/>
    <x v="2"/>
    <x v="27"/>
    <x v="155"/>
    <x v="330"/>
    <x v="1592"/>
    <x v="1592"/>
    <x v="1592"/>
    <x v="1683"/>
    <x v="0"/>
    <x v="0"/>
    <x v="0"/>
    <x v="0"/>
    <x v="1"/>
  </r>
  <r>
    <s v="PL 4795"/>
    <x v="149"/>
    <x v="2"/>
    <x v="3"/>
    <x v="0"/>
    <x v="0"/>
    <x v="0"/>
    <x v="141"/>
    <x v="195"/>
    <x v="1593"/>
    <x v="1593"/>
    <x v="1593"/>
    <x v="1684"/>
    <x v="0"/>
    <x v="1"/>
    <x v="0"/>
    <x v="0"/>
    <x v="0"/>
  </r>
  <r>
    <s v="PL 4797"/>
    <x v="692"/>
    <x v="0"/>
    <x v="0"/>
    <x v="3"/>
    <x v="0"/>
    <x v="13"/>
    <x v="154"/>
    <x v="322"/>
    <x v="1594"/>
    <x v="1594"/>
    <x v="1594"/>
    <x v="1685"/>
    <x v="0"/>
    <x v="1"/>
    <x v="0"/>
    <x v="0"/>
    <x v="0"/>
  </r>
  <r>
    <s v="PL 4809"/>
    <x v="1284"/>
    <x v="2"/>
    <x v="2"/>
    <x v="1"/>
    <x v="1"/>
    <x v="7"/>
    <x v="167"/>
    <x v="353"/>
    <x v="1595"/>
    <x v="1595"/>
    <x v="1595"/>
    <x v="1686"/>
    <x v="1"/>
    <x v="0"/>
    <x v="0"/>
    <x v="0"/>
    <x v="1"/>
  </r>
  <r>
    <s v="PL 4810"/>
    <x v="1356"/>
    <x v="0"/>
    <x v="0"/>
    <x v="0"/>
    <x v="0"/>
    <x v="0"/>
    <x v="166"/>
    <x v="308"/>
    <x v="1596"/>
    <x v="1596"/>
    <x v="1596"/>
    <x v="1687"/>
    <x v="0"/>
    <x v="1"/>
    <x v="1"/>
    <x v="0"/>
    <x v="0"/>
  </r>
  <r>
    <s v="PL 4811"/>
    <x v="1357"/>
    <x v="0"/>
    <x v="0"/>
    <x v="1"/>
    <x v="1"/>
    <x v="4"/>
    <x v="167"/>
    <x v="353"/>
    <x v="1597"/>
    <x v="1597"/>
    <x v="1597"/>
    <x v="1688"/>
    <x v="1"/>
    <x v="1"/>
    <x v="1"/>
    <x v="1"/>
    <x v="0"/>
  </r>
  <r>
    <s v="PL 4812"/>
    <x v="1358"/>
    <x v="1"/>
    <x v="0"/>
    <x v="9"/>
    <x v="2"/>
    <x v="35"/>
    <x v="166"/>
    <x v="350"/>
    <x v="1598"/>
    <x v="1598"/>
    <x v="1598"/>
    <x v="1689"/>
    <x v="0"/>
    <x v="1"/>
    <x v="1"/>
    <x v="1"/>
    <x v="0"/>
  </r>
  <r>
    <s v="PL 4813"/>
    <x v="1359"/>
    <x v="2"/>
    <x v="2"/>
    <x v="17"/>
    <x v="0"/>
    <x v="0"/>
    <x v="166"/>
    <x v="308"/>
    <x v="1599"/>
    <x v="1599"/>
    <x v="1599"/>
    <x v="1690"/>
    <x v="0"/>
    <x v="1"/>
    <x v="1"/>
    <x v="0"/>
    <x v="0"/>
  </r>
  <r>
    <s v="PL 4814"/>
    <x v="1360"/>
    <x v="3"/>
    <x v="0"/>
    <x v="0"/>
    <x v="0"/>
    <x v="0"/>
    <x v="166"/>
    <x v="395"/>
    <x v="1472"/>
    <x v="1472"/>
    <x v="1472"/>
    <x v="1553"/>
    <x v="0"/>
    <x v="1"/>
    <x v="1"/>
    <x v="0"/>
    <x v="0"/>
  </r>
  <r>
    <s v="PL 4815"/>
    <x v="1361"/>
    <x v="3"/>
    <x v="0"/>
    <x v="1"/>
    <x v="0"/>
    <x v="0"/>
    <x v="166"/>
    <x v="350"/>
    <x v="1600"/>
    <x v="1600"/>
    <x v="1600"/>
    <x v="1691"/>
    <x v="0"/>
    <x v="1"/>
    <x v="1"/>
    <x v="0"/>
    <x v="0"/>
  </r>
  <r>
    <s v="PL 4816"/>
    <x v="872"/>
    <x v="0"/>
    <x v="0"/>
    <x v="2"/>
    <x v="2"/>
    <x v="35"/>
    <x v="166"/>
    <x v="350"/>
    <x v="1601"/>
    <x v="1601"/>
    <x v="1601"/>
    <x v="1692"/>
    <x v="0"/>
    <x v="1"/>
    <x v="0"/>
    <x v="0"/>
    <x v="1"/>
  </r>
  <r>
    <s v="PL 4817"/>
    <x v="1362"/>
    <x v="2"/>
    <x v="1"/>
    <x v="2"/>
    <x v="1"/>
    <x v="1"/>
    <x v="166"/>
    <x v="350"/>
    <x v="471"/>
    <x v="471"/>
    <x v="471"/>
    <x v="251"/>
    <x v="0"/>
    <x v="1"/>
    <x v="1"/>
    <x v="1"/>
    <x v="0"/>
  </r>
  <r>
    <s v="PL 4856"/>
    <x v="1363"/>
    <x v="2"/>
    <x v="1"/>
    <x v="4"/>
    <x v="0"/>
    <x v="15"/>
    <x v="178"/>
    <x v="389"/>
    <x v="246"/>
    <x v="246"/>
    <x v="246"/>
    <x v="415"/>
    <x v="0"/>
    <x v="1"/>
    <x v="0"/>
    <x v="0"/>
    <x v="0"/>
  </r>
  <r>
    <s v="PL 4857"/>
    <x v="1363"/>
    <x v="1"/>
    <x v="0"/>
    <x v="0"/>
    <x v="0"/>
    <x v="0"/>
    <x v="167"/>
    <x v="396"/>
    <x v="195"/>
    <x v="195"/>
    <x v="195"/>
    <x v="1693"/>
    <x v="0"/>
    <x v="1"/>
    <x v="0"/>
    <x v="0"/>
    <x v="0"/>
  </r>
  <r>
    <s v="PL 4858"/>
    <x v="1364"/>
    <x v="1"/>
    <x v="0"/>
    <x v="2"/>
    <x v="2"/>
    <x v="33"/>
    <x v="179"/>
    <x v="394"/>
    <x v="1602"/>
    <x v="1602"/>
    <x v="1602"/>
    <x v="1694"/>
    <x v="0"/>
    <x v="0"/>
    <x v="0"/>
    <x v="0"/>
    <x v="1"/>
  </r>
  <r>
    <s v="PL 4859"/>
    <x v="1365"/>
    <x v="2"/>
    <x v="1"/>
    <x v="4"/>
    <x v="0"/>
    <x v="5"/>
    <x v="163"/>
    <x v="347"/>
    <x v="1603"/>
    <x v="1603"/>
    <x v="1603"/>
    <x v="1695"/>
    <x v="0"/>
    <x v="2"/>
    <x v="1"/>
    <x v="0"/>
    <x v="0"/>
  </r>
  <r>
    <s v="PL 4870"/>
    <x v="1019"/>
    <x v="3"/>
    <x v="0"/>
    <x v="3"/>
    <x v="0"/>
    <x v="53"/>
    <x v="165"/>
    <x v="387"/>
    <x v="843"/>
    <x v="843"/>
    <x v="843"/>
    <x v="831"/>
    <x v="0"/>
    <x v="1"/>
    <x v="0"/>
    <x v="0"/>
    <x v="0"/>
  </r>
  <r>
    <s v="PL 4871"/>
    <x v="1366"/>
    <x v="1"/>
    <x v="0"/>
    <x v="3"/>
    <x v="0"/>
    <x v="53"/>
    <x v="165"/>
    <x v="387"/>
    <x v="843"/>
    <x v="843"/>
    <x v="843"/>
    <x v="831"/>
    <x v="0"/>
    <x v="1"/>
    <x v="1"/>
    <x v="0"/>
    <x v="0"/>
  </r>
  <r>
    <s v="PL 4872"/>
    <x v="1367"/>
    <x v="2"/>
    <x v="4"/>
    <x v="3"/>
    <x v="0"/>
    <x v="53"/>
    <x v="165"/>
    <x v="387"/>
    <x v="843"/>
    <x v="843"/>
    <x v="843"/>
    <x v="882"/>
    <x v="0"/>
    <x v="1"/>
    <x v="0"/>
    <x v="0"/>
    <x v="0"/>
  </r>
  <r>
    <s v="PL 4873"/>
    <x v="1367"/>
    <x v="3"/>
    <x v="0"/>
    <x v="3"/>
    <x v="0"/>
    <x v="53"/>
    <x v="165"/>
    <x v="387"/>
    <x v="843"/>
    <x v="843"/>
    <x v="843"/>
    <x v="831"/>
    <x v="0"/>
    <x v="1"/>
    <x v="0"/>
    <x v="0"/>
    <x v="0"/>
  </r>
  <r>
    <s v="PL 4874"/>
    <x v="1367"/>
    <x v="0"/>
    <x v="0"/>
    <x v="3"/>
    <x v="0"/>
    <x v="53"/>
    <x v="165"/>
    <x v="387"/>
    <x v="843"/>
    <x v="843"/>
    <x v="843"/>
    <x v="831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876"/>
    <x v="1367"/>
    <x v="3"/>
    <x v="0"/>
    <x v="1"/>
    <x v="2"/>
    <x v="30"/>
    <x v="166"/>
    <x v="350"/>
    <x v="140"/>
    <x v="140"/>
    <x v="140"/>
    <x v="143"/>
    <x v="1"/>
    <x v="2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878"/>
    <x v="1368"/>
    <x v="0"/>
    <x v="0"/>
    <x v="0"/>
    <x v="0"/>
    <x v="0"/>
    <x v="173"/>
    <x v="339"/>
    <x v="1604"/>
    <x v="1604"/>
    <x v="1604"/>
    <x v="1696"/>
    <x v="0"/>
    <x v="1"/>
    <x v="1"/>
    <x v="0"/>
    <x v="0"/>
  </r>
  <r>
    <s v="PL 4879"/>
    <x v="537"/>
    <x v="1"/>
    <x v="0"/>
    <x v="0"/>
    <x v="2"/>
    <x v="37"/>
    <x v="169"/>
    <x v="367"/>
    <x v="1605"/>
    <x v="1605"/>
    <x v="1605"/>
    <x v="1697"/>
    <x v="1"/>
    <x v="2"/>
    <x v="0"/>
    <x v="0"/>
    <x v="1"/>
  </r>
  <r>
    <s v="PL 4880"/>
    <x v="1369"/>
    <x v="1"/>
    <x v="0"/>
    <x v="9"/>
    <x v="2"/>
    <x v="36"/>
    <x v="169"/>
    <x v="367"/>
    <x v="1606"/>
    <x v="1606"/>
    <x v="1606"/>
    <x v="1698"/>
    <x v="1"/>
    <x v="2"/>
    <x v="0"/>
    <x v="0"/>
    <x v="1"/>
  </r>
  <r>
    <s v="PL 4881"/>
    <x v="1370"/>
    <x v="1"/>
    <x v="0"/>
    <x v="1"/>
    <x v="1"/>
    <x v="4"/>
    <x v="162"/>
    <x v="346"/>
    <x v="275"/>
    <x v="275"/>
    <x v="275"/>
    <x v="282"/>
    <x v="1"/>
    <x v="2"/>
    <x v="1"/>
    <x v="1"/>
    <x v="0"/>
  </r>
  <r>
    <s v="PL 4882"/>
    <x v="139"/>
    <x v="3"/>
    <x v="0"/>
    <x v="0"/>
    <x v="1"/>
    <x v="7"/>
    <x v="163"/>
    <x v="347"/>
    <x v="1607"/>
    <x v="1607"/>
    <x v="1607"/>
    <x v="1699"/>
    <x v="0"/>
    <x v="2"/>
    <x v="0"/>
    <x v="0"/>
    <x v="1"/>
  </r>
  <r>
    <s v="PL 4883"/>
    <x v="1371"/>
    <x v="3"/>
    <x v="0"/>
    <x v="2"/>
    <x v="1"/>
    <x v="7"/>
    <x v="162"/>
    <x v="346"/>
    <x v="1608"/>
    <x v="1608"/>
    <x v="1608"/>
    <x v="1700"/>
    <x v="1"/>
    <x v="1"/>
    <x v="0"/>
    <x v="0"/>
    <x v="1"/>
  </r>
  <r>
    <s v="PL 4884"/>
    <x v="1372"/>
    <x v="3"/>
    <x v="0"/>
    <x v="2"/>
    <x v="1"/>
    <x v="4"/>
    <x v="163"/>
    <x v="347"/>
    <x v="1609"/>
    <x v="1609"/>
    <x v="1609"/>
    <x v="1701"/>
    <x v="1"/>
    <x v="2"/>
    <x v="0"/>
    <x v="0"/>
    <x v="1"/>
  </r>
  <r>
    <s v="PL 4885"/>
    <x v="1373"/>
    <x v="3"/>
    <x v="0"/>
    <x v="0"/>
    <x v="0"/>
    <x v="0"/>
    <x v="177"/>
    <x v="397"/>
    <x v="1610"/>
    <x v="1610"/>
    <x v="1610"/>
    <x v="1702"/>
    <x v="0"/>
    <x v="1"/>
    <x v="1"/>
    <x v="0"/>
    <x v="0"/>
  </r>
  <r>
    <s v="PL 4886"/>
    <x v="1374"/>
    <x v="0"/>
    <x v="0"/>
    <x v="0"/>
    <x v="1"/>
    <x v="2"/>
    <x v="177"/>
    <x v="384"/>
    <x v="926"/>
    <x v="926"/>
    <x v="926"/>
    <x v="1117"/>
    <x v="0"/>
    <x v="2"/>
    <x v="0"/>
    <x v="1"/>
    <x v="0"/>
  </r>
  <r>
    <s v="PL 4887"/>
    <x v="1375"/>
    <x v="2"/>
    <x v="1"/>
    <x v="3"/>
    <x v="0"/>
    <x v="13"/>
    <x v="177"/>
    <x v="384"/>
    <x v="1611"/>
    <x v="1611"/>
    <x v="1611"/>
    <x v="1703"/>
    <x v="0"/>
    <x v="1"/>
    <x v="1"/>
    <x v="0"/>
    <x v="0"/>
  </r>
  <r>
    <s v="PL 4888"/>
    <x v="626"/>
    <x v="3"/>
    <x v="0"/>
    <x v="0"/>
    <x v="0"/>
    <x v="0"/>
    <x v="178"/>
    <x v="389"/>
    <x v="1612"/>
    <x v="1612"/>
    <x v="1612"/>
    <x v="1704"/>
    <x v="0"/>
    <x v="1"/>
    <x v="0"/>
    <x v="0"/>
    <x v="0"/>
  </r>
  <r>
    <s v="PL 4889"/>
    <x v="1376"/>
    <x v="1"/>
    <x v="0"/>
    <x v="2"/>
    <x v="0"/>
    <x v="0"/>
    <x v="177"/>
    <x v="398"/>
    <x v="1613"/>
    <x v="1613"/>
    <x v="1613"/>
    <x v="1705"/>
    <x v="0"/>
    <x v="1"/>
    <x v="1"/>
    <x v="0"/>
    <x v="0"/>
  </r>
  <r>
    <s v="PL 4890"/>
    <x v="1377"/>
    <x v="0"/>
    <x v="0"/>
    <x v="2"/>
    <x v="2"/>
    <x v="18"/>
    <x v="177"/>
    <x v="324"/>
    <x v="1614"/>
    <x v="1614"/>
    <x v="1614"/>
    <x v="1706"/>
    <x v="0"/>
    <x v="1"/>
    <x v="1"/>
    <x v="1"/>
    <x v="0"/>
  </r>
  <r>
    <s v="PL 4891"/>
    <x v="1378"/>
    <x v="1"/>
    <x v="0"/>
    <x v="1"/>
    <x v="0"/>
    <x v="5"/>
    <x v="180"/>
    <x v="399"/>
    <x v="45"/>
    <x v="45"/>
    <x v="45"/>
    <x v="1170"/>
    <x v="0"/>
    <x v="2"/>
    <x v="0"/>
    <x v="0"/>
    <x v="0"/>
  </r>
  <r>
    <s v="PL 4892"/>
    <x v="1378"/>
    <x v="1"/>
    <x v="0"/>
    <x v="17"/>
    <x v="0"/>
    <x v="0"/>
    <x v="162"/>
    <x v="400"/>
    <x v="976"/>
    <x v="976"/>
    <x v="976"/>
    <x v="1027"/>
    <x v="0"/>
    <x v="1"/>
    <x v="0"/>
    <x v="0"/>
    <x v="0"/>
  </r>
  <r>
    <s v="PL 4893"/>
    <x v="1379"/>
    <x v="3"/>
    <x v="0"/>
    <x v="17"/>
    <x v="2"/>
    <x v="51"/>
    <x v="178"/>
    <x v="401"/>
    <x v="132"/>
    <x v="132"/>
    <x v="132"/>
    <x v="134"/>
    <x v="1"/>
    <x v="1"/>
    <x v="1"/>
    <x v="1"/>
    <x v="0"/>
  </r>
  <r>
    <s v="PL 4894"/>
    <x v="1380"/>
    <x v="1"/>
    <x v="0"/>
    <x v="0"/>
    <x v="0"/>
    <x v="0"/>
    <x v="178"/>
    <x v="402"/>
    <x v="1615"/>
    <x v="1615"/>
    <x v="1615"/>
    <x v="1707"/>
    <x v="0"/>
    <x v="1"/>
    <x v="1"/>
    <x v="0"/>
    <x v="0"/>
  </r>
  <r>
    <s v="PL 4895"/>
    <x v="1381"/>
    <x v="1"/>
    <x v="0"/>
    <x v="0"/>
    <x v="0"/>
    <x v="0"/>
    <x v="166"/>
    <x v="350"/>
    <x v="1616"/>
    <x v="1616"/>
    <x v="1616"/>
    <x v="1708"/>
    <x v="0"/>
    <x v="1"/>
    <x v="1"/>
    <x v="0"/>
    <x v="0"/>
  </r>
  <r>
    <s v="PL 4896"/>
    <x v="1382"/>
    <x v="2"/>
    <x v="1"/>
    <x v="0"/>
    <x v="0"/>
    <x v="0"/>
    <x v="162"/>
    <x v="403"/>
    <x v="1617"/>
    <x v="1617"/>
    <x v="1617"/>
    <x v="1709"/>
    <x v="0"/>
    <x v="1"/>
    <x v="1"/>
    <x v="0"/>
    <x v="0"/>
  </r>
  <r>
    <s v="PL 4897"/>
    <x v="1383"/>
    <x v="3"/>
    <x v="0"/>
    <x v="0"/>
    <x v="0"/>
    <x v="0"/>
    <x v="162"/>
    <x v="346"/>
    <x v="1618"/>
    <x v="1618"/>
    <x v="1618"/>
    <x v="1710"/>
    <x v="0"/>
    <x v="1"/>
    <x v="0"/>
    <x v="0"/>
    <x v="0"/>
  </r>
  <r>
    <s v="PL 4898"/>
    <x v="1384"/>
    <x v="2"/>
    <x v="3"/>
    <x v="0"/>
    <x v="0"/>
    <x v="0"/>
    <x v="163"/>
    <x v="323"/>
    <x v="1619"/>
    <x v="1619"/>
    <x v="1619"/>
    <x v="1711"/>
    <x v="0"/>
    <x v="1"/>
    <x v="1"/>
    <x v="0"/>
    <x v="0"/>
  </r>
  <r>
    <s v="PL 4899"/>
    <x v="1385"/>
    <x v="0"/>
    <x v="0"/>
    <x v="2"/>
    <x v="2"/>
    <x v="35"/>
    <x v="162"/>
    <x v="346"/>
    <x v="1620"/>
    <x v="1620"/>
    <x v="1620"/>
    <x v="1712"/>
    <x v="0"/>
    <x v="1"/>
    <x v="1"/>
    <x v="1"/>
    <x v="0"/>
  </r>
  <r>
    <s v="PL 4900"/>
    <x v="461"/>
    <x v="0"/>
    <x v="0"/>
    <x v="2"/>
    <x v="1"/>
    <x v="1"/>
    <x v="162"/>
    <x v="346"/>
    <x v="1621"/>
    <x v="1621"/>
    <x v="1621"/>
    <x v="1713"/>
    <x v="0"/>
    <x v="1"/>
    <x v="0"/>
    <x v="0"/>
    <x v="1"/>
  </r>
  <r>
    <s v="PL 4901"/>
    <x v="1386"/>
    <x v="3"/>
    <x v="0"/>
    <x v="4"/>
    <x v="0"/>
    <x v="15"/>
    <x v="179"/>
    <x v="394"/>
    <x v="1622"/>
    <x v="1622"/>
    <x v="1622"/>
    <x v="1714"/>
    <x v="0"/>
    <x v="2"/>
    <x v="0"/>
    <x v="0"/>
    <x v="0"/>
  </r>
  <r>
    <s v="PL 4902"/>
    <x v="1386"/>
    <x v="2"/>
    <x v="3"/>
    <x v="0"/>
    <x v="0"/>
    <x v="0"/>
    <x v="162"/>
    <x v="346"/>
    <x v="1623"/>
    <x v="1623"/>
    <x v="1623"/>
    <x v="1715"/>
    <x v="0"/>
    <x v="1"/>
    <x v="0"/>
    <x v="0"/>
    <x v="0"/>
  </r>
  <r>
    <s v="PL 4903"/>
    <x v="1387"/>
    <x v="1"/>
    <x v="0"/>
    <x v="0"/>
    <x v="0"/>
    <x v="0"/>
    <x v="162"/>
    <x v="403"/>
    <x v="476"/>
    <x v="476"/>
    <x v="476"/>
    <x v="1017"/>
    <x v="0"/>
    <x v="1"/>
    <x v="0"/>
    <x v="0"/>
    <x v="0"/>
  </r>
  <r>
    <s v="PL 4904"/>
    <x v="1388"/>
    <x v="1"/>
    <x v="0"/>
    <x v="0"/>
    <x v="1"/>
    <x v="2"/>
    <x v="162"/>
    <x v="346"/>
    <x v="1624"/>
    <x v="1624"/>
    <x v="1624"/>
    <x v="1716"/>
    <x v="0"/>
    <x v="1"/>
    <x v="1"/>
    <x v="1"/>
    <x v="0"/>
  </r>
  <r>
    <s v="PL 4905"/>
    <x v="1389"/>
    <x v="3"/>
    <x v="0"/>
    <x v="0"/>
    <x v="0"/>
    <x v="0"/>
    <x v="174"/>
    <x v="380"/>
    <x v="1625"/>
    <x v="1625"/>
    <x v="1625"/>
    <x v="1717"/>
    <x v="0"/>
    <x v="1"/>
    <x v="1"/>
    <x v="0"/>
    <x v="0"/>
  </r>
  <r>
    <s v="PL 4906"/>
    <x v="38"/>
    <x v="2"/>
    <x v="4"/>
    <x v="0"/>
    <x v="0"/>
    <x v="0"/>
    <x v="166"/>
    <x v="350"/>
    <x v="1626"/>
    <x v="1626"/>
    <x v="1626"/>
    <x v="1718"/>
    <x v="0"/>
    <x v="1"/>
    <x v="0"/>
    <x v="0"/>
    <x v="0"/>
  </r>
  <r>
    <s v="PL 4908"/>
    <x v="1390"/>
    <x v="0"/>
    <x v="0"/>
    <x v="4"/>
    <x v="2"/>
    <x v="18"/>
    <x v="169"/>
    <x v="147"/>
    <x v="1627"/>
    <x v="1627"/>
    <x v="1627"/>
    <x v="1719"/>
    <x v="0"/>
    <x v="1"/>
    <x v="1"/>
    <x v="1"/>
    <x v="0"/>
  </r>
  <r>
    <s v="PL 4909"/>
    <x v="1391"/>
    <x v="1"/>
    <x v="0"/>
    <x v="4"/>
    <x v="2"/>
    <x v="18"/>
    <x v="169"/>
    <x v="147"/>
    <x v="1627"/>
    <x v="1627"/>
    <x v="1627"/>
    <x v="1719"/>
    <x v="0"/>
    <x v="1"/>
    <x v="1"/>
    <x v="1"/>
    <x v="0"/>
  </r>
  <r>
    <s v="PL 4910"/>
    <x v="37"/>
    <x v="1"/>
    <x v="0"/>
    <x v="0"/>
    <x v="0"/>
    <x v="0"/>
    <x v="162"/>
    <x v="346"/>
    <x v="1628"/>
    <x v="1628"/>
    <x v="1628"/>
    <x v="1720"/>
    <x v="0"/>
    <x v="1"/>
    <x v="0"/>
    <x v="0"/>
    <x v="0"/>
  </r>
  <r>
    <s v="PL 4911"/>
    <x v="37"/>
    <x v="2"/>
    <x v="4"/>
    <x v="0"/>
    <x v="1"/>
    <x v="7"/>
    <x v="179"/>
    <x v="394"/>
    <x v="1629"/>
    <x v="1629"/>
    <x v="1629"/>
    <x v="1721"/>
    <x v="0"/>
    <x v="2"/>
    <x v="0"/>
    <x v="0"/>
    <x v="1"/>
  </r>
  <r>
    <s v="PL 4912"/>
    <x v="901"/>
    <x v="3"/>
    <x v="0"/>
    <x v="7"/>
    <x v="2"/>
    <x v="20"/>
    <x v="179"/>
    <x v="394"/>
    <x v="1630"/>
    <x v="1630"/>
    <x v="1630"/>
    <x v="1722"/>
    <x v="0"/>
    <x v="0"/>
    <x v="0"/>
    <x v="0"/>
    <x v="1"/>
  </r>
  <r>
    <s v="PL 4913"/>
    <x v="64"/>
    <x v="1"/>
    <x v="0"/>
    <x v="1"/>
    <x v="0"/>
    <x v="0"/>
    <x v="162"/>
    <x v="403"/>
    <x v="1631"/>
    <x v="1631"/>
    <x v="1631"/>
    <x v="1723"/>
    <x v="0"/>
    <x v="1"/>
    <x v="0"/>
    <x v="0"/>
    <x v="0"/>
  </r>
  <r>
    <s v="PL 4914"/>
    <x v="883"/>
    <x v="0"/>
    <x v="0"/>
    <x v="0"/>
    <x v="0"/>
    <x v="0"/>
    <x v="162"/>
    <x v="400"/>
    <x v="1632"/>
    <x v="1632"/>
    <x v="1632"/>
    <x v="1724"/>
    <x v="0"/>
    <x v="1"/>
    <x v="0"/>
    <x v="0"/>
    <x v="0"/>
  </r>
  <r>
    <s v="PL 4915"/>
    <x v="1392"/>
    <x v="1"/>
    <x v="0"/>
    <x v="3"/>
    <x v="0"/>
    <x v="13"/>
    <x v="162"/>
    <x v="346"/>
    <x v="1633"/>
    <x v="1633"/>
    <x v="1633"/>
    <x v="1725"/>
    <x v="0"/>
    <x v="1"/>
    <x v="1"/>
    <x v="0"/>
    <x v="0"/>
  </r>
  <r>
    <s v="PL 4916"/>
    <x v="1393"/>
    <x v="1"/>
    <x v="0"/>
    <x v="0"/>
    <x v="0"/>
    <x v="0"/>
    <x v="162"/>
    <x v="346"/>
    <x v="1634"/>
    <x v="1634"/>
    <x v="1634"/>
    <x v="1726"/>
    <x v="0"/>
    <x v="1"/>
    <x v="1"/>
    <x v="0"/>
    <x v="0"/>
  </r>
  <r>
    <s v="PL 4917"/>
    <x v="1394"/>
    <x v="0"/>
    <x v="0"/>
    <x v="0"/>
    <x v="0"/>
    <x v="0"/>
    <x v="162"/>
    <x v="346"/>
    <x v="1635"/>
    <x v="1635"/>
    <x v="1635"/>
    <x v="1727"/>
    <x v="1"/>
    <x v="1"/>
    <x v="1"/>
    <x v="0"/>
    <x v="0"/>
  </r>
  <r>
    <s v="PL 4918"/>
    <x v="1395"/>
    <x v="3"/>
    <x v="0"/>
    <x v="1"/>
    <x v="1"/>
    <x v="7"/>
    <x v="181"/>
    <x v="404"/>
    <x v="1636"/>
    <x v="1636"/>
    <x v="1636"/>
    <x v="1728"/>
    <x v="1"/>
    <x v="2"/>
    <x v="1"/>
    <x v="1"/>
    <x v="0"/>
  </r>
  <r>
    <s v="PL 4919"/>
    <x v="586"/>
    <x v="1"/>
    <x v="0"/>
    <x v="0"/>
    <x v="1"/>
    <x v="9"/>
    <x v="162"/>
    <x v="316"/>
    <x v="1637"/>
    <x v="1637"/>
    <x v="1637"/>
    <x v="1729"/>
    <x v="0"/>
    <x v="1"/>
    <x v="0"/>
    <x v="1"/>
    <x v="0"/>
  </r>
  <r>
    <s v="PL 4920"/>
    <x v="1396"/>
    <x v="3"/>
    <x v="0"/>
    <x v="0"/>
    <x v="1"/>
    <x v="7"/>
    <x v="127"/>
    <x v="246"/>
    <x v="1638"/>
    <x v="1638"/>
    <x v="1638"/>
    <x v="1730"/>
    <x v="0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931"/>
    <x v="537"/>
    <x v="2"/>
    <x v="2"/>
    <x v="1"/>
    <x v="1"/>
    <x v="11"/>
    <x v="171"/>
    <x v="372"/>
    <x v="350"/>
    <x v="350"/>
    <x v="350"/>
    <x v="1731"/>
    <x v="1"/>
    <x v="2"/>
    <x v="0"/>
    <x v="0"/>
    <x v="1"/>
  </r>
  <r>
    <s v="PL 4932"/>
    <x v="537"/>
    <x v="2"/>
    <x v="3"/>
    <x v="3"/>
    <x v="1"/>
    <x v="7"/>
    <x v="171"/>
    <x v="372"/>
    <x v="1639"/>
    <x v="1639"/>
    <x v="1639"/>
    <x v="1732"/>
    <x v="1"/>
    <x v="2"/>
    <x v="0"/>
    <x v="0"/>
    <x v="1"/>
  </r>
  <r>
    <s v="PL 4933"/>
    <x v="208"/>
    <x v="3"/>
    <x v="0"/>
    <x v="1"/>
    <x v="2"/>
    <x v="35"/>
    <x v="180"/>
    <x v="399"/>
    <x v="1640"/>
    <x v="1640"/>
    <x v="1640"/>
    <x v="1733"/>
    <x v="1"/>
    <x v="2"/>
    <x v="0"/>
    <x v="1"/>
    <x v="0"/>
  </r>
  <r>
    <s v="PL 4934"/>
    <x v="400"/>
    <x v="3"/>
    <x v="0"/>
    <x v="1"/>
    <x v="1"/>
    <x v="4"/>
    <x v="175"/>
    <x v="381"/>
    <x v="1641"/>
    <x v="1641"/>
    <x v="1641"/>
    <x v="1734"/>
    <x v="0"/>
    <x v="2"/>
    <x v="0"/>
    <x v="1"/>
    <x v="0"/>
  </r>
  <r>
    <s v="PL 4935"/>
    <x v="1397"/>
    <x v="1"/>
    <x v="0"/>
    <x v="1"/>
    <x v="1"/>
    <x v="4"/>
    <x v="175"/>
    <x v="381"/>
    <x v="1641"/>
    <x v="1641"/>
    <x v="1641"/>
    <x v="1734"/>
    <x v="0"/>
    <x v="2"/>
    <x v="0"/>
    <x v="1"/>
    <x v="0"/>
  </r>
  <r>
    <s v="PL 4936"/>
    <x v="435"/>
    <x v="0"/>
    <x v="0"/>
    <x v="0"/>
    <x v="1"/>
    <x v="7"/>
    <x v="180"/>
    <x v="399"/>
    <x v="1642"/>
    <x v="1642"/>
    <x v="1642"/>
    <x v="1735"/>
    <x v="1"/>
    <x v="2"/>
    <x v="0"/>
    <x v="0"/>
    <x v="1"/>
  </r>
  <r>
    <s v="PL 4937"/>
    <x v="435"/>
    <x v="1"/>
    <x v="0"/>
    <x v="4"/>
    <x v="0"/>
    <x v="53"/>
    <x v="179"/>
    <x v="143"/>
    <x v="1643"/>
    <x v="1643"/>
    <x v="1643"/>
    <x v="1736"/>
    <x v="0"/>
    <x v="1"/>
    <x v="0"/>
    <x v="0"/>
    <x v="0"/>
  </r>
  <r>
    <s v="PL 4938"/>
    <x v="102"/>
    <x v="0"/>
    <x v="0"/>
    <x v="1"/>
    <x v="0"/>
    <x v="0"/>
    <x v="179"/>
    <x v="143"/>
    <x v="1644"/>
    <x v="1644"/>
    <x v="1644"/>
    <x v="1737"/>
    <x v="0"/>
    <x v="1"/>
    <x v="0"/>
    <x v="0"/>
    <x v="0"/>
  </r>
  <r>
    <s v="PL 4939"/>
    <x v="1398"/>
    <x v="2"/>
    <x v="4"/>
    <x v="9"/>
    <x v="2"/>
    <x v="18"/>
    <x v="182"/>
    <x v="179"/>
    <x v="1645"/>
    <x v="1645"/>
    <x v="1645"/>
    <x v="1738"/>
    <x v="0"/>
    <x v="1"/>
    <x v="0"/>
    <x v="0"/>
    <x v="1"/>
  </r>
  <r>
    <s v="PL 4941"/>
    <x v="1398"/>
    <x v="3"/>
    <x v="0"/>
    <x v="0"/>
    <x v="0"/>
    <x v="0"/>
    <x v="179"/>
    <x v="394"/>
    <x v="1646"/>
    <x v="1646"/>
    <x v="1646"/>
    <x v="1739"/>
    <x v="0"/>
    <x v="1"/>
    <x v="0"/>
    <x v="0"/>
    <x v="0"/>
  </r>
  <r>
    <s v="PL 4942"/>
    <x v="518"/>
    <x v="3"/>
    <x v="0"/>
    <x v="9"/>
    <x v="2"/>
    <x v="59"/>
    <x v="179"/>
    <x v="394"/>
    <x v="1647"/>
    <x v="1647"/>
    <x v="1647"/>
    <x v="1740"/>
    <x v="0"/>
    <x v="1"/>
    <x v="0"/>
    <x v="0"/>
    <x v="1"/>
  </r>
  <r>
    <s v="PL 4943"/>
    <x v="1399"/>
    <x v="3"/>
    <x v="0"/>
    <x v="4"/>
    <x v="2"/>
    <x v="27"/>
    <x v="179"/>
    <x v="394"/>
    <x v="1648"/>
    <x v="1648"/>
    <x v="1648"/>
    <x v="1741"/>
    <x v="0"/>
    <x v="0"/>
    <x v="1"/>
    <x v="1"/>
    <x v="0"/>
  </r>
  <r>
    <s v="PL 4944"/>
    <x v="1400"/>
    <x v="0"/>
    <x v="0"/>
    <x v="0"/>
    <x v="0"/>
    <x v="0"/>
    <x v="179"/>
    <x v="405"/>
    <x v="1649"/>
    <x v="1649"/>
    <x v="1649"/>
    <x v="1742"/>
    <x v="0"/>
    <x v="1"/>
    <x v="0"/>
    <x v="0"/>
    <x v="0"/>
  </r>
  <r>
    <s v="PL 4945"/>
    <x v="637"/>
    <x v="3"/>
    <x v="0"/>
    <x v="2"/>
    <x v="0"/>
    <x v="66"/>
    <x v="163"/>
    <x v="347"/>
    <x v="956"/>
    <x v="956"/>
    <x v="956"/>
    <x v="1005"/>
    <x v="0"/>
    <x v="2"/>
    <x v="0"/>
    <x v="0"/>
    <x v="0"/>
  </r>
  <r>
    <s v="PL 4946"/>
    <x v="1401"/>
    <x v="2"/>
    <x v="3"/>
    <x v="3"/>
    <x v="0"/>
    <x v="13"/>
    <x v="179"/>
    <x v="394"/>
    <x v="1650"/>
    <x v="1650"/>
    <x v="1650"/>
    <x v="1743"/>
    <x v="0"/>
    <x v="1"/>
    <x v="1"/>
    <x v="0"/>
    <x v="0"/>
  </r>
  <r>
    <s v="PL 4947"/>
    <x v="98"/>
    <x v="1"/>
    <x v="0"/>
    <x v="0"/>
    <x v="0"/>
    <x v="0"/>
    <x v="162"/>
    <x v="406"/>
    <x v="1651"/>
    <x v="1651"/>
    <x v="1651"/>
    <x v="1744"/>
    <x v="0"/>
    <x v="1"/>
    <x v="0"/>
    <x v="0"/>
    <x v="0"/>
  </r>
  <r>
    <s v="PL 4948"/>
    <x v="1402"/>
    <x v="1"/>
    <x v="0"/>
    <x v="1"/>
    <x v="1"/>
    <x v="4"/>
    <x v="163"/>
    <x v="347"/>
    <x v="1652"/>
    <x v="1652"/>
    <x v="1652"/>
    <x v="1745"/>
    <x v="0"/>
    <x v="2"/>
    <x v="1"/>
    <x v="1"/>
    <x v="0"/>
  </r>
  <r>
    <s v="PL 4949"/>
    <x v="1403"/>
    <x v="0"/>
    <x v="0"/>
    <x v="0"/>
    <x v="0"/>
    <x v="0"/>
    <x v="179"/>
    <x v="407"/>
    <x v="1249"/>
    <x v="1249"/>
    <x v="1249"/>
    <x v="1320"/>
    <x v="0"/>
    <x v="1"/>
    <x v="0"/>
    <x v="0"/>
    <x v="0"/>
  </r>
  <r>
    <s v="PL 4950"/>
    <x v="1404"/>
    <x v="1"/>
    <x v="0"/>
    <x v="0"/>
    <x v="1"/>
    <x v="9"/>
    <x v="179"/>
    <x v="320"/>
    <x v="1653"/>
    <x v="1653"/>
    <x v="1653"/>
    <x v="1746"/>
    <x v="0"/>
    <x v="1"/>
    <x v="1"/>
    <x v="1"/>
    <x v="0"/>
  </r>
  <r>
    <s v="PL 4951"/>
    <x v="1078"/>
    <x v="3"/>
    <x v="0"/>
    <x v="0"/>
    <x v="0"/>
    <x v="0"/>
    <x v="179"/>
    <x v="405"/>
    <x v="1654"/>
    <x v="1654"/>
    <x v="1654"/>
    <x v="1747"/>
    <x v="0"/>
    <x v="1"/>
    <x v="0"/>
    <x v="0"/>
    <x v="0"/>
  </r>
  <r>
    <s v="PL 4952"/>
    <x v="416"/>
    <x v="0"/>
    <x v="0"/>
    <x v="0"/>
    <x v="0"/>
    <x v="0"/>
    <x v="179"/>
    <x v="394"/>
    <x v="1655"/>
    <x v="1655"/>
    <x v="1655"/>
    <x v="1748"/>
    <x v="0"/>
    <x v="1"/>
    <x v="0"/>
    <x v="0"/>
    <x v="0"/>
  </r>
  <r>
    <s v="PL 4953"/>
    <x v="1405"/>
    <x v="1"/>
    <x v="0"/>
    <x v="0"/>
    <x v="0"/>
    <x v="0"/>
    <x v="179"/>
    <x v="405"/>
    <x v="1656"/>
    <x v="1656"/>
    <x v="1656"/>
    <x v="1749"/>
    <x v="0"/>
    <x v="1"/>
    <x v="1"/>
    <x v="0"/>
    <x v="0"/>
  </r>
  <r>
    <s v="PL 4954"/>
    <x v="1406"/>
    <x v="3"/>
    <x v="0"/>
    <x v="0"/>
    <x v="0"/>
    <x v="0"/>
    <x v="179"/>
    <x v="143"/>
    <x v="1657"/>
    <x v="1657"/>
    <x v="1657"/>
    <x v="1750"/>
    <x v="0"/>
    <x v="1"/>
    <x v="1"/>
    <x v="0"/>
    <x v="0"/>
  </r>
  <r>
    <s v="PL 4955"/>
    <x v="1407"/>
    <x v="1"/>
    <x v="0"/>
    <x v="2"/>
    <x v="1"/>
    <x v="6"/>
    <x v="169"/>
    <x v="367"/>
    <x v="7"/>
    <x v="7"/>
    <x v="7"/>
    <x v="7"/>
    <x v="1"/>
    <x v="2"/>
    <x v="1"/>
    <x v="1"/>
    <x v="0"/>
  </r>
  <r>
    <s v="PL 4956"/>
    <x v="1408"/>
    <x v="1"/>
    <x v="0"/>
    <x v="2"/>
    <x v="1"/>
    <x v="6"/>
    <x v="174"/>
    <x v="380"/>
    <x v="7"/>
    <x v="7"/>
    <x v="7"/>
    <x v="7"/>
    <x v="1"/>
    <x v="2"/>
    <x v="1"/>
    <x v="1"/>
    <x v="0"/>
  </r>
  <r>
    <s v="PL 4957"/>
    <x v="281"/>
    <x v="1"/>
    <x v="0"/>
    <x v="0"/>
    <x v="1"/>
    <x v="7"/>
    <x v="175"/>
    <x v="381"/>
    <x v="1658"/>
    <x v="1658"/>
    <x v="1658"/>
    <x v="1751"/>
    <x v="1"/>
    <x v="2"/>
    <x v="0"/>
    <x v="1"/>
    <x v="0"/>
  </r>
  <r>
    <s v="PL 4958"/>
    <x v="1409"/>
    <x v="2"/>
    <x v="2"/>
    <x v="16"/>
    <x v="2"/>
    <x v="46"/>
    <x v="180"/>
    <x v="399"/>
    <x v="1659"/>
    <x v="1659"/>
    <x v="1659"/>
    <x v="1752"/>
    <x v="0"/>
    <x v="2"/>
    <x v="1"/>
    <x v="1"/>
    <x v="0"/>
  </r>
  <r>
    <s v="PL 4959"/>
    <x v="1410"/>
    <x v="3"/>
    <x v="0"/>
    <x v="1"/>
    <x v="1"/>
    <x v="8"/>
    <x v="180"/>
    <x v="399"/>
    <x v="1660"/>
    <x v="1660"/>
    <x v="1660"/>
    <x v="1753"/>
    <x v="0"/>
    <x v="0"/>
    <x v="1"/>
    <x v="1"/>
    <x v="0"/>
  </r>
  <r>
    <s v="PL 4960"/>
    <x v="522"/>
    <x v="1"/>
    <x v="0"/>
    <x v="2"/>
    <x v="2"/>
    <x v="35"/>
    <x v="179"/>
    <x v="394"/>
    <x v="1661"/>
    <x v="1661"/>
    <x v="1661"/>
    <x v="1754"/>
    <x v="0"/>
    <x v="1"/>
    <x v="0"/>
    <x v="0"/>
    <x v="1"/>
  </r>
  <r>
    <s v="PL 4961"/>
    <x v="1411"/>
    <x v="0"/>
    <x v="0"/>
    <x v="2"/>
    <x v="0"/>
    <x v="13"/>
    <x v="179"/>
    <x v="394"/>
    <x v="1662"/>
    <x v="1662"/>
    <x v="1662"/>
    <x v="1755"/>
    <x v="0"/>
    <x v="1"/>
    <x v="0"/>
    <x v="0"/>
    <x v="0"/>
  </r>
  <r>
    <s v="PL 4962"/>
    <x v="1412"/>
    <x v="2"/>
    <x v="1"/>
    <x v="2"/>
    <x v="0"/>
    <x v="13"/>
    <x v="179"/>
    <x v="394"/>
    <x v="1662"/>
    <x v="1662"/>
    <x v="1662"/>
    <x v="1756"/>
    <x v="0"/>
    <x v="1"/>
    <x v="0"/>
    <x v="0"/>
    <x v="0"/>
  </r>
  <r>
    <s v="PL 4963"/>
    <x v="1412"/>
    <x v="0"/>
    <x v="0"/>
    <x v="2"/>
    <x v="0"/>
    <x v="13"/>
    <x v="179"/>
    <x v="394"/>
    <x v="1662"/>
    <x v="1662"/>
    <x v="1662"/>
    <x v="1755"/>
    <x v="0"/>
    <x v="1"/>
    <x v="0"/>
    <x v="0"/>
    <x v="0"/>
  </r>
  <r>
    <s v="PL 4964"/>
    <x v="1412"/>
    <x v="2"/>
    <x v="1"/>
    <x v="1"/>
    <x v="2"/>
    <x v="35"/>
    <x v="171"/>
    <x v="372"/>
    <x v="1663"/>
    <x v="1663"/>
    <x v="1663"/>
    <x v="1757"/>
    <x v="0"/>
    <x v="1"/>
    <x v="0"/>
    <x v="0"/>
    <x v="1"/>
  </r>
  <r>
    <s v="PL 4965"/>
    <x v="1412"/>
    <x v="3"/>
    <x v="0"/>
    <x v="1"/>
    <x v="1"/>
    <x v="1"/>
    <x v="171"/>
    <x v="372"/>
    <x v="351"/>
    <x v="351"/>
    <x v="351"/>
    <x v="157"/>
    <x v="0"/>
    <x v="1"/>
    <x v="0"/>
    <x v="0"/>
    <x v="1"/>
  </r>
  <r>
    <s v="PL 4966"/>
    <x v="1413"/>
    <x v="1"/>
    <x v="0"/>
    <x v="1"/>
    <x v="2"/>
    <x v="35"/>
    <x v="163"/>
    <x v="347"/>
    <x v="1664"/>
    <x v="1664"/>
    <x v="1664"/>
    <x v="1758"/>
    <x v="1"/>
    <x v="1"/>
    <x v="0"/>
    <x v="1"/>
    <x v="0"/>
  </r>
  <r>
    <s v="PL 4967"/>
    <x v="1413"/>
    <x v="0"/>
    <x v="0"/>
    <x v="1"/>
    <x v="1"/>
    <x v="1"/>
    <x v="163"/>
    <x v="347"/>
    <x v="428"/>
    <x v="428"/>
    <x v="428"/>
    <x v="442"/>
    <x v="1"/>
    <x v="1"/>
    <x v="0"/>
    <x v="1"/>
    <x v="0"/>
  </r>
  <r>
    <s v="PL 4968"/>
    <x v="1414"/>
    <x v="3"/>
    <x v="0"/>
    <x v="5"/>
    <x v="0"/>
    <x v="0"/>
    <x v="171"/>
    <x v="408"/>
    <x v="1665"/>
    <x v="1665"/>
    <x v="1665"/>
    <x v="1759"/>
    <x v="0"/>
    <x v="1"/>
    <x v="0"/>
    <x v="0"/>
    <x v="0"/>
  </r>
  <r>
    <s v="PL 4969"/>
    <x v="1414"/>
    <x v="1"/>
    <x v="0"/>
    <x v="0"/>
    <x v="0"/>
    <x v="0"/>
    <x v="163"/>
    <x v="347"/>
    <x v="1666"/>
    <x v="1666"/>
    <x v="1666"/>
    <x v="1760"/>
    <x v="0"/>
    <x v="1"/>
    <x v="0"/>
    <x v="0"/>
    <x v="0"/>
  </r>
  <r>
    <s v="PL 4970"/>
    <x v="1415"/>
    <x v="2"/>
    <x v="4"/>
    <x v="0"/>
    <x v="0"/>
    <x v="10"/>
    <x v="163"/>
    <x v="409"/>
    <x v="769"/>
    <x v="769"/>
    <x v="769"/>
    <x v="1017"/>
    <x v="1"/>
    <x v="1"/>
    <x v="1"/>
    <x v="0"/>
    <x v="0"/>
  </r>
  <r>
    <s v="PL 4971"/>
    <x v="1416"/>
    <x v="3"/>
    <x v="0"/>
    <x v="17"/>
    <x v="0"/>
    <x v="0"/>
    <x v="163"/>
    <x v="323"/>
    <x v="1667"/>
    <x v="1667"/>
    <x v="1667"/>
    <x v="1761"/>
    <x v="0"/>
    <x v="1"/>
    <x v="1"/>
    <x v="0"/>
    <x v="0"/>
  </r>
  <r>
    <s v="PL 4972"/>
    <x v="1414"/>
    <x v="0"/>
    <x v="0"/>
    <x v="0"/>
    <x v="0"/>
    <x v="0"/>
    <x v="163"/>
    <x v="347"/>
    <x v="583"/>
    <x v="583"/>
    <x v="583"/>
    <x v="604"/>
    <x v="0"/>
    <x v="1"/>
    <x v="0"/>
    <x v="0"/>
    <x v="0"/>
  </r>
  <r>
    <s v="PL 4973"/>
    <x v="1417"/>
    <x v="1"/>
    <x v="0"/>
    <x v="0"/>
    <x v="0"/>
    <x v="0"/>
    <x v="163"/>
    <x v="324"/>
    <x v="1573"/>
    <x v="1573"/>
    <x v="1573"/>
    <x v="1665"/>
    <x v="0"/>
    <x v="1"/>
    <x v="1"/>
    <x v="0"/>
    <x v="0"/>
  </r>
  <r>
    <s v="PL 4974"/>
    <x v="1418"/>
    <x v="0"/>
    <x v="0"/>
    <x v="0"/>
    <x v="1"/>
    <x v="2"/>
    <x v="163"/>
    <x v="347"/>
    <x v="926"/>
    <x v="926"/>
    <x v="926"/>
    <x v="1117"/>
    <x v="0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4976"/>
    <x v="1106"/>
    <x v="1"/>
    <x v="0"/>
    <x v="1"/>
    <x v="2"/>
    <x v="37"/>
    <x v="176"/>
    <x v="383"/>
    <x v="1668"/>
    <x v="1668"/>
    <x v="1668"/>
    <x v="1762"/>
    <x v="0"/>
    <x v="0"/>
    <x v="0"/>
    <x v="0"/>
    <x v="1"/>
  </r>
  <r>
    <s v="PL 4977"/>
    <x v="38"/>
    <x v="3"/>
    <x v="0"/>
    <x v="1"/>
    <x v="1"/>
    <x v="7"/>
    <x v="183"/>
    <x v="410"/>
    <x v="1669"/>
    <x v="1669"/>
    <x v="1669"/>
    <x v="1763"/>
    <x v="0"/>
    <x v="2"/>
    <x v="0"/>
    <x v="0"/>
    <x v="1"/>
  </r>
  <r>
    <s v="PL 4978"/>
    <x v="213"/>
    <x v="1"/>
    <x v="0"/>
    <x v="0"/>
    <x v="0"/>
    <x v="0"/>
    <x v="169"/>
    <x v="210"/>
    <x v="1670"/>
    <x v="1670"/>
    <x v="1670"/>
    <x v="1764"/>
    <x v="0"/>
    <x v="1"/>
    <x v="0"/>
    <x v="0"/>
    <x v="0"/>
  </r>
  <r>
    <s v="PL 4979"/>
    <x v="8"/>
    <x v="1"/>
    <x v="0"/>
    <x v="8"/>
    <x v="2"/>
    <x v="20"/>
    <x v="169"/>
    <x v="367"/>
    <x v="1671"/>
    <x v="1671"/>
    <x v="1671"/>
    <x v="1765"/>
    <x v="0"/>
    <x v="1"/>
    <x v="0"/>
    <x v="1"/>
    <x v="0"/>
  </r>
  <r>
    <s v="PL 4980"/>
    <x v="1419"/>
    <x v="2"/>
    <x v="4"/>
    <x v="0"/>
    <x v="1"/>
    <x v="7"/>
    <x v="184"/>
    <x v="411"/>
    <x v="1672"/>
    <x v="1672"/>
    <x v="1672"/>
    <x v="1766"/>
    <x v="1"/>
    <x v="2"/>
    <x v="1"/>
    <x v="1"/>
    <x v="0"/>
  </r>
  <r>
    <s v="PL 4981"/>
    <x v="1420"/>
    <x v="3"/>
    <x v="0"/>
    <x v="0"/>
    <x v="0"/>
    <x v="5"/>
    <x v="171"/>
    <x v="372"/>
    <x v="1673"/>
    <x v="1673"/>
    <x v="1673"/>
    <x v="1767"/>
    <x v="0"/>
    <x v="2"/>
    <x v="1"/>
    <x v="0"/>
    <x v="0"/>
  </r>
  <r>
    <s v="PL 4982"/>
    <x v="1421"/>
    <x v="1"/>
    <x v="0"/>
    <x v="9"/>
    <x v="2"/>
    <x v="27"/>
    <x v="172"/>
    <x v="373"/>
    <x v="1674"/>
    <x v="1674"/>
    <x v="1674"/>
    <x v="1768"/>
    <x v="1"/>
    <x v="2"/>
    <x v="1"/>
    <x v="1"/>
    <x v="0"/>
  </r>
  <r>
    <s v="PL 4983"/>
    <x v="1422"/>
    <x v="2"/>
    <x v="3"/>
    <x v="9"/>
    <x v="2"/>
    <x v="27"/>
    <x v="176"/>
    <x v="383"/>
    <x v="1675"/>
    <x v="1675"/>
    <x v="1675"/>
    <x v="1769"/>
    <x v="0"/>
    <x v="0"/>
    <x v="0"/>
    <x v="0"/>
    <x v="1"/>
  </r>
  <r>
    <s v="PL 4985"/>
    <x v="1423"/>
    <x v="2"/>
    <x v="2"/>
    <x v="3"/>
    <x v="0"/>
    <x v="13"/>
    <x v="169"/>
    <x v="367"/>
    <x v="666"/>
    <x v="666"/>
    <x v="666"/>
    <x v="1770"/>
    <x v="0"/>
    <x v="1"/>
    <x v="1"/>
    <x v="0"/>
    <x v="0"/>
  </r>
  <r>
    <s v="PL 4986"/>
    <x v="1424"/>
    <x v="2"/>
    <x v="2"/>
    <x v="5"/>
    <x v="2"/>
    <x v="35"/>
    <x v="169"/>
    <x v="367"/>
    <x v="1676"/>
    <x v="1676"/>
    <x v="1676"/>
    <x v="1771"/>
    <x v="0"/>
    <x v="1"/>
    <x v="1"/>
    <x v="1"/>
    <x v="0"/>
  </r>
  <r>
    <s v="PL 4987"/>
    <x v="1425"/>
    <x v="0"/>
    <x v="0"/>
    <x v="5"/>
    <x v="1"/>
    <x v="1"/>
    <x v="169"/>
    <x v="367"/>
    <x v="194"/>
    <x v="194"/>
    <x v="194"/>
    <x v="1772"/>
    <x v="0"/>
    <x v="1"/>
    <x v="1"/>
    <x v="1"/>
    <x v="0"/>
  </r>
  <r>
    <s v="PL 4988"/>
    <x v="1426"/>
    <x v="3"/>
    <x v="0"/>
    <x v="4"/>
    <x v="0"/>
    <x v="15"/>
    <x v="174"/>
    <x v="380"/>
    <x v="1677"/>
    <x v="1677"/>
    <x v="1677"/>
    <x v="1773"/>
    <x v="0"/>
    <x v="2"/>
    <x v="0"/>
    <x v="0"/>
    <x v="0"/>
  </r>
  <r>
    <s v="PL 4989"/>
    <x v="1426"/>
    <x v="3"/>
    <x v="0"/>
    <x v="4"/>
    <x v="0"/>
    <x v="5"/>
    <x v="174"/>
    <x v="380"/>
    <x v="26"/>
    <x v="26"/>
    <x v="26"/>
    <x v="26"/>
    <x v="0"/>
    <x v="2"/>
    <x v="0"/>
    <x v="0"/>
    <x v="0"/>
  </r>
  <r>
    <s v="PL 4990"/>
    <x v="1427"/>
    <x v="2"/>
    <x v="2"/>
    <x v="0"/>
    <x v="0"/>
    <x v="0"/>
    <x v="171"/>
    <x v="372"/>
    <x v="1678"/>
    <x v="1678"/>
    <x v="1678"/>
    <x v="1774"/>
    <x v="0"/>
    <x v="1"/>
    <x v="0"/>
    <x v="0"/>
    <x v="0"/>
  </r>
  <r>
    <s v="PL 4991"/>
    <x v="1427"/>
    <x v="2"/>
    <x v="4"/>
    <x v="4"/>
    <x v="0"/>
    <x v="5"/>
    <x v="184"/>
    <x v="411"/>
    <x v="26"/>
    <x v="26"/>
    <x v="26"/>
    <x v="30"/>
    <x v="0"/>
    <x v="2"/>
    <x v="0"/>
    <x v="0"/>
    <x v="0"/>
  </r>
  <r>
    <s v="PL 4992"/>
    <x v="1428"/>
    <x v="2"/>
    <x v="2"/>
    <x v="0"/>
    <x v="0"/>
    <x v="0"/>
    <x v="171"/>
    <x v="408"/>
    <x v="195"/>
    <x v="195"/>
    <x v="195"/>
    <x v="252"/>
    <x v="0"/>
    <x v="1"/>
    <x v="1"/>
    <x v="0"/>
    <x v="0"/>
  </r>
  <r>
    <s v="PL 4993"/>
    <x v="1429"/>
    <x v="0"/>
    <x v="0"/>
    <x v="0"/>
    <x v="0"/>
    <x v="0"/>
    <x v="171"/>
    <x v="372"/>
    <x v="1679"/>
    <x v="1679"/>
    <x v="1679"/>
    <x v="1775"/>
    <x v="0"/>
    <x v="1"/>
    <x v="1"/>
    <x v="0"/>
    <x v="0"/>
  </r>
  <r>
    <s v="PL 4994"/>
    <x v="1430"/>
    <x v="1"/>
    <x v="0"/>
    <x v="0"/>
    <x v="0"/>
    <x v="0"/>
    <x v="171"/>
    <x v="408"/>
    <x v="1212"/>
    <x v="1212"/>
    <x v="1212"/>
    <x v="1281"/>
    <x v="0"/>
    <x v="1"/>
    <x v="0"/>
    <x v="0"/>
    <x v="0"/>
  </r>
  <r>
    <s v="PL 4995"/>
    <x v="1431"/>
    <x v="2"/>
    <x v="4"/>
    <x v="0"/>
    <x v="0"/>
    <x v="0"/>
    <x v="171"/>
    <x v="372"/>
    <x v="1680"/>
    <x v="1680"/>
    <x v="1680"/>
    <x v="1776"/>
    <x v="0"/>
    <x v="1"/>
    <x v="1"/>
    <x v="0"/>
    <x v="0"/>
  </r>
  <r>
    <s v="PL 4996"/>
    <x v="1432"/>
    <x v="0"/>
    <x v="0"/>
    <x v="0"/>
    <x v="0"/>
    <x v="0"/>
    <x v="171"/>
    <x v="218"/>
    <x v="1681"/>
    <x v="1681"/>
    <x v="1681"/>
    <x v="1777"/>
    <x v="0"/>
    <x v="1"/>
    <x v="1"/>
    <x v="0"/>
    <x v="0"/>
  </r>
  <r>
    <s v="PL 4997"/>
    <x v="1433"/>
    <x v="1"/>
    <x v="0"/>
    <x v="1"/>
    <x v="0"/>
    <x v="15"/>
    <x v="171"/>
    <x v="372"/>
    <x v="1682"/>
    <x v="1682"/>
    <x v="1682"/>
    <x v="1778"/>
    <x v="0"/>
    <x v="1"/>
    <x v="1"/>
    <x v="0"/>
    <x v="0"/>
  </r>
  <r>
    <s v="PL 4998"/>
    <x v="1434"/>
    <x v="3"/>
    <x v="0"/>
    <x v="16"/>
    <x v="2"/>
    <x v="62"/>
    <x v="176"/>
    <x v="383"/>
    <x v="1683"/>
    <x v="1683"/>
    <x v="1683"/>
    <x v="1779"/>
    <x v="0"/>
    <x v="2"/>
    <x v="0"/>
    <x v="0"/>
    <x v="1"/>
  </r>
  <r>
    <s v="PL 4999"/>
    <x v="1435"/>
    <x v="3"/>
    <x v="0"/>
    <x v="3"/>
    <x v="0"/>
    <x v="13"/>
    <x v="171"/>
    <x v="372"/>
    <x v="1684"/>
    <x v="1684"/>
    <x v="1684"/>
    <x v="1780"/>
    <x v="0"/>
    <x v="1"/>
    <x v="1"/>
    <x v="0"/>
    <x v="0"/>
  </r>
  <r>
    <s v="PL 5000"/>
    <x v="107"/>
    <x v="3"/>
    <x v="0"/>
    <x v="6"/>
    <x v="2"/>
    <x v="21"/>
    <x v="176"/>
    <x v="383"/>
    <x v="1685"/>
    <x v="1685"/>
    <x v="1685"/>
    <x v="1781"/>
    <x v="0"/>
    <x v="1"/>
    <x v="0"/>
    <x v="0"/>
    <x v="1"/>
  </r>
  <r>
    <s v="PL 5001"/>
    <x v="1436"/>
    <x v="2"/>
    <x v="1"/>
    <x v="6"/>
    <x v="1"/>
    <x v="1"/>
    <x v="176"/>
    <x v="383"/>
    <x v="769"/>
    <x v="769"/>
    <x v="769"/>
    <x v="1017"/>
    <x v="0"/>
    <x v="1"/>
    <x v="1"/>
    <x v="1"/>
    <x v="0"/>
  </r>
  <r>
    <s v="PL 5002"/>
    <x v="1437"/>
    <x v="1"/>
    <x v="0"/>
    <x v="0"/>
    <x v="0"/>
    <x v="0"/>
    <x v="171"/>
    <x v="372"/>
    <x v="1686"/>
    <x v="1686"/>
    <x v="1686"/>
    <x v="1782"/>
    <x v="1"/>
    <x v="1"/>
    <x v="0"/>
    <x v="0"/>
    <x v="0"/>
  </r>
  <r>
    <s v="PL 5003"/>
    <x v="1437"/>
    <x v="1"/>
    <x v="0"/>
    <x v="0"/>
    <x v="0"/>
    <x v="0"/>
    <x v="171"/>
    <x v="372"/>
    <x v="1687"/>
    <x v="1687"/>
    <x v="1687"/>
    <x v="329"/>
    <x v="0"/>
    <x v="1"/>
    <x v="0"/>
    <x v="0"/>
    <x v="0"/>
  </r>
  <r>
    <s v="PL 5004"/>
    <x v="1438"/>
    <x v="1"/>
    <x v="0"/>
    <x v="0"/>
    <x v="0"/>
    <x v="0"/>
    <x v="176"/>
    <x v="412"/>
    <x v="1082"/>
    <x v="1082"/>
    <x v="1082"/>
    <x v="1231"/>
    <x v="0"/>
    <x v="1"/>
    <x v="1"/>
    <x v="0"/>
    <x v="0"/>
  </r>
  <r>
    <s v="PL 5005"/>
    <x v="1439"/>
    <x v="3"/>
    <x v="0"/>
    <x v="17"/>
    <x v="0"/>
    <x v="0"/>
    <x v="169"/>
    <x v="213"/>
    <x v="1435"/>
    <x v="1435"/>
    <x v="1435"/>
    <x v="1514"/>
    <x v="0"/>
    <x v="1"/>
    <x v="1"/>
    <x v="0"/>
    <x v="0"/>
  </r>
  <r>
    <s v="PL 5006"/>
    <x v="996"/>
    <x v="2"/>
    <x v="4"/>
    <x v="0"/>
    <x v="0"/>
    <x v="0"/>
    <x v="176"/>
    <x v="413"/>
    <x v="1458"/>
    <x v="1458"/>
    <x v="1458"/>
    <x v="1783"/>
    <x v="0"/>
    <x v="1"/>
    <x v="0"/>
    <x v="0"/>
    <x v="0"/>
  </r>
  <r>
    <s v="PL 5007"/>
    <x v="1440"/>
    <x v="2"/>
    <x v="4"/>
    <x v="4"/>
    <x v="0"/>
    <x v="5"/>
    <x v="176"/>
    <x v="383"/>
    <x v="77"/>
    <x v="77"/>
    <x v="77"/>
    <x v="528"/>
    <x v="0"/>
    <x v="1"/>
    <x v="1"/>
    <x v="0"/>
    <x v="0"/>
  </r>
  <r>
    <s v="PL 5008"/>
    <x v="1441"/>
    <x v="0"/>
    <x v="0"/>
    <x v="4"/>
    <x v="0"/>
    <x v="15"/>
    <x v="176"/>
    <x v="383"/>
    <x v="220"/>
    <x v="220"/>
    <x v="220"/>
    <x v="579"/>
    <x v="0"/>
    <x v="1"/>
    <x v="0"/>
    <x v="0"/>
    <x v="0"/>
  </r>
  <r>
    <s v="PL 5009"/>
    <x v="1442"/>
    <x v="2"/>
    <x v="2"/>
    <x v="0"/>
    <x v="0"/>
    <x v="0"/>
    <x v="162"/>
    <x v="346"/>
    <x v="1164"/>
    <x v="1164"/>
    <x v="1164"/>
    <x v="1784"/>
    <x v="0"/>
    <x v="1"/>
    <x v="1"/>
    <x v="0"/>
    <x v="0"/>
  </r>
  <r>
    <s v="PL 5010"/>
    <x v="1443"/>
    <x v="0"/>
    <x v="0"/>
    <x v="4"/>
    <x v="2"/>
    <x v="35"/>
    <x v="185"/>
    <x v="409"/>
    <x v="1688"/>
    <x v="1688"/>
    <x v="1688"/>
    <x v="1785"/>
    <x v="1"/>
    <x v="1"/>
    <x v="1"/>
    <x v="1"/>
    <x v="0"/>
  </r>
  <r>
    <s v="PL 5011"/>
    <x v="1444"/>
    <x v="3"/>
    <x v="0"/>
    <x v="1"/>
    <x v="1"/>
    <x v="9"/>
    <x v="176"/>
    <x v="282"/>
    <x v="1689"/>
    <x v="1689"/>
    <x v="1689"/>
    <x v="1786"/>
    <x v="0"/>
    <x v="1"/>
    <x v="1"/>
    <x v="1"/>
    <x v="0"/>
  </r>
  <r>
    <s v="PL 5012"/>
    <x v="1445"/>
    <x v="2"/>
    <x v="2"/>
    <x v="0"/>
    <x v="0"/>
    <x v="0"/>
    <x v="176"/>
    <x v="412"/>
    <x v="406"/>
    <x v="406"/>
    <x v="406"/>
    <x v="419"/>
    <x v="0"/>
    <x v="1"/>
    <x v="1"/>
    <x v="0"/>
    <x v="0"/>
  </r>
  <r>
    <s v="PL 5013"/>
    <x v="1446"/>
    <x v="3"/>
    <x v="0"/>
    <x v="0"/>
    <x v="0"/>
    <x v="0"/>
    <x v="176"/>
    <x v="412"/>
    <x v="1166"/>
    <x v="1166"/>
    <x v="1166"/>
    <x v="1232"/>
    <x v="0"/>
    <x v="1"/>
    <x v="1"/>
    <x v="0"/>
    <x v="0"/>
  </r>
  <r>
    <s v="PL 5014"/>
    <x v="355"/>
    <x v="3"/>
    <x v="0"/>
    <x v="0"/>
    <x v="0"/>
    <x v="0"/>
    <x v="186"/>
    <x v="414"/>
    <x v="898"/>
    <x v="898"/>
    <x v="898"/>
    <x v="937"/>
    <x v="0"/>
    <x v="1"/>
    <x v="0"/>
    <x v="0"/>
    <x v="0"/>
  </r>
  <r>
    <s v="PL 5015"/>
    <x v="1447"/>
    <x v="1"/>
    <x v="0"/>
    <x v="0"/>
    <x v="0"/>
    <x v="0"/>
    <x v="176"/>
    <x v="383"/>
    <x v="1690"/>
    <x v="1690"/>
    <x v="1690"/>
    <x v="1787"/>
    <x v="0"/>
    <x v="1"/>
    <x v="0"/>
    <x v="0"/>
    <x v="0"/>
  </r>
  <r>
    <s v="PL 5016"/>
    <x v="513"/>
    <x v="0"/>
    <x v="0"/>
    <x v="6"/>
    <x v="2"/>
    <x v="35"/>
    <x v="176"/>
    <x v="383"/>
    <x v="1691"/>
    <x v="1691"/>
    <x v="1691"/>
    <x v="1788"/>
    <x v="0"/>
    <x v="1"/>
    <x v="0"/>
    <x v="0"/>
    <x v="1"/>
  </r>
  <r>
    <s v="PL 5017"/>
    <x v="1448"/>
    <x v="1"/>
    <x v="0"/>
    <x v="6"/>
    <x v="1"/>
    <x v="1"/>
    <x v="176"/>
    <x v="383"/>
    <x v="154"/>
    <x v="154"/>
    <x v="154"/>
    <x v="1175"/>
    <x v="0"/>
    <x v="1"/>
    <x v="1"/>
    <x v="1"/>
    <x v="0"/>
  </r>
  <r>
    <s v="PL 5018"/>
    <x v="1228"/>
    <x v="3"/>
    <x v="0"/>
    <x v="6"/>
    <x v="2"/>
    <x v="35"/>
    <x v="176"/>
    <x v="383"/>
    <x v="1692"/>
    <x v="1692"/>
    <x v="1692"/>
    <x v="1789"/>
    <x v="0"/>
    <x v="2"/>
    <x v="0"/>
    <x v="0"/>
    <x v="1"/>
  </r>
  <r>
    <s v="PL 5019"/>
    <x v="1228"/>
    <x v="0"/>
    <x v="0"/>
    <x v="6"/>
    <x v="1"/>
    <x v="1"/>
    <x v="176"/>
    <x v="383"/>
    <x v="1693"/>
    <x v="1693"/>
    <x v="1693"/>
    <x v="1790"/>
    <x v="0"/>
    <x v="1"/>
    <x v="0"/>
    <x v="0"/>
    <x v="1"/>
  </r>
  <r>
    <s v="PL 5020"/>
    <x v="1228"/>
    <x v="3"/>
    <x v="0"/>
    <x v="0"/>
    <x v="0"/>
    <x v="0"/>
    <x v="176"/>
    <x v="230"/>
    <x v="1329"/>
    <x v="1329"/>
    <x v="1329"/>
    <x v="1791"/>
    <x v="0"/>
    <x v="1"/>
    <x v="0"/>
    <x v="0"/>
    <x v="0"/>
  </r>
  <r>
    <s v="PL 5021"/>
    <x v="1228"/>
    <x v="0"/>
    <x v="0"/>
    <x v="17"/>
    <x v="0"/>
    <x v="0"/>
    <x v="176"/>
    <x v="412"/>
    <x v="1694"/>
    <x v="1694"/>
    <x v="1694"/>
    <x v="1792"/>
    <x v="0"/>
    <x v="1"/>
    <x v="0"/>
    <x v="0"/>
    <x v="0"/>
  </r>
  <r>
    <s v="PL 5022"/>
    <x v="881"/>
    <x v="2"/>
    <x v="1"/>
    <x v="0"/>
    <x v="0"/>
    <x v="0"/>
    <x v="176"/>
    <x v="412"/>
    <x v="1695"/>
    <x v="1695"/>
    <x v="1695"/>
    <x v="1793"/>
    <x v="0"/>
    <x v="1"/>
    <x v="0"/>
    <x v="0"/>
    <x v="0"/>
  </r>
  <r>
    <s v="PL 5023"/>
    <x v="1449"/>
    <x v="3"/>
    <x v="0"/>
    <x v="0"/>
    <x v="0"/>
    <x v="0"/>
    <x v="187"/>
    <x v="415"/>
    <x v="1696"/>
    <x v="1696"/>
    <x v="1696"/>
    <x v="1794"/>
    <x v="0"/>
    <x v="1"/>
    <x v="1"/>
    <x v="0"/>
    <x v="0"/>
  </r>
  <r>
    <s v="PL 5024"/>
    <x v="1054"/>
    <x v="1"/>
    <x v="0"/>
    <x v="1"/>
    <x v="1"/>
    <x v="7"/>
    <x v="180"/>
    <x v="399"/>
    <x v="1697"/>
    <x v="1697"/>
    <x v="1697"/>
    <x v="1795"/>
    <x v="1"/>
    <x v="2"/>
    <x v="0"/>
    <x v="1"/>
    <x v="0"/>
  </r>
  <r>
    <s v="PL 5025"/>
    <x v="1450"/>
    <x v="2"/>
    <x v="2"/>
    <x v="1"/>
    <x v="0"/>
    <x v="24"/>
    <x v="170"/>
    <x v="368"/>
    <x v="1698"/>
    <x v="1698"/>
    <x v="1698"/>
    <x v="1796"/>
    <x v="1"/>
    <x v="1"/>
    <x v="1"/>
    <x v="0"/>
    <x v="0"/>
  </r>
  <r>
    <s v="PL 5026"/>
    <x v="1451"/>
    <x v="1"/>
    <x v="0"/>
    <x v="0"/>
    <x v="1"/>
    <x v="9"/>
    <x v="170"/>
    <x v="336"/>
    <x v="1699"/>
    <x v="1699"/>
    <x v="1699"/>
    <x v="1797"/>
    <x v="0"/>
    <x v="1"/>
    <x v="0"/>
    <x v="0"/>
    <x v="1"/>
  </r>
  <r>
    <s v="PL 5027"/>
    <x v="1452"/>
    <x v="2"/>
    <x v="3"/>
    <x v="0"/>
    <x v="1"/>
    <x v="9"/>
    <x v="170"/>
    <x v="336"/>
    <x v="1700"/>
    <x v="1700"/>
    <x v="1700"/>
    <x v="1798"/>
    <x v="0"/>
    <x v="1"/>
    <x v="1"/>
    <x v="1"/>
    <x v="0"/>
  </r>
  <r>
    <s v="PL 5028"/>
    <x v="321"/>
    <x v="3"/>
    <x v="0"/>
    <x v="0"/>
    <x v="1"/>
    <x v="9"/>
    <x v="170"/>
    <x v="336"/>
    <x v="1701"/>
    <x v="1701"/>
    <x v="1701"/>
    <x v="1799"/>
    <x v="0"/>
    <x v="1"/>
    <x v="0"/>
    <x v="0"/>
    <x v="1"/>
  </r>
  <r>
    <s v="PL 5029"/>
    <x v="321"/>
    <x v="1"/>
    <x v="0"/>
    <x v="1"/>
    <x v="2"/>
    <x v="35"/>
    <x v="170"/>
    <x v="368"/>
    <x v="1702"/>
    <x v="1702"/>
    <x v="1702"/>
    <x v="1800"/>
    <x v="0"/>
    <x v="1"/>
    <x v="0"/>
    <x v="0"/>
    <x v="1"/>
  </r>
  <r>
    <s v="PL 5030"/>
    <x v="321"/>
    <x v="2"/>
    <x v="3"/>
    <x v="6"/>
    <x v="2"/>
    <x v="35"/>
    <x v="180"/>
    <x v="399"/>
    <x v="1703"/>
    <x v="1703"/>
    <x v="1703"/>
    <x v="1801"/>
    <x v="0"/>
    <x v="2"/>
    <x v="0"/>
    <x v="0"/>
    <x v="1"/>
  </r>
  <r>
    <s v="PL 5031"/>
    <x v="1453"/>
    <x v="2"/>
    <x v="4"/>
    <x v="6"/>
    <x v="1"/>
    <x v="1"/>
    <x v="180"/>
    <x v="399"/>
    <x v="246"/>
    <x v="246"/>
    <x v="246"/>
    <x v="415"/>
    <x v="0"/>
    <x v="1"/>
    <x v="0"/>
    <x v="0"/>
    <x v="1"/>
  </r>
  <r>
    <s v="PL 5032"/>
    <x v="100"/>
    <x v="2"/>
    <x v="1"/>
    <x v="3"/>
    <x v="0"/>
    <x v="13"/>
    <x v="170"/>
    <x v="368"/>
    <x v="341"/>
    <x v="341"/>
    <x v="341"/>
    <x v="351"/>
    <x v="0"/>
    <x v="1"/>
    <x v="0"/>
    <x v="0"/>
    <x v="0"/>
  </r>
  <r>
    <s v="PL 5033"/>
    <x v="100"/>
    <x v="2"/>
    <x v="4"/>
    <x v="1"/>
    <x v="1"/>
    <x v="4"/>
    <x v="175"/>
    <x v="381"/>
    <x v="694"/>
    <x v="694"/>
    <x v="694"/>
    <x v="728"/>
    <x v="1"/>
    <x v="2"/>
    <x v="0"/>
    <x v="0"/>
    <x v="1"/>
  </r>
  <r>
    <s v="PL 5034"/>
    <x v="1453"/>
    <x v="3"/>
    <x v="0"/>
    <x v="17"/>
    <x v="0"/>
    <x v="0"/>
    <x v="170"/>
    <x v="416"/>
    <x v="1082"/>
    <x v="1082"/>
    <x v="1082"/>
    <x v="1231"/>
    <x v="0"/>
    <x v="1"/>
    <x v="0"/>
    <x v="0"/>
    <x v="0"/>
  </r>
  <r>
    <s v="PL 5035"/>
    <x v="1454"/>
    <x v="2"/>
    <x v="4"/>
    <x v="6"/>
    <x v="1"/>
    <x v="7"/>
    <x v="181"/>
    <x v="404"/>
    <x v="1704"/>
    <x v="1704"/>
    <x v="1704"/>
    <x v="1802"/>
    <x v="1"/>
    <x v="1"/>
    <x v="1"/>
    <x v="1"/>
    <x v="0"/>
  </r>
  <r>
    <s v="PL 5036"/>
    <x v="1455"/>
    <x v="3"/>
    <x v="0"/>
    <x v="3"/>
    <x v="0"/>
    <x v="13"/>
    <x v="170"/>
    <x v="368"/>
    <x v="1705"/>
    <x v="1705"/>
    <x v="1705"/>
    <x v="1803"/>
    <x v="0"/>
    <x v="1"/>
    <x v="1"/>
    <x v="0"/>
    <x v="0"/>
  </r>
  <r>
    <s v="PL 5037"/>
    <x v="1456"/>
    <x v="1"/>
    <x v="0"/>
    <x v="0"/>
    <x v="0"/>
    <x v="0"/>
    <x v="170"/>
    <x v="368"/>
    <x v="317"/>
    <x v="317"/>
    <x v="317"/>
    <x v="1804"/>
    <x v="0"/>
    <x v="1"/>
    <x v="1"/>
    <x v="0"/>
    <x v="0"/>
  </r>
  <r>
    <s v="PL 5038"/>
    <x v="1457"/>
    <x v="2"/>
    <x v="2"/>
    <x v="17"/>
    <x v="0"/>
    <x v="0"/>
    <x v="170"/>
    <x v="417"/>
    <x v="1706"/>
    <x v="1706"/>
    <x v="1706"/>
    <x v="1805"/>
    <x v="0"/>
    <x v="1"/>
    <x v="1"/>
    <x v="0"/>
    <x v="0"/>
  </r>
  <r>
    <s v="PL 5039"/>
    <x v="1458"/>
    <x v="2"/>
    <x v="4"/>
    <x v="0"/>
    <x v="0"/>
    <x v="0"/>
    <x v="170"/>
    <x v="416"/>
    <x v="1167"/>
    <x v="1167"/>
    <x v="1167"/>
    <x v="1806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041"/>
    <x v="1124"/>
    <x v="1"/>
    <x v="0"/>
    <x v="1"/>
    <x v="1"/>
    <x v="4"/>
    <x v="165"/>
    <x v="349"/>
    <x v="1707"/>
    <x v="1707"/>
    <x v="1707"/>
    <x v="1807"/>
    <x v="1"/>
    <x v="1"/>
    <x v="0"/>
    <x v="0"/>
    <x v="1"/>
  </r>
  <r>
    <s v="PL 5042"/>
    <x v="1293"/>
    <x v="2"/>
    <x v="1"/>
    <x v="1"/>
    <x v="1"/>
    <x v="4"/>
    <x v="165"/>
    <x v="349"/>
    <x v="39"/>
    <x v="39"/>
    <x v="39"/>
    <x v="950"/>
    <x v="1"/>
    <x v="1"/>
    <x v="0"/>
    <x v="0"/>
    <x v="1"/>
  </r>
  <r>
    <s v="PL 5043"/>
    <x v="1459"/>
    <x v="3"/>
    <x v="0"/>
    <x v="17"/>
    <x v="2"/>
    <x v="35"/>
    <x v="173"/>
    <x v="379"/>
    <x v="1708"/>
    <x v="1708"/>
    <x v="1708"/>
    <x v="1553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047"/>
    <x v="1"/>
    <x v="2"/>
    <x v="3"/>
    <x v="4"/>
    <x v="0"/>
    <x v="10"/>
    <x v="178"/>
    <x v="389"/>
    <x v="1709"/>
    <x v="1709"/>
    <x v="1709"/>
    <x v="1808"/>
    <x v="0"/>
    <x v="1"/>
    <x v="0"/>
    <x v="0"/>
    <x v="0"/>
  </r>
  <r>
    <s v="PL 5048"/>
    <x v="330"/>
    <x v="2"/>
    <x v="2"/>
    <x v="1"/>
    <x v="0"/>
    <x v="5"/>
    <x v="174"/>
    <x v="380"/>
    <x v="1710"/>
    <x v="1710"/>
    <x v="1710"/>
    <x v="1809"/>
    <x v="0"/>
    <x v="2"/>
    <x v="0"/>
    <x v="0"/>
    <x v="0"/>
  </r>
  <r>
    <s v="PL 5049"/>
    <x v="1460"/>
    <x v="2"/>
    <x v="2"/>
    <x v="4"/>
    <x v="2"/>
    <x v="35"/>
    <x v="162"/>
    <x v="346"/>
    <x v="363"/>
    <x v="363"/>
    <x v="363"/>
    <x v="1810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051"/>
    <x v="1461"/>
    <x v="3"/>
    <x v="0"/>
    <x v="17"/>
    <x v="0"/>
    <x v="0"/>
    <x v="179"/>
    <x v="405"/>
    <x v="1711"/>
    <x v="1711"/>
    <x v="1711"/>
    <x v="1811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053"/>
    <x v="1462"/>
    <x v="1"/>
    <x v="0"/>
    <x v="3"/>
    <x v="0"/>
    <x v="0"/>
    <x v="161"/>
    <x v="370"/>
    <x v="1712"/>
    <x v="1712"/>
    <x v="1712"/>
    <x v="1812"/>
    <x v="0"/>
    <x v="1"/>
    <x v="1"/>
    <x v="0"/>
    <x v="0"/>
  </r>
  <r>
    <s v="PL 5055"/>
    <x v="713"/>
    <x v="1"/>
    <x v="0"/>
    <x v="9"/>
    <x v="2"/>
    <x v="17"/>
    <x v="164"/>
    <x v="302"/>
    <x v="1708"/>
    <x v="1708"/>
    <x v="1708"/>
    <x v="1553"/>
    <x v="1"/>
    <x v="1"/>
    <x v="0"/>
    <x v="0"/>
    <x v="1"/>
  </r>
  <r>
    <s v="PL 5057"/>
    <x v="1463"/>
    <x v="3"/>
    <x v="0"/>
    <x v="3"/>
    <x v="1"/>
    <x v="9"/>
    <x v="161"/>
    <x v="278"/>
    <x v="1713"/>
    <x v="1713"/>
    <x v="1713"/>
    <x v="1813"/>
    <x v="0"/>
    <x v="1"/>
    <x v="1"/>
    <x v="1"/>
    <x v="0"/>
  </r>
  <r>
    <s v="PL 5058"/>
    <x v="1464"/>
    <x v="2"/>
    <x v="3"/>
    <x v="4"/>
    <x v="0"/>
    <x v="5"/>
    <x v="164"/>
    <x v="348"/>
    <x v="1714"/>
    <x v="1714"/>
    <x v="1714"/>
    <x v="1814"/>
    <x v="0"/>
    <x v="0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064"/>
    <x v="321"/>
    <x v="2"/>
    <x v="4"/>
    <x v="1"/>
    <x v="2"/>
    <x v="35"/>
    <x v="169"/>
    <x v="367"/>
    <x v="1715"/>
    <x v="1715"/>
    <x v="1715"/>
    <x v="1815"/>
    <x v="0"/>
    <x v="1"/>
    <x v="0"/>
    <x v="0"/>
    <x v="1"/>
  </r>
  <r>
    <s v="PL 5065"/>
    <x v="537"/>
    <x v="0"/>
    <x v="0"/>
    <x v="1"/>
    <x v="1"/>
    <x v="1"/>
    <x v="169"/>
    <x v="367"/>
    <x v="1716"/>
    <x v="1716"/>
    <x v="1716"/>
    <x v="1816"/>
    <x v="0"/>
    <x v="1"/>
    <x v="0"/>
    <x v="0"/>
    <x v="1"/>
  </r>
  <r>
    <s v="PL 5066"/>
    <x v="1465"/>
    <x v="2"/>
    <x v="2"/>
    <x v="2"/>
    <x v="2"/>
    <x v="18"/>
    <x v="163"/>
    <x v="418"/>
    <x v="1717"/>
    <x v="1717"/>
    <x v="1717"/>
    <x v="1817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068"/>
    <x v="1369"/>
    <x v="3"/>
    <x v="0"/>
    <x v="17"/>
    <x v="2"/>
    <x v="27"/>
    <x v="176"/>
    <x v="383"/>
    <x v="1718"/>
    <x v="1718"/>
    <x v="1718"/>
    <x v="1818"/>
    <x v="1"/>
    <x v="0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071"/>
    <x v="250"/>
    <x v="1"/>
    <x v="0"/>
    <x v="1"/>
    <x v="0"/>
    <x v="0"/>
    <x v="176"/>
    <x v="383"/>
    <x v="1719"/>
    <x v="1719"/>
    <x v="1719"/>
    <x v="1819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074"/>
    <x v="537"/>
    <x v="2"/>
    <x v="3"/>
    <x v="4"/>
    <x v="0"/>
    <x v="5"/>
    <x v="172"/>
    <x v="373"/>
    <x v="1720"/>
    <x v="1720"/>
    <x v="1720"/>
    <x v="1820"/>
    <x v="0"/>
    <x v="2"/>
    <x v="0"/>
    <x v="0"/>
    <x v="0"/>
  </r>
  <r>
    <s v="PL 5075"/>
    <x v="113"/>
    <x v="1"/>
    <x v="0"/>
    <x v="4"/>
    <x v="0"/>
    <x v="10"/>
    <x v="172"/>
    <x v="373"/>
    <x v="1032"/>
    <x v="1032"/>
    <x v="1032"/>
    <x v="1087"/>
    <x v="0"/>
    <x v="2"/>
    <x v="0"/>
    <x v="0"/>
    <x v="0"/>
  </r>
  <r>
    <s v="PL 5076"/>
    <x v="1466"/>
    <x v="3"/>
    <x v="0"/>
    <x v="0"/>
    <x v="0"/>
    <x v="0"/>
    <x v="170"/>
    <x v="419"/>
    <x v="1721"/>
    <x v="1721"/>
    <x v="1721"/>
    <x v="1821"/>
    <x v="0"/>
    <x v="1"/>
    <x v="0"/>
    <x v="0"/>
    <x v="0"/>
  </r>
  <r>
    <s v="PL 5077"/>
    <x v="1466"/>
    <x v="1"/>
    <x v="0"/>
    <x v="3"/>
    <x v="0"/>
    <x v="13"/>
    <x v="170"/>
    <x v="368"/>
    <x v="1722"/>
    <x v="1722"/>
    <x v="1722"/>
    <x v="1822"/>
    <x v="0"/>
    <x v="1"/>
    <x v="0"/>
    <x v="0"/>
    <x v="0"/>
  </r>
  <r>
    <s v="PL 5078"/>
    <x v="1467"/>
    <x v="3"/>
    <x v="0"/>
    <x v="6"/>
    <x v="2"/>
    <x v="23"/>
    <x v="170"/>
    <x v="368"/>
    <x v="1723"/>
    <x v="1723"/>
    <x v="1723"/>
    <x v="1823"/>
    <x v="0"/>
    <x v="1"/>
    <x v="1"/>
    <x v="1"/>
    <x v="0"/>
  </r>
  <r>
    <s v="PL 5079"/>
    <x v="1468"/>
    <x v="0"/>
    <x v="0"/>
    <x v="17"/>
    <x v="0"/>
    <x v="0"/>
    <x v="170"/>
    <x v="301"/>
    <x v="1724"/>
    <x v="1724"/>
    <x v="1724"/>
    <x v="1824"/>
    <x v="0"/>
    <x v="1"/>
    <x v="1"/>
    <x v="0"/>
    <x v="0"/>
  </r>
  <r>
    <s v="PL 5080"/>
    <x v="1469"/>
    <x v="0"/>
    <x v="0"/>
    <x v="0"/>
    <x v="1"/>
    <x v="9"/>
    <x v="170"/>
    <x v="336"/>
    <x v="1725"/>
    <x v="1725"/>
    <x v="1725"/>
    <x v="1825"/>
    <x v="0"/>
    <x v="1"/>
    <x v="1"/>
    <x v="1"/>
    <x v="0"/>
  </r>
  <r>
    <s v="PL 5081"/>
    <x v="1470"/>
    <x v="0"/>
    <x v="0"/>
    <x v="0"/>
    <x v="0"/>
    <x v="0"/>
    <x v="170"/>
    <x v="368"/>
    <x v="1726"/>
    <x v="1726"/>
    <x v="1726"/>
    <x v="1826"/>
    <x v="0"/>
    <x v="1"/>
    <x v="1"/>
    <x v="0"/>
    <x v="0"/>
  </r>
  <r>
    <s v="PL 5082"/>
    <x v="308"/>
    <x v="2"/>
    <x v="1"/>
    <x v="1"/>
    <x v="2"/>
    <x v="29"/>
    <x v="175"/>
    <x v="381"/>
    <x v="1727"/>
    <x v="1727"/>
    <x v="1727"/>
    <x v="1827"/>
    <x v="1"/>
    <x v="2"/>
    <x v="0"/>
    <x v="0"/>
    <x v="1"/>
  </r>
  <r>
    <s v="PL 5083"/>
    <x v="1471"/>
    <x v="1"/>
    <x v="0"/>
    <x v="1"/>
    <x v="1"/>
    <x v="8"/>
    <x v="186"/>
    <x v="420"/>
    <x v="1728"/>
    <x v="1728"/>
    <x v="1728"/>
    <x v="1828"/>
    <x v="1"/>
    <x v="2"/>
    <x v="0"/>
    <x v="1"/>
    <x v="0"/>
  </r>
  <r>
    <s v="PL 5084"/>
    <x v="1472"/>
    <x v="2"/>
    <x v="4"/>
    <x v="0"/>
    <x v="2"/>
    <x v="26"/>
    <x v="184"/>
    <x v="411"/>
    <x v="1729"/>
    <x v="1729"/>
    <x v="1729"/>
    <x v="1829"/>
    <x v="1"/>
    <x v="2"/>
    <x v="1"/>
    <x v="1"/>
    <x v="0"/>
  </r>
  <r>
    <s v="PL 5085"/>
    <x v="1473"/>
    <x v="2"/>
    <x v="4"/>
    <x v="16"/>
    <x v="2"/>
    <x v="46"/>
    <x v="188"/>
    <x v="421"/>
    <x v="1730"/>
    <x v="1730"/>
    <x v="1730"/>
    <x v="1830"/>
    <x v="0"/>
    <x v="2"/>
    <x v="1"/>
    <x v="1"/>
    <x v="0"/>
  </r>
  <r>
    <s v="PL 5086"/>
    <x v="1474"/>
    <x v="0"/>
    <x v="0"/>
    <x v="0"/>
    <x v="1"/>
    <x v="2"/>
    <x v="180"/>
    <x v="399"/>
    <x v="1731"/>
    <x v="1731"/>
    <x v="1731"/>
    <x v="1831"/>
    <x v="0"/>
    <x v="2"/>
    <x v="0"/>
    <x v="1"/>
    <x v="0"/>
  </r>
  <r>
    <s v="PL 5087"/>
    <x v="775"/>
    <x v="3"/>
    <x v="0"/>
    <x v="9"/>
    <x v="1"/>
    <x v="9"/>
    <x v="180"/>
    <x v="338"/>
    <x v="1732"/>
    <x v="1732"/>
    <x v="1732"/>
    <x v="1832"/>
    <x v="0"/>
    <x v="1"/>
    <x v="0"/>
    <x v="0"/>
    <x v="1"/>
  </r>
  <r>
    <s v="PL 5088"/>
    <x v="107"/>
    <x v="1"/>
    <x v="0"/>
    <x v="0"/>
    <x v="1"/>
    <x v="9"/>
    <x v="180"/>
    <x v="338"/>
    <x v="1733"/>
    <x v="1733"/>
    <x v="1733"/>
    <x v="1833"/>
    <x v="0"/>
    <x v="1"/>
    <x v="0"/>
    <x v="0"/>
    <x v="1"/>
  </r>
  <r>
    <s v="PL 5089"/>
    <x v="1475"/>
    <x v="3"/>
    <x v="0"/>
    <x v="1"/>
    <x v="0"/>
    <x v="10"/>
    <x v="180"/>
    <x v="399"/>
    <x v="1172"/>
    <x v="1172"/>
    <x v="1172"/>
    <x v="1239"/>
    <x v="1"/>
    <x v="1"/>
    <x v="0"/>
    <x v="0"/>
    <x v="0"/>
  </r>
  <r>
    <s v="PL 5090"/>
    <x v="32"/>
    <x v="1"/>
    <x v="0"/>
    <x v="0"/>
    <x v="2"/>
    <x v="28"/>
    <x v="183"/>
    <x v="410"/>
    <x v="1734"/>
    <x v="1734"/>
    <x v="1734"/>
    <x v="1834"/>
    <x v="1"/>
    <x v="2"/>
    <x v="0"/>
    <x v="1"/>
    <x v="0"/>
  </r>
  <r>
    <s v="PL 5091"/>
    <x v="1476"/>
    <x v="0"/>
    <x v="0"/>
    <x v="1"/>
    <x v="2"/>
    <x v="29"/>
    <x v="183"/>
    <x v="410"/>
    <x v="1735"/>
    <x v="1735"/>
    <x v="1735"/>
    <x v="1835"/>
    <x v="1"/>
    <x v="2"/>
    <x v="1"/>
    <x v="1"/>
    <x v="0"/>
  </r>
  <r>
    <s v="PL 5092"/>
    <x v="1477"/>
    <x v="2"/>
    <x v="1"/>
    <x v="0"/>
    <x v="2"/>
    <x v="26"/>
    <x v="184"/>
    <x v="411"/>
    <x v="1736"/>
    <x v="1736"/>
    <x v="1736"/>
    <x v="1836"/>
    <x v="1"/>
    <x v="1"/>
    <x v="0"/>
    <x v="0"/>
    <x v="1"/>
  </r>
  <r>
    <s v="PL 5093"/>
    <x v="1477"/>
    <x v="0"/>
    <x v="0"/>
    <x v="0"/>
    <x v="1"/>
    <x v="9"/>
    <x v="180"/>
    <x v="338"/>
    <x v="1737"/>
    <x v="1737"/>
    <x v="1737"/>
    <x v="1837"/>
    <x v="0"/>
    <x v="1"/>
    <x v="0"/>
    <x v="0"/>
    <x v="1"/>
  </r>
  <r>
    <s v="PL 5094"/>
    <x v="1478"/>
    <x v="2"/>
    <x v="1"/>
    <x v="13"/>
    <x v="2"/>
    <x v="33"/>
    <x v="186"/>
    <x v="420"/>
    <x v="1738"/>
    <x v="1738"/>
    <x v="1738"/>
    <x v="1838"/>
    <x v="1"/>
    <x v="0"/>
    <x v="1"/>
    <x v="1"/>
    <x v="0"/>
  </r>
  <r>
    <s v="PL 5095"/>
    <x v="416"/>
    <x v="0"/>
    <x v="0"/>
    <x v="0"/>
    <x v="0"/>
    <x v="0"/>
    <x v="180"/>
    <x v="422"/>
    <x v="1739"/>
    <x v="1739"/>
    <x v="1739"/>
    <x v="1839"/>
    <x v="0"/>
    <x v="1"/>
    <x v="0"/>
    <x v="0"/>
    <x v="0"/>
  </r>
  <r>
    <s v="PL 5096"/>
    <x v="1479"/>
    <x v="0"/>
    <x v="0"/>
    <x v="0"/>
    <x v="1"/>
    <x v="9"/>
    <x v="180"/>
    <x v="338"/>
    <x v="1740"/>
    <x v="1740"/>
    <x v="1740"/>
    <x v="1840"/>
    <x v="0"/>
    <x v="1"/>
    <x v="0"/>
    <x v="0"/>
    <x v="1"/>
  </r>
  <r>
    <s v="PL 5097"/>
    <x v="1480"/>
    <x v="1"/>
    <x v="0"/>
    <x v="0"/>
    <x v="1"/>
    <x v="9"/>
    <x v="180"/>
    <x v="338"/>
    <x v="1741"/>
    <x v="1741"/>
    <x v="1741"/>
    <x v="1841"/>
    <x v="0"/>
    <x v="1"/>
    <x v="1"/>
    <x v="1"/>
    <x v="0"/>
  </r>
  <r>
    <s v="PL 5098"/>
    <x v="30"/>
    <x v="2"/>
    <x v="3"/>
    <x v="1"/>
    <x v="2"/>
    <x v="35"/>
    <x v="186"/>
    <x v="420"/>
    <x v="1742"/>
    <x v="1742"/>
    <x v="1742"/>
    <x v="1842"/>
    <x v="0"/>
    <x v="1"/>
    <x v="0"/>
    <x v="0"/>
    <x v="1"/>
  </r>
  <r>
    <s v="PL 5099"/>
    <x v="30"/>
    <x v="2"/>
    <x v="1"/>
    <x v="1"/>
    <x v="1"/>
    <x v="1"/>
    <x v="186"/>
    <x v="420"/>
    <x v="1743"/>
    <x v="1743"/>
    <x v="1743"/>
    <x v="1843"/>
    <x v="0"/>
    <x v="1"/>
    <x v="0"/>
    <x v="0"/>
    <x v="1"/>
  </r>
  <r>
    <s v="PL 5100"/>
    <x v="1481"/>
    <x v="3"/>
    <x v="0"/>
    <x v="0"/>
    <x v="0"/>
    <x v="0"/>
    <x v="180"/>
    <x v="399"/>
    <x v="1744"/>
    <x v="1744"/>
    <x v="1744"/>
    <x v="448"/>
    <x v="0"/>
    <x v="1"/>
    <x v="0"/>
    <x v="0"/>
    <x v="0"/>
  </r>
  <r>
    <s v="PL 5101"/>
    <x v="1481"/>
    <x v="0"/>
    <x v="0"/>
    <x v="0"/>
    <x v="0"/>
    <x v="0"/>
    <x v="180"/>
    <x v="399"/>
    <x v="1745"/>
    <x v="1745"/>
    <x v="1745"/>
    <x v="1844"/>
    <x v="0"/>
    <x v="1"/>
    <x v="0"/>
    <x v="0"/>
    <x v="0"/>
  </r>
  <r>
    <s v="PL 5102"/>
    <x v="1482"/>
    <x v="3"/>
    <x v="0"/>
    <x v="0"/>
    <x v="1"/>
    <x v="9"/>
    <x v="180"/>
    <x v="338"/>
    <x v="1746"/>
    <x v="1746"/>
    <x v="1746"/>
    <x v="1845"/>
    <x v="0"/>
    <x v="1"/>
    <x v="1"/>
    <x v="1"/>
    <x v="0"/>
  </r>
  <r>
    <s v="PL 5103"/>
    <x v="1483"/>
    <x v="1"/>
    <x v="0"/>
    <x v="0"/>
    <x v="1"/>
    <x v="9"/>
    <x v="180"/>
    <x v="338"/>
    <x v="1747"/>
    <x v="1747"/>
    <x v="1747"/>
    <x v="1846"/>
    <x v="0"/>
    <x v="1"/>
    <x v="1"/>
    <x v="1"/>
    <x v="0"/>
  </r>
  <r>
    <s v="PL 5104"/>
    <x v="30"/>
    <x v="1"/>
    <x v="0"/>
    <x v="0"/>
    <x v="1"/>
    <x v="9"/>
    <x v="180"/>
    <x v="399"/>
    <x v="1748"/>
    <x v="1748"/>
    <x v="1748"/>
    <x v="1847"/>
    <x v="0"/>
    <x v="1"/>
    <x v="0"/>
    <x v="0"/>
    <x v="1"/>
  </r>
  <r>
    <s v="PL 5105"/>
    <x v="30"/>
    <x v="3"/>
    <x v="0"/>
    <x v="0"/>
    <x v="0"/>
    <x v="0"/>
    <x v="187"/>
    <x v="423"/>
    <x v="1749"/>
    <x v="1749"/>
    <x v="1749"/>
    <x v="1848"/>
    <x v="0"/>
    <x v="1"/>
    <x v="0"/>
    <x v="0"/>
    <x v="0"/>
  </r>
  <r>
    <s v="PL 5106"/>
    <x v="30"/>
    <x v="1"/>
    <x v="0"/>
    <x v="0"/>
    <x v="0"/>
    <x v="0"/>
    <x v="187"/>
    <x v="424"/>
    <x v="1750"/>
    <x v="1750"/>
    <x v="1750"/>
    <x v="1849"/>
    <x v="0"/>
    <x v="1"/>
    <x v="0"/>
    <x v="0"/>
    <x v="0"/>
  </r>
  <r>
    <s v="PL 5107"/>
    <x v="1248"/>
    <x v="3"/>
    <x v="0"/>
    <x v="0"/>
    <x v="0"/>
    <x v="0"/>
    <x v="187"/>
    <x v="425"/>
    <x v="1751"/>
    <x v="1751"/>
    <x v="1751"/>
    <x v="1850"/>
    <x v="0"/>
    <x v="1"/>
    <x v="0"/>
    <x v="0"/>
    <x v="0"/>
  </r>
  <r>
    <s v="PL 5108"/>
    <x v="1484"/>
    <x v="2"/>
    <x v="4"/>
    <x v="0"/>
    <x v="0"/>
    <x v="0"/>
    <x v="180"/>
    <x v="422"/>
    <x v="1752"/>
    <x v="1752"/>
    <x v="1752"/>
    <x v="1851"/>
    <x v="0"/>
    <x v="1"/>
    <x v="1"/>
    <x v="0"/>
    <x v="0"/>
  </r>
  <r>
    <s v="PL 5109"/>
    <x v="1485"/>
    <x v="1"/>
    <x v="0"/>
    <x v="0"/>
    <x v="1"/>
    <x v="7"/>
    <x v="172"/>
    <x v="373"/>
    <x v="1753"/>
    <x v="1753"/>
    <x v="1753"/>
    <x v="1852"/>
    <x v="0"/>
    <x v="0"/>
    <x v="1"/>
    <x v="1"/>
    <x v="0"/>
  </r>
  <r>
    <s v="PL 5110"/>
    <x v="1486"/>
    <x v="1"/>
    <x v="0"/>
    <x v="0"/>
    <x v="1"/>
    <x v="7"/>
    <x v="184"/>
    <x v="411"/>
    <x v="1754"/>
    <x v="1754"/>
    <x v="1754"/>
    <x v="1853"/>
    <x v="1"/>
    <x v="2"/>
    <x v="1"/>
    <x v="1"/>
    <x v="0"/>
  </r>
  <r>
    <s v="PL 5113"/>
    <x v="131"/>
    <x v="1"/>
    <x v="0"/>
    <x v="4"/>
    <x v="2"/>
    <x v="21"/>
    <x v="186"/>
    <x v="420"/>
    <x v="1755"/>
    <x v="1755"/>
    <x v="1755"/>
    <x v="1854"/>
    <x v="0"/>
    <x v="1"/>
    <x v="0"/>
    <x v="0"/>
    <x v="1"/>
  </r>
  <r>
    <s v="PL 5114"/>
    <x v="1487"/>
    <x v="1"/>
    <x v="0"/>
    <x v="5"/>
    <x v="2"/>
    <x v="35"/>
    <x v="170"/>
    <x v="368"/>
    <x v="1437"/>
    <x v="1437"/>
    <x v="1437"/>
    <x v="1855"/>
    <x v="1"/>
    <x v="1"/>
    <x v="0"/>
    <x v="0"/>
    <x v="1"/>
  </r>
  <r>
    <s v="PL 5116"/>
    <x v="944"/>
    <x v="0"/>
    <x v="0"/>
    <x v="4"/>
    <x v="0"/>
    <x v="10"/>
    <x v="157"/>
    <x v="339"/>
    <x v="1172"/>
    <x v="1172"/>
    <x v="1172"/>
    <x v="1239"/>
    <x v="0"/>
    <x v="0"/>
    <x v="0"/>
    <x v="0"/>
    <x v="0"/>
  </r>
  <r>
    <s v="PL 5117"/>
    <x v="1488"/>
    <x v="3"/>
    <x v="0"/>
    <x v="4"/>
    <x v="0"/>
    <x v="15"/>
    <x v="157"/>
    <x v="339"/>
    <x v="481"/>
    <x v="481"/>
    <x v="481"/>
    <x v="497"/>
    <x v="0"/>
    <x v="0"/>
    <x v="1"/>
    <x v="0"/>
    <x v="0"/>
  </r>
  <r>
    <s v="PL 5118"/>
    <x v="1489"/>
    <x v="3"/>
    <x v="0"/>
    <x v="18"/>
    <x v="2"/>
    <x v="31"/>
    <x v="157"/>
    <x v="339"/>
    <x v="1756"/>
    <x v="1756"/>
    <x v="1756"/>
    <x v="1856"/>
    <x v="1"/>
    <x v="0"/>
    <x v="0"/>
    <x v="1"/>
    <x v="0"/>
  </r>
  <r>
    <s v="PL 5119"/>
    <x v="1489"/>
    <x v="0"/>
    <x v="0"/>
    <x v="18"/>
    <x v="2"/>
    <x v="31"/>
    <x v="157"/>
    <x v="339"/>
    <x v="1757"/>
    <x v="1757"/>
    <x v="1757"/>
    <x v="1857"/>
    <x v="1"/>
    <x v="0"/>
    <x v="0"/>
    <x v="1"/>
    <x v="0"/>
  </r>
  <r>
    <s v="PL 5120"/>
    <x v="1490"/>
    <x v="2"/>
    <x v="2"/>
    <x v="18"/>
    <x v="2"/>
    <x v="31"/>
    <x v="157"/>
    <x v="339"/>
    <x v="1758"/>
    <x v="1758"/>
    <x v="1758"/>
    <x v="1858"/>
    <x v="1"/>
    <x v="1"/>
    <x v="0"/>
    <x v="0"/>
    <x v="1"/>
  </r>
  <r>
    <s v="PL 5121"/>
    <x v="1490"/>
    <x v="2"/>
    <x v="1"/>
    <x v="3"/>
    <x v="1"/>
    <x v="9"/>
    <x v="179"/>
    <x v="320"/>
    <x v="1759"/>
    <x v="1759"/>
    <x v="1759"/>
    <x v="1859"/>
    <x v="0"/>
    <x v="1"/>
    <x v="0"/>
    <x v="0"/>
    <x v="1"/>
  </r>
  <r>
    <s v="PL 5122"/>
    <x v="1490"/>
    <x v="3"/>
    <x v="0"/>
    <x v="1"/>
    <x v="0"/>
    <x v="13"/>
    <x v="179"/>
    <x v="394"/>
    <x v="361"/>
    <x v="361"/>
    <x v="361"/>
    <x v="372"/>
    <x v="0"/>
    <x v="0"/>
    <x v="0"/>
    <x v="0"/>
    <x v="0"/>
  </r>
  <r>
    <s v="PL 5123"/>
    <x v="1491"/>
    <x v="2"/>
    <x v="2"/>
    <x v="3"/>
    <x v="1"/>
    <x v="8"/>
    <x v="169"/>
    <x v="367"/>
    <x v="1760"/>
    <x v="1760"/>
    <x v="1760"/>
    <x v="1860"/>
    <x v="1"/>
    <x v="0"/>
    <x v="1"/>
    <x v="1"/>
    <x v="0"/>
  </r>
  <r>
    <s v="PL 5124"/>
    <x v="1492"/>
    <x v="3"/>
    <x v="0"/>
    <x v="3"/>
    <x v="1"/>
    <x v="4"/>
    <x v="171"/>
    <x v="372"/>
    <x v="1761"/>
    <x v="1761"/>
    <x v="1761"/>
    <x v="1861"/>
    <x v="1"/>
    <x v="0"/>
    <x v="1"/>
    <x v="1"/>
    <x v="0"/>
  </r>
  <r>
    <s v="PL 5125"/>
    <x v="1493"/>
    <x v="1"/>
    <x v="0"/>
    <x v="18"/>
    <x v="1"/>
    <x v="2"/>
    <x v="180"/>
    <x v="399"/>
    <x v="255"/>
    <x v="255"/>
    <x v="255"/>
    <x v="261"/>
    <x v="0"/>
    <x v="0"/>
    <x v="1"/>
    <x v="1"/>
    <x v="0"/>
  </r>
  <r>
    <s v="PL 5133"/>
    <x v="923"/>
    <x v="1"/>
    <x v="0"/>
    <x v="0"/>
    <x v="0"/>
    <x v="0"/>
    <x v="186"/>
    <x v="426"/>
    <x v="1762"/>
    <x v="1762"/>
    <x v="1762"/>
    <x v="1862"/>
    <x v="0"/>
    <x v="1"/>
    <x v="0"/>
    <x v="0"/>
    <x v="0"/>
  </r>
  <r>
    <s v="PL 5134"/>
    <x v="924"/>
    <x v="1"/>
    <x v="0"/>
    <x v="4"/>
    <x v="1"/>
    <x v="14"/>
    <x v="186"/>
    <x v="420"/>
    <x v="591"/>
    <x v="591"/>
    <x v="591"/>
    <x v="612"/>
    <x v="1"/>
    <x v="1"/>
    <x v="0"/>
    <x v="0"/>
    <x v="1"/>
  </r>
  <r>
    <s v="PL 5137"/>
    <x v="1494"/>
    <x v="1"/>
    <x v="0"/>
    <x v="3"/>
    <x v="0"/>
    <x v="13"/>
    <x v="186"/>
    <x v="420"/>
    <x v="1763"/>
    <x v="1763"/>
    <x v="1763"/>
    <x v="1863"/>
    <x v="0"/>
    <x v="1"/>
    <x v="1"/>
    <x v="0"/>
    <x v="0"/>
  </r>
  <r>
    <s v="PL 5138"/>
    <x v="1495"/>
    <x v="0"/>
    <x v="0"/>
    <x v="0"/>
    <x v="0"/>
    <x v="0"/>
    <x v="186"/>
    <x v="149"/>
    <x v="1764"/>
    <x v="1764"/>
    <x v="1764"/>
    <x v="1864"/>
    <x v="0"/>
    <x v="1"/>
    <x v="1"/>
    <x v="0"/>
    <x v="0"/>
  </r>
  <r>
    <s v="PL 5139"/>
    <x v="901"/>
    <x v="2"/>
    <x v="4"/>
    <x v="0"/>
    <x v="0"/>
    <x v="0"/>
    <x v="186"/>
    <x v="427"/>
    <x v="961"/>
    <x v="961"/>
    <x v="961"/>
    <x v="1865"/>
    <x v="0"/>
    <x v="1"/>
    <x v="0"/>
    <x v="0"/>
    <x v="0"/>
  </r>
  <r>
    <s v="PL 5140"/>
    <x v="1496"/>
    <x v="1"/>
    <x v="0"/>
    <x v="4"/>
    <x v="2"/>
    <x v="59"/>
    <x v="189"/>
    <x v="428"/>
    <x v="649"/>
    <x v="649"/>
    <x v="649"/>
    <x v="1866"/>
    <x v="0"/>
    <x v="1"/>
    <x v="1"/>
    <x v="1"/>
    <x v="0"/>
  </r>
  <r>
    <s v="PL 5141"/>
    <x v="1497"/>
    <x v="1"/>
    <x v="0"/>
    <x v="17"/>
    <x v="0"/>
    <x v="0"/>
    <x v="186"/>
    <x v="414"/>
    <x v="1765"/>
    <x v="1765"/>
    <x v="1765"/>
    <x v="1867"/>
    <x v="0"/>
    <x v="1"/>
    <x v="1"/>
    <x v="0"/>
    <x v="0"/>
  </r>
  <r>
    <s v="PL 5142"/>
    <x v="1498"/>
    <x v="0"/>
    <x v="0"/>
    <x v="1"/>
    <x v="1"/>
    <x v="7"/>
    <x v="184"/>
    <x v="411"/>
    <x v="1766"/>
    <x v="1766"/>
    <x v="1766"/>
    <x v="1868"/>
    <x v="0"/>
    <x v="0"/>
    <x v="1"/>
    <x v="1"/>
    <x v="0"/>
  </r>
  <r>
    <s v="PL 5143"/>
    <x v="439"/>
    <x v="2"/>
    <x v="4"/>
    <x v="6"/>
    <x v="2"/>
    <x v="35"/>
    <x v="183"/>
    <x v="410"/>
    <x v="1767"/>
    <x v="1767"/>
    <x v="1767"/>
    <x v="1869"/>
    <x v="0"/>
    <x v="2"/>
    <x v="0"/>
    <x v="0"/>
    <x v="1"/>
  </r>
  <r>
    <s v="PL 5144"/>
    <x v="1499"/>
    <x v="1"/>
    <x v="0"/>
    <x v="6"/>
    <x v="1"/>
    <x v="1"/>
    <x v="183"/>
    <x v="410"/>
    <x v="1768"/>
    <x v="1768"/>
    <x v="1768"/>
    <x v="1870"/>
    <x v="0"/>
    <x v="2"/>
    <x v="1"/>
    <x v="1"/>
    <x v="0"/>
  </r>
  <r>
    <s v="PL 5145"/>
    <x v="1228"/>
    <x v="0"/>
    <x v="0"/>
    <x v="6"/>
    <x v="0"/>
    <x v="48"/>
    <x v="183"/>
    <x v="410"/>
    <x v="1576"/>
    <x v="1576"/>
    <x v="1576"/>
    <x v="1669"/>
    <x v="0"/>
    <x v="2"/>
    <x v="0"/>
    <x v="0"/>
    <x v="0"/>
  </r>
  <r>
    <s v="PL 5146"/>
    <x v="1228"/>
    <x v="0"/>
    <x v="0"/>
    <x v="2"/>
    <x v="2"/>
    <x v="42"/>
    <x v="172"/>
    <x v="373"/>
    <x v="1769"/>
    <x v="1769"/>
    <x v="1769"/>
    <x v="1871"/>
    <x v="1"/>
    <x v="2"/>
    <x v="0"/>
    <x v="0"/>
    <x v="1"/>
  </r>
  <r>
    <s v="PL 5147"/>
    <x v="1228"/>
    <x v="0"/>
    <x v="0"/>
    <x v="1"/>
    <x v="1"/>
    <x v="8"/>
    <x v="188"/>
    <x v="421"/>
    <x v="1618"/>
    <x v="1618"/>
    <x v="1618"/>
    <x v="1710"/>
    <x v="1"/>
    <x v="0"/>
    <x v="0"/>
    <x v="0"/>
    <x v="1"/>
  </r>
  <r>
    <s v="PL 5148"/>
    <x v="1500"/>
    <x v="0"/>
    <x v="0"/>
    <x v="0"/>
    <x v="0"/>
    <x v="0"/>
    <x v="183"/>
    <x v="238"/>
    <x v="1770"/>
    <x v="1770"/>
    <x v="1770"/>
    <x v="1872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151"/>
    <x v="391"/>
    <x v="3"/>
    <x v="0"/>
    <x v="0"/>
    <x v="0"/>
    <x v="0"/>
    <x v="164"/>
    <x v="348"/>
    <x v="1771"/>
    <x v="1771"/>
    <x v="1771"/>
    <x v="1873"/>
    <x v="0"/>
    <x v="1"/>
    <x v="0"/>
    <x v="0"/>
    <x v="0"/>
  </r>
  <r>
    <s v="PL 5152"/>
    <x v="1130"/>
    <x v="3"/>
    <x v="0"/>
    <x v="0"/>
    <x v="0"/>
    <x v="0"/>
    <x v="168"/>
    <x v="362"/>
    <x v="194"/>
    <x v="194"/>
    <x v="194"/>
    <x v="1772"/>
    <x v="0"/>
    <x v="1"/>
    <x v="0"/>
    <x v="0"/>
    <x v="0"/>
  </r>
  <r>
    <s v="PL 5153"/>
    <x v="1501"/>
    <x v="1"/>
    <x v="0"/>
    <x v="17"/>
    <x v="2"/>
    <x v="51"/>
    <x v="168"/>
    <x v="429"/>
    <x v="1772"/>
    <x v="1772"/>
    <x v="1772"/>
    <x v="1874"/>
    <x v="1"/>
    <x v="1"/>
    <x v="1"/>
    <x v="1"/>
    <x v="0"/>
  </r>
  <r>
    <s v="PL 5154"/>
    <x v="1502"/>
    <x v="3"/>
    <x v="0"/>
    <x v="4"/>
    <x v="0"/>
    <x v="16"/>
    <x v="159"/>
    <x v="342"/>
    <x v="1773"/>
    <x v="1773"/>
    <x v="1773"/>
    <x v="1875"/>
    <x v="0"/>
    <x v="1"/>
    <x v="1"/>
    <x v="0"/>
    <x v="0"/>
  </r>
  <r>
    <s v="PL 5155"/>
    <x v="1503"/>
    <x v="0"/>
    <x v="0"/>
    <x v="1"/>
    <x v="2"/>
    <x v="35"/>
    <x v="165"/>
    <x v="349"/>
    <x v="1774"/>
    <x v="1774"/>
    <x v="1774"/>
    <x v="1876"/>
    <x v="0"/>
    <x v="1"/>
    <x v="0"/>
    <x v="1"/>
    <x v="0"/>
  </r>
  <r>
    <s v="PL 5156"/>
    <x v="1504"/>
    <x v="2"/>
    <x v="4"/>
    <x v="1"/>
    <x v="1"/>
    <x v="1"/>
    <x v="165"/>
    <x v="349"/>
    <x v="436"/>
    <x v="436"/>
    <x v="436"/>
    <x v="451"/>
    <x v="0"/>
    <x v="1"/>
    <x v="1"/>
    <x v="1"/>
    <x v="0"/>
  </r>
  <r>
    <s v="PL 5157"/>
    <x v="1505"/>
    <x v="3"/>
    <x v="0"/>
    <x v="0"/>
    <x v="0"/>
    <x v="0"/>
    <x v="165"/>
    <x v="349"/>
    <x v="1775"/>
    <x v="1775"/>
    <x v="1775"/>
    <x v="1877"/>
    <x v="0"/>
    <x v="1"/>
    <x v="0"/>
    <x v="0"/>
    <x v="0"/>
  </r>
  <r>
    <s v="PL 5158"/>
    <x v="1505"/>
    <x v="0"/>
    <x v="0"/>
    <x v="0"/>
    <x v="0"/>
    <x v="0"/>
    <x v="165"/>
    <x v="388"/>
    <x v="1776"/>
    <x v="1776"/>
    <x v="1776"/>
    <x v="1878"/>
    <x v="0"/>
    <x v="1"/>
    <x v="0"/>
    <x v="0"/>
    <x v="0"/>
  </r>
  <r>
    <s v="PL 5159"/>
    <x v="1506"/>
    <x v="2"/>
    <x v="1"/>
    <x v="4"/>
    <x v="2"/>
    <x v="59"/>
    <x v="162"/>
    <x v="346"/>
    <x v="1777"/>
    <x v="1777"/>
    <x v="1777"/>
    <x v="1879"/>
    <x v="0"/>
    <x v="1"/>
    <x v="1"/>
    <x v="1"/>
    <x v="0"/>
  </r>
  <r>
    <s v="PL 5160"/>
    <x v="1507"/>
    <x v="0"/>
    <x v="0"/>
    <x v="4"/>
    <x v="0"/>
    <x v="15"/>
    <x v="163"/>
    <x v="347"/>
    <x v="1714"/>
    <x v="1714"/>
    <x v="1714"/>
    <x v="1880"/>
    <x v="0"/>
    <x v="1"/>
    <x v="1"/>
    <x v="0"/>
    <x v="0"/>
  </r>
  <r>
    <s v="PL 5161"/>
    <x v="1508"/>
    <x v="1"/>
    <x v="0"/>
    <x v="2"/>
    <x v="1"/>
    <x v="6"/>
    <x v="187"/>
    <x v="415"/>
    <x v="7"/>
    <x v="7"/>
    <x v="7"/>
    <x v="7"/>
    <x v="1"/>
    <x v="1"/>
    <x v="1"/>
    <x v="1"/>
    <x v="0"/>
  </r>
  <r>
    <s v="PL 5162"/>
    <x v="1509"/>
    <x v="0"/>
    <x v="0"/>
    <x v="2"/>
    <x v="1"/>
    <x v="6"/>
    <x v="187"/>
    <x v="415"/>
    <x v="7"/>
    <x v="7"/>
    <x v="7"/>
    <x v="7"/>
    <x v="1"/>
    <x v="1"/>
    <x v="0"/>
    <x v="0"/>
    <x v="1"/>
  </r>
  <r>
    <s v="PL 5163"/>
    <x v="1510"/>
    <x v="3"/>
    <x v="0"/>
    <x v="2"/>
    <x v="1"/>
    <x v="6"/>
    <x v="187"/>
    <x v="415"/>
    <x v="7"/>
    <x v="7"/>
    <x v="7"/>
    <x v="7"/>
    <x v="1"/>
    <x v="1"/>
    <x v="1"/>
    <x v="1"/>
    <x v="0"/>
  </r>
  <r>
    <s v="PL 5164"/>
    <x v="1511"/>
    <x v="2"/>
    <x v="4"/>
    <x v="2"/>
    <x v="1"/>
    <x v="6"/>
    <x v="180"/>
    <x v="399"/>
    <x v="7"/>
    <x v="7"/>
    <x v="7"/>
    <x v="1881"/>
    <x v="1"/>
    <x v="0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s v="PL 5313"/>
    <x v="79"/>
    <x v="2"/>
    <x v="4"/>
    <x v="0"/>
    <x v="1"/>
    <x v="7"/>
    <x v="180"/>
    <x v="399"/>
    <x v="1642"/>
    <x v="1642"/>
    <x v="1642"/>
    <x v="1882"/>
    <x v="1"/>
    <x v="2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373"/>
    <x v="393"/>
    <x v="2"/>
    <x v="3"/>
    <x v="5"/>
    <x v="2"/>
    <x v="51"/>
    <x v="183"/>
    <x v="410"/>
    <x v="1778"/>
    <x v="1778"/>
    <x v="1778"/>
    <x v="1883"/>
    <x v="1"/>
    <x v="1"/>
    <x v="0"/>
    <x v="0"/>
    <x v="1"/>
  </r>
  <r>
    <s v="PL 5374"/>
    <x v="79"/>
    <x v="3"/>
    <x v="0"/>
    <x v="0"/>
    <x v="2"/>
    <x v="45"/>
    <x v="183"/>
    <x v="410"/>
    <x v="1779"/>
    <x v="1779"/>
    <x v="1779"/>
    <x v="1884"/>
    <x v="1"/>
    <x v="1"/>
    <x v="0"/>
    <x v="0"/>
    <x v="1"/>
  </r>
  <r>
    <s v="PL 5375"/>
    <x v="1512"/>
    <x v="1"/>
    <x v="0"/>
    <x v="4"/>
    <x v="0"/>
    <x v="15"/>
    <x v="190"/>
    <x v="430"/>
    <x v="30"/>
    <x v="30"/>
    <x v="30"/>
    <x v="31"/>
    <x v="0"/>
    <x v="1"/>
    <x v="0"/>
    <x v="0"/>
    <x v="0"/>
  </r>
  <r>
    <s v="PL 5376"/>
    <x v="1513"/>
    <x v="0"/>
    <x v="0"/>
    <x v="6"/>
    <x v="2"/>
    <x v="35"/>
    <x v="183"/>
    <x v="410"/>
    <x v="1780"/>
    <x v="1780"/>
    <x v="1780"/>
    <x v="1885"/>
    <x v="0"/>
    <x v="1"/>
    <x v="1"/>
    <x v="1"/>
    <x v="0"/>
  </r>
  <r>
    <s v="PL 5377"/>
    <x v="1514"/>
    <x v="1"/>
    <x v="0"/>
    <x v="12"/>
    <x v="1"/>
    <x v="7"/>
    <x v="183"/>
    <x v="410"/>
    <x v="1781"/>
    <x v="1781"/>
    <x v="1781"/>
    <x v="1886"/>
    <x v="1"/>
    <x v="0"/>
    <x v="1"/>
    <x v="1"/>
    <x v="0"/>
  </r>
  <r>
    <s v="PL 5378"/>
    <x v="1515"/>
    <x v="0"/>
    <x v="0"/>
    <x v="4"/>
    <x v="0"/>
    <x v="24"/>
    <x v="183"/>
    <x v="410"/>
    <x v="1782"/>
    <x v="1782"/>
    <x v="1782"/>
    <x v="1887"/>
    <x v="0"/>
    <x v="1"/>
    <x v="0"/>
    <x v="0"/>
    <x v="0"/>
  </r>
  <r>
    <s v="PL 5379"/>
    <x v="1516"/>
    <x v="1"/>
    <x v="0"/>
    <x v="3"/>
    <x v="0"/>
    <x v="13"/>
    <x v="183"/>
    <x v="410"/>
    <x v="1783"/>
    <x v="1783"/>
    <x v="1783"/>
    <x v="1888"/>
    <x v="0"/>
    <x v="1"/>
    <x v="1"/>
    <x v="0"/>
    <x v="0"/>
  </r>
  <r>
    <s v="PL 5380"/>
    <x v="1517"/>
    <x v="0"/>
    <x v="0"/>
    <x v="17"/>
    <x v="0"/>
    <x v="0"/>
    <x v="183"/>
    <x v="410"/>
    <x v="1784"/>
    <x v="1784"/>
    <x v="1784"/>
    <x v="1889"/>
    <x v="0"/>
    <x v="1"/>
    <x v="0"/>
    <x v="0"/>
    <x v="0"/>
  </r>
  <r>
    <s v="PL 5381"/>
    <x v="1517"/>
    <x v="3"/>
    <x v="0"/>
    <x v="5"/>
    <x v="2"/>
    <x v="35"/>
    <x v="183"/>
    <x v="410"/>
    <x v="1785"/>
    <x v="1785"/>
    <x v="1785"/>
    <x v="1890"/>
    <x v="0"/>
    <x v="1"/>
    <x v="0"/>
    <x v="0"/>
    <x v="1"/>
  </r>
  <r>
    <s v="PL 5382"/>
    <x v="1517"/>
    <x v="2"/>
    <x v="4"/>
    <x v="5"/>
    <x v="2"/>
    <x v="35"/>
    <x v="183"/>
    <x v="410"/>
    <x v="1786"/>
    <x v="1786"/>
    <x v="1786"/>
    <x v="1891"/>
    <x v="0"/>
    <x v="1"/>
    <x v="0"/>
    <x v="0"/>
    <x v="1"/>
  </r>
  <r>
    <s v="PL 5383"/>
    <x v="1518"/>
    <x v="0"/>
    <x v="0"/>
    <x v="3"/>
    <x v="0"/>
    <x v="13"/>
    <x v="183"/>
    <x v="410"/>
    <x v="1383"/>
    <x v="1383"/>
    <x v="1383"/>
    <x v="1892"/>
    <x v="0"/>
    <x v="1"/>
    <x v="1"/>
    <x v="0"/>
    <x v="0"/>
  </r>
  <r>
    <s v="PL 5384"/>
    <x v="1519"/>
    <x v="3"/>
    <x v="0"/>
    <x v="0"/>
    <x v="0"/>
    <x v="0"/>
    <x v="183"/>
    <x v="410"/>
    <x v="1787"/>
    <x v="1787"/>
    <x v="1787"/>
    <x v="1893"/>
    <x v="0"/>
    <x v="1"/>
    <x v="1"/>
    <x v="0"/>
    <x v="0"/>
  </r>
  <r>
    <s v="PL 5385"/>
    <x v="1520"/>
    <x v="2"/>
    <x v="1"/>
    <x v="17"/>
    <x v="0"/>
    <x v="0"/>
    <x v="183"/>
    <x v="243"/>
    <x v="1788"/>
    <x v="1788"/>
    <x v="1788"/>
    <x v="1894"/>
    <x v="0"/>
    <x v="1"/>
    <x v="1"/>
    <x v="0"/>
    <x v="0"/>
  </r>
  <r>
    <s v="PL 5386"/>
    <x v="1521"/>
    <x v="0"/>
    <x v="0"/>
    <x v="17"/>
    <x v="0"/>
    <x v="0"/>
    <x v="183"/>
    <x v="410"/>
    <x v="1789"/>
    <x v="1789"/>
    <x v="1789"/>
    <x v="1895"/>
    <x v="0"/>
    <x v="1"/>
    <x v="1"/>
    <x v="0"/>
    <x v="0"/>
  </r>
  <r>
    <s v="PL 5387"/>
    <x v="927"/>
    <x v="2"/>
    <x v="2"/>
    <x v="0"/>
    <x v="0"/>
    <x v="0"/>
    <x v="183"/>
    <x v="431"/>
    <x v="1790"/>
    <x v="1790"/>
    <x v="1790"/>
    <x v="1896"/>
    <x v="0"/>
    <x v="1"/>
    <x v="0"/>
    <x v="0"/>
    <x v="0"/>
  </r>
  <r>
    <s v="PL 5388"/>
    <x v="1509"/>
    <x v="1"/>
    <x v="0"/>
    <x v="0"/>
    <x v="0"/>
    <x v="0"/>
    <x v="183"/>
    <x v="243"/>
    <x v="958"/>
    <x v="958"/>
    <x v="958"/>
    <x v="1007"/>
    <x v="0"/>
    <x v="1"/>
    <x v="0"/>
    <x v="0"/>
    <x v="0"/>
  </r>
  <r>
    <s v="PL 5389"/>
    <x v="1081"/>
    <x v="2"/>
    <x v="3"/>
    <x v="17"/>
    <x v="0"/>
    <x v="0"/>
    <x v="183"/>
    <x v="238"/>
    <x v="1791"/>
    <x v="1791"/>
    <x v="1791"/>
    <x v="1897"/>
    <x v="0"/>
    <x v="1"/>
    <x v="0"/>
    <x v="0"/>
    <x v="0"/>
  </r>
  <r>
    <s v="PL 5390"/>
    <x v="1522"/>
    <x v="0"/>
    <x v="0"/>
    <x v="16"/>
    <x v="2"/>
    <x v="35"/>
    <x v="184"/>
    <x v="411"/>
    <x v="1792"/>
    <x v="1792"/>
    <x v="1792"/>
    <x v="1898"/>
    <x v="0"/>
    <x v="2"/>
    <x v="0"/>
    <x v="1"/>
    <x v="0"/>
  </r>
  <r>
    <s v="PL 5391"/>
    <x v="1523"/>
    <x v="0"/>
    <x v="0"/>
    <x v="1"/>
    <x v="1"/>
    <x v="4"/>
    <x v="172"/>
    <x v="373"/>
    <x v="1793"/>
    <x v="1793"/>
    <x v="1793"/>
    <x v="1899"/>
    <x v="1"/>
    <x v="2"/>
    <x v="0"/>
    <x v="0"/>
    <x v="1"/>
  </r>
  <r>
    <s v="PL 5392"/>
    <x v="38"/>
    <x v="0"/>
    <x v="0"/>
    <x v="17"/>
    <x v="0"/>
    <x v="0"/>
    <x v="184"/>
    <x v="264"/>
    <x v="351"/>
    <x v="351"/>
    <x v="351"/>
    <x v="157"/>
    <x v="0"/>
    <x v="1"/>
    <x v="0"/>
    <x v="0"/>
    <x v="0"/>
  </r>
  <r>
    <s v="PL 5393"/>
    <x v="1524"/>
    <x v="2"/>
    <x v="2"/>
    <x v="0"/>
    <x v="0"/>
    <x v="0"/>
    <x v="184"/>
    <x v="432"/>
    <x v="1794"/>
    <x v="1794"/>
    <x v="1794"/>
    <x v="1900"/>
    <x v="0"/>
    <x v="1"/>
    <x v="1"/>
    <x v="0"/>
    <x v="0"/>
  </r>
  <r>
    <s v="PL 5394"/>
    <x v="1525"/>
    <x v="0"/>
    <x v="0"/>
    <x v="0"/>
    <x v="1"/>
    <x v="2"/>
    <x v="184"/>
    <x v="411"/>
    <x v="1795"/>
    <x v="1795"/>
    <x v="1795"/>
    <x v="1901"/>
    <x v="0"/>
    <x v="2"/>
    <x v="1"/>
    <x v="1"/>
    <x v="0"/>
  </r>
  <r>
    <s v="PL 5395"/>
    <x v="1526"/>
    <x v="3"/>
    <x v="0"/>
    <x v="0"/>
    <x v="0"/>
    <x v="0"/>
    <x v="180"/>
    <x v="399"/>
    <x v="1796"/>
    <x v="1796"/>
    <x v="1796"/>
    <x v="1902"/>
    <x v="0"/>
    <x v="1"/>
    <x v="1"/>
    <x v="0"/>
    <x v="0"/>
  </r>
  <r>
    <s v="PL 5396"/>
    <x v="436"/>
    <x v="0"/>
    <x v="0"/>
    <x v="4"/>
    <x v="0"/>
    <x v="15"/>
    <x v="172"/>
    <x v="373"/>
    <x v="361"/>
    <x v="361"/>
    <x v="361"/>
    <x v="372"/>
    <x v="0"/>
    <x v="1"/>
    <x v="0"/>
    <x v="0"/>
    <x v="0"/>
  </r>
  <r>
    <s v="PL 5397"/>
    <x v="1527"/>
    <x v="0"/>
    <x v="0"/>
    <x v="3"/>
    <x v="0"/>
    <x v="13"/>
    <x v="184"/>
    <x v="411"/>
    <x v="1797"/>
    <x v="1797"/>
    <x v="1797"/>
    <x v="1903"/>
    <x v="0"/>
    <x v="1"/>
    <x v="0"/>
    <x v="0"/>
    <x v="0"/>
  </r>
  <r>
    <s v="PL 5398"/>
    <x v="130"/>
    <x v="0"/>
    <x v="0"/>
    <x v="4"/>
    <x v="0"/>
    <x v="15"/>
    <x v="172"/>
    <x v="373"/>
    <x v="5"/>
    <x v="5"/>
    <x v="5"/>
    <x v="5"/>
    <x v="0"/>
    <x v="2"/>
    <x v="0"/>
    <x v="0"/>
    <x v="0"/>
  </r>
  <r>
    <s v="PL 5399"/>
    <x v="1528"/>
    <x v="1"/>
    <x v="0"/>
    <x v="4"/>
    <x v="4"/>
    <x v="67"/>
    <x v="172"/>
    <x v="373"/>
    <x v="1025"/>
    <x v="1025"/>
    <x v="1025"/>
    <x v="171"/>
    <x v="0"/>
    <x v="2"/>
    <x v="2"/>
    <x v="1"/>
    <x v="2"/>
  </r>
  <r>
    <s v="PL 5400"/>
    <x v="1529"/>
    <x v="0"/>
    <x v="0"/>
    <x v="1"/>
    <x v="2"/>
    <x v="35"/>
    <x v="184"/>
    <x v="411"/>
    <x v="1798"/>
    <x v="1798"/>
    <x v="1798"/>
    <x v="1904"/>
    <x v="0"/>
    <x v="1"/>
    <x v="0"/>
    <x v="1"/>
    <x v="0"/>
  </r>
  <r>
    <s v="PL 5401"/>
    <x v="1529"/>
    <x v="1"/>
    <x v="0"/>
    <x v="1"/>
    <x v="1"/>
    <x v="1"/>
    <x v="184"/>
    <x v="411"/>
    <x v="888"/>
    <x v="888"/>
    <x v="888"/>
    <x v="1905"/>
    <x v="0"/>
    <x v="1"/>
    <x v="0"/>
    <x v="1"/>
    <x v="0"/>
  </r>
  <r>
    <s v="PL 5402"/>
    <x v="1530"/>
    <x v="0"/>
    <x v="0"/>
    <x v="4"/>
    <x v="1"/>
    <x v="7"/>
    <x v="184"/>
    <x v="411"/>
    <x v="1799"/>
    <x v="1799"/>
    <x v="1799"/>
    <x v="1906"/>
    <x v="1"/>
    <x v="0"/>
    <x v="0"/>
    <x v="1"/>
    <x v="0"/>
  </r>
  <r>
    <s v="PL 5403"/>
    <x v="1530"/>
    <x v="3"/>
    <x v="0"/>
    <x v="1"/>
    <x v="2"/>
    <x v="20"/>
    <x v="184"/>
    <x v="411"/>
    <x v="1800"/>
    <x v="1800"/>
    <x v="1800"/>
    <x v="1907"/>
    <x v="0"/>
    <x v="2"/>
    <x v="0"/>
    <x v="1"/>
    <x v="0"/>
  </r>
  <r>
    <s v="PL 5404"/>
    <x v="139"/>
    <x v="2"/>
    <x v="3"/>
    <x v="1"/>
    <x v="2"/>
    <x v="20"/>
    <x v="184"/>
    <x v="411"/>
    <x v="1801"/>
    <x v="1801"/>
    <x v="1801"/>
    <x v="1908"/>
    <x v="0"/>
    <x v="2"/>
    <x v="0"/>
    <x v="0"/>
    <x v="1"/>
  </r>
  <r>
    <s v="PL 5405"/>
    <x v="1422"/>
    <x v="3"/>
    <x v="0"/>
    <x v="0"/>
    <x v="0"/>
    <x v="19"/>
    <x v="184"/>
    <x v="411"/>
    <x v="1802"/>
    <x v="1802"/>
    <x v="1802"/>
    <x v="1909"/>
    <x v="0"/>
    <x v="2"/>
    <x v="0"/>
    <x v="0"/>
    <x v="0"/>
  </r>
  <r>
    <s v="PL 5406"/>
    <x v="1422"/>
    <x v="2"/>
    <x v="3"/>
    <x v="4"/>
    <x v="0"/>
    <x v="5"/>
    <x v="184"/>
    <x v="411"/>
    <x v="26"/>
    <x v="26"/>
    <x v="26"/>
    <x v="30"/>
    <x v="0"/>
    <x v="1"/>
    <x v="0"/>
    <x v="0"/>
    <x v="0"/>
  </r>
  <r>
    <s v="PL 5407"/>
    <x v="1422"/>
    <x v="1"/>
    <x v="0"/>
    <x v="4"/>
    <x v="4"/>
    <x v="67"/>
    <x v="184"/>
    <x v="411"/>
    <x v="113"/>
    <x v="113"/>
    <x v="113"/>
    <x v="171"/>
    <x v="0"/>
    <x v="1"/>
    <x v="2"/>
    <x v="0"/>
    <x v="2"/>
  </r>
  <r>
    <s v="PL 5408"/>
    <x v="1531"/>
    <x v="1"/>
    <x v="0"/>
    <x v="0"/>
    <x v="0"/>
    <x v="0"/>
    <x v="184"/>
    <x v="433"/>
    <x v="1556"/>
    <x v="1556"/>
    <x v="1556"/>
    <x v="1646"/>
    <x v="0"/>
    <x v="1"/>
    <x v="0"/>
    <x v="0"/>
    <x v="0"/>
  </r>
  <r>
    <s v="PL 5409"/>
    <x v="1531"/>
    <x v="1"/>
    <x v="0"/>
    <x v="0"/>
    <x v="0"/>
    <x v="0"/>
    <x v="181"/>
    <x v="88"/>
    <x v="1059"/>
    <x v="1059"/>
    <x v="1059"/>
    <x v="1113"/>
    <x v="0"/>
    <x v="1"/>
    <x v="0"/>
    <x v="0"/>
    <x v="0"/>
  </r>
  <r>
    <s v="PL 5410"/>
    <x v="1532"/>
    <x v="2"/>
    <x v="4"/>
    <x v="0"/>
    <x v="0"/>
    <x v="0"/>
    <x v="184"/>
    <x v="264"/>
    <x v="1803"/>
    <x v="1803"/>
    <x v="1803"/>
    <x v="1910"/>
    <x v="0"/>
    <x v="1"/>
    <x v="0"/>
    <x v="0"/>
    <x v="0"/>
  </r>
  <r>
    <s v="PL 5411"/>
    <x v="893"/>
    <x v="2"/>
    <x v="1"/>
    <x v="17"/>
    <x v="0"/>
    <x v="0"/>
    <x v="184"/>
    <x v="264"/>
    <x v="198"/>
    <x v="198"/>
    <x v="198"/>
    <x v="1911"/>
    <x v="0"/>
    <x v="1"/>
    <x v="0"/>
    <x v="0"/>
    <x v="0"/>
  </r>
  <r>
    <s v="PL 5412"/>
    <x v="1288"/>
    <x v="1"/>
    <x v="0"/>
    <x v="0"/>
    <x v="2"/>
    <x v="35"/>
    <x v="184"/>
    <x v="411"/>
    <x v="1804"/>
    <x v="1804"/>
    <x v="1804"/>
    <x v="1912"/>
    <x v="0"/>
    <x v="1"/>
    <x v="0"/>
    <x v="0"/>
    <x v="1"/>
  </r>
  <r>
    <s v="PL 5413"/>
    <x v="1533"/>
    <x v="1"/>
    <x v="0"/>
    <x v="0"/>
    <x v="1"/>
    <x v="1"/>
    <x v="184"/>
    <x v="411"/>
    <x v="1805"/>
    <x v="1805"/>
    <x v="1805"/>
    <x v="1913"/>
    <x v="0"/>
    <x v="1"/>
    <x v="1"/>
    <x v="1"/>
    <x v="0"/>
  </r>
  <r>
    <s v="PL 5414"/>
    <x v="130"/>
    <x v="0"/>
    <x v="0"/>
    <x v="1"/>
    <x v="2"/>
    <x v="35"/>
    <x v="184"/>
    <x v="411"/>
    <x v="1806"/>
    <x v="1806"/>
    <x v="1806"/>
    <x v="1914"/>
    <x v="0"/>
    <x v="1"/>
    <x v="0"/>
    <x v="0"/>
    <x v="1"/>
  </r>
  <r>
    <s v="PL 5415"/>
    <x v="130"/>
    <x v="2"/>
    <x v="3"/>
    <x v="1"/>
    <x v="1"/>
    <x v="1"/>
    <x v="184"/>
    <x v="411"/>
    <x v="1807"/>
    <x v="1807"/>
    <x v="1807"/>
    <x v="311"/>
    <x v="0"/>
    <x v="1"/>
    <x v="0"/>
    <x v="0"/>
    <x v="1"/>
  </r>
  <r>
    <s v="PL 5416"/>
    <x v="1534"/>
    <x v="2"/>
    <x v="4"/>
    <x v="0"/>
    <x v="0"/>
    <x v="0"/>
    <x v="184"/>
    <x v="411"/>
    <x v="198"/>
    <x v="198"/>
    <x v="198"/>
    <x v="1911"/>
    <x v="0"/>
    <x v="1"/>
    <x v="0"/>
    <x v="0"/>
    <x v="0"/>
  </r>
  <r>
    <s v="PL 5417"/>
    <x v="1534"/>
    <x v="0"/>
    <x v="0"/>
    <x v="0"/>
    <x v="0"/>
    <x v="0"/>
    <x v="181"/>
    <x v="404"/>
    <x v="1808"/>
    <x v="1808"/>
    <x v="1808"/>
    <x v="1915"/>
    <x v="0"/>
    <x v="1"/>
    <x v="0"/>
    <x v="0"/>
    <x v="0"/>
  </r>
  <r>
    <s v="PL 5418"/>
    <x v="1535"/>
    <x v="2"/>
    <x v="4"/>
    <x v="0"/>
    <x v="2"/>
    <x v="57"/>
    <x v="172"/>
    <x v="373"/>
    <x v="1809"/>
    <x v="1809"/>
    <x v="1809"/>
    <x v="1916"/>
    <x v="1"/>
    <x v="1"/>
    <x v="1"/>
    <x v="1"/>
    <x v="0"/>
  </r>
  <r>
    <s v="PL 5419"/>
    <x v="448"/>
    <x v="1"/>
    <x v="0"/>
    <x v="0"/>
    <x v="0"/>
    <x v="0"/>
    <x v="172"/>
    <x v="434"/>
    <x v="1124"/>
    <x v="1124"/>
    <x v="1124"/>
    <x v="1185"/>
    <x v="0"/>
    <x v="1"/>
    <x v="0"/>
    <x v="0"/>
    <x v="0"/>
  </r>
  <r>
    <s v="PL 5420"/>
    <x v="1536"/>
    <x v="2"/>
    <x v="4"/>
    <x v="4"/>
    <x v="0"/>
    <x v="5"/>
    <x v="172"/>
    <x v="373"/>
    <x v="26"/>
    <x v="26"/>
    <x v="26"/>
    <x v="30"/>
    <x v="0"/>
    <x v="2"/>
    <x v="0"/>
    <x v="0"/>
    <x v="0"/>
  </r>
  <r>
    <s v="PL 5421"/>
    <x v="1537"/>
    <x v="3"/>
    <x v="0"/>
    <x v="0"/>
    <x v="0"/>
    <x v="0"/>
    <x v="172"/>
    <x v="373"/>
    <x v="597"/>
    <x v="597"/>
    <x v="597"/>
    <x v="621"/>
    <x v="0"/>
    <x v="1"/>
    <x v="0"/>
    <x v="0"/>
    <x v="0"/>
  </r>
  <r>
    <s v="PL 5422"/>
    <x v="1538"/>
    <x v="0"/>
    <x v="0"/>
    <x v="4"/>
    <x v="1"/>
    <x v="7"/>
    <x v="182"/>
    <x v="435"/>
    <x v="1810"/>
    <x v="1810"/>
    <x v="1810"/>
    <x v="1917"/>
    <x v="0"/>
    <x v="2"/>
    <x v="1"/>
    <x v="1"/>
    <x v="0"/>
  </r>
  <r>
    <s v="PL 5423"/>
    <x v="1539"/>
    <x v="3"/>
    <x v="0"/>
    <x v="9"/>
    <x v="1"/>
    <x v="7"/>
    <x v="181"/>
    <x v="404"/>
    <x v="1811"/>
    <x v="1811"/>
    <x v="1811"/>
    <x v="1918"/>
    <x v="0"/>
    <x v="0"/>
    <x v="0"/>
    <x v="1"/>
    <x v="0"/>
  </r>
  <r>
    <s v="PL 5424"/>
    <x v="312"/>
    <x v="0"/>
    <x v="0"/>
    <x v="9"/>
    <x v="2"/>
    <x v="59"/>
    <x v="172"/>
    <x v="373"/>
    <x v="34"/>
    <x v="34"/>
    <x v="34"/>
    <x v="953"/>
    <x v="0"/>
    <x v="1"/>
    <x v="0"/>
    <x v="0"/>
    <x v="1"/>
  </r>
  <r>
    <s v="PL 5425"/>
    <x v="11"/>
    <x v="2"/>
    <x v="4"/>
    <x v="4"/>
    <x v="4"/>
    <x v="67"/>
    <x v="172"/>
    <x v="373"/>
    <x v="22"/>
    <x v="22"/>
    <x v="22"/>
    <x v="262"/>
    <x v="0"/>
    <x v="1"/>
    <x v="0"/>
    <x v="1"/>
    <x v="2"/>
  </r>
  <r>
    <s v="PL 5427"/>
    <x v="1540"/>
    <x v="3"/>
    <x v="0"/>
    <x v="7"/>
    <x v="0"/>
    <x v="16"/>
    <x v="184"/>
    <x v="411"/>
    <x v="255"/>
    <x v="255"/>
    <x v="255"/>
    <x v="261"/>
    <x v="0"/>
    <x v="1"/>
    <x v="1"/>
    <x v="0"/>
    <x v="0"/>
  </r>
  <r>
    <s v="PL 5428"/>
    <x v="1541"/>
    <x v="0"/>
    <x v="0"/>
    <x v="0"/>
    <x v="0"/>
    <x v="0"/>
    <x v="172"/>
    <x v="373"/>
    <x v="1812"/>
    <x v="1812"/>
    <x v="1812"/>
    <x v="1919"/>
    <x v="0"/>
    <x v="1"/>
    <x v="0"/>
    <x v="0"/>
    <x v="0"/>
  </r>
  <r>
    <s v="PL 5429"/>
    <x v="1541"/>
    <x v="0"/>
    <x v="0"/>
    <x v="1"/>
    <x v="2"/>
    <x v="17"/>
    <x v="172"/>
    <x v="436"/>
    <x v="1813"/>
    <x v="1813"/>
    <x v="1813"/>
    <x v="1920"/>
    <x v="1"/>
    <x v="1"/>
    <x v="0"/>
    <x v="0"/>
    <x v="1"/>
  </r>
  <r>
    <s v="PL 5430"/>
    <x v="1542"/>
    <x v="0"/>
    <x v="0"/>
    <x v="1"/>
    <x v="2"/>
    <x v="17"/>
    <x v="172"/>
    <x v="436"/>
    <x v="1813"/>
    <x v="1813"/>
    <x v="1813"/>
    <x v="1920"/>
    <x v="1"/>
    <x v="1"/>
    <x v="0"/>
    <x v="1"/>
    <x v="0"/>
  </r>
  <r>
    <s v="PL 5431"/>
    <x v="1543"/>
    <x v="3"/>
    <x v="0"/>
    <x v="1"/>
    <x v="2"/>
    <x v="17"/>
    <x v="172"/>
    <x v="436"/>
    <x v="1813"/>
    <x v="1813"/>
    <x v="1813"/>
    <x v="1920"/>
    <x v="1"/>
    <x v="1"/>
    <x v="1"/>
    <x v="1"/>
    <x v="0"/>
  </r>
  <r>
    <s v="PL 5432"/>
    <x v="1544"/>
    <x v="3"/>
    <x v="0"/>
    <x v="1"/>
    <x v="2"/>
    <x v="17"/>
    <x v="172"/>
    <x v="436"/>
    <x v="1813"/>
    <x v="1813"/>
    <x v="1813"/>
    <x v="1920"/>
    <x v="1"/>
    <x v="1"/>
    <x v="1"/>
    <x v="1"/>
    <x v="0"/>
  </r>
  <r>
    <s v="PL 5433"/>
    <x v="1545"/>
    <x v="3"/>
    <x v="0"/>
    <x v="1"/>
    <x v="2"/>
    <x v="17"/>
    <x v="172"/>
    <x v="436"/>
    <x v="1813"/>
    <x v="1813"/>
    <x v="1813"/>
    <x v="1920"/>
    <x v="1"/>
    <x v="1"/>
    <x v="1"/>
    <x v="1"/>
    <x v="0"/>
  </r>
  <r>
    <s v="PL 5434"/>
    <x v="1546"/>
    <x v="0"/>
    <x v="0"/>
    <x v="17"/>
    <x v="0"/>
    <x v="0"/>
    <x v="172"/>
    <x v="267"/>
    <x v="1814"/>
    <x v="1814"/>
    <x v="1814"/>
    <x v="1921"/>
    <x v="0"/>
    <x v="1"/>
    <x v="1"/>
    <x v="0"/>
    <x v="0"/>
  </r>
  <r>
    <s v="PL 5435"/>
    <x v="1547"/>
    <x v="3"/>
    <x v="0"/>
    <x v="17"/>
    <x v="0"/>
    <x v="0"/>
    <x v="172"/>
    <x v="155"/>
    <x v="1539"/>
    <x v="1539"/>
    <x v="1539"/>
    <x v="1629"/>
    <x v="0"/>
    <x v="1"/>
    <x v="1"/>
    <x v="0"/>
    <x v="0"/>
  </r>
  <r>
    <s v="PL 5436"/>
    <x v="1032"/>
    <x v="3"/>
    <x v="0"/>
    <x v="0"/>
    <x v="0"/>
    <x v="0"/>
    <x v="172"/>
    <x v="373"/>
    <x v="1815"/>
    <x v="1815"/>
    <x v="1815"/>
    <x v="1922"/>
    <x v="0"/>
    <x v="1"/>
    <x v="0"/>
    <x v="0"/>
    <x v="0"/>
  </r>
  <r>
    <s v="PL 5437"/>
    <x v="1548"/>
    <x v="2"/>
    <x v="2"/>
    <x v="0"/>
    <x v="0"/>
    <x v="0"/>
    <x v="172"/>
    <x v="266"/>
    <x v="1816"/>
    <x v="1816"/>
    <x v="1816"/>
    <x v="1923"/>
    <x v="1"/>
    <x v="1"/>
    <x v="1"/>
    <x v="0"/>
    <x v="0"/>
  </r>
  <r>
    <s v="PL 5438"/>
    <x v="1549"/>
    <x v="1"/>
    <x v="0"/>
    <x v="0"/>
    <x v="0"/>
    <x v="0"/>
    <x v="172"/>
    <x v="155"/>
    <x v="428"/>
    <x v="428"/>
    <x v="428"/>
    <x v="442"/>
    <x v="0"/>
    <x v="1"/>
    <x v="1"/>
    <x v="0"/>
    <x v="0"/>
  </r>
  <r>
    <s v="PL 5439"/>
    <x v="1550"/>
    <x v="1"/>
    <x v="0"/>
    <x v="0"/>
    <x v="0"/>
    <x v="0"/>
    <x v="172"/>
    <x v="155"/>
    <x v="1817"/>
    <x v="1817"/>
    <x v="1817"/>
    <x v="1924"/>
    <x v="0"/>
    <x v="1"/>
    <x v="1"/>
    <x v="0"/>
    <x v="0"/>
  </r>
  <r>
    <s v="PL 5440"/>
    <x v="1551"/>
    <x v="1"/>
    <x v="0"/>
    <x v="0"/>
    <x v="0"/>
    <x v="0"/>
    <x v="172"/>
    <x v="373"/>
    <x v="1818"/>
    <x v="1818"/>
    <x v="1818"/>
    <x v="1925"/>
    <x v="0"/>
    <x v="1"/>
    <x v="0"/>
    <x v="0"/>
    <x v="0"/>
  </r>
  <r>
    <s v="PL 5441"/>
    <x v="1551"/>
    <x v="2"/>
    <x v="4"/>
    <x v="9"/>
    <x v="2"/>
    <x v="17"/>
    <x v="181"/>
    <x v="404"/>
    <x v="1819"/>
    <x v="1819"/>
    <x v="1819"/>
    <x v="1799"/>
    <x v="1"/>
    <x v="1"/>
    <x v="0"/>
    <x v="0"/>
    <x v="1"/>
  </r>
  <r>
    <s v="PL 5442"/>
    <x v="1552"/>
    <x v="2"/>
    <x v="1"/>
    <x v="0"/>
    <x v="0"/>
    <x v="0"/>
    <x v="152"/>
    <x v="269"/>
    <x v="1820"/>
    <x v="1820"/>
    <x v="1820"/>
    <x v="1926"/>
    <x v="0"/>
    <x v="1"/>
    <x v="1"/>
    <x v="0"/>
    <x v="0"/>
  </r>
  <r>
    <s v="PL 5443"/>
    <x v="91"/>
    <x v="0"/>
    <x v="0"/>
    <x v="0"/>
    <x v="0"/>
    <x v="0"/>
    <x v="152"/>
    <x v="317"/>
    <x v="1085"/>
    <x v="1085"/>
    <x v="1085"/>
    <x v="1927"/>
    <x v="0"/>
    <x v="1"/>
    <x v="0"/>
    <x v="0"/>
    <x v="0"/>
  </r>
  <r>
    <s v="PL 5444"/>
    <x v="1553"/>
    <x v="2"/>
    <x v="3"/>
    <x v="0"/>
    <x v="0"/>
    <x v="0"/>
    <x v="160"/>
    <x v="437"/>
    <x v="1821"/>
    <x v="1821"/>
    <x v="1821"/>
    <x v="1928"/>
    <x v="0"/>
    <x v="1"/>
    <x v="1"/>
    <x v="0"/>
    <x v="0"/>
  </r>
  <r>
    <s v="PL 5445"/>
    <x v="1554"/>
    <x v="1"/>
    <x v="0"/>
    <x v="0"/>
    <x v="0"/>
    <x v="0"/>
    <x v="160"/>
    <x v="359"/>
    <x v="1822"/>
    <x v="1822"/>
    <x v="1822"/>
    <x v="1929"/>
    <x v="0"/>
    <x v="1"/>
    <x v="1"/>
    <x v="0"/>
    <x v="0"/>
  </r>
  <r>
    <s v="PL 5446"/>
    <x v="1555"/>
    <x v="2"/>
    <x v="1"/>
    <x v="0"/>
    <x v="0"/>
    <x v="0"/>
    <x v="158"/>
    <x v="361"/>
    <x v="1823"/>
    <x v="1823"/>
    <x v="1823"/>
    <x v="1930"/>
    <x v="0"/>
    <x v="1"/>
    <x v="1"/>
    <x v="0"/>
    <x v="0"/>
  </r>
  <r>
    <s v="PL 5447"/>
    <x v="1556"/>
    <x v="2"/>
    <x v="3"/>
    <x v="1"/>
    <x v="2"/>
    <x v="29"/>
    <x v="178"/>
    <x v="389"/>
    <x v="1824"/>
    <x v="1824"/>
    <x v="1824"/>
    <x v="1931"/>
    <x v="1"/>
    <x v="2"/>
    <x v="1"/>
    <x v="1"/>
    <x v="0"/>
  </r>
  <r>
    <s v="PL 5448"/>
    <x v="1557"/>
    <x v="2"/>
    <x v="1"/>
    <x v="1"/>
    <x v="1"/>
    <x v="9"/>
    <x v="166"/>
    <x v="302"/>
    <x v="1825"/>
    <x v="1825"/>
    <x v="1825"/>
    <x v="1932"/>
    <x v="0"/>
    <x v="1"/>
    <x v="1"/>
    <x v="1"/>
    <x v="0"/>
  </r>
  <r>
    <s v="PL 5449"/>
    <x v="1558"/>
    <x v="0"/>
    <x v="0"/>
    <x v="1"/>
    <x v="2"/>
    <x v="35"/>
    <x v="177"/>
    <x v="384"/>
    <x v="1826"/>
    <x v="1826"/>
    <x v="1826"/>
    <x v="1933"/>
    <x v="0"/>
    <x v="1"/>
    <x v="1"/>
    <x v="1"/>
    <x v="0"/>
  </r>
  <r>
    <s v="PL 5450"/>
    <x v="1559"/>
    <x v="3"/>
    <x v="0"/>
    <x v="3"/>
    <x v="0"/>
    <x v="13"/>
    <x v="178"/>
    <x v="389"/>
    <x v="1827"/>
    <x v="1827"/>
    <x v="1827"/>
    <x v="1934"/>
    <x v="0"/>
    <x v="1"/>
    <x v="0"/>
    <x v="0"/>
    <x v="0"/>
  </r>
  <r>
    <s v="PL 5451"/>
    <x v="1560"/>
    <x v="3"/>
    <x v="0"/>
    <x v="1"/>
    <x v="0"/>
    <x v="0"/>
    <x v="178"/>
    <x v="402"/>
    <x v="1828"/>
    <x v="1828"/>
    <x v="1828"/>
    <x v="1935"/>
    <x v="0"/>
    <x v="1"/>
    <x v="1"/>
    <x v="0"/>
    <x v="0"/>
  </r>
  <r>
    <s v="PL 5452"/>
    <x v="1561"/>
    <x v="3"/>
    <x v="0"/>
    <x v="3"/>
    <x v="0"/>
    <x v="53"/>
    <x v="173"/>
    <x v="438"/>
    <x v="1829"/>
    <x v="1829"/>
    <x v="1829"/>
    <x v="1645"/>
    <x v="0"/>
    <x v="1"/>
    <x v="0"/>
    <x v="0"/>
    <x v="0"/>
  </r>
  <r>
    <s v="PL 5453"/>
    <x v="1561"/>
    <x v="2"/>
    <x v="3"/>
    <x v="0"/>
    <x v="0"/>
    <x v="0"/>
    <x v="163"/>
    <x v="347"/>
    <x v="1830"/>
    <x v="1830"/>
    <x v="1830"/>
    <x v="1936"/>
    <x v="0"/>
    <x v="1"/>
    <x v="0"/>
    <x v="0"/>
    <x v="0"/>
  </r>
  <r>
    <s v="PL 5455"/>
    <x v="1561"/>
    <x v="2"/>
    <x v="3"/>
    <x v="3"/>
    <x v="0"/>
    <x v="13"/>
    <x v="180"/>
    <x v="399"/>
    <x v="1383"/>
    <x v="1383"/>
    <x v="1383"/>
    <x v="1464"/>
    <x v="0"/>
    <x v="1"/>
    <x v="0"/>
    <x v="0"/>
    <x v="0"/>
  </r>
  <r>
    <s v="PL 5456"/>
    <x v="1562"/>
    <x v="1"/>
    <x v="0"/>
    <x v="1"/>
    <x v="2"/>
    <x v="35"/>
    <x v="170"/>
    <x v="368"/>
    <x v="1831"/>
    <x v="1831"/>
    <x v="1831"/>
    <x v="1937"/>
    <x v="0"/>
    <x v="1"/>
    <x v="1"/>
    <x v="1"/>
    <x v="0"/>
  </r>
  <r>
    <s v="PL 5457"/>
    <x v="1563"/>
    <x v="0"/>
    <x v="0"/>
    <x v="1"/>
    <x v="1"/>
    <x v="1"/>
    <x v="170"/>
    <x v="368"/>
    <x v="889"/>
    <x v="889"/>
    <x v="889"/>
    <x v="1938"/>
    <x v="0"/>
    <x v="1"/>
    <x v="1"/>
    <x v="1"/>
    <x v="0"/>
  </r>
  <r>
    <s v="PL 5458"/>
    <x v="1564"/>
    <x v="2"/>
    <x v="1"/>
    <x v="17"/>
    <x v="0"/>
    <x v="0"/>
    <x v="152"/>
    <x v="357"/>
    <x v="794"/>
    <x v="794"/>
    <x v="794"/>
    <x v="831"/>
    <x v="0"/>
    <x v="1"/>
    <x v="0"/>
    <x v="0"/>
    <x v="0"/>
  </r>
  <r>
    <s v="PL 5459"/>
    <x v="1564"/>
    <x v="3"/>
    <x v="0"/>
    <x v="0"/>
    <x v="0"/>
    <x v="0"/>
    <x v="160"/>
    <x v="359"/>
    <x v="1119"/>
    <x v="1119"/>
    <x v="1119"/>
    <x v="1180"/>
    <x v="0"/>
    <x v="1"/>
    <x v="0"/>
    <x v="0"/>
    <x v="0"/>
  </r>
  <r>
    <s v="PL 5460"/>
    <x v="1565"/>
    <x v="2"/>
    <x v="4"/>
    <x v="17"/>
    <x v="2"/>
    <x v="35"/>
    <x v="160"/>
    <x v="344"/>
    <x v="1832"/>
    <x v="1832"/>
    <x v="1832"/>
    <x v="1939"/>
    <x v="1"/>
    <x v="1"/>
    <x v="1"/>
    <x v="1"/>
    <x v="0"/>
  </r>
  <r>
    <s v="PL 5461"/>
    <x v="1566"/>
    <x v="2"/>
    <x v="2"/>
    <x v="1"/>
    <x v="2"/>
    <x v="35"/>
    <x v="168"/>
    <x v="362"/>
    <x v="1833"/>
    <x v="1833"/>
    <x v="1833"/>
    <x v="1940"/>
    <x v="1"/>
    <x v="1"/>
    <x v="1"/>
    <x v="1"/>
    <x v="0"/>
  </r>
  <r>
    <s v="PL 5462"/>
    <x v="1567"/>
    <x v="3"/>
    <x v="0"/>
    <x v="17"/>
    <x v="0"/>
    <x v="0"/>
    <x v="177"/>
    <x v="397"/>
    <x v="1198"/>
    <x v="1198"/>
    <x v="1198"/>
    <x v="1941"/>
    <x v="1"/>
    <x v="1"/>
    <x v="1"/>
    <x v="0"/>
    <x v="0"/>
  </r>
  <r>
    <s v="PL 5463"/>
    <x v="1568"/>
    <x v="0"/>
    <x v="0"/>
    <x v="17"/>
    <x v="0"/>
    <x v="0"/>
    <x v="177"/>
    <x v="397"/>
    <x v="1834"/>
    <x v="1834"/>
    <x v="1834"/>
    <x v="1942"/>
    <x v="0"/>
    <x v="1"/>
    <x v="1"/>
    <x v="0"/>
    <x v="0"/>
  </r>
  <r>
    <s v="PL 5464"/>
    <x v="1569"/>
    <x v="0"/>
    <x v="0"/>
    <x v="0"/>
    <x v="0"/>
    <x v="0"/>
    <x v="170"/>
    <x v="416"/>
    <x v="1835"/>
    <x v="1835"/>
    <x v="1835"/>
    <x v="1943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s v="PL 5575"/>
    <x v="1570"/>
    <x v="2"/>
    <x v="1"/>
    <x v="17"/>
    <x v="2"/>
    <x v="51"/>
    <x v="165"/>
    <x v="439"/>
    <x v="1836"/>
    <x v="1836"/>
    <x v="1836"/>
    <x v="1944"/>
    <x v="1"/>
    <x v="1"/>
    <x v="0"/>
    <x v="1"/>
    <x v="0"/>
  </r>
  <r>
    <s v="PL 5589"/>
    <x v="1503"/>
    <x v="0"/>
    <x v="0"/>
    <x v="17"/>
    <x v="2"/>
    <x v="51"/>
    <x v="157"/>
    <x v="440"/>
    <x v="1837"/>
    <x v="1837"/>
    <x v="1837"/>
    <x v="1945"/>
    <x v="1"/>
    <x v="1"/>
    <x v="0"/>
    <x v="1"/>
    <x v="0"/>
  </r>
  <r>
    <s v="PL 5591"/>
    <x v="1503"/>
    <x v="2"/>
    <x v="1"/>
    <x v="17"/>
    <x v="2"/>
    <x v="22"/>
    <x v="173"/>
    <x v="379"/>
    <x v="1838"/>
    <x v="1838"/>
    <x v="1838"/>
    <x v="1946"/>
    <x v="0"/>
    <x v="1"/>
    <x v="0"/>
    <x v="1"/>
    <x v="0"/>
  </r>
  <r>
    <s v="PL 5593"/>
    <x v="1571"/>
    <x v="0"/>
    <x v="0"/>
    <x v="17"/>
    <x v="0"/>
    <x v="0"/>
    <x v="166"/>
    <x v="350"/>
    <x v="1839"/>
    <x v="1839"/>
    <x v="1839"/>
    <x v="1947"/>
    <x v="0"/>
    <x v="1"/>
    <x v="1"/>
    <x v="0"/>
    <x v="0"/>
  </r>
  <r>
    <s v="PL 5594"/>
    <x v="1572"/>
    <x v="1"/>
    <x v="0"/>
    <x v="17"/>
    <x v="2"/>
    <x v="51"/>
    <x v="178"/>
    <x v="401"/>
    <x v="1840"/>
    <x v="1840"/>
    <x v="1840"/>
    <x v="1948"/>
    <x v="1"/>
    <x v="1"/>
    <x v="0"/>
    <x v="0"/>
    <x v="1"/>
  </r>
  <r>
    <s v="PL 5595"/>
    <x v="1559"/>
    <x v="0"/>
    <x v="0"/>
    <x v="17"/>
    <x v="2"/>
    <x v="51"/>
    <x v="178"/>
    <x v="401"/>
    <x v="1841"/>
    <x v="1841"/>
    <x v="1841"/>
    <x v="1949"/>
    <x v="1"/>
    <x v="1"/>
    <x v="0"/>
    <x v="0"/>
    <x v="1"/>
  </r>
  <r>
    <s v="PL 5596"/>
    <x v="1573"/>
    <x v="2"/>
    <x v="3"/>
    <x v="17"/>
    <x v="2"/>
    <x v="51"/>
    <x v="178"/>
    <x v="441"/>
    <x v="1842"/>
    <x v="1842"/>
    <x v="1842"/>
    <x v="186"/>
    <x v="1"/>
    <x v="1"/>
    <x v="0"/>
    <x v="0"/>
    <x v="1"/>
  </r>
  <r>
    <s v="PL 5597"/>
    <x v="1573"/>
    <x v="1"/>
    <x v="0"/>
    <x v="17"/>
    <x v="0"/>
    <x v="0"/>
    <x v="179"/>
    <x v="143"/>
    <x v="1843"/>
    <x v="1843"/>
    <x v="1843"/>
    <x v="1950"/>
    <x v="0"/>
    <x v="1"/>
    <x v="0"/>
    <x v="0"/>
    <x v="0"/>
  </r>
  <r>
    <s v="PL 5598"/>
    <x v="1574"/>
    <x v="0"/>
    <x v="0"/>
    <x v="17"/>
    <x v="1"/>
    <x v="9"/>
    <x v="163"/>
    <x v="326"/>
    <x v="1844"/>
    <x v="1844"/>
    <x v="1844"/>
    <x v="1951"/>
    <x v="0"/>
    <x v="1"/>
    <x v="1"/>
    <x v="1"/>
    <x v="0"/>
  </r>
  <r>
    <s v="PL 5599"/>
    <x v="1575"/>
    <x v="2"/>
    <x v="1"/>
    <x v="17"/>
    <x v="2"/>
    <x v="51"/>
    <x v="184"/>
    <x v="442"/>
    <x v="1845"/>
    <x v="1845"/>
    <x v="1845"/>
    <x v="1952"/>
    <x v="1"/>
    <x v="1"/>
    <x v="0"/>
    <x v="0"/>
    <x v="1"/>
  </r>
  <r>
    <s v="PL 5601"/>
    <x v="1576"/>
    <x v="0"/>
    <x v="0"/>
    <x v="17"/>
    <x v="2"/>
    <x v="51"/>
    <x v="184"/>
    <x v="442"/>
    <x v="1837"/>
    <x v="1837"/>
    <x v="1837"/>
    <x v="1945"/>
    <x v="1"/>
    <x v="1"/>
    <x v="1"/>
    <x v="1"/>
    <x v="0"/>
  </r>
  <r>
    <s v="PL 5603"/>
    <x v="1577"/>
    <x v="3"/>
    <x v="0"/>
    <x v="17"/>
    <x v="2"/>
    <x v="51"/>
    <x v="184"/>
    <x v="442"/>
    <x v="1837"/>
    <x v="1837"/>
    <x v="1837"/>
    <x v="1945"/>
    <x v="1"/>
    <x v="1"/>
    <x v="1"/>
    <x v="1"/>
    <x v="0"/>
  </r>
  <r>
    <s v="PL 5605"/>
    <x v="1578"/>
    <x v="0"/>
    <x v="0"/>
    <x v="17"/>
    <x v="2"/>
    <x v="51"/>
    <x v="184"/>
    <x v="442"/>
    <x v="1846"/>
    <x v="1846"/>
    <x v="1846"/>
    <x v="1953"/>
    <x v="1"/>
    <x v="1"/>
    <x v="1"/>
    <x v="1"/>
    <x v="0"/>
  </r>
  <r>
    <s v="PL 5607"/>
    <x v="1579"/>
    <x v="2"/>
    <x v="2"/>
    <x v="17"/>
    <x v="2"/>
    <x v="51"/>
    <x v="183"/>
    <x v="443"/>
    <x v="1847"/>
    <x v="1847"/>
    <x v="1847"/>
    <x v="1954"/>
    <x v="1"/>
    <x v="1"/>
    <x v="1"/>
    <x v="1"/>
    <x v="0"/>
  </r>
  <r>
    <s v="PL 5609"/>
    <x v="1580"/>
    <x v="3"/>
    <x v="0"/>
    <x v="17"/>
    <x v="1"/>
    <x v="9"/>
    <x v="170"/>
    <x v="336"/>
    <x v="1848"/>
    <x v="1848"/>
    <x v="1848"/>
    <x v="1955"/>
    <x v="0"/>
    <x v="1"/>
    <x v="1"/>
    <x v="1"/>
    <x v="0"/>
  </r>
  <r>
    <s v="PL 5611"/>
    <x v="1581"/>
    <x v="0"/>
    <x v="0"/>
    <x v="17"/>
    <x v="2"/>
    <x v="51"/>
    <x v="161"/>
    <x v="444"/>
    <x v="1849"/>
    <x v="1849"/>
    <x v="1849"/>
    <x v="1956"/>
    <x v="1"/>
    <x v="1"/>
    <x v="1"/>
    <x v="1"/>
    <x v="0"/>
  </r>
  <r>
    <s v="PL 5612"/>
    <x v="1582"/>
    <x v="0"/>
    <x v="0"/>
    <x v="3"/>
    <x v="2"/>
    <x v="18"/>
    <x v="157"/>
    <x v="195"/>
    <x v="1850"/>
    <x v="1850"/>
    <x v="1850"/>
    <x v="1957"/>
    <x v="0"/>
    <x v="1"/>
    <x v="0"/>
    <x v="0"/>
    <x v="1"/>
  </r>
  <r>
    <s v="PL 5613"/>
    <x v="1583"/>
    <x v="0"/>
    <x v="0"/>
    <x v="17"/>
    <x v="0"/>
    <x v="0"/>
    <x v="157"/>
    <x v="390"/>
    <x v="1851"/>
    <x v="1851"/>
    <x v="1851"/>
    <x v="1958"/>
    <x v="0"/>
    <x v="1"/>
    <x v="1"/>
    <x v="0"/>
    <x v="0"/>
  </r>
  <r>
    <s v="PL 5614"/>
    <x v="1584"/>
    <x v="2"/>
    <x v="4"/>
    <x v="3"/>
    <x v="0"/>
    <x v="53"/>
    <x v="157"/>
    <x v="259"/>
    <x v="1852"/>
    <x v="1852"/>
    <x v="1852"/>
    <x v="1959"/>
    <x v="0"/>
    <x v="1"/>
    <x v="0"/>
    <x v="0"/>
    <x v="0"/>
  </r>
  <r>
    <s v="PL 5615"/>
    <x v="1584"/>
    <x v="0"/>
    <x v="0"/>
    <x v="3"/>
    <x v="0"/>
    <x v="0"/>
    <x v="173"/>
    <x v="393"/>
    <x v="1853"/>
    <x v="1853"/>
    <x v="1853"/>
    <x v="1960"/>
    <x v="0"/>
    <x v="1"/>
    <x v="0"/>
    <x v="0"/>
    <x v="0"/>
  </r>
  <r>
    <s v="PL 5616"/>
    <x v="1585"/>
    <x v="1"/>
    <x v="0"/>
    <x v="3"/>
    <x v="0"/>
    <x v="0"/>
    <x v="166"/>
    <x v="350"/>
    <x v="1854"/>
    <x v="1854"/>
    <x v="1854"/>
    <x v="1961"/>
    <x v="0"/>
    <x v="1"/>
    <x v="0"/>
    <x v="0"/>
    <x v="0"/>
  </r>
  <r>
    <s v="PL 5617"/>
    <x v="1586"/>
    <x v="1"/>
    <x v="0"/>
    <x v="3"/>
    <x v="0"/>
    <x v="0"/>
    <x v="167"/>
    <x v="353"/>
    <x v="1855"/>
    <x v="1855"/>
    <x v="1855"/>
    <x v="1962"/>
    <x v="0"/>
    <x v="1"/>
    <x v="0"/>
    <x v="0"/>
    <x v="0"/>
  </r>
  <r>
    <s v="PL 5618"/>
    <x v="1559"/>
    <x v="3"/>
    <x v="0"/>
    <x v="3"/>
    <x v="0"/>
    <x v="53"/>
    <x v="162"/>
    <x v="445"/>
    <x v="1856"/>
    <x v="1856"/>
    <x v="1856"/>
    <x v="1963"/>
    <x v="0"/>
    <x v="1"/>
    <x v="0"/>
    <x v="0"/>
    <x v="0"/>
  </r>
  <r>
    <s v="PL 5620"/>
    <x v="1585"/>
    <x v="1"/>
    <x v="0"/>
    <x v="3"/>
    <x v="0"/>
    <x v="53"/>
    <x v="179"/>
    <x v="446"/>
    <x v="1857"/>
    <x v="1857"/>
    <x v="1857"/>
    <x v="1964"/>
    <x v="0"/>
    <x v="1"/>
    <x v="0"/>
    <x v="0"/>
    <x v="0"/>
  </r>
  <r>
    <s v="PL 5621"/>
    <x v="1587"/>
    <x v="2"/>
    <x v="4"/>
    <x v="17"/>
    <x v="2"/>
    <x v="51"/>
    <x v="163"/>
    <x v="447"/>
    <x v="1858"/>
    <x v="1858"/>
    <x v="1858"/>
    <x v="1965"/>
    <x v="1"/>
    <x v="1"/>
    <x v="0"/>
    <x v="0"/>
    <x v="1"/>
  </r>
  <r>
    <s v="PL 5622"/>
    <x v="1587"/>
    <x v="2"/>
    <x v="2"/>
    <x v="17"/>
    <x v="2"/>
    <x v="51"/>
    <x v="169"/>
    <x v="448"/>
    <x v="1075"/>
    <x v="1075"/>
    <x v="1075"/>
    <x v="1966"/>
    <x v="1"/>
    <x v="1"/>
    <x v="0"/>
    <x v="0"/>
    <x v="1"/>
  </r>
  <r>
    <s v="PL 5623"/>
    <x v="1588"/>
    <x v="2"/>
    <x v="4"/>
    <x v="17"/>
    <x v="2"/>
    <x v="35"/>
    <x v="169"/>
    <x v="367"/>
    <x v="1859"/>
    <x v="1859"/>
    <x v="1859"/>
    <x v="1967"/>
    <x v="1"/>
    <x v="1"/>
    <x v="1"/>
    <x v="1"/>
    <x v="0"/>
  </r>
  <r>
    <s v="PL 5624"/>
    <x v="1589"/>
    <x v="2"/>
    <x v="4"/>
    <x v="3"/>
    <x v="0"/>
    <x v="0"/>
    <x v="169"/>
    <x v="130"/>
    <x v="1860"/>
    <x v="1860"/>
    <x v="1860"/>
    <x v="1968"/>
    <x v="0"/>
    <x v="1"/>
    <x v="1"/>
    <x v="0"/>
    <x v="0"/>
  </r>
  <r>
    <s v="PL 5625"/>
    <x v="1590"/>
    <x v="3"/>
    <x v="0"/>
    <x v="17"/>
    <x v="2"/>
    <x v="51"/>
    <x v="176"/>
    <x v="449"/>
    <x v="1861"/>
    <x v="1861"/>
    <x v="1861"/>
    <x v="1969"/>
    <x v="1"/>
    <x v="1"/>
    <x v="1"/>
    <x v="1"/>
    <x v="0"/>
  </r>
  <r>
    <s v="PL 5626"/>
    <x v="1591"/>
    <x v="3"/>
    <x v="0"/>
    <x v="17"/>
    <x v="2"/>
    <x v="51"/>
    <x v="176"/>
    <x v="449"/>
    <x v="215"/>
    <x v="215"/>
    <x v="215"/>
    <x v="1970"/>
    <x v="1"/>
    <x v="1"/>
    <x v="0"/>
    <x v="1"/>
    <x v="0"/>
  </r>
  <r>
    <s v="PL 5627"/>
    <x v="1592"/>
    <x v="3"/>
    <x v="0"/>
    <x v="17"/>
    <x v="2"/>
    <x v="51"/>
    <x v="176"/>
    <x v="449"/>
    <x v="436"/>
    <x v="436"/>
    <x v="436"/>
    <x v="1017"/>
    <x v="1"/>
    <x v="1"/>
    <x v="1"/>
    <x v="1"/>
    <x v="0"/>
  </r>
  <r>
    <s v="PL 5628"/>
    <x v="1593"/>
    <x v="2"/>
    <x v="2"/>
    <x v="12"/>
    <x v="2"/>
    <x v="22"/>
    <x v="173"/>
    <x v="379"/>
    <x v="1862"/>
    <x v="1862"/>
    <x v="1862"/>
    <x v="1971"/>
    <x v="0"/>
    <x v="1"/>
    <x v="1"/>
    <x v="1"/>
    <x v="0"/>
  </r>
  <r>
    <s v="PL 5630"/>
    <x v="1594"/>
    <x v="1"/>
    <x v="0"/>
    <x v="3"/>
    <x v="0"/>
    <x v="0"/>
    <x v="180"/>
    <x v="60"/>
    <x v="1863"/>
    <x v="1863"/>
    <x v="1863"/>
    <x v="1972"/>
    <x v="0"/>
    <x v="1"/>
    <x v="1"/>
    <x v="0"/>
    <x v="0"/>
  </r>
  <r>
    <s v="PL 5631"/>
    <x v="1595"/>
    <x v="3"/>
    <x v="0"/>
    <x v="3"/>
    <x v="0"/>
    <x v="53"/>
    <x v="170"/>
    <x v="368"/>
    <x v="1864"/>
    <x v="1864"/>
    <x v="1864"/>
    <x v="1973"/>
    <x v="0"/>
    <x v="1"/>
    <x v="0"/>
    <x v="0"/>
    <x v="0"/>
  </r>
  <r>
    <s v="PL 5635"/>
    <x v="1587"/>
    <x v="0"/>
    <x v="0"/>
    <x v="3"/>
    <x v="2"/>
    <x v="18"/>
    <x v="163"/>
    <x v="347"/>
    <x v="1865"/>
    <x v="1865"/>
    <x v="1865"/>
    <x v="1974"/>
    <x v="0"/>
    <x v="1"/>
    <x v="0"/>
    <x v="0"/>
    <x v="1"/>
  </r>
  <r>
    <s v="PL 5636"/>
    <x v="1596"/>
    <x v="1"/>
    <x v="0"/>
    <x v="3"/>
    <x v="2"/>
    <x v="18"/>
    <x v="159"/>
    <x v="450"/>
    <x v="1866"/>
    <x v="1866"/>
    <x v="1866"/>
    <x v="1975"/>
    <x v="0"/>
    <x v="1"/>
    <x v="0"/>
    <x v="0"/>
    <x v="1"/>
  </r>
  <r>
    <s v="PL 5637"/>
    <x v="1597"/>
    <x v="1"/>
    <x v="0"/>
    <x v="3"/>
    <x v="0"/>
    <x v="0"/>
    <x v="183"/>
    <x v="451"/>
    <x v="1867"/>
    <x v="1867"/>
    <x v="1867"/>
    <x v="1976"/>
    <x v="0"/>
    <x v="1"/>
    <x v="0"/>
    <x v="0"/>
    <x v="0"/>
  </r>
  <r>
    <s v="PL 5638"/>
    <x v="1597"/>
    <x v="1"/>
    <x v="0"/>
    <x v="3"/>
    <x v="0"/>
    <x v="0"/>
    <x v="183"/>
    <x v="410"/>
    <x v="1868"/>
    <x v="1868"/>
    <x v="1868"/>
    <x v="1977"/>
    <x v="0"/>
    <x v="1"/>
    <x v="0"/>
    <x v="0"/>
    <x v="0"/>
  </r>
  <r>
    <s v="PL 5639"/>
    <x v="1598"/>
    <x v="1"/>
    <x v="0"/>
    <x v="3"/>
    <x v="0"/>
    <x v="53"/>
    <x v="172"/>
    <x v="298"/>
    <x v="1869"/>
    <x v="1869"/>
    <x v="1869"/>
    <x v="209"/>
    <x v="0"/>
    <x v="1"/>
    <x v="0"/>
    <x v="0"/>
    <x v="0"/>
  </r>
  <r>
    <s v="PL 5640"/>
    <x v="1596"/>
    <x v="2"/>
    <x v="2"/>
    <x v="17"/>
    <x v="0"/>
    <x v="0"/>
    <x v="188"/>
    <x v="354"/>
    <x v="1870"/>
    <x v="1870"/>
    <x v="1870"/>
    <x v="1978"/>
    <x v="0"/>
    <x v="1"/>
    <x v="0"/>
    <x v="0"/>
    <x v="0"/>
  </r>
  <r>
    <s v="PL 5641"/>
    <x v="1598"/>
    <x v="1"/>
    <x v="0"/>
    <x v="17"/>
    <x v="0"/>
    <x v="0"/>
    <x v="188"/>
    <x v="354"/>
    <x v="1870"/>
    <x v="1870"/>
    <x v="1870"/>
    <x v="1979"/>
    <x v="0"/>
    <x v="1"/>
    <x v="0"/>
    <x v="0"/>
    <x v="0"/>
  </r>
  <r>
    <s v="PL 5642"/>
    <x v="1575"/>
    <x v="0"/>
    <x v="0"/>
    <x v="17"/>
    <x v="0"/>
    <x v="0"/>
    <x v="188"/>
    <x v="354"/>
    <x v="1870"/>
    <x v="1870"/>
    <x v="1870"/>
    <x v="1979"/>
    <x v="0"/>
    <x v="1"/>
    <x v="0"/>
    <x v="0"/>
    <x v="0"/>
  </r>
  <r>
    <s v="PL 5643"/>
    <x v="1575"/>
    <x v="3"/>
    <x v="0"/>
    <x v="17"/>
    <x v="0"/>
    <x v="0"/>
    <x v="188"/>
    <x v="354"/>
    <x v="1870"/>
    <x v="1870"/>
    <x v="1870"/>
    <x v="1979"/>
    <x v="0"/>
    <x v="1"/>
    <x v="0"/>
    <x v="0"/>
    <x v="0"/>
  </r>
  <r>
    <s v="PL 5644"/>
    <x v="1575"/>
    <x v="3"/>
    <x v="0"/>
    <x v="17"/>
    <x v="0"/>
    <x v="0"/>
    <x v="188"/>
    <x v="354"/>
    <x v="1870"/>
    <x v="1870"/>
    <x v="1870"/>
    <x v="1979"/>
    <x v="0"/>
    <x v="1"/>
    <x v="0"/>
    <x v="0"/>
    <x v="0"/>
  </r>
  <r>
    <s v="PL 5647"/>
    <x v="1575"/>
    <x v="0"/>
    <x v="0"/>
    <x v="3"/>
    <x v="0"/>
    <x v="0"/>
    <x v="172"/>
    <x v="155"/>
    <x v="1871"/>
    <x v="1871"/>
    <x v="1871"/>
    <x v="1980"/>
    <x v="0"/>
    <x v="1"/>
    <x v="0"/>
    <x v="0"/>
    <x v="0"/>
  </r>
  <r>
    <s v="PL 5648"/>
    <x v="1575"/>
    <x v="2"/>
    <x v="1"/>
    <x v="3"/>
    <x v="0"/>
    <x v="53"/>
    <x v="182"/>
    <x v="295"/>
    <x v="1872"/>
    <x v="1872"/>
    <x v="1872"/>
    <x v="1981"/>
    <x v="0"/>
    <x v="1"/>
    <x v="0"/>
    <x v="0"/>
    <x v="0"/>
  </r>
  <r>
    <s v="PL 5649"/>
    <x v="1599"/>
    <x v="3"/>
    <x v="0"/>
    <x v="3"/>
    <x v="0"/>
    <x v="0"/>
    <x v="191"/>
    <x v="171"/>
    <x v="1483"/>
    <x v="1483"/>
    <x v="1483"/>
    <x v="1566"/>
    <x v="0"/>
    <x v="1"/>
    <x v="1"/>
    <x v="0"/>
    <x v="0"/>
  </r>
  <r>
    <s v="PL 5650"/>
    <x v="1596"/>
    <x v="2"/>
    <x v="4"/>
    <x v="17"/>
    <x v="2"/>
    <x v="51"/>
    <x v="172"/>
    <x v="452"/>
    <x v="52"/>
    <x v="52"/>
    <x v="52"/>
    <x v="1982"/>
    <x v="1"/>
    <x v="1"/>
    <x v="0"/>
    <x v="0"/>
    <x v="1"/>
  </r>
  <r>
    <s v="PL 5651"/>
    <x v="1596"/>
    <x v="2"/>
    <x v="2"/>
    <x v="17"/>
    <x v="2"/>
    <x v="51"/>
    <x v="172"/>
    <x v="453"/>
    <x v="1873"/>
    <x v="1873"/>
    <x v="1873"/>
    <x v="1983"/>
    <x v="1"/>
    <x v="1"/>
    <x v="0"/>
    <x v="0"/>
    <x v="1"/>
  </r>
  <r>
    <s v="PL 5652"/>
    <x v="1600"/>
    <x v="1"/>
    <x v="0"/>
    <x v="17"/>
    <x v="2"/>
    <x v="51"/>
    <x v="172"/>
    <x v="452"/>
    <x v="550"/>
    <x v="550"/>
    <x v="550"/>
    <x v="1984"/>
    <x v="1"/>
    <x v="1"/>
    <x v="1"/>
    <x v="1"/>
    <x v="0"/>
  </r>
  <r>
    <s v="PL 5653"/>
    <x v="1601"/>
    <x v="0"/>
    <x v="0"/>
    <x v="17"/>
    <x v="2"/>
    <x v="51"/>
    <x v="172"/>
    <x v="452"/>
    <x v="1534"/>
    <x v="1534"/>
    <x v="1534"/>
    <x v="1985"/>
    <x v="1"/>
    <x v="1"/>
    <x v="1"/>
    <x v="1"/>
    <x v="0"/>
  </r>
  <r>
    <s v="PL 5654"/>
    <x v="1602"/>
    <x v="0"/>
    <x v="0"/>
    <x v="17"/>
    <x v="2"/>
    <x v="51"/>
    <x v="172"/>
    <x v="452"/>
    <x v="1874"/>
    <x v="1874"/>
    <x v="1874"/>
    <x v="1986"/>
    <x v="1"/>
    <x v="1"/>
    <x v="1"/>
    <x v="1"/>
    <x v="0"/>
  </r>
  <r>
    <s v="PL 5666"/>
    <x v="1603"/>
    <x v="2"/>
    <x v="2"/>
    <x v="17"/>
    <x v="2"/>
    <x v="51"/>
    <x v="173"/>
    <x v="454"/>
    <x v="1875"/>
    <x v="1875"/>
    <x v="1875"/>
    <x v="1987"/>
    <x v="1"/>
    <x v="1"/>
    <x v="1"/>
    <x v="1"/>
    <x v="0"/>
  </r>
  <r>
    <s v="PL 5668"/>
    <x v="1604"/>
    <x v="2"/>
    <x v="4"/>
    <x v="17"/>
    <x v="2"/>
    <x v="51"/>
    <x v="173"/>
    <x v="454"/>
    <x v="1876"/>
    <x v="1876"/>
    <x v="1876"/>
    <x v="1988"/>
    <x v="1"/>
    <x v="1"/>
    <x v="1"/>
    <x v="1"/>
    <x v="0"/>
  </r>
  <r>
    <s v="PL 5670"/>
    <x v="1605"/>
    <x v="3"/>
    <x v="0"/>
    <x v="4"/>
    <x v="0"/>
    <x v="68"/>
    <x v="172"/>
    <x v="373"/>
    <x v="1877"/>
    <x v="1877"/>
    <x v="1877"/>
    <x v="1989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672"/>
    <x v="295"/>
    <x v="1"/>
    <x v="0"/>
    <x v="1"/>
    <x v="1"/>
    <x v="4"/>
    <x v="184"/>
    <x v="411"/>
    <x v="1707"/>
    <x v="1707"/>
    <x v="1707"/>
    <x v="1807"/>
    <x v="1"/>
    <x v="1"/>
    <x v="0"/>
    <x v="0"/>
    <x v="1"/>
  </r>
  <r>
    <s v="PL 5692"/>
    <x v="37"/>
    <x v="1"/>
    <x v="0"/>
    <x v="3"/>
    <x v="0"/>
    <x v="5"/>
    <x v="184"/>
    <x v="411"/>
    <x v="1172"/>
    <x v="1172"/>
    <x v="1172"/>
    <x v="1239"/>
    <x v="0"/>
    <x v="0"/>
    <x v="0"/>
    <x v="0"/>
    <x v="0"/>
  </r>
  <r>
    <s v="PL 5694"/>
    <x v="1606"/>
    <x v="1"/>
    <x v="0"/>
    <x v="4"/>
    <x v="0"/>
    <x v="19"/>
    <x v="172"/>
    <x v="373"/>
    <x v="1878"/>
    <x v="1878"/>
    <x v="1878"/>
    <x v="1990"/>
    <x v="0"/>
    <x v="0"/>
    <x v="1"/>
    <x v="0"/>
    <x v="0"/>
  </r>
  <r>
    <s v="PL 5695"/>
    <x v="1607"/>
    <x v="0"/>
    <x v="0"/>
    <x v="0"/>
    <x v="2"/>
    <x v="28"/>
    <x v="192"/>
    <x v="455"/>
    <x v="1879"/>
    <x v="1879"/>
    <x v="1879"/>
    <x v="1991"/>
    <x v="1"/>
    <x v="2"/>
    <x v="0"/>
    <x v="0"/>
    <x v="1"/>
  </r>
  <r>
    <s v="PL 5696"/>
    <x v="1608"/>
    <x v="3"/>
    <x v="0"/>
    <x v="2"/>
    <x v="2"/>
    <x v="31"/>
    <x v="193"/>
    <x v="456"/>
    <x v="1880"/>
    <x v="1880"/>
    <x v="1880"/>
    <x v="1992"/>
    <x v="1"/>
    <x v="2"/>
    <x v="1"/>
    <x v="1"/>
    <x v="0"/>
  </r>
  <r>
    <s v="PL 5698"/>
    <x v="1371"/>
    <x v="0"/>
    <x v="0"/>
    <x v="2"/>
    <x v="2"/>
    <x v="31"/>
    <x v="194"/>
    <x v="457"/>
    <x v="1881"/>
    <x v="1881"/>
    <x v="1881"/>
    <x v="1993"/>
    <x v="1"/>
    <x v="2"/>
    <x v="0"/>
    <x v="0"/>
    <x v="1"/>
  </r>
  <r>
    <s v="PL 5699"/>
    <x v="1609"/>
    <x v="1"/>
    <x v="0"/>
    <x v="1"/>
    <x v="1"/>
    <x v="4"/>
    <x v="195"/>
    <x v="458"/>
    <x v="1579"/>
    <x v="1579"/>
    <x v="1579"/>
    <x v="1672"/>
    <x v="1"/>
    <x v="2"/>
    <x v="0"/>
    <x v="1"/>
    <x v="0"/>
  </r>
  <r>
    <s v="PL 5700"/>
    <x v="1610"/>
    <x v="2"/>
    <x v="1"/>
    <x v="1"/>
    <x v="1"/>
    <x v="4"/>
    <x v="188"/>
    <x v="421"/>
    <x v="1882"/>
    <x v="1882"/>
    <x v="1882"/>
    <x v="1994"/>
    <x v="1"/>
    <x v="2"/>
    <x v="1"/>
    <x v="1"/>
    <x v="0"/>
  </r>
  <r>
    <s v="PL 5701"/>
    <x v="1291"/>
    <x v="2"/>
    <x v="4"/>
    <x v="0"/>
    <x v="2"/>
    <x v="27"/>
    <x v="191"/>
    <x v="459"/>
    <x v="1883"/>
    <x v="1883"/>
    <x v="1883"/>
    <x v="1995"/>
    <x v="1"/>
    <x v="2"/>
    <x v="0"/>
    <x v="1"/>
    <x v="0"/>
  </r>
  <r>
    <s v="PL 5702"/>
    <x v="1611"/>
    <x v="3"/>
    <x v="0"/>
    <x v="0"/>
    <x v="1"/>
    <x v="7"/>
    <x v="196"/>
    <x v="460"/>
    <x v="1884"/>
    <x v="1884"/>
    <x v="1884"/>
    <x v="1996"/>
    <x v="1"/>
    <x v="2"/>
    <x v="1"/>
    <x v="1"/>
    <x v="0"/>
  </r>
  <r>
    <s v="PL 5703"/>
    <x v="620"/>
    <x v="1"/>
    <x v="0"/>
    <x v="0"/>
    <x v="0"/>
    <x v="0"/>
    <x v="181"/>
    <x v="264"/>
    <x v="1885"/>
    <x v="1885"/>
    <x v="1885"/>
    <x v="1997"/>
    <x v="0"/>
    <x v="1"/>
    <x v="0"/>
    <x v="0"/>
    <x v="0"/>
  </r>
  <r>
    <s v="PL 5704"/>
    <x v="1612"/>
    <x v="2"/>
    <x v="2"/>
    <x v="0"/>
    <x v="4"/>
    <x v="67"/>
    <x v="190"/>
    <x v="430"/>
    <x v="1886"/>
    <x v="1886"/>
    <x v="1886"/>
    <x v="1998"/>
    <x v="1"/>
    <x v="2"/>
    <x v="1"/>
    <x v="1"/>
    <x v="2"/>
  </r>
  <r>
    <s v="PL 5705"/>
    <x v="1613"/>
    <x v="1"/>
    <x v="0"/>
    <x v="0"/>
    <x v="2"/>
    <x v="41"/>
    <x v="197"/>
    <x v="461"/>
    <x v="1887"/>
    <x v="1887"/>
    <x v="1887"/>
    <x v="1999"/>
    <x v="1"/>
    <x v="2"/>
    <x v="1"/>
    <x v="1"/>
    <x v="0"/>
  </r>
  <r>
    <s v="PL 5706"/>
    <x v="1614"/>
    <x v="2"/>
    <x v="1"/>
    <x v="0"/>
    <x v="0"/>
    <x v="0"/>
    <x v="181"/>
    <x v="155"/>
    <x v="1029"/>
    <x v="1029"/>
    <x v="1029"/>
    <x v="2000"/>
    <x v="0"/>
    <x v="1"/>
    <x v="0"/>
    <x v="0"/>
    <x v="0"/>
  </r>
  <r>
    <s v="PL 5707"/>
    <x v="1614"/>
    <x v="0"/>
    <x v="0"/>
    <x v="17"/>
    <x v="0"/>
    <x v="0"/>
    <x v="172"/>
    <x v="436"/>
    <x v="1888"/>
    <x v="1888"/>
    <x v="1888"/>
    <x v="2001"/>
    <x v="0"/>
    <x v="1"/>
    <x v="0"/>
    <x v="0"/>
    <x v="0"/>
  </r>
  <r>
    <s v="PL 5708"/>
    <x v="1615"/>
    <x v="2"/>
    <x v="2"/>
    <x v="0"/>
    <x v="0"/>
    <x v="0"/>
    <x v="181"/>
    <x v="404"/>
    <x v="1125"/>
    <x v="1125"/>
    <x v="1125"/>
    <x v="2002"/>
    <x v="0"/>
    <x v="1"/>
    <x v="1"/>
    <x v="0"/>
    <x v="0"/>
  </r>
  <r>
    <s v="PL 5709"/>
    <x v="1616"/>
    <x v="2"/>
    <x v="3"/>
    <x v="0"/>
    <x v="0"/>
    <x v="0"/>
    <x v="181"/>
    <x v="264"/>
    <x v="1889"/>
    <x v="1889"/>
    <x v="1889"/>
    <x v="2003"/>
    <x v="0"/>
    <x v="1"/>
    <x v="0"/>
    <x v="0"/>
    <x v="0"/>
  </r>
  <r>
    <s v="PL 5710"/>
    <x v="1617"/>
    <x v="1"/>
    <x v="0"/>
    <x v="8"/>
    <x v="2"/>
    <x v="20"/>
    <x v="181"/>
    <x v="404"/>
    <x v="1544"/>
    <x v="1544"/>
    <x v="1544"/>
    <x v="2004"/>
    <x v="0"/>
    <x v="1"/>
    <x v="0"/>
    <x v="0"/>
    <x v="1"/>
  </r>
  <r>
    <s v="PL 5711"/>
    <x v="1618"/>
    <x v="0"/>
    <x v="0"/>
    <x v="0"/>
    <x v="2"/>
    <x v="26"/>
    <x v="198"/>
    <x v="462"/>
    <x v="1890"/>
    <x v="1890"/>
    <x v="1890"/>
    <x v="2005"/>
    <x v="1"/>
    <x v="2"/>
    <x v="1"/>
    <x v="1"/>
    <x v="0"/>
  </r>
  <r>
    <s v="PL 5712"/>
    <x v="1619"/>
    <x v="2"/>
    <x v="4"/>
    <x v="1"/>
    <x v="0"/>
    <x v="15"/>
    <x v="181"/>
    <x v="404"/>
    <x v="1891"/>
    <x v="1891"/>
    <x v="1891"/>
    <x v="2006"/>
    <x v="0"/>
    <x v="1"/>
    <x v="1"/>
    <x v="0"/>
    <x v="0"/>
  </r>
  <r>
    <s v="PL 5713"/>
    <x v="1620"/>
    <x v="1"/>
    <x v="0"/>
    <x v="0"/>
    <x v="0"/>
    <x v="0"/>
    <x v="181"/>
    <x v="0"/>
    <x v="1892"/>
    <x v="1892"/>
    <x v="1892"/>
    <x v="2007"/>
    <x v="0"/>
    <x v="1"/>
    <x v="1"/>
    <x v="0"/>
    <x v="0"/>
  </r>
  <r>
    <s v="PL 5714"/>
    <x v="1621"/>
    <x v="3"/>
    <x v="0"/>
    <x v="6"/>
    <x v="2"/>
    <x v="35"/>
    <x v="181"/>
    <x v="404"/>
    <x v="56"/>
    <x v="56"/>
    <x v="56"/>
    <x v="528"/>
    <x v="1"/>
    <x v="1"/>
    <x v="1"/>
    <x v="1"/>
    <x v="0"/>
  </r>
  <r>
    <s v="PL 5715"/>
    <x v="1622"/>
    <x v="0"/>
    <x v="0"/>
    <x v="6"/>
    <x v="2"/>
    <x v="35"/>
    <x v="181"/>
    <x v="404"/>
    <x v="1893"/>
    <x v="1893"/>
    <x v="1893"/>
    <x v="775"/>
    <x v="0"/>
    <x v="1"/>
    <x v="1"/>
    <x v="1"/>
    <x v="0"/>
  </r>
  <r>
    <s v="PL 5716"/>
    <x v="1623"/>
    <x v="1"/>
    <x v="0"/>
    <x v="6"/>
    <x v="2"/>
    <x v="35"/>
    <x v="181"/>
    <x v="404"/>
    <x v="1894"/>
    <x v="1894"/>
    <x v="1894"/>
    <x v="2008"/>
    <x v="1"/>
    <x v="1"/>
    <x v="0"/>
    <x v="0"/>
    <x v="1"/>
  </r>
  <r>
    <s v="PL 5717"/>
    <x v="1624"/>
    <x v="1"/>
    <x v="0"/>
    <x v="1"/>
    <x v="2"/>
    <x v="17"/>
    <x v="181"/>
    <x v="404"/>
    <x v="1895"/>
    <x v="1895"/>
    <x v="1895"/>
    <x v="2009"/>
    <x v="1"/>
    <x v="1"/>
    <x v="1"/>
    <x v="1"/>
    <x v="0"/>
  </r>
  <r>
    <s v="PL 5718"/>
    <x v="1625"/>
    <x v="3"/>
    <x v="0"/>
    <x v="0"/>
    <x v="0"/>
    <x v="0"/>
    <x v="181"/>
    <x v="260"/>
    <x v="1896"/>
    <x v="1896"/>
    <x v="1896"/>
    <x v="2010"/>
    <x v="1"/>
    <x v="1"/>
    <x v="1"/>
    <x v="0"/>
    <x v="0"/>
  </r>
  <r>
    <s v="PL 5719"/>
    <x v="449"/>
    <x v="0"/>
    <x v="0"/>
    <x v="0"/>
    <x v="0"/>
    <x v="0"/>
    <x v="181"/>
    <x v="404"/>
    <x v="1897"/>
    <x v="1897"/>
    <x v="1897"/>
    <x v="2011"/>
    <x v="0"/>
    <x v="1"/>
    <x v="0"/>
    <x v="0"/>
    <x v="0"/>
  </r>
  <r>
    <s v="PL 5720"/>
    <x v="1626"/>
    <x v="2"/>
    <x v="3"/>
    <x v="0"/>
    <x v="0"/>
    <x v="0"/>
    <x v="181"/>
    <x v="404"/>
    <x v="1898"/>
    <x v="1898"/>
    <x v="1898"/>
    <x v="2012"/>
    <x v="1"/>
    <x v="1"/>
    <x v="1"/>
    <x v="0"/>
    <x v="0"/>
  </r>
  <r>
    <s v="PL 5721"/>
    <x v="1627"/>
    <x v="1"/>
    <x v="0"/>
    <x v="0"/>
    <x v="0"/>
    <x v="0"/>
    <x v="181"/>
    <x v="404"/>
    <x v="1898"/>
    <x v="1898"/>
    <x v="1898"/>
    <x v="1028"/>
    <x v="1"/>
    <x v="1"/>
    <x v="1"/>
    <x v="0"/>
    <x v="0"/>
  </r>
  <r>
    <s v="PL 5722"/>
    <x v="1628"/>
    <x v="2"/>
    <x v="2"/>
    <x v="17"/>
    <x v="0"/>
    <x v="0"/>
    <x v="181"/>
    <x v="404"/>
    <x v="1899"/>
    <x v="1899"/>
    <x v="1899"/>
    <x v="2013"/>
    <x v="0"/>
    <x v="1"/>
    <x v="1"/>
    <x v="0"/>
    <x v="0"/>
  </r>
  <r>
    <s v="PL 5723"/>
    <x v="1629"/>
    <x v="2"/>
    <x v="4"/>
    <x v="17"/>
    <x v="0"/>
    <x v="0"/>
    <x v="181"/>
    <x v="264"/>
    <x v="1435"/>
    <x v="1435"/>
    <x v="1435"/>
    <x v="2014"/>
    <x v="0"/>
    <x v="1"/>
    <x v="1"/>
    <x v="0"/>
    <x v="0"/>
  </r>
  <r>
    <s v="PL 5724"/>
    <x v="1630"/>
    <x v="3"/>
    <x v="0"/>
    <x v="17"/>
    <x v="0"/>
    <x v="0"/>
    <x v="181"/>
    <x v="404"/>
    <x v="1900"/>
    <x v="1900"/>
    <x v="1900"/>
    <x v="2015"/>
    <x v="0"/>
    <x v="1"/>
    <x v="1"/>
    <x v="0"/>
    <x v="0"/>
  </r>
  <r>
    <s v="PL 5725"/>
    <x v="803"/>
    <x v="1"/>
    <x v="0"/>
    <x v="0"/>
    <x v="0"/>
    <x v="0"/>
    <x v="181"/>
    <x v="404"/>
    <x v="1898"/>
    <x v="1898"/>
    <x v="1898"/>
    <x v="1028"/>
    <x v="1"/>
    <x v="1"/>
    <x v="0"/>
    <x v="0"/>
    <x v="0"/>
  </r>
  <r>
    <s v="PL 5726"/>
    <x v="1631"/>
    <x v="2"/>
    <x v="1"/>
    <x v="0"/>
    <x v="0"/>
    <x v="0"/>
    <x v="181"/>
    <x v="404"/>
    <x v="1898"/>
    <x v="1898"/>
    <x v="1898"/>
    <x v="2012"/>
    <x v="1"/>
    <x v="1"/>
    <x v="1"/>
    <x v="0"/>
    <x v="0"/>
  </r>
  <r>
    <s v="PL 5727"/>
    <x v="1632"/>
    <x v="0"/>
    <x v="0"/>
    <x v="0"/>
    <x v="0"/>
    <x v="0"/>
    <x v="181"/>
    <x v="404"/>
    <x v="1898"/>
    <x v="1898"/>
    <x v="1898"/>
    <x v="1028"/>
    <x v="1"/>
    <x v="1"/>
    <x v="1"/>
    <x v="0"/>
    <x v="0"/>
  </r>
  <r>
    <s v="PL 5728"/>
    <x v="1633"/>
    <x v="3"/>
    <x v="0"/>
    <x v="0"/>
    <x v="2"/>
    <x v="28"/>
    <x v="181"/>
    <x v="404"/>
    <x v="1901"/>
    <x v="1901"/>
    <x v="1901"/>
    <x v="2016"/>
    <x v="1"/>
    <x v="2"/>
    <x v="1"/>
    <x v="1"/>
    <x v="0"/>
  </r>
  <r>
    <s v="PL 5729"/>
    <x v="1634"/>
    <x v="0"/>
    <x v="0"/>
    <x v="9"/>
    <x v="0"/>
    <x v="53"/>
    <x v="181"/>
    <x v="162"/>
    <x v="1902"/>
    <x v="1902"/>
    <x v="1902"/>
    <x v="2017"/>
    <x v="0"/>
    <x v="1"/>
    <x v="1"/>
    <x v="0"/>
    <x v="0"/>
  </r>
  <r>
    <s v="PL 5730"/>
    <x v="1635"/>
    <x v="0"/>
    <x v="0"/>
    <x v="3"/>
    <x v="0"/>
    <x v="15"/>
    <x v="182"/>
    <x v="435"/>
    <x v="22"/>
    <x v="22"/>
    <x v="22"/>
    <x v="22"/>
    <x v="0"/>
    <x v="1"/>
    <x v="0"/>
    <x v="0"/>
    <x v="0"/>
  </r>
  <r>
    <s v="PL 5731"/>
    <x v="1542"/>
    <x v="3"/>
    <x v="0"/>
    <x v="1"/>
    <x v="1"/>
    <x v="4"/>
    <x v="194"/>
    <x v="457"/>
    <x v="340"/>
    <x v="340"/>
    <x v="340"/>
    <x v="2018"/>
    <x v="1"/>
    <x v="2"/>
    <x v="0"/>
    <x v="1"/>
    <x v="0"/>
  </r>
  <r>
    <s v="PL 5732"/>
    <x v="1636"/>
    <x v="0"/>
    <x v="0"/>
    <x v="2"/>
    <x v="1"/>
    <x v="7"/>
    <x v="198"/>
    <x v="462"/>
    <x v="1903"/>
    <x v="1903"/>
    <x v="1903"/>
    <x v="2019"/>
    <x v="1"/>
    <x v="2"/>
    <x v="0"/>
    <x v="0"/>
    <x v="1"/>
  </r>
  <r>
    <s v="PL 5734"/>
    <x v="1327"/>
    <x v="2"/>
    <x v="3"/>
    <x v="0"/>
    <x v="1"/>
    <x v="9"/>
    <x v="182"/>
    <x v="359"/>
    <x v="604"/>
    <x v="604"/>
    <x v="604"/>
    <x v="629"/>
    <x v="0"/>
    <x v="1"/>
    <x v="0"/>
    <x v="0"/>
    <x v="1"/>
  </r>
  <r>
    <s v="PL 5735"/>
    <x v="106"/>
    <x v="1"/>
    <x v="0"/>
    <x v="2"/>
    <x v="1"/>
    <x v="7"/>
    <x v="188"/>
    <x v="421"/>
    <x v="1904"/>
    <x v="1904"/>
    <x v="1904"/>
    <x v="2020"/>
    <x v="1"/>
    <x v="0"/>
    <x v="0"/>
    <x v="1"/>
    <x v="0"/>
  </r>
  <r>
    <s v="PL 5736"/>
    <x v="30"/>
    <x v="0"/>
    <x v="0"/>
    <x v="2"/>
    <x v="0"/>
    <x v="13"/>
    <x v="181"/>
    <x v="404"/>
    <x v="1905"/>
    <x v="1905"/>
    <x v="1905"/>
    <x v="2021"/>
    <x v="0"/>
    <x v="1"/>
    <x v="0"/>
    <x v="0"/>
    <x v="0"/>
  </r>
  <r>
    <s v="PL 5737"/>
    <x v="1637"/>
    <x v="2"/>
    <x v="1"/>
    <x v="2"/>
    <x v="2"/>
    <x v="35"/>
    <x v="184"/>
    <x v="411"/>
    <x v="1906"/>
    <x v="1906"/>
    <x v="1906"/>
    <x v="2022"/>
    <x v="0"/>
    <x v="1"/>
    <x v="1"/>
    <x v="1"/>
    <x v="0"/>
  </r>
  <r>
    <s v="PL 5738"/>
    <x v="1412"/>
    <x v="1"/>
    <x v="0"/>
    <x v="6"/>
    <x v="2"/>
    <x v="33"/>
    <x v="198"/>
    <x v="462"/>
    <x v="1907"/>
    <x v="1907"/>
    <x v="1907"/>
    <x v="2023"/>
    <x v="1"/>
    <x v="0"/>
    <x v="0"/>
    <x v="0"/>
    <x v="1"/>
  </r>
  <r>
    <s v="PL 5739"/>
    <x v="1412"/>
    <x v="3"/>
    <x v="0"/>
    <x v="0"/>
    <x v="2"/>
    <x v="51"/>
    <x v="182"/>
    <x v="463"/>
    <x v="1908"/>
    <x v="1908"/>
    <x v="1908"/>
    <x v="2024"/>
    <x v="1"/>
    <x v="1"/>
    <x v="0"/>
    <x v="0"/>
    <x v="1"/>
  </r>
  <r>
    <s v="PL 5740"/>
    <x v="630"/>
    <x v="0"/>
    <x v="0"/>
    <x v="9"/>
    <x v="1"/>
    <x v="9"/>
    <x v="182"/>
    <x v="359"/>
    <x v="198"/>
    <x v="198"/>
    <x v="198"/>
    <x v="203"/>
    <x v="0"/>
    <x v="1"/>
    <x v="0"/>
    <x v="0"/>
    <x v="1"/>
  </r>
  <r>
    <s v="PL 5741"/>
    <x v="1638"/>
    <x v="1"/>
    <x v="0"/>
    <x v="17"/>
    <x v="0"/>
    <x v="0"/>
    <x v="182"/>
    <x v="267"/>
    <x v="1909"/>
    <x v="1909"/>
    <x v="1909"/>
    <x v="2025"/>
    <x v="0"/>
    <x v="1"/>
    <x v="0"/>
    <x v="0"/>
    <x v="0"/>
  </r>
  <r>
    <s v="PL 5742"/>
    <x v="1639"/>
    <x v="1"/>
    <x v="0"/>
    <x v="17"/>
    <x v="0"/>
    <x v="0"/>
    <x v="182"/>
    <x v="435"/>
    <x v="1910"/>
    <x v="1910"/>
    <x v="1910"/>
    <x v="2026"/>
    <x v="0"/>
    <x v="1"/>
    <x v="1"/>
    <x v="0"/>
    <x v="0"/>
  </r>
  <r>
    <s v="PL 5743"/>
    <x v="1640"/>
    <x v="3"/>
    <x v="0"/>
    <x v="0"/>
    <x v="0"/>
    <x v="0"/>
    <x v="188"/>
    <x v="421"/>
    <x v="1911"/>
    <x v="1911"/>
    <x v="1911"/>
    <x v="2027"/>
    <x v="0"/>
    <x v="1"/>
    <x v="1"/>
    <x v="0"/>
    <x v="0"/>
  </r>
  <r>
    <s v="PL 5744"/>
    <x v="1641"/>
    <x v="3"/>
    <x v="0"/>
    <x v="0"/>
    <x v="0"/>
    <x v="0"/>
    <x v="182"/>
    <x v="435"/>
    <x v="902"/>
    <x v="902"/>
    <x v="902"/>
    <x v="2028"/>
    <x v="0"/>
    <x v="1"/>
    <x v="1"/>
    <x v="0"/>
    <x v="0"/>
  </r>
  <r>
    <s v="PL 5745"/>
    <x v="873"/>
    <x v="3"/>
    <x v="0"/>
    <x v="0"/>
    <x v="0"/>
    <x v="0"/>
    <x v="182"/>
    <x v="435"/>
    <x v="1912"/>
    <x v="1912"/>
    <x v="1912"/>
    <x v="2029"/>
    <x v="0"/>
    <x v="1"/>
    <x v="0"/>
    <x v="0"/>
    <x v="0"/>
  </r>
  <r>
    <s v="PL 5746"/>
    <x v="1642"/>
    <x v="1"/>
    <x v="0"/>
    <x v="4"/>
    <x v="2"/>
    <x v="35"/>
    <x v="180"/>
    <x v="399"/>
    <x v="1913"/>
    <x v="1913"/>
    <x v="1913"/>
    <x v="2030"/>
    <x v="1"/>
    <x v="1"/>
    <x v="0"/>
    <x v="1"/>
    <x v="0"/>
  </r>
  <r>
    <s v="PL 5747"/>
    <x v="1643"/>
    <x v="3"/>
    <x v="0"/>
    <x v="1"/>
    <x v="1"/>
    <x v="9"/>
    <x v="182"/>
    <x v="359"/>
    <x v="1914"/>
    <x v="1914"/>
    <x v="1914"/>
    <x v="2031"/>
    <x v="0"/>
    <x v="1"/>
    <x v="1"/>
    <x v="1"/>
    <x v="0"/>
  </r>
  <r>
    <s v="PL 5748"/>
    <x v="1644"/>
    <x v="0"/>
    <x v="0"/>
    <x v="1"/>
    <x v="1"/>
    <x v="9"/>
    <x v="182"/>
    <x v="359"/>
    <x v="1915"/>
    <x v="1915"/>
    <x v="1915"/>
    <x v="2032"/>
    <x v="0"/>
    <x v="1"/>
    <x v="1"/>
    <x v="1"/>
    <x v="0"/>
  </r>
  <r>
    <s v="PL 5749"/>
    <x v="131"/>
    <x v="0"/>
    <x v="0"/>
    <x v="12"/>
    <x v="2"/>
    <x v="35"/>
    <x v="188"/>
    <x v="421"/>
    <x v="1916"/>
    <x v="1916"/>
    <x v="1916"/>
    <x v="2033"/>
    <x v="0"/>
    <x v="1"/>
    <x v="0"/>
    <x v="0"/>
    <x v="1"/>
  </r>
  <r>
    <s v="PL 5750"/>
    <x v="132"/>
    <x v="0"/>
    <x v="0"/>
    <x v="12"/>
    <x v="1"/>
    <x v="1"/>
    <x v="188"/>
    <x v="421"/>
    <x v="436"/>
    <x v="436"/>
    <x v="436"/>
    <x v="525"/>
    <x v="0"/>
    <x v="1"/>
    <x v="0"/>
    <x v="0"/>
    <x v="1"/>
  </r>
  <r>
    <s v="PL 5751"/>
    <x v="1645"/>
    <x v="0"/>
    <x v="0"/>
    <x v="0"/>
    <x v="0"/>
    <x v="0"/>
    <x v="188"/>
    <x v="421"/>
    <x v="1917"/>
    <x v="1917"/>
    <x v="1917"/>
    <x v="2034"/>
    <x v="0"/>
    <x v="1"/>
    <x v="0"/>
    <x v="0"/>
    <x v="0"/>
  </r>
  <r>
    <s v="PL 5752"/>
    <x v="1645"/>
    <x v="3"/>
    <x v="0"/>
    <x v="1"/>
    <x v="1"/>
    <x v="4"/>
    <x v="185"/>
    <x v="409"/>
    <x v="187"/>
    <x v="187"/>
    <x v="187"/>
    <x v="1167"/>
    <x v="1"/>
    <x v="2"/>
    <x v="0"/>
    <x v="0"/>
    <x v="1"/>
  </r>
  <r>
    <s v="PL 5753"/>
    <x v="1646"/>
    <x v="3"/>
    <x v="0"/>
    <x v="1"/>
    <x v="1"/>
    <x v="4"/>
    <x v="195"/>
    <x v="458"/>
    <x v="84"/>
    <x v="84"/>
    <x v="84"/>
    <x v="85"/>
    <x v="1"/>
    <x v="2"/>
    <x v="1"/>
    <x v="1"/>
    <x v="0"/>
  </r>
  <r>
    <s v="PL 5754"/>
    <x v="1647"/>
    <x v="3"/>
    <x v="0"/>
    <x v="0"/>
    <x v="1"/>
    <x v="9"/>
    <x v="188"/>
    <x v="271"/>
    <x v="1918"/>
    <x v="1918"/>
    <x v="1918"/>
    <x v="1517"/>
    <x v="0"/>
    <x v="1"/>
    <x v="0"/>
    <x v="1"/>
    <x v="0"/>
  </r>
  <r>
    <s v="PL 5756"/>
    <x v="1059"/>
    <x v="1"/>
    <x v="0"/>
    <x v="4"/>
    <x v="2"/>
    <x v="18"/>
    <x v="198"/>
    <x v="462"/>
    <x v="1919"/>
    <x v="1919"/>
    <x v="1919"/>
    <x v="2035"/>
    <x v="0"/>
    <x v="1"/>
    <x v="0"/>
    <x v="1"/>
    <x v="0"/>
  </r>
  <r>
    <s v="PL 5757"/>
    <x v="40"/>
    <x v="0"/>
    <x v="0"/>
    <x v="4"/>
    <x v="2"/>
    <x v="18"/>
    <x v="198"/>
    <x v="274"/>
    <x v="1920"/>
    <x v="1920"/>
    <x v="1920"/>
    <x v="2036"/>
    <x v="0"/>
    <x v="1"/>
    <x v="0"/>
    <x v="0"/>
    <x v="1"/>
  </r>
  <r>
    <s v="PL 5767"/>
    <x v="37"/>
    <x v="1"/>
    <x v="0"/>
    <x v="0"/>
    <x v="0"/>
    <x v="15"/>
    <x v="171"/>
    <x v="372"/>
    <x v="599"/>
    <x v="599"/>
    <x v="599"/>
    <x v="623"/>
    <x v="0"/>
    <x v="1"/>
    <x v="0"/>
    <x v="0"/>
    <x v="0"/>
  </r>
  <r>
    <s v="PL 5770"/>
    <x v="37"/>
    <x v="3"/>
    <x v="0"/>
    <x v="1"/>
    <x v="2"/>
    <x v="35"/>
    <x v="188"/>
    <x v="421"/>
    <x v="1921"/>
    <x v="1921"/>
    <x v="1921"/>
    <x v="2037"/>
    <x v="0"/>
    <x v="1"/>
    <x v="0"/>
    <x v="0"/>
    <x v="1"/>
  </r>
  <r>
    <s v="PL 5771"/>
    <x v="1383"/>
    <x v="2"/>
    <x v="4"/>
    <x v="1"/>
    <x v="1"/>
    <x v="1"/>
    <x v="188"/>
    <x v="421"/>
    <x v="1922"/>
    <x v="1922"/>
    <x v="1922"/>
    <x v="2038"/>
    <x v="0"/>
    <x v="1"/>
    <x v="0"/>
    <x v="0"/>
    <x v="1"/>
  </r>
  <r>
    <s v="PL 5787"/>
    <x v="663"/>
    <x v="2"/>
    <x v="4"/>
    <x v="12"/>
    <x v="0"/>
    <x v="53"/>
    <x v="177"/>
    <x v="242"/>
    <x v="1923"/>
    <x v="1923"/>
    <x v="1923"/>
    <x v="2039"/>
    <x v="0"/>
    <x v="1"/>
    <x v="0"/>
    <x v="0"/>
    <x v="0"/>
  </r>
  <r>
    <s v="PL 5791"/>
    <x v="663"/>
    <x v="3"/>
    <x v="0"/>
    <x v="6"/>
    <x v="2"/>
    <x v="33"/>
    <x v="196"/>
    <x v="460"/>
    <x v="1924"/>
    <x v="1924"/>
    <x v="1924"/>
    <x v="2040"/>
    <x v="1"/>
    <x v="0"/>
    <x v="0"/>
    <x v="0"/>
    <x v="1"/>
  </r>
  <r>
    <s v="PL 5792"/>
    <x v="1587"/>
    <x v="2"/>
    <x v="2"/>
    <x v="6"/>
    <x v="2"/>
    <x v="33"/>
    <x v="199"/>
    <x v="464"/>
    <x v="1924"/>
    <x v="1924"/>
    <x v="1924"/>
    <x v="2041"/>
    <x v="1"/>
    <x v="0"/>
    <x v="0"/>
    <x v="0"/>
    <x v="1"/>
  </r>
  <r>
    <s v="PL 5793"/>
    <x v="1648"/>
    <x v="0"/>
    <x v="0"/>
    <x v="6"/>
    <x v="2"/>
    <x v="33"/>
    <x v="199"/>
    <x v="464"/>
    <x v="1924"/>
    <x v="1924"/>
    <x v="1924"/>
    <x v="2040"/>
    <x v="1"/>
    <x v="0"/>
    <x v="0"/>
    <x v="0"/>
    <x v="1"/>
  </r>
  <r>
    <s v="PL 5794"/>
    <x v="1648"/>
    <x v="2"/>
    <x v="2"/>
    <x v="6"/>
    <x v="2"/>
    <x v="33"/>
    <x v="199"/>
    <x v="464"/>
    <x v="1924"/>
    <x v="1924"/>
    <x v="1924"/>
    <x v="2041"/>
    <x v="1"/>
    <x v="0"/>
    <x v="0"/>
    <x v="0"/>
    <x v="1"/>
  </r>
  <r>
    <s v="PL 5795"/>
    <x v="1648"/>
    <x v="2"/>
    <x v="1"/>
    <x v="6"/>
    <x v="2"/>
    <x v="33"/>
    <x v="199"/>
    <x v="464"/>
    <x v="1924"/>
    <x v="1924"/>
    <x v="1924"/>
    <x v="2041"/>
    <x v="1"/>
    <x v="0"/>
    <x v="0"/>
    <x v="0"/>
    <x v="1"/>
  </r>
  <r>
    <s v="PL 5796"/>
    <x v="1648"/>
    <x v="1"/>
    <x v="0"/>
    <x v="6"/>
    <x v="2"/>
    <x v="33"/>
    <x v="199"/>
    <x v="464"/>
    <x v="1924"/>
    <x v="1924"/>
    <x v="1924"/>
    <x v="2040"/>
    <x v="1"/>
    <x v="0"/>
    <x v="0"/>
    <x v="0"/>
    <x v="1"/>
  </r>
  <r>
    <s v="PL 5797"/>
    <x v="1648"/>
    <x v="3"/>
    <x v="0"/>
    <x v="6"/>
    <x v="2"/>
    <x v="33"/>
    <x v="199"/>
    <x v="464"/>
    <x v="1924"/>
    <x v="1924"/>
    <x v="1924"/>
    <x v="2040"/>
    <x v="1"/>
    <x v="0"/>
    <x v="0"/>
    <x v="0"/>
    <x v="1"/>
  </r>
  <r>
    <s v="PL 5798"/>
    <x v="1648"/>
    <x v="3"/>
    <x v="0"/>
    <x v="6"/>
    <x v="2"/>
    <x v="33"/>
    <x v="199"/>
    <x v="464"/>
    <x v="1924"/>
    <x v="1924"/>
    <x v="1924"/>
    <x v="2040"/>
    <x v="1"/>
    <x v="0"/>
    <x v="0"/>
    <x v="0"/>
    <x v="1"/>
  </r>
  <r>
    <s v="PL 5799"/>
    <x v="1648"/>
    <x v="1"/>
    <x v="0"/>
    <x v="6"/>
    <x v="2"/>
    <x v="33"/>
    <x v="199"/>
    <x v="464"/>
    <x v="1924"/>
    <x v="1924"/>
    <x v="1924"/>
    <x v="2040"/>
    <x v="1"/>
    <x v="0"/>
    <x v="0"/>
    <x v="0"/>
    <x v="1"/>
  </r>
  <r>
    <s v="PL 5800"/>
    <x v="1648"/>
    <x v="0"/>
    <x v="0"/>
    <x v="6"/>
    <x v="2"/>
    <x v="33"/>
    <x v="199"/>
    <x v="464"/>
    <x v="1924"/>
    <x v="1924"/>
    <x v="1924"/>
    <x v="2040"/>
    <x v="1"/>
    <x v="0"/>
    <x v="0"/>
    <x v="0"/>
    <x v="1"/>
  </r>
  <r>
    <s v="PL 5801"/>
    <x v="1648"/>
    <x v="0"/>
    <x v="0"/>
    <x v="3"/>
    <x v="2"/>
    <x v="35"/>
    <x v="188"/>
    <x v="421"/>
    <x v="1925"/>
    <x v="1925"/>
    <x v="1925"/>
    <x v="2042"/>
    <x v="0"/>
    <x v="1"/>
    <x v="0"/>
    <x v="0"/>
    <x v="1"/>
  </r>
  <r>
    <s v="PL 5802"/>
    <x v="1648"/>
    <x v="2"/>
    <x v="1"/>
    <x v="3"/>
    <x v="1"/>
    <x v="1"/>
    <x v="188"/>
    <x v="421"/>
    <x v="1926"/>
    <x v="1926"/>
    <x v="1926"/>
    <x v="2043"/>
    <x v="0"/>
    <x v="1"/>
    <x v="0"/>
    <x v="0"/>
    <x v="1"/>
  </r>
  <r>
    <s v="PL 5803"/>
    <x v="1649"/>
    <x v="2"/>
    <x v="1"/>
    <x v="0"/>
    <x v="0"/>
    <x v="0"/>
    <x v="188"/>
    <x v="421"/>
    <x v="1830"/>
    <x v="1830"/>
    <x v="1830"/>
    <x v="1936"/>
    <x v="0"/>
    <x v="1"/>
    <x v="0"/>
    <x v="0"/>
    <x v="0"/>
  </r>
  <r>
    <s v="PL 5804"/>
    <x v="1649"/>
    <x v="1"/>
    <x v="0"/>
    <x v="6"/>
    <x v="2"/>
    <x v="35"/>
    <x v="188"/>
    <x v="421"/>
    <x v="1927"/>
    <x v="1927"/>
    <x v="1927"/>
    <x v="2044"/>
    <x v="0"/>
    <x v="1"/>
    <x v="0"/>
    <x v="0"/>
    <x v="1"/>
  </r>
  <r>
    <s v="PL 5805"/>
    <x v="1650"/>
    <x v="1"/>
    <x v="0"/>
    <x v="6"/>
    <x v="1"/>
    <x v="1"/>
    <x v="188"/>
    <x v="421"/>
    <x v="1079"/>
    <x v="1079"/>
    <x v="1079"/>
    <x v="1134"/>
    <x v="0"/>
    <x v="1"/>
    <x v="1"/>
    <x v="1"/>
    <x v="0"/>
  </r>
  <r>
    <s v="PL 5806"/>
    <x v="1651"/>
    <x v="3"/>
    <x v="0"/>
    <x v="0"/>
    <x v="1"/>
    <x v="9"/>
    <x v="188"/>
    <x v="271"/>
    <x v="656"/>
    <x v="656"/>
    <x v="656"/>
    <x v="688"/>
    <x v="0"/>
    <x v="1"/>
    <x v="0"/>
    <x v="1"/>
    <x v="0"/>
  </r>
  <r>
    <s v="PL 5807"/>
    <x v="1651"/>
    <x v="2"/>
    <x v="3"/>
    <x v="0"/>
    <x v="1"/>
    <x v="9"/>
    <x v="188"/>
    <x v="271"/>
    <x v="1928"/>
    <x v="1928"/>
    <x v="1928"/>
    <x v="2045"/>
    <x v="0"/>
    <x v="1"/>
    <x v="0"/>
    <x v="1"/>
    <x v="0"/>
  </r>
  <r>
    <s v="PL 5808"/>
    <x v="1652"/>
    <x v="0"/>
    <x v="0"/>
    <x v="3"/>
    <x v="0"/>
    <x v="53"/>
    <x v="157"/>
    <x v="90"/>
    <x v="1929"/>
    <x v="1929"/>
    <x v="1929"/>
    <x v="2046"/>
    <x v="0"/>
    <x v="1"/>
    <x v="0"/>
    <x v="0"/>
    <x v="0"/>
  </r>
  <r>
    <s v="PL 5830"/>
    <x v="1652"/>
    <x v="1"/>
    <x v="0"/>
    <x v="1"/>
    <x v="2"/>
    <x v="35"/>
    <x v="198"/>
    <x v="462"/>
    <x v="1930"/>
    <x v="1930"/>
    <x v="1930"/>
    <x v="2047"/>
    <x v="0"/>
    <x v="1"/>
    <x v="0"/>
    <x v="0"/>
    <x v="1"/>
  </r>
  <r>
    <s v="PL 5831"/>
    <x v="1591"/>
    <x v="0"/>
    <x v="0"/>
    <x v="1"/>
    <x v="1"/>
    <x v="1"/>
    <x v="198"/>
    <x v="462"/>
    <x v="436"/>
    <x v="436"/>
    <x v="436"/>
    <x v="525"/>
    <x v="0"/>
    <x v="1"/>
    <x v="0"/>
    <x v="1"/>
    <x v="0"/>
  </r>
  <r>
    <s v="PL 5834"/>
    <x v="1653"/>
    <x v="3"/>
    <x v="0"/>
    <x v="1"/>
    <x v="1"/>
    <x v="4"/>
    <x v="195"/>
    <x v="458"/>
    <x v="731"/>
    <x v="731"/>
    <x v="731"/>
    <x v="766"/>
    <x v="1"/>
    <x v="2"/>
    <x v="0"/>
    <x v="1"/>
    <x v="0"/>
  </r>
  <r>
    <s v="PL 5835"/>
    <x v="1653"/>
    <x v="3"/>
    <x v="0"/>
    <x v="2"/>
    <x v="1"/>
    <x v="7"/>
    <x v="190"/>
    <x v="430"/>
    <x v="1931"/>
    <x v="1931"/>
    <x v="1931"/>
    <x v="2048"/>
    <x v="1"/>
    <x v="2"/>
    <x v="0"/>
    <x v="1"/>
    <x v="0"/>
  </r>
  <r>
    <s v="PL 5836"/>
    <x v="1654"/>
    <x v="0"/>
    <x v="0"/>
    <x v="2"/>
    <x v="2"/>
    <x v="42"/>
    <x v="196"/>
    <x v="460"/>
    <x v="1932"/>
    <x v="1932"/>
    <x v="1932"/>
    <x v="2049"/>
    <x v="1"/>
    <x v="2"/>
    <x v="0"/>
    <x v="1"/>
    <x v="0"/>
  </r>
  <r>
    <s v="PL 5837"/>
    <x v="1655"/>
    <x v="3"/>
    <x v="0"/>
    <x v="2"/>
    <x v="2"/>
    <x v="42"/>
    <x v="196"/>
    <x v="460"/>
    <x v="1933"/>
    <x v="1933"/>
    <x v="1933"/>
    <x v="2050"/>
    <x v="1"/>
    <x v="2"/>
    <x v="0"/>
    <x v="0"/>
    <x v="1"/>
  </r>
  <r>
    <s v="PL 5840"/>
    <x v="154"/>
    <x v="1"/>
    <x v="0"/>
    <x v="2"/>
    <x v="1"/>
    <x v="6"/>
    <x v="194"/>
    <x v="457"/>
    <x v="7"/>
    <x v="7"/>
    <x v="7"/>
    <x v="7"/>
    <x v="1"/>
    <x v="2"/>
    <x v="0"/>
    <x v="1"/>
    <x v="0"/>
  </r>
  <r>
    <s v="PL 5843"/>
    <x v="1656"/>
    <x v="1"/>
    <x v="0"/>
    <x v="2"/>
    <x v="2"/>
    <x v="42"/>
    <x v="196"/>
    <x v="460"/>
    <x v="1934"/>
    <x v="1934"/>
    <x v="1934"/>
    <x v="2051"/>
    <x v="1"/>
    <x v="2"/>
    <x v="1"/>
    <x v="1"/>
    <x v="0"/>
  </r>
  <r>
    <s v="PL 5844"/>
    <x v="1657"/>
    <x v="2"/>
    <x v="1"/>
    <x v="0"/>
    <x v="2"/>
    <x v="28"/>
    <x v="191"/>
    <x v="459"/>
    <x v="1935"/>
    <x v="1935"/>
    <x v="1935"/>
    <x v="2052"/>
    <x v="1"/>
    <x v="2"/>
    <x v="0"/>
    <x v="0"/>
    <x v="1"/>
  </r>
  <r>
    <s v="PL 5846"/>
    <x v="1658"/>
    <x v="2"/>
    <x v="3"/>
    <x v="0"/>
    <x v="2"/>
    <x v="28"/>
    <x v="191"/>
    <x v="459"/>
    <x v="1879"/>
    <x v="1879"/>
    <x v="1879"/>
    <x v="2053"/>
    <x v="1"/>
    <x v="1"/>
    <x v="1"/>
    <x v="1"/>
    <x v="0"/>
  </r>
  <r>
    <s v="PL 5847"/>
    <x v="493"/>
    <x v="0"/>
    <x v="0"/>
    <x v="0"/>
    <x v="2"/>
    <x v="28"/>
    <x v="191"/>
    <x v="459"/>
    <x v="1879"/>
    <x v="1879"/>
    <x v="1879"/>
    <x v="1991"/>
    <x v="1"/>
    <x v="2"/>
    <x v="0"/>
    <x v="0"/>
    <x v="1"/>
  </r>
  <r>
    <s v="PL 5849"/>
    <x v="1659"/>
    <x v="3"/>
    <x v="0"/>
    <x v="0"/>
    <x v="2"/>
    <x v="28"/>
    <x v="191"/>
    <x v="459"/>
    <x v="1879"/>
    <x v="1879"/>
    <x v="1879"/>
    <x v="1991"/>
    <x v="1"/>
    <x v="2"/>
    <x v="1"/>
    <x v="1"/>
    <x v="0"/>
  </r>
  <r>
    <s v="PL 5852"/>
    <x v="1660"/>
    <x v="2"/>
    <x v="1"/>
    <x v="0"/>
    <x v="0"/>
    <x v="0"/>
    <x v="191"/>
    <x v="465"/>
    <x v="400"/>
    <x v="400"/>
    <x v="400"/>
    <x v="2054"/>
    <x v="0"/>
    <x v="1"/>
    <x v="0"/>
    <x v="0"/>
    <x v="0"/>
  </r>
  <r>
    <s v="PL 5853"/>
    <x v="1661"/>
    <x v="3"/>
    <x v="0"/>
    <x v="16"/>
    <x v="2"/>
    <x v="35"/>
    <x v="200"/>
    <x v="466"/>
    <x v="1936"/>
    <x v="1936"/>
    <x v="1936"/>
    <x v="2055"/>
    <x v="0"/>
    <x v="2"/>
    <x v="0"/>
    <x v="0"/>
    <x v="1"/>
  </r>
  <r>
    <s v="PL 5854"/>
    <x v="1662"/>
    <x v="0"/>
    <x v="0"/>
    <x v="1"/>
    <x v="2"/>
    <x v="35"/>
    <x v="188"/>
    <x v="421"/>
    <x v="1937"/>
    <x v="1937"/>
    <x v="1937"/>
    <x v="2056"/>
    <x v="0"/>
    <x v="1"/>
    <x v="1"/>
    <x v="1"/>
    <x v="0"/>
  </r>
  <r>
    <s v="PL 5855"/>
    <x v="330"/>
    <x v="1"/>
    <x v="0"/>
    <x v="1"/>
    <x v="1"/>
    <x v="1"/>
    <x v="188"/>
    <x v="421"/>
    <x v="1415"/>
    <x v="1415"/>
    <x v="1415"/>
    <x v="110"/>
    <x v="0"/>
    <x v="1"/>
    <x v="0"/>
    <x v="0"/>
    <x v="1"/>
  </r>
  <r>
    <s v="PL 5856"/>
    <x v="1663"/>
    <x v="3"/>
    <x v="0"/>
    <x v="10"/>
    <x v="2"/>
    <x v="35"/>
    <x v="181"/>
    <x v="404"/>
    <x v="1938"/>
    <x v="1938"/>
    <x v="1938"/>
    <x v="2057"/>
    <x v="0"/>
    <x v="1"/>
    <x v="0"/>
    <x v="1"/>
    <x v="0"/>
  </r>
  <r>
    <s v="PL 5857"/>
    <x v="1663"/>
    <x v="3"/>
    <x v="0"/>
    <x v="10"/>
    <x v="1"/>
    <x v="1"/>
    <x v="181"/>
    <x v="404"/>
    <x v="1939"/>
    <x v="1939"/>
    <x v="1939"/>
    <x v="2058"/>
    <x v="0"/>
    <x v="1"/>
    <x v="0"/>
    <x v="1"/>
    <x v="0"/>
  </r>
  <r>
    <s v="PL 5858"/>
    <x v="1664"/>
    <x v="2"/>
    <x v="1"/>
    <x v="2"/>
    <x v="2"/>
    <x v="35"/>
    <x v="188"/>
    <x v="421"/>
    <x v="1940"/>
    <x v="1940"/>
    <x v="1940"/>
    <x v="2059"/>
    <x v="0"/>
    <x v="2"/>
    <x v="0"/>
    <x v="1"/>
    <x v="0"/>
  </r>
  <r>
    <s v="PL 5859"/>
    <x v="1664"/>
    <x v="3"/>
    <x v="0"/>
    <x v="9"/>
    <x v="2"/>
    <x v="49"/>
    <x v="181"/>
    <x v="404"/>
    <x v="1941"/>
    <x v="1941"/>
    <x v="1941"/>
    <x v="2060"/>
    <x v="1"/>
    <x v="1"/>
    <x v="0"/>
    <x v="1"/>
    <x v="0"/>
  </r>
  <r>
    <s v="PL 5860"/>
    <x v="1665"/>
    <x v="0"/>
    <x v="0"/>
    <x v="19"/>
    <x v="2"/>
    <x v="33"/>
    <x v="196"/>
    <x v="460"/>
    <x v="760"/>
    <x v="760"/>
    <x v="760"/>
    <x v="794"/>
    <x v="0"/>
    <x v="0"/>
    <x v="1"/>
    <x v="1"/>
    <x v="0"/>
  </r>
  <r>
    <s v="PL 5861"/>
    <x v="1666"/>
    <x v="0"/>
    <x v="0"/>
    <x v="19"/>
    <x v="2"/>
    <x v="61"/>
    <x v="201"/>
    <x v="467"/>
    <x v="760"/>
    <x v="760"/>
    <x v="760"/>
    <x v="794"/>
    <x v="0"/>
    <x v="0"/>
    <x v="1"/>
    <x v="1"/>
    <x v="0"/>
  </r>
  <r>
    <s v="PL 5873"/>
    <x v="1667"/>
    <x v="2"/>
    <x v="4"/>
    <x v="7"/>
    <x v="0"/>
    <x v="52"/>
    <x v="184"/>
    <x v="411"/>
    <x v="255"/>
    <x v="255"/>
    <x v="255"/>
    <x v="116"/>
    <x v="0"/>
    <x v="1"/>
    <x v="0"/>
    <x v="0"/>
    <x v="0"/>
  </r>
  <r>
    <s v="PL 5884"/>
    <x v="629"/>
    <x v="1"/>
    <x v="0"/>
    <x v="0"/>
    <x v="0"/>
    <x v="0"/>
    <x v="191"/>
    <x v="277"/>
    <x v="1942"/>
    <x v="1942"/>
    <x v="1942"/>
    <x v="2061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889"/>
    <x v="1541"/>
    <x v="0"/>
    <x v="0"/>
    <x v="0"/>
    <x v="0"/>
    <x v="0"/>
    <x v="191"/>
    <x v="459"/>
    <x v="1943"/>
    <x v="1943"/>
    <x v="1943"/>
    <x v="2062"/>
    <x v="0"/>
    <x v="1"/>
    <x v="0"/>
    <x v="0"/>
    <x v="0"/>
  </r>
  <r>
    <s v="PL 5891"/>
    <x v="1541"/>
    <x v="3"/>
    <x v="0"/>
    <x v="0"/>
    <x v="0"/>
    <x v="0"/>
    <x v="191"/>
    <x v="459"/>
    <x v="1944"/>
    <x v="1944"/>
    <x v="1944"/>
    <x v="2063"/>
    <x v="0"/>
    <x v="1"/>
    <x v="0"/>
    <x v="0"/>
    <x v="0"/>
  </r>
  <r>
    <s v="PL 5892"/>
    <x v="1668"/>
    <x v="2"/>
    <x v="4"/>
    <x v="0"/>
    <x v="0"/>
    <x v="0"/>
    <x v="182"/>
    <x v="435"/>
    <x v="1945"/>
    <x v="1945"/>
    <x v="1945"/>
    <x v="2064"/>
    <x v="0"/>
    <x v="1"/>
    <x v="1"/>
    <x v="0"/>
    <x v="0"/>
  </r>
  <r>
    <s v="PL 5893"/>
    <x v="1617"/>
    <x v="0"/>
    <x v="0"/>
    <x v="6"/>
    <x v="2"/>
    <x v="33"/>
    <x v="197"/>
    <x v="461"/>
    <x v="1946"/>
    <x v="1946"/>
    <x v="1946"/>
    <x v="2065"/>
    <x v="1"/>
    <x v="0"/>
    <x v="0"/>
    <x v="0"/>
    <x v="1"/>
  </r>
  <r>
    <s v="PL 5894"/>
    <x v="1669"/>
    <x v="1"/>
    <x v="0"/>
    <x v="0"/>
    <x v="1"/>
    <x v="2"/>
    <x v="191"/>
    <x v="459"/>
    <x v="1947"/>
    <x v="1947"/>
    <x v="1947"/>
    <x v="2066"/>
    <x v="0"/>
    <x v="1"/>
    <x v="1"/>
    <x v="1"/>
    <x v="0"/>
  </r>
  <r>
    <s v="PL 5895"/>
    <x v="1670"/>
    <x v="0"/>
    <x v="0"/>
    <x v="0"/>
    <x v="0"/>
    <x v="0"/>
    <x v="191"/>
    <x v="459"/>
    <x v="1948"/>
    <x v="1948"/>
    <x v="1948"/>
    <x v="2067"/>
    <x v="0"/>
    <x v="1"/>
    <x v="0"/>
    <x v="0"/>
    <x v="0"/>
  </r>
  <r>
    <s v="PL 5896"/>
    <x v="1652"/>
    <x v="3"/>
    <x v="0"/>
    <x v="17"/>
    <x v="0"/>
    <x v="0"/>
    <x v="191"/>
    <x v="468"/>
    <x v="198"/>
    <x v="198"/>
    <x v="198"/>
    <x v="203"/>
    <x v="0"/>
    <x v="1"/>
    <x v="0"/>
    <x v="0"/>
    <x v="0"/>
  </r>
  <r>
    <s v="PL 5897"/>
    <x v="1671"/>
    <x v="3"/>
    <x v="0"/>
    <x v="17"/>
    <x v="0"/>
    <x v="0"/>
    <x v="191"/>
    <x v="277"/>
    <x v="1435"/>
    <x v="1435"/>
    <x v="1435"/>
    <x v="1514"/>
    <x v="0"/>
    <x v="1"/>
    <x v="1"/>
    <x v="0"/>
    <x v="0"/>
  </r>
  <r>
    <s v="PL 5898"/>
    <x v="439"/>
    <x v="0"/>
    <x v="0"/>
    <x v="0"/>
    <x v="0"/>
    <x v="0"/>
    <x v="191"/>
    <x v="2"/>
    <x v="957"/>
    <x v="957"/>
    <x v="957"/>
    <x v="1006"/>
    <x v="0"/>
    <x v="1"/>
    <x v="0"/>
    <x v="0"/>
    <x v="0"/>
  </r>
  <r>
    <s v="PL 5899"/>
    <x v="796"/>
    <x v="2"/>
    <x v="4"/>
    <x v="1"/>
    <x v="0"/>
    <x v="24"/>
    <x v="191"/>
    <x v="459"/>
    <x v="1949"/>
    <x v="1949"/>
    <x v="1949"/>
    <x v="2068"/>
    <x v="1"/>
    <x v="1"/>
    <x v="0"/>
    <x v="0"/>
    <x v="0"/>
  </r>
  <r>
    <s v="PL 5900"/>
    <x v="1672"/>
    <x v="1"/>
    <x v="0"/>
    <x v="1"/>
    <x v="0"/>
    <x v="15"/>
    <x v="191"/>
    <x v="459"/>
    <x v="1950"/>
    <x v="1950"/>
    <x v="1950"/>
    <x v="2069"/>
    <x v="0"/>
    <x v="1"/>
    <x v="1"/>
    <x v="0"/>
    <x v="0"/>
  </r>
  <r>
    <s v="PL 5901"/>
    <x v="1673"/>
    <x v="0"/>
    <x v="0"/>
    <x v="1"/>
    <x v="4"/>
    <x v="67"/>
    <x v="191"/>
    <x v="459"/>
    <x v="242"/>
    <x v="242"/>
    <x v="242"/>
    <x v="171"/>
    <x v="0"/>
    <x v="1"/>
    <x v="2"/>
    <x v="1"/>
    <x v="2"/>
  </r>
  <r>
    <s v="PL 5902"/>
    <x v="1674"/>
    <x v="0"/>
    <x v="0"/>
    <x v="0"/>
    <x v="0"/>
    <x v="0"/>
    <x v="191"/>
    <x v="468"/>
    <x v="1808"/>
    <x v="1808"/>
    <x v="1808"/>
    <x v="1915"/>
    <x v="0"/>
    <x v="1"/>
    <x v="0"/>
    <x v="0"/>
    <x v="0"/>
  </r>
  <r>
    <s v="PL 5903"/>
    <x v="1674"/>
    <x v="1"/>
    <x v="0"/>
    <x v="4"/>
    <x v="0"/>
    <x v="5"/>
    <x v="202"/>
    <x v="469"/>
    <x v="26"/>
    <x v="26"/>
    <x v="26"/>
    <x v="26"/>
    <x v="0"/>
    <x v="2"/>
    <x v="0"/>
    <x v="0"/>
    <x v="0"/>
  </r>
  <r>
    <s v="PL 5904"/>
    <x v="355"/>
    <x v="0"/>
    <x v="0"/>
    <x v="3"/>
    <x v="0"/>
    <x v="13"/>
    <x v="191"/>
    <x v="459"/>
    <x v="1951"/>
    <x v="1951"/>
    <x v="1951"/>
    <x v="2070"/>
    <x v="0"/>
    <x v="1"/>
    <x v="0"/>
    <x v="0"/>
    <x v="0"/>
  </r>
  <r>
    <s v="PL 5905"/>
    <x v="1675"/>
    <x v="0"/>
    <x v="0"/>
    <x v="0"/>
    <x v="1"/>
    <x v="2"/>
    <x v="195"/>
    <x v="458"/>
    <x v="1952"/>
    <x v="1952"/>
    <x v="1952"/>
    <x v="2071"/>
    <x v="0"/>
    <x v="2"/>
    <x v="1"/>
    <x v="1"/>
    <x v="0"/>
  </r>
  <r>
    <s v="PL 5906"/>
    <x v="1676"/>
    <x v="2"/>
    <x v="1"/>
    <x v="0"/>
    <x v="0"/>
    <x v="0"/>
    <x v="191"/>
    <x v="459"/>
    <x v="1953"/>
    <x v="1953"/>
    <x v="1953"/>
    <x v="2072"/>
    <x v="0"/>
    <x v="2"/>
    <x v="0"/>
    <x v="0"/>
    <x v="0"/>
  </r>
  <r>
    <s v="PL 5907"/>
    <x v="107"/>
    <x v="0"/>
    <x v="0"/>
    <x v="0"/>
    <x v="0"/>
    <x v="0"/>
    <x v="191"/>
    <x v="2"/>
    <x v="1619"/>
    <x v="1619"/>
    <x v="1619"/>
    <x v="2073"/>
    <x v="0"/>
    <x v="1"/>
    <x v="0"/>
    <x v="0"/>
    <x v="0"/>
  </r>
  <r>
    <s v="PL 5908"/>
    <x v="846"/>
    <x v="0"/>
    <x v="0"/>
    <x v="9"/>
    <x v="2"/>
    <x v="49"/>
    <x v="191"/>
    <x v="459"/>
    <x v="1954"/>
    <x v="1954"/>
    <x v="1954"/>
    <x v="2074"/>
    <x v="1"/>
    <x v="1"/>
    <x v="0"/>
    <x v="0"/>
    <x v="1"/>
  </r>
  <r>
    <s v="PL 5909"/>
    <x v="1677"/>
    <x v="0"/>
    <x v="0"/>
    <x v="3"/>
    <x v="0"/>
    <x v="0"/>
    <x v="191"/>
    <x v="459"/>
    <x v="1955"/>
    <x v="1955"/>
    <x v="1955"/>
    <x v="2075"/>
    <x v="0"/>
    <x v="1"/>
    <x v="1"/>
    <x v="0"/>
    <x v="0"/>
  </r>
  <r>
    <s v="PL 5910"/>
    <x v="1678"/>
    <x v="1"/>
    <x v="0"/>
    <x v="17"/>
    <x v="0"/>
    <x v="0"/>
    <x v="191"/>
    <x v="277"/>
    <x v="961"/>
    <x v="961"/>
    <x v="961"/>
    <x v="1010"/>
    <x v="0"/>
    <x v="1"/>
    <x v="1"/>
    <x v="0"/>
    <x v="0"/>
  </r>
  <r>
    <s v="PL 5911"/>
    <x v="1674"/>
    <x v="0"/>
    <x v="0"/>
    <x v="0"/>
    <x v="0"/>
    <x v="0"/>
    <x v="191"/>
    <x v="468"/>
    <x v="1956"/>
    <x v="1956"/>
    <x v="1956"/>
    <x v="1967"/>
    <x v="0"/>
    <x v="1"/>
    <x v="0"/>
    <x v="0"/>
    <x v="0"/>
  </r>
  <r>
    <s v="PL 5912"/>
    <x v="807"/>
    <x v="3"/>
    <x v="0"/>
    <x v="1"/>
    <x v="1"/>
    <x v="7"/>
    <x v="203"/>
    <x v="470"/>
    <x v="1957"/>
    <x v="1957"/>
    <x v="1957"/>
    <x v="2076"/>
    <x v="1"/>
    <x v="2"/>
    <x v="0"/>
    <x v="0"/>
    <x v="1"/>
  </r>
  <r>
    <s v="PL 5913"/>
    <x v="1679"/>
    <x v="0"/>
    <x v="0"/>
    <x v="0"/>
    <x v="0"/>
    <x v="0"/>
    <x v="191"/>
    <x v="459"/>
    <x v="1958"/>
    <x v="1958"/>
    <x v="1958"/>
    <x v="2077"/>
    <x v="0"/>
    <x v="1"/>
    <x v="1"/>
    <x v="0"/>
    <x v="0"/>
  </r>
  <r>
    <s v="PL 5914"/>
    <x v="22"/>
    <x v="3"/>
    <x v="0"/>
    <x v="0"/>
    <x v="0"/>
    <x v="0"/>
    <x v="191"/>
    <x v="465"/>
    <x v="1959"/>
    <x v="1959"/>
    <x v="1959"/>
    <x v="2078"/>
    <x v="0"/>
    <x v="1"/>
    <x v="0"/>
    <x v="0"/>
    <x v="0"/>
  </r>
  <r>
    <s v="PL 5915"/>
    <x v="1680"/>
    <x v="0"/>
    <x v="0"/>
    <x v="17"/>
    <x v="0"/>
    <x v="0"/>
    <x v="191"/>
    <x v="277"/>
    <x v="916"/>
    <x v="916"/>
    <x v="916"/>
    <x v="959"/>
    <x v="0"/>
    <x v="1"/>
    <x v="1"/>
    <x v="0"/>
    <x v="0"/>
  </r>
  <r>
    <s v="PL 5916"/>
    <x v="1054"/>
    <x v="0"/>
    <x v="0"/>
    <x v="5"/>
    <x v="2"/>
    <x v="59"/>
    <x v="194"/>
    <x v="457"/>
    <x v="1960"/>
    <x v="1960"/>
    <x v="1960"/>
    <x v="2079"/>
    <x v="1"/>
    <x v="2"/>
    <x v="0"/>
    <x v="1"/>
    <x v="0"/>
  </r>
  <r>
    <s v="PL 5917"/>
    <x v="1681"/>
    <x v="1"/>
    <x v="0"/>
    <x v="1"/>
    <x v="1"/>
    <x v="8"/>
    <x v="200"/>
    <x v="466"/>
    <x v="1538"/>
    <x v="1538"/>
    <x v="1538"/>
    <x v="1628"/>
    <x v="0"/>
    <x v="2"/>
    <x v="1"/>
    <x v="1"/>
    <x v="0"/>
  </r>
  <r>
    <s v="PL 5918"/>
    <x v="1682"/>
    <x v="3"/>
    <x v="0"/>
    <x v="0"/>
    <x v="1"/>
    <x v="7"/>
    <x v="200"/>
    <x v="466"/>
    <x v="1961"/>
    <x v="1961"/>
    <x v="1961"/>
    <x v="2080"/>
    <x v="1"/>
    <x v="2"/>
    <x v="1"/>
    <x v="1"/>
    <x v="0"/>
  </r>
  <r>
    <s v="PL 5919"/>
    <x v="1683"/>
    <x v="1"/>
    <x v="0"/>
    <x v="1"/>
    <x v="0"/>
    <x v="15"/>
    <x v="199"/>
    <x v="464"/>
    <x v="1962"/>
    <x v="1962"/>
    <x v="1962"/>
    <x v="2081"/>
    <x v="0"/>
    <x v="2"/>
    <x v="0"/>
    <x v="0"/>
    <x v="0"/>
  </r>
  <r>
    <s v="PL 5920"/>
    <x v="1512"/>
    <x v="0"/>
    <x v="0"/>
    <x v="1"/>
    <x v="2"/>
    <x v="35"/>
    <x v="195"/>
    <x v="458"/>
    <x v="1276"/>
    <x v="1276"/>
    <x v="1276"/>
    <x v="2082"/>
    <x v="1"/>
    <x v="1"/>
    <x v="0"/>
    <x v="0"/>
    <x v="1"/>
  </r>
  <r>
    <s v="PL 5921"/>
    <x v="1684"/>
    <x v="3"/>
    <x v="0"/>
    <x v="6"/>
    <x v="2"/>
    <x v="33"/>
    <x v="194"/>
    <x v="457"/>
    <x v="1963"/>
    <x v="1963"/>
    <x v="1963"/>
    <x v="2083"/>
    <x v="0"/>
    <x v="0"/>
    <x v="0"/>
    <x v="0"/>
    <x v="1"/>
  </r>
  <r>
    <s v="PL 5922"/>
    <x v="1685"/>
    <x v="2"/>
    <x v="1"/>
    <x v="1"/>
    <x v="2"/>
    <x v="35"/>
    <x v="195"/>
    <x v="458"/>
    <x v="1964"/>
    <x v="1964"/>
    <x v="1964"/>
    <x v="2084"/>
    <x v="0"/>
    <x v="1"/>
    <x v="1"/>
    <x v="1"/>
    <x v="0"/>
  </r>
  <r>
    <s v="PL 5923"/>
    <x v="626"/>
    <x v="2"/>
    <x v="2"/>
    <x v="1"/>
    <x v="1"/>
    <x v="1"/>
    <x v="195"/>
    <x v="458"/>
    <x v="1965"/>
    <x v="1965"/>
    <x v="1965"/>
    <x v="2085"/>
    <x v="0"/>
    <x v="1"/>
    <x v="0"/>
    <x v="0"/>
    <x v="1"/>
  </r>
  <r>
    <s v="PL 5924"/>
    <x v="1686"/>
    <x v="0"/>
    <x v="0"/>
    <x v="4"/>
    <x v="0"/>
    <x v="24"/>
    <x v="195"/>
    <x v="458"/>
    <x v="1585"/>
    <x v="1585"/>
    <x v="1585"/>
    <x v="397"/>
    <x v="0"/>
    <x v="1"/>
    <x v="0"/>
    <x v="0"/>
    <x v="0"/>
  </r>
  <r>
    <s v="PL 5925"/>
    <x v="1686"/>
    <x v="1"/>
    <x v="0"/>
    <x v="3"/>
    <x v="0"/>
    <x v="13"/>
    <x v="195"/>
    <x v="458"/>
    <x v="476"/>
    <x v="476"/>
    <x v="476"/>
    <x v="1017"/>
    <x v="0"/>
    <x v="1"/>
    <x v="0"/>
    <x v="0"/>
    <x v="0"/>
  </r>
  <r>
    <s v="PL 5926"/>
    <x v="1687"/>
    <x v="2"/>
    <x v="2"/>
    <x v="0"/>
    <x v="0"/>
    <x v="0"/>
    <x v="195"/>
    <x v="458"/>
    <x v="1966"/>
    <x v="1966"/>
    <x v="1966"/>
    <x v="2086"/>
    <x v="1"/>
    <x v="1"/>
    <x v="1"/>
    <x v="0"/>
    <x v="0"/>
  </r>
  <r>
    <s v="PL 5927"/>
    <x v="1688"/>
    <x v="3"/>
    <x v="0"/>
    <x v="0"/>
    <x v="0"/>
    <x v="0"/>
    <x v="199"/>
    <x v="464"/>
    <x v="1967"/>
    <x v="1967"/>
    <x v="1967"/>
    <x v="2087"/>
    <x v="0"/>
    <x v="1"/>
    <x v="0"/>
    <x v="0"/>
    <x v="0"/>
  </r>
  <r>
    <s v="PL 5928"/>
    <x v="1689"/>
    <x v="0"/>
    <x v="0"/>
    <x v="0"/>
    <x v="0"/>
    <x v="0"/>
    <x v="195"/>
    <x v="458"/>
    <x v="1968"/>
    <x v="1968"/>
    <x v="1968"/>
    <x v="2088"/>
    <x v="0"/>
    <x v="1"/>
    <x v="1"/>
    <x v="0"/>
    <x v="0"/>
  </r>
  <r>
    <s v="PL 5929"/>
    <x v="1690"/>
    <x v="2"/>
    <x v="2"/>
    <x v="6"/>
    <x v="2"/>
    <x v="35"/>
    <x v="195"/>
    <x v="458"/>
    <x v="1969"/>
    <x v="1969"/>
    <x v="1969"/>
    <x v="2089"/>
    <x v="0"/>
    <x v="1"/>
    <x v="0"/>
    <x v="0"/>
    <x v="1"/>
  </r>
  <r>
    <s v="PL 5930"/>
    <x v="1088"/>
    <x v="1"/>
    <x v="0"/>
    <x v="6"/>
    <x v="2"/>
    <x v="35"/>
    <x v="195"/>
    <x v="458"/>
    <x v="1970"/>
    <x v="1970"/>
    <x v="1970"/>
    <x v="2090"/>
    <x v="0"/>
    <x v="1"/>
    <x v="0"/>
    <x v="1"/>
    <x v="0"/>
  </r>
  <r>
    <s v="PL 5931"/>
    <x v="1691"/>
    <x v="0"/>
    <x v="0"/>
    <x v="1"/>
    <x v="2"/>
    <x v="35"/>
    <x v="195"/>
    <x v="458"/>
    <x v="1971"/>
    <x v="1971"/>
    <x v="1971"/>
    <x v="2091"/>
    <x v="0"/>
    <x v="1"/>
    <x v="1"/>
    <x v="1"/>
    <x v="0"/>
  </r>
  <r>
    <s v="PL 5932"/>
    <x v="1515"/>
    <x v="1"/>
    <x v="0"/>
    <x v="1"/>
    <x v="1"/>
    <x v="1"/>
    <x v="195"/>
    <x v="458"/>
    <x v="1972"/>
    <x v="1972"/>
    <x v="1972"/>
    <x v="415"/>
    <x v="0"/>
    <x v="1"/>
    <x v="0"/>
    <x v="0"/>
    <x v="1"/>
  </r>
  <r>
    <s v="PL 5933"/>
    <x v="1692"/>
    <x v="0"/>
    <x v="0"/>
    <x v="6"/>
    <x v="2"/>
    <x v="35"/>
    <x v="196"/>
    <x v="460"/>
    <x v="557"/>
    <x v="557"/>
    <x v="557"/>
    <x v="2092"/>
    <x v="0"/>
    <x v="1"/>
    <x v="0"/>
    <x v="0"/>
    <x v="1"/>
  </r>
  <r>
    <s v="PL 5934"/>
    <x v="1692"/>
    <x v="3"/>
    <x v="0"/>
    <x v="4"/>
    <x v="0"/>
    <x v="15"/>
    <x v="194"/>
    <x v="457"/>
    <x v="30"/>
    <x v="30"/>
    <x v="30"/>
    <x v="31"/>
    <x v="0"/>
    <x v="1"/>
    <x v="0"/>
    <x v="0"/>
    <x v="0"/>
  </r>
  <r>
    <s v="PL 5935"/>
    <x v="1693"/>
    <x v="1"/>
    <x v="0"/>
    <x v="4"/>
    <x v="0"/>
    <x v="24"/>
    <x v="194"/>
    <x v="457"/>
    <x v="1973"/>
    <x v="1973"/>
    <x v="1973"/>
    <x v="2093"/>
    <x v="0"/>
    <x v="1"/>
    <x v="1"/>
    <x v="0"/>
    <x v="0"/>
  </r>
  <r>
    <s v="PL 5936"/>
    <x v="1694"/>
    <x v="1"/>
    <x v="0"/>
    <x v="4"/>
    <x v="2"/>
    <x v="18"/>
    <x v="194"/>
    <x v="471"/>
    <x v="1920"/>
    <x v="1920"/>
    <x v="1920"/>
    <x v="2036"/>
    <x v="0"/>
    <x v="1"/>
    <x v="1"/>
    <x v="1"/>
    <x v="0"/>
  </r>
  <r>
    <s v="PL 5937"/>
    <x v="1695"/>
    <x v="3"/>
    <x v="0"/>
    <x v="1"/>
    <x v="0"/>
    <x v="5"/>
    <x v="190"/>
    <x v="430"/>
    <x v="361"/>
    <x v="361"/>
    <x v="361"/>
    <x v="372"/>
    <x v="0"/>
    <x v="2"/>
    <x v="1"/>
    <x v="0"/>
    <x v="0"/>
  </r>
  <r>
    <s v="PL 5938"/>
    <x v="37"/>
    <x v="1"/>
    <x v="0"/>
    <x v="6"/>
    <x v="1"/>
    <x v="7"/>
    <x v="196"/>
    <x v="460"/>
    <x v="1974"/>
    <x v="1974"/>
    <x v="1974"/>
    <x v="2094"/>
    <x v="1"/>
    <x v="0"/>
    <x v="0"/>
    <x v="0"/>
    <x v="1"/>
  </r>
  <r>
    <s v="PL 5939"/>
    <x v="1696"/>
    <x v="0"/>
    <x v="0"/>
    <x v="0"/>
    <x v="1"/>
    <x v="2"/>
    <x v="191"/>
    <x v="459"/>
    <x v="361"/>
    <x v="361"/>
    <x v="361"/>
    <x v="372"/>
    <x v="0"/>
    <x v="1"/>
    <x v="0"/>
    <x v="0"/>
    <x v="1"/>
  </r>
  <r>
    <s v="PL 5940"/>
    <x v="1697"/>
    <x v="2"/>
    <x v="2"/>
    <x v="0"/>
    <x v="0"/>
    <x v="0"/>
    <x v="202"/>
    <x v="469"/>
    <x v="1975"/>
    <x v="1975"/>
    <x v="1975"/>
    <x v="2095"/>
    <x v="0"/>
    <x v="2"/>
    <x v="1"/>
    <x v="0"/>
    <x v="0"/>
  </r>
  <r>
    <s v="PL 5941"/>
    <x v="1698"/>
    <x v="0"/>
    <x v="0"/>
    <x v="0"/>
    <x v="0"/>
    <x v="0"/>
    <x v="194"/>
    <x v="177"/>
    <x v="1539"/>
    <x v="1539"/>
    <x v="1539"/>
    <x v="1629"/>
    <x v="0"/>
    <x v="1"/>
    <x v="0"/>
    <x v="0"/>
    <x v="0"/>
  </r>
  <r>
    <s v="PL 5942"/>
    <x v="1698"/>
    <x v="2"/>
    <x v="1"/>
    <x v="2"/>
    <x v="2"/>
    <x v="33"/>
    <x v="196"/>
    <x v="460"/>
    <x v="1976"/>
    <x v="1976"/>
    <x v="1976"/>
    <x v="2096"/>
    <x v="0"/>
    <x v="0"/>
    <x v="0"/>
    <x v="0"/>
    <x v="1"/>
  </r>
  <r>
    <s v="PL 5943"/>
    <x v="1699"/>
    <x v="3"/>
    <x v="0"/>
    <x v="0"/>
    <x v="1"/>
    <x v="2"/>
    <x v="194"/>
    <x v="457"/>
    <x v="491"/>
    <x v="491"/>
    <x v="491"/>
    <x v="507"/>
    <x v="0"/>
    <x v="2"/>
    <x v="1"/>
    <x v="1"/>
    <x v="0"/>
  </r>
  <r>
    <s v="PL 5944"/>
    <x v="1019"/>
    <x v="3"/>
    <x v="0"/>
    <x v="0"/>
    <x v="0"/>
    <x v="0"/>
    <x v="194"/>
    <x v="457"/>
    <x v="1977"/>
    <x v="1977"/>
    <x v="1977"/>
    <x v="2097"/>
    <x v="0"/>
    <x v="1"/>
    <x v="0"/>
    <x v="0"/>
    <x v="0"/>
  </r>
  <r>
    <s v="PL 5945"/>
    <x v="30"/>
    <x v="2"/>
    <x v="1"/>
    <x v="5"/>
    <x v="2"/>
    <x v="23"/>
    <x v="195"/>
    <x v="458"/>
    <x v="1978"/>
    <x v="1978"/>
    <x v="1978"/>
    <x v="2098"/>
    <x v="0"/>
    <x v="1"/>
    <x v="0"/>
    <x v="0"/>
    <x v="1"/>
  </r>
  <r>
    <s v="PL 5946"/>
    <x v="1700"/>
    <x v="0"/>
    <x v="0"/>
    <x v="10"/>
    <x v="0"/>
    <x v="13"/>
    <x v="194"/>
    <x v="457"/>
    <x v="769"/>
    <x v="769"/>
    <x v="769"/>
    <x v="804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961"/>
    <x v="537"/>
    <x v="1"/>
    <x v="0"/>
    <x v="3"/>
    <x v="0"/>
    <x v="15"/>
    <x v="194"/>
    <x v="457"/>
    <x v="357"/>
    <x v="357"/>
    <x v="357"/>
    <x v="368"/>
    <x v="0"/>
    <x v="1"/>
    <x v="0"/>
    <x v="0"/>
    <x v="0"/>
  </r>
  <r>
    <s v="PL 5962"/>
    <x v="713"/>
    <x v="0"/>
    <x v="0"/>
    <x v="1"/>
    <x v="1"/>
    <x v="4"/>
    <x v="185"/>
    <x v="409"/>
    <x v="1979"/>
    <x v="1979"/>
    <x v="1979"/>
    <x v="2099"/>
    <x v="1"/>
    <x v="2"/>
    <x v="0"/>
    <x v="0"/>
    <x v="1"/>
  </r>
  <r>
    <s v="PL 5963"/>
    <x v="1701"/>
    <x v="0"/>
    <x v="0"/>
    <x v="1"/>
    <x v="0"/>
    <x v="24"/>
    <x v="196"/>
    <x v="460"/>
    <x v="300"/>
    <x v="300"/>
    <x v="300"/>
    <x v="308"/>
    <x v="0"/>
    <x v="1"/>
    <x v="1"/>
    <x v="0"/>
    <x v="0"/>
  </r>
  <r>
    <s v="PL 5964"/>
    <x v="1702"/>
    <x v="3"/>
    <x v="0"/>
    <x v="4"/>
    <x v="0"/>
    <x v="24"/>
    <x v="194"/>
    <x v="457"/>
    <x v="571"/>
    <x v="571"/>
    <x v="571"/>
    <x v="591"/>
    <x v="0"/>
    <x v="1"/>
    <x v="0"/>
    <x v="0"/>
    <x v="0"/>
  </r>
  <r>
    <s v="PL 5965"/>
    <x v="1703"/>
    <x v="0"/>
    <x v="0"/>
    <x v="4"/>
    <x v="0"/>
    <x v="5"/>
    <x v="199"/>
    <x v="464"/>
    <x v="287"/>
    <x v="287"/>
    <x v="287"/>
    <x v="373"/>
    <x v="0"/>
    <x v="0"/>
    <x v="1"/>
    <x v="0"/>
    <x v="0"/>
  </r>
  <r>
    <s v="PL 5966"/>
    <x v="1704"/>
    <x v="1"/>
    <x v="0"/>
    <x v="1"/>
    <x v="2"/>
    <x v="35"/>
    <x v="194"/>
    <x v="457"/>
    <x v="1980"/>
    <x v="1980"/>
    <x v="1980"/>
    <x v="1343"/>
    <x v="0"/>
    <x v="1"/>
    <x v="1"/>
    <x v="1"/>
    <x v="0"/>
  </r>
  <r>
    <s v="PL 5967"/>
    <x v="1705"/>
    <x v="3"/>
    <x v="0"/>
    <x v="1"/>
    <x v="1"/>
    <x v="1"/>
    <x v="194"/>
    <x v="457"/>
    <x v="1981"/>
    <x v="1981"/>
    <x v="1981"/>
    <x v="2100"/>
    <x v="0"/>
    <x v="1"/>
    <x v="0"/>
    <x v="0"/>
    <x v="1"/>
  </r>
  <r>
    <s v="PL 5968"/>
    <x v="1706"/>
    <x v="3"/>
    <x v="0"/>
    <x v="17"/>
    <x v="0"/>
    <x v="0"/>
    <x v="194"/>
    <x v="305"/>
    <x v="1909"/>
    <x v="1909"/>
    <x v="1909"/>
    <x v="2025"/>
    <x v="0"/>
    <x v="1"/>
    <x v="0"/>
    <x v="0"/>
    <x v="0"/>
  </r>
  <r>
    <s v="PL 5969"/>
    <x v="1706"/>
    <x v="0"/>
    <x v="0"/>
    <x v="17"/>
    <x v="0"/>
    <x v="0"/>
    <x v="143"/>
    <x v="340"/>
    <x v="1284"/>
    <x v="1284"/>
    <x v="1284"/>
    <x v="1359"/>
    <x v="0"/>
    <x v="1"/>
    <x v="0"/>
    <x v="0"/>
    <x v="0"/>
  </r>
  <r>
    <s v="PL 5971"/>
    <x v="1707"/>
    <x v="0"/>
    <x v="0"/>
    <x v="17"/>
    <x v="0"/>
    <x v="0"/>
    <x v="194"/>
    <x v="17"/>
    <x v="1982"/>
    <x v="1982"/>
    <x v="1982"/>
    <x v="2101"/>
    <x v="0"/>
    <x v="1"/>
    <x v="0"/>
    <x v="0"/>
    <x v="0"/>
  </r>
  <r>
    <s v="PL 5972"/>
    <x v="439"/>
    <x v="3"/>
    <x v="0"/>
    <x v="17"/>
    <x v="0"/>
    <x v="0"/>
    <x v="194"/>
    <x v="17"/>
    <x v="1983"/>
    <x v="1983"/>
    <x v="1983"/>
    <x v="2102"/>
    <x v="0"/>
    <x v="1"/>
    <x v="0"/>
    <x v="0"/>
    <x v="0"/>
  </r>
  <r>
    <s v="PL 5973"/>
    <x v="1708"/>
    <x v="2"/>
    <x v="2"/>
    <x v="17"/>
    <x v="0"/>
    <x v="0"/>
    <x v="194"/>
    <x v="17"/>
    <x v="1984"/>
    <x v="1984"/>
    <x v="1984"/>
    <x v="2103"/>
    <x v="0"/>
    <x v="1"/>
    <x v="0"/>
    <x v="0"/>
    <x v="0"/>
  </r>
  <r>
    <s v="PL 5974"/>
    <x v="1709"/>
    <x v="0"/>
    <x v="0"/>
    <x v="9"/>
    <x v="1"/>
    <x v="9"/>
    <x v="194"/>
    <x v="190"/>
    <x v="198"/>
    <x v="198"/>
    <x v="198"/>
    <x v="203"/>
    <x v="0"/>
    <x v="1"/>
    <x v="1"/>
    <x v="1"/>
    <x v="0"/>
  </r>
  <r>
    <s v="PL 5975"/>
    <x v="1710"/>
    <x v="3"/>
    <x v="0"/>
    <x v="9"/>
    <x v="2"/>
    <x v="59"/>
    <x v="194"/>
    <x v="457"/>
    <x v="34"/>
    <x v="34"/>
    <x v="34"/>
    <x v="953"/>
    <x v="0"/>
    <x v="1"/>
    <x v="1"/>
    <x v="1"/>
    <x v="0"/>
  </r>
  <r>
    <s v="PL 5976"/>
    <x v="1711"/>
    <x v="1"/>
    <x v="0"/>
    <x v="6"/>
    <x v="2"/>
    <x v="35"/>
    <x v="194"/>
    <x v="457"/>
    <x v="56"/>
    <x v="56"/>
    <x v="56"/>
    <x v="528"/>
    <x v="1"/>
    <x v="1"/>
    <x v="1"/>
    <x v="1"/>
    <x v="0"/>
  </r>
  <r>
    <s v="PL 5977"/>
    <x v="1712"/>
    <x v="0"/>
    <x v="0"/>
    <x v="3"/>
    <x v="0"/>
    <x v="53"/>
    <x v="147"/>
    <x v="424"/>
    <x v="969"/>
    <x v="969"/>
    <x v="969"/>
    <x v="1521"/>
    <x v="0"/>
    <x v="1"/>
    <x v="1"/>
    <x v="0"/>
    <x v="0"/>
  </r>
  <r>
    <s v="PL 5979"/>
    <x v="1623"/>
    <x v="1"/>
    <x v="0"/>
    <x v="3"/>
    <x v="0"/>
    <x v="53"/>
    <x v="147"/>
    <x v="424"/>
    <x v="969"/>
    <x v="969"/>
    <x v="969"/>
    <x v="1521"/>
    <x v="0"/>
    <x v="1"/>
    <x v="0"/>
    <x v="0"/>
    <x v="0"/>
  </r>
  <r>
    <s v="PL 5981"/>
    <x v="1713"/>
    <x v="1"/>
    <x v="0"/>
    <x v="3"/>
    <x v="0"/>
    <x v="53"/>
    <x v="147"/>
    <x v="424"/>
    <x v="969"/>
    <x v="969"/>
    <x v="969"/>
    <x v="1521"/>
    <x v="0"/>
    <x v="1"/>
    <x v="0"/>
    <x v="0"/>
    <x v="0"/>
  </r>
  <r>
    <s v="PL 5983"/>
    <x v="1713"/>
    <x v="1"/>
    <x v="0"/>
    <x v="3"/>
    <x v="0"/>
    <x v="53"/>
    <x v="148"/>
    <x v="243"/>
    <x v="851"/>
    <x v="851"/>
    <x v="851"/>
    <x v="890"/>
    <x v="0"/>
    <x v="1"/>
    <x v="0"/>
    <x v="0"/>
    <x v="0"/>
  </r>
  <r>
    <s v="PL 5987"/>
    <x v="1713"/>
    <x v="3"/>
    <x v="0"/>
    <x v="6"/>
    <x v="2"/>
    <x v="35"/>
    <x v="194"/>
    <x v="457"/>
    <x v="56"/>
    <x v="56"/>
    <x v="56"/>
    <x v="528"/>
    <x v="1"/>
    <x v="1"/>
    <x v="0"/>
    <x v="0"/>
    <x v="1"/>
  </r>
  <r>
    <s v="PL 5988"/>
    <x v="817"/>
    <x v="0"/>
    <x v="0"/>
    <x v="2"/>
    <x v="1"/>
    <x v="4"/>
    <x v="204"/>
    <x v="472"/>
    <x v="1985"/>
    <x v="1985"/>
    <x v="1985"/>
    <x v="2104"/>
    <x v="1"/>
    <x v="0"/>
    <x v="0"/>
    <x v="0"/>
    <x v="1"/>
  </r>
  <r>
    <s v="PL 5989"/>
    <x v="1714"/>
    <x v="1"/>
    <x v="0"/>
    <x v="2"/>
    <x v="1"/>
    <x v="4"/>
    <x v="196"/>
    <x v="460"/>
    <x v="1986"/>
    <x v="1986"/>
    <x v="1986"/>
    <x v="2105"/>
    <x v="1"/>
    <x v="0"/>
    <x v="1"/>
    <x v="1"/>
    <x v="0"/>
  </r>
  <r>
    <s v="PL 5990"/>
    <x v="1715"/>
    <x v="3"/>
    <x v="0"/>
    <x v="2"/>
    <x v="1"/>
    <x v="4"/>
    <x v="196"/>
    <x v="460"/>
    <x v="953"/>
    <x v="953"/>
    <x v="953"/>
    <x v="1001"/>
    <x v="0"/>
    <x v="0"/>
    <x v="1"/>
    <x v="1"/>
    <x v="0"/>
  </r>
  <r>
    <s v="PL 5991"/>
    <x v="1716"/>
    <x v="2"/>
    <x v="2"/>
    <x v="0"/>
    <x v="0"/>
    <x v="0"/>
    <x v="196"/>
    <x v="460"/>
    <x v="1599"/>
    <x v="1599"/>
    <x v="1599"/>
    <x v="1690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5993"/>
    <x v="1717"/>
    <x v="2"/>
    <x v="4"/>
    <x v="2"/>
    <x v="2"/>
    <x v="31"/>
    <x v="196"/>
    <x v="460"/>
    <x v="1987"/>
    <x v="1987"/>
    <x v="1987"/>
    <x v="2106"/>
    <x v="1"/>
    <x v="2"/>
    <x v="1"/>
    <x v="1"/>
    <x v="0"/>
  </r>
  <r>
    <s v="PL 5994"/>
    <x v="825"/>
    <x v="1"/>
    <x v="0"/>
    <x v="0"/>
    <x v="1"/>
    <x v="2"/>
    <x v="203"/>
    <x v="470"/>
    <x v="479"/>
    <x v="479"/>
    <x v="479"/>
    <x v="494"/>
    <x v="0"/>
    <x v="2"/>
    <x v="0"/>
    <x v="0"/>
    <x v="1"/>
  </r>
  <r>
    <s v="PL 5995"/>
    <x v="1660"/>
    <x v="1"/>
    <x v="0"/>
    <x v="0"/>
    <x v="2"/>
    <x v="26"/>
    <x v="204"/>
    <x v="472"/>
    <x v="1988"/>
    <x v="1988"/>
    <x v="1988"/>
    <x v="2107"/>
    <x v="1"/>
    <x v="2"/>
    <x v="0"/>
    <x v="0"/>
    <x v="1"/>
  </r>
  <r>
    <s v="PL 5996"/>
    <x v="503"/>
    <x v="0"/>
    <x v="0"/>
    <x v="0"/>
    <x v="2"/>
    <x v="57"/>
    <x v="204"/>
    <x v="472"/>
    <x v="1989"/>
    <x v="1989"/>
    <x v="1989"/>
    <x v="2108"/>
    <x v="0"/>
    <x v="2"/>
    <x v="0"/>
    <x v="1"/>
    <x v="0"/>
  </r>
  <r>
    <s v="PL 5997"/>
    <x v="1718"/>
    <x v="0"/>
    <x v="0"/>
    <x v="1"/>
    <x v="1"/>
    <x v="4"/>
    <x v="202"/>
    <x v="469"/>
    <x v="1990"/>
    <x v="1990"/>
    <x v="1990"/>
    <x v="2109"/>
    <x v="1"/>
    <x v="0"/>
    <x v="1"/>
    <x v="1"/>
    <x v="0"/>
  </r>
  <r>
    <s v="PL 5998"/>
    <x v="1683"/>
    <x v="2"/>
    <x v="4"/>
    <x v="5"/>
    <x v="4"/>
    <x v="67"/>
    <x v="196"/>
    <x v="460"/>
    <x v="77"/>
    <x v="77"/>
    <x v="77"/>
    <x v="528"/>
    <x v="0"/>
    <x v="1"/>
    <x v="0"/>
    <x v="0"/>
    <x v="2"/>
  </r>
  <r>
    <s v="PL 5999"/>
    <x v="1719"/>
    <x v="2"/>
    <x v="3"/>
    <x v="9"/>
    <x v="2"/>
    <x v="59"/>
    <x v="196"/>
    <x v="460"/>
    <x v="34"/>
    <x v="34"/>
    <x v="34"/>
    <x v="1491"/>
    <x v="0"/>
    <x v="1"/>
    <x v="1"/>
    <x v="1"/>
    <x v="0"/>
  </r>
  <r>
    <s v="PL 6000"/>
    <x v="1720"/>
    <x v="1"/>
    <x v="0"/>
    <x v="0"/>
    <x v="0"/>
    <x v="0"/>
    <x v="196"/>
    <x v="307"/>
    <x v="1139"/>
    <x v="1139"/>
    <x v="1139"/>
    <x v="1584"/>
    <x v="0"/>
    <x v="1"/>
    <x v="1"/>
    <x v="0"/>
    <x v="0"/>
  </r>
  <r>
    <s v="PL 6002"/>
    <x v="1721"/>
    <x v="2"/>
    <x v="3"/>
    <x v="4"/>
    <x v="0"/>
    <x v="5"/>
    <x v="196"/>
    <x v="460"/>
    <x v="138"/>
    <x v="138"/>
    <x v="138"/>
    <x v="2110"/>
    <x v="0"/>
    <x v="1"/>
    <x v="1"/>
    <x v="0"/>
    <x v="0"/>
  </r>
  <r>
    <s v="PL 6003"/>
    <x v="1722"/>
    <x v="1"/>
    <x v="0"/>
    <x v="1"/>
    <x v="2"/>
    <x v="30"/>
    <x v="199"/>
    <x v="464"/>
    <x v="140"/>
    <x v="140"/>
    <x v="140"/>
    <x v="143"/>
    <x v="1"/>
    <x v="2"/>
    <x v="1"/>
    <x v="1"/>
    <x v="0"/>
  </r>
  <r>
    <s v="PL 6004"/>
    <x v="1723"/>
    <x v="3"/>
    <x v="0"/>
    <x v="17"/>
    <x v="2"/>
    <x v="18"/>
    <x v="196"/>
    <x v="124"/>
    <x v="1991"/>
    <x v="1991"/>
    <x v="1991"/>
    <x v="2111"/>
    <x v="0"/>
    <x v="1"/>
    <x v="1"/>
    <x v="1"/>
    <x v="0"/>
  </r>
  <r>
    <s v="PL 6005"/>
    <x v="1724"/>
    <x v="1"/>
    <x v="0"/>
    <x v="2"/>
    <x v="2"/>
    <x v="35"/>
    <x v="205"/>
    <x v="473"/>
    <x v="1992"/>
    <x v="1992"/>
    <x v="1992"/>
    <x v="2112"/>
    <x v="0"/>
    <x v="1"/>
    <x v="1"/>
    <x v="1"/>
    <x v="0"/>
  </r>
  <r>
    <s v="PL 6006"/>
    <x v="1725"/>
    <x v="0"/>
    <x v="0"/>
    <x v="2"/>
    <x v="1"/>
    <x v="1"/>
    <x v="206"/>
    <x v="474"/>
    <x v="246"/>
    <x v="246"/>
    <x v="246"/>
    <x v="251"/>
    <x v="0"/>
    <x v="1"/>
    <x v="1"/>
    <x v="1"/>
    <x v="0"/>
  </r>
  <r>
    <s v="PL 6007"/>
    <x v="1726"/>
    <x v="1"/>
    <x v="0"/>
    <x v="1"/>
    <x v="1"/>
    <x v="7"/>
    <x v="200"/>
    <x v="466"/>
    <x v="1993"/>
    <x v="1993"/>
    <x v="1993"/>
    <x v="2113"/>
    <x v="1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6009"/>
    <x v="1727"/>
    <x v="3"/>
    <x v="0"/>
    <x v="0"/>
    <x v="0"/>
    <x v="0"/>
    <x v="196"/>
    <x v="460"/>
    <x v="1994"/>
    <x v="1994"/>
    <x v="1994"/>
    <x v="2114"/>
    <x v="0"/>
    <x v="1"/>
    <x v="1"/>
    <x v="0"/>
    <x v="0"/>
  </r>
  <r>
    <s v="PL 6010"/>
    <x v="35"/>
    <x v="0"/>
    <x v="0"/>
    <x v="17"/>
    <x v="0"/>
    <x v="0"/>
    <x v="196"/>
    <x v="307"/>
    <x v="1995"/>
    <x v="1995"/>
    <x v="1995"/>
    <x v="2115"/>
    <x v="0"/>
    <x v="1"/>
    <x v="0"/>
    <x v="0"/>
    <x v="0"/>
  </r>
  <r>
    <s v="PL 6011"/>
    <x v="1728"/>
    <x v="0"/>
    <x v="0"/>
    <x v="9"/>
    <x v="1"/>
    <x v="7"/>
    <x v="199"/>
    <x v="464"/>
    <x v="1996"/>
    <x v="1996"/>
    <x v="1996"/>
    <x v="2116"/>
    <x v="0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6015"/>
    <x v="1"/>
    <x v="1"/>
    <x v="0"/>
    <x v="0"/>
    <x v="1"/>
    <x v="7"/>
    <x v="192"/>
    <x v="455"/>
    <x v="1997"/>
    <x v="1997"/>
    <x v="1997"/>
    <x v="2117"/>
    <x v="1"/>
    <x v="2"/>
    <x v="0"/>
    <x v="0"/>
    <x v="1"/>
  </r>
  <r>
    <s v="PL 6016"/>
    <x v="277"/>
    <x v="2"/>
    <x v="2"/>
    <x v="1"/>
    <x v="1"/>
    <x v="4"/>
    <x v="207"/>
    <x v="475"/>
    <x v="1998"/>
    <x v="1998"/>
    <x v="1998"/>
    <x v="2118"/>
    <x v="1"/>
    <x v="2"/>
    <x v="0"/>
    <x v="0"/>
    <x v="1"/>
  </r>
  <r>
    <s v="PL 6017"/>
    <x v="1729"/>
    <x v="1"/>
    <x v="0"/>
    <x v="0"/>
    <x v="2"/>
    <x v="57"/>
    <x v="208"/>
    <x v="476"/>
    <x v="1999"/>
    <x v="1999"/>
    <x v="1999"/>
    <x v="2119"/>
    <x v="1"/>
    <x v="2"/>
    <x v="1"/>
    <x v="1"/>
    <x v="0"/>
  </r>
  <r>
    <s v="PL 6018"/>
    <x v="1730"/>
    <x v="2"/>
    <x v="2"/>
    <x v="0"/>
    <x v="2"/>
    <x v="57"/>
    <x v="209"/>
    <x v="477"/>
    <x v="2000"/>
    <x v="2000"/>
    <x v="2000"/>
    <x v="2120"/>
    <x v="1"/>
    <x v="2"/>
    <x v="1"/>
    <x v="1"/>
    <x v="0"/>
  </r>
  <r>
    <s v="PL 6019"/>
    <x v="1731"/>
    <x v="2"/>
    <x v="2"/>
    <x v="0"/>
    <x v="0"/>
    <x v="0"/>
    <x v="199"/>
    <x v="464"/>
    <x v="1437"/>
    <x v="1437"/>
    <x v="1437"/>
    <x v="2121"/>
    <x v="0"/>
    <x v="1"/>
    <x v="1"/>
    <x v="0"/>
    <x v="0"/>
  </r>
  <r>
    <s v="PL 6020"/>
    <x v="616"/>
    <x v="3"/>
    <x v="0"/>
    <x v="4"/>
    <x v="0"/>
    <x v="5"/>
    <x v="199"/>
    <x v="464"/>
    <x v="2001"/>
    <x v="2001"/>
    <x v="2001"/>
    <x v="2122"/>
    <x v="0"/>
    <x v="1"/>
    <x v="0"/>
    <x v="0"/>
    <x v="0"/>
  </r>
  <r>
    <s v="PL 6021"/>
    <x v="1732"/>
    <x v="1"/>
    <x v="0"/>
    <x v="0"/>
    <x v="0"/>
    <x v="0"/>
    <x v="210"/>
    <x v="478"/>
    <x v="2002"/>
    <x v="2002"/>
    <x v="2002"/>
    <x v="2123"/>
    <x v="0"/>
    <x v="1"/>
    <x v="1"/>
    <x v="0"/>
    <x v="0"/>
  </r>
  <r>
    <s v="PL 6022"/>
    <x v="1733"/>
    <x v="1"/>
    <x v="0"/>
    <x v="6"/>
    <x v="2"/>
    <x v="35"/>
    <x v="199"/>
    <x v="464"/>
    <x v="2003"/>
    <x v="2003"/>
    <x v="2003"/>
    <x v="2124"/>
    <x v="0"/>
    <x v="1"/>
    <x v="0"/>
    <x v="0"/>
    <x v="1"/>
  </r>
  <r>
    <s v="PL 6023"/>
    <x v="1734"/>
    <x v="1"/>
    <x v="0"/>
    <x v="4"/>
    <x v="4"/>
    <x v="67"/>
    <x v="209"/>
    <x v="477"/>
    <x v="954"/>
    <x v="954"/>
    <x v="954"/>
    <x v="171"/>
    <x v="0"/>
    <x v="2"/>
    <x v="2"/>
    <x v="0"/>
    <x v="2"/>
  </r>
  <r>
    <s v="PL 6024"/>
    <x v="1735"/>
    <x v="0"/>
    <x v="0"/>
    <x v="0"/>
    <x v="1"/>
    <x v="7"/>
    <x v="209"/>
    <x v="477"/>
    <x v="2004"/>
    <x v="2004"/>
    <x v="2004"/>
    <x v="2125"/>
    <x v="1"/>
    <x v="2"/>
    <x v="1"/>
    <x v="1"/>
    <x v="0"/>
  </r>
  <r>
    <s v="PL 6025"/>
    <x v="1736"/>
    <x v="2"/>
    <x v="4"/>
    <x v="5"/>
    <x v="2"/>
    <x v="35"/>
    <x v="199"/>
    <x v="464"/>
    <x v="2005"/>
    <x v="2005"/>
    <x v="2005"/>
    <x v="2126"/>
    <x v="0"/>
    <x v="1"/>
    <x v="1"/>
    <x v="1"/>
    <x v="0"/>
  </r>
  <r>
    <s v="PL 6026"/>
    <x v="925"/>
    <x v="2"/>
    <x v="1"/>
    <x v="17"/>
    <x v="0"/>
    <x v="0"/>
    <x v="199"/>
    <x v="479"/>
    <x v="2006"/>
    <x v="2006"/>
    <x v="2006"/>
    <x v="2127"/>
    <x v="1"/>
    <x v="1"/>
    <x v="0"/>
    <x v="0"/>
    <x v="0"/>
  </r>
  <r>
    <s v="PL 6027"/>
    <x v="1737"/>
    <x v="0"/>
    <x v="0"/>
    <x v="17"/>
    <x v="0"/>
    <x v="0"/>
    <x v="199"/>
    <x v="480"/>
    <x v="2007"/>
    <x v="2007"/>
    <x v="2007"/>
    <x v="2128"/>
    <x v="0"/>
    <x v="1"/>
    <x v="1"/>
    <x v="0"/>
    <x v="0"/>
  </r>
  <r>
    <s v="PL 6028"/>
    <x v="1738"/>
    <x v="0"/>
    <x v="0"/>
    <x v="0"/>
    <x v="0"/>
    <x v="0"/>
    <x v="199"/>
    <x v="464"/>
    <x v="2008"/>
    <x v="2008"/>
    <x v="2008"/>
    <x v="2129"/>
    <x v="0"/>
    <x v="1"/>
    <x v="1"/>
    <x v="0"/>
    <x v="0"/>
  </r>
  <r>
    <s v="PL 6029"/>
    <x v="1739"/>
    <x v="2"/>
    <x v="1"/>
    <x v="0"/>
    <x v="0"/>
    <x v="0"/>
    <x v="195"/>
    <x v="458"/>
    <x v="1967"/>
    <x v="1967"/>
    <x v="1967"/>
    <x v="2130"/>
    <x v="0"/>
    <x v="1"/>
    <x v="1"/>
    <x v="0"/>
    <x v="0"/>
  </r>
  <r>
    <s v="PL 6030"/>
    <x v="1740"/>
    <x v="1"/>
    <x v="0"/>
    <x v="21"/>
    <x v="0"/>
    <x v="53"/>
    <x v="202"/>
    <x v="481"/>
    <x v="2009"/>
    <x v="2009"/>
    <x v="2009"/>
    <x v="2131"/>
    <x v="0"/>
    <x v="1"/>
    <x v="1"/>
    <x v="0"/>
    <x v="0"/>
  </r>
  <r>
    <s v="PL 6031"/>
    <x v="1690"/>
    <x v="2"/>
    <x v="1"/>
    <x v="4"/>
    <x v="0"/>
    <x v="15"/>
    <x v="199"/>
    <x v="464"/>
    <x v="2010"/>
    <x v="2010"/>
    <x v="2010"/>
    <x v="2132"/>
    <x v="0"/>
    <x v="1"/>
    <x v="0"/>
    <x v="0"/>
    <x v="0"/>
  </r>
  <r>
    <s v="PL 6032"/>
    <x v="1741"/>
    <x v="1"/>
    <x v="0"/>
    <x v="9"/>
    <x v="2"/>
    <x v="59"/>
    <x v="202"/>
    <x v="469"/>
    <x v="34"/>
    <x v="34"/>
    <x v="34"/>
    <x v="953"/>
    <x v="0"/>
    <x v="1"/>
    <x v="1"/>
    <x v="1"/>
    <x v="0"/>
  </r>
  <r>
    <s v="PL 6033"/>
    <x v="1742"/>
    <x v="3"/>
    <x v="0"/>
    <x v="1"/>
    <x v="1"/>
    <x v="3"/>
    <x v="211"/>
    <x v="482"/>
    <x v="190"/>
    <x v="190"/>
    <x v="190"/>
    <x v="195"/>
    <x v="0"/>
    <x v="2"/>
    <x v="1"/>
    <x v="1"/>
    <x v="0"/>
  </r>
  <r>
    <s v="PL 6034"/>
    <x v="1743"/>
    <x v="1"/>
    <x v="0"/>
    <x v="1"/>
    <x v="2"/>
    <x v="29"/>
    <x v="209"/>
    <x v="477"/>
    <x v="2011"/>
    <x v="2011"/>
    <x v="2011"/>
    <x v="2133"/>
    <x v="1"/>
    <x v="2"/>
    <x v="1"/>
    <x v="1"/>
    <x v="0"/>
  </r>
  <r>
    <s v="PL 6035"/>
    <x v="1355"/>
    <x v="3"/>
    <x v="0"/>
    <x v="0"/>
    <x v="0"/>
    <x v="0"/>
    <x v="202"/>
    <x v="469"/>
    <x v="2012"/>
    <x v="2012"/>
    <x v="2012"/>
    <x v="1057"/>
    <x v="0"/>
    <x v="1"/>
    <x v="0"/>
    <x v="0"/>
    <x v="0"/>
  </r>
  <r>
    <s v="PL 6036"/>
    <x v="1744"/>
    <x v="0"/>
    <x v="0"/>
    <x v="2"/>
    <x v="0"/>
    <x v="13"/>
    <x v="202"/>
    <x v="469"/>
    <x v="649"/>
    <x v="649"/>
    <x v="649"/>
    <x v="680"/>
    <x v="1"/>
    <x v="1"/>
    <x v="1"/>
    <x v="0"/>
    <x v="0"/>
  </r>
  <r>
    <s v="PL 6037"/>
    <x v="1745"/>
    <x v="0"/>
    <x v="0"/>
    <x v="0"/>
    <x v="0"/>
    <x v="0"/>
    <x v="202"/>
    <x v="469"/>
    <x v="1171"/>
    <x v="1171"/>
    <x v="1171"/>
    <x v="1238"/>
    <x v="0"/>
    <x v="1"/>
    <x v="1"/>
    <x v="0"/>
    <x v="0"/>
  </r>
  <r>
    <s v="PL 6038"/>
    <x v="1746"/>
    <x v="2"/>
    <x v="1"/>
    <x v="0"/>
    <x v="0"/>
    <x v="0"/>
    <x v="202"/>
    <x v="382"/>
    <x v="2013"/>
    <x v="2013"/>
    <x v="2013"/>
    <x v="2134"/>
    <x v="0"/>
    <x v="1"/>
    <x v="1"/>
    <x v="0"/>
    <x v="0"/>
  </r>
  <r>
    <s v="PL 6039"/>
    <x v="1747"/>
    <x v="0"/>
    <x v="0"/>
    <x v="4"/>
    <x v="0"/>
    <x v="0"/>
    <x v="208"/>
    <x v="476"/>
    <x v="2014"/>
    <x v="2014"/>
    <x v="2014"/>
    <x v="2135"/>
    <x v="0"/>
    <x v="2"/>
    <x v="1"/>
    <x v="0"/>
    <x v="0"/>
  </r>
  <r>
    <s v="PL 6040"/>
    <x v="1748"/>
    <x v="0"/>
    <x v="0"/>
    <x v="4"/>
    <x v="2"/>
    <x v="59"/>
    <x v="209"/>
    <x v="477"/>
    <x v="2015"/>
    <x v="2015"/>
    <x v="2015"/>
    <x v="2136"/>
    <x v="0"/>
    <x v="2"/>
    <x v="1"/>
    <x v="1"/>
    <x v="0"/>
  </r>
  <r>
    <s v="PL 6041"/>
    <x v="887"/>
    <x v="3"/>
    <x v="0"/>
    <x v="1"/>
    <x v="1"/>
    <x v="3"/>
    <x v="207"/>
    <x v="475"/>
    <x v="3"/>
    <x v="3"/>
    <x v="3"/>
    <x v="3"/>
    <x v="1"/>
    <x v="2"/>
    <x v="0"/>
    <x v="0"/>
    <x v="1"/>
  </r>
  <r>
    <s v="PL 6042"/>
    <x v="887"/>
    <x v="2"/>
    <x v="4"/>
    <x v="1"/>
    <x v="2"/>
    <x v="32"/>
    <x v="212"/>
    <x v="483"/>
    <x v="2016"/>
    <x v="2016"/>
    <x v="2016"/>
    <x v="2137"/>
    <x v="1"/>
    <x v="2"/>
    <x v="0"/>
    <x v="0"/>
    <x v="1"/>
  </r>
  <r>
    <s v="PL 6043"/>
    <x v="1318"/>
    <x v="1"/>
    <x v="0"/>
    <x v="0"/>
    <x v="4"/>
    <x v="67"/>
    <x v="209"/>
    <x v="477"/>
    <x v="1886"/>
    <x v="1886"/>
    <x v="1886"/>
    <x v="171"/>
    <x v="1"/>
    <x v="2"/>
    <x v="2"/>
    <x v="1"/>
    <x v="2"/>
  </r>
  <r>
    <s v="PL 6044"/>
    <x v="1749"/>
    <x v="2"/>
    <x v="2"/>
    <x v="1"/>
    <x v="1"/>
    <x v="8"/>
    <x v="190"/>
    <x v="430"/>
    <x v="2017"/>
    <x v="2017"/>
    <x v="2017"/>
    <x v="2138"/>
    <x v="0"/>
    <x v="2"/>
    <x v="1"/>
    <x v="1"/>
    <x v="0"/>
  </r>
  <r>
    <s v="PL 6045"/>
    <x v="1750"/>
    <x v="3"/>
    <x v="0"/>
    <x v="0"/>
    <x v="2"/>
    <x v="51"/>
    <x v="213"/>
    <x v="484"/>
    <x v="2018"/>
    <x v="2018"/>
    <x v="2018"/>
    <x v="2139"/>
    <x v="1"/>
    <x v="2"/>
    <x v="1"/>
    <x v="1"/>
    <x v="0"/>
  </r>
  <r>
    <s v="PL 6046"/>
    <x v="131"/>
    <x v="0"/>
    <x v="0"/>
    <x v="6"/>
    <x v="2"/>
    <x v="35"/>
    <x v="209"/>
    <x v="477"/>
    <x v="2019"/>
    <x v="2019"/>
    <x v="2019"/>
    <x v="2140"/>
    <x v="0"/>
    <x v="1"/>
    <x v="0"/>
    <x v="0"/>
    <x v="1"/>
  </r>
  <r>
    <s v="PL 6047"/>
    <x v="1751"/>
    <x v="1"/>
    <x v="0"/>
    <x v="6"/>
    <x v="2"/>
    <x v="59"/>
    <x v="196"/>
    <x v="460"/>
    <x v="56"/>
    <x v="56"/>
    <x v="56"/>
    <x v="528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6049"/>
    <x v="1752"/>
    <x v="1"/>
    <x v="0"/>
    <x v="3"/>
    <x v="0"/>
    <x v="13"/>
    <x v="199"/>
    <x v="464"/>
    <x v="2020"/>
    <x v="2020"/>
    <x v="2020"/>
    <x v="2141"/>
    <x v="0"/>
    <x v="1"/>
    <x v="0"/>
    <x v="0"/>
    <x v="0"/>
  </r>
  <r>
    <s v="PL 6050"/>
    <x v="2"/>
    <x v="2"/>
    <x v="4"/>
    <x v="1"/>
    <x v="1"/>
    <x v="4"/>
    <x v="203"/>
    <x v="470"/>
    <x v="1726"/>
    <x v="1726"/>
    <x v="1726"/>
    <x v="2142"/>
    <x v="1"/>
    <x v="2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6052"/>
    <x v="1753"/>
    <x v="2"/>
    <x v="1"/>
    <x v="3"/>
    <x v="0"/>
    <x v="0"/>
    <x v="170"/>
    <x v="485"/>
    <x v="1493"/>
    <x v="1493"/>
    <x v="1493"/>
    <x v="2143"/>
    <x v="0"/>
    <x v="1"/>
    <x v="1"/>
    <x v="0"/>
    <x v="0"/>
  </r>
  <r>
    <s v="PL 6054"/>
    <x v="1293"/>
    <x v="0"/>
    <x v="0"/>
    <x v="3"/>
    <x v="0"/>
    <x v="0"/>
    <x v="184"/>
    <x v="432"/>
    <x v="2021"/>
    <x v="2021"/>
    <x v="2021"/>
    <x v="2144"/>
    <x v="0"/>
    <x v="1"/>
    <x v="0"/>
    <x v="0"/>
    <x v="0"/>
  </r>
  <r>
    <s v="PL 6056"/>
    <x v="1587"/>
    <x v="1"/>
    <x v="0"/>
    <x v="4"/>
    <x v="0"/>
    <x v="53"/>
    <x v="186"/>
    <x v="333"/>
    <x v="2022"/>
    <x v="2022"/>
    <x v="2022"/>
    <x v="2145"/>
    <x v="0"/>
    <x v="1"/>
    <x v="0"/>
    <x v="0"/>
    <x v="0"/>
  </r>
  <r>
    <s v="PL 6060"/>
    <x v="1754"/>
    <x v="3"/>
    <x v="0"/>
    <x v="3"/>
    <x v="1"/>
    <x v="7"/>
    <x v="138"/>
    <x v="257"/>
    <x v="1209"/>
    <x v="1209"/>
    <x v="1209"/>
    <x v="1285"/>
    <x v="1"/>
    <x v="1"/>
    <x v="0"/>
    <x v="0"/>
    <x v="1"/>
  </r>
  <r>
    <s v="PL 6062"/>
    <x v="1754"/>
    <x v="1"/>
    <x v="0"/>
    <x v="3"/>
    <x v="0"/>
    <x v="0"/>
    <x v="177"/>
    <x v="139"/>
    <x v="1853"/>
    <x v="1853"/>
    <x v="1853"/>
    <x v="1960"/>
    <x v="0"/>
    <x v="1"/>
    <x v="0"/>
    <x v="0"/>
    <x v="0"/>
  </r>
  <r>
    <s v="PL 6068"/>
    <x v="1755"/>
    <x v="0"/>
    <x v="0"/>
    <x v="6"/>
    <x v="2"/>
    <x v="35"/>
    <x v="208"/>
    <x v="476"/>
    <x v="2023"/>
    <x v="2023"/>
    <x v="2023"/>
    <x v="2146"/>
    <x v="0"/>
    <x v="1"/>
    <x v="1"/>
    <x v="1"/>
    <x v="0"/>
  </r>
  <r>
    <s v="PL 6069"/>
    <x v="1586"/>
    <x v="0"/>
    <x v="0"/>
    <x v="0"/>
    <x v="0"/>
    <x v="0"/>
    <x v="209"/>
    <x v="1"/>
    <x v="930"/>
    <x v="930"/>
    <x v="930"/>
    <x v="2147"/>
    <x v="0"/>
    <x v="1"/>
    <x v="0"/>
    <x v="0"/>
    <x v="0"/>
  </r>
  <r>
    <s v="PL 6070"/>
    <x v="1756"/>
    <x v="0"/>
    <x v="0"/>
    <x v="17"/>
    <x v="2"/>
    <x v="35"/>
    <x v="182"/>
    <x v="435"/>
    <x v="2024"/>
    <x v="2024"/>
    <x v="2024"/>
    <x v="2148"/>
    <x v="0"/>
    <x v="1"/>
    <x v="1"/>
    <x v="1"/>
    <x v="0"/>
  </r>
  <r>
    <s v="PL 6071"/>
    <x v="1757"/>
    <x v="2"/>
    <x v="3"/>
    <x v="17"/>
    <x v="1"/>
    <x v="1"/>
    <x v="182"/>
    <x v="435"/>
    <x v="2025"/>
    <x v="2025"/>
    <x v="2025"/>
    <x v="2149"/>
    <x v="0"/>
    <x v="1"/>
    <x v="1"/>
    <x v="1"/>
    <x v="0"/>
  </r>
  <r>
    <s v="PL 6072"/>
    <x v="1758"/>
    <x v="2"/>
    <x v="3"/>
    <x v="7"/>
    <x v="4"/>
    <x v="67"/>
    <x v="209"/>
    <x v="477"/>
    <x v="1950"/>
    <x v="1950"/>
    <x v="1950"/>
    <x v="78"/>
    <x v="0"/>
    <x v="1"/>
    <x v="0"/>
    <x v="0"/>
    <x v="2"/>
  </r>
  <r>
    <s v="PL 6073"/>
    <x v="1758"/>
    <x v="1"/>
    <x v="0"/>
    <x v="7"/>
    <x v="0"/>
    <x v="16"/>
    <x v="209"/>
    <x v="477"/>
    <x v="519"/>
    <x v="519"/>
    <x v="519"/>
    <x v="537"/>
    <x v="0"/>
    <x v="1"/>
    <x v="0"/>
    <x v="0"/>
    <x v="0"/>
  </r>
  <r>
    <s v="PL 6075"/>
    <x v="1759"/>
    <x v="0"/>
    <x v="0"/>
    <x v="0"/>
    <x v="1"/>
    <x v="9"/>
    <x v="209"/>
    <x v="308"/>
    <x v="351"/>
    <x v="351"/>
    <x v="351"/>
    <x v="157"/>
    <x v="0"/>
    <x v="1"/>
    <x v="0"/>
    <x v="1"/>
    <x v="0"/>
  </r>
  <r>
    <s v="PL 6076"/>
    <x v="1759"/>
    <x v="2"/>
    <x v="1"/>
    <x v="4"/>
    <x v="4"/>
    <x v="67"/>
    <x v="208"/>
    <x v="476"/>
    <x v="1360"/>
    <x v="1360"/>
    <x v="1360"/>
    <x v="1440"/>
    <x v="0"/>
    <x v="2"/>
    <x v="0"/>
    <x v="1"/>
    <x v="2"/>
  </r>
  <r>
    <s v="PL 6077"/>
    <x v="1105"/>
    <x v="3"/>
    <x v="0"/>
    <x v="9"/>
    <x v="2"/>
    <x v="49"/>
    <x v="209"/>
    <x v="477"/>
    <x v="2026"/>
    <x v="2026"/>
    <x v="2026"/>
    <x v="2150"/>
    <x v="1"/>
    <x v="1"/>
    <x v="0"/>
    <x v="0"/>
    <x v="1"/>
  </r>
  <r>
    <s v="PL 6079"/>
    <x v="163"/>
    <x v="3"/>
    <x v="0"/>
    <x v="1"/>
    <x v="1"/>
    <x v="4"/>
    <x v="214"/>
    <x v="486"/>
    <x v="1979"/>
    <x v="1979"/>
    <x v="1979"/>
    <x v="2099"/>
    <x v="1"/>
    <x v="2"/>
    <x v="0"/>
    <x v="0"/>
    <x v="1"/>
  </r>
  <r>
    <s v="PL 6080"/>
    <x v="1760"/>
    <x v="0"/>
    <x v="0"/>
    <x v="0"/>
    <x v="0"/>
    <x v="0"/>
    <x v="208"/>
    <x v="298"/>
    <x v="2027"/>
    <x v="2027"/>
    <x v="2027"/>
    <x v="2151"/>
    <x v="0"/>
    <x v="1"/>
    <x v="1"/>
    <x v="0"/>
    <x v="0"/>
  </r>
  <r>
    <s v="PL 6081"/>
    <x v="1761"/>
    <x v="3"/>
    <x v="0"/>
    <x v="0"/>
    <x v="0"/>
    <x v="0"/>
    <x v="208"/>
    <x v="487"/>
    <x v="1749"/>
    <x v="1749"/>
    <x v="1749"/>
    <x v="1848"/>
    <x v="0"/>
    <x v="1"/>
    <x v="1"/>
    <x v="0"/>
    <x v="0"/>
  </r>
  <r>
    <s v="PL 6082"/>
    <x v="1762"/>
    <x v="1"/>
    <x v="0"/>
    <x v="0"/>
    <x v="0"/>
    <x v="0"/>
    <x v="209"/>
    <x v="1"/>
    <x v="2028"/>
    <x v="2028"/>
    <x v="2028"/>
    <x v="2152"/>
    <x v="0"/>
    <x v="1"/>
    <x v="1"/>
    <x v="0"/>
    <x v="0"/>
  </r>
  <r>
    <s v="PL 6083"/>
    <x v="1763"/>
    <x v="0"/>
    <x v="0"/>
    <x v="3"/>
    <x v="0"/>
    <x v="13"/>
    <x v="209"/>
    <x v="477"/>
    <x v="666"/>
    <x v="666"/>
    <x v="666"/>
    <x v="700"/>
    <x v="0"/>
    <x v="1"/>
    <x v="0"/>
    <x v="0"/>
    <x v="0"/>
  </r>
  <r>
    <s v="PL 6084"/>
    <x v="1764"/>
    <x v="1"/>
    <x v="0"/>
    <x v="1"/>
    <x v="2"/>
    <x v="65"/>
    <x v="207"/>
    <x v="475"/>
    <x v="2029"/>
    <x v="2029"/>
    <x v="2029"/>
    <x v="2153"/>
    <x v="1"/>
    <x v="2"/>
    <x v="1"/>
    <x v="1"/>
    <x v="0"/>
  </r>
  <r>
    <s v="PL 6085"/>
    <x v="1765"/>
    <x v="2"/>
    <x v="3"/>
    <x v="1"/>
    <x v="1"/>
    <x v="4"/>
    <x v="190"/>
    <x v="430"/>
    <x v="2030"/>
    <x v="2030"/>
    <x v="2030"/>
    <x v="2154"/>
    <x v="1"/>
    <x v="2"/>
    <x v="1"/>
    <x v="1"/>
    <x v="0"/>
  </r>
  <r>
    <s v="PL 6087"/>
    <x v="1766"/>
    <x v="1"/>
    <x v="0"/>
    <x v="1"/>
    <x v="2"/>
    <x v="29"/>
    <x v="201"/>
    <x v="467"/>
    <x v="2031"/>
    <x v="2031"/>
    <x v="2031"/>
    <x v="2155"/>
    <x v="1"/>
    <x v="2"/>
    <x v="1"/>
    <x v="1"/>
    <x v="0"/>
  </r>
  <r>
    <s v="PL 6088"/>
    <x v="1326"/>
    <x v="1"/>
    <x v="0"/>
    <x v="0"/>
    <x v="2"/>
    <x v="28"/>
    <x v="208"/>
    <x v="476"/>
    <x v="1879"/>
    <x v="1879"/>
    <x v="1879"/>
    <x v="1991"/>
    <x v="1"/>
    <x v="2"/>
    <x v="0"/>
    <x v="0"/>
    <x v="1"/>
  </r>
  <r>
    <s v="PL 6089"/>
    <x v="1371"/>
    <x v="0"/>
    <x v="0"/>
    <x v="0"/>
    <x v="0"/>
    <x v="0"/>
    <x v="208"/>
    <x v="35"/>
    <x v="1749"/>
    <x v="1749"/>
    <x v="1749"/>
    <x v="1848"/>
    <x v="0"/>
    <x v="1"/>
    <x v="0"/>
    <x v="0"/>
    <x v="0"/>
  </r>
  <r>
    <s v="PL 6090"/>
    <x v="598"/>
    <x v="0"/>
    <x v="0"/>
    <x v="0"/>
    <x v="2"/>
    <x v="26"/>
    <x v="204"/>
    <x v="472"/>
    <x v="2032"/>
    <x v="2032"/>
    <x v="2032"/>
    <x v="2156"/>
    <x v="1"/>
    <x v="2"/>
    <x v="0"/>
    <x v="0"/>
    <x v="1"/>
  </r>
  <r>
    <s v="PL 6091"/>
    <x v="1767"/>
    <x v="3"/>
    <x v="0"/>
    <x v="1"/>
    <x v="0"/>
    <x v="0"/>
    <x v="204"/>
    <x v="402"/>
    <x v="2033"/>
    <x v="2033"/>
    <x v="2033"/>
    <x v="2157"/>
    <x v="0"/>
    <x v="1"/>
    <x v="1"/>
    <x v="0"/>
    <x v="0"/>
  </r>
  <r>
    <s v="PL 6092"/>
    <x v="1635"/>
    <x v="0"/>
    <x v="0"/>
    <x v="4"/>
    <x v="0"/>
    <x v="53"/>
    <x v="208"/>
    <x v="393"/>
    <x v="2034"/>
    <x v="2034"/>
    <x v="2034"/>
    <x v="2158"/>
    <x v="0"/>
    <x v="1"/>
    <x v="0"/>
    <x v="0"/>
    <x v="0"/>
  </r>
  <r>
    <s v="PL 6093"/>
    <x v="229"/>
    <x v="0"/>
    <x v="0"/>
    <x v="4"/>
    <x v="0"/>
    <x v="5"/>
    <x v="190"/>
    <x v="430"/>
    <x v="26"/>
    <x v="26"/>
    <x v="26"/>
    <x v="26"/>
    <x v="0"/>
    <x v="2"/>
    <x v="0"/>
    <x v="0"/>
    <x v="0"/>
  </r>
  <r>
    <s v="PL 6094"/>
    <x v="229"/>
    <x v="3"/>
    <x v="0"/>
    <x v="2"/>
    <x v="2"/>
    <x v="42"/>
    <x v="200"/>
    <x v="466"/>
    <x v="2035"/>
    <x v="2035"/>
    <x v="2035"/>
    <x v="2159"/>
    <x v="1"/>
    <x v="2"/>
    <x v="0"/>
    <x v="0"/>
    <x v="1"/>
  </r>
  <r>
    <s v="PL 6095"/>
    <x v="1768"/>
    <x v="0"/>
    <x v="0"/>
    <x v="2"/>
    <x v="2"/>
    <x v="40"/>
    <x v="200"/>
    <x v="466"/>
    <x v="2036"/>
    <x v="2036"/>
    <x v="2036"/>
    <x v="2160"/>
    <x v="1"/>
    <x v="2"/>
    <x v="1"/>
    <x v="1"/>
    <x v="0"/>
  </r>
  <r>
    <s v="PL 6096"/>
    <x v="1769"/>
    <x v="2"/>
    <x v="1"/>
    <x v="1"/>
    <x v="1"/>
    <x v="2"/>
    <x v="208"/>
    <x v="476"/>
    <x v="926"/>
    <x v="926"/>
    <x v="926"/>
    <x v="971"/>
    <x v="0"/>
    <x v="1"/>
    <x v="0"/>
    <x v="0"/>
    <x v="1"/>
  </r>
  <r>
    <s v="PL 6097"/>
    <x v="1769"/>
    <x v="2"/>
    <x v="2"/>
    <x v="0"/>
    <x v="0"/>
    <x v="0"/>
    <x v="208"/>
    <x v="487"/>
    <x v="2037"/>
    <x v="2037"/>
    <x v="2037"/>
    <x v="2161"/>
    <x v="0"/>
    <x v="1"/>
    <x v="0"/>
    <x v="0"/>
    <x v="0"/>
  </r>
  <r>
    <s v="PL 6098"/>
    <x v="1770"/>
    <x v="0"/>
    <x v="0"/>
    <x v="0"/>
    <x v="2"/>
    <x v="26"/>
    <x v="189"/>
    <x v="428"/>
    <x v="915"/>
    <x v="915"/>
    <x v="915"/>
    <x v="958"/>
    <x v="1"/>
    <x v="2"/>
    <x v="1"/>
    <x v="1"/>
    <x v="0"/>
  </r>
  <r>
    <s v="PL 6146"/>
    <x v="1771"/>
    <x v="0"/>
    <x v="0"/>
    <x v="3"/>
    <x v="0"/>
    <x v="0"/>
    <x v="123"/>
    <x v="77"/>
    <x v="2038"/>
    <x v="2038"/>
    <x v="2038"/>
    <x v="2162"/>
    <x v="0"/>
    <x v="1"/>
    <x v="0"/>
    <x v="0"/>
    <x v="0"/>
  </r>
  <r>
    <s v="PL 6148"/>
    <x v="1772"/>
    <x v="1"/>
    <x v="0"/>
    <x v="4"/>
    <x v="0"/>
    <x v="5"/>
    <x v="190"/>
    <x v="430"/>
    <x v="331"/>
    <x v="331"/>
    <x v="331"/>
    <x v="342"/>
    <x v="0"/>
    <x v="2"/>
    <x v="1"/>
    <x v="0"/>
    <x v="0"/>
  </r>
  <r>
    <s v="PL 6149"/>
    <x v="788"/>
    <x v="3"/>
    <x v="0"/>
    <x v="1"/>
    <x v="1"/>
    <x v="8"/>
    <x v="204"/>
    <x v="472"/>
    <x v="2039"/>
    <x v="2039"/>
    <x v="2039"/>
    <x v="2163"/>
    <x v="1"/>
    <x v="1"/>
    <x v="0"/>
    <x v="0"/>
    <x v="1"/>
  </r>
  <r>
    <s v="PL 6150"/>
    <x v="1773"/>
    <x v="1"/>
    <x v="0"/>
    <x v="1"/>
    <x v="1"/>
    <x v="4"/>
    <x v="209"/>
    <x v="477"/>
    <x v="2040"/>
    <x v="2040"/>
    <x v="2040"/>
    <x v="2164"/>
    <x v="1"/>
    <x v="1"/>
    <x v="1"/>
    <x v="1"/>
    <x v="0"/>
  </r>
  <r>
    <s v="PL 6151"/>
    <x v="1774"/>
    <x v="0"/>
    <x v="0"/>
    <x v="4"/>
    <x v="2"/>
    <x v="18"/>
    <x v="208"/>
    <x v="292"/>
    <x v="351"/>
    <x v="351"/>
    <x v="351"/>
    <x v="362"/>
    <x v="0"/>
    <x v="1"/>
    <x v="1"/>
    <x v="1"/>
    <x v="0"/>
  </r>
  <r>
    <s v="PL 6152"/>
    <x v="1775"/>
    <x v="0"/>
    <x v="0"/>
    <x v="0"/>
    <x v="0"/>
    <x v="0"/>
    <x v="208"/>
    <x v="476"/>
    <x v="2041"/>
    <x v="2041"/>
    <x v="2041"/>
    <x v="2165"/>
    <x v="0"/>
    <x v="1"/>
    <x v="1"/>
    <x v="0"/>
    <x v="0"/>
  </r>
  <r>
    <s v="PL 6153"/>
    <x v="37"/>
    <x v="0"/>
    <x v="0"/>
    <x v="0"/>
    <x v="0"/>
    <x v="0"/>
    <x v="208"/>
    <x v="476"/>
    <x v="2042"/>
    <x v="2042"/>
    <x v="2042"/>
    <x v="2166"/>
    <x v="0"/>
    <x v="1"/>
    <x v="0"/>
    <x v="0"/>
    <x v="0"/>
  </r>
  <r>
    <s v="PL 6154"/>
    <x v="1776"/>
    <x v="1"/>
    <x v="0"/>
    <x v="0"/>
    <x v="1"/>
    <x v="9"/>
    <x v="208"/>
    <x v="396"/>
    <x v="1816"/>
    <x v="1816"/>
    <x v="1816"/>
    <x v="2167"/>
    <x v="0"/>
    <x v="1"/>
    <x v="1"/>
    <x v="1"/>
    <x v="0"/>
  </r>
  <r>
    <s v="PL 6155"/>
    <x v="1777"/>
    <x v="0"/>
    <x v="0"/>
    <x v="17"/>
    <x v="1"/>
    <x v="2"/>
    <x v="190"/>
    <x v="430"/>
    <x v="2043"/>
    <x v="2043"/>
    <x v="2043"/>
    <x v="2168"/>
    <x v="0"/>
    <x v="1"/>
    <x v="1"/>
    <x v="1"/>
    <x v="0"/>
  </r>
  <r>
    <s v="PL 6156"/>
    <x v="40"/>
    <x v="0"/>
    <x v="0"/>
    <x v="17"/>
    <x v="2"/>
    <x v="59"/>
    <x v="208"/>
    <x v="476"/>
    <x v="2044"/>
    <x v="2044"/>
    <x v="2044"/>
    <x v="2169"/>
    <x v="1"/>
    <x v="1"/>
    <x v="0"/>
    <x v="0"/>
    <x v="1"/>
  </r>
  <r>
    <s v="PL 6157"/>
    <x v="1778"/>
    <x v="3"/>
    <x v="0"/>
    <x v="0"/>
    <x v="2"/>
    <x v="28"/>
    <x v="190"/>
    <x v="430"/>
    <x v="1879"/>
    <x v="1879"/>
    <x v="1879"/>
    <x v="1991"/>
    <x v="1"/>
    <x v="2"/>
    <x v="1"/>
    <x v="1"/>
    <x v="0"/>
  </r>
  <r>
    <s v="PL 6158"/>
    <x v="1779"/>
    <x v="1"/>
    <x v="0"/>
    <x v="1"/>
    <x v="1"/>
    <x v="7"/>
    <x v="204"/>
    <x v="472"/>
    <x v="2045"/>
    <x v="2045"/>
    <x v="2045"/>
    <x v="2170"/>
    <x v="1"/>
    <x v="2"/>
    <x v="1"/>
    <x v="1"/>
    <x v="0"/>
  </r>
  <r>
    <s v="PL 6159"/>
    <x v="925"/>
    <x v="0"/>
    <x v="0"/>
    <x v="2"/>
    <x v="2"/>
    <x v="31"/>
    <x v="204"/>
    <x v="472"/>
    <x v="2046"/>
    <x v="2046"/>
    <x v="2046"/>
    <x v="2171"/>
    <x v="1"/>
    <x v="2"/>
    <x v="0"/>
    <x v="0"/>
    <x v="1"/>
  </r>
  <r>
    <s v="PL 6160"/>
    <x v="1004"/>
    <x v="3"/>
    <x v="0"/>
    <x v="0"/>
    <x v="0"/>
    <x v="0"/>
    <x v="190"/>
    <x v="430"/>
    <x v="2047"/>
    <x v="2047"/>
    <x v="2047"/>
    <x v="2172"/>
    <x v="0"/>
    <x v="1"/>
    <x v="0"/>
    <x v="0"/>
    <x v="0"/>
  </r>
  <r>
    <s v="PL 6161"/>
    <x v="1780"/>
    <x v="0"/>
    <x v="0"/>
    <x v="0"/>
    <x v="1"/>
    <x v="7"/>
    <x v="185"/>
    <x v="409"/>
    <x v="2048"/>
    <x v="2048"/>
    <x v="2048"/>
    <x v="2173"/>
    <x v="1"/>
    <x v="2"/>
    <x v="1"/>
    <x v="1"/>
    <x v="0"/>
  </r>
  <r>
    <s v="PL 6162"/>
    <x v="1781"/>
    <x v="1"/>
    <x v="0"/>
    <x v="0"/>
    <x v="0"/>
    <x v="0"/>
    <x v="190"/>
    <x v="309"/>
    <x v="2049"/>
    <x v="2049"/>
    <x v="2049"/>
    <x v="2174"/>
    <x v="0"/>
    <x v="1"/>
    <x v="1"/>
    <x v="0"/>
    <x v="0"/>
  </r>
  <r>
    <s v="PL 6163"/>
    <x v="1782"/>
    <x v="0"/>
    <x v="0"/>
    <x v="0"/>
    <x v="0"/>
    <x v="0"/>
    <x v="190"/>
    <x v="430"/>
    <x v="2050"/>
    <x v="2050"/>
    <x v="2050"/>
    <x v="2175"/>
    <x v="0"/>
    <x v="1"/>
    <x v="0"/>
    <x v="0"/>
    <x v="0"/>
  </r>
  <r>
    <s v="PL 6164"/>
    <x v="1783"/>
    <x v="3"/>
    <x v="0"/>
    <x v="1"/>
    <x v="0"/>
    <x v="24"/>
    <x v="201"/>
    <x v="467"/>
    <x v="2051"/>
    <x v="2051"/>
    <x v="2051"/>
    <x v="2176"/>
    <x v="0"/>
    <x v="1"/>
    <x v="1"/>
    <x v="0"/>
    <x v="0"/>
  </r>
  <r>
    <s v="PL 6165"/>
    <x v="1784"/>
    <x v="0"/>
    <x v="0"/>
    <x v="0"/>
    <x v="0"/>
    <x v="0"/>
    <x v="203"/>
    <x v="470"/>
    <x v="2052"/>
    <x v="2052"/>
    <x v="2052"/>
    <x v="2177"/>
    <x v="0"/>
    <x v="2"/>
    <x v="1"/>
    <x v="0"/>
    <x v="0"/>
  </r>
  <r>
    <s v="PL 6166"/>
    <x v="1785"/>
    <x v="1"/>
    <x v="0"/>
    <x v="17"/>
    <x v="1"/>
    <x v="7"/>
    <x v="208"/>
    <x v="476"/>
    <x v="2053"/>
    <x v="2053"/>
    <x v="2053"/>
    <x v="2178"/>
    <x v="0"/>
    <x v="1"/>
    <x v="0"/>
    <x v="0"/>
    <x v="1"/>
  </r>
  <r>
    <s v="PL 6167"/>
    <x v="670"/>
    <x v="0"/>
    <x v="0"/>
    <x v="3"/>
    <x v="0"/>
    <x v="13"/>
    <x v="201"/>
    <x v="467"/>
    <x v="2054"/>
    <x v="2054"/>
    <x v="2054"/>
    <x v="2179"/>
    <x v="0"/>
    <x v="1"/>
    <x v="0"/>
    <x v="0"/>
    <x v="0"/>
  </r>
  <r>
    <s v="PL 6168"/>
    <x v="1786"/>
    <x v="1"/>
    <x v="0"/>
    <x v="0"/>
    <x v="2"/>
    <x v="45"/>
    <x v="185"/>
    <x v="409"/>
    <x v="2055"/>
    <x v="2055"/>
    <x v="2055"/>
    <x v="2180"/>
    <x v="1"/>
    <x v="2"/>
    <x v="1"/>
    <x v="1"/>
    <x v="0"/>
  </r>
  <r>
    <s v="PL 6170"/>
    <x v="1785"/>
    <x v="1"/>
    <x v="0"/>
    <x v="7"/>
    <x v="0"/>
    <x v="55"/>
    <x v="190"/>
    <x v="430"/>
    <x v="2056"/>
    <x v="2056"/>
    <x v="2056"/>
    <x v="2181"/>
    <x v="0"/>
    <x v="1"/>
    <x v="0"/>
    <x v="0"/>
    <x v="0"/>
  </r>
  <r>
    <s v="PL 6173"/>
    <x v="1787"/>
    <x v="1"/>
    <x v="0"/>
    <x v="4"/>
    <x v="0"/>
    <x v="16"/>
    <x v="190"/>
    <x v="430"/>
    <x v="1461"/>
    <x v="1461"/>
    <x v="1461"/>
    <x v="1542"/>
    <x v="0"/>
    <x v="1"/>
    <x v="1"/>
    <x v="0"/>
    <x v="0"/>
  </r>
  <r>
    <s v="PL 6174"/>
    <x v="1652"/>
    <x v="3"/>
    <x v="0"/>
    <x v="4"/>
    <x v="0"/>
    <x v="24"/>
    <x v="190"/>
    <x v="430"/>
    <x v="2057"/>
    <x v="2057"/>
    <x v="2057"/>
    <x v="2182"/>
    <x v="0"/>
    <x v="1"/>
    <x v="0"/>
    <x v="0"/>
    <x v="0"/>
  </r>
  <r>
    <s v="PL 6175"/>
    <x v="1788"/>
    <x v="0"/>
    <x v="0"/>
    <x v="0"/>
    <x v="0"/>
    <x v="0"/>
    <x v="190"/>
    <x v="309"/>
    <x v="1536"/>
    <x v="1536"/>
    <x v="1536"/>
    <x v="1625"/>
    <x v="0"/>
    <x v="1"/>
    <x v="1"/>
    <x v="0"/>
    <x v="0"/>
  </r>
  <r>
    <s v="PL 6176"/>
    <x v="1789"/>
    <x v="2"/>
    <x v="1"/>
    <x v="0"/>
    <x v="0"/>
    <x v="0"/>
    <x v="190"/>
    <x v="205"/>
    <x v="1541"/>
    <x v="1541"/>
    <x v="1541"/>
    <x v="2183"/>
    <x v="0"/>
    <x v="1"/>
    <x v="0"/>
    <x v="0"/>
    <x v="0"/>
  </r>
  <r>
    <s v="PL 6177"/>
    <x v="1790"/>
    <x v="2"/>
    <x v="4"/>
    <x v="0"/>
    <x v="2"/>
    <x v="26"/>
    <x v="185"/>
    <x v="409"/>
    <x v="2058"/>
    <x v="2058"/>
    <x v="2058"/>
    <x v="2184"/>
    <x v="1"/>
    <x v="2"/>
    <x v="1"/>
    <x v="1"/>
    <x v="0"/>
  </r>
  <r>
    <s v="PL 6178"/>
    <x v="1791"/>
    <x v="2"/>
    <x v="1"/>
    <x v="2"/>
    <x v="2"/>
    <x v="42"/>
    <x v="204"/>
    <x v="472"/>
    <x v="2059"/>
    <x v="2059"/>
    <x v="2059"/>
    <x v="103"/>
    <x v="1"/>
    <x v="2"/>
    <x v="1"/>
    <x v="1"/>
    <x v="0"/>
  </r>
  <r>
    <s v="PL 6179"/>
    <x v="1792"/>
    <x v="2"/>
    <x v="2"/>
    <x v="6"/>
    <x v="2"/>
    <x v="35"/>
    <x v="204"/>
    <x v="472"/>
    <x v="2060"/>
    <x v="2060"/>
    <x v="2060"/>
    <x v="2185"/>
    <x v="0"/>
    <x v="2"/>
    <x v="1"/>
    <x v="1"/>
    <x v="0"/>
  </r>
  <r>
    <s v="PL 6180"/>
    <x v="1793"/>
    <x v="1"/>
    <x v="0"/>
    <x v="0"/>
    <x v="0"/>
    <x v="0"/>
    <x v="190"/>
    <x v="205"/>
    <x v="2061"/>
    <x v="2061"/>
    <x v="2061"/>
    <x v="2186"/>
    <x v="0"/>
    <x v="1"/>
    <x v="1"/>
    <x v="0"/>
    <x v="0"/>
  </r>
  <r>
    <s v="PL 6181"/>
    <x v="972"/>
    <x v="2"/>
    <x v="3"/>
    <x v="0"/>
    <x v="0"/>
    <x v="0"/>
    <x v="190"/>
    <x v="309"/>
    <x v="1320"/>
    <x v="1320"/>
    <x v="1320"/>
    <x v="2187"/>
    <x v="0"/>
    <x v="1"/>
    <x v="0"/>
    <x v="0"/>
    <x v="0"/>
  </r>
  <r>
    <s v="PL 6182"/>
    <x v="1794"/>
    <x v="2"/>
    <x v="2"/>
    <x v="17"/>
    <x v="0"/>
    <x v="0"/>
    <x v="190"/>
    <x v="309"/>
    <x v="657"/>
    <x v="657"/>
    <x v="657"/>
    <x v="1590"/>
    <x v="0"/>
    <x v="1"/>
    <x v="1"/>
    <x v="0"/>
    <x v="0"/>
  </r>
  <r>
    <s v="PL 6183"/>
    <x v="1795"/>
    <x v="2"/>
    <x v="2"/>
    <x v="0"/>
    <x v="0"/>
    <x v="0"/>
    <x v="190"/>
    <x v="430"/>
    <x v="351"/>
    <x v="351"/>
    <x v="351"/>
    <x v="2188"/>
    <x v="0"/>
    <x v="1"/>
    <x v="1"/>
    <x v="0"/>
    <x v="0"/>
  </r>
  <r>
    <s v="PL 6184"/>
    <x v="1796"/>
    <x v="0"/>
    <x v="0"/>
    <x v="0"/>
    <x v="0"/>
    <x v="0"/>
    <x v="190"/>
    <x v="300"/>
    <x v="2062"/>
    <x v="2062"/>
    <x v="2062"/>
    <x v="2189"/>
    <x v="0"/>
    <x v="1"/>
    <x v="1"/>
    <x v="0"/>
    <x v="0"/>
  </r>
  <r>
    <s v="PL 6185"/>
    <x v="1797"/>
    <x v="2"/>
    <x v="3"/>
    <x v="0"/>
    <x v="0"/>
    <x v="0"/>
    <x v="190"/>
    <x v="10"/>
    <x v="2063"/>
    <x v="2063"/>
    <x v="2063"/>
    <x v="2190"/>
    <x v="0"/>
    <x v="1"/>
    <x v="1"/>
    <x v="0"/>
    <x v="0"/>
  </r>
  <r>
    <s v="PL 6186"/>
    <x v="1532"/>
    <x v="3"/>
    <x v="0"/>
    <x v="1"/>
    <x v="2"/>
    <x v="35"/>
    <x v="190"/>
    <x v="430"/>
    <x v="2064"/>
    <x v="2064"/>
    <x v="2064"/>
    <x v="2191"/>
    <x v="0"/>
    <x v="1"/>
    <x v="0"/>
    <x v="0"/>
    <x v="1"/>
  </r>
  <r>
    <s v="PL 6187"/>
    <x v="1798"/>
    <x v="3"/>
    <x v="0"/>
    <x v="0"/>
    <x v="2"/>
    <x v="26"/>
    <x v="197"/>
    <x v="461"/>
    <x v="2065"/>
    <x v="2065"/>
    <x v="2065"/>
    <x v="2192"/>
    <x v="1"/>
    <x v="2"/>
    <x v="1"/>
    <x v="1"/>
    <x v="0"/>
  </r>
  <r>
    <s v="PL 6188"/>
    <x v="1481"/>
    <x v="1"/>
    <x v="0"/>
    <x v="0"/>
    <x v="2"/>
    <x v="28"/>
    <x v="212"/>
    <x v="483"/>
    <x v="2066"/>
    <x v="2066"/>
    <x v="2066"/>
    <x v="2193"/>
    <x v="1"/>
    <x v="2"/>
    <x v="0"/>
    <x v="0"/>
    <x v="1"/>
  </r>
  <r>
    <s v="PL 6189"/>
    <x v="161"/>
    <x v="2"/>
    <x v="4"/>
    <x v="0"/>
    <x v="2"/>
    <x v="59"/>
    <x v="203"/>
    <x v="470"/>
    <x v="2067"/>
    <x v="2067"/>
    <x v="2067"/>
    <x v="2194"/>
    <x v="0"/>
    <x v="2"/>
    <x v="0"/>
    <x v="1"/>
    <x v="0"/>
  </r>
  <r>
    <s v="PL 6190"/>
    <x v="324"/>
    <x v="0"/>
    <x v="0"/>
    <x v="2"/>
    <x v="2"/>
    <x v="31"/>
    <x v="203"/>
    <x v="470"/>
    <x v="2068"/>
    <x v="2068"/>
    <x v="2068"/>
    <x v="2195"/>
    <x v="1"/>
    <x v="2"/>
    <x v="0"/>
    <x v="1"/>
    <x v="0"/>
  </r>
  <r>
    <s v="PL 6191"/>
    <x v="721"/>
    <x v="2"/>
    <x v="1"/>
    <x v="9"/>
    <x v="2"/>
    <x v="27"/>
    <x v="211"/>
    <x v="482"/>
    <x v="2069"/>
    <x v="2069"/>
    <x v="2069"/>
    <x v="2196"/>
    <x v="1"/>
    <x v="1"/>
    <x v="0"/>
    <x v="0"/>
    <x v="1"/>
  </r>
  <r>
    <s v="PL 6192"/>
    <x v="1661"/>
    <x v="1"/>
    <x v="0"/>
    <x v="4"/>
    <x v="0"/>
    <x v="15"/>
    <x v="185"/>
    <x v="409"/>
    <x v="1714"/>
    <x v="1714"/>
    <x v="1714"/>
    <x v="1880"/>
    <x v="0"/>
    <x v="0"/>
    <x v="0"/>
    <x v="0"/>
    <x v="0"/>
  </r>
  <r>
    <s v="PL 6193"/>
    <x v="1799"/>
    <x v="1"/>
    <x v="0"/>
    <x v="4"/>
    <x v="4"/>
    <x v="67"/>
    <x v="185"/>
    <x v="409"/>
    <x v="1973"/>
    <x v="1973"/>
    <x v="1973"/>
    <x v="171"/>
    <x v="0"/>
    <x v="0"/>
    <x v="2"/>
    <x v="1"/>
    <x v="2"/>
  </r>
  <r>
    <s v="PL 6194"/>
    <x v="1705"/>
    <x v="1"/>
    <x v="0"/>
    <x v="4"/>
    <x v="0"/>
    <x v="24"/>
    <x v="204"/>
    <x v="472"/>
    <x v="77"/>
    <x v="77"/>
    <x v="77"/>
    <x v="78"/>
    <x v="0"/>
    <x v="1"/>
    <x v="0"/>
    <x v="0"/>
    <x v="0"/>
  </r>
  <r>
    <s v="PL 6195"/>
    <x v="1705"/>
    <x v="1"/>
    <x v="0"/>
    <x v="17"/>
    <x v="0"/>
    <x v="0"/>
    <x v="184"/>
    <x v="411"/>
    <x v="2070"/>
    <x v="2070"/>
    <x v="2070"/>
    <x v="2197"/>
    <x v="0"/>
    <x v="1"/>
    <x v="0"/>
    <x v="0"/>
    <x v="0"/>
  </r>
  <r>
    <s v="PL 6197"/>
    <x v="1800"/>
    <x v="3"/>
    <x v="0"/>
    <x v="0"/>
    <x v="0"/>
    <x v="0"/>
    <x v="204"/>
    <x v="488"/>
    <x v="2071"/>
    <x v="2071"/>
    <x v="2071"/>
    <x v="2198"/>
    <x v="0"/>
    <x v="1"/>
    <x v="1"/>
    <x v="0"/>
    <x v="0"/>
  </r>
  <r>
    <s v="PL 6198"/>
    <x v="1387"/>
    <x v="2"/>
    <x v="3"/>
    <x v="2"/>
    <x v="2"/>
    <x v="31"/>
    <x v="204"/>
    <x v="472"/>
    <x v="1880"/>
    <x v="1880"/>
    <x v="1880"/>
    <x v="2199"/>
    <x v="1"/>
    <x v="2"/>
    <x v="0"/>
    <x v="0"/>
    <x v="1"/>
  </r>
  <r>
    <s v="PL 6199"/>
    <x v="1801"/>
    <x v="1"/>
    <x v="0"/>
    <x v="1"/>
    <x v="1"/>
    <x v="7"/>
    <x v="200"/>
    <x v="466"/>
    <x v="2072"/>
    <x v="2072"/>
    <x v="2072"/>
    <x v="2200"/>
    <x v="1"/>
    <x v="2"/>
    <x v="1"/>
    <x v="1"/>
    <x v="0"/>
  </r>
  <r>
    <s v="PL 6200"/>
    <x v="1802"/>
    <x v="3"/>
    <x v="0"/>
    <x v="0"/>
    <x v="0"/>
    <x v="0"/>
    <x v="204"/>
    <x v="489"/>
    <x v="2073"/>
    <x v="2073"/>
    <x v="2073"/>
    <x v="2201"/>
    <x v="0"/>
    <x v="1"/>
    <x v="1"/>
    <x v="0"/>
    <x v="0"/>
  </r>
  <r>
    <s v="PL 6201"/>
    <x v="1803"/>
    <x v="3"/>
    <x v="0"/>
    <x v="0"/>
    <x v="0"/>
    <x v="0"/>
    <x v="204"/>
    <x v="472"/>
    <x v="2074"/>
    <x v="2074"/>
    <x v="2074"/>
    <x v="2202"/>
    <x v="0"/>
    <x v="1"/>
    <x v="1"/>
    <x v="0"/>
    <x v="0"/>
  </r>
  <r>
    <s v="PL 6202"/>
    <x v="1804"/>
    <x v="2"/>
    <x v="1"/>
    <x v="0"/>
    <x v="0"/>
    <x v="0"/>
    <x v="204"/>
    <x v="30"/>
    <x v="2075"/>
    <x v="2075"/>
    <x v="2075"/>
    <x v="2203"/>
    <x v="0"/>
    <x v="1"/>
    <x v="1"/>
    <x v="0"/>
    <x v="0"/>
  </r>
  <r>
    <s v="PL 6203"/>
    <x v="1805"/>
    <x v="0"/>
    <x v="0"/>
    <x v="3"/>
    <x v="0"/>
    <x v="13"/>
    <x v="204"/>
    <x v="472"/>
    <x v="1335"/>
    <x v="1335"/>
    <x v="1335"/>
    <x v="185"/>
    <x v="0"/>
    <x v="1"/>
    <x v="1"/>
    <x v="0"/>
    <x v="0"/>
  </r>
  <r>
    <s v="PL 6204"/>
    <x v="1806"/>
    <x v="2"/>
    <x v="3"/>
    <x v="4"/>
    <x v="2"/>
    <x v="59"/>
    <x v="204"/>
    <x v="472"/>
    <x v="2076"/>
    <x v="2076"/>
    <x v="2076"/>
    <x v="2204"/>
    <x v="0"/>
    <x v="1"/>
    <x v="1"/>
    <x v="1"/>
    <x v="0"/>
  </r>
  <r>
    <s v="PL 6205"/>
    <x v="1807"/>
    <x v="2"/>
    <x v="3"/>
    <x v="4"/>
    <x v="0"/>
    <x v="0"/>
    <x v="203"/>
    <x v="470"/>
    <x v="2077"/>
    <x v="2077"/>
    <x v="2077"/>
    <x v="2205"/>
    <x v="0"/>
    <x v="1"/>
    <x v="1"/>
    <x v="0"/>
    <x v="0"/>
  </r>
  <r>
    <s v="PL 6206"/>
    <x v="1808"/>
    <x v="1"/>
    <x v="0"/>
    <x v="6"/>
    <x v="2"/>
    <x v="35"/>
    <x v="210"/>
    <x v="490"/>
    <x v="2078"/>
    <x v="2078"/>
    <x v="2078"/>
    <x v="2206"/>
    <x v="0"/>
    <x v="1"/>
    <x v="0"/>
    <x v="1"/>
    <x v="0"/>
  </r>
  <r>
    <s v="PL 6207"/>
    <x v="1808"/>
    <x v="3"/>
    <x v="0"/>
    <x v="6"/>
    <x v="2"/>
    <x v="35"/>
    <x v="197"/>
    <x v="461"/>
    <x v="2079"/>
    <x v="2079"/>
    <x v="2079"/>
    <x v="2207"/>
    <x v="0"/>
    <x v="2"/>
    <x v="0"/>
    <x v="1"/>
    <x v="0"/>
  </r>
  <r>
    <s v="PL 6208"/>
    <x v="40"/>
    <x v="0"/>
    <x v="0"/>
    <x v="0"/>
    <x v="1"/>
    <x v="9"/>
    <x v="204"/>
    <x v="491"/>
    <x v="2080"/>
    <x v="2080"/>
    <x v="2080"/>
    <x v="2208"/>
    <x v="0"/>
    <x v="1"/>
    <x v="0"/>
    <x v="0"/>
    <x v="1"/>
  </r>
  <r>
    <s v="PL 6209"/>
    <x v="40"/>
    <x v="1"/>
    <x v="0"/>
    <x v="4"/>
    <x v="0"/>
    <x v="15"/>
    <x v="203"/>
    <x v="470"/>
    <x v="287"/>
    <x v="287"/>
    <x v="287"/>
    <x v="373"/>
    <x v="0"/>
    <x v="2"/>
    <x v="0"/>
    <x v="0"/>
    <x v="0"/>
  </r>
  <r>
    <s v="PL 6210"/>
    <x v="40"/>
    <x v="2"/>
    <x v="3"/>
    <x v="4"/>
    <x v="0"/>
    <x v="0"/>
    <x v="203"/>
    <x v="470"/>
    <x v="2081"/>
    <x v="2081"/>
    <x v="2081"/>
    <x v="2209"/>
    <x v="0"/>
    <x v="2"/>
    <x v="0"/>
    <x v="0"/>
    <x v="0"/>
  </r>
  <r>
    <s v="PL 6211"/>
    <x v="1"/>
    <x v="2"/>
    <x v="1"/>
    <x v="4"/>
    <x v="2"/>
    <x v="63"/>
    <x v="189"/>
    <x v="428"/>
    <x v="2082"/>
    <x v="2082"/>
    <x v="2082"/>
    <x v="2210"/>
    <x v="1"/>
    <x v="0"/>
    <x v="0"/>
    <x v="0"/>
    <x v="1"/>
  </r>
  <r>
    <s v="PL 6212"/>
    <x v="1"/>
    <x v="0"/>
    <x v="0"/>
    <x v="0"/>
    <x v="0"/>
    <x v="0"/>
    <x v="204"/>
    <x v="489"/>
    <x v="2083"/>
    <x v="2083"/>
    <x v="2083"/>
    <x v="2211"/>
    <x v="0"/>
    <x v="1"/>
    <x v="0"/>
    <x v="0"/>
    <x v="0"/>
  </r>
  <r>
    <s v="PL 6213"/>
    <x v="1809"/>
    <x v="1"/>
    <x v="0"/>
    <x v="0"/>
    <x v="0"/>
    <x v="0"/>
    <x v="204"/>
    <x v="492"/>
    <x v="2084"/>
    <x v="2084"/>
    <x v="2084"/>
    <x v="2212"/>
    <x v="1"/>
    <x v="1"/>
    <x v="1"/>
    <x v="0"/>
    <x v="0"/>
  </r>
  <r>
    <s v="PL 6214"/>
    <x v="1810"/>
    <x v="2"/>
    <x v="3"/>
    <x v="3"/>
    <x v="0"/>
    <x v="13"/>
    <x v="204"/>
    <x v="472"/>
    <x v="2085"/>
    <x v="2085"/>
    <x v="2085"/>
    <x v="2213"/>
    <x v="0"/>
    <x v="1"/>
    <x v="1"/>
    <x v="0"/>
    <x v="0"/>
  </r>
  <r>
    <s v="PL 6215"/>
    <x v="1811"/>
    <x v="1"/>
    <x v="0"/>
    <x v="17"/>
    <x v="0"/>
    <x v="0"/>
    <x v="204"/>
    <x v="488"/>
    <x v="1135"/>
    <x v="1135"/>
    <x v="1135"/>
    <x v="1196"/>
    <x v="0"/>
    <x v="1"/>
    <x v="0"/>
    <x v="0"/>
    <x v="0"/>
  </r>
  <r>
    <s v="PL 6216"/>
    <x v="1617"/>
    <x v="3"/>
    <x v="0"/>
    <x v="17"/>
    <x v="0"/>
    <x v="0"/>
    <x v="204"/>
    <x v="488"/>
    <x v="2086"/>
    <x v="2086"/>
    <x v="2086"/>
    <x v="2214"/>
    <x v="0"/>
    <x v="1"/>
    <x v="0"/>
    <x v="0"/>
    <x v="0"/>
  </r>
  <r>
    <s v="PL 6217"/>
    <x v="1812"/>
    <x v="3"/>
    <x v="0"/>
    <x v="17"/>
    <x v="0"/>
    <x v="0"/>
    <x v="204"/>
    <x v="472"/>
    <x v="2087"/>
    <x v="2087"/>
    <x v="2087"/>
    <x v="2215"/>
    <x v="0"/>
    <x v="1"/>
    <x v="1"/>
    <x v="0"/>
    <x v="0"/>
  </r>
  <r>
    <s v="PL 6218"/>
    <x v="1813"/>
    <x v="3"/>
    <x v="0"/>
    <x v="4"/>
    <x v="0"/>
    <x v="0"/>
    <x v="204"/>
    <x v="472"/>
    <x v="2088"/>
    <x v="2088"/>
    <x v="2088"/>
    <x v="2216"/>
    <x v="0"/>
    <x v="1"/>
    <x v="1"/>
    <x v="0"/>
    <x v="0"/>
  </r>
  <r>
    <s v="PL 6219"/>
    <x v="1814"/>
    <x v="1"/>
    <x v="0"/>
    <x v="0"/>
    <x v="2"/>
    <x v="26"/>
    <x v="213"/>
    <x v="484"/>
    <x v="2089"/>
    <x v="2089"/>
    <x v="2089"/>
    <x v="2217"/>
    <x v="1"/>
    <x v="2"/>
    <x v="1"/>
    <x v="1"/>
    <x v="0"/>
  </r>
  <r>
    <s v="PL 6220"/>
    <x v="1789"/>
    <x v="0"/>
    <x v="0"/>
    <x v="2"/>
    <x v="2"/>
    <x v="42"/>
    <x v="213"/>
    <x v="484"/>
    <x v="2090"/>
    <x v="2090"/>
    <x v="2090"/>
    <x v="2218"/>
    <x v="1"/>
    <x v="2"/>
    <x v="0"/>
    <x v="0"/>
    <x v="1"/>
  </r>
  <r>
    <s v="PL 6221"/>
    <x v="837"/>
    <x v="2"/>
    <x v="1"/>
    <x v="1"/>
    <x v="1"/>
    <x v="7"/>
    <x v="200"/>
    <x v="466"/>
    <x v="2091"/>
    <x v="2091"/>
    <x v="2091"/>
    <x v="2219"/>
    <x v="0"/>
    <x v="2"/>
    <x v="0"/>
    <x v="1"/>
    <x v="0"/>
  </r>
  <r>
    <s v="PL 6222"/>
    <x v="835"/>
    <x v="3"/>
    <x v="0"/>
    <x v="8"/>
    <x v="2"/>
    <x v="20"/>
    <x v="203"/>
    <x v="470"/>
    <x v="2092"/>
    <x v="2092"/>
    <x v="2092"/>
    <x v="2220"/>
    <x v="0"/>
    <x v="0"/>
    <x v="0"/>
    <x v="1"/>
    <x v="0"/>
  </r>
  <r>
    <s v="PL 6223"/>
    <x v="1001"/>
    <x v="0"/>
    <x v="0"/>
    <x v="0"/>
    <x v="1"/>
    <x v="9"/>
    <x v="203"/>
    <x v="400"/>
    <x v="2093"/>
    <x v="2093"/>
    <x v="2093"/>
    <x v="2221"/>
    <x v="0"/>
    <x v="1"/>
    <x v="0"/>
    <x v="0"/>
    <x v="1"/>
  </r>
  <r>
    <s v="PL 6224"/>
    <x v="319"/>
    <x v="2"/>
    <x v="2"/>
    <x v="0"/>
    <x v="0"/>
    <x v="0"/>
    <x v="203"/>
    <x v="312"/>
    <x v="1082"/>
    <x v="1082"/>
    <x v="1082"/>
    <x v="1137"/>
    <x v="0"/>
    <x v="1"/>
    <x v="0"/>
    <x v="0"/>
    <x v="0"/>
  </r>
  <r>
    <s v="PL 6225"/>
    <x v="30"/>
    <x v="3"/>
    <x v="0"/>
    <x v="0"/>
    <x v="1"/>
    <x v="9"/>
    <x v="203"/>
    <x v="400"/>
    <x v="505"/>
    <x v="505"/>
    <x v="505"/>
    <x v="521"/>
    <x v="0"/>
    <x v="1"/>
    <x v="0"/>
    <x v="0"/>
    <x v="1"/>
  </r>
  <r>
    <s v="PL 6226"/>
    <x v="1815"/>
    <x v="0"/>
    <x v="0"/>
    <x v="0"/>
    <x v="1"/>
    <x v="9"/>
    <x v="203"/>
    <x v="400"/>
    <x v="2094"/>
    <x v="2094"/>
    <x v="2094"/>
    <x v="2222"/>
    <x v="0"/>
    <x v="1"/>
    <x v="1"/>
    <x v="1"/>
    <x v="0"/>
  </r>
  <r>
    <s v="PL 6227"/>
    <x v="30"/>
    <x v="0"/>
    <x v="0"/>
    <x v="1"/>
    <x v="0"/>
    <x v="5"/>
    <x v="185"/>
    <x v="409"/>
    <x v="1462"/>
    <x v="1462"/>
    <x v="1462"/>
    <x v="1543"/>
    <x v="0"/>
    <x v="2"/>
    <x v="0"/>
    <x v="0"/>
    <x v="0"/>
  </r>
  <r>
    <s v="PL 6228"/>
    <x v="30"/>
    <x v="1"/>
    <x v="0"/>
    <x v="6"/>
    <x v="2"/>
    <x v="35"/>
    <x v="203"/>
    <x v="470"/>
    <x v="2095"/>
    <x v="2095"/>
    <x v="2095"/>
    <x v="2223"/>
    <x v="0"/>
    <x v="1"/>
    <x v="0"/>
    <x v="0"/>
    <x v="1"/>
  </r>
  <r>
    <s v="PL 6229"/>
    <x v="1816"/>
    <x v="0"/>
    <x v="0"/>
    <x v="4"/>
    <x v="0"/>
    <x v="24"/>
    <x v="203"/>
    <x v="470"/>
    <x v="77"/>
    <x v="77"/>
    <x v="77"/>
    <x v="78"/>
    <x v="0"/>
    <x v="1"/>
    <x v="0"/>
    <x v="0"/>
    <x v="0"/>
  </r>
  <r>
    <s v="PL 6230"/>
    <x v="1817"/>
    <x v="1"/>
    <x v="0"/>
    <x v="0"/>
    <x v="1"/>
    <x v="9"/>
    <x v="203"/>
    <x v="400"/>
    <x v="2096"/>
    <x v="2096"/>
    <x v="2096"/>
    <x v="2224"/>
    <x v="0"/>
    <x v="1"/>
    <x v="1"/>
    <x v="1"/>
    <x v="0"/>
  </r>
  <r>
    <s v="PL 6231"/>
    <x v="1818"/>
    <x v="0"/>
    <x v="0"/>
    <x v="0"/>
    <x v="1"/>
    <x v="9"/>
    <x v="203"/>
    <x v="400"/>
    <x v="2097"/>
    <x v="2097"/>
    <x v="2097"/>
    <x v="2225"/>
    <x v="0"/>
    <x v="1"/>
    <x v="1"/>
    <x v="1"/>
    <x v="0"/>
  </r>
  <r>
    <s v="PL 6232"/>
    <x v="1819"/>
    <x v="0"/>
    <x v="0"/>
    <x v="17"/>
    <x v="0"/>
    <x v="0"/>
    <x v="161"/>
    <x v="366"/>
    <x v="2098"/>
    <x v="2098"/>
    <x v="2098"/>
    <x v="2226"/>
    <x v="0"/>
    <x v="1"/>
    <x v="0"/>
    <x v="0"/>
    <x v="0"/>
  </r>
  <r>
    <s v="PL 6234"/>
    <x v="1819"/>
    <x v="2"/>
    <x v="1"/>
    <x v="17"/>
    <x v="2"/>
    <x v="51"/>
    <x v="189"/>
    <x v="493"/>
    <x v="2099"/>
    <x v="2099"/>
    <x v="2099"/>
    <x v="2227"/>
    <x v="1"/>
    <x v="1"/>
    <x v="0"/>
    <x v="0"/>
    <x v="1"/>
  </r>
  <r>
    <s v="PL 6236"/>
    <x v="862"/>
    <x v="2"/>
    <x v="2"/>
    <x v="17"/>
    <x v="0"/>
    <x v="0"/>
    <x v="159"/>
    <x v="480"/>
    <x v="732"/>
    <x v="732"/>
    <x v="732"/>
    <x v="767"/>
    <x v="0"/>
    <x v="1"/>
    <x v="0"/>
    <x v="0"/>
    <x v="0"/>
  </r>
  <r>
    <s v="PL 6238"/>
    <x v="1820"/>
    <x v="2"/>
    <x v="1"/>
    <x v="17"/>
    <x v="1"/>
    <x v="1"/>
    <x v="173"/>
    <x v="379"/>
    <x v="2100"/>
    <x v="2100"/>
    <x v="2100"/>
    <x v="2228"/>
    <x v="0"/>
    <x v="1"/>
    <x v="1"/>
    <x v="1"/>
    <x v="0"/>
  </r>
  <r>
    <s v="PL 6240"/>
    <x v="1308"/>
    <x v="1"/>
    <x v="0"/>
    <x v="17"/>
    <x v="0"/>
    <x v="0"/>
    <x v="203"/>
    <x v="200"/>
    <x v="2101"/>
    <x v="2101"/>
    <x v="2101"/>
    <x v="2148"/>
    <x v="0"/>
    <x v="1"/>
    <x v="0"/>
    <x v="0"/>
    <x v="0"/>
  </r>
  <r>
    <s v="PL 6241"/>
    <x v="1821"/>
    <x v="1"/>
    <x v="0"/>
    <x v="0"/>
    <x v="0"/>
    <x v="0"/>
    <x v="203"/>
    <x v="470"/>
    <x v="2047"/>
    <x v="2047"/>
    <x v="2047"/>
    <x v="2172"/>
    <x v="0"/>
    <x v="1"/>
    <x v="1"/>
    <x v="0"/>
    <x v="0"/>
  </r>
  <r>
    <s v="PL 6242"/>
    <x v="1822"/>
    <x v="1"/>
    <x v="0"/>
    <x v="9"/>
    <x v="2"/>
    <x v="59"/>
    <x v="203"/>
    <x v="470"/>
    <x v="34"/>
    <x v="34"/>
    <x v="34"/>
    <x v="953"/>
    <x v="0"/>
    <x v="1"/>
    <x v="1"/>
    <x v="1"/>
    <x v="0"/>
  </r>
  <r>
    <s v="PL 6243"/>
    <x v="1823"/>
    <x v="1"/>
    <x v="0"/>
    <x v="2"/>
    <x v="2"/>
    <x v="21"/>
    <x v="190"/>
    <x v="430"/>
    <x v="2102"/>
    <x v="2102"/>
    <x v="2102"/>
    <x v="2229"/>
    <x v="0"/>
    <x v="1"/>
    <x v="1"/>
    <x v="1"/>
    <x v="0"/>
  </r>
  <r>
    <s v="PL 6244"/>
    <x v="1824"/>
    <x v="0"/>
    <x v="0"/>
    <x v="2"/>
    <x v="1"/>
    <x v="1"/>
    <x v="190"/>
    <x v="430"/>
    <x v="2103"/>
    <x v="2103"/>
    <x v="2103"/>
    <x v="2230"/>
    <x v="0"/>
    <x v="1"/>
    <x v="1"/>
    <x v="1"/>
    <x v="0"/>
  </r>
  <r>
    <s v="PL 6245"/>
    <x v="1825"/>
    <x v="2"/>
    <x v="4"/>
    <x v="1"/>
    <x v="2"/>
    <x v="35"/>
    <x v="190"/>
    <x v="430"/>
    <x v="2104"/>
    <x v="2104"/>
    <x v="2104"/>
    <x v="195"/>
    <x v="0"/>
    <x v="1"/>
    <x v="0"/>
    <x v="1"/>
    <x v="0"/>
  </r>
  <r>
    <s v="PL 6246"/>
    <x v="1825"/>
    <x v="2"/>
    <x v="1"/>
    <x v="1"/>
    <x v="2"/>
    <x v="51"/>
    <x v="204"/>
    <x v="472"/>
    <x v="2105"/>
    <x v="2105"/>
    <x v="2105"/>
    <x v="2231"/>
    <x v="1"/>
    <x v="1"/>
    <x v="0"/>
    <x v="1"/>
    <x v="0"/>
  </r>
  <r>
    <s v="PL 6247"/>
    <x v="1826"/>
    <x v="0"/>
    <x v="0"/>
    <x v="6"/>
    <x v="2"/>
    <x v="59"/>
    <x v="203"/>
    <x v="470"/>
    <x v="2106"/>
    <x v="2106"/>
    <x v="2106"/>
    <x v="2232"/>
    <x v="0"/>
    <x v="1"/>
    <x v="1"/>
    <x v="1"/>
    <x v="0"/>
  </r>
  <r>
    <s v="PL 6248"/>
    <x v="1827"/>
    <x v="1"/>
    <x v="0"/>
    <x v="17"/>
    <x v="0"/>
    <x v="0"/>
    <x v="203"/>
    <x v="397"/>
    <x v="198"/>
    <x v="198"/>
    <x v="198"/>
    <x v="203"/>
    <x v="0"/>
    <x v="1"/>
    <x v="1"/>
    <x v="0"/>
    <x v="0"/>
  </r>
  <r>
    <s v="PL 6249"/>
    <x v="1828"/>
    <x v="3"/>
    <x v="0"/>
    <x v="3"/>
    <x v="0"/>
    <x v="15"/>
    <x v="207"/>
    <x v="475"/>
    <x v="22"/>
    <x v="22"/>
    <x v="22"/>
    <x v="22"/>
    <x v="0"/>
    <x v="1"/>
    <x v="0"/>
    <x v="0"/>
    <x v="0"/>
  </r>
  <r>
    <s v="PL 6250"/>
    <x v="439"/>
    <x v="2"/>
    <x v="3"/>
    <x v="1"/>
    <x v="0"/>
    <x v="0"/>
    <x v="207"/>
    <x v="475"/>
    <x v="2107"/>
    <x v="2107"/>
    <x v="2107"/>
    <x v="2233"/>
    <x v="0"/>
    <x v="1"/>
    <x v="0"/>
    <x v="0"/>
    <x v="0"/>
  </r>
  <r>
    <s v="PL 6251"/>
    <x v="1829"/>
    <x v="2"/>
    <x v="2"/>
    <x v="0"/>
    <x v="1"/>
    <x v="9"/>
    <x v="210"/>
    <x v="407"/>
    <x v="351"/>
    <x v="351"/>
    <x v="351"/>
    <x v="2188"/>
    <x v="0"/>
    <x v="1"/>
    <x v="0"/>
    <x v="0"/>
    <x v="1"/>
  </r>
  <r>
    <s v="PL 6252"/>
    <x v="1829"/>
    <x v="2"/>
    <x v="3"/>
    <x v="0"/>
    <x v="1"/>
    <x v="9"/>
    <x v="210"/>
    <x v="407"/>
    <x v="1705"/>
    <x v="1705"/>
    <x v="1705"/>
    <x v="2234"/>
    <x v="0"/>
    <x v="1"/>
    <x v="0"/>
    <x v="0"/>
    <x v="1"/>
  </r>
  <r>
    <s v="PL 6253"/>
    <x v="670"/>
    <x v="0"/>
    <x v="0"/>
    <x v="5"/>
    <x v="2"/>
    <x v="35"/>
    <x v="207"/>
    <x v="475"/>
    <x v="2108"/>
    <x v="2108"/>
    <x v="2108"/>
    <x v="2235"/>
    <x v="0"/>
    <x v="1"/>
    <x v="0"/>
    <x v="0"/>
    <x v="1"/>
  </r>
  <r>
    <s v="PL 6254"/>
    <x v="40"/>
    <x v="1"/>
    <x v="0"/>
    <x v="5"/>
    <x v="1"/>
    <x v="1"/>
    <x v="207"/>
    <x v="475"/>
    <x v="1807"/>
    <x v="1807"/>
    <x v="1807"/>
    <x v="2236"/>
    <x v="0"/>
    <x v="1"/>
    <x v="0"/>
    <x v="0"/>
    <x v="1"/>
  </r>
  <r>
    <s v="PL 6260"/>
    <x v="1829"/>
    <x v="1"/>
    <x v="0"/>
    <x v="0"/>
    <x v="0"/>
    <x v="0"/>
    <x v="203"/>
    <x v="470"/>
    <x v="2109"/>
    <x v="2109"/>
    <x v="2109"/>
    <x v="2237"/>
    <x v="0"/>
    <x v="1"/>
    <x v="0"/>
    <x v="0"/>
    <x v="0"/>
  </r>
  <r>
    <s v="PL 6261"/>
    <x v="1829"/>
    <x v="1"/>
    <x v="0"/>
    <x v="0"/>
    <x v="0"/>
    <x v="0"/>
    <x v="203"/>
    <x v="470"/>
    <x v="2110"/>
    <x v="2110"/>
    <x v="2110"/>
    <x v="2238"/>
    <x v="0"/>
    <x v="1"/>
    <x v="0"/>
    <x v="0"/>
    <x v="0"/>
  </r>
  <r>
    <s v="PL 6262"/>
    <x v="1830"/>
    <x v="0"/>
    <x v="0"/>
    <x v="0"/>
    <x v="0"/>
    <x v="0"/>
    <x v="203"/>
    <x v="397"/>
    <x v="2111"/>
    <x v="2111"/>
    <x v="2111"/>
    <x v="2239"/>
    <x v="0"/>
    <x v="1"/>
    <x v="0"/>
    <x v="0"/>
    <x v="0"/>
  </r>
  <r>
    <s v="PL 6263"/>
    <x v="1831"/>
    <x v="2"/>
    <x v="2"/>
    <x v="17"/>
    <x v="0"/>
    <x v="0"/>
    <x v="203"/>
    <x v="470"/>
    <x v="2112"/>
    <x v="2112"/>
    <x v="2112"/>
    <x v="2240"/>
    <x v="0"/>
    <x v="1"/>
    <x v="1"/>
    <x v="0"/>
    <x v="0"/>
  </r>
  <r>
    <s v="PL 6264"/>
    <x v="660"/>
    <x v="0"/>
    <x v="0"/>
    <x v="17"/>
    <x v="0"/>
    <x v="0"/>
    <x v="203"/>
    <x v="312"/>
    <x v="1208"/>
    <x v="1208"/>
    <x v="1208"/>
    <x v="2241"/>
    <x v="0"/>
    <x v="1"/>
    <x v="0"/>
    <x v="0"/>
    <x v="0"/>
  </r>
  <r>
    <s v="PL 6265"/>
    <x v="1339"/>
    <x v="0"/>
    <x v="0"/>
    <x v="0"/>
    <x v="2"/>
    <x v="26"/>
    <x v="185"/>
    <x v="409"/>
    <x v="2113"/>
    <x v="2113"/>
    <x v="2113"/>
    <x v="2242"/>
    <x v="1"/>
    <x v="2"/>
    <x v="0"/>
    <x v="0"/>
    <x v="1"/>
  </r>
  <r>
    <s v="PL 6266"/>
    <x v="1005"/>
    <x v="1"/>
    <x v="0"/>
    <x v="4"/>
    <x v="0"/>
    <x v="5"/>
    <x v="189"/>
    <x v="428"/>
    <x v="26"/>
    <x v="26"/>
    <x v="26"/>
    <x v="26"/>
    <x v="0"/>
    <x v="2"/>
    <x v="0"/>
    <x v="0"/>
    <x v="0"/>
  </r>
  <r>
    <s v="PL 6267"/>
    <x v="1832"/>
    <x v="2"/>
    <x v="4"/>
    <x v="4"/>
    <x v="0"/>
    <x v="15"/>
    <x v="189"/>
    <x v="428"/>
    <x v="1080"/>
    <x v="1080"/>
    <x v="1080"/>
    <x v="2243"/>
    <x v="0"/>
    <x v="2"/>
    <x v="1"/>
    <x v="0"/>
    <x v="0"/>
  </r>
  <r>
    <s v="PL 6268"/>
    <x v="1833"/>
    <x v="1"/>
    <x v="0"/>
    <x v="4"/>
    <x v="0"/>
    <x v="5"/>
    <x v="189"/>
    <x v="428"/>
    <x v="26"/>
    <x v="26"/>
    <x v="26"/>
    <x v="26"/>
    <x v="0"/>
    <x v="2"/>
    <x v="0"/>
    <x v="0"/>
    <x v="0"/>
  </r>
  <r>
    <s v="PL 6269"/>
    <x v="1833"/>
    <x v="3"/>
    <x v="0"/>
    <x v="4"/>
    <x v="0"/>
    <x v="15"/>
    <x v="189"/>
    <x v="428"/>
    <x v="1080"/>
    <x v="1080"/>
    <x v="1080"/>
    <x v="1135"/>
    <x v="0"/>
    <x v="2"/>
    <x v="0"/>
    <x v="0"/>
    <x v="0"/>
  </r>
  <r>
    <s v="PL 6270"/>
    <x v="1834"/>
    <x v="1"/>
    <x v="0"/>
    <x v="1"/>
    <x v="1"/>
    <x v="4"/>
    <x v="213"/>
    <x v="484"/>
    <x v="1569"/>
    <x v="1569"/>
    <x v="1569"/>
    <x v="1661"/>
    <x v="1"/>
    <x v="2"/>
    <x v="0"/>
    <x v="0"/>
    <x v="1"/>
  </r>
  <r>
    <s v="PL 6271"/>
    <x v="1834"/>
    <x v="0"/>
    <x v="0"/>
    <x v="3"/>
    <x v="0"/>
    <x v="13"/>
    <x v="210"/>
    <x v="490"/>
    <x v="2114"/>
    <x v="2114"/>
    <x v="2114"/>
    <x v="2244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s v="PL 6383"/>
    <x v="1835"/>
    <x v="3"/>
    <x v="0"/>
    <x v="1"/>
    <x v="1"/>
    <x v="4"/>
    <x v="199"/>
    <x v="464"/>
    <x v="340"/>
    <x v="340"/>
    <x v="340"/>
    <x v="2018"/>
    <x v="1"/>
    <x v="2"/>
    <x v="1"/>
    <x v="1"/>
    <x v="0"/>
  </r>
  <r>
    <s v="PL 6391"/>
    <x v="1327"/>
    <x v="0"/>
    <x v="0"/>
    <x v="5"/>
    <x v="2"/>
    <x v="35"/>
    <x v="207"/>
    <x v="475"/>
    <x v="2115"/>
    <x v="2115"/>
    <x v="2115"/>
    <x v="2245"/>
    <x v="0"/>
    <x v="1"/>
    <x v="0"/>
    <x v="0"/>
    <x v="1"/>
  </r>
  <r>
    <s v="PL 6392"/>
    <x v="1327"/>
    <x v="1"/>
    <x v="0"/>
    <x v="5"/>
    <x v="1"/>
    <x v="1"/>
    <x v="207"/>
    <x v="475"/>
    <x v="1543"/>
    <x v="1543"/>
    <x v="1543"/>
    <x v="124"/>
    <x v="0"/>
    <x v="1"/>
    <x v="0"/>
    <x v="0"/>
    <x v="1"/>
  </r>
  <r>
    <s v="PL 6393"/>
    <x v="1829"/>
    <x v="0"/>
    <x v="0"/>
    <x v="4"/>
    <x v="0"/>
    <x v="24"/>
    <x v="215"/>
    <x v="494"/>
    <x v="2116"/>
    <x v="2116"/>
    <x v="2116"/>
    <x v="2246"/>
    <x v="0"/>
    <x v="2"/>
    <x v="0"/>
    <x v="0"/>
    <x v="0"/>
  </r>
  <r>
    <s v="PL 6394"/>
    <x v="1829"/>
    <x v="3"/>
    <x v="0"/>
    <x v="0"/>
    <x v="0"/>
    <x v="0"/>
    <x v="185"/>
    <x v="495"/>
    <x v="1484"/>
    <x v="1484"/>
    <x v="1484"/>
    <x v="2247"/>
    <x v="0"/>
    <x v="1"/>
    <x v="0"/>
    <x v="0"/>
    <x v="0"/>
  </r>
  <r>
    <s v="PL 6395"/>
    <x v="1836"/>
    <x v="3"/>
    <x v="0"/>
    <x v="0"/>
    <x v="0"/>
    <x v="0"/>
    <x v="185"/>
    <x v="324"/>
    <x v="2117"/>
    <x v="2117"/>
    <x v="2117"/>
    <x v="2248"/>
    <x v="0"/>
    <x v="1"/>
    <x v="1"/>
    <x v="0"/>
    <x v="0"/>
  </r>
  <r>
    <s v="PL 6396"/>
    <x v="1837"/>
    <x v="3"/>
    <x v="0"/>
    <x v="17"/>
    <x v="0"/>
    <x v="0"/>
    <x v="185"/>
    <x v="495"/>
    <x v="2118"/>
    <x v="2118"/>
    <x v="2118"/>
    <x v="2249"/>
    <x v="0"/>
    <x v="1"/>
    <x v="1"/>
    <x v="0"/>
    <x v="0"/>
  </r>
  <r>
    <s v="PL 6397"/>
    <x v="1838"/>
    <x v="0"/>
    <x v="0"/>
    <x v="0"/>
    <x v="2"/>
    <x v="26"/>
    <x v="211"/>
    <x v="482"/>
    <x v="2119"/>
    <x v="2119"/>
    <x v="2119"/>
    <x v="2250"/>
    <x v="1"/>
    <x v="2"/>
    <x v="1"/>
    <x v="1"/>
    <x v="0"/>
  </r>
  <r>
    <s v="PL 6398"/>
    <x v="789"/>
    <x v="2"/>
    <x v="4"/>
    <x v="0"/>
    <x v="0"/>
    <x v="0"/>
    <x v="185"/>
    <x v="495"/>
    <x v="1034"/>
    <x v="1034"/>
    <x v="1034"/>
    <x v="2251"/>
    <x v="0"/>
    <x v="1"/>
    <x v="0"/>
    <x v="0"/>
    <x v="0"/>
  </r>
  <r>
    <s v="PL 6399"/>
    <x v="1839"/>
    <x v="1"/>
    <x v="0"/>
    <x v="0"/>
    <x v="1"/>
    <x v="9"/>
    <x v="185"/>
    <x v="213"/>
    <x v="646"/>
    <x v="646"/>
    <x v="646"/>
    <x v="2252"/>
    <x v="0"/>
    <x v="1"/>
    <x v="1"/>
    <x v="1"/>
    <x v="0"/>
  </r>
  <r>
    <s v="PL 6400"/>
    <x v="1840"/>
    <x v="1"/>
    <x v="0"/>
    <x v="3"/>
    <x v="0"/>
    <x v="13"/>
    <x v="185"/>
    <x v="409"/>
    <x v="2120"/>
    <x v="2120"/>
    <x v="2120"/>
    <x v="2253"/>
    <x v="0"/>
    <x v="1"/>
    <x v="0"/>
    <x v="0"/>
    <x v="0"/>
  </r>
  <r>
    <s v="PL 6401"/>
    <x v="1841"/>
    <x v="0"/>
    <x v="0"/>
    <x v="17"/>
    <x v="0"/>
    <x v="0"/>
    <x v="185"/>
    <x v="324"/>
    <x v="1740"/>
    <x v="1740"/>
    <x v="1740"/>
    <x v="1840"/>
    <x v="0"/>
    <x v="1"/>
    <x v="1"/>
    <x v="0"/>
    <x v="0"/>
  </r>
  <r>
    <s v="PL 6402"/>
    <x v="1842"/>
    <x v="3"/>
    <x v="0"/>
    <x v="17"/>
    <x v="0"/>
    <x v="0"/>
    <x v="185"/>
    <x v="321"/>
    <x v="536"/>
    <x v="536"/>
    <x v="536"/>
    <x v="2254"/>
    <x v="0"/>
    <x v="1"/>
    <x v="1"/>
    <x v="0"/>
    <x v="0"/>
  </r>
  <r>
    <s v="PL 6403"/>
    <x v="1843"/>
    <x v="1"/>
    <x v="0"/>
    <x v="3"/>
    <x v="0"/>
    <x v="13"/>
    <x v="185"/>
    <x v="409"/>
    <x v="2121"/>
    <x v="2121"/>
    <x v="2121"/>
    <x v="2255"/>
    <x v="0"/>
    <x v="1"/>
    <x v="1"/>
    <x v="0"/>
    <x v="0"/>
  </r>
  <r>
    <s v="PL 6404"/>
    <x v="1844"/>
    <x v="0"/>
    <x v="0"/>
    <x v="4"/>
    <x v="0"/>
    <x v="15"/>
    <x v="172"/>
    <x v="373"/>
    <x v="101"/>
    <x v="101"/>
    <x v="101"/>
    <x v="102"/>
    <x v="0"/>
    <x v="2"/>
    <x v="1"/>
    <x v="0"/>
    <x v="0"/>
  </r>
  <r>
    <s v="PL 6405"/>
    <x v="1845"/>
    <x v="2"/>
    <x v="1"/>
    <x v="4"/>
    <x v="0"/>
    <x v="24"/>
    <x v="172"/>
    <x v="373"/>
    <x v="113"/>
    <x v="113"/>
    <x v="113"/>
    <x v="140"/>
    <x v="0"/>
    <x v="2"/>
    <x v="1"/>
    <x v="0"/>
    <x v="0"/>
  </r>
  <r>
    <s v="PL 6408"/>
    <x v="1846"/>
    <x v="0"/>
    <x v="0"/>
    <x v="16"/>
    <x v="1"/>
    <x v="1"/>
    <x v="195"/>
    <x v="496"/>
    <x v="2122"/>
    <x v="2122"/>
    <x v="2122"/>
    <x v="2256"/>
    <x v="0"/>
    <x v="1"/>
    <x v="0"/>
    <x v="1"/>
    <x v="0"/>
  </r>
  <r>
    <s v="PL 6409"/>
    <x v="1846"/>
    <x v="0"/>
    <x v="0"/>
    <x v="16"/>
    <x v="1"/>
    <x v="1"/>
    <x v="205"/>
    <x v="149"/>
    <x v="2123"/>
    <x v="2123"/>
    <x v="2123"/>
    <x v="2257"/>
    <x v="0"/>
    <x v="1"/>
    <x v="0"/>
    <x v="1"/>
    <x v="0"/>
  </r>
  <r>
    <s v="PL 6410"/>
    <x v="1847"/>
    <x v="3"/>
    <x v="0"/>
    <x v="17"/>
    <x v="0"/>
    <x v="0"/>
    <x v="210"/>
    <x v="478"/>
    <x v="91"/>
    <x v="91"/>
    <x v="91"/>
    <x v="970"/>
    <x v="0"/>
    <x v="1"/>
    <x v="0"/>
    <x v="0"/>
    <x v="0"/>
  </r>
  <r>
    <s v="PL 6411"/>
    <x v="1847"/>
    <x v="3"/>
    <x v="0"/>
    <x v="17"/>
    <x v="0"/>
    <x v="0"/>
    <x v="185"/>
    <x v="409"/>
    <x v="2124"/>
    <x v="2124"/>
    <x v="2124"/>
    <x v="2258"/>
    <x v="0"/>
    <x v="1"/>
    <x v="0"/>
    <x v="0"/>
    <x v="0"/>
  </r>
  <r>
    <s v="PL 6412"/>
    <x v="1848"/>
    <x v="3"/>
    <x v="0"/>
    <x v="17"/>
    <x v="0"/>
    <x v="0"/>
    <x v="185"/>
    <x v="409"/>
    <x v="1567"/>
    <x v="1567"/>
    <x v="1567"/>
    <x v="2259"/>
    <x v="0"/>
    <x v="1"/>
    <x v="0"/>
    <x v="0"/>
    <x v="0"/>
  </r>
  <r>
    <s v="PL 6413"/>
    <x v="1849"/>
    <x v="3"/>
    <x v="0"/>
    <x v="0"/>
    <x v="0"/>
    <x v="0"/>
    <x v="210"/>
    <x v="490"/>
    <x v="2125"/>
    <x v="2125"/>
    <x v="2125"/>
    <x v="2260"/>
    <x v="0"/>
    <x v="1"/>
    <x v="1"/>
    <x v="0"/>
    <x v="0"/>
  </r>
  <r>
    <s v="PL 6414"/>
    <x v="1850"/>
    <x v="2"/>
    <x v="4"/>
    <x v="0"/>
    <x v="0"/>
    <x v="0"/>
    <x v="185"/>
    <x v="324"/>
    <x v="1749"/>
    <x v="1749"/>
    <x v="1749"/>
    <x v="2261"/>
    <x v="0"/>
    <x v="1"/>
    <x v="1"/>
    <x v="0"/>
    <x v="0"/>
  </r>
  <r>
    <s v="PL 6415"/>
    <x v="1851"/>
    <x v="3"/>
    <x v="0"/>
    <x v="0"/>
    <x v="0"/>
    <x v="0"/>
    <x v="185"/>
    <x v="324"/>
    <x v="2126"/>
    <x v="2126"/>
    <x v="2126"/>
    <x v="2262"/>
    <x v="0"/>
    <x v="1"/>
    <x v="1"/>
    <x v="0"/>
    <x v="0"/>
  </r>
  <r>
    <s v="PL 6416"/>
    <x v="1852"/>
    <x v="0"/>
    <x v="0"/>
    <x v="0"/>
    <x v="0"/>
    <x v="0"/>
    <x v="185"/>
    <x v="497"/>
    <x v="2127"/>
    <x v="2127"/>
    <x v="2127"/>
    <x v="1571"/>
    <x v="0"/>
    <x v="1"/>
    <x v="1"/>
    <x v="0"/>
    <x v="0"/>
  </r>
  <r>
    <s v="PL 6417"/>
    <x v="1288"/>
    <x v="1"/>
    <x v="0"/>
    <x v="9"/>
    <x v="2"/>
    <x v="36"/>
    <x v="197"/>
    <x v="461"/>
    <x v="2026"/>
    <x v="2026"/>
    <x v="2026"/>
    <x v="2150"/>
    <x v="1"/>
    <x v="2"/>
    <x v="0"/>
    <x v="0"/>
    <x v="1"/>
  </r>
  <r>
    <s v="PL 6418"/>
    <x v="1853"/>
    <x v="2"/>
    <x v="2"/>
    <x v="4"/>
    <x v="0"/>
    <x v="5"/>
    <x v="185"/>
    <x v="409"/>
    <x v="22"/>
    <x v="22"/>
    <x v="22"/>
    <x v="262"/>
    <x v="0"/>
    <x v="1"/>
    <x v="0"/>
    <x v="0"/>
    <x v="0"/>
  </r>
  <r>
    <s v="PL 6419"/>
    <x v="1347"/>
    <x v="3"/>
    <x v="0"/>
    <x v="4"/>
    <x v="2"/>
    <x v="59"/>
    <x v="190"/>
    <x v="430"/>
    <x v="2128"/>
    <x v="2128"/>
    <x v="2128"/>
    <x v="2263"/>
    <x v="0"/>
    <x v="1"/>
    <x v="0"/>
    <x v="1"/>
    <x v="0"/>
  </r>
  <r>
    <s v="PL 6420"/>
    <x v="1854"/>
    <x v="0"/>
    <x v="0"/>
    <x v="4"/>
    <x v="0"/>
    <x v="0"/>
    <x v="185"/>
    <x v="409"/>
    <x v="2129"/>
    <x v="2129"/>
    <x v="2129"/>
    <x v="2264"/>
    <x v="0"/>
    <x v="2"/>
    <x v="0"/>
    <x v="0"/>
    <x v="0"/>
  </r>
  <r>
    <s v="PL 6421"/>
    <x v="1855"/>
    <x v="2"/>
    <x v="2"/>
    <x v="1"/>
    <x v="1"/>
    <x v="3"/>
    <x v="201"/>
    <x v="467"/>
    <x v="2130"/>
    <x v="2130"/>
    <x v="2130"/>
    <x v="2265"/>
    <x v="1"/>
    <x v="2"/>
    <x v="1"/>
    <x v="1"/>
    <x v="0"/>
  </r>
  <r>
    <s v="PL 6422"/>
    <x v="1856"/>
    <x v="1"/>
    <x v="0"/>
    <x v="1"/>
    <x v="2"/>
    <x v="29"/>
    <x v="197"/>
    <x v="461"/>
    <x v="2131"/>
    <x v="2131"/>
    <x v="2131"/>
    <x v="2266"/>
    <x v="1"/>
    <x v="2"/>
    <x v="0"/>
    <x v="1"/>
    <x v="0"/>
  </r>
  <r>
    <s v="PL 6423"/>
    <x v="1857"/>
    <x v="3"/>
    <x v="0"/>
    <x v="0"/>
    <x v="0"/>
    <x v="0"/>
    <x v="200"/>
    <x v="445"/>
    <x v="2132"/>
    <x v="2132"/>
    <x v="2132"/>
    <x v="2267"/>
    <x v="0"/>
    <x v="1"/>
    <x v="0"/>
    <x v="0"/>
    <x v="0"/>
  </r>
  <r>
    <s v="PL 6424"/>
    <x v="841"/>
    <x v="0"/>
    <x v="0"/>
    <x v="0"/>
    <x v="0"/>
    <x v="0"/>
    <x v="200"/>
    <x v="445"/>
    <x v="1942"/>
    <x v="1942"/>
    <x v="1942"/>
    <x v="2061"/>
    <x v="0"/>
    <x v="1"/>
    <x v="0"/>
    <x v="0"/>
    <x v="0"/>
  </r>
  <r>
    <s v="PL 6425"/>
    <x v="1858"/>
    <x v="1"/>
    <x v="0"/>
    <x v="0"/>
    <x v="0"/>
    <x v="0"/>
    <x v="185"/>
    <x v="304"/>
    <x v="2133"/>
    <x v="2133"/>
    <x v="2133"/>
    <x v="2268"/>
    <x v="0"/>
    <x v="1"/>
    <x v="1"/>
    <x v="0"/>
    <x v="0"/>
  </r>
  <r>
    <s v="PL 6426"/>
    <x v="1143"/>
    <x v="2"/>
    <x v="3"/>
    <x v="7"/>
    <x v="0"/>
    <x v="15"/>
    <x v="200"/>
    <x v="466"/>
    <x v="255"/>
    <x v="255"/>
    <x v="255"/>
    <x v="116"/>
    <x v="0"/>
    <x v="1"/>
    <x v="0"/>
    <x v="0"/>
    <x v="0"/>
  </r>
  <r>
    <s v="PL 6427"/>
    <x v="1859"/>
    <x v="1"/>
    <x v="0"/>
    <x v="4"/>
    <x v="0"/>
    <x v="5"/>
    <x v="200"/>
    <x v="466"/>
    <x v="113"/>
    <x v="113"/>
    <x v="113"/>
    <x v="115"/>
    <x v="0"/>
    <x v="1"/>
    <x v="1"/>
    <x v="0"/>
    <x v="0"/>
  </r>
  <r>
    <s v="PL 6428"/>
    <x v="1860"/>
    <x v="2"/>
    <x v="2"/>
    <x v="2"/>
    <x v="1"/>
    <x v="6"/>
    <x v="213"/>
    <x v="484"/>
    <x v="7"/>
    <x v="7"/>
    <x v="7"/>
    <x v="1881"/>
    <x v="1"/>
    <x v="0"/>
    <x v="1"/>
    <x v="1"/>
    <x v="0"/>
  </r>
  <r>
    <s v="PL 6429"/>
    <x v="1861"/>
    <x v="3"/>
    <x v="0"/>
    <x v="2"/>
    <x v="1"/>
    <x v="6"/>
    <x v="213"/>
    <x v="484"/>
    <x v="7"/>
    <x v="7"/>
    <x v="7"/>
    <x v="7"/>
    <x v="1"/>
    <x v="0"/>
    <x v="1"/>
    <x v="1"/>
    <x v="0"/>
  </r>
  <r>
    <s v="PL 6430"/>
    <x v="1638"/>
    <x v="3"/>
    <x v="0"/>
    <x v="1"/>
    <x v="1"/>
    <x v="7"/>
    <x v="197"/>
    <x v="461"/>
    <x v="2134"/>
    <x v="2134"/>
    <x v="2134"/>
    <x v="2269"/>
    <x v="1"/>
    <x v="2"/>
    <x v="0"/>
    <x v="0"/>
    <x v="1"/>
  </r>
  <r>
    <s v="PL 6431"/>
    <x v="1638"/>
    <x v="1"/>
    <x v="0"/>
    <x v="0"/>
    <x v="0"/>
    <x v="0"/>
    <x v="200"/>
    <x v="29"/>
    <x v="2135"/>
    <x v="2135"/>
    <x v="2135"/>
    <x v="2270"/>
    <x v="0"/>
    <x v="1"/>
    <x v="0"/>
    <x v="0"/>
    <x v="0"/>
  </r>
  <r>
    <s v="PL 6432"/>
    <x v="1862"/>
    <x v="2"/>
    <x v="4"/>
    <x v="0"/>
    <x v="1"/>
    <x v="7"/>
    <x v="189"/>
    <x v="428"/>
    <x v="2136"/>
    <x v="2136"/>
    <x v="2136"/>
    <x v="2271"/>
    <x v="0"/>
    <x v="2"/>
    <x v="0"/>
    <x v="0"/>
    <x v="1"/>
  </r>
  <r>
    <s v="PL 6433"/>
    <x v="1863"/>
    <x v="1"/>
    <x v="0"/>
    <x v="1"/>
    <x v="2"/>
    <x v="28"/>
    <x v="215"/>
    <x v="494"/>
    <x v="843"/>
    <x v="843"/>
    <x v="843"/>
    <x v="2272"/>
    <x v="1"/>
    <x v="2"/>
    <x v="1"/>
    <x v="1"/>
    <x v="0"/>
  </r>
  <r>
    <s v="PL 6434"/>
    <x v="321"/>
    <x v="0"/>
    <x v="0"/>
    <x v="17"/>
    <x v="0"/>
    <x v="0"/>
    <x v="200"/>
    <x v="29"/>
    <x v="88"/>
    <x v="88"/>
    <x v="88"/>
    <x v="2273"/>
    <x v="0"/>
    <x v="1"/>
    <x v="0"/>
    <x v="0"/>
    <x v="0"/>
  </r>
  <r>
    <s v="PL 6435"/>
    <x v="1864"/>
    <x v="1"/>
    <x v="0"/>
    <x v="0"/>
    <x v="1"/>
    <x v="9"/>
    <x v="200"/>
    <x v="340"/>
    <x v="2137"/>
    <x v="2137"/>
    <x v="2137"/>
    <x v="2274"/>
    <x v="0"/>
    <x v="1"/>
    <x v="1"/>
    <x v="1"/>
    <x v="0"/>
  </r>
  <r>
    <s v="PL 6436"/>
    <x v="1865"/>
    <x v="2"/>
    <x v="3"/>
    <x v="0"/>
    <x v="4"/>
    <x v="67"/>
    <x v="213"/>
    <x v="484"/>
    <x v="1972"/>
    <x v="1972"/>
    <x v="1972"/>
    <x v="2275"/>
    <x v="1"/>
    <x v="2"/>
    <x v="1"/>
    <x v="1"/>
    <x v="2"/>
  </r>
  <r>
    <s v="PL 6437"/>
    <x v="715"/>
    <x v="1"/>
    <x v="0"/>
    <x v="0"/>
    <x v="1"/>
    <x v="7"/>
    <x v="189"/>
    <x v="428"/>
    <x v="2138"/>
    <x v="2138"/>
    <x v="2138"/>
    <x v="2276"/>
    <x v="0"/>
    <x v="2"/>
    <x v="0"/>
    <x v="1"/>
    <x v="0"/>
  </r>
  <r>
    <s v="PL 6438"/>
    <x v="159"/>
    <x v="0"/>
    <x v="0"/>
    <x v="0"/>
    <x v="2"/>
    <x v="28"/>
    <x v="192"/>
    <x v="455"/>
    <x v="1879"/>
    <x v="1879"/>
    <x v="1879"/>
    <x v="1991"/>
    <x v="1"/>
    <x v="2"/>
    <x v="0"/>
    <x v="1"/>
    <x v="0"/>
  </r>
  <r>
    <s v="PL 6439"/>
    <x v="125"/>
    <x v="0"/>
    <x v="0"/>
    <x v="0"/>
    <x v="2"/>
    <x v="28"/>
    <x v="192"/>
    <x v="455"/>
    <x v="1879"/>
    <x v="1879"/>
    <x v="1879"/>
    <x v="1991"/>
    <x v="1"/>
    <x v="2"/>
    <x v="0"/>
    <x v="1"/>
    <x v="0"/>
  </r>
  <r>
    <s v="PL 6440"/>
    <x v="1866"/>
    <x v="0"/>
    <x v="0"/>
    <x v="0"/>
    <x v="2"/>
    <x v="28"/>
    <x v="192"/>
    <x v="455"/>
    <x v="1879"/>
    <x v="1879"/>
    <x v="1879"/>
    <x v="1991"/>
    <x v="1"/>
    <x v="2"/>
    <x v="1"/>
    <x v="1"/>
    <x v="0"/>
  </r>
  <r>
    <s v="PL 6441"/>
    <x v="137"/>
    <x v="0"/>
    <x v="0"/>
    <x v="3"/>
    <x v="0"/>
    <x v="53"/>
    <x v="182"/>
    <x v="5"/>
    <x v="2139"/>
    <x v="2139"/>
    <x v="2139"/>
    <x v="2277"/>
    <x v="0"/>
    <x v="1"/>
    <x v="0"/>
    <x v="0"/>
    <x v="0"/>
  </r>
  <r>
    <s v="PL 6442"/>
    <x v="135"/>
    <x v="0"/>
    <x v="0"/>
    <x v="3"/>
    <x v="0"/>
    <x v="0"/>
    <x v="185"/>
    <x v="14"/>
    <x v="2140"/>
    <x v="2140"/>
    <x v="2140"/>
    <x v="2278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6457"/>
    <x v="537"/>
    <x v="0"/>
    <x v="0"/>
    <x v="12"/>
    <x v="1"/>
    <x v="1"/>
    <x v="210"/>
    <x v="490"/>
    <x v="351"/>
    <x v="351"/>
    <x v="351"/>
    <x v="157"/>
    <x v="0"/>
    <x v="1"/>
    <x v="0"/>
    <x v="0"/>
    <x v="1"/>
  </r>
  <r>
    <s v="PL 6458"/>
    <x v="321"/>
    <x v="3"/>
    <x v="0"/>
    <x v="12"/>
    <x v="1"/>
    <x v="1"/>
    <x v="210"/>
    <x v="490"/>
    <x v="1981"/>
    <x v="1981"/>
    <x v="1981"/>
    <x v="2100"/>
    <x v="0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6462"/>
    <x v="713"/>
    <x v="3"/>
    <x v="0"/>
    <x v="12"/>
    <x v="2"/>
    <x v="35"/>
    <x v="200"/>
    <x v="466"/>
    <x v="2141"/>
    <x v="2141"/>
    <x v="2141"/>
    <x v="2279"/>
    <x v="0"/>
    <x v="1"/>
    <x v="0"/>
    <x v="0"/>
    <x v="1"/>
  </r>
  <r>
    <s v="PL 6463"/>
    <x v="66"/>
    <x v="3"/>
    <x v="0"/>
    <x v="12"/>
    <x v="2"/>
    <x v="35"/>
    <x v="200"/>
    <x v="466"/>
    <x v="2142"/>
    <x v="2142"/>
    <x v="2142"/>
    <x v="2280"/>
    <x v="0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6467"/>
    <x v="277"/>
    <x v="2"/>
    <x v="4"/>
    <x v="0"/>
    <x v="0"/>
    <x v="0"/>
    <x v="213"/>
    <x v="86"/>
    <x v="2049"/>
    <x v="2049"/>
    <x v="2049"/>
    <x v="2281"/>
    <x v="0"/>
    <x v="1"/>
    <x v="0"/>
    <x v="0"/>
    <x v="0"/>
  </r>
  <r>
    <s v="PL 6468"/>
    <x v="1422"/>
    <x v="1"/>
    <x v="0"/>
    <x v="9"/>
    <x v="1"/>
    <x v="9"/>
    <x v="200"/>
    <x v="340"/>
    <x v="2143"/>
    <x v="2143"/>
    <x v="2143"/>
    <x v="2282"/>
    <x v="0"/>
    <x v="1"/>
    <x v="0"/>
    <x v="0"/>
    <x v="1"/>
  </r>
  <r>
    <s v="PL 6469"/>
    <x v="1867"/>
    <x v="2"/>
    <x v="1"/>
    <x v="9"/>
    <x v="1"/>
    <x v="9"/>
    <x v="200"/>
    <x v="340"/>
    <x v="2144"/>
    <x v="2144"/>
    <x v="2144"/>
    <x v="2283"/>
    <x v="0"/>
    <x v="1"/>
    <x v="1"/>
    <x v="1"/>
    <x v="0"/>
  </r>
  <r>
    <s v="PL 6470"/>
    <x v="1868"/>
    <x v="1"/>
    <x v="0"/>
    <x v="3"/>
    <x v="0"/>
    <x v="13"/>
    <x v="200"/>
    <x v="466"/>
    <x v="2145"/>
    <x v="2145"/>
    <x v="2145"/>
    <x v="2284"/>
    <x v="0"/>
    <x v="1"/>
    <x v="0"/>
    <x v="0"/>
    <x v="0"/>
  </r>
  <r>
    <s v="PL 6471"/>
    <x v="1868"/>
    <x v="3"/>
    <x v="0"/>
    <x v="3"/>
    <x v="0"/>
    <x v="13"/>
    <x v="200"/>
    <x v="466"/>
    <x v="2054"/>
    <x v="2054"/>
    <x v="2054"/>
    <x v="2179"/>
    <x v="0"/>
    <x v="1"/>
    <x v="0"/>
    <x v="0"/>
    <x v="0"/>
  </r>
  <r>
    <s v="PL 6472"/>
    <x v="1869"/>
    <x v="1"/>
    <x v="0"/>
    <x v="2"/>
    <x v="1"/>
    <x v="8"/>
    <x v="216"/>
    <x v="474"/>
    <x v="2146"/>
    <x v="2146"/>
    <x v="2146"/>
    <x v="2285"/>
    <x v="1"/>
    <x v="0"/>
    <x v="1"/>
    <x v="1"/>
    <x v="0"/>
  </r>
  <r>
    <s v="PL 6473"/>
    <x v="1870"/>
    <x v="2"/>
    <x v="3"/>
    <x v="6"/>
    <x v="2"/>
    <x v="35"/>
    <x v="213"/>
    <x v="484"/>
    <x v="1335"/>
    <x v="1335"/>
    <x v="1335"/>
    <x v="362"/>
    <x v="0"/>
    <x v="1"/>
    <x v="1"/>
    <x v="1"/>
    <x v="0"/>
  </r>
  <r>
    <s v="PL 6474"/>
    <x v="1871"/>
    <x v="1"/>
    <x v="0"/>
    <x v="0"/>
    <x v="1"/>
    <x v="9"/>
    <x v="213"/>
    <x v="218"/>
    <x v="2147"/>
    <x v="2147"/>
    <x v="2147"/>
    <x v="2286"/>
    <x v="0"/>
    <x v="1"/>
    <x v="0"/>
    <x v="0"/>
    <x v="1"/>
  </r>
  <r>
    <s v="PL 6475"/>
    <x v="1872"/>
    <x v="2"/>
    <x v="4"/>
    <x v="0"/>
    <x v="1"/>
    <x v="9"/>
    <x v="213"/>
    <x v="218"/>
    <x v="2148"/>
    <x v="2148"/>
    <x v="2148"/>
    <x v="2287"/>
    <x v="0"/>
    <x v="1"/>
    <x v="1"/>
    <x v="1"/>
    <x v="0"/>
  </r>
  <r>
    <s v="PL 6476"/>
    <x v="670"/>
    <x v="2"/>
    <x v="1"/>
    <x v="9"/>
    <x v="1"/>
    <x v="7"/>
    <x v="189"/>
    <x v="428"/>
    <x v="2149"/>
    <x v="2149"/>
    <x v="2149"/>
    <x v="2288"/>
    <x v="0"/>
    <x v="2"/>
    <x v="0"/>
    <x v="0"/>
    <x v="1"/>
  </r>
  <r>
    <s v="PL 6477"/>
    <x v="30"/>
    <x v="2"/>
    <x v="1"/>
    <x v="0"/>
    <x v="0"/>
    <x v="0"/>
    <x v="200"/>
    <x v="209"/>
    <x v="2150"/>
    <x v="2150"/>
    <x v="2150"/>
    <x v="2289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6480"/>
    <x v="79"/>
    <x v="1"/>
    <x v="0"/>
    <x v="18"/>
    <x v="2"/>
    <x v="33"/>
    <x v="190"/>
    <x v="430"/>
    <x v="2151"/>
    <x v="2151"/>
    <x v="2151"/>
    <x v="2290"/>
    <x v="0"/>
    <x v="0"/>
    <x v="0"/>
    <x v="0"/>
    <x v="1"/>
  </r>
  <r>
    <s v="PL 6481"/>
    <x v="1422"/>
    <x v="1"/>
    <x v="0"/>
    <x v="10"/>
    <x v="0"/>
    <x v="19"/>
    <x v="199"/>
    <x v="464"/>
    <x v="362"/>
    <x v="362"/>
    <x v="362"/>
    <x v="2291"/>
    <x v="0"/>
    <x v="0"/>
    <x v="0"/>
    <x v="0"/>
    <x v="0"/>
  </r>
  <r>
    <s v="PL 6482"/>
    <x v="924"/>
    <x v="1"/>
    <x v="0"/>
    <x v="18"/>
    <x v="2"/>
    <x v="35"/>
    <x v="209"/>
    <x v="477"/>
    <x v="2152"/>
    <x v="2152"/>
    <x v="2152"/>
    <x v="2292"/>
    <x v="0"/>
    <x v="0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6491"/>
    <x v="41"/>
    <x v="3"/>
    <x v="0"/>
    <x v="0"/>
    <x v="1"/>
    <x v="9"/>
    <x v="213"/>
    <x v="218"/>
    <x v="424"/>
    <x v="424"/>
    <x v="424"/>
    <x v="438"/>
    <x v="0"/>
    <x v="1"/>
    <x v="0"/>
    <x v="0"/>
    <x v="1"/>
  </r>
  <r>
    <s v="PL 6493"/>
    <x v="553"/>
    <x v="0"/>
    <x v="0"/>
    <x v="0"/>
    <x v="0"/>
    <x v="0"/>
    <x v="213"/>
    <x v="484"/>
    <x v="2153"/>
    <x v="2153"/>
    <x v="2153"/>
    <x v="2293"/>
    <x v="0"/>
    <x v="1"/>
    <x v="0"/>
    <x v="0"/>
    <x v="0"/>
  </r>
  <r>
    <s v="PL 6494"/>
    <x v="30"/>
    <x v="0"/>
    <x v="0"/>
    <x v="3"/>
    <x v="0"/>
    <x v="13"/>
    <x v="213"/>
    <x v="484"/>
    <x v="2154"/>
    <x v="2154"/>
    <x v="2154"/>
    <x v="2294"/>
    <x v="0"/>
    <x v="1"/>
    <x v="0"/>
    <x v="0"/>
    <x v="0"/>
  </r>
  <r>
    <s v="PL 6495"/>
    <x v="160"/>
    <x v="3"/>
    <x v="0"/>
    <x v="3"/>
    <x v="1"/>
    <x v="7"/>
    <x v="213"/>
    <x v="484"/>
    <x v="2155"/>
    <x v="2155"/>
    <x v="2155"/>
    <x v="2295"/>
    <x v="1"/>
    <x v="0"/>
    <x v="0"/>
    <x v="0"/>
    <x v="1"/>
  </r>
  <r>
    <s v="PL 6496"/>
    <x v="1676"/>
    <x v="3"/>
    <x v="0"/>
    <x v="6"/>
    <x v="2"/>
    <x v="35"/>
    <x v="200"/>
    <x v="466"/>
    <x v="2156"/>
    <x v="2156"/>
    <x v="2156"/>
    <x v="2296"/>
    <x v="0"/>
    <x v="1"/>
    <x v="0"/>
    <x v="0"/>
    <x v="1"/>
  </r>
  <r>
    <s v="PL 6497"/>
    <x v="1638"/>
    <x v="2"/>
    <x v="3"/>
    <x v="0"/>
    <x v="0"/>
    <x v="0"/>
    <x v="213"/>
    <x v="86"/>
    <x v="2157"/>
    <x v="2157"/>
    <x v="2157"/>
    <x v="1264"/>
    <x v="0"/>
    <x v="1"/>
    <x v="0"/>
    <x v="0"/>
    <x v="0"/>
  </r>
  <r>
    <s v="PL 6498"/>
    <x v="1873"/>
    <x v="3"/>
    <x v="0"/>
    <x v="3"/>
    <x v="0"/>
    <x v="13"/>
    <x v="213"/>
    <x v="484"/>
    <x v="2158"/>
    <x v="2158"/>
    <x v="2158"/>
    <x v="2297"/>
    <x v="0"/>
    <x v="1"/>
    <x v="1"/>
    <x v="0"/>
    <x v="0"/>
  </r>
  <r>
    <s v="PL 6499"/>
    <x v="1874"/>
    <x v="1"/>
    <x v="0"/>
    <x v="0"/>
    <x v="0"/>
    <x v="0"/>
    <x v="213"/>
    <x v="484"/>
    <x v="2159"/>
    <x v="2159"/>
    <x v="2159"/>
    <x v="2298"/>
    <x v="0"/>
    <x v="1"/>
    <x v="0"/>
    <x v="0"/>
    <x v="0"/>
  </r>
  <r>
    <s v="PL 6500"/>
    <x v="1875"/>
    <x v="3"/>
    <x v="0"/>
    <x v="0"/>
    <x v="1"/>
    <x v="9"/>
    <x v="213"/>
    <x v="498"/>
    <x v="456"/>
    <x v="456"/>
    <x v="456"/>
    <x v="472"/>
    <x v="0"/>
    <x v="1"/>
    <x v="0"/>
    <x v="0"/>
    <x v="1"/>
  </r>
  <r>
    <s v="PL 6501"/>
    <x v="1875"/>
    <x v="2"/>
    <x v="4"/>
    <x v="1"/>
    <x v="0"/>
    <x v="15"/>
    <x v="211"/>
    <x v="482"/>
    <x v="1714"/>
    <x v="1714"/>
    <x v="1714"/>
    <x v="1814"/>
    <x v="0"/>
    <x v="2"/>
    <x v="0"/>
    <x v="0"/>
    <x v="0"/>
  </r>
  <r>
    <s v="PL 6502"/>
    <x v="380"/>
    <x v="3"/>
    <x v="0"/>
    <x v="6"/>
    <x v="2"/>
    <x v="35"/>
    <x v="211"/>
    <x v="482"/>
    <x v="2160"/>
    <x v="2160"/>
    <x v="2160"/>
    <x v="2299"/>
    <x v="0"/>
    <x v="2"/>
    <x v="0"/>
    <x v="0"/>
    <x v="1"/>
  </r>
  <r>
    <s v="PL 6503"/>
    <x v="1252"/>
    <x v="3"/>
    <x v="0"/>
    <x v="0"/>
    <x v="2"/>
    <x v="28"/>
    <x v="192"/>
    <x v="455"/>
    <x v="1879"/>
    <x v="1879"/>
    <x v="1879"/>
    <x v="1991"/>
    <x v="1"/>
    <x v="2"/>
    <x v="0"/>
    <x v="0"/>
    <x v="1"/>
  </r>
  <r>
    <s v="PL 6504"/>
    <x v="107"/>
    <x v="1"/>
    <x v="0"/>
    <x v="0"/>
    <x v="2"/>
    <x v="28"/>
    <x v="193"/>
    <x v="456"/>
    <x v="2161"/>
    <x v="2161"/>
    <x v="2161"/>
    <x v="2300"/>
    <x v="1"/>
    <x v="2"/>
    <x v="0"/>
    <x v="0"/>
    <x v="1"/>
  </r>
  <r>
    <s v="PL 6505"/>
    <x v="1876"/>
    <x v="2"/>
    <x v="1"/>
    <x v="0"/>
    <x v="1"/>
    <x v="7"/>
    <x v="197"/>
    <x v="461"/>
    <x v="2162"/>
    <x v="2162"/>
    <x v="2162"/>
    <x v="2301"/>
    <x v="1"/>
    <x v="0"/>
    <x v="1"/>
    <x v="1"/>
    <x v="0"/>
  </r>
  <r>
    <s v="PL 6506"/>
    <x v="1609"/>
    <x v="3"/>
    <x v="0"/>
    <x v="0"/>
    <x v="2"/>
    <x v="28"/>
    <x v="212"/>
    <x v="483"/>
    <x v="1879"/>
    <x v="1879"/>
    <x v="1879"/>
    <x v="1991"/>
    <x v="1"/>
    <x v="2"/>
    <x v="0"/>
    <x v="1"/>
    <x v="0"/>
  </r>
  <r>
    <s v="PL 6507"/>
    <x v="1877"/>
    <x v="2"/>
    <x v="4"/>
    <x v="0"/>
    <x v="2"/>
    <x v="28"/>
    <x v="192"/>
    <x v="455"/>
    <x v="1879"/>
    <x v="1879"/>
    <x v="1879"/>
    <x v="2053"/>
    <x v="1"/>
    <x v="2"/>
    <x v="1"/>
    <x v="1"/>
    <x v="0"/>
  </r>
  <r>
    <s v="PL 6509"/>
    <x v="1878"/>
    <x v="1"/>
    <x v="0"/>
    <x v="12"/>
    <x v="0"/>
    <x v="24"/>
    <x v="211"/>
    <x v="482"/>
    <x v="1673"/>
    <x v="1673"/>
    <x v="1673"/>
    <x v="1767"/>
    <x v="1"/>
    <x v="1"/>
    <x v="1"/>
    <x v="0"/>
    <x v="0"/>
  </r>
  <r>
    <s v="PL 6510"/>
    <x v="832"/>
    <x v="1"/>
    <x v="0"/>
    <x v="0"/>
    <x v="2"/>
    <x v="41"/>
    <x v="193"/>
    <x v="456"/>
    <x v="2163"/>
    <x v="2163"/>
    <x v="2163"/>
    <x v="2302"/>
    <x v="0"/>
    <x v="1"/>
    <x v="0"/>
    <x v="1"/>
    <x v="0"/>
  </r>
  <r>
    <s v="PL 6511"/>
    <x v="1879"/>
    <x v="0"/>
    <x v="0"/>
    <x v="1"/>
    <x v="1"/>
    <x v="12"/>
    <x v="215"/>
    <x v="494"/>
    <x v="2164"/>
    <x v="2164"/>
    <x v="2164"/>
    <x v="2303"/>
    <x v="0"/>
    <x v="1"/>
    <x v="1"/>
    <x v="1"/>
    <x v="0"/>
  </r>
  <r>
    <s v="PL 6622"/>
    <x v="1880"/>
    <x v="3"/>
    <x v="0"/>
    <x v="0"/>
    <x v="0"/>
    <x v="0"/>
    <x v="211"/>
    <x v="482"/>
    <x v="2165"/>
    <x v="2165"/>
    <x v="2165"/>
    <x v="2304"/>
    <x v="0"/>
    <x v="1"/>
    <x v="1"/>
    <x v="0"/>
    <x v="0"/>
  </r>
  <r>
    <s v="PL 6623"/>
    <x v="1881"/>
    <x v="0"/>
    <x v="0"/>
    <x v="1"/>
    <x v="1"/>
    <x v="7"/>
    <x v="197"/>
    <x v="461"/>
    <x v="2166"/>
    <x v="2166"/>
    <x v="2166"/>
    <x v="2305"/>
    <x v="1"/>
    <x v="2"/>
    <x v="1"/>
    <x v="1"/>
    <x v="0"/>
  </r>
  <r>
    <s v="PL 6624"/>
    <x v="1882"/>
    <x v="3"/>
    <x v="0"/>
    <x v="4"/>
    <x v="0"/>
    <x v="5"/>
    <x v="211"/>
    <x v="482"/>
    <x v="361"/>
    <x v="361"/>
    <x v="361"/>
    <x v="372"/>
    <x v="0"/>
    <x v="1"/>
    <x v="1"/>
    <x v="0"/>
    <x v="0"/>
  </r>
  <r>
    <s v="PL 6625"/>
    <x v="1477"/>
    <x v="3"/>
    <x v="0"/>
    <x v="3"/>
    <x v="0"/>
    <x v="16"/>
    <x v="212"/>
    <x v="483"/>
    <x v="2167"/>
    <x v="2167"/>
    <x v="2167"/>
    <x v="2306"/>
    <x v="0"/>
    <x v="2"/>
    <x v="0"/>
    <x v="0"/>
    <x v="0"/>
  </r>
  <r>
    <s v="PL 6626"/>
    <x v="1883"/>
    <x v="1"/>
    <x v="0"/>
    <x v="1"/>
    <x v="0"/>
    <x v="15"/>
    <x v="192"/>
    <x v="455"/>
    <x v="471"/>
    <x v="471"/>
    <x v="471"/>
    <x v="294"/>
    <x v="0"/>
    <x v="2"/>
    <x v="1"/>
    <x v="0"/>
    <x v="0"/>
  </r>
  <r>
    <s v="PL 6627"/>
    <x v="1884"/>
    <x v="2"/>
    <x v="4"/>
    <x v="1"/>
    <x v="0"/>
    <x v="5"/>
    <x v="192"/>
    <x v="455"/>
    <x v="268"/>
    <x v="268"/>
    <x v="268"/>
    <x v="2307"/>
    <x v="0"/>
    <x v="2"/>
    <x v="0"/>
    <x v="0"/>
    <x v="0"/>
  </r>
  <r>
    <s v="PL 6628"/>
    <x v="1885"/>
    <x v="1"/>
    <x v="0"/>
    <x v="1"/>
    <x v="0"/>
    <x v="24"/>
    <x v="192"/>
    <x v="455"/>
    <x v="2168"/>
    <x v="2168"/>
    <x v="2168"/>
    <x v="2308"/>
    <x v="0"/>
    <x v="2"/>
    <x v="0"/>
    <x v="0"/>
    <x v="0"/>
  </r>
  <r>
    <s v="PL 6629"/>
    <x v="1885"/>
    <x v="1"/>
    <x v="0"/>
    <x v="1"/>
    <x v="1"/>
    <x v="4"/>
    <x v="212"/>
    <x v="483"/>
    <x v="1943"/>
    <x v="1943"/>
    <x v="1943"/>
    <x v="2062"/>
    <x v="1"/>
    <x v="0"/>
    <x v="0"/>
    <x v="0"/>
    <x v="1"/>
  </r>
  <r>
    <s v="PL 6630"/>
    <x v="1885"/>
    <x v="0"/>
    <x v="0"/>
    <x v="10"/>
    <x v="0"/>
    <x v="0"/>
    <x v="211"/>
    <x v="482"/>
    <x v="2169"/>
    <x v="2169"/>
    <x v="2169"/>
    <x v="2309"/>
    <x v="0"/>
    <x v="1"/>
    <x v="0"/>
    <x v="0"/>
    <x v="0"/>
  </r>
  <r>
    <s v="PL 6631"/>
    <x v="1886"/>
    <x v="2"/>
    <x v="1"/>
    <x v="4"/>
    <x v="0"/>
    <x v="24"/>
    <x v="211"/>
    <x v="482"/>
    <x v="1025"/>
    <x v="1025"/>
    <x v="1025"/>
    <x v="1079"/>
    <x v="0"/>
    <x v="1"/>
    <x v="1"/>
    <x v="0"/>
    <x v="0"/>
  </r>
  <r>
    <s v="PL 6632"/>
    <x v="1887"/>
    <x v="2"/>
    <x v="1"/>
    <x v="5"/>
    <x v="2"/>
    <x v="51"/>
    <x v="211"/>
    <x v="482"/>
    <x v="2170"/>
    <x v="2170"/>
    <x v="2170"/>
    <x v="2310"/>
    <x v="1"/>
    <x v="1"/>
    <x v="1"/>
    <x v="1"/>
    <x v="0"/>
  </r>
  <r>
    <s v="PL 6633"/>
    <x v="1888"/>
    <x v="2"/>
    <x v="3"/>
    <x v="0"/>
    <x v="0"/>
    <x v="0"/>
    <x v="211"/>
    <x v="408"/>
    <x v="1740"/>
    <x v="1740"/>
    <x v="1740"/>
    <x v="2311"/>
    <x v="0"/>
    <x v="1"/>
    <x v="1"/>
    <x v="0"/>
    <x v="0"/>
  </r>
  <r>
    <s v="PL 6634"/>
    <x v="1451"/>
    <x v="2"/>
    <x v="2"/>
    <x v="0"/>
    <x v="0"/>
    <x v="0"/>
    <x v="211"/>
    <x v="482"/>
    <x v="2171"/>
    <x v="2171"/>
    <x v="2171"/>
    <x v="2312"/>
    <x v="0"/>
    <x v="1"/>
    <x v="0"/>
    <x v="0"/>
    <x v="0"/>
  </r>
  <r>
    <s v="PL 6635"/>
    <x v="1889"/>
    <x v="3"/>
    <x v="0"/>
    <x v="0"/>
    <x v="0"/>
    <x v="0"/>
    <x v="211"/>
    <x v="87"/>
    <x v="2172"/>
    <x v="2172"/>
    <x v="2172"/>
    <x v="2313"/>
    <x v="0"/>
    <x v="1"/>
    <x v="1"/>
    <x v="0"/>
    <x v="0"/>
  </r>
  <r>
    <s v="PL 6636"/>
    <x v="1890"/>
    <x v="0"/>
    <x v="0"/>
    <x v="0"/>
    <x v="0"/>
    <x v="0"/>
    <x v="211"/>
    <x v="87"/>
    <x v="1166"/>
    <x v="1166"/>
    <x v="1166"/>
    <x v="1232"/>
    <x v="0"/>
    <x v="1"/>
    <x v="1"/>
    <x v="0"/>
    <x v="0"/>
  </r>
  <r>
    <s v="PL 6637"/>
    <x v="727"/>
    <x v="1"/>
    <x v="0"/>
    <x v="0"/>
    <x v="0"/>
    <x v="0"/>
    <x v="211"/>
    <x v="87"/>
    <x v="2094"/>
    <x v="2094"/>
    <x v="2094"/>
    <x v="2222"/>
    <x v="0"/>
    <x v="1"/>
    <x v="0"/>
    <x v="0"/>
    <x v="0"/>
  </r>
  <r>
    <s v="PL 6638"/>
    <x v="1447"/>
    <x v="1"/>
    <x v="0"/>
    <x v="0"/>
    <x v="0"/>
    <x v="0"/>
    <x v="211"/>
    <x v="87"/>
    <x v="2173"/>
    <x v="2173"/>
    <x v="2173"/>
    <x v="2314"/>
    <x v="0"/>
    <x v="1"/>
    <x v="0"/>
    <x v="0"/>
    <x v="0"/>
  </r>
  <r>
    <s v="PL 6639"/>
    <x v="1288"/>
    <x v="1"/>
    <x v="0"/>
    <x v="17"/>
    <x v="0"/>
    <x v="0"/>
    <x v="211"/>
    <x v="87"/>
    <x v="2174"/>
    <x v="2174"/>
    <x v="2174"/>
    <x v="2315"/>
    <x v="0"/>
    <x v="1"/>
    <x v="0"/>
    <x v="0"/>
    <x v="0"/>
  </r>
  <r>
    <s v="PL 6640"/>
    <x v="1891"/>
    <x v="3"/>
    <x v="0"/>
    <x v="17"/>
    <x v="0"/>
    <x v="0"/>
    <x v="211"/>
    <x v="216"/>
    <x v="2175"/>
    <x v="2175"/>
    <x v="2175"/>
    <x v="2316"/>
    <x v="0"/>
    <x v="1"/>
    <x v="1"/>
    <x v="0"/>
    <x v="0"/>
  </r>
  <r>
    <s v="PL 6641"/>
    <x v="1892"/>
    <x v="3"/>
    <x v="0"/>
    <x v="0"/>
    <x v="0"/>
    <x v="0"/>
    <x v="211"/>
    <x v="482"/>
    <x v="2176"/>
    <x v="2176"/>
    <x v="2176"/>
    <x v="2317"/>
    <x v="0"/>
    <x v="1"/>
    <x v="1"/>
    <x v="0"/>
    <x v="0"/>
  </r>
  <r>
    <s v="PL 6642"/>
    <x v="1893"/>
    <x v="0"/>
    <x v="0"/>
    <x v="9"/>
    <x v="1"/>
    <x v="2"/>
    <x v="211"/>
    <x v="482"/>
    <x v="55"/>
    <x v="55"/>
    <x v="55"/>
    <x v="56"/>
    <x v="0"/>
    <x v="1"/>
    <x v="1"/>
    <x v="1"/>
    <x v="0"/>
  </r>
  <r>
    <s v="PL 6643"/>
    <x v="1894"/>
    <x v="3"/>
    <x v="0"/>
    <x v="1"/>
    <x v="2"/>
    <x v="35"/>
    <x v="212"/>
    <x v="483"/>
    <x v="2177"/>
    <x v="2177"/>
    <x v="2177"/>
    <x v="2318"/>
    <x v="0"/>
    <x v="1"/>
    <x v="0"/>
    <x v="1"/>
    <x v="0"/>
  </r>
  <r>
    <s v="PL 6726"/>
    <x v="1828"/>
    <x v="2"/>
    <x v="1"/>
    <x v="1"/>
    <x v="2"/>
    <x v="35"/>
    <x v="201"/>
    <x v="467"/>
    <x v="2178"/>
    <x v="2178"/>
    <x v="2178"/>
    <x v="2319"/>
    <x v="0"/>
    <x v="2"/>
    <x v="0"/>
    <x v="0"/>
    <x v="1"/>
  </r>
  <r>
    <s v="PL 6727"/>
    <x v="1895"/>
    <x v="0"/>
    <x v="0"/>
    <x v="4"/>
    <x v="0"/>
    <x v="0"/>
    <x v="212"/>
    <x v="483"/>
    <x v="2179"/>
    <x v="2179"/>
    <x v="2179"/>
    <x v="2320"/>
    <x v="1"/>
    <x v="1"/>
    <x v="1"/>
    <x v="0"/>
    <x v="0"/>
  </r>
  <r>
    <s v="PL 6728"/>
    <x v="1896"/>
    <x v="1"/>
    <x v="0"/>
    <x v="4"/>
    <x v="0"/>
    <x v="53"/>
    <x v="212"/>
    <x v="499"/>
    <x v="2180"/>
    <x v="2180"/>
    <x v="2180"/>
    <x v="262"/>
    <x v="1"/>
    <x v="1"/>
    <x v="1"/>
    <x v="0"/>
    <x v="0"/>
  </r>
  <r>
    <s v="PL 6729"/>
    <x v="1897"/>
    <x v="1"/>
    <x v="0"/>
    <x v="0"/>
    <x v="1"/>
    <x v="7"/>
    <x v="192"/>
    <x v="455"/>
    <x v="2181"/>
    <x v="2181"/>
    <x v="2181"/>
    <x v="2321"/>
    <x v="1"/>
    <x v="2"/>
    <x v="0"/>
    <x v="1"/>
    <x v="0"/>
  </r>
  <r>
    <s v="PL 6730"/>
    <x v="1897"/>
    <x v="0"/>
    <x v="0"/>
    <x v="0"/>
    <x v="2"/>
    <x v="28"/>
    <x v="192"/>
    <x v="455"/>
    <x v="2182"/>
    <x v="2182"/>
    <x v="2182"/>
    <x v="2322"/>
    <x v="1"/>
    <x v="2"/>
    <x v="0"/>
    <x v="1"/>
    <x v="0"/>
  </r>
  <r>
    <s v="PL 6731"/>
    <x v="1898"/>
    <x v="1"/>
    <x v="0"/>
    <x v="1"/>
    <x v="2"/>
    <x v="21"/>
    <x v="201"/>
    <x v="467"/>
    <x v="2183"/>
    <x v="2183"/>
    <x v="2183"/>
    <x v="2323"/>
    <x v="0"/>
    <x v="2"/>
    <x v="1"/>
    <x v="1"/>
    <x v="0"/>
  </r>
  <r>
    <s v="PL 6732"/>
    <x v="1899"/>
    <x v="3"/>
    <x v="0"/>
    <x v="1"/>
    <x v="1"/>
    <x v="1"/>
    <x v="192"/>
    <x v="455"/>
    <x v="1585"/>
    <x v="1585"/>
    <x v="1585"/>
    <x v="397"/>
    <x v="0"/>
    <x v="2"/>
    <x v="1"/>
    <x v="1"/>
    <x v="0"/>
  </r>
  <r>
    <s v="PL 6733"/>
    <x v="103"/>
    <x v="0"/>
    <x v="0"/>
    <x v="0"/>
    <x v="0"/>
    <x v="0"/>
    <x v="212"/>
    <x v="483"/>
    <x v="2184"/>
    <x v="2184"/>
    <x v="2184"/>
    <x v="2118"/>
    <x v="0"/>
    <x v="1"/>
    <x v="0"/>
    <x v="0"/>
    <x v="0"/>
  </r>
  <r>
    <s v="PL 6734"/>
    <x v="103"/>
    <x v="2"/>
    <x v="2"/>
    <x v="6"/>
    <x v="2"/>
    <x v="35"/>
    <x v="212"/>
    <x v="483"/>
    <x v="2185"/>
    <x v="2185"/>
    <x v="2185"/>
    <x v="2324"/>
    <x v="0"/>
    <x v="2"/>
    <x v="0"/>
    <x v="0"/>
    <x v="1"/>
  </r>
  <r>
    <s v="PL 6735"/>
    <x v="1537"/>
    <x v="0"/>
    <x v="0"/>
    <x v="0"/>
    <x v="0"/>
    <x v="0"/>
    <x v="212"/>
    <x v="483"/>
    <x v="1449"/>
    <x v="1449"/>
    <x v="1449"/>
    <x v="1531"/>
    <x v="0"/>
    <x v="1"/>
    <x v="0"/>
    <x v="0"/>
    <x v="0"/>
  </r>
  <r>
    <s v="PL 6736"/>
    <x v="1900"/>
    <x v="0"/>
    <x v="0"/>
    <x v="6"/>
    <x v="0"/>
    <x v="53"/>
    <x v="212"/>
    <x v="230"/>
    <x v="34"/>
    <x v="34"/>
    <x v="34"/>
    <x v="35"/>
    <x v="0"/>
    <x v="1"/>
    <x v="0"/>
    <x v="0"/>
    <x v="0"/>
  </r>
  <r>
    <s v="PL 6737"/>
    <x v="1901"/>
    <x v="2"/>
    <x v="3"/>
    <x v="4"/>
    <x v="0"/>
    <x v="5"/>
    <x v="212"/>
    <x v="483"/>
    <x v="361"/>
    <x v="361"/>
    <x v="361"/>
    <x v="397"/>
    <x v="0"/>
    <x v="1"/>
    <x v="0"/>
    <x v="0"/>
    <x v="0"/>
  </r>
  <r>
    <s v="PL 6738"/>
    <x v="1901"/>
    <x v="0"/>
    <x v="0"/>
    <x v="0"/>
    <x v="0"/>
    <x v="0"/>
    <x v="212"/>
    <x v="3"/>
    <x v="2186"/>
    <x v="2186"/>
    <x v="2186"/>
    <x v="2325"/>
    <x v="0"/>
    <x v="1"/>
    <x v="0"/>
    <x v="0"/>
    <x v="0"/>
  </r>
  <r>
    <s v="PL 6739"/>
    <x v="1902"/>
    <x v="3"/>
    <x v="0"/>
    <x v="0"/>
    <x v="0"/>
    <x v="0"/>
    <x v="212"/>
    <x v="483"/>
    <x v="2187"/>
    <x v="2187"/>
    <x v="2187"/>
    <x v="2326"/>
    <x v="0"/>
    <x v="1"/>
    <x v="1"/>
    <x v="0"/>
    <x v="0"/>
  </r>
  <r>
    <s v="PL 6740"/>
    <x v="1903"/>
    <x v="2"/>
    <x v="4"/>
    <x v="0"/>
    <x v="0"/>
    <x v="0"/>
    <x v="212"/>
    <x v="413"/>
    <x v="2188"/>
    <x v="2188"/>
    <x v="2188"/>
    <x v="2327"/>
    <x v="0"/>
    <x v="1"/>
    <x v="0"/>
    <x v="0"/>
    <x v="0"/>
  </r>
  <r>
    <s v="PL 6753"/>
    <x v="1904"/>
    <x v="2"/>
    <x v="2"/>
    <x v="9"/>
    <x v="0"/>
    <x v="19"/>
    <x v="212"/>
    <x v="483"/>
    <x v="2189"/>
    <x v="2189"/>
    <x v="2189"/>
    <x v="2328"/>
    <x v="0"/>
    <x v="1"/>
    <x v="1"/>
    <x v="0"/>
    <x v="0"/>
  </r>
  <r>
    <s v="PL 6754"/>
    <x v="1905"/>
    <x v="1"/>
    <x v="0"/>
    <x v="17"/>
    <x v="0"/>
    <x v="0"/>
    <x v="215"/>
    <x v="419"/>
    <x v="1135"/>
    <x v="1135"/>
    <x v="1135"/>
    <x v="1196"/>
    <x v="0"/>
    <x v="1"/>
    <x v="0"/>
    <x v="0"/>
    <x v="0"/>
  </r>
  <r>
    <s v="PL 6755"/>
    <x v="211"/>
    <x v="1"/>
    <x v="0"/>
    <x v="0"/>
    <x v="0"/>
    <x v="0"/>
    <x v="215"/>
    <x v="494"/>
    <x v="2190"/>
    <x v="2190"/>
    <x v="2190"/>
    <x v="2329"/>
    <x v="0"/>
    <x v="1"/>
    <x v="0"/>
    <x v="0"/>
    <x v="0"/>
  </r>
  <r>
    <s v="PL 6756"/>
    <x v="1906"/>
    <x v="0"/>
    <x v="0"/>
    <x v="0"/>
    <x v="0"/>
    <x v="0"/>
    <x v="215"/>
    <x v="494"/>
    <x v="2191"/>
    <x v="2191"/>
    <x v="2191"/>
    <x v="2330"/>
    <x v="0"/>
    <x v="1"/>
    <x v="0"/>
    <x v="0"/>
    <x v="0"/>
  </r>
  <r>
    <s v="PL 6782"/>
    <x v="1907"/>
    <x v="3"/>
    <x v="0"/>
    <x v="9"/>
    <x v="2"/>
    <x v="35"/>
    <x v="209"/>
    <x v="477"/>
    <x v="2192"/>
    <x v="2192"/>
    <x v="2192"/>
    <x v="2331"/>
    <x v="0"/>
    <x v="1"/>
    <x v="1"/>
    <x v="1"/>
    <x v="0"/>
  </r>
  <r>
    <s v="PL 6783"/>
    <x v="1908"/>
    <x v="2"/>
    <x v="2"/>
    <x v="9"/>
    <x v="2"/>
    <x v="35"/>
    <x v="209"/>
    <x v="477"/>
    <x v="2193"/>
    <x v="2193"/>
    <x v="2193"/>
    <x v="2332"/>
    <x v="0"/>
    <x v="1"/>
    <x v="1"/>
    <x v="1"/>
    <x v="0"/>
  </r>
  <r>
    <s v="PL 6784"/>
    <x v="1909"/>
    <x v="2"/>
    <x v="3"/>
    <x v="1"/>
    <x v="1"/>
    <x v="4"/>
    <x v="197"/>
    <x v="461"/>
    <x v="2194"/>
    <x v="2194"/>
    <x v="2194"/>
    <x v="2333"/>
    <x v="1"/>
    <x v="2"/>
    <x v="0"/>
    <x v="1"/>
    <x v="0"/>
  </r>
  <r>
    <s v="PL 6785"/>
    <x v="1909"/>
    <x v="3"/>
    <x v="0"/>
    <x v="6"/>
    <x v="1"/>
    <x v="14"/>
    <x v="201"/>
    <x v="467"/>
    <x v="2195"/>
    <x v="2195"/>
    <x v="2195"/>
    <x v="2334"/>
    <x v="0"/>
    <x v="2"/>
    <x v="0"/>
    <x v="1"/>
    <x v="0"/>
  </r>
  <r>
    <s v="PL 6786"/>
    <x v="1910"/>
    <x v="1"/>
    <x v="0"/>
    <x v="5"/>
    <x v="2"/>
    <x v="35"/>
    <x v="192"/>
    <x v="455"/>
    <x v="2196"/>
    <x v="2196"/>
    <x v="2196"/>
    <x v="2335"/>
    <x v="0"/>
    <x v="0"/>
    <x v="1"/>
    <x v="1"/>
    <x v="0"/>
  </r>
  <r>
    <s v="PL 6787"/>
    <x v="1911"/>
    <x v="3"/>
    <x v="0"/>
    <x v="5"/>
    <x v="1"/>
    <x v="1"/>
    <x v="192"/>
    <x v="455"/>
    <x v="2197"/>
    <x v="2197"/>
    <x v="2197"/>
    <x v="2336"/>
    <x v="0"/>
    <x v="0"/>
    <x v="1"/>
    <x v="1"/>
    <x v="0"/>
  </r>
  <r>
    <s v="PL 6788"/>
    <x v="792"/>
    <x v="1"/>
    <x v="0"/>
    <x v="5"/>
    <x v="2"/>
    <x v="35"/>
    <x v="192"/>
    <x v="455"/>
    <x v="2198"/>
    <x v="2198"/>
    <x v="2198"/>
    <x v="2337"/>
    <x v="0"/>
    <x v="0"/>
    <x v="0"/>
    <x v="1"/>
    <x v="0"/>
  </r>
  <r>
    <s v="PL 6789"/>
    <x v="792"/>
    <x v="3"/>
    <x v="0"/>
    <x v="5"/>
    <x v="1"/>
    <x v="1"/>
    <x v="192"/>
    <x v="455"/>
    <x v="2199"/>
    <x v="2199"/>
    <x v="2199"/>
    <x v="2338"/>
    <x v="0"/>
    <x v="0"/>
    <x v="0"/>
    <x v="1"/>
    <x v="0"/>
  </r>
  <r>
    <s v="PL 6791"/>
    <x v="792"/>
    <x v="0"/>
    <x v="0"/>
    <x v="2"/>
    <x v="2"/>
    <x v="28"/>
    <x v="189"/>
    <x v="428"/>
    <x v="2200"/>
    <x v="2200"/>
    <x v="2200"/>
    <x v="2339"/>
    <x v="1"/>
    <x v="2"/>
    <x v="0"/>
    <x v="1"/>
    <x v="0"/>
  </r>
  <r>
    <s v="PL 6792"/>
    <x v="792"/>
    <x v="2"/>
    <x v="1"/>
    <x v="2"/>
    <x v="2"/>
    <x v="31"/>
    <x v="189"/>
    <x v="428"/>
    <x v="2201"/>
    <x v="2201"/>
    <x v="2201"/>
    <x v="2340"/>
    <x v="1"/>
    <x v="2"/>
    <x v="0"/>
    <x v="1"/>
    <x v="0"/>
  </r>
  <r>
    <s v="PL 6793"/>
    <x v="1912"/>
    <x v="3"/>
    <x v="0"/>
    <x v="0"/>
    <x v="2"/>
    <x v="28"/>
    <x v="193"/>
    <x v="456"/>
    <x v="2182"/>
    <x v="2182"/>
    <x v="2182"/>
    <x v="2322"/>
    <x v="1"/>
    <x v="2"/>
    <x v="1"/>
    <x v="1"/>
    <x v="0"/>
  </r>
  <r>
    <s v="PL 6794"/>
    <x v="13"/>
    <x v="2"/>
    <x v="4"/>
    <x v="0"/>
    <x v="2"/>
    <x v="35"/>
    <x v="192"/>
    <x v="455"/>
    <x v="1791"/>
    <x v="1791"/>
    <x v="1791"/>
    <x v="1897"/>
    <x v="1"/>
    <x v="2"/>
    <x v="0"/>
    <x v="1"/>
    <x v="0"/>
  </r>
  <r>
    <s v="PL 6795"/>
    <x v="71"/>
    <x v="1"/>
    <x v="0"/>
    <x v="0"/>
    <x v="2"/>
    <x v="35"/>
    <x v="192"/>
    <x v="455"/>
    <x v="1791"/>
    <x v="1791"/>
    <x v="1791"/>
    <x v="2341"/>
    <x v="1"/>
    <x v="2"/>
    <x v="0"/>
    <x v="0"/>
    <x v="1"/>
  </r>
  <r>
    <s v="PL 6796"/>
    <x v="1913"/>
    <x v="3"/>
    <x v="0"/>
    <x v="4"/>
    <x v="2"/>
    <x v="59"/>
    <x v="215"/>
    <x v="494"/>
    <x v="2202"/>
    <x v="2202"/>
    <x v="2202"/>
    <x v="2342"/>
    <x v="0"/>
    <x v="2"/>
    <x v="0"/>
    <x v="1"/>
    <x v="0"/>
  </r>
  <r>
    <s v="PL 6797"/>
    <x v="1913"/>
    <x v="1"/>
    <x v="0"/>
    <x v="4"/>
    <x v="2"/>
    <x v="59"/>
    <x v="215"/>
    <x v="494"/>
    <x v="2203"/>
    <x v="2203"/>
    <x v="2203"/>
    <x v="2343"/>
    <x v="0"/>
    <x v="2"/>
    <x v="0"/>
    <x v="1"/>
    <x v="0"/>
  </r>
  <r>
    <s v="PL 6798"/>
    <x v="1427"/>
    <x v="0"/>
    <x v="0"/>
    <x v="17"/>
    <x v="0"/>
    <x v="0"/>
    <x v="215"/>
    <x v="419"/>
    <x v="2204"/>
    <x v="2204"/>
    <x v="2204"/>
    <x v="2344"/>
    <x v="0"/>
    <x v="1"/>
    <x v="0"/>
    <x v="0"/>
    <x v="0"/>
  </r>
  <r>
    <s v="PL 6799"/>
    <x v="1427"/>
    <x v="2"/>
    <x v="2"/>
    <x v="17"/>
    <x v="0"/>
    <x v="0"/>
    <x v="215"/>
    <x v="419"/>
    <x v="2205"/>
    <x v="2205"/>
    <x v="2205"/>
    <x v="2345"/>
    <x v="0"/>
    <x v="1"/>
    <x v="0"/>
    <x v="0"/>
    <x v="0"/>
  </r>
  <r>
    <s v="PL 6800"/>
    <x v="1914"/>
    <x v="2"/>
    <x v="4"/>
    <x v="0"/>
    <x v="0"/>
    <x v="0"/>
    <x v="215"/>
    <x v="419"/>
    <x v="2206"/>
    <x v="2206"/>
    <x v="2206"/>
    <x v="2346"/>
    <x v="0"/>
    <x v="1"/>
    <x v="1"/>
    <x v="0"/>
    <x v="0"/>
  </r>
  <r>
    <s v="PL 6801"/>
    <x v="1915"/>
    <x v="1"/>
    <x v="0"/>
    <x v="0"/>
    <x v="0"/>
    <x v="0"/>
    <x v="215"/>
    <x v="419"/>
    <x v="890"/>
    <x v="890"/>
    <x v="890"/>
    <x v="451"/>
    <x v="0"/>
    <x v="1"/>
    <x v="0"/>
    <x v="0"/>
    <x v="0"/>
  </r>
  <r>
    <s v="PL 6802"/>
    <x v="1916"/>
    <x v="1"/>
    <x v="0"/>
    <x v="17"/>
    <x v="0"/>
    <x v="0"/>
    <x v="215"/>
    <x v="419"/>
    <x v="1427"/>
    <x v="1427"/>
    <x v="1427"/>
    <x v="1506"/>
    <x v="0"/>
    <x v="1"/>
    <x v="0"/>
    <x v="0"/>
    <x v="0"/>
  </r>
  <r>
    <s v="PL 6803"/>
    <x v="1916"/>
    <x v="0"/>
    <x v="0"/>
    <x v="1"/>
    <x v="1"/>
    <x v="7"/>
    <x v="197"/>
    <x v="461"/>
    <x v="2207"/>
    <x v="2207"/>
    <x v="2207"/>
    <x v="2347"/>
    <x v="1"/>
    <x v="2"/>
    <x v="0"/>
    <x v="0"/>
    <x v="1"/>
  </r>
  <r>
    <s v="PL 6804"/>
    <x v="1917"/>
    <x v="3"/>
    <x v="0"/>
    <x v="4"/>
    <x v="0"/>
    <x v="5"/>
    <x v="217"/>
    <x v="500"/>
    <x v="2208"/>
    <x v="2208"/>
    <x v="2208"/>
    <x v="2348"/>
    <x v="0"/>
    <x v="2"/>
    <x v="1"/>
    <x v="0"/>
    <x v="0"/>
  </r>
  <r>
    <s v="PL 6805"/>
    <x v="339"/>
    <x v="2"/>
    <x v="3"/>
    <x v="6"/>
    <x v="0"/>
    <x v="13"/>
    <x v="189"/>
    <x v="501"/>
    <x v="101"/>
    <x v="101"/>
    <x v="101"/>
    <x v="185"/>
    <x v="0"/>
    <x v="1"/>
    <x v="0"/>
    <x v="0"/>
    <x v="0"/>
  </r>
  <r>
    <s v="PL 6806"/>
    <x v="319"/>
    <x v="1"/>
    <x v="0"/>
    <x v="1"/>
    <x v="1"/>
    <x v="4"/>
    <x v="197"/>
    <x v="461"/>
    <x v="2209"/>
    <x v="2209"/>
    <x v="2209"/>
    <x v="2349"/>
    <x v="0"/>
    <x v="2"/>
    <x v="0"/>
    <x v="0"/>
    <x v="1"/>
  </r>
  <r>
    <s v="PL 6807"/>
    <x v="1918"/>
    <x v="0"/>
    <x v="0"/>
    <x v="9"/>
    <x v="2"/>
    <x v="17"/>
    <x v="201"/>
    <x v="467"/>
    <x v="918"/>
    <x v="918"/>
    <x v="918"/>
    <x v="961"/>
    <x v="1"/>
    <x v="1"/>
    <x v="1"/>
    <x v="1"/>
    <x v="0"/>
  </r>
  <r>
    <s v="PL 6808"/>
    <x v="107"/>
    <x v="3"/>
    <x v="0"/>
    <x v="0"/>
    <x v="0"/>
    <x v="0"/>
    <x v="201"/>
    <x v="467"/>
    <x v="1139"/>
    <x v="1139"/>
    <x v="1139"/>
    <x v="1584"/>
    <x v="0"/>
    <x v="1"/>
    <x v="0"/>
    <x v="0"/>
    <x v="0"/>
  </r>
  <r>
    <s v="PL 6813"/>
    <x v="1919"/>
    <x v="2"/>
    <x v="4"/>
    <x v="9"/>
    <x v="2"/>
    <x v="49"/>
    <x v="179"/>
    <x v="394"/>
    <x v="2210"/>
    <x v="2210"/>
    <x v="2210"/>
    <x v="2350"/>
    <x v="1"/>
    <x v="2"/>
    <x v="1"/>
    <x v="1"/>
    <x v="0"/>
  </r>
  <r>
    <s v="PL 6815"/>
    <x v="1920"/>
    <x v="3"/>
    <x v="0"/>
    <x v="15"/>
    <x v="0"/>
    <x v="19"/>
    <x v="204"/>
    <x v="472"/>
    <x v="2211"/>
    <x v="2211"/>
    <x v="2211"/>
    <x v="2351"/>
    <x v="0"/>
    <x v="0"/>
    <x v="1"/>
    <x v="0"/>
    <x v="0"/>
  </r>
  <r>
    <s v="PL 6816"/>
    <x v="493"/>
    <x v="1"/>
    <x v="0"/>
    <x v="15"/>
    <x v="0"/>
    <x v="0"/>
    <x v="204"/>
    <x v="472"/>
    <x v="949"/>
    <x v="949"/>
    <x v="949"/>
    <x v="996"/>
    <x v="0"/>
    <x v="0"/>
    <x v="0"/>
    <x v="0"/>
    <x v="0"/>
  </r>
  <r>
    <s v="PL 6817"/>
    <x v="1921"/>
    <x v="1"/>
    <x v="0"/>
    <x v="4"/>
    <x v="0"/>
    <x v="5"/>
    <x v="204"/>
    <x v="472"/>
    <x v="77"/>
    <x v="77"/>
    <x v="77"/>
    <x v="78"/>
    <x v="0"/>
    <x v="0"/>
    <x v="0"/>
    <x v="0"/>
    <x v="0"/>
  </r>
  <r>
    <s v="PL 6818"/>
    <x v="1921"/>
    <x v="0"/>
    <x v="0"/>
    <x v="3"/>
    <x v="2"/>
    <x v="46"/>
    <x v="207"/>
    <x v="475"/>
    <x v="1379"/>
    <x v="1379"/>
    <x v="1379"/>
    <x v="1460"/>
    <x v="0"/>
    <x v="0"/>
    <x v="0"/>
    <x v="0"/>
    <x v="1"/>
  </r>
  <r>
    <s v="PL 6819"/>
    <x v="1922"/>
    <x v="3"/>
    <x v="0"/>
    <x v="3"/>
    <x v="2"/>
    <x v="46"/>
    <x v="200"/>
    <x v="466"/>
    <x v="1379"/>
    <x v="1379"/>
    <x v="1379"/>
    <x v="1460"/>
    <x v="0"/>
    <x v="0"/>
    <x v="1"/>
    <x v="1"/>
    <x v="0"/>
  </r>
  <r>
    <s v="PL 6820"/>
    <x v="1923"/>
    <x v="2"/>
    <x v="2"/>
    <x v="7"/>
    <x v="1"/>
    <x v="7"/>
    <x v="207"/>
    <x v="475"/>
    <x v="2212"/>
    <x v="2212"/>
    <x v="2212"/>
    <x v="2352"/>
    <x v="1"/>
    <x v="0"/>
    <x v="0"/>
    <x v="0"/>
    <x v="1"/>
  </r>
  <r>
    <s v="PL 6821"/>
    <x v="1923"/>
    <x v="0"/>
    <x v="0"/>
    <x v="15"/>
    <x v="0"/>
    <x v="0"/>
    <x v="215"/>
    <x v="494"/>
    <x v="2213"/>
    <x v="2213"/>
    <x v="2213"/>
    <x v="2353"/>
    <x v="0"/>
    <x v="0"/>
    <x v="0"/>
    <x v="0"/>
    <x v="0"/>
  </r>
  <r>
    <s v="PL 6822"/>
    <x v="1924"/>
    <x v="2"/>
    <x v="2"/>
    <x v="0"/>
    <x v="0"/>
    <x v="0"/>
    <x v="197"/>
    <x v="461"/>
    <x v="2214"/>
    <x v="2214"/>
    <x v="2214"/>
    <x v="2354"/>
    <x v="0"/>
    <x v="1"/>
    <x v="1"/>
    <x v="0"/>
    <x v="0"/>
  </r>
  <r>
    <s v="PL 6823"/>
    <x v="1607"/>
    <x v="3"/>
    <x v="0"/>
    <x v="0"/>
    <x v="0"/>
    <x v="0"/>
    <x v="201"/>
    <x v="467"/>
    <x v="2206"/>
    <x v="2206"/>
    <x v="2206"/>
    <x v="2355"/>
    <x v="0"/>
    <x v="1"/>
    <x v="0"/>
    <x v="0"/>
    <x v="0"/>
  </r>
  <r>
    <s v="PL 6824"/>
    <x v="461"/>
    <x v="2"/>
    <x v="2"/>
    <x v="0"/>
    <x v="0"/>
    <x v="0"/>
    <x v="201"/>
    <x v="32"/>
    <x v="2215"/>
    <x v="2215"/>
    <x v="2215"/>
    <x v="2356"/>
    <x v="0"/>
    <x v="1"/>
    <x v="0"/>
    <x v="0"/>
    <x v="0"/>
  </r>
  <r>
    <s v="PL 6825"/>
    <x v="1925"/>
    <x v="2"/>
    <x v="4"/>
    <x v="1"/>
    <x v="1"/>
    <x v="14"/>
    <x v="201"/>
    <x v="467"/>
    <x v="2216"/>
    <x v="2216"/>
    <x v="2216"/>
    <x v="2357"/>
    <x v="0"/>
    <x v="1"/>
    <x v="1"/>
    <x v="1"/>
    <x v="0"/>
  </r>
  <r>
    <s v="PL 6826"/>
    <x v="1926"/>
    <x v="2"/>
    <x v="4"/>
    <x v="1"/>
    <x v="1"/>
    <x v="1"/>
    <x v="201"/>
    <x v="467"/>
    <x v="2217"/>
    <x v="2217"/>
    <x v="2217"/>
    <x v="2358"/>
    <x v="0"/>
    <x v="1"/>
    <x v="0"/>
    <x v="0"/>
    <x v="1"/>
  </r>
  <r>
    <s v="PL 6827"/>
    <x v="1927"/>
    <x v="1"/>
    <x v="0"/>
    <x v="1"/>
    <x v="0"/>
    <x v="0"/>
    <x v="201"/>
    <x v="467"/>
    <x v="2218"/>
    <x v="2218"/>
    <x v="2218"/>
    <x v="2359"/>
    <x v="0"/>
    <x v="1"/>
    <x v="0"/>
    <x v="0"/>
    <x v="0"/>
  </r>
  <r>
    <s v="PL 6828"/>
    <x v="1927"/>
    <x v="3"/>
    <x v="0"/>
    <x v="4"/>
    <x v="0"/>
    <x v="5"/>
    <x v="193"/>
    <x v="456"/>
    <x v="26"/>
    <x v="26"/>
    <x v="26"/>
    <x v="26"/>
    <x v="0"/>
    <x v="2"/>
    <x v="0"/>
    <x v="0"/>
    <x v="0"/>
  </r>
  <r>
    <s v="PL 6835"/>
    <x v="1927"/>
    <x v="3"/>
    <x v="0"/>
    <x v="0"/>
    <x v="0"/>
    <x v="0"/>
    <x v="201"/>
    <x v="467"/>
    <x v="2219"/>
    <x v="2219"/>
    <x v="2219"/>
    <x v="2360"/>
    <x v="0"/>
    <x v="1"/>
    <x v="0"/>
    <x v="0"/>
    <x v="0"/>
  </r>
  <r>
    <s v="PL 6836"/>
    <x v="1928"/>
    <x v="3"/>
    <x v="0"/>
    <x v="4"/>
    <x v="4"/>
    <x v="67"/>
    <x v="197"/>
    <x v="461"/>
    <x v="1061"/>
    <x v="1061"/>
    <x v="1061"/>
    <x v="171"/>
    <x v="0"/>
    <x v="1"/>
    <x v="2"/>
    <x v="1"/>
    <x v="2"/>
  </r>
  <r>
    <s v="PL 6837"/>
    <x v="1929"/>
    <x v="2"/>
    <x v="3"/>
    <x v="0"/>
    <x v="0"/>
    <x v="0"/>
    <x v="197"/>
    <x v="461"/>
    <x v="2061"/>
    <x v="2061"/>
    <x v="2061"/>
    <x v="2361"/>
    <x v="0"/>
    <x v="1"/>
    <x v="1"/>
    <x v="0"/>
    <x v="0"/>
  </r>
  <r>
    <s v="PL 6838"/>
    <x v="642"/>
    <x v="0"/>
    <x v="0"/>
    <x v="3"/>
    <x v="0"/>
    <x v="13"/>
    <x v="197"/>
    <x v="461"/>
    <x v="2220"/>
    <x v="2220"/>
    <x v="2220"/>
    <x v="2362"/>
    <x v="0"/>
    <x v="1"/>
    <x v="0"/>
    <x v="0"/>
    <x v="0"/>
  </r>
  <r>
    <s v="PL 6839"/>
    <x v="1930"/>
    <x v="3"/>
    <x v="0"/>
    <x v="3"/>
    <x v="0"/>
    <x v="0"/>
    <x v="197"/>
    <x v="461"/>
    <x v="476"/>
    <x v="476"/>
    <x v="476"/>
    <x v="1017"/>
    <x v="0"/>
    <x v="1"/>
    <x v="1"/>
    <x v="0"/>
    <x v="0"/>
  </r>
  <r>
    <s v="PL 6846"/>
    <x v="1931"/>
    <x v="0"/>
    <x v="0"/>
    <x v="1"/>
    <x v="0"/>
    <x v="0"/>
    <x v="197"/>
    <x v="237"/>
    <x v="2221"/>
    <x v="2221"/>
    <x v="2221"/>
    <x v="2363"/>
    <x v="0"/>
    <x v="1"/>
    <x v="0"/>
    <x v="0"/>
    <x v="0"/>
  </r>
  <r>
    <s v="PL 6847"/>
    <x v="1931"/>
    <x v="0"/>
    <x v="0"/>
    <x v="2"/>
    <x v="2"/>
    <x v="33"/>
    <x v="192"/>
    <x v="455"/>
    <x v="2222"/>
    <x v="2222"/>
    <x v="2222"/>
    <x v="2364"/>
    <x v="1"/>
    <x v="0"/>
    <x v="0"/>
    <x v="0"/>
    <x v="1"/>
  </r>
  <r>
    <s v="PL 6848"/>
    <x v="1932"/>
    <x v="2"/>
    <x v="1"/>
    <x v="1"/>
    <x v="2"/>
    <x v="33"/>
    <x v="218"/>
    <x v="502"/>
    <x v="2223"/>
    <x v="2223"/>
    <x v="2223"/>
    <x v="2365"/>
    <x v="1"/>
    <x v="2"/>
    <x v="1"/>
    <x v="1"/>
    <x v="0"/>
  </r>
  <r>
    <s v="PL 6849"/>
    <x v="165"/>
    <x v="2"/>
    <x v="1"/>
    <x v="0"/>
    <x v="2"/>
    <x v="41"/>
    <x v="205"/>
    <x v="473"/>
    <x v="2224"/>
    <x v="2224"/>
    <x v="2224"/>
    <x v="2366"/>
    <x v="0"/>
    <x v="2"/>
    <x v="0"/>
    <x v="0"/>
    <x v="1"/>
  </r>
  <r>
    <s v="PL 6850"/>
    <x v="165"/>
    <x v="1"/>
    <x v="0"/>
    <x v="0"/>
    <x v="2"/>
    <x v="41"/>
    <x v="205"/>
    <x v="473"/>
    <x v="2225"/>
    <x v="2225"/>
    <x v="2225"/>
    <x v="2367"/>
    <x v="0"/>
    <x v="2"/>
    <x v="0"/>
    <x v="0"/>
    <x v="1"/>
  </r>
  <r>
    <s v="PL 6851"/>
    <x v="1400"/>
    <x v="1"/>
    <x v="0"/>
    <x v="6"/>
    <x v="0"/>
    <x v="53"/>
    <x v="201"/>
    <x v="225"/>
    <x v="746"/>
    <x v="746"/>
    <x v="746"/>
    <x v="781"/>
    <x v="0"/>
    <x v="1"/>
    <x v="0"/>
    <x v="0"/>
    <x v="0"/>
  </r>
  <r>
    <s v="PL 6852"/>
    <x v="1400"/>
    <x v="2"/>
    <x v="2"/>
    <x v="0"/>
    <x v="1"/>
    <x v="9"/>
    <x v="197"/>
    <x v="234"/>
    <x v="2061"/>
    <x v="2061"/>
    <x v="2061"/>
    <x v="2361"/>
    <x v="0"/>
    <x v="1"/>
    <x v="0"/>
    <x v="0"/>
    <x v="1"/>
  </r>
  <r>
    <s v="PL 6853"/>
    <x v="1933"/>
    <x v="1"/>
    <x v="0"/>
    <x v="0"/>
    <x v="0"/>
    <x v="0"/>
    <x v="197"/>
    <x v="414"/>
    <x v="1889"/>
    <x v="1889"/>
    <x v="1889"/>
    <x v="2368"/>
    <x v="0"/>
    <x v="1"/>
    <x v="0"/>
    <x v="0"/>
    <x v="0"/>
  </r>
  <r>
    <s v="PL 6860"/>
    <x v="1105"/>
    <x v="1"/>
    <x v="0"/>
    <x v="2"/>
    <x v="0"/>
    <x v="0"/>
    <x v="197"/>
    <x v="39"/>
    <x v="2226"/>
    <x v="2226"/>
    <x v="2226"/>
    <x v="2369"/>
    <x v="0"/>
    <x v="1"/>
    <x v="0"/>
    <x v="0"/>
    <x v="0"/>
  </r>
  <r>
    <s v="PL 6861"/>
    <x v="1934"/>
    <x v="3"/>
    <x v="0"/>
    <x v="2"/>
    <x v="0"/>
    <x v="53"/>
    <x v="197"/>
    <x v="461"/>
    <x v="2227"/>
    <x v="2227"/>
    <x v="2227"/>
    <x v="2370"/>
    <x v="0"/>
    <x v="1"/>
    <x v="0"/>
    <x v="0"/>
    <x v="0"/>
  </r>
  <r>
    <s v="PL 6862"/>
    <x v="313"/>
    <x v="0"/>
    <x v="0"/>
    <x v="2"/>
    <x v="0"/>
    <x v="13"/>
    <x v="197"/>
    <x v="461"/>
    <x v="2228"/>
    <x v="2228"/>
    <x v="2228"/>
    <x v="2371"/>
    <x v="0"/>
    <x v="1"/>
    <x v="0"/>
    <x v="0"/>
    <x v="0"/>
  </r>
  <r>
    <s v="PL 6863"/>
    <x v="313"/>
    <x v="2"/>
    <x v="1"/>
    <x v="6"/>
    <x v="0"/>
    <x v="0"/>
    <x v="197"/>
    <x v="427"/>
    <x v="2229"/>
    <x v="2229"/>
    <x v="2229"/>
    <x v="2372"/>
    <x v="0"/>
    <x v="1"/>
    <x v="0"/>
    <x v="0"/>
    <x v="0"/>
  </r>
  <r>
    <s v="PL 6864"/>
    <x v="313"/>
    <x v="3"/>
    <x v="0"/>
    <x v="4"/>
    <x v="0"/>
    <x v="24"/>
    <x v="192"/>
    <x v="455"/>
    <x v="1682"/>
    <x v="1682"/>
    <x v="1682"/>
    <x v="1778"/>
    <x v="0"/>
    <x v="1"/>
    <x v="0"/>
    <x v="0"/>
    <x v="0"/>
  </r>
  <r>
    <s v="PL 6865"/>
    <x v="1933"/>
    <x v="2"/>
    <x v="3"/>
    <x v="0"/>
    <x v="0"/>
    <x v="0"/>
    <x v="197"/>
    <x v="414"/>
    <x v="1135"/>
    <x v="1135"/>
    <x v="1135"/>
    <x v="2373"/>
    <x v="0"/>
    <x v="1"/>
    <x v="0"/>
    <x v="0"/>
    <x v="0"/>
  </r>
  <r>
    <s v="PL 6866"/>
    <x v="1935"/>
    <x v="2"/>
    <x v="4"/>
    <x v="0"/>
    <x v="1"/>
    <x v="9"/>
    <x v="197"/>
    <x v="234"/>
    <x v="2230"/>
    <x v="2230"/>
    <x v="2230"/>
    <x v="2374"/>
    <x v="0"/>
    <x v="1"/>
    <x v="0"/>
    <x v="0"/>
    <x v="1"/>
  </r>
  <r>
    <s v="PL 6873"/>
    <x v="1936"/>
    <x v="0"/>
    <x v="0"/>
    <x v="0"/>
    <x v="0"/>
    <x v="0"/>
    <x v="197"/>
    <x v="414"/>
    <x v="1686"/>
    <x v="1686"/>
    <x v="1686"/>
    <x v="1782"/>
    <x v="0"/>
    <x v="1"/>
    <x v="0"/>
    <x v="0"/>
    <x v="0"/>
  </r>
  <r>
    <s v="PL 6874"/>
    <x v="30"/>
    <x v="3"/>
    <x v="0"/>
    <x v="17"/>
    <x v="0"/>
    <x v="0"/>
    <x v="197"/>
    <x v="461"/>
    <x v="2231"/>
    <x v="2231"/>
    <x v="2231"/>
    <x v="2375"/>
    <x v="0"/>
    <x v="1"/>
    <x v="0"/>
    <x v="0"/>
    <x v="0"/>
  </r>
  <r>
    <s v="PL 6875"/>
    <x v="1937"/>
    <x v="0"/>
    <x v="0"/>
    <x v="17"/>
    <x v="0"/>
    <x v="0"/>
    <x v="197"/>
    <x v="414"/>
    <x v="2232"/>
    <x v="2232"/>
    <x v="2232"/>
    <x v="2376"/>
    <x v="0"/>
    <x v="1"/>
    <x v="1"/>
    <x v="0"/>
    <x v="0"/>
  </r>
  <r>
    <s v="PL 6876"/>
    <x v="1938"/>
    <x v="3"/>
    <x v="0"/>
    <x v="17"/>
    <x v="0"/>
    <x v="0"/>
    <x v="197"/>
    <x v="414"/>
    <x v="2233"/>
    <x v="2233"/>
    <x v="2233"/>
    <x v="2377"/>
    <x v="0"/>
    <x v="1"/>
    <x v="1"/>
    <x v="0"/>
    <x v="0"/>
  </r>
  <r>
    <s v="PL 6877"/>
    <x v="1939"/>
    <x v="2"/>
    <x v="1"/>
    <x v="17"/>
    <x v="0"/>
    <x v="0"/>
    <x v="197"/>
    <x v="414"/>
    <x v="1435"/>
    <x v="1435"/>
    <x v="1435"/>
    <x v="2014"/>
    <x v="0"/>
    <x v="1"/>
    <x v="0"/>
    <x v="0"/>
    <x v="0"/>
  </r>
  <r>
    <s v="PL 6879"/>
    <x v="1940"/>
    <x v="3"/>
    <x v="0"/>
    <x v="17"/>
    <x v="1"/>
    <x v="4"/>
    <x v="207"/>
    <x v="475"/>
    <x v="2234"/>
    <x v="2234"/>
    <x v="2234"/>
    <x v="2378"/>
    <x v="0"/>
    <x v="0"/>
    <x v="0"/>
    <x v="0"/>
    <x v="1"/>
  </r>
  <r>
    <s v="PL 6892"/>
    <x v="1941"/>
    <x v="1"/>
    <x v="0"/>
    <x v="18"/>
    <x v="2"/>
    <x v="59"/>
    <x v="209"/>
    <x v="477"/>
    <x v="2235"/>
    <x v="2235"/>
    <x v="2235"/>
    <x v="2379"/>
    <x v="0"/>
    <x v="0"/>
    <x v="1"/>
    <x v="1"/>
    <x v="0"/>
  </r>
  <r>
    <s v="PL 6893"/>
    <x v="1942"/>
    <x v="0"/>
    <x v="0"/>
    <x v="18"/>
    <x v="0"/>
    <x v="0"/>
    <x v="209"/>
    <x v="477"/>
    <x v="2236"/>
    <x v="2236"/>
    <x v="2236"/>
    <x v="2380"/>
    <x v="0"/>
    <x v="0"/>
    <x v="1"/>
    <x v="0"/>
    <x v="0"/>
  </r>
  <r>
    <s v="PL 6894"/>
    <x v="924"/>
    <x v="1"/>
    <x v="0"/>
    <x v="18"/>
    <x v="0"/>
    <x v="19"/>
    <x v="202"/>
    <x v="45"/>
    <x v="2237"/>
    <x v="2237"/>
    <x v="2237"/>
    <x v="2381"/>
    <x v="0"/>
    <x v="0"/>
    <x v="0"/>
    <x v="0"/>
    <x v="0"/>
  </r>
  <r>
    <s v="PL 6897"/>
    <x v="924"/>
    <x v="1"/>
    <x v="0"/>
    <x v="0"/>
    <x v="0"/>
    <x v="0"/>
    <x v="197"/>
    <x v="461"/>
    <x v="2103"/>
    <x v="2103"/>
    <x v="2103"/>
    <x v="2230"/>
    <x v="0"/>
    <x v="1"/>
    <x v="0"/>
    <x v="0"/>
    <x v="0"/>
  </r>
  <r>
    <s v="PL 6898"/>
    <x v="924"/>
    <x v="0"/>
    <x v="0"/>
    <x v="0"/>
    <x v="0"/>
    <x v="0"/>
    <x v="197"/>
    <x v="461"/>
    <x v="1427"/>
    <x v="1427"/>
    <x v="1427"/>
    <x v="1506"/>
    <x v="0"/>
    <x v="1"/>
    <x v="0"/>
    <x v="0"/>
    <x v="0"/>
  </r>
  <r>
    <s v="PL 6899"/>
    <x v="1943"/>
    <x v="3"/>
    <x v="0"/>
    <x v="0"/>
    <x v="0"/>
    <x v="0"/>
    <x v="192"/>
    <x v="233"/>
    <x v="2238"/>
    <x v="2238"/>
    <x v="2238"/>
    <x v="2382"/>
    <x v="0"/>
    <x v="1"/>
    <x v="0"/>
    <x v="0"/>
    <x v="0"/>
  </r>
  <r>
    <s v="PL 6900"/>
    <x v="1944"/>
    <x v="0"/>
    <x v="0"/>
    <x v="0"/>
    <x v="0"/>
    <x v="0"/>
    <x v="192"/>
    <x v="343"/>
    <x v="428"/>
    <x v="428"/>
    <x v="428"/>
    <x v="442"/>
    <x v="0"/>
    <x v="1"/>
    <x v="0"/>
    <x v="0"/>
    <x v="0"/>
  </r>
  <r>
    <s v="PL 6901"/>
    <x v="958"/>
    <x v="2"/>
    <x v="1"/>
    <x v="3"/>
    <x v="0"/>
    <x v="24"/>
    <x v="192"/>
    <x v="455"/>
    <x v="2239"/>
    <x v="2239"/>
    <x v="2239"/>
    <x v="2383"/>
    <x v="1"/>
    <x v="1"/>
    <x v="0"/>
    <x v="0"/>
    <x v="0"/>
  </r>
  <r>
    <s v="PL 6902"/>
    <x v="1945"/>
    <x v="3"/>
    <x v="0"/>
    <x v="3"/>
    <x v="0"/>
    <x v="24"/>
    <x v="192"/>
    <x v="455"/>
    <x v="2239"/>
    <x v="2239"/>
    <x v="2239"/>
    <x v="2384"/>
    <x v="1"/>
    <x v="1"/>
    <x v="1"/>
    <x v="0"/>
    <x v="0"/>
  </r>
  <r>
    <s v="PL 6903"/>
    <x v="1946"/>
    <x v="0"/>
    <x v="0"/>
    <x v="0"/>
    <x v="0"/>
    <x v="0"/>
    <x v="192"/>
    <x v="233"/>
    <x v="2240"/>
    <x v="2240"/>
    <x v="2240"/>
    <x v="2385"/>
    <x v="0"/>
    <x v="1"/>
    <x v="1"/>
    <x v="0"/>
    <x v="0"/>
  </r>
  <r>
    <s v="PL 6904"/>
    <x v="1947"/>
    <x v="2"/>
    <x v="4"/>
    <x v="0"/>
    <x v="0"/>
    <x v="0"/>
    <x v="192"/>
    <x v="455"/>
    <x v="1502"/>
    <x v="1502"/>
    <x v="1502"/>
    <x v="2386"/>
    <x v="0"/>
    <x v="1"/>
    <x v="1"/>
    <x v="0"/>
    <x v="0"/>
  </r>
  <r>
    <s v="PL 6905"/>
    <x v="1948"/>
    <x v="3"/>
    <x v="0"/>
    <x v="17"/>
    <x v="0"/>
    <x v="0"/>
    <x v="192"/>
    <x v="455"/>
    <x v="2241"/>
    <x v="2241"/>
    <x v="2241"/>
    <x v="2387"/>
    <x v="0"/>
    <x v="1"/>
    <x v="0"/>
    <x v="0"/>
    <x v="0"/>
  </r>
  <r>
    <s v="PL 6906"/>
    <x v="1949"/>
    <x v="2"/>
    <x v="3"/>
    <x v="1"/>
    <x v="1"/>
    <x v="14"/>
    <x v="192"/>
    <x v="455"/>
    <x v="2242"/>
    <x v="2242"/>
    <x v="2242"/>
    <x v="2388"/>
    <x v="0"/>
    <x v="1"/>
    <x v="1"/>
    <x v="1"/>
    <x v="0"/>
  </r>
  <r>
    <s v="PL 6907"/>
    <x v="1950"/>
    <x v="3"/>
    <x v="0"/>
    <x v="1"/>
    <x v="1"/>
    <x v="1"/>
    <x v="192"/>
    <x v="455"/>
    <x v="2243"/>
    <x v="2243"/>
    <x v="2243"/>
    <x v="1679"/>
    <x v="0"/>
    <x v="1"/>
    <x v="1"/>
    <x v="1"/>
    <x v="0"/>
  </r>
  <r>
    <s v="PL 6908"/>
    <x v="1951"/>
    <x v="0"/>
    <x v="0"/>
    <x v="0"/>
    <x v="0"/>
    <x v="0"/>
    <x v="219"/>
    <x v="15"/>
    <x v="2244"/>
    <x v="2244"/>
    <x v="2244"/>
    <x v="2389"/>
    <x v="0"/>
    <x v="1"/>
    <x v="0"/>
    <x v="0"/>
    <x v="0"/>
  </r>
  <r>
    <s v="PL 6909"/>
    <x v="1951"/>
    <x v="3"/>
    <x v="0"/>
    <x v="6"/>
    <x v="1"/>
    <x v="2"/>
    <x v="219"/>
    <x v="456"/>
    <x v="1585"/>
    <x v="1585"/>
    <x v="1585"/>
    <x v="397"/>
    <x v="0"/>
    <x v="1"/>
    <x v="0"/>
    <x v="0"/>
    <x v="1"/>
  </r>
  <r>
    <s v="PL 6910"/>
    <x v="1952"/>
    <x v="3"/>
    <x v="0"/>
    <x v="1"/>
    <x v="1"/>
    <x v="4"/>
    <x v="220"/>
    <x v="503"/>
    <x v="1979"/>
    <x v="1979"/>
    <x v="1979"/>
    <x v="2099"/>
    <x v="1"/>
    <x v="2"/>
    <x v="1"/>
    <x v="1"/>
    <x v="0"/>
  </r>
  <r>
    <s v="PL 6911"/>
    <x v="1953"/>
    <x v="3"/>
    <x v="0"/>
    <x v="4"/>
    <x v="0"/>
    <x v="15"/>
    <x v="193"/>
    <x v="456"/>
    <x v="1543"/>
    <x v="1543"/>
    <x v="1543"/>
    <x v="124"/>
    <x v="0"/>
    <x v="1"/>
    <x v="1"/>
    <x v="0"/>
    <x v="0"/>
  </r>
  <r>
    <s v="PL 6912"/>
    <x v="1954"/>
    <x v="1"/>
    <x v="0"/>
    <x v="1"/>
    <x v="0"/>
    <x v="0"/>
    <x v="219"/>
    <x v="451"/>
    <x v="2245"/>
    <x v="2245"/>
    <x v="2245"/>
    <x v="2390"/>
    <x v="0"/>
    <x v="1"/>
    <x v="1"/>
    <x v="0"/>
    <x v="0"/>
  </r>
  <r>
    <s v="PL 6914"/>
    <x v="1955"/>
    <x v="1"/>
    <x v="0"/>
    <x v="0"/>
    <x v="0"/>
    <x v="0"/>
    <x v="219"/>
    <x v="456"/>
    <x v="2246"/>
    <x v="2246"/>
    <x v="2246"/>
    <x v="2391"/>
    <x v="0"/>
    <x v="1"/>
    <x v="0"/>
    <x v="0"/>
    <x v="0"/>
  </r>
  <r>
    <s v="PL 6915"/>
    <x v="439"/>
    <x v="1"/>
    <x v="0"/>
    <x v="9"/>
    <x v="2"/>
    <x v="59"/>
    <x v="219"/>
    <x v="455"/>
    <x v="34"/>
    <x v="34"/>
    <x v="34"/>
    <x v="953"/>
    <x v="0"/>
    <x v="1"/>
    <x v="0"/>
    <x v="0"/>
    <x v="1"/>
  </r>
  <r>
    <s v="PL 6986"/>
    <x v="1956"/>
    <x v="3"/>
    <x v="0"/>
    <x v="17"/>
    <x v="2"/>
    <x v="51"/>
    <x v="219"/>
    <x v="504"/>
    <x v="200"/>
    <x v="200"/>
    <x v="200"/>
    <x v="698"/>
    <x v="1"/>
    <x v="1"/>
    <x v="1"/>
    <x v="1"/>
    <x v="0"/>
  </r>
  <r>
    <s v="PL 6988"/>
    <x v="1957"/>
    <x v="2"/>
    <x v="4"/>
    <x v="3"/>
    <x v="0"/>
    <x v="0"/>
    <x v="219"/>
    <x v="456"/>
    <x v="2247"/>
    <x v="2247"/>
    <x v="2247"/>
    <x v="2392"/>
    <x v="0"/>
    <x v="1"/>
    <x v="1"/>
    <x v="0"/>
    <x v="0"/>
  </r>
  <r>
    <s v="PL 6990"/>
    <x v="1958"/>
    <x v="0"/>
    <x v="0"/>
    <x v="3"/>
    <x v="0"/>
    <x v="53"/>
    <x v="185"/>
    <x v="409"/>
    <x v="2248"/>
    <x v="2248"/>
    <x v="2248"/>
    <x v="2393"/>
    <x v="0"/>
    <x v="1"/>
    <x v="1"/>
    <x v="0"/>
    <x v="0"/>
  </r>
  <r>
    <s v="PL 6992"/>
    <x v="1754"/>
    <x v="1"/>
    <x v="0"/>
    <x v="3"/>
    <x v="0"/>
    <x v="0"/>
    <x v="189"/>
    <x v="34"/>
    <x v="2249"/>
    <x v="2249"/>
    <x v="2249"/>
    <x v="2394"/>
    <x v="0"/>
    <x v="1"/>
    <x v="0"/>
    <x v="0"/>
    <x v="0"/>
  </r>
  <r>
    <s v="PL 6994"/>
    <x v="1754"/>
    <x v="3"/>
    <x v="0"/>
    <x v="3"/>
    <x v="0"/>
    <x v="0"/>
    <x v="189"/>
    <x v="505"/>
    <x v="2250"/>
    <x v="2250"/>
    <x v="2250"/>
    <x v="2395"/>
    <x v="0"/>
    <x v="1"/>
    <x v="0"/>
    <x v="0"/>
    <x v="0"/>
  </r>
  <r>
    <s v="PL 6996"/>
    <x v="1587"/>
    <x v="0"/>
    <x v="0"/>
    <x v="17"/>
    <x v="1"/>
    <x v="9"/>
    <x v="200"/>
    <x v="340"/>
    <x v="2251"/>
    <x v="2251"/>
    <x v="2251"/>
    <x v="2396"/>
    <x v="0"/>
    <x v="1"/>
    <x v="0"/>
    <x v="0"/>
    <x v="1"/>
  </r>
  <r>
    <s v="PL 6998"/>
    <x v="1587"/>
    <x v="2"/>
    <x v="4"/>
    <x v="3"/>
    <x v="0"/>
    <x v="0"/>
    <x v="200"/>
    <x v="466"/>
    <x v="476"/>
    <x v="476"/>
    <x v="476"/>
    <x v="930"/>
    <x v="0"/>
    <x v="1"/>
    <x v="0"/>
    <x v="0"/>
    <x v="0"/>
  </r>
  <r>
    <s v="PL 7000"/>
    <x v="1959"/>
    <x v="3"/>
    <x v="0"/>
    <x v="3"/>
    <x v="2"/>
    <x v="18"/>
    <x v="194"/>
    <x v="457"/>
    <x v="2252"/>
    <x v="2252"/>
    <x v="2252"/>
    <x v="1112"/>
    <x v="0"/>
    <x v="1"/>
    <x v="1"/>
    <x v="1"/>
    <x v="0"/>
  </r>
  <r>
    <s v="PL 7002"/>
    <x v="1597"/>
    <x v="1"/>
    <x v="0"/>
    <x v="17"/>
    <x v="1"/>
    <x v="9"/>
    <x v="209"/>
    <x v="308"/>
    <x v="1413"/>
    <x v="1413"/>
    <x v="1413"/>
    <x v="2397"/>
    <x v="0"/>
    <x v="1"/>
    <x v="0"/>
    <x v="0"/>
    <x v="1"/>
  </r>
  <r>
    <s v="PL 7004"/>
    <x v="1597"/>
    <x v="0"/>
    <x v="0"/>
    <x v="3"/>
    <x v="0"/>
    <x v="0"/>
    <x v="194"/>
    <x v="457"/>
    <x v="2253"/>
    <x v="2253"/>
    <x v="2253"/>
    <x v="2398"/>
    <x v="0"/>
    <x v="1"/>
    <x v="0"/>
    <x v="0"/>
    <x v="0"/>
  </r>
  <r>
    <s v="PL 7006"/>
    <x v="1960"/>
    <x v="2"/>
    <x v="3"/>
    <x v="3"/>
    <x v="0"/>
    <x v="13"/>
    <x v="195"/>
    <x v="458"/>
    <x v="387"/>
    <x v="387"/>
    <x v="387"/>
    <x v="1197"/>
    <x v="0"/>
    <x v="1"/>
    <x v="0"/>
    <x v="0"/>
    <x v="0"/>
  </r>
  <r>
    <s v="PL 7008"/>
    <x v="1597"/>
    <x v="3"/>
    <x v="0"/>
    <x v="3"/>
    <x v="0"/>
    <x v="0"/>
    <x v="195"/>
    <x v="496"/>
    <x v="1301"/>
    <x v="1301"/>
    <x v="1301"/>
    <x v="2399"/>
    <x v="0"/>
    <x v="1"/>
    <x v="0"/>
    <x v="0"/>
    <x v="0"/>
  </r>
  <r>
    <s v="PL 7010"/>
    <x v="1754"/>
    <x v="0"/>
    <x v="0"/>
    <x v="17"/>
    <x v="1"/>
    <x v="9"/>
    <x v="191"/>
    <x v="363"/>
    <x v="1686"/>
    <x v="1686"/>
    <x v="1686"/>
    <x v="1782"/>
    <x v="0"/>
    <x v="1"/>
    <x v="0"/>
    <x v="0"/>
    <x v="1"/>
  </r>
  <r>
    <s v="PL 7012"/>
    <x v="1754"/>
    <x v="3"/>
    <x v="0"/>
    <x v="1"/>
    <x v="1"/>
    <x v="4"/>
    <x v="193"/>
    <x v="456"/>
    <x v="1239"/>
    <x v="1239"/>
    <x v="1239"/>
    <x v="1311"/>
    <x v="1"/>
    <x v="1"/>
    <x v="0"/>
    <x v="0"/>
    <x v="1"/>
  </r>
  <r>
    <s v="PL 7014"/>
    <x v="1961"/>
    <x v="3"/>
    <x v="0"/>
    <x v="0"/>
    <x v="0"/>
    <x v="0"/>
    <x v="219"/>
    <x v="242"/>
    <x v="1554"/>
    <x v="1554"/>
    <x v="1554"/>
    <x v="1644"/>
    <x v="0"/>
    <x v="1"/>
    <x v="0"/>
    <x v="0"/>
    <x v="0"/>
  </r>
  <r>
    <s v="PL 7016"/>
    <x v="1962"/>
    <x v="0"/>
    <x v="0"/>
    <x v="1"/>
    <x v="0"/>
    <x v="0"/>
    <x v="219"/>
    <x v="456"/>
    <x v="2254"/>
    <x v="2254"/>
    <x v="2254"/>
    <x v="2400"/>
    <x v="0"/>
    <x v="1"/>
    <x v="1"/>
    <x v="0"/>
    <x v="0"/>
  </r>
  <r>
    <s v="PL 7017"/>
    <x v="1963"/>
    <x v="1"/>
    <x v="0"/>
    <x v="0"/>
    <x v="0"/>
    <x v="0"/>
    <x v="219"/>
    <x v="456"/>
    <x v="1113"/>
    <x v="1113"/>
    <x v="1113"/>
    <x v="1171"/>
    <x v="0"/>
    <x v="1"/>
    <x v="1"/>
    <x v="0"/>
    <x v="0"/>
  </r>
  <r>
    <s v="PL 7018"/>
    <x v="1829"/>
    <x v="2"/>
    <x v="1"/>
    <x v="0"/>
    <x v="2"/>
    <x v="17"/>
    <x v="206"/>
    <x v="312"/>
    <x v="2255"/>
    <x v="2255"/>
    <x v="2255"/>
    <x v="2401"/>
    <x v="1"/>
    <x v="1"/>
    <x v="0"/>
    <x v="0"/>
    <x v="1"/>
  </r>
  <r>
    <s v="PL 7019"/>
    <x v="865"/>
    <x v="1"/>
    <x v="0"/>
    <x v="0"/>
    <x v="0"/>
    <x v="0"/>
    <x v="219"/>
    <x v="456"/>
    <x v="1948"/>
    <x v="1948"/>
    <x v="1948"/>
    <x v="2067"/>
    <x v="0"/>
    <x v="1"/>
    <x v="0"/>
    <x v="0"/>
    <x v="0"/>
  </r>
  <r>
    <s v="PL 7023"/>
    <x v="1964"/>
    <x v="1"/>
    <x v="0"/>
    <x v="17"/>
    <x v="2"/>
    <x v="51"/>
    <x v="191"/>
    <x v="506"/>
    <x v="2256"/>
    <x v="2256"/>
    <x v="2256"/>
    <x v="2402"/>
    <x v="1"/>
    <x v="1"/>
    <x v="0"/>
    <x v="1"/>
    <x v="0"/>
  </r>
  <r>
    <s v="PL 7025"/>
    <x v="1965"/>
    <x v="0"/>
    <x v="0"/>
    <x v="17"/>
    <x v="2"/>
    <x v="35"/>
    <x v="182"/>
    <x v="435"/>
    <x v="1859"/>
    <x v="1859"/>
    <x v="1859"/>
    <x v="2403"/>
    <x v="1"/>
    <x v="1"/>
    <x v="1"/>
    <x v="1"/>
    <x v="0"/>
  </r>
  <r>
    <s v="PL 7026"/>
    <x v="1966"/>
    <x v="2"/>
    <x v="1"/>
    <x v="3"/>
    <x v="0"/>
    <x v="0"/>
    <x v="191"/>
    <x v="459"/>
    <x v="2257"/>
    <x v="2257"/>
    <x v="2257"/>
    <x v="2404"/>
    <x v="0"/>
    <x v="1"/>
    <x v="1"/>
    <x v="0"/>
    <x v="0"/>
  </r>
  <r>
    <s v="PL 7027"/>
    <x v="1967"/>
    <x v="1"/>
    <x v="0"/>
    <x v="3"/>
    <x v="0"/>
    <x v="0"/>
    <x v="195"/>
    <x v="8"/>
    <x v="2258"/>
    <x v="2258"/>
    <x v="2258"/>
    <x v="2405"/>
    <x v="0"/>
    <x v="1"/>
    <x v="1"/>
    <x v="0"/>
    <x v="0"/>
  </r>
  <r>
    <s v="PL 7028"/>
    <x v="1597"/>
    <x v="0"/>
    <x v="0"/>
    <x v="3"/>
    <x v="0"/>
    <x v="0"/>
    <x v="191"/>
    <x v="459"/>
    <x v="2259"/>
    <x v="2259"/>
    <x v="2259"/>
    <x v="2406"/>
    <x v="0"/>
    <x v="1"/>
    <x v="0"/>
    <x v="0"/>
    <x v="0"/>
  </r>
  <r>
    <s v="PL 7032"/>
    <x v="1597"/>
    <x v="3"/>
    <x v="0"/>
    <x v="17"/>
    <x v="2"/>
    <x v="51"/>
    <x v="181"/>
    <x v="507"/>
    <x v="2260"/>
    <x v="2260"/>
    <x v="2260"/>
    <x v="2407"/>
    <x v="1"/>
    <x v="1"/>
    <x v="0"/>
    <x v="0"/>
    <x v="1"/>
  </r>
  <r>
    <s v="PL 7034"/>
    <x v="1597"/>
    <x v="3"/>
    <x v="0"/>
    <x v="17"/>
    <x v="2"/>
    <x v="51"/>
    <x v="194"/>
    <x v="508"/>
    <x v="457"/>
    <x v="457"/>
    <x v="457"/>
    <x v="2408"/>
    <x v="1"/>
    <x v="1"/>
    <x v="0"/>
    <x v="0"/>
    <x v="1"/>
  </r>
  <r>
    <s v="PL 7035"/>
    <x v="1968"/>
    <x v="1"/>
    <x v="0"/>
    <x v="17"/>
    <x v="2"/>
    <x v="51"/>
    <x v="194"/>
    <x v="509"/>
    <x v="2261"/>
    <x v="2261"/>
    <x v="2261"/>
    <x v="2409"/>
    <x v="1"/>
    <x v="1"/>
    <x v="1"/>
    <x v="1"/>
    <x v="0"/>
  </r>
  <r>
    <s v="PL 7036"/>
    <x v="1969"/>
    <x v="1"/>
    <x v="0"/>
    <x v="17"/>
    <x v="2"/>
    <x v="51"/>
    <x v="194"/>
    <x v="509"/>
    <x v="2261"/>
    <x v="2261"/>
    <x v="2261"/>
    <x v="2409"/>
    <x v="1"/>
    <x v="1"/>
    <x v="1"/>
    <x v="1"/>
    <x v="0"/>
  </r>
  <r>
    <s v="PL 7037"/>
    <x v="1970"/>
    <x v="0"/>
    <x v="0"/>
    <x v="17"/>
    <x v="2"/>
    <x v="51"/>
    <x v="190"/>
    <x v="510"/>
    <x v="2262"/>
    <x v="2262"/>
    <x v="2262"/>
    <x v="2236"/>
    <x v="1"/>
    <x v="1"/>
    <x v="0"/>
    <x v="1"/>
    <x v="0"/>
  </r>
  <r>
    <s v="PL 7038"/>
    <x v="1970"/>
    <x v="3"/>
    <x v="0"/>
    <x v="17"/>
    <x v="2"/>
    <x v="51"/>
    <x v="213"/>
    <x v="511"/>
    <x v="2263"/>
    <x v="2263"/>
    <x v="2263"/>
    <x v="2410"/>
    <x v="1"/>
    <x v="1"/>
    <x v="0"/>
    <x v="1"/>
    <x v="0"/>
  </r>
  <r>
    <s v="PL 7039"/>
    <x v="1971"/>
    <x v="0"/>
    <x v="0"/>
    <x v="17"/>
    <x v="2"/>
    <x v="51"/>
    <x v="213"/>
    <x v="511"/>
    <x v="2264"/>
    <x v="2264"/>
    <x v="2264"/>
    <x v="2411"/>
    <x v="1"/>
    <x v="1"/>
    <x v="1"/>
    <x v="1"/>
    <x v="0"/>
  </r>
  <r>
    <s v="PL 7040"/>
    <x v="1972"/>
    <x v="0"/>
    <x v="0"/>
    <x v="17"/>
    <x v="2"/>
    <x v="51"/>
    <x v="212"/>
    <x v="512"/>
    <x v="2265"/>
    <x v="2265"/>
    <x v="2265"/>
    <x v="2412"/>
    <x v="1"/>
    <x v="1"/>
    <x v="1"/>
    <x v="1"/>
    <x v="0"/>
  </r>
  <r>
    <s v="PL 7041"/>
    <x v="1973"/>
    <x v="2"/>
    <x v="4"/>
    <x v="17"/>
    <x v="2"/>
    <x v="51"/>
    <x v="197"/>
    <x v="513"/>
    <x v="2262"/>
    <x v="2262"/>
    <x v="2262"/>
    <x v="2413"/>
    <x v="1"/>
    <x v="1"/>
    <x v="1"/>
    <x v="1"/>
    <x v="0"/>
  </r>
  <r>
    <s v="PL 7042"/>
    <x v="1974"/>
    <x v="0"/>
    <x v="0"/>
    <x v="17"/>
    <x v="2"/>
    <x v="51"/>
    <x v="192"/>
    <x v="514"/>
    <x v="2266"/>
    <x v="2266"/>
    <x v="2266"/>
    <x v="2414"/>
    <x v="1"/>
    <x v="1"/>
    <x v="1"/>
    <x v="1"/>
    <x v="0"/>
  </r>
  <r>
    <s v="PL 7043"/>
    <x v="1975"/>
    <x v="1"/>
    <x v="0"/>
    <x v="17"/>
    <x v="2"/>
    <x v="51"/>
    <x v="192"/>
    <x v="514"/>
    <x v="1882"/>
    <x v="1882"/>
    <x v="1882"/>
    <x v="2415"/>
    <x v="1"/>
    <x v="1"/>
    <x v="1"/>
    <x v="1"/>
    <x v="0"/>
  </r>
  <r>
    <s v="PL 7044"/>
    <x v="1976"/>
    <x v="1"/>
    <x v="0"/>
    <x v="17"/>
    <x v="2"/>
    <x v="51"/>
    <x v="192"/>
    <x v="514"/>
    <x v="2267"/>
    <x v="2267"/>
    <x v="2267"/>
    <x v="626"/>
    <x v="1"/>
    <x v="1"/>
    <x v="1"/>
    <x v="1"/>
    <x v="0"/>
  </r>
  <r>
    <s v="PL 7045"/>
    <x v="1977"/>
    <x v="2"/>
    <x v="1"/>
    <x v="17"/>
    <x v="2"/>
    <x v="51"/>
    <x v="192"/>
    <x v="514"/>
    <x v="2268"/>
    <x v="2268"/>
    <x v="2268"/>
    <x v="2416"/>
    <x v="1"/>
    <x v="1"/>
    <x v="1"/>
    <x v="1"/>
    <x v="0"/>
  </r>
  <r>
    <s v="PL 7046"/>
    <x v="1978"/>
    <x v="2"/>
    <x v="2"/>
    <x v="17"/>
    <x v="2"/>
    <x v="51"/>
    <x v="219"/>
    <x v="504"/>
    <x v="1061"/>
    <x v="1061"/>
    <x v="1061"/>
    <x v="102"/>
    <x v="1"/>
    <x v="1"/>
    <x v="1"/>
    <x v="1"/>
    <x v="0"/>
  </r>
  <r>
    <s v="PL 7060"/>
    <x v="1979"/>
    <x v="1"/>
    <x v="0"/>
    <x v="17"/>
    <x v="1"/>
    <x v="9"/>
    <x v="194"/>
    <x v="190"/>
    <x v="2269"/>
    <x v="2269"/>
    <x v="2269"/>
    <x v="2417"/>
    <x v="0"/>
    <x v="1"/>
    <x v="1"/>
    <x v="1"/>
    <x v="0"/>
  </r>
  <r>
    <s v="PL 7061"/>
    <x v="1980"/>
    <x v="3"/>
    <x v="0"/>
    <x v="17"/>
    <x v="1"/>
    <x v="9"/>
    <x v="190"/>
    <x v="398"/>
    <x v="2270"/>
    <x v="2270"/>
    <x v="2270"/>
    <x v="2418"/>
    <x v="0"/>
    <x v="1"/>
    <x v="1"/>
    <x v="1"/>
    <x v="0"/>
  </r>
  <r>
    <s v="PL 7063"/>
    <x v="1582"/>
    <x v="1"/>
    <x v="0"/>
    <x v="17"/>
    <x v="1"/>
    <x v="9"/>
    <x v="212"/>
    <x v="416"/>
    <x v="1220"/>
    <x v="1220"/>
    <x v="1220"/>
    <x v="2419"/>
    <x v="0"/>
    <x v="1"/>
    <x v="0"/>
    <x v="0"/>
    <x v="1"/>
  </r>
  <r>
    <s v="PL 7064"/>
    <x v="1575"/>
    <x v="1"/>
    <x v="0"/>
    <x v="3"/>
    <x v="0"/>
    <x v="53"/>
    <x v="197"/>
    <x v="30"/>
    <x v="2271"/>
    <x v="2271"/>
    <x v="2271"/>
    <x v="2420"/>
    <x v="0"/>
    <x v="1"/>
    <x v="0"/>
    <x v="0"/>
    <x v="0"/>
  </r>
  <r>
    <s v="PL 7065"/>
    <x v="1575"/>
    <x v="3"/>
    <x v="0"/>
    <x v="17"/>
    <x v="1"/>
    <x v="2"/>
    <x v="197"/>
    <x v="461"/>
    <x v="2272"/>
    <x v="2272"/>
    <x v="2272"/>
    <x v="2421"/>
    <x v="0"/>
    <x v="1"/>
    <x v="0"/>
    <x v="0"/>
    <x v="1"/>
  </r>
  <r>
    <s v="PL 7067"/>
    <x v="1587"/>
    <x v="3"/>
    <x v="0"/>
    <x v="3"/>
    <x v="0"/>
    <x v="0"/>
    <x v="197"/>
    <x v="237"/>
    <x v="2273"/>
    <x v="2273"/>
    <x v="2273"/>
    <x v="2422"/>
    <x v="0"/>
    <x v="1"/>
    <x v="0"/>
    <x v="0"/>
    <x v="0"/>
  </r>
  <r>
    <s v="PL 7069"/>
    <x v="1582"/>
    <x v="2"/>
    <x v="1"/>
    <x v="3"/>
    <x v="0"/>
    <x v="0"/>
    <x v="194"/>
    <x v="17"/>
    <x v="2274"/>
    <x v="2274"/>
    <x v="2274"/>
    <x v="2423"/>
    <x v="0"/>
    <x v="1"/>
    <x v="0"/>
    <x v="0"/>
    <x v="0"/>
  </r>
  <r>
    <s v="PL 7071"/>
    <x v="1961"/>
    <x v="3"/>
    <x v="0"/>
    <x v="3"/>
    <x v="0"/>
    <x v="0"/>
    <x v="197"/>
    <x v="461"/>
    <x v="2275"/>
    <x v="2275"/>
    <x v="2275"/>
    <x v="2424"/>
    <x v="0"/>
    <x v="0"/>
    <x v="0"/>
    <x v="0"/>
    <x v="0"/>
  </r>
  <r>
    <s v="PL 7075"/>
    <x v="1587"/>
    <x v="1"/>
    <x v="0"/>
    <x v="17"/>
    <x v="0"/>
    <x v="0"/>
    <x v="210"/>
    <x v="478"/>
    <x v="2276"/>
    <x v="2276"/>
    <x v="2276"/>
    <x v="2425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7090"/>
    <x v="537"/>
    <x v="1"/>
    <x v="0"/>
    <x v="0"/>
    <x v="2"/>
    <x v="18"/>
    <x v="211"/>
    <x v="71"/>
    <x v="2277"/>
    <x v="2277"/>
    <x v="2277"/>
    <x v="2426"/>
    <x v="0"/>
    <x v="1"/>
    <x v="0"/>
    <x v="0"/>
    <x v="1"/>
  </r>
  <r>
    <s v="PL 7092"/>
    <x v="250"/>
    <x v="3"/>
    <x v="0"/>
    <x v="0"/>
    <x v="1"/>
    <x v="2"/>
    <x v="213"/>
    <x v="484"/>
    <x v="2278"/>
    <x v="2278"/>
    <x v="2278"/>
    <x v="2427"/>
    <x v="0"/>
    <x v="1"/>
    <x v="0"/>
    <x v="0"/>
    <x v="1"/>
  </r>
  <r>
    <s v="PL 7094"/>
    <x v="1254"/>
    <x v="1"/>
    <x v="0"/>
    <x v="1"/>
    <x v="1"/>
    <x v="4"/>
    <x v="221"/>
    <x v="503"/>
    <x v="1173"/>
    <x v="1173"/>
    <x v="1173"/>
    <x v="1240"/>
    <x v="0"/>
    <x v="2"/>
    <x v="0"/>
    <x v="0"/>
    <x v="1"/>
  </r>
  <r>
    <s v="PL 7095"/>
    <x v="1254"/>
    <x v="3"/>
    <x v="0"/>
    <x v="0"/>
    <x v="2"/>
    <x v="27"/>
    <x v="218"/>
    <x v="515"/>
    <x v="2279"/>
    <x v="2279"/>
    <x v="2279"/>
    <x v="2428"/>
    <x v="0"/>
    <x v="0"/>
    <x v="0"/>
    <x v="0"/>
    <x v="1"/>
  </r>
  <r>
    <s v="PL 7096"/>
    <x v="223"/>
    <x v="2"/>
    <x v="2"/>
    <x v="1"/>
    <x v="1"/>
    <x v="4"/>
    <x v="206"/>
    <x v="474"/>
    <x v="1943"/>
    <x v="1943"/>
    <x v="1943"/>
    <x v="2429"/>
    <x v="0"/>
    <x v="2"/>
    <x v="0"/>
    <x v="0"/>
    <x v="1"/>
  </r>
  <r>
    <s v="PL 7097"/>
    <x v="223"/>
    <x v="3"/>
    <x v="0"/>
    <x v="0"/>
    <x v="1"/>
    <x v="7"/>
    <x v="218"/>
    <x v="515"/>
    <x v="2280"/>
    <x v="2280"/>
    <x v="2280"/>
    <x v="2430"/>
    <x v="0"/>
    <x v="2"/>
    <x v="0"/>
    <x v="0"/>
    <x v="1"/>
  </r>
  <r>
    <s v="PL 7098"/>
    <x v="436"/>
    <x v="3"/>
    <x v="0"/>
    <x v="2"/>
    <x v="2"/>
    <x v="42"/>
    <x v="222"/>
    <x v="516"/>
    <x v="2281"/>
    <x v="2281"/>
    <x v="2281"/>
    <x v="2431"/>
    <x v="1"/>
    <x v="2"/>
    <x v="0"/>
    <x v="0"/>
    <x v="1"/>
  </r>
  <r>
    <s v="PL 7099"/>
    <x v="98"/>
    <x v="1"/>
    <x v="0"/>
    <x v="2"/>
    <x v="2"/>
    <x v="33"/>
    <x v="218"/>
    <x v="515"/>
    <x v="2282"/>
    <x v="2282"/>
    <x v="2282"/>
    <x v="2432"/>
    <x v="0"/>
    <x v="0"/>
    <x v="0"/>
    <x v="0"/>
    <x v="1"/>
  </r>
  <r>
    <s v="PL 7100"/>
    <x v="1981"/>
    <x v="1"/>
    <x v="0"/>
    <x v="4"/>
    <x v="0"/>
    <x v="5"/>
    <x v="193"/>
    <x v="456"/>
    <x v="599"/>
    <x v="599"/>
    <x v="599"/>
    <x v="623"/>
    <x v="0"/>
    <x v="1"/>
    <x v="1"/>
    <x v="0"/>
    <x v="0"/>
  </r>
  <r>
    <s v="PL 7101"/>
    <x v="1019"/>
    <x v="1"/>
    <x v="0"/>
    <x v="4"/>
    <x v="0"/>
    <x v="5"/>
    <x v="223"/>
    <x v="502"/>
    <x v="1714"/>
    <x v="1714"/>
    <x v="1714"/>
    <x v="1880"/>
    <x v="0"/>
    <x v="2"/>
    <x v="0"/>
    <x v="0"/>
    <x v="0"/>
  </r>
  <r>
    <s v="PL 7102"/>
    <x v="1982"/>
    <x v="0"/>
    <x v="0"/>
    <x v="3"/>
    <x v="0"/>
    <x v="13"/>
    <x v="193"/>
    <x v="456"/>
    <x v="2283"/>
    <x v="2283"/>
    <x v="2283"/>
    <x v="2433"/>
    <x v="0"/>
    <x v="1"/>
    <x v="0"/>
    <x v="0"/>
    <x v="0"/>
  </r>
  <r>
    <s v="PL 7103"/>
    <x v="1983"/>
    <x v="2"/>
    <x v="2"/>
    <x v="3"/>
    <x v="0"/>
    <x v="13"/>
    <x v="193"/>
    <x v="456"/>
    <x v="2283"/>
    <x v="2283"/>
    <x v="2283"/>
    <x v="2434"/>
    <x v="0"/>
    <x v="1"/>
    <x v="1"/>
    <x v="0"/>
    <x v="0"/>
  </r>
  <r>
    <s v="PL 7104"/>
    <x v="1984"/>
    <x v="2"/>
    <x v="1"/>
    <x v="2"/>
    <x v="2"/>
    <x v="35"/>
    <x v="192"/>
    <x v="455"/>
    <x v="2284"/>
    <x v="2284"/>
    <x v="2284"/>
    <x v="2435"/>
    <x v="0"/>
    <x v="1"/>
    <x v="1"/>
    <x v="1"/>
    <x v="0"/>
  </r>
  <r>
    <s v="PL 7105"/>
    <x v="1985"/>
    <x v="3"/>
    <x v="0"/>
    <x v="0"/>
    <x v="2"/>
    <x v="17"/>
    <x v="222"/>
    <x v="386"/>
    <x v="2285"/>
    <x v="2285"/>
    <x v="2285"/>
    <x v="2436"/>
    <x v="1"/>
    <x v="1"/>
    <x v="1"/>
    <x v="1"/>
    <x v="0"/>
  </r>
  <r>
    <s v="PL 7106"/>
    <x v="1986"/>
    <x v="0"/>
    <x v="0"/>
    <x v="0"/>
    <x v="2"/>
    <x v="17"/>
    <x v="222"/>
    <x v="386"/>
    <x v="2285"/>
    <x v="2285"/>
    <x v="2285"/>
    <x v="2436"/>
    <x v="1"/>
    <x v="1"/>
    <x v="1"/>
    <x v="1"/>
    <x v="0"/>
  </r>
  <r>
    <s v="PL 7107"/>
    <x v="1987"/>
    <x v="0"/>
    <x v="0"/>
    <x v="0"/>
    <x v="2"/>
    <x v="17"/>
    <x v="224"/>
    <x v="397"/>
    <x v="2285"/>
    <x v="2285"/>
    <x v="2285"/>
    <x v="2436"/>
    <x v="1"/>
    <x v="1"/>
    <x v="1"/>
    <x v="1"/>
    <x v="0"/>
  </r>
  <r>
    <s v="PL 7108"/>
    <x v="1988"/>
    <x v="1"/>
    <x v="0"/>
    <x v="0"/>
    <x v="2"/>
    <x v="17"/>
    <x v="225"/>
    <x v="354"/>
    <x v="2286"/>
    <x v="2286"/>
    <x v="2286"/>
    <x v="1942"/>
    <x v="1"/>
    <x v="1"/>
    <x v="0"/>
    <x v="1"/>
    <x v="0"/>
  </r>
  <r>
    <s v="PL 7109"/>
    <x v="1989"/>
    <x v="0"/>
    <x v="0"/>
    <x v="0"/>
    <x v="2"/>
    <x v="17"/>
    <x v="226"/>
    <x v="386"/>
    <x v="14"/>
    <x v="14"/>
    <x v="14"/>
    <x v="2437"/>
    <x v="1"/>
    <x v="1"/>
    <x v="0"/>
    <x v="1"/>
    <x v="0"/>
  </r>
  <r>
    <s v="PL 7114"/>
    <x v="1990"/>
    <x v="2"/>
    <x v="1"/>
    <x v="3"/>
    <x v="0"/>
    <x v="13"/>
    <x v="216"/>
    <x v="474"/>
    <x v="2287"/>
    <x v="2287"/>
    <x v="2287"/>
    <x v="1032"/>
    <x v="0"/>
    <x v="1"/>
    <x v="1"/>
    <x v="0"/>
    <x v="0"/>
  </r>
  <r>
    <s v="PL 7115"/>
    <x v="1991"/>
    <x v="3"/>
    <x v="0"/>
    <x v="0"/>
    <x v="2"/>
    <x v="17"/>
    <x v="222"/>
    <x v="386"/>
    <x v="2285"/>
    <x v="2285"/>
    <x v="2285"/>
    <x v="2436"/>
    <x v="1"/>
    <x v="1"/>
    <x v="1"/>
    <x v="1"/>
    <x v="0"/>
  </r>
  <r>
    <s v="PL 7116"/>
    <x v="1992"/>
    <x v="0"/>
    <x v="0"/>
    <x v="0"/>
    <x v="2"/>
    <x v="17"/>
    <x v="205"/>
    <x v="365"/>
    <x v="2288"/>
    <x v="2288"/>
    <x v="2288"/>
    <x v="2438"/>
    <x v="1"/>
    <x v="1"/>
    <x v="1"/>
    <x v="1"/>
    <x v="0"/>
  </r>
  <r>
    <s v="PL 7117"/>
    <x v="1993"/>
    <x v="3"/>
    <x v="0"/>
    <x v="0"/>
    <x v="2"/>
    <x v="17"/>
    <x v="205"/>
    <x v="365"/>
    <x v="2289"/>
    <x v="2289"/>
    <x v="2289"/>
    <x v="2439"/>
    <x v="1"/>
    <x v="1"/>
    <x v="1"/>
    <x v="1"/>
    <x v="0"/>
  </r>
  <r>
    <s v="PL 7118"/>
    <x v="1994"/>
    <x v="2"/>
    <x v="3"/>
    <x v="0"/>
    <x v="2"/>
    <x v="17"/>
    <x v="214"/>
    <x v="486"/>
    <x v="2290"/>
    <x v="2290"/>
    <x v="2290"/>
    <x v="2440"/>
    <x v="1"/>
    <x v="1"/>
    <x v="1"/>
    <x v="1"/>
    <x v="0"/>
  </r>
  <r>
    <s v="PL 7119"/>
    <x v="1995"/>
    <x v="2"/>
    <x v="3"/>
    <x v="0"/>
    <x v="2"/>
    <x v="17"/>
    <x v="214"/>
    <x v="486"/>
    <x v="2290"/>
    <x v="2290"/>
    <x v="2290"/>
    <x v="2440"/>
    <x v="1"/>
    <x v="1"/>
    <x v="1"/>
    <x v="1"/>
    <x v="0"/>
  </r>
  <r>
    <s v="PL 7120"/>
    <x v="1996"/>
    <x v="2"/>
    <x v="4"/>
    <x v="3"/>
    <x v="0"/>
    <x v="13"/>
    <x v="193"/>
    <x v="456"/>
    <x v="1684"/>
    <x v="1684"/>
    <x v="1684"/>
    <x v="2441"/>
    <x v="0"/>
    <x v="1"/>
    <x v="1"/>
    <x v="0"/>
    <x v="0"/>
  </r>
  <r>
    <s v="PL 7121"/>
    <x v="1997"/>
    <x v="2"/>
    <x v="3"/>
    <x v="6"/>
    <x v="2"/>
    <x v="35"/>
    <x v="193"/>
    <x v="456"/>
    <x v="2291"/>
    <x v="2291"/>
    <x v="2291"/>
    <x v="2442"/>
    <x v="0"/>
    <x v="1"/>
    <x v="1"/>
    <x v="1"/>
    <x v="0"/>
  </r>
  <r>
    <s v="PL 7122"/>
    <x v="1998"/>
    <x v="2"/>
    <x v="3"/>
    <x v="6"/>
    <x v="1"/>
    <x v="1"/>
    <x v="193"/>
    <x v="456"/>
    <x v="2292"/>
    <x v="2292"/>
    <x v="2292"/>
    <x v="2443"/>
    <x v="0"/>
    <x v="1"/>
    <x v="1"/>
    <x v="1"/>
    <x v="0"/>
  </r>
  <r>
    <s v="PL 7123"/>
    <x v="1999"/>
    <x v="0"/>
    <x v="0"/>
    <x v="0"/>
    <x v="0"/>
    <x v="0"/>
    <x v="193"/>
    <x v="88"/>
    <x v="1148"/>
    <x v="1148"/>
    <x v="1148"/>
    <x v="2444"/>
    <x v="0"/>
    <x v="1"/>
    <x v="0"/>
    <x v="0"/>
    <x v="0"/>
  </r>
  <r>
    <s v="PL 7124"/>
    <x v="1999"/>
    <x v="3"/>
    <x v="0"/>
    <x v="6"/>
    <x v="2"/>
    <x v="59"/>
    <x v="218"/>
    <x v="515"/>
    <x v="2293"/>
    <x v="2293"/>
    <x v="2293"/>
    <x v="2445"/>
    <x v="0"/>
    <x v="1"/>
    <x v="0"/>
    <x v="0"/>
    <x v="1"/>
  </r>
  <r>
    <s v="PL 7125"/>
    <x v="2000"/>
    <x v="2"/>
    <x v="2"/>
    <x v="17"/>
    <x v="0"/>
    <x v="0"/>
    <x v="193"/>
    <x v="155"/>
    <x v="2294"/>
    <x v="2294"/>
    <x v="2294"/>
    <x v="2446"/>
    <x v="0"/>
    <x v="1"/>
    <x v="1"/>
    <x v="0"/>
    <x v="0"/>
  </r>
  <r>
    <s v="PL 7126"/>
    <x v="2001"/>
    <x v="1"/>
    <x v="0"/>
    <x v="17"/>
    <x v="0"/>
    <x v="0"/>
    <x v="193"/>
    <x v="155"/>
    <x v="2295"/>
    <x v="2295"/>
    <x v="2295"/>
    <x v="2447"/>
    <x v="0"/>
    <x v="1"/>
    <x v="1"/>
    <x v="0"/>
    <x v="0"/>
  </r>
  <r>
    <s v="PL 7127"/>
    <x v="2002"/>
    <x v="2"/>
    <x v="4"/>
    <x v="0"/>
    <x v="2"/>
    <x v="28"/>
    <x v="223"/>
    <x v="502"/>
    <x v="1879"/>
    <x v="1879"/>
    <x v="1879"/>
    <x v="2053"/>
    <x v="1"/>
    <x v="2"/>
    <x v="0"/>
    <x v="0"/>
    <x v="1"/>
  </r>
  <r>
    <s v="PL 7128"/>
    <x v="2003"/>
    <x v="2"/>
    <x v="1"/>
    <x v="0"/>
    <x v="0"/>
    <x v="0"/>
    <x v="218"/>
    <x v="515"/>
    <x v="719"/>
    <x v="719"/>
    <x v="719"/>
    <x v="2448"/>
    <x v="0"/>
    <x v="1"/>
    <x v="1"/>
    <x v="0"/>
    <x v="0"/>
  </r>
  <r>
    <s v="PL 7129"/>
    <x v="2004"/>
    <x v="1"/>
    <x v="0"/>
    <x v="1"/>
    <x v="1"/>
    <x v="4"/>
    <x v="206"/>
    <x v="474"/>
    <x v="2296"/>
    <x v="2296"/>
    <x v="2296"/>
    <x v="2449"/>
    <x v="1"/>
    <x v="2"/>
    <x v="0"/>
    <x v="0"/>
    <x v="1"/>
  </r>
  <r>
    <s v="PL 7130"/>
    <x v="2005"/>
    <x v="1"/>
    <x v="0"/>
    <x v="3"/>
    <x v="0"/>
    <x v="15"/>
    <x v="218"/>
    <x v="515"/>
    <x v="56"/>
    <x v="56"/>
    <x v="56"/>
    <x v="57"/>
    <x v="0"/>
    <x v="1"/>
    <x v="1"/>
    <x v="0"/>
    <x v="0"/>
  </r>
  <r>
    <s v="PL 7131"/>
    <x v="1782"/>
    <x v="1"/>
    <x v="0"/>
    <x v="4"/>
    <x v="4"/>
    <x v="67"/>
    <x v="218"/>
    <x v="515"/>
    <x v="2297"/>
    <x v="2297"/>
    <x v="2297"/>
    <x v="171"/>
    <x v="0"/>
    <x v="1"/>
    <x v="2"/>
    <x v="0"/>
    <x v="2"/>
  </r>
  <r>
    <s v="PL 7132"/>
    <x v="1341"/>
    <x v="0"/>
    <x v="0"/>
    <x v="0"/>
    <x v="0"/>
    <x v="0"/>
    <x v="218"/>
    <x v="515"/>
    <x v="2298"/>
    <x v="2298"/>
    <x v="2298"/>
    <x v="2450"/>
    <x v="0"/>
    <x v="1"/>
    <x v="0"/>
    <x v="0"/>
    <x v="0"/>
  </r>
  <r>
    <s v="PL 7133"/>
    <x v="1982"/>
    <x v="0"/>
    <x v="0"/>
    <x v="9"/>
    <x v="1"/>
    <x v="9"/>
    <x v="218"/>
    <x v="437"/>
    <x v="2299"/>
    <x v="2299"/>
    <x v="2299"/>
    <x v="2451"/>
    <x v="0"/>
    <x v="1"/>
    <x v="0"/>
    <x v="0"/>
    <x v="1"/>
  </r>
  <r>
    <s v="PL 7134"/>
    <x v="2006"/>
    <x v="3"/>
    <x v="0"/>
    <x v="9"/>
    <x v="1"/>
    <x v="9"/>
    <x v="218"/>
    <x v="437"/>
    <x v="2299"/>
    <x v="2299"/>
    <x v="2299"/>
    <x v="2451"/>
    <x v="0"/>
    <x v="1"/>
    <x v="1"/>
    <x v="1"/>
    <x v="0"/>
  </r>
  <r>
    <s v="PL 7135"/>
    <x v="2007"/>
    <x v="3"/>
    <x v="0"/>
    <x v="4"/>
    <x v="0"/>
    <x v="53"/>
    <x v="218"/>
    <x v="515"/>
    <x v="2300"/>
    <x v="2300"/>
    <x v="2300"/>
    <x v="2452"/>
    <x v="0"/>
    <x v="1"/>
    <x v="0"/>
    <x v="0"/>
    <x v="0"/>
  </r>
  <r>
    <s v="PL 7136"/>
    <x v="2007"/>
    <x v="1"/>
    <x v="0"/>
    <x v="4"/>
    <x v="0"/>
    <x v="53"/>
    <x v="218"/>
    <x v="515"/>
    <x v="2301"/>
    <x v="2301"/>
    <x v="2301"/>
    <x v="2453"/>
    <x v="0"/>
    <x v="1"/>
    <x v="0"/>
    <x v="0"/>
    <x v="0"/>
  </r>
  <r>
    <s v="PL 7137"/>
    <x v="2008"/>
    <x v="1"/>
    <x v="0"/>
    <x v="1"/>
    <x v="1"/>
    <x v="4"/>
    <x v="224"/>
    <x v="517"/>
    <x v="2302"/>
    <x v="2302"/>
    <x v="2302"/>
    <x v="2454"/>
    <x v="1"/>
    <x v="2"/>
    <x v="0"/>
    <x v="0"/>
    <x v="1"/>
  </r>
  <r>
    <s v="PL 7138"/>
    <x v="2008"/>
    <x v="0"/>
    <x v="0"/>
    <x v="0"/>
    <x v="2"/>
    <x v="28"/>
    <x v="227"/>
    <x v="518"/>
    <x v="820"/>
    <x v="820"/>
    <x v="820"/>
    <x v="858"/>
    <x v="1"/>
    <x v="2"/>
    <x v="0"/>
    <x v="0"/>
    <x v="1"/>
  </r>
  <r>
    <s v="PL 7139"/>
    <x v="743"/>
    <x v="3"/>
    <x v="0"/>
    <x v="0"/>
    <x v="0"/>
    <x v="0"/>
    <x v="216"/>
    <x v="519"/>
    <x v="2303"/>
    <x v="2303"/>
    <x v="2303"/>
    <x v="2455"/>
    <x v="0"/>
    <x v="1"/>
    <x v="0"/>
    <x v="0"/>
    <x v="0"/>
  </r>
  <r>
    <s v="PL 7140"/>
    <x v="1536"/>
    <x v="3"/>
    <x v="0"/>
    <x v="2"/>
    <x v="2"/>
    <x v="31"/>
    <x v="224"/>
    <x v="517"/>
    <x v="1880"/>
    <x v="1880"/>
    <x v="1880"/>
    <x v="1992"/>
    <x v="1"/>
    <x v="2"/>
    <x v="0"/>
    <x v="0"/>
    <x v="1"/>
  </r>
  <r>
    <s v="PL 7141"/>
    <x v="1539"/>
    <x v="1"/>
    <x v="0"/>
    <x v="2"/>
    <x v="2"/>
    <x v="40"/>
    <x v="224"/>
    <x v="517"/>
    <x v="2036"/>
    <x v="2036"/>
    <x v="2036"/>
    <x v="2160"/>
    <x v="1"/>
    <x v="2"/>
    <x v="0"/>
    <x v="1"/>
    <x v="0"/>
  </r>
  <r>
    <s v="PL 7142"/>
    <x v="2009"/>
    <x v="3"/>
    <x v="0"/>
    <x v="2"/>
    <x v="2"/>
    <x v="31"/>
    <x v="224"/>
    <x v="517"/>
    <x v="2304"/>
    <x v="2304"/>
    <x v="2304"/>
    <x v="2456"/>
    <x v="1"/>
    <x v="2"/>
    <x v="0"/>
    <x v="1"/>
    <x v="0"/>
  </r>
  <r>
    <s v="PL 7143"/>
    <x v="2009"/>
    <x v="3"/>
    <x v="0"/>
    <x v="6"/>
    <x v="2"/>
    <x v="33"/>
    <x v="228"/>
    <x v="520"/>
    <x v="2305"/>
    <x v="2305"/>
    <x v="2305"/>
    <x v="2457"/>
    <x v="1"/>
    <x v="0"/>
    <x v="0"/>
    <x v="1"/>
    <x v="0"/>
  </r>
  <r>
    <s v="PL 7144"/>
    <x v="2010"/>
    <x v="0"/>
    <x v="0"/>
    <x v="3"/>
    <x v="0"/>
    <x v="19"/>
    <x v="216"/>
    <x v="519"/>
    <x v="917"/>
    <x v="917"/>
    <x v="917"/>
    <x v="960"/>
    <x v="0"/>
    <x v="1"/>
    <x v="1"/>
    <x v="0"/>
    <x v="0"/>
  </r>
  <r>
    <s v="PL 7145"/>
    <x v="682"/>
    <x v="2"/>
    <x v="2"/>
    <x v="1"/>
    <x v="1"/>
    <x v="9"/>
    <x v="205"/>
    <x v="305"/>
    <x v="1476"/>
    <x v="1476"/>
    <x v="1476"/>
    <x v="2458"/>
    <x v="0"/>
    <x v="1"/>
    <x v="0"/>
    <x v="1"/>
    <x v="0"/>
  </r>
  <r>
    <s v="PL 7146"/>
    <x v="2011"/>
    <x v="3"/>
    <x v="0"/>
    <x v="1"/>
    <x v="1"/>
    <x v="4"/>
    <x v="206"/>
    <x v="474"/>
    <x v="2306"/>
    <x v="2306"/>
    <x v="2306"/>
    <x v="2459"/>
    <x v="1"/>
    <x v="2"/>
    <x v="1"/>
    <x v="1"/>
    <x v="0"/>
  </r>
  <r>
    <s v="PL 7147"/>
    <x v="2012"/>
    <x v="0"/>
    <x v="0"/>
    <x v="0"/>
    <x v="0"/>
    <x v="0"/>
    <x v="216"/>
    <x v="519"/>
    <x v="2307"/>
    <x v="2307"/>
    <x v="2307"/>
    <x v="2460"/>
    <x v="0"/>
    <x v="1"/>
    <x v="1"/>
    <x v="0"/>
    <x v="0"/>
  </r>
  <r>
    <s v="PL 7148"/>
    <x v="2013"/>
    <x v="2"/>
    <x v="4"/>
    <x v="17"/>
    <x v="2"/>
    <x v="35"/>
    <x v="216"/>
    <x v="519"/>
    <x v="2308"/>
    <x v="2308"/>
    <x v="2308"/>
    <x v="2461"/>
    <x v="0"/>
    <x v="1"/>
    <x v="1"/>
    <x v="1"/>
    <x v="0"/>
  </r>
  <r>
    <s v="PL 7149"/>
    <x v="2014"/>
    <x v="3"/>
    <x v="0"/>
    <x v="3"/>
    <x v="0"/>
    <x v="13"/>
    <x v="216"/>
    <x v="519"/>
    <x v="2283"/>
    <x v="2283"/>
    <x v="2283"/>
    <x v="2433"/>
    <x v="0"/>
    <x v="1"/>
    <x v="1"/>
    <x v="0"/>
    <x v="0"/>
  </r>
  <r>
    <s v="PL 7150"/>
    <x v="2015"/>
    <x v="2"/>
    <x v="4"/>
    <x v="0"/>
    <x v="0"/>
    <x v="0"/>
    <x v="216"/>
    <x v="365"/>
    <x v="2309"/>
    <x v="2309"/>
    <x v="2309"/>
    <x v="2462"/>
    <x v="0"/>
    <x v="1"/>
    <x v="1"/>
    <x v="0"/>
    <x v="0"/>
  </r>
  <r>
    <s v="PL 7151"/>
    <x v="2016"/>
    <x v="2"/>
    <x v="1"/>
    <x v="0"/>
    <x v="0"/>
    <x v="0"/>
    <x v="216"/>
    <x v="519"/>
    <x v="2310"/>
    <x v="2310"/>
    <x v="2310"/>
    <x v="2463"/>
    <x v="0"/>
    <x v="1"/>
    <x v="1"/>
    <x v="0"/>
    <x v="0"/>
  </r>
  <r>
    <s v="PL 7152"/>
    <x v="1027"/>
    <x v="2"/>
    <x v="1"/>
    <x v="7"/>
    <x v="0"/>
    <x v="24"/>
    <x v="229"/>
    <x v="521"/>
    <x v="571"/>
    <x v="571"/>
    <x v="571"/>
    <x v="579"/>
    <x v="0"/>
    <x v="1"/>
    <x v="0"/>
    <x v="0"/>
    <x v="0"/>
  </r>
  <r>
    <s v="PL 7153"/>
    <x v="2017"/>
    <x v="1"/>
    <x v="0"/>
    <x v="2"/>
    <x v="1"/>
    <x v="6"/>
    <x v="230"/>
    <x v="522"/>
    <x v="7"/>
    <x v="7"/>
    <x v="7"/>
    <x v="7"/>
    <x v="1"/>
    <x v="2"/>
    <x v="1"/>
    <x v="1"/>
    <x v="0"/>
  </r>
  <r>
    <s v="PL 7154"/>
    <x v="2018"/>
    <x v="3"/>
    <x v="0"/>
    <x v="0"/>
    <x v="2"/>
    <x v="35"/>
    <x v="205"/>
    <x v="473"/>
    <x v="2311"/>
    <x v="2311"/>
    <x v="2311"/>
    <x v="2464"/>
    <x v="0"/>
    <x v="1"/>
    <x v="1"/>
    <x v="1"/>
    <x v="0"/>
  </r>
  <r>
    <s v="PL 7155"/>
    <x v="333"/>
    <x v="2"/>
    <x v="4"/>
    <x v="0"/>
    <x v="2"/>
    <x v="26"/>
    <x v="224"/>
    <x v="517"/>
    <x v="239"/>
    <x v="239"/>
    <x v="239"/>
    <x v="245"/>
    <x v="1"/>
    <x v="2"/>
    <x v="0"/>
    <x v="0"/>
    <x v="1"/>
  </r>
  <r>
    <s v="PL 7156"/>
    <x v="2019"/>
    <x v="3"/>
    <x v="0"/>
    <x v="0"/>
    <x v="2"/>
    <x v="26"/>
    <x v="224"/>
    <x v="517"/>
    <x v="66"/>
    <x v="66"/>
    <x v="66"/>
    <x v="67"/>
    <x v="1"/>
    <x v="2"/>
    <x v="1"/>
    <x v="1"/>
    <x v="0"/>
  </r>
  <r>
    <s v="PL 7157"/>
    <x v="2020"/>
    <x v="0"/>
    <x v="0"/>
    <x v="0"/>
    <x v="2"/>
    <x v="40"/>
    <x v="206"/>
    <x v="474"/>
    <x v="2312"/>
    <x v="2312"/>
    <x v="2312"/>
    <x v="2465"/>
    <x v="1"/>
    <x v="1"/>
    <x v="0"/>
    <x v="0"/>
    <x v="1"/>
  </r>
  <r>
    <s v="PL 7158"/>
    <x v="2021"/>
    <x v="0"/>
    <x v="0"/>
    <x v="0"/>
    <x v="2"/>
    <x v="40"/>
    <x v="206"/>
    <x v="474"/>
    <x v="2313"/>
    <x v="2313"/>
    <x v="2313"/>
    <x v="2466"/>
    <x v="1"/>
    <x v="1"/>
    <x v="0"/>
    <x v="1"/>
    <x v="0"/>
  </r>
  <r>
    <s v="PL 7159"/>
    <x v="2021"/>
    <x v="2"/>
    <x v="3"/>
    <x v="1"/>
    <x v="1"/>
    <x v="12"/>
    <x v="230"/>
    <x v="522"/>
    <x v="1715"/>
    <x v="1715"/>
    <x v="1715"/>
    <x v="1815"/>
    <x v="0"/>
    <x v="2"/>
    <x v="0"/>
    <x v="1"/>
    <x v="0"/>
  </r>
  <r>
    <s v="PL 7160"/>
    <x v="2020"/>
    <x v="2"/>
    <x v="1"/>
    <x v="0"/>
    <x v="0"/>
    <x v="0"/>
    <x v="206"/>
    <x v="465"/>
    <x v="601"/>
    <x v="601"/>
    <x v="601"/>
    <x v="2467"/>
    <x v="0"/>
    <x v="1"/>
    <x v="0"/>
    <x v="0"/>
    <x v="0"/>
  </r>
  <r>
    <s v="PL 7161"/>
    <x v="2022"/>
    <x v="2"/>
    <x v="1"/>
    <x v="0"/>
    <x v="0"/>
    <x v="0"/>
    <x v="216"/>
    <x v="519"/>
    <x v="2314"/>
    <x v="2314"/>
    <x v="2314"/>
    <x v="2468"/>
    <x v="0"/>
    <x v="1"/>
    <x v="1"/>
    <x v="0"/>
    <x v="0"/>
  </r>
  <r>
    <s v="PL 7162"/>
    <x v="2023"/>
    <x v="3"/>
    <x v="0"/>
    <x v="17"/>
    <x v="0"/>
    <x v="0"/>
    <x v="216"/>
    <x v="519"/>
    <x v="2315"/>
    <x v="2315"/>
    <x v="2315"/>
    <x v="2469"/>
    <x v="0"/>
    <x v="1"/>
    <x v="1"/>
    <x v="0"/>
    <x v="0"/>
  </r>
  <r>
    <s v="PL 7163"/>
    <x v="2024"/>
    <x v="3"/>
    <x v="0"/>
    <x v="4"/>
    <x v="0"/>
    <x v="19"/>
    <x v="205"/>
    <x v="473"/>
    <x v="2316"/>
    <x v="2316"/>
    <x v="2316"/>
    <x v="2470"/>
    <x v="0"/>
    <x v="2"/>
    <x v="1"/>
    <x v="0"/>
    <x v="0"/>
  </r>
  <r>
    <s v="PL 7165"/>
    <x v="2025"/>
    <x v="3"/>
    <x v="0"/>
    <x v="2"/>
    <x v="1"/>
    <x v="4"/>
    <x v="220"/>
    <x v="523"/>
    <x v="2317"/>
    <x v="2317"/>
    <x v="2317"/>
    <x v="2471"/>
    <x v="1"/>
    <x v="0"/>
    <x v="1"/>
    <x v="1"/>
    <x v="0"/>
  </r>
  <r>
    <s v="PL 7166"/>
    <x v="348"/>
    <x v="3"/>
    <x v="0"/>
    <x v="4"/>
    <x v="0"/>
    <x v="15"/>
    <x v="206"/>
    <x v="474"/>
    <x v="1543"/>
    <x v="1543"/>
    <x v="1543"/>
    <x v="124"/>
    <x v="0"/>
    <x v="1"/>
    <x v="0"/>
    <x v="0"/>
    <x v="0"/>
  </r>
  <r>
    <s v="PL 7167"/>
    <x v="682"/>
    <x v="3"/>
    <x v="0"/>
    <x v="1"/>
    <x v="1"/>
    <x v="4"/>
    <x v="231"/>
    <x v="524"/>
    <x v="2318"/>
    <x v="2318"/>
    <x v="2318"/>
    <x v="2472"/>
    <x v="1"/>
    <x v="2"/>
    <x v="0"/>
    <x v="1"/>
    <x v="0"/>
  </r>
  <r>
    <s v="PL 7168"/>
    <x v="2026"/>
    <x v="3"/>
    <x v="0"/>
    <x v="9"/>
    <x v="1"/>
    <x v="9"/>
    <x v="206"/>
    <x v="496"/>
    <x v="2319"/>
    <x v="2319"/>
    <x v="2319"/>
    <x v="2473"/>
    <x v="0"/>
    <x v="1"/>
    <x v="1"/>
    <x v="1"/>
    <x v="0"/>
  </r>
  <r>
    <s v="PL 7169"/>
    <x v="384"/>
    <x v="2"/>
    <x v="3"/>
    <x v="9"/>
    <x v="1"/>
    <x v="9"/>
    <x v="206"/>
    <x v="496"/>
    <x v="2320"/>
    <x v="2320"/>
    <x v="2320"/>
    <x v="2474"/>
    <x v="0"/>
    <x v="1"/>
    <x v="0"/>
    <x v="0"/>
    <x v="1"/>
  </r>
  <r>
    <s v="PL 7170"/>
    <x v="1868"/>
    <x v="2"/>
    <x v="4"/>
    <x v="9"/>
    <x v="1"/>
    <x v="9"/>
    <x v="206"/>
    <x v="496"/>
    <x v="2321"/>
    <x v="2321"/>
    <x v="2321"/>
    <x v="2475"/>
    <x v="0"/>
    <x v="1"/>
    <x v="0"/>
    <x v="0"/>
    <x v="1"/>
  </r>
  <r>
    <s v="PL 7171"/>
    <x v="1868"/>
    <x v="2"/>
    <x v="4"/>
    <x v="0"/>
    <x v="0"/>
    <x v="0"/>
    <x v="206"/>
    <x v="474"/>
    <x v="2322"/>
    <x v="2322"/>
    <x v="2322"/>
    <x v="2476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7173"/>
    <x v="2027"/>
    <x v="0"/>
    <x v="0"/>
    <x v="1"/>
    <x v="1"/>
    <x v="4"/>
    <x v="213"/>
    <x v="484"/>
    <x v="561"/>
    <x v="561"/>
    <x v="561"/>
    <x v="2477"/>
    <x v="1"/>
    <x v="1"/>
    <x v="1"/>
    <x v="1"/>
    <x v="0"/>
  </r>
  <r>
    <s v="PL 7175"/>
    <x v="537"/>
    <x v="3"/>
    <x v="0"/>
    <x v="2"/>
    <x v="1"/>
    <x v="8"/>
    <x v="211"/>
    <x v="482"/>
    <x v="1944"/>
    <x v="1944"/>
    <x v="1944"/>
    <x v="2063"/>
    <x v="1"/>
    <x v="0"/>
    <x v="0"/>
    <x v="0"/>
    <x v="1"/>
  </r>
  <r>
    <s v="PL 7176"/>
    <x v="2028"/>
    <x v="3"/>
    <x v="0"/>
    <x v="3"/>
    <x v="2"/>
    <x v="18"/>
    <x v="123"/>
    <x v="155"/>
    <x v="2323"/>
    <x v="2323"/>
    <x v="2323"/>
    <x v="2478"/>
    <x v="0"/>
    <x v="1"/>
    <x v="1"/>
    <x v="1"/>
    <x v="0"/>
  </r>
  <r>
    <s v="PL 7178"/>
    <x v="2029"/>
    <x v="1"/>
    <x v="0"/>
    <x v="2"/>
    <x v="1"/>
    <x v="6"/>
    <x v="201"/>
    <x v="467"/>
    <x v="2050"/>
    <x v="2050"/>
    <x v="2050"/>
    <x v="2175"/>
    <x v="0"/>
    <x v="1"/>
    <x v="0"/>
    <x v="1"/>
    <x v="0"/>
  </r>
  <r>
    <s v="PL 7180"/>
    <x v="2030"/>
    <x v="3"/>
    <x v="0"/>
    <x v="10"/>
    <x v="2"/>
    <x v="35"/>
    <x v="212"/>
    <x v="483"/>
    <x v="2324"/>
    <x v="2324"/>
    <x v="2324"/>
    <x v="2479"/>
    <x v="0"/>
    <x v="1"/>
    <x v="0"/>
    <x v="0"/>
    <x v="1"/>
  </r>
  <r>
    <s v="PL 7181"/>
    <x v="20"/>
    <x v="1"/>
    <x v="0"/>
    <x v="10"/>
    <x v="1"/>
    <x v="1"/>
    <x v="212"/>
    <x v="483"/>
    <x v="2325"/>
    <x v="2325"/>
    <x v="2325"/>
    <x v="2480"/>
    <x v="0"/>
    <x v="1"/>
    <x v="0"/>
    <x v="0"/>
    <x v="1"/>
  </r>
  <r>
    <s v="PL 7184"/>
    <x v="2031"/>
    <x v="3"/>
    <x v="0"/>
    <x v="5"/>
    <x v="1"/>
    <x v="12"/>
    <x v="216"/>
    <x v="519"/>
    <x v="1203"/>
    <x v="1203"/>
    <x v="1203"/>
    <x v="1271"/>
    <x v="0"/>
    <x v="2"/>
    <x v="0"/>
    <x v="1"/>
    <x v="0"/>
  </r>
  <r>
    <s v="PL 7185"/>
    <x v="2031"/>
    <x v="2"/>
    <x v="4"/>
    <x v="5"/>
    <x v="1"/>
    <x v="12"/>
    <x v="216"/>
    <x v="519"/>
    <x v="2326"/>
    <x v="2326"/>
    <x v="2326"/>
    <x v="2481"/>
    <x v="0"/>
    <x v="2"/>
    <x v="0"/>
    <x v="1"/>
    <x v="0"/>
  </r>
  <r>
    <s v="PL 7186"/>
    <x v="2032"/>
    <x v="0"/>
    <x v="0"/>
    <x v="5"/>
    <x v="1"/>
    <x v="12"/>
    <x v="216"/>
    <x v="519"/>
    <x v="2327"/>
    <x v="2327"/>
    <x v="2327"/>
    <x v="2482"/>
    <x v="0"/>
    <x v="2"/>
    <x v="1"/>
    <x v="1"/>
    <x v="0"/>
  </r>
  <r>
    <s v="PL 7187"/>
    <x v="2033"/>
    <x v="1"/>
    <x v="0"/>
    <x v="5"/>
    <x v="1"/>
    <x v="12"/>
    <x v="216"/>
    <x v="519"/>
    <x v="2328"/>
    <x v="2328"/>
    <x v="2328"/>
    <x v="2483"/>
    <x v="0"/>
    <x v="1"/>
    <x v="1"/>
    <x v="1"/>
    <x v="0"/>
  </r>
  <r>
    <s v="PL 7188"/>
    <x v="2034"/>
    <x v="2"/>
    <x v="1"/>
    <x v="0"/>
    <x v="0"/>
    <x v="0"/>
    <x v="216"/>
    <x v="274"/>
    <x v="2329"/>
    <x v="2329"/>
    <x v="2329"/>
    <x v="2484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7190"/>
    <x v="2035"/>
    <x v="0"/>
    <x v="0"/>
    <x v="0"/>
    <x v="0"/>
    <x v="0"/>
    <x v="206"/>
    <x v="468"/>
    <x v="1586"/>
    <x v="1586"/>
    <x v="1586"/>
    <x v="1678"/>
    <x v="0"/>
    <x v="1"/>
    <x v="1"/>
    <x v="0"/>
    <x v="0"/>
  </r>
  <r>
    <s v="PL 7191"/>
    <x v="537"/>
    <x v="3"/>
    <x v="0"/>
    <x v="0"/>
    <x v="1"/>
    <x v="2"/>
    <x v="206"/>
    <x v="474"/>
    <x v="2330"/>
    <x v="2330"/>
    <x v="2330"/>
    <x v="2485"/>
    <x v="0"/>
    <x v="1"/>
    <x v="0"/>
    <x v="0"/>
    <x v="1"/>
  </r>
  <r>
    <s v="PL 7192"/>
    <x v="2036"/>
    <x v="3"/>
    <x v="0"/>
    <x v="0"/>
    <x v="1"/>
    <x v="7"/>
    <x v="232"/>
    <x v="525"/>
    <x v="2331"/>
    <x v="2331"/>
    <x v="2331"/>
    <x v="2486"/>
    <x v="1"/>
    <x v="2"/>
    <x v="1"/>
    <x v="1"/>
    <x v="0"/>
  </r>
  <r>
    <s v="PL 7193"/>
    <x v="38"/>
    <x v="1"/>
    <x v="0"/>
    <x v="0"/>
    <x v="1"/>
    <x v="7"/>
    <x v="230"/>
    <x v="522"/>
    <x v="2332"/>
    <x v="2332"/>
    <x v="2332"/>
    <x v="2487"/>
    <x v="1"/>
    <x v="2"/>
    <x v="0"/>
    <x v="0"/>
    <x v="1"/>
  </r>
  <r>
    <s v="PL 7194"/>
    <x v="2037"/>
    <x v="2"/>
    <x v="3"/>
    <x v="1"/>
    <x v="2"/>
    <x v="32"/>
    <x v="230"/>
    <x v="522"/>
    <x v="2333"/>
    <x v="2333"/>
    <x v="2333"/>
    <x v="2488"/>
    <x v="1"/>
    <x v="2"/>
    <x v="1"/>
    <x v="1"/>
    <x v="0"/>
  </r>
  <r>
    <s v="PL 7195"/>
    <x v="2038"/>
    <x v="3"/>
    <x v="0"/>
    <x v="0"/>
    <x v="1"/>
    <x v="9"/>
    <x v="206"/>
    <x v="496"/>
    <x v="2334"/>
    <x v="2334"/>
    <x v="2334"/>
    <x v="2489"/>
    <x v="0"/>
    <x v="1"/>
    <x v="1"/>
    <x v="1"/>
    <x v="0"/>
  </r>
  <r>
    <s v="PL 7196"/>
    <x v="2039"/>
    <x v="3"/>
    <x v="0"/>
    <x v="0"/>
    <x v="1"/>
    <x v="9"/>
    <x v="206"/>
    <x v="496"/>
    <x v="1355"/>
    <x v="1355"/>
    <x v="1355"/>
    <x v="2490"/>
    <x v="0"/>
    <x v="1"/>
    <x v="0"/>
    <x v="0"/>
    <x v="1"/>
  </r>
  <r>
    <s v="PL 7197"/>
    <x v="1105"/>
    <x v="0"/>
    <x v="0"/>
    <x v="0"/>
    <x v="0"/>
    <x v="0"/>
    <x v="228"/>
    <x v="526"/>
    <x v="2335"/>
    <x v="2335"/>
    <x v="2335"/>
    <x v="2491"/>
    <x v="1"/>
    <x v="1"/>
    <x v="0"/>
    <x v="0"/>
    <x v="0"/>
  </r>
  <r>
    <s v="PL 7198"/>
    <x v="1105"/>
    <x v="3"/>
    <x v="0"/>
    <x v="0"/>
    <x v="2"/>
    <x v="17"/>
    <x v="233"/>
    <x v="479"/>
    <x v="2336"/>
    <x v="2336"/>
    <x v="2336"/>
    <x v="2492"/>
    <x v="1"/>
    <x v="1"/>
    <x v="0"/>
    <x v="0"/>
    <x v="1"/>
  </r>
  <r>
    <s v="PL 7199"/>
    <x v="2040"/>
    <x v="0"/>
    <x v="0"/>
    <x v="0"/>
    <x v="2"/>
    <x v="17"/>
    <x v="233"/>
    <x v="479"/>
    <x v="2337"/>
    <x v="2337"/>
    <x v="2337"/>
    <x v="2493"/>
    <x v="0"/>
    <x v="1"/>
    <x v="1"/>
    <x v="1"/>
    <x v="0"/>
  </r>
  <r>
    <s v="PL 7200"/>
    <x v="149"/>
    <x v="1"/>
    <x v="0"/>
    <x v="1"/>
    <x v="0"/>
    <x v="55"/>
    <x v="205"/>
    <x v="473"/>
    <x v="2338"/>
    <x v="2338"/>
    <x v="2338"/>
    <x v="2494"/>
    <x v="0"/>
    <x v="2"/>
    <x v="0"/>
    <x v="0"/>
    <x v="0"/>
  </r>
  <r>
    <s v="PL 7207"/>
    <x v="1355"/>
    <x v="3"/>
    <x v="0"/>
    <x v="0"/>
    <x v="0"/>
    <x v="0"/>
    <x v="206"/>
    <x v="474"/>
    <x v="639"/>
    <x v="639"/>
    <x v="639"/>
    <x v="2495"/>
    <x v="0"/>
    <x v="1"/>
    <x v="0"/>
    <x v="0"/>
    <x v="0"/>
  </r>
  <r>
    <s v="PL 7215"/>
    <x v="1928"/>
    <x v="3"/>
    <x v="0"/>
    <x v="0"/>
    <x v="2"/>
    <x v="28"/>
    <x v="205"/>
    <x v="473"/>
    <x v="1879"/>
    <x v="1879"/>
    <x v="1879"/>
    <x v="1991"/>
    <x v="1"/>
    <x v="1"/>
    <x v="0"/>
    <x v="1"/>
    <x v="0"/>
  </r>
  <r>
    <s v="PL 7216"/>
    <x v="2041"/>
    <x v="0"/>
    <x v="0"/>
    <x v="19"/>
    <x v="2"/>
    <x v="61"/>
    <x v="228"/>
    <x v="520"/>
    <x v="2339"/>
    <x v="2339"/>
    <x v="2339"/>
    <x v="2496"/>
    <x v="1"/>
    <x v="0"/>
    <x v="1"/>
    <x v="1"/>
    <x v="0"/>
  </r>
  <r>
    <s v="PL 7217"/>
    <x v="2042"/>
    <x v="1"/>
    <x v="0"/>
    <x v="0"/>
    <x v="1"/>
    <x v="7"/>
    <x v="234"/>
    <x v="527"/>
    <x v="2340"/>
    <x v="2340"/>
    <x v="2340"/>
    <x v="2497"/>
    <x v="1"/>
    <x v="2"/>
    <x v="1"/>
    <x v="1"/>
    <x v="0"/>
  </r>
  <r>
    <s v="PL 7218"/>
    <x v="2043"/>
    <x v="1"/>
    <x v="0"/>
    <x v="0"/>
    <x v="1"/>
    <x v="9"/>
    <x v="205"/>
    <x v="305"/>
    <x v="2341"/>
    <x v="2341"/>
    <x v="2341"/>
    <x v="2498"/>
    <x v="0"/>
    <x v="1"/>
    <x v="1"/>
    <x v="1"/>
    <x v="0"/>
  </r>
  <r>
    <s v="PL 7219"/>
    <x v="227"/>
    <x v="3"/>
    <x v="0"/>
    <x v="4"/>
    <x v="2"/>
    <x v="23"/>
    <x v="205"/>
    <x v="473"/>
    <x v="2342"/>
    <x v="2342"/>
    <x v="2342"/>
    <x v="2499"/>
    <x v="0"/>
    <x v="2"/>
    <x v="0"/>
    <x v="1"/>
    <x v="0"/>
  </r>
  <r>
    <s v="PL 7220"/>
    <x v="30"/>
    <x v="2"/>
    <x v="2"/>
    <x v="18"/>
    <x v="1"/>
    <x v="7"/>
    <x v="235"/>
    <x v="528"/>
    <x v="2343"/>
    <x v="2343"/>
    <x v="2343"/>
    <x v="2500"/>
    <x v="1"/>
    <x v="0"/>
    <x v="0"/>
    <x v="0"/>
    <x v="1"/>
  </r>
  <r>
    <s v="PL 7221"/>
    <x v="348"/>
    <x v="3"/>
    <x v="0"/>
    <x v="0"/>
    <x v="1"/>
    <x v="7"/>
    <x v="236"/>
    <x v="529"/>
    <x v="2344"/>
    <x v="2344"/>
    <x v="2344"/>
    <x v="2501"/>
    <x v="1"/>
    <x v="0"/>
    <x v="0"/>
    <x v="0"/>
    <x v="1"/>
  </r>
  <r>
    <s v="PL 7222"/>
    <x v="2044"/>
    <x v="0"/>
    <x v="0"/>
    <x v="2"/>
    <x v="1"/>
    <x v="4"/>
    <x v="223"/>
    <x v="502"/>
    <x v="1690"/>
    <x v="1690"/>
    <x v="1690"/>
    <x v="1787"/>
    <x v="1"/>
    <x v="2"/>
    <x v="0"/>
    <x v="1"/>
    <x v="0"/>
  </r>
  <r>
    <s v="PL 7223"/>
    <x v="2044"/>
    <x v="3"/>
    <x v="0"/>
    <x v="0"/>
    <x v="2"/>
    <x v="28"/>
    <x v="230"/>
    <x v="522"/>
    <x v="2345"/>
    <x v="2345"/>
    <x v="2345"/>
    <x v="2502"/>
    <x v="1"/>
    <x v="2"/>
    <x v="0"/>
    <x v="1"/>
    <x v="0"/>
  </r>
  <r>
    <s v="PL 7224"/>
    <x v="1474"/>
    <x v="3"/>
    <x v="0"/>
    <x v="1"/>
    <x v="2"/>
    <x v="35"/>
    <x v="206"/>
    <x v="474"/>
    <x v="2346"/>
    <x v="2346"/>
    <x v="2346"/>
    <x v="2503"/>
    <x v="0"/>
    <x v="1"/>
    <x v="0"/>
    <x v="1"/>
    <x v="0"/>
  </r>
  <r>
    <s v="PL 7225"/>
    <x v="737"/>
    <x v="2"/>
    <x v="1"/>
    <x v="1"/>
    <x v="1"/>
    <x v="1"/>
    <x v="206"/>
    <x v="474"/>
    <x v="2347"/>
    <x v="2347"/>
    <x v="2347"/>
    <x v="2504"/>
    <x v="0"/>
    <x v="1"/>
    <x v="0"/>
    <x v="0"/>
    <x v="1"/>
  </r>
  <r>
    <s v="PL 7226"/>
    <x v="2045"/>
    <x v="1"/>
    <x v="0"/>
    <x v="3"/>
    <x v="1"/>
    <x v="7"/>
    <x v="217"/>
    <x v="500"/>
    <x v="2348"/>
    <x v="2348"/>
    <x v="2348"/>
    <x v="2505"/>
    <x v="1"/>
    <x v="1"/>
    <x v="0"/>
    <x v="1"/>
    <x v="0"/>
  </r>
  <r>
    <s v="PL 7227"/>
    <x v="2045"/>
    <x v="1"/>
    <x v="0"/>
    <x v="1"/>
    <x v="2"/>
    <x v="44"/>
    <x v="237"/>
    <x v="530"/>
    <x v="2349"/>
    <x v="2349"/>
    <x v="2349"/>
    <x v="2506"/>
    <x v="1"/>
    <x v="2"/>
    <x v="0"/>
    <x v="1"/>
    <x v="0"/>
  </r>
  <r>
    <s v="PL 7229"/>
    <x v="368"/>
    <x v="3"/>
    <x v="0"/>
    <x v="0"/>
    <x v="2"/>
    <x v="26"/>
    <x v="230"/>
    <x v="522"/>
    <x v="2350"/>
    <x v="2350"/>
    <x v="2350"/>
    <x v="2507"/>
    <x v="1"/>
    <x v="2"/>
    <x v="0"/>
    <x v="1"/>
    <x v="0"/>
  </r>
  <r>
    <s v="PL 7230"/>
    <x v="2046"/>
    <x v="3"/>
    <x v="0"/>
    <x v="2"/>
    <x v="2"/>
    <x v="31"/>
    <x v="230"/>
    <x v="522"/>
    <x v="2351"/>
    <x v="2351"/>
    <x v="2351"/>
    <x v="2508"/>
    <x v="1"/>
    <x v="2"/>
    <x v="1"/>
    <x v="1"/>
    <x v="0"/>
  </r>
  <r>
    <s v="PL 7231"/>
    <x v="2047"/>
    <x v="1"/>
    <x v="0"/>
    <x v="0"/>
    <x v="2"/>
    <x v="45"/>
    <x v="238"/>
    <x v="531"/>
    <x v="2352"/>
    <x v="2352"/>
    <x v="2352"/>
    <x v="2509"/>
    <x v="1"/>
    <x v="2"/>
    <x v="0"/>
    <x v="1"/>
    <x v="0"/>
  </r>
  <r>
    <s v="PL 7232"/>
    <x v="2047"/>
    <x v="3"/>
    <x v="0"/>
    <x v="0"/>
    <x v="2"/>
    <x v="26"/>
    <x v="230"/>
    <x v="522"/>
    <x v="2353"/>
    <x v="2353"/>
    <x v="2353"/>
    <x v="2510"/>
    <x v="1"/>
    <x v="2"/>
    <x v="0"/>
    <x v="1"/>
    <x v="0"/>
  </r>
  <r>
    <s v="PL 7233"/>
    <x v="453"/>
    <x v="0"/>
    <x v="0"/>
    <x v="1"/>
    <x v="1"/>
    <x v="4"/>
    <x v="239"/>
    <x v="532"/>
    <x v="2354"/>
    <x v="2354"/>
    <x v="2354"/>
    <x v="2511"/>
    <x v="1"/>
    <x v="2"/>
    <x v="0"/>
    <x v="0"/>
    <x v="1"/>
  </r>
  <r>
    <s v="PL 7234"/>
    <x v="453"/>
    <x v="0"/>
    <x v="0"/>
    <x v="0"/>
    <x v="2"/>
    <x v="17"/>
    <x v="221"/>
    <x v="503"/>
    <x v="2355"/>
    <x v="2355"/>
    <x v="2355"/>
    <x v="2512"/>
    <x v="1"/>
    <x v="1"/>
    <x v="0"/>
    <x v="0"/>
    <x v="1"/>
  </r>
  <r>
    <s v="PL 7235"/>
    <x v="2048"/>
    <x v="3"/>
    <x v="0"/>
    <x v="0"/>
    <x v="0"/>
    <x v="0"/>
    <x v="205"/>
    <x v="471"/>
    <x v="2356"/>
    <x v="2356"/>
    <x v="2356"/>
    <x v="2513"/>
    <x v="0"/>
    <x v="1"/>
    <x v="1"/>
    <x v="0"/>
    <x v="0"/>
  </r>
  <r>
    <s v="PL 7236"/>
    <x v="33"/>
    <x v="3"/>
    <x v="0"/>
    <x v="0"/>
    <x v="0"/>
    <x v="0"/>
    <x v="206"/>
    <x v="55"/>
    <x v="558"/>
    <x v="558"/>
    <x v="558"/>
    <x v="577"/>
    <x v="0"/>
    <x v="1"/>
    <x v="0"/>
    <x v="0"/>
    <x v="0"/>
  </r>
  <r>
    <s v="PL 7237"/>
    <x v="2049"/>
    <x v="0"/>
    <x v="0"/>
    <x v="17"/>
    <x v="0"/>
    <x v="0"/>
    <x v="205"/>
    <x v="473"/>
    <x v="2357"/>
    <x v="2357"/>
    <x v="2357"/>
    <x v="2514"/>
    <x v="0"/>
    <x v="1"/>
    <x v="0"/>
    <x v="0"/>
    <x v="0"/>
  </r>
  <r>
    <s v="PL 7238"/>
    <x v="2050"/>
    <x v="0"/>
    <x v="0"/>
    <x v="2"/>
    <x v="2"/>
    <x v="31"/>
    <x v="221"/>
    <x v="503"/>
    <x v="2358"/>
    <x v="2358"/>
    <x v="2358"/>
    <x v="2515"/>
    <x v="1"/>
    <x v="2"/>
    <x v="1"/>
    <x v="1"/>
    <x v="0"/>
  </r>
  <r>
    <s v="PL 7239"/>
    <x v="2051"/>
    <x v="0"/>
    <x v="0"/>
    <x v="2"/>
    <x v="2"/>
    <x v="35"/>
    <x v="223"/>
    <x v="502"/>
    <x v="1359"/>
    <x v="1359"/>
    <x v="1359"/>
    <x v="2516"/>
    <x v="0"/>
    <x v="1"/>
    <x v="1"/>
    <x v="1"/>
    <x v="0"/>
  </r>
  <r>
    <s v="PL 7240"/>
    <x v="336"/>
    <x v="2"/>
    <x v="3"/>
    <x v="2"/>
    <x v="1"/>
    <x v="1"/>
    <x v="223"/>
    <x v="502"/>
    <x v="2359"/>
    <x v="2359"/>
    <x v="2359"/>
    <x v="2517"/>
    <x v="0"/>
    <x v="1"/>
    <x v="0"/>
    <x v="1"/>
    <x v="0"/>
  </r>
  <r>
    <s v="PL 7241"/>
    <x v="2052"/>
    <x v="1"/>
    <x v="0"/>
    <x v="5"/>
    <x v="2"/>
    <x v="35"/>
    <x v="205"/>
    <x v="473"/>
    <x v="2360"/>
    <x v="2360"/>
    <x v="2360"/>
    <x v="2518"/>
    <x v="0"/>
    <x v="1"/>
    <x v="0"/>
    <x v="1"/>
    <x v="0"/>
  </r>
  <r>
    <s v="PL 7242"/>
    <x v="2052"/>
    <x v="0"/>
    <x v="0"/>
    <x v="5"/>
    <x v="1"/>
    <x v="1"/>
    <x v="205"/>
    <x v="473"/>
    <x v="1965"/>
    <x v="1965"/>
    <x v="1965"/>
    <x v="2519"/>
    <x v="0"/>
    <x v="1"/>
    <x v="0"/>
    <x v="1"/>
    <x v="0"/>
  </r>
  <r>
    <s v="PL 7243"/>
    <x v="2053"/>
    <x v="2"/>
    <x v="4"/>
    <x v="2"/>
    <x v="1"/>
    <x v="6"/>
    <x v="230"/>
    <x v="522"/>
    <x v="2361"/>
    <x v="2361"/>
    <x v="2361"/>
    <x v="2520"/>
    <x v="1"/>
    <x v="1"/>
    <x v="0"/>
    <x v="1"/>
    <x v="0"/>
  </r>
  <r>
    <s v="PL 7244"/>
    <x v="2053"/>
    <x v="2"/>
    <x v="2"/>
    <x v="1"/>
    <x v="1"/>
    <x v="8"/>
    <x v="216"/>
    <x v="519"/>
    <x v="2362"/>
    <x v="2362"/>
    <x v="2362"/>
    <x v="2521"/>
    <x v="0"/>
    <x v="1"/>
    <x v="0"/>
    <x v="1"/>
    <x v="0"/>
  </r>
  <r>
    <s v="PL 7245"/>
    <x v="2054"/>
    <x v="3"/>
    <x v="0"/>
    <x v="1"/>
    <x v="2"/>
    <x v="28"/>
    <x v="216"/>
    <x v="519"/>
    <x v="850"/>
    <x v="850"/>
    <x v="850"/>
    <x v="2522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7247"/>
    <x v="2055"/>
    <x v="0"/>
    <x v="0"/>
    <x v="0"/>
    <x v="1"/>
    <x v="1"/>
    <x v="205"/>
    <x v="473"/>
    <x v="34"/>
    <x v="34"/>
    <x v="34"/>
    <x v="35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7250"/>
    <x v="537"/>
    <x v="0"/>
    <x v="0"/>
    <x v="0"/>
    <x v="0"/>
    <x v="0"/>
    <x v="205"/>
    <x v="473"/>
    <x v="1922"/>
    <x v="1922"/>
    <x v="1922"/>
    <x v="949"/>
    <x v="0"/>
    <x v="1"/>
    <x v="0"/>
    <x v="0"/>
    <x v="0"/>
  </r>
  <r>
    <s v="PL 7252"/>
    <x v="250"/>
    <x v="1"/>
    <x v="0"/>
    <x v="0"/>
    <x v="1"/>
    <x v="7"/>
    <x v="214"/>
    <x v="486"/>
    <x v="2363"/>
    <x v="2363"/>
    <x v="2363"/>
    <x v="2523"/>
    <x v="0"/>
    <x v="2"/>
    <x v="0"/>
    <x v="0"/>
    <x v="1"/>
  </r>
  <r>
    <s v="PL 7253"/>
    <x v="2056"/>
    <x v="1"/>
    <x v="0"/>
    <x v="3"/>
    <x v="1"/>
    <x v="7"/>
    <x v="236"/>
    <x v="529"/>
    <x v="2364"/>
    <x v="2364"/>
    <x v="2364"/>
    <x v="2524"/>
    <x v="0"/>
    <x v="2"/>
    <x v="1"/>
    <x v="1"/>
    <x v="0"/>
  </r>
  <r>
    <s v="PL 7254"/>
    <x v="169"/>
    <x v="2"/>
    <x v="1"/>
    <x v="1"/>
    <x v="2"/>
    <x v="29"/>
    <x v="240"/>
    <x v="533"/>
    <x v="2365"/>
    <x v="2365"/>
    <x v="2365"/>
    <x v="2525"/>
    <x v="1"/>
    <x v="2"/>
    <x v="0"/>
    <x v="0"/>
    <x v="1"/>
  </r>
  <r>
    <s v="PL 7255"/>
    <x v="169"/>
    <x v="0"/>
    <x v="0"/>
    <x v="1"/>
    <x v="2"/>
    <x v="29"/>
    <x v="237"/>
    <x v="534"/>
    <x v="2366"/>
    <x v="2366"/>
    <x v="2366"/>
    <x v="2526"/>
    <x v="1"/>
    <x v="2"/>
    <x v="0"/>
    <x v="0"/>
    <x v="1"/>
  </r>
  <r>
    <s v="PL 7256"/>
    <x v="91"/>
    <x v="0"/>
    <x v="0"/>
    <x v="6"/>
    <x v="0"/>
    <x v="24"/>
    <x v="205"/>
    <x v="473"/>
    <x v="322"/>
    <x v="322"/>
    <x v="322"/>
    <x v="331"/>
    <x v="0"/>
    <x v="1"/>
    <x v="0"/>
    <x v="0"/>
    <x v="0"/>
  </r>
  <r>
    <s v="PL 7257"/>
    <x v="185"/>
    <x v="3"/>
    <x v="0"/>
    <x v="4"/>
    <x v="0"/>
    <x v="24"/>
    <x v="222"/>
    <x v="516"/>
    <x v="1032"/>
    <x v="1032"/>
    <x v="1032"/>
    <x v="1087"/>
    <x v="0"/>
    <x v="2"/>
    <x v="0"/>
    <x v="0"/>
    <x v="0"/>
  </r>
  <r>
    <s v="PL 7259"/>
    <x v="2057"/>
    <x v="3"/>
    <x v="0"/>
    <x v="4"/>
    <x v="0"/>
    <x v="5"/>
    <x v="241"/>
    <x v="535"/>
    <x v="1079"/>
    <x v="1079"/>
    <x v="1079"/>
    <x v="1134"/>
    <x v="0"/>
    <x v="2"/>
    <x v="1"/>
    <x v="0"/>
    <x v="0"/>
  </r>
  <r>
    <s v="PL 7260"/>
    <x v="2058"/>
    <x v="3"/>
    <x v="0"/>
    <x v="4"/>
    <x v="0"/>
    <x v="24"/>
    <x v="241"/>
    <x v="535"/>
    <x v="113"/>
    <x v="113"/>
    <x v="113"/>
    <x v="115"/>
    <x v="0"/>
    <x v="2"/>
    <x v="1"/>
    <x v="0"/>
    <x v="0"/>
  </r>
  <r>
    <s v="PL 7261"/>
    <x v="2059"/>
    <x v="2"/>
    <x v="3"/>
    <x v="0"/>
    <x v="0"/>
    <x v="0"/>
    <x v="227"/>
    <x v="518"/>
    <x v="2002"/>
    <x v="2002"/>
    <x v="2002"/>
    <x v="2527"/>
    <x v="0"/>
    <x v="1"/>
    <x v="0"/>
    <x v="0"/>
    <x v="0"/>
  </r>
  <r>
    <s v="PL 7262"/>
    <x v="2059"/>
    <x v="1"/>
    <x v="0"/>
    <x v="0"/>
    <x v="0"/>
    <x v="0"/>
    <x v="228"/>
    <x v="536"/>
    <x v="1803"/>
    <x v="1803"/>
    <x v="1803"/>
    <x v="2528"/>
    <x v="0"/>
    <x v="1"/>
    <x v="0"/>
    <x v="0"/>
    <x v="0"/>
  </r>
  <r>
    <s v="PL 7263"/>
    <x v="1943"/>
    <x v="1"/>
    <x v="0"/>
    <x v="6"/>
    <x v="2"/>
    <x v="50"/>
    <x v="222"/>
    <x v="516"/>
    <x v="2367"/>
    <x v="2367"/>
    <x v="2367"/>
    <x v="2529"/>
    <x v="1"/>
    <x v="0"/>
    <x v="0"/>
    <x v="0"/>
    <x v="1"/>
  </r>
  <r>
    <s v="PL 7264"/>
    <x v="2060"/>
    <x v="2"/>
    <x v="2"/>
    <x v="9"/>
    <x v="2"/>
    <x v="27"/>
    <x v="235"/>
    <x v="528"/>
    <x v="2368"/>
    <x v="2368"/>
    <x v="2368"/>
    <x v="2530"/>
    <x v="0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7271"/>
    <x v="277"/>
    <x v="3"/>
    <x v="0"/>
    <x v="17"/>
    <x v="2"/>
    <x v="18"/>
    <x v="228"/>
    <x v="520"/>
    <x v="2369"/>
    <x v="2369"/>
    <x v="2369"/>
    <x v="2531"/>
    <x v="0"/>
    <x v="1"/>
    <x v="0"/>
    <x v="0"/>
    <x v="1"/>
  </r>
  <r>
    <s v="PL 7272"/>
    <x v="277"/>
    <x v="3"/>
    <x v="0"/>
    <x v="4"/>
    <x v="0"/>
    <x v="15"/>
    <x v="228"/>
    <x v="520"/>
    <x v="1543"/>
    <x v="1543"/>
    <x v="1543"/>
    <x v="124"/>
    <x v="0"/>
    <x v="1"/>
    <x v="0"/>
    <x v="0"/>
    <x v="0"/>
  </r>
  <r>
    <s v="PL 7273"/>
    <x v="2061"/>
    <x v="2"/>
    <x v="3"/>
    <x v="4"/>
    <x v="4"/>
    <x v="67"/>
    <x v="228"/>
    <x v="520"/>
    <x v="471"/>
    <x v="471"/>
    <x v="471"/>
    <x v="251"/>
    <x v="0"/>
    <x v="1"/>
    <x v="1"/>
    <x v="1"/>
    <x v="2"/>
  </r>
  <r>
    <s v="PL 7274"/>
    <x v="2062"/>
    <x v="1"/>
    <x v="0"/>
    <x v="7"/>
    <x v="0"/>
    <x v="16"/>
    <x v="228"/>
    <x v="520"/>
    <x v="557"/>
    <x v="557"/>
    <x v="557"/>
    <x v="1619"/>
    <x v="0"/>
    <x v="1"/>
    <x v="0"/>
    <x v="0"/>
    <x v="0"/>
  </r>
  <r>
    <s v="PL 7275"/>
    <x v="2062"/>
    <x v="2"/>
    <x v="4"/>
    <x v="0"/>
    <x v="0"/>
    <x v="0"/>
    <x v="228"/>
    <x v="526"/>
    <x v="2370"/>
    <x v="2370"/>
    <x v="2370"/>
    <x v="2532"/>
    <x v="0"/>
    <x v="1"/>
    <x v="0"/>
    <x v="0"/>
    <x v="0"/>
  </r>
  <r>
    <s v="PL 7276"/>
    <x v="2062"/>
    <x v="0"/>
    <x v="0"/>
    <x v="4"/>
    <x v="0"/>
    <x v="24"/>
    <x v="228"/>
    <x v="520"/>
    <x v="56"/>
    <x v="56"/>
    <x v="56"/>
    <x v="57"/>
    <x v="0"/>
    <x v="1"/>
    <x v="0"/>
    <x v="0"/>
    <x v="0"/>
  </r>
  <r>
    <s v="PL 7277"/>
    <x v="2063"/>
    <x v="1"/>
    <x v="0"/>
    <x v="0"/>
    <x v="1"/>
    <x v="7"/>
    <x v="227"/>
    <x v="518"/>
    <x v="2371"/>
    <x v="2371"/>
    <x v="2371"/>
    <x v="2533"/>
    <x v="1"/>
    <x v="2"/>
    <x v="1"/>
    <x v="1"/>
    <x v="0"/>
  </r>
  <r>
    <s v="PL 7278"/>
    <x v="1364"/>
    <x v="0"/>
    <x v="0"/>
    <x v="0"/>
    <x v="0"/>
    <x v="0"/>
    <x v="228"/>
    <x v="526"/>
    <x v="1749"/>
    <x v="1749"/>
    <x v="1749"/>
    <x v="1848"/>
    <x v="0"/>
    <x v="1"/>
    <x v="0"/>
    <x v="0"/>
    <x v="0"/>
  </r>
  <r>
    <s v="PL 7279"/>
    <x v="2064"/>
    <x v="1"/>
    <x v="0"/>
    <x v="0"/>
    <x v="1"/>
    <x v="2"/>
    <x v="228"/>
    <x v="520"/>
    <x v="2372"/>
    <x v="2372"/>
    <x v="2372"/>
    <x v="2534"/>
    <x v="0"/>
    <x v="1"/>
    <x v="1"/>
    <x v="1"/>
    <x v="0"/>
  </r>
  <r>
    <s v="PL 7280"/>
    <x v="2065"/>
    <x v="3"/>
    <x v="0"/>
    <x v="0"/>
    <x v="0"/>
    <x v="0"/>
    <x v="228"/>
    <x v="520"/>
    <x v="424"/>
    <x v="424"/>
    <x v="424"/>
    <x v="438"/>
    <x v="0"/>
    <x v="1"/>
    <x v="1"/>
    <x v="0"/>
    <x v="0"/>
  </r>
  <r>
    <s v="PL 7281"/>
    <x v="1833"/>
    <x v="3"/>
    <x v="0"/>
    <x v="5"/>
    <x v="2"/>
    <x v="23"/>
    <x v="224"/>
    <x v="517"/>
    <x v="2373"/>
    <x v="2373"/>
    <x v="2373"/>
    <x v="2535"/>
    <x v="0"/>
    <x v="2"/>
    <x v="0"/>
    <x v="0"/>
    <x v="1"/>
  </r>
  <r>
    <s v="PL 7282"/>
    <x v="2066"/>
    <x v="2"/>
    <x v="1"/>
    <x v="4"/>
    <x v="0"/>
    <x v="15"/>
    <x v="214"/>
    <x v="486"/>
    <x v="2374"/>
    <x v="2374"/>
    <x v="2374"/>
    <x v="2536"/>
    <x v="0"/>
    <x v="2"/>
    <x v="1"/>
    <x v="0"/>
    <x v="0"/>
  </r>
  <r>
    <s v="PL 7283"/>
    <x v="2067"/>
    <x v="0"/>
    <x v="0"/>
    <x v="0"/>
    <x v="0"/>
    <x v="0"/>
    <x v="228"/>
    <x v="536"/>
    <x v="2375"/>
    <x v="2375"/>
    <x v="2375"/>
    <x v="2537"/>
    <x v="0"/>
    <x v="1"/>
    <x v="0"/>
    <x v="0"/>
    <x v="0"/>
  </r>
  <r>
    <s v="PL 7284"/>
    <x v="2068"/>
    <x v="0"/>
    <x v="0"/>
    <x v="0"/>
    <x v="1"/>
    <x v="2"/>
    <x v="228"/>
    <x v="520"/>
    <x v="491"/>
    <x v="491"/>
    <x v="491"/>
    <x v="507"/>
    <x v="0"/>
    <x v="2"/>
    <x v="1"/>
    <x v="1"/>
    <x v="0"/>
  </r>
  <r>
    <s v="PL 7285"/>
    <x v="2069"/>
    <x v="3"/>
    <x v="0"/>
    <x v="9"/>
    <x v="2"/>
    <x v="49"/>
    <x v="238"/>
    <x v="531"/>
    <x v="2376"/>
    <x v="2376"/>
    <x v="2376"/>
    <x v="2538"/>
    <x v="1"/>
    <x v="2"/>
    <x v="1"/>
    <x v="1"/>
    <x v="0"/>
  </r>
  <r>
    <s v="PL 7286"/>
    <x v="30"/>
    <x v="2"/>
    <x v="3"/>
    <x v="1"/>
    <x v="2"/>
    <x v="35"/>
    <x v="228"/>
    <x v="520"/>
    <x v="2377"/>
    <x v="2377"/>
    <x v="2377"/>
    <x v="2539"/>
    <x v="0"/>
    <x v="1"/>
    <x v="0"/>
    <x v="0"/>
    <x v="1"/>
  </r>
  <r>
    <s v="PL 7287"/>
    <x v="2070"/>
    <x v="2"/>
    <x v="3"/>
    <x v="1"/>
    <x v="1"/>
    <x v="1"/>
    <x v="228"/>
    <x v="520"/>
    <x v="476"/>
    <x v="476"/>
    <x v="476"/>
    <x v="930"/>
    <x v="0"/>
    <x v="1"/>
    <x v="1"/>
    <x v="1"/>
    <x v="0"/>
  </r>
  <r>
    <s v="PL 7288"/>
    <x v="2071"/>
    <x v="3"/>
    <x v="0"/>
    <x v="0"/>
    <x v="0"/>
    <x v="0"/>
    <x v="228"/>
    <x v="520"/>
    <x v="2378"/>
    <x v="2378"/>
    <x v="2378"/>
    <x v="2540"/>
    <x v="0"/>
    <x v="1"/>
    <x v="0"/>
    <x v="0"/>
    <x v="0"/>
  </r>
  <r>
    <s v="PL 7289"/>
    <x v="2071"/>
    <x v="2"/>
    <x v="2"/>
    <x v="3"/>
    <x v="2"/>
    <x v="20"/>
    <x v="228"/>
    <x v="520"/>
    <x v="2379"/>
    <x v="2379"/>
    <x v="2379"/>
    <x v="2541"/>
    <x v="0"/>
    <x v="1"/>
    <x v="0"/>
    <x v="0"/>
    <x v="1"/>
  </r>
  <r>
    <s v="PL 7290"/>
    <x v="2072"/>
    <x v="2"/>
    <x v="4"/>
    <x v="3"/>
    <x v="0"/>
    <x v="19"/>
    <x v="228"/>
    <x v="520"/>
    <x v="740"/>
    <x v="740"/>
    <x v="740"/>
    <x v="2542"/>
    <x v="0"/>
    <x v="1"/>
    <x v="1"/>
    <x v="0"/>
    <x v="0"/>
  </r>
  <r>
    <s v="PL 7291"/>
    <x v="2073"/>
    <x v="0"/>
    <x v="0"/>
    <x v="0"/>
    <x v="1"/>
    <x v="7"/>
    <x v="231"/>
    <x v="524"/>
    <x v="2380"/>
    <x v="2380"/>
    <x v="2380"/>
    <x v="2543"/>
    <x v="0"/>
    <x v="2"/>
    <x v="0"/>
    <x v="1"/>
    <x v="0"/>
  </r>
  <r>
    <s v="PL 7292"/>
    <x v="2073"/>
    <x v="1"/>
    <x v="0"/>
    <x v="0"/>
    <x v="1"/>
    <x v="7"/>
    <x v="231"/>
    <x v="524"/>
    <x v="2381"/>
    <x v="2381"/>
    <x v="2381"/>
    <x v="2544"/>
    <x v="1"/>
    <x v="2"/>
    <x v="0"/>
    <x v="1"/>
    <x v="0"/>
  </r>
  <r>
    <s v="PL 7293"/>
    <x v="121"/>
    <x v="1"/>
    <x v="0"/>
    <x v="3"/>
    <x v="0"/>
    <x v="15"/>
    <x v="230"/>
    <x v="522"/>
    <x v="769"/>
    <x v="769"/>
    <x v="769"/>
    <x v="804"/>
    <x v="0"/>
    <x v="1"/>
    <x v="0"/>
    <x v="0"/>
    <x v="0"/>
  </r>
  <r>
    <s v="PL 7294"/>
    <x v="578"/>
    <x v="2"/>
    <x v="2"/>
    <x v="0"/>
    <x v="2"/>
    <x v="18"/>
    <x v="230"/>
    <x v="498"/>
    <x v="2382"/>
    <x v="2382"/>
    <x v="2382"/>
    <x v="2545"/>
    <x v="0"/>
    <x v="1"/>
    <x v="0"/>
    <x v="0"/>
    <x v="1"/>
  </r>
  <r>
    <s v="PL 7295"/>
    <x v="2074"/>
    <x v="0"/>
    <x v="0"/>
    <x v="1"/>
    <x v="2"/>
    <x v="32"/>
    <x v="234"/>
    <x v="527"/>
    <x v="2383"/>
    <x v="2383"/>
    <x v="2383"/>
    <x v="2546"/>
    <x v="1"/>
    <x v="2"/>
    <x v="1"/>
    <x v="1"/>
    <x v="0"/>
  </r>
  <r>
    <s v="PL 7296"/>
    <x v="37"/>
    <x v="1"/>
    <x v="0"/>
    <x v="1"/>
    <x v="2"/>
    <x v="32"/>
    <x v="234"/>
    <x v="527"/>
    <x v="2383"/>
    <x v="2383"/>
    <x v="2383"/>
    <x v="2546"/>
    <x v="1"/>
    <x v="2"/>
    <x v="0"/>
    <x v="0"/>
    <x v="1"/>
  </r>
  <r>
    <s v="PL 7297"/>
    <x v="2075"/>
    <x v="1"/>
    <x v="0"/>
    <x v="0"/>
    <x v="0"/>
    <x v="0"/>
    <x v="230"/>
    <x v="377"/>
    <x v="2384"/>
    <x v="2384"/>
    <x v="2384"/>
    <x v="2547"/>
    <x v="1"/>
    <x v="1"/>
    <x v="1"/>
    <x v="0"/>
    <x v="0"/>
  </r>
  <r>
    <s v="PL 7298"/>
    <x v="610"/>
    <x v="1"/>
    <x v="0"/>
    <x v="0"/>
    <x v="0"/>
    <x v="0"/>
    <x v="230"/>
    <x v="377"/>
    <x v="2385"/>
    <x v="2385"/>
    <x v="2385"/>
    <x v="2548"/>
    <x v="0"/>
    <x v="1"/>
    <x v="0"/>
    <x v="0"/>
    <x v="0"/>
  </r>
  <r>
    <s v="PL 7299"/>
    <x v="2076"/>
    <x v="2"/>
    <x v="2"/>
    <x v="4"/>
    <x v="0"/>
    <x v="24"/>
    <x v="242"/>
    <x v="537"/>
    <x v="113"/>
    <x v="113"/>
    <x v="113"/>
    <x v="140"/>
    <x v="0"/>
    <x v="0"/>
    <x v="1"/>
    <x v="0"/>
    <x v="0"/>
  </r>
  <r>
    <s v="PL 7300"/>
    <x v="2077"/>
    <x v="3"/>
    <x v="0"/>
    <x v="4"/>
    <x v="0"/>
    <x v="16"/>
    <x v="242"/>
    <x v="537"/>
    <x v="2386"/>
    <x v="2386"/>
    <x v="2386"/>
    <x v="2549"/>
    <x v="0"/>
    <x v="0"/>
    <x v="1"/>
    <x v="0"/>
    <x v="0"/>
  </r>
  <r>
    <s v="PL 7301"/>
    <x v="2078"/>
    <x v="2"/>
    <x v="1"/>
    <x v="4"/>
    <x v="0"/>
    <x v="15"/>
    <x v="239"/>
    <x v="532"/>
    <x v="5"/>
    <x v="5"/>
    <x v="5"/>
    <x v="56"/>
    <x v="0"/>
    <x v="0"/>
    <x v="0"/>
    <x v="0"/>
    <x v="0"/>
  </r>
  <r>
    <s v="PL 7302"/>
    <x v="2078"/>
    <x v="0"/>
    <x v="0"/>
    <x v="3"/>
    <x v="0"/>
    <x v="13"/>
    <x v="230"/>
    <x v="522"/>
    <x v="228"/>
    <x v="228"/>
    <x v="228"/>
    <x v="234"/>
    <x v="0"/>
    <x v="1"/>
    <x v="0"/>
    <x v="0"/>
    <x v="0"/>
  </r>
  <r>
    <s v="PL 7303"/>
    <x v="2079"/>
    <x v="3"/>
    <x v="0"/>
    <x v="17"/>
    <x v="0"/>
    <x v="0"/>
    <x v="230"/>
    <x v="522"/>
    <x v="1654"/>
    <x v="1654"/>
    <x v="1654"/>
    <x v="1747"/>
    <x v="0"/>
    <x v="1"/>
    <x v="1"/>
    <x v="0"/>
    <x v="0"/>
  </r>
  <r>
    <s v="PL 7304"/>
    <x v="2049"/>
    <x v="3"/>
    <x v="0"/>
    <x v="0"/>
    <x v="0"/>
    <x v="0"/>
    <x v="230"/>
    <x v="522"/>
    <x v="1251"/>
    <x v="1251"/>
    <x v="1251"/>
    <x v="2550"/>
    <x v="0"/>
    <x v="1"/>
    <x v="0"/>
    <x v="0"/>
    <x v="0"/>
  </r>
  <r>
    <s v="PL 7305"/>
    <x v="2080"/>
    <x v="0"/>
    <x v="0"/>
    <x v="1"/>
    <x v="1"/>
    <x v="11"/>
    <x v="217"/>
    <x v="500"/>
    <x v="2387"/>
    <x v="2387"/>
    <x v="2387"/>
    <x v="2551"/>
    <x v="1"/>
    <x v="2"/>
    <x v="1"/>
    <x v="1"/>
    <x v="0"/>
  </r>
  <r>
    <s v="PL 7306"/>
    <x v="555"/>
    <x v="0"/>
    <x v="0"/>
    <x v="1"/>
    <x v="1"/>
    <x v="11"/>
    <x v="217"/>
    <x v="500"/>
    <x v="2388"/>
    <x v="2388"/>
    <x v="2388"/>
    <x v="2552"/>
    <x v="1"/>
    <x v="2"/>
    <x v="0"/>
    <x v="0"/>
    <x v="1"/>
  </r>
  <r>
    <s v="PL 7307"/>
    <x v="621"/>
    <x v="3"/>
    <x v="0"/>
    <x v="1"/>
    <x v="1"/>
    <x v="4"/>
    <x v="229"/>
    <x v="521"/>
    <x v="2389"/>
    <x v="2389"/>
    <x v="2389"/>
    <x v="2553"/>
    <x v="1"/>
    <x v="2"/>
    <x v="0"/>
    <x v="0"/>
    <x v="1"/>
  </r>
  <r>
    <s v="PL 7308"/>
    <x v="2081"/>
    <x v="1"/>
    <x v="0"/>
    <x v="1"/>
    <x v="1"/>
    <x v="4"/>
    <x v="220"/>
    <x v="523"/>
    <x v="1816"/>
    <x v="1816"/>
    <x v="1816"/>
    <x v="2167"/>
    <x v="1"/>
    <x v="2"/>
    <x v="1"/>
    <x v="1"/>
    <x v="0"/>
  </r>
  <r>
    <s v="PL 7309"/>
    <x v="2004"/>
    <x v="3"/>
    <x v="0"/>
    <x v="4"/>
    <x v="0"/>
    <x v="24"/>
    <x v="242"/>
    <x v="537"/>
    <x v="2390"/>
    <x v="2390"/>
    <x v="2390"/>
    <x v="2554"/>
    <x v="0"/>
    <x v="1"/>
    <x v="0"/>
    <x v="0"/>
    <x v="0"/>
  </r>
  <r>
    <s v="PL 7310"/>
    <x v="920"/>
    <x v="2"/>
    <x v="1"/>
    <x v="4"/>
    <x v="2"/>
    <x v="63"/>
    <x v="242"/>
    <x v="537"/>
    <x v="2391"/>
    <x v="2391"/>
    <x v="2391"/>
    <x v="2555"/>
    <x v="1"/>
    <x v="1"/>
    <x v="0"/>
    <x v="1"/>
    <x v="0"/>
  </r>
  <r>
    <s v="PL 7311"/>
    <x v="2082"/>
    <x v="2"/>
    <x v="4"/>
    <x v="3"/>
    <x v="0"/>
    <x v="13"/>
    <x v="242"/>
    <x v="537"/>
    <x v="2392"/>
    <x v="2392"/>
    <x v="2392"/>
    <x v="2556"/>
    <x v="0"/>
    <x v="1"/>
    <x v="1"/>
    <x v="0"/>
    <x v="0"/>
  </r>
  <r>
    <s v="PL 7312"/>
    <x v="2083"/>
    <x v="3"/>
    <x v="0"/>
    <x v="0"/>
    <x v="0"/>
    <x v="0"/>
    <x v="242"/>
    <x v="65"/>
    <x v="363"/>
    <x v="363"/>
    <x v="363"/>
    <x v="2557"/>
    <x v="0"/>
    <x v="1"/>
    <x v="1"/>
    <x v="0"/>
    <x v="0"/>
  </r>
  <r>
    <s v="PL 7313"/>
    <x v="1617"/>
    <x v="2"/>
    <x v="3"/>
    <x v="0"/>
    <x v="0"/>
    <x v="0"/>
    <x v="224"/>
    <x v="397"/>
    <x v="2393"/>
    <x v="2393"/>
    <x v="2393"/>
    <x v="2558"/>
    <x v="0"/>
    <x v="1"/>
    <x v="0"/>
    <x v="0"/>
    <x v="0"/>
  </r>
  <r>
    <s v="PL 7326"/>
    <x v="2084"/>
    <x v="3"/>
    <x v="0"/>
    <x v="3"/>
    <x v="2"/>
    <x v="35"/>
    <x v="165"/>
    <x v="349"/>
    <x v="2394"/>
    <x v="2394"/>
    <x v="2394"/>
    <x v="2559"/>
    <x v="1"/>
    <x v="1"/>
    <x v="1"/>
    <x v="1"/>
    <x v="0"/>
  </r>
  <r>
    <s v="PL 7328"/>
    <x v="2085"/>
    <x v="0"/>
    <x v="0"/>
    <x v="3"/>
    <x v="0"/>
    <x v="13"/>
    <x v="152"/>
    <x v="317"/>
    <x v="1048"/>
    <x v="1048"/>
    <x v="1048"/>
    <x v="1102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s v="PL 7331"/>
    <x v="878"/>
    <x v="0"/>
    <x v="0"/>
    <x v="0"/>
    <x v="2"/>
    <x v="57"/>
    <x v="149"/>
    <x v="293"/>
    <x v="1293"/>
    <x v="1293"/>
    <x v="1293"/>
    <x v="2560"/>
    <x v="1"/>
    <x v="2"/>
    <x v="0"/>
    <x v="0"/>
    <x v="1"/>
  </r>
  <r>
    <s v="PL 7333"/>
    <x v="1112"/>
    <x v="2"/>
    <x v="2"/>
    <x v="0"/>
    <x v="0"/>
    <x v="0"/>
    <x v="165"/>
    <x v="382"/>
    <x v="91"/>
    <x v="91"/>
    <x v="91"/>
    <x v="173"/>
    <x v="0"/>
    <x v="1"/>
    <x v="0"/>
    <x v="0"/>
    <x v="0"/>
  </r>
  <r>
    <s v="PL 7335"/>
    <x v="1112"/>
    <x v="2"/>
    <x v="4"/>
    <x v="1"/>
    <x v="2"/>
    <x v="30"/>
    <x v="171"/>
    <x v="372"/>
    <x v="2395"/>
    <x v="2395"/>
    <x v="2395"/>
    <x v="2561"/>
    <x v="1"/>
    <x v="2"/>
    <x v="0"/>
    <x v="0"/>
    <x v="1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s v="PL 7338"/>
    <x v="2086"/>
    <x v="2"/>
    <x v="4"/>
    <x v="1"/>
    <x v="2"/>
    <x v="30"/>
    <x v="171"/>
    <x v="372"/>
    <x v="2395"/>
    <x v="2395"/>
    <x v="2395"/>
    <x v="2561"/>
    <x v="1"/>
    <x v="2"/>
    <x v="0"/>
    <x v="1"/>
    <x v="0"/>
  </r>
  <r>
    <s v="PL 7340"/>
    <x v="2086"/>
    <x v="3"/>
    <x v="0"/>
    <x v="1"/>
    <x v="1"/>
    <x v="4"/>
    <x v="166"/>
    <x v="350"/>
    <x v="1707"/>
    <x v="1707"/>
    <x v="1707"/>
    <x v="1807"/>
    <x v="1"/>
    <x v="1"/>
    <x v="0"/>
    <x v="1"/>
    <x v="0"/>
  </r>
  <r>
    <s v="PL 7342"/>
    <x v="2086"/>
    <x v="2"/>
    <x v="1"/>
    <x v="17"/>
    <x v="2"/>
    <x v="51"/>
    <x v="180"/>
    <x v="538"/>
    <x v="524"/>
    <x v="524"/>
    <x v="524"/>
    <x v="542"/>
    <x v="1"/>
    <x v="1"/>
    <x v="0"/>
    <x v="1"/>
    <x v="0"/>
  </r>
  <r>
    <s v="PL 7344"/>
    <x v="2087"/>
    <x v="1"/>
    <x v="0"/>
    <x v="1"/>
    <x v="1"/>
    <x v="4"/>
    <x v="166"/>
    <x v="350"/>
    <x v="561"/>
    <x v="561"/>
    <x v="561"/>
    <x v="2477"/>
    <x v="1"/>
    <x v="1"/>
    <x v="1"/>
    <x v="1"/>
    <x v="0"/>
  </r>
  <r>
    <s v="PL 7346"/>
    <x v="2088"/>
    <x v="2"/>
    <x v="2"/>
    <x v="1"/>
    <x v="0"/>
    <x v="0"/>
    <x v="156"/>
    <x v="471"/>
    <x v="2303"/>
    <x v="2303"/>
    <x v="2303"/>
    <x v="2562"/>
    <x v="0"/>
    <x v="1"/>
    <x v="1"/>
    <x v="0"/>
    <x v="0"/>
  </r>
  <r>
    <s v="PL 7349"/>
    <x v="2089"/>
    <x v="3"/>
    <x v="0"/>
    <x v="1"/>
    <x v="0"/>
    <x v="0"/>
    <x v="168"/>
    <x v="362"/>
    <x v="2396"/>
    <x v="2396"/>
    <x v="2396"/>
    <x v="2563"/>
    <x v="0"/>
    <x v="1"/>
    <x v="1"/>
    <x v="0"/>
    <x v="0"/>
  </r>
  <r>
    <s v="PL 7352"/>
    <x v="2090"/>
    <x v="0"/>
    <x v="0"/>
    <x v="17"/>
    <x v="0"/>
    <x v="0"/>
    <x v="206"/>
    <x v="468"/>
    <x v="2397"/>
    <x v="2397"/>
    <x v="2397"/>
    <x v="2564"/>
    <x v="0"/>
    <x v="1"/>
    <x v="0"/>
    <x v="0"/>
    <x v="0"/>
  </r>
  <r>
    <s v="PL 7353"/>
    <x v="2091"/>
    <x v="1"/>
    <x v="0"/>
    <x v="17"/>
    <x v="0"/>
    <x v="0"/>
    <x v="230"/>
    <x v="377"/>
    <x v="2398"/>
    <x v="2398"/>
    <x v="2398"/>
    <x v="2565"/>
    <x v="0"/>
    <x v="1"/>
    <x v="1"/>
    <x v="0"/>
    <x v="0"/>
  </r>
  <r>
    <s v="PL 7354"/>
    <x v="862"/>
    <x v="0"/>
    <x v="0"/>
    <x v="4"/>
    <x v="2"/>
    <x v="35"/>
    <x v="230"/>
    <x v="522"/>
    <x v="2399"/>
    <x v="2399"/>
    <x v="2399"/>
    <x v="2566"/>
    <x v="1"/>
    <x v="1"/>
    <x v="0"/>
    <x v="0"/>
    <x v="1"/>
  </r>
  <r>
    <s v="PL 7355"/>
    <x v="2092"/>
    <x v="0"/>
    <x v="0"/>
    <x v="1"/>
    <x v="1"/>
    <x v="9"/>
    <x v="242"/>
    <x v="382"/>
    <x v="448"/>
    <x v="448"/>
    <x v="448"/>
    <x v="464"/>
    <x v="0"/>
    <x v="1"/>
    <x v="1"/>
    <x v="1"/>
    <x v="0"/>
  </r>
  <r>
    <s v="PL 7356"/>
    <x v="2093"/>
    <x v="1"/>
    <x v="0"/>
    <x v="1"/>
    <x v="1"/>
    <x v="9"/>
    <x v="242"/>
    <x v="382"/>
    <x v="2400"/>
    <x v="2400"/>
    <x v="2400"/>
    <x v="2567"/>
    <x v="0"/>
    <x v="1"/>
    <x v="1"/>
    <x v="1"/>
    <x v="0"/>
  </r>
  <r>
    <s v="PL 7357"/>
    <x v="131"/>
    <x v="0"/>
    <x v="0"/>
    <x v="1"/>
    <x v="1"/>
    <x v="9"/>
    <x v="242"/>
    <x v="382"/>
    <x v="2401"/>
    <x v="2401"/>
    <x v="2401"/>
    <x v="2568"/>
    <x v="0"/>
    <x v="1"/>
    <x v="0"/>
    <x v="0"/>
    <x v="1"/>
  </r>
  <r>
    <s v="PL 7358"/>
    <x v="131"/>
    <x v="2"/>
    <x v="2"/>
    <x v="0"/>
    <x v="0"/>
    <x v="0"/>
    <x v="242"/>
    <x v="124"/>
    <x v="2402"/>
    <x v="2402"/>
    <x v="2402"/>
    <x v="2569"/>
    <x v="0"/>
    <x v="1"/>
    <x v="0"/>
    <x v="0"/>
    <x v="0"/>
  </r>
  <r>
    <s v="PL 7359"/>
    <x v="132"/>
    <x v="2"/>
    <x v="4"/>
    <x v="0"/>
    <x v="0"/>
    <x v="0"/>
    <x v="222"/>
    <x v="516"/>
    <x v="2403"/>
    <x v="2403"/>
    <x v="2403"/>
    <x v="2570"/>
    <x v="0"/>
    <x v="1"/>
    <x v="0"/>
    <x v="0"/>
    <x v="0"/>
  </r>
  <r>
    <s v="PL 7360"/>
    <x v="2094"/>
    <x v="0"/>
    <x v="0"/>
    <x v="0"/>
    <x v="0"/>
    <x v="0"/>
    <x v="231"/>
    <x v="386"/>
    <x v="2375"/>
    <x v="2375"/>
    <x v="2375"/>
    <x v="2537"/>
    <x v="0"/>
    <x v="1"/>
    <x v="1"/>
    <x v="0"/>
    <x v="0"/>
  </r>
  <r>
    <s v="PL 7361"/>
    <x v="2095"/>
    <x v="3"/>
    <x v="0"/>
    <x v="0"/>
    <x v="0"/>
    <x v="0"/>
    <x v="231"/>
    <x v="48"/>
    <x v="2404"/>
    <x v="2404"/>
    <x v="2404"/>
    <x v="2571"/>
    <x v="0"/>
    <x v="1"/>
    <x v="1"/>
    <x v="0"/>
    <x v="0"/>
  </r>
  <r>
    <s v="PL 7362"/>
    <x v="2096"/>
    <x v="2"/>
    <x v="1"/>
    <x v="8"/>
    <x v="2"/>
    <x v="31"/>
    <x v="226"/>
    <x v="539"/>
    <x v="2405"/>
    <x v="2405"/>
    <x v="2405"/>
    <x v="2572"/>
    <x v="1"/>
    <x v="2"/>
    <x v="1"/>
    <x v="1"/>
    <x v="0"/>
  </r>
  <r>
    <s v="PL 7363"/>
    <x v="2097"/>
    <x v="3"/>
    <x v="0"/>
    <x v="8"/>
    <x v="2"/>
    <x v="31"/>
    <x v="226"/>
    <x v="539"/>
    <x v="2406"/>
    <x v="2406"/>
    <x v="2406"/>
    <x v="2573"/>
    <x v="1"/>
    <x v="2"/>
    <x v="1"/>
    <x v="1"/>
    <x v="0"/>
  </r>
  <r>
    <s v="PL 7364"/>
    <x v="2098"/>
    <x v="2"/>
    <x v="3"/>
    <x v="0"/>
    <x v="0"/>
    <x v="0"/>
    <x v="166"/>
    <x v="350"/>
    <x v="436"/>
    <x v="436"/>
    <x v="436"/>
    <x v="451"/>
    <x v="0"/>
    <x v="1"/>
    <x v="0"/>
    <x v="0"/>
    <x v="0"/>
  </r>
  <r>
    <s v="PL 7366"/>
    <x v="2098"/>
    <x v="2"/>
    <x v="1"/>
    <x v="0"/>
    <x v="0"/>
    <x v="0"/>
    <x v="169"/>
    <x v="213"/>
    <x v="583"/>
    <x v="583"/>
    <x v="583"/>
    <x v="652"/>
    <x v="0"/>
    <x v="1"/>
    <x v="0"/>
    <x v="0"/>
    <x v="0"/>
  </r>
  <r>
    <s v="PL 7368"/>
    <x v="2099"/>
    <x v="3"/>
    <x v="0"/>
    <x v="0"/>
    <x v="0"/>
    <x v="0"/>
    <x v="178"/>
    <x v="389"/>
    <x v="2407"/>
    <x v="2407"/>
    <x v="2407"/>
    <x v="2574"/>
    <x v="0"/>
    <x v="1"/>
    <x v="1"/>
    <x v="0"/>
    <x v="0"/>
  </r>
  <r>
    <s v="PL 7370"/>
    <x v="2100"/>
    <x v="1"/>
    <x v="0"/>
    <x v="0"/>
    <x v="0"/>
    <x v="0"/>
    <x v="166"/>
    <x v="298"/>
    <x v="2408"/>
    <x v="2408"/>
    <x v="2408"/>
    <x v="2575"/>
    <x v="0"/>
    <x v="1"/>
    <x v="1"/>
    <x v="0"/>
    <x v="0"/>
  </r>
  <r>
    <s v="PL 7372"/>
    <x v="2101"/>
    <x v="3"/>
    <x v="0"/>
    <x v="3"/>
    <x v="0"/>
    <x v="53"/>
    <x v="173"/>
    <x v="1"/>
    <x v="970"/>
    <x v="970"/>
    <x v="970"/>
    <x v="1021"/>
    <x v="1"/>
    <x v="1"/>
    <x v="1"/>
    <x v="0"/>
    <x v="0"/>
  </r>
  <r>
    <s v="PL 7374"/>
    <x v="1915"/>
    <x v="1"/>
    <x v="0"/>
    <x v="3"/>
    <x v="0"/>
    <x v="53"/>
    <x v="173"/>
    <x v="11"/>
    <x v="970"/>
    <x v="970"/>
    <x v="970"/>
    <x v="1021"/>
    <x v="1"/>
    <x v="1"/>
    <x v="0"/>
    <x v="0"/>
    <x v="0"/>
  </r>
  <r>
    <s v="PL 7376"/>
    <x v="2102"/>
    <x v="2"/>
    <x v="3"/>
    <x v="3"/>
    <x v="0"/>
    <x v="53"/>
    <x v="173"/>
    <x v="1"/>
    <x v="970"/>
    <x v="970"/>
    <x v="970"/>
    <x v="2576"/>
    <x v="1"/>
    <x v="1"/>
    <x v="0"/>
    <x v="0"/>
    <x v="0"/>
  </r>
  <r>
    <s v="PL 7378"/>
    <x v="2102"/>
    <x v="3"/>
    <x v="0"/>
    <x v="3"/>
    <x v="2"/>
    <x v="18"/>
    <x v="161"/>
    <x v="370"/>
    <x v="2409"/>
    <x v="2409"/>
    <x v="2409"/>
    <x v="658"/>
    <x v="0"/>
    <x v="1"/>
    <x v="0"/>
    <x v="0"/>
    <x v="1"/>
  </r>
  <r>
    <s v="PL 7380"/>
    <x v="2102"/>
    <x v="1"/>
    <x v="0"/>
    <x v="3"/>
    <x v="0"/>
    <x v="13"/>
    <x v="184"/>
    <x v="411"/>
    <x v="471"/>
    <x v="471"/>
    <x v="471"/>
    <x v="294"/>
    <x v="0"/>
    <x v="1"/>
    <x v="0"/>
    <x v="0"/>
    <x v="0"/>
  </r>
  <r>
    <s v="PL 7381"/>
    <x v="1708"/>
    <x v="2"/>
    <x v="4"/>
    <x v="3"/>
    <x v="0"/>
    <x v="53"/>
    <x v="173"/>
    <x v="292"/>
    <x v="851"/>
    <x v="851"/>
    <x v="851"/>
    <x v="2577"/>
    <x v="1"/>
    <x v="1"/>
    <x v="0"/>
    <x v="0"/>
    <x v="0"/>
  </r>
  <r>
    <s v="PL 7383"/>
    <x v="2103"/>
    <x v="1"/>
    <x v="0"/>
    <x v="3"/>
    <x v="0"/>
    <x v="53"/>
    <x v="173"/>
    <x v="393"/>
    <x v="843"/>
    <x v="843"/>
    <x v="843"/>
    <x v="831"/>
    <x v="1"/>
    <x v="1"/>
    <x v="1"/>
    <x v="0"/>
    <x v="0"/>
  </r>
  <r>
    <s v="PL 7385"/>
    <x v="706"/>
    <x v="3"/>
    <x v="0"/>
    <x v="3"/>
    <x v="0"/>
    <x v="53"/>
    <x v="173"/>
    <x v="393"/>
    <x v="843"/>
    <x v="843"/>
    <x v="843"/>
    <x v="831"/>
    <x v="1"/>
    <x v="1"/>
    <x v="0"/>
    <x v="0"/>
    <x v="0"/>
  </r>
  <r>
    <s v="PL 7387"/>
    <x v="706"/>
    <x v="1"/>
    <x v="0"/>
    <x v="3"/>
    <x v="0"/>
    <x v="53"/>
    <x v="173"/>
    <x v="393"/>
    <x v="843"/>
    <x v="843"/>
    <x v="843"/>
    <x v="831"/>
    <x v="1"/>
    <x v="1"/>
    <x v="0"/>
    <x v="0"/>
    <x v="0"/>
  </r>
  <r>
    <s v="PL 7390"/>
    <x v="706"/>
    <x v="2"/>
    <x v="4"/>
    <x v="3"/>
    <x v="2"/>
    <x v="51"/>
    <x v="169"/>
    <x v="367"/>
    <x v="2410"/>
    <x v="2410"/>
    <x v="2410"/>
    <x v="2578"/>
    <x v="0"/>
    <x v="1"/>
    <x v="0"/>
    <x v="0"/>
    <x v="1"/>
  </r>
  <r>
    <s v="PL 7392"/>
    <x v="706"/>
    <x v="2"/>
    <x v="4"/>
    <x v="3"/>
    <x v="0"/>
    <x v="53"/>
    <x v="179"/>
    <x v="144"/>
    <x v="2411"/>
    <x v="2411"/>
    <x v="2411"/>
    <x v="2579"/>
    <x v="0"/>
    <x v="1"/>
    <x v="0"/>
    <x v="0"/>
    <x v="0"/>
  </r>
  <r>
    <s v="PL 7394"/>
    <x v="1403"/>
    <x v="1"/>
    <x v="0"/>
    <x v="3"/>
    <x v="0"/>
    <x v="53"/>
    <x v="173"/>
    <x v="126"/>
    <x v="935"/>
    <x v="935"/>
    <x v="935"/>
    <x v="982"/>
    <x v="1"/>
    <x v="1"/>
    <x v="0"/>
    <x v="0"/>
    <x v="0"/>
  </r>
  <r>
    <s v="PL 7396"/>
    <x v="1403"/>
    <x v="3"/>
    <x v="0"/>
    <x v="3"/>
    <x v="0"/>
    <x v="13"/>
    <x v="184"/>
    <x v="411"/>
    <x v="34"/>
    <x v="34"/>
    <x v="34"/>
    <x v="35"/>
    <x v="0"/>
    <x v="1"/>
    <x v="0"/>
    <x v="0"/>
    <x v="0"/>
  </r>
  <r>
    <s v="PL 7398"/>
    <x v="2104"/>
    <x v="1"/>
    <x v="0"/>
    <x v="0"/>
    <x v="0"/>
    <x v="0"/>
    <x v="231"/>
    <x v="524"/>
    <x v="1470"/>
    <x v="1470"/>
    <x v="1470"/>
    <x v="2580"/>
    <x v="0"/>
    <x v="1"/>
    <x v="1"/>
    <x v="0"/>
    <x v="0"/>
  </r>
  <r>
    <s v="PL 7399"/>
    <x v="2105"/>
    <x v="3"/>
    <x v="0"/>
    <x v="1"/>
    <x v="1"/>
    <x v="7"/>
    <x v="234"/>
    <x v="527"/>
    <x v="1462"/>
    <x v="1462"/>
    <x v="1462"/>
    <x v="1543"/>
    <x v="0"/>
    <x v="2"/>
    <x v="1"/>
    <x v="1"/>
    <x v="0"/>
  </r>
  <r>
    <s v="PL 7400"/>
    <x v="2106"/>
    <x v="2"/>
    <x v="3"/>
    <x v="1"/>
    <x v="2"/>
    <x v="29"/>
    <x v="243"/>
    <x v="540"/>
    <x v="2412"/>
    <x v="2412"/>
    <x v="2412"/>
    <x v="2581"/>
    <x v="1"/>
    <x v="2"/>
    <x v="1"/>
    <x v="1"/>
    <x v="0"/>
  </r>
  <r>
    <s v="PL 7401"/>
    <x v="2107"/>
    <x v="3"/>
    <x v="0"/>
    <x v="0"/>
    <x v="0"/>
    <x v="0"/>
    <x v="231"/>
    <x v="524"/>
    <x v="1567"/>
    <x v="1567"/>
    <x v="1567"/>
    <x v="2259"/>
    <x v="0"/>
    <x v="1"/>
    <x v="1"/>
    <x v="0"/>
    <x v="0"/>
  </r>
  <r>
    <s v="PL 7402"/>
    <x v="2108"/>
    <x v="2"/>
    <x v="1"/>
    <x v="9"/>
    <x v="1"/>
    <x v="7"/>
    <x v="236"/>
    <x v="529"/>
    <x v="2413"/>
    <x v="2413"/>
    <x v="2413"/>
    <x v="2582"/>
    <x v="0"/>
    <x v="2"/>
    <x v="0"/>
    <x v="0"/>
    <x v="1"/>
  </r>
  <r>
    <s v="PL 7403"/>
    <x v="2109"/>
    <x v="1"/>
    <x v="0"/>
    <x v="9"/>
    <x v="1"/>
    <x v="7"/>
    <x v="221"/>
    <x v="503"/>
    <x v="2414"/>
    <x v="2414"/>
    <x v="2414"/>
    <x v="2583"/>
    <x v="0"/>
    <x v="0"/>
    <x v="1"/>
    <x v="1"/>
    <x v="0"/>
  </r>
  <r>
    <s v="PL 7404"/>
    <x v="312"/>
    <x v="0"/>
    <x v="0"/>
    <x v="0"/>
    <x v="0"/>
    <x v="0"/>
    <x v="231"/>
    <x v="48"/>
    <x v="2415"/>
    <x v="2415"/>
    <x v="2415"/>
    <x v="2584"/>
    <x v="0"/>
    <x v="1"/>
    <x v="0"/>
    <x v="0"/>
    <x v="0"/>
  </r>
  <r>
    <s v="PL 7405"/>
    <x v="2110"/>
    <x v="0"/>
    <x v="0"/>
    <x v="0"/>
    <x v="1"/>
    <x v="2"/>
    <x v="227"/>
    <x v="518"/>
    <x v="376"/>
    <x v="376"/>
    <x v="376"/>
    <x v="387"/>
    <x v="0"/>
    <x v="2"/>
    <x v="1"/>
    <x v="1"/>
    <x v="0"/>
  </r>
  <r>
    <s v="PL 7406"/>
    <x v="2111"/>
    <x v="2"/>
    <x v="2"/>
    <x v="3"/>
    <x v="0"/>
    <x v="13"/>
    <x v="231"/>
    <x v="524"/>
    <x v="2416"/>
    <x v="2416"/>
    <x v="2416"/>
    <x v="2585"/>
    <x v="0"/>
    <x v="1"/>
    <x v="1"/>
    <x v="0"/>
    <x v="0"/>
  </r>
  <r>
    <s v="PL 7407"/>
    <x v="216"/>
    <x v="2"/>
    <x v="2"/>
    <x v="1"/>
    <x v="1"/>
    <x v="9"/>
    <x v="231"/>
    <x v="294"/>
    <x v="341"/>
    <x v="341"/>
    <x v="341"/>
    <x v="351"/>
    <x v="1"/>
    <x v="1"/>
    <x v="0"/>
    <x v="1"/>
    <x v="0"/>
  </r>
  <r>
    <s v="PL 7408"/>
    <x v="2112"/>
    <x v="0"/>
    <x v="0"/>
    <x v="0"/>
    <x v="0"/>
    <x v="0"/>
    <x v="231"/>
    <x v="524"/>
    <x v="2417"/>
    <x v="2417"/>
    <x v="2417"/>
    <x v="2586"/>
    <x v="0"/>
    <x v="1"/>
    <x v="1"/>
    <x v="0"/>
    <x v="0"/>
  </r>
  <r>
    <s v="PL 7409"/>
    <x v="857"/>
    <x v="1"/>
    <x v="0"/>
    <x v="17"/>
    <x v="0"/>
    <x v="0"/>
    <x v="231"/>
    <x v="291"/>
    <x v="2418"/>
    <x v="2418"/>
    <x v="2418"/>
    <x v="2587"/>
    <x v="0"/>
    <x v="1"/>
    <x v="0"/>
    <x v="0"/>
    <x v="0"/>
  </r>
  <r>
    <s v="PL 7410"/>
    <x v="2113"/>
    <x v="1"/>
    <x v="0"/>
    <x v="0"/>
    <x v="1"/>
    <x v="9"/>
    <x v="231"/>
    <x v="294"/>
    <x v="2419"/>
    <x v="2419"/>
    <x v="2419"/>
    <x v="2588"/>
    <x v="0"/>
    <x v="1"/>
    <x v="1"/>
    <x v="1"/>
    <x v="0"/>
  </r>
  <r>
    <s v="PL 7411"/>
    <x v="2114"/>
    <x v="2"/>
    <x v="3"/>
    <x v="0"/>
    <x v="0"/>
    <x v="0"/>
    <x v="231"/>
    <x v="392"/>
    <x v="2420"/>
    <x v="2420"/>
    <x v="2420"/>
    <x v="2589"/>
    <x v="0"/>
    <x v="1"/>
    <x v="0"/>
    <x v="0"/>
    <x v="0"/>
  </r>
  <r>
    <s v="PL 7412"/>
    <x v="327"/>
    <x v="3"/>
    <x v="0"/>
    <x v="4"/>
    <x v="0"/>
    <x v="55"/>
    <x v="227"/>
    <x v="518"/>
    <x v="2421"/>
    <x v="2421"/>
    <x v="2421"/>
    <x v="2590"/>
    <x v="0"/>
    <x v="2"/>
    <x v="0"/>
    <x v="0"/>
    <x v="0"/>
  </r>
  <r>
    <s v="PL 7413"/>
    <x v="2115"/>
    <x v="0"/>
    <x v="0"/>
    <x v="4"/>
    <x v="0"/>
    <x v="5"/>
    <x v="214"/>
    <x v="486"/>
    <x v="26"/>
    <x v="26"/>
    <x v="26"/>
    <x v="26"/>
    <x v="0"/>
    <x v="2"/>
    <x v="1"/>
    <x v="0"/>
    <x v="0"/>
  </r>
  <r>
    <s v="PL 7414"/>
    <x v="42"/>
    <x v="3"/>
    <x v="0"/>
    <x v="17"/>
    <x v="0"/>
    <x v="53"/>
    <x v="214"/>
    <x v="492"/>
    <x v="2422"/>
    <x v="2422"/>
    <x v="2422"/>
    <x v="2591"/>
    <x v="0"/>
    <x v="1"/>
    <x v="0"/>
    <x v="0"/>
    <x v="0"/>
  </r>
  <r>
    <s v="PL 7415"/>
    <x v="2116"/>
    <x v="1"/>
    <x v="0"/>
    <x v="17"/>
    <x v="0"/>
    <x v="0"/>
    <x v="231"/>
    <x v="11"/>
    <x v="2423"/>
    <x v="2423"/>
    <x v="2423"/>
    <x v="2592"/>
    <x v="0"/>
    <x v="1"/>
    <x v="1"/>
    <x v="0"/>
    <x v="0"/>
  </r>
  <r>
    <s v="PL 7416"/>
    <x v="2114"/>
    <x v="1"/>
    <x v="0"/>
    <x v="0"/>
    <x v="2"/>
    <x v="35"/>
    <x v="239"/>
    <x v="532"/>
    <x v="2424"/>
    <x v="2424"/>
    <x v="2424"/>
    <x v="2593"/>
    <x v="0"/>
    <x v="1"/>
    <x v="0"/>
    <x v="0"/>
    <x v="1"/>
  </r>
  <r>
    <s v="PL 7417"/>
    <x v="2117"/>
    <x v="3"/>
    <x v="0"/>
    <x v="0"/>
    <x v="2"/>
    <x v="35"/>
    <x v="236"/>
    <x v="529"/>
    <x v="2425"/>
    <x v="2425"/>
    <x v="2425"/>
    <x v="2594"/>
    <x v="0"/>
    <x v="1"/>
    <x v="1"/>
    <x v="1"/>
    <x v="0"/>
  </r>
  <r>
    <s v="PL 7418"/>
    <x v="121"/>
    <x v="0"/>
    <x v="0"/>
    <x v="1"/>
    <x v="1"/>
    <x v="8"/>
    <x v="239"/>
    <x v="532"/>
    <x v="2426"/>
    <x v="2426"/>
    <x v="2426"/>
    <x v="2595"/>
    <x v="0"/>
    <x v="2"/>
    <x v="0"/>
    <x v="0"/>
    <x v="1"/>
  </r>
  <r>
    <s v="PL 7419"/>
    <x v="121"/>
    <x v="2"/>
    <x v="1"/>
    <x v="2"/>
    <x v="2"/>
    <x v="31"/>
    <x v="240"/>
    <x v="533"/>
    <x v="2427"/>
    <x v="2427"/>
    <x v="2427"/>
    <x v="2596"/>
    <x v="1"/>
    <x v="2"/>
    <x v="0"/>
    <x v="0"/>
    <x v="1"/>
  </r>
  <r>
    <s v="PL 7420"/>
    <x v="2118"/>
    <x v="2"/>
    <x v="4"/>
    <x v="0"/>
    <x v="2"/>
    <x v="26"/>
    <x v="240"/>
    <x v="533"/>
    <x v="2065"/>
    <x v="2065"/>
    <x v="2065"/>
    <x v="2597"/>
    <x v="1"/>
    <x v="2"/>
    <x v="0"/>
    <x v="0"/>
    <x v="1"/>
  </r>
  <r>
    <s v="PL 7421"/>
    <x v="2119"/>
    <x v="0"/>
    <x v="0"/>
    <x v="0"/>
    <x v="2"/>
    <x v="26"/>
    <x v="237"/>
    <x v="530"/>
    <x v="2428"/>
    <x v="2428"/>
    <x v="2428"/>
    <x v="2598"/>
    <x v="1"/>
    <x v="2"/>
    <x v="1"/>
    <x v="1"/>
    <x v="0"/>
  </r>
  <r>
    <s v="PL 7422"/>
    <x v="296"/>
    <x v="3"/>
    <x v="0"/>
    <x v="0"/>
    <x v="0"/>
    <x v="0"/>
    <x v="236"/>
    <x v="292"/>
    <x v="1536"/>
    <x v="1536"/>
    <x v="1536"/>
    <x v="1625"/>
    <x v="0"/>
    <x v="1"/>
    <x v="0"/>
    <x v="0"/>
    <x v="0"/>
  </r>
  <r>
    <s v="PL 7423"/>
    <x v="2120"/>
    <x v="1"/>
    <x v="0"/>
    <x v="0"/>
    <x v="0"/>
    <x v="0"/>
    <x v="236"/>
    <x v="292"/>
    <x v="2429"/>
    <x v="2429"/>
    <x v="2429"/>
    <x v="2599"/>
    <x v="0"/>
    <x v="1"/>
    <x v="1"/>
    <x v="0"/>
    <x v="0"/>
  </r>
  <r>
    <s v="PL 7424"/>
    <x v="2121"/>
    <x v="1"/>
    <x v="0"/>
    <x v="4"/>
    <x v="2"/>
    <x v="35"/>
    <x v="236"/>
    <x v="529"/>
    <x v="2430"/>
    <x v="2430"/>
    <x v="2430"/>
    <x v="2600"/>
    <x v="0"/>
    <x v="1"/>
    <x v="1"/>
    <x v="1"/>
    <x v="0"/>
  </r>
  <r>
    <s v="PL 7425"/>
    <x v="2122"/>
    <x v="1"/>
    <x v="0"/>
    <x v="3"/>
    <x v="0"/>
    <x v="19"/>
    <x v="236"/>
    <x v="529"/>
    <x v="917"/>
    <x v="917"/>
    <x v="917"/>
    <x v="960"/>
    <x v="0"/>
    <x v="1"/>
    <x v="1"/>
    <x v="0"/>
    <x v="0"/>
  </r>
  <r>
    <s v="PL 7426"/>
    <x v="2123"/>
    <x v="3"/>
    <x v="0"/>
    <x v="9"/>
    <x v="0"/>
    <x v="15"/>
    <x v="236"/>
    <x v="529"/>
    <x v="880"/>
    <x v="880"/>
    <x v="880"/>
    <x v="922"/>
    <x v="0"/>
    <x v="1"/>
    <x v="0"/>
    <x v="0"/>
    <x v="0"/>
  </r>
  <r>
    <s v="PL 7427"/>
    <x v="2123"/>
    <x v="2"/>
    <x v="4"/>
    <x v="0"/>
    <x v="1"/>
    <x v="9"/>
    <x v="236"/>
    <x v="298"/>
    <x v="198"/>
    <x v="198"/>
    <x v="198"/>
    <x v="1911"/>
    <x v="0"/>
    <x v="1"/>
    <x v="0"/>
    <x v="0"/>
    <x v="1"/>
  </r>
  <r>
    <s v="PL 7428"/>
    <x v="2124"/>
    <x v="3"/>
    <x v="0"/>
    <x v="4"/>
    <x v="0"/>
    <x v="15"/>
    <x v="236"/>
    <x v="529"/>
    <x v="246"/>
    <x v="246"/>
    <x v="246"/>
    <x v="251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7430"/>
    <x v="2125"/>
    <x v="3"/>
    <x v="0"/>
    <x v="0"/>
    <x v="0"/>
    <x v="0"/>
    <x v="213"/>
    <x v="484"/>
    <x v="2431"/>
    <x v="2431"/>
    <x v="2431"/>
    <x v="2601"/>
    <x v="0"/>
    <x v="1"/>
    <x v="1"/>
    <x v="0"/>
    <x v="0"/>
  </r>
  <r>
    <s v="PL 7432"/>
    <x v="2090"/>
    <x v="2"/>
    <x v="4"/>
    <x v="0"/>
    <x v="0"/>
    <x v="0"/>
    <x v="192"/>
    <x v="233"/>
    <x v="1695"/>
    <x v="1695"/>
    <x v="1695"/>
    <x v="1793"/>
    <x v="0"/>
    <x v="1"/>
    <x v="0"/>
    <x v="0"/>
    <x v="0"/>
  </r>
  <r>
    <s v="PL 7434"/>
    <x v="2126"/>
    <x v="2"/>
    <x v="4"/>
    <x v="17"/>
    <x v="0"/>
    <x v="0"/>
    <x v="236"/>
    <x v="529"/>
    <x v="877"/>
    <x v="877"/>
    <x v="877"/>
    <x v="2602"/>
    <x v="0"/>
    <x v="1"/>
    <x v="0"/>
    <x v="0"/>
    <x v="0"/>
  </r>
  <r>
    <s v="PL 7435"/>
    <x v="355"/>
    <x v="0"/>
    <x v="0"/>
    <x v="17"/>
    <x v="0"/>
    <x v="0"/>
    <x v="236"/>
    <x v="292"/>
    <x v="2432"/>
    <x v="2432"/>
    <x v="2432"/>
    <x v="2603"/>
    <x v="0"/>
    <x v="1"/>
    <x v="0"/>
    <x v="0"/>
    <x v="0"/>
  </r>
  <r>
    <s v="PL 7436"/>
    <x v="2127"/>
    <x v="0"/>
    <x v="0"/>
    <x v="1"/>
    <x v="2"/>
    <x v="64"/>
    <x v="229"/>
    <x v="521"/>
    <x v="2433"/>
    <x v="2433"/>
    <x v="2433"/>
    <x v="2604"/>
    <x v="1"/>
    <x v="2"/>
    <x v="1"/>
    <x v="1"/>
    <x v="0"/>
  </r>
  <r>
    <s v="PL 7437"/>
    <x v="2128"/>
    <x v="3"/>
    <x v="0"/>
    <x v="0"/>
    <x v="0"/>
    <x v="0"/>
    <x v="236"/>
    <x v="529"/>
    <x v="2434"/>
    <x v="2434"/>
    <x v="2434"/>
    <x v="2605"/>
    <x v="0"/>
    <x v="1"/>
    <x v="1"/>
    <x v="0"/>
    <x v="0"/>
  </r>
  <r>
    <s v="PL 7438"/>
    <x v="764"/>
    <x v="2"/>
    <x v="1"/>
    <x v="0"/>
    <x v="0"/>
    <x v="0"/>
    <x v="239"/>
    <x v="395"/>
    <x v="1536"/>
    <x v="1536"/>
    <x v="1536"/>
    <x v="2606"/>
    <x v="0"/>
    <x v="1"/>
    <x v="0"/>
    <x v="0"/>
    <x v="0"/>
  </r>
  <r>
    <s v="PL 7439"/>
    <x v="2129"/>
    <x v="2"/>
    <x v="2"/>
    <x v="17"/>
    <x v="0"/>
    <x v="0"/>
    <x v="236"/>
    <x v="292"/>
    <x v="2435"/>
    <x v="2435"/>
    <x v="2435"/>
    <x v="2607"/>
    <x v="0"/>
    <x v="1"/>
    <x v="1"/>
    <x v="0"/>
    <x v="0"/>
  </r>
  <r>
    <s v="PL 7440"/>
    <x v="2130"/>
    <x v="2"/>
    <x v="1"/>
    <x v="6"/>
    <x v="2"/>
    <x v="35"/>
    <x v="236"/>
    <x v="529"/>
    <x v="2436"/>
    <x v="2436"/>
    <x v="2436"/>
    <x v="2608"/>
    <x v="0"/>
    <x v="1"/>
    <x v="1"/>
    <x v="1"/>
    <x v="0"/>
  </r>
  <r>
    <s v="PL 7441"/>
    <x v="2131"/>
    <x v="1"/>
    <x v="0"/>
    <x v="6"/>
    <x v="2"/>
    <x v="35"/>
    <x v="236"/>
    <x v="529"/>
    <x v="2437"/>
    <x v="2437"/>
    <x v="2437"/>
    <x v="2609"/>
    <x v="0"/>
    <x v="1"/>
    <x v="1"/>
    <x v="1"/>
    <x v="0"/>
  </r>
  <r>
    <s v="PL 7442"/>
    <x v="2132"/>
    <x v="2"/>
    <x v="2"/>
    <x v="17"/>
    <x v="0"/>
    <x v="0"/>
    <x v="224"/>
    <x v="517"/>
    <x v="2438"/>
    <x v="2438"/>
    <x v="2438"/>
    <x v="288"/>
    <x v="0"/>
    <x v="1"/>
    <x v="0"/>
    <x v="0"/>
    <x v="0"/>
  </r>
  <r>
    <s v="PL 7443"/>
    <x v="2132"/>
    <x v="0"/>
    <x v="0"/>
    <x v="0"/>
    <x v="0"/>
    <x v="0"/>
    <x v="236"/>
    <x v="292"/>
    <x v="2439"/>
    <x v="2439"/>
    <x v="2439"/>
    <x v="2610"/>
    <x v="0"/>
    <x v="1"/>
    <x v="0"/>
    <x v="0"/>
    <x v="0"/>
  </r>
  <r>
    <s v="PL 7444"/>
    <x v="2133"/>
    <x v="1"/>
    <x v="0"/>
    <x v="4"/>
    <x v="0"/>
    <x v="24"/>
    <x v="239"/>
    <x v="532"/>
    <x v="2440"/>
    <x v="2440"/>
    <x v="2440"/>
    <x v="2611"/>
    <x v="0"/>
    <x v="2"/>
    <x v="0"/>
    <x v="0"/>
    <x v="0"/>
  </r>
  <r>
    <s v="PL 7445"/>
    <x v="355"/>
    <x v="2"/>
    <x v="4"/>
    <x v="0"/>
    <x v="0"/>
    <x v="0"/>
    <x v="239"/>
    <x v="395"/>
    <x v="804"/>
    <x v="804"/>
    <x v="804"/>
    <x v="2612"/>
    <x v="0"/>
    <x v="1"/>
    <x v="0"/>
    <x v="0"/>
    <x v="0"/>
  </r>
  <r>
    <s v="PL 7446"/>
    <x v="2134"/>
    <x v="1"/>
    <x v="0"/>
    <x v="1"/>
    <x v="1"/>
    <x v="11"/>
    <x v="225"/>
    <x v="541"/>
    <x v="2441"/>
    <x v="2441"/>
    <x v="2441"/>
    <x v="2613"/>
    <x v="1"/>
    <x v="2"/>
    <x v="1"/>
    <x v="1"/>
    <x v="0"/>
  </r>
  <r>
    <s v="PL 7447"/>
    <x v="1298"/>
    <x v="0"/>
    <x v="0"/>
    <x v="0"/>
    <x v="2"/>
    <x v="57"/>
    <x v="239"/>
    <x v="532"/>
    <x v="2442"/>
    <x v="2442"/>
    <x v="2442"/>
    <x v="2614"/>
    <x v="1"/>
    <x v="1"/>
    <x v="0"/>
    <x v="0"/>
    <x v="1"/>
  </r>
  <r>
    <s v="PL 7448"/>
    <x v="1614"/>
    <x v="2"/>
    <x v="2"/>
    <x v="0"/>
    <x v="0"/>
    <x v="0"/>
    <x v="239"/>
    <x v="395"/>
    <x v="1135"/>
    <x v="1135"/>
    <x v="1135"/>
    <x v="2373"/>
    <x v="0"/>
    <x v="1"/>
    <x v="0"/>
    <x v="0"/>
    <x v="0"/>
  </r>
  <r>
    <s v="PL 7449"/>
    <x v="2135"/>
    <x v="1"/>
    <x v="0"/>
    <x v="0"/>
    <x v="0"/>
    <x v="0"/>
    <x v="239"/>
    <x v="532"/>
    <x v="1995"/>
    <x v="1995"/>
    <x v="1995"/>
    <x v="2115"/>
    <x v="0"/>
    <x v="1"/>
    <x v="0"/>
    <x v="0"/>
    <x v="0"/>
  </r>
  <r>
    <s v="PL 7450"/>
    <x v="2136"/>
    <x v="0"/>
    <x v="0"/>
    <x v="17"/>
    <x v="0"/>
    <x v="0"/>
    <x v="239"/>
    <x v="56"/>
    <x v="2443"/>
    <x v="2443"/>
    <x v="2443"/>
    <x v="2615"/>
    <x v="0"/>
    <x v="1"/>
    <x v="1"/>
    <x v="0"/>
    <x v="0"/>
  </r>
  <r>
    <s v="PL 7451"/>
    <x v="2137"/>
    <x v="0"/>
    <x v="0"/>
    <x v="2"/>
    <x v="2"/>
    <x v="42"/>
    <x v="243"/>
    <x v="540"/>
    <x v="1584"/>
    <x v="1584"/>
    <x v="1584"/>
    <x v="1677"/>
    <x v="1"/>
    <x v="2"/>
    <x v="1"/>
    <x v="1"/>
    <x v="0"/>
  </r>
  <r>
    <s v="PL 7452"/>
    <x v="2138"/>
    <x v="0"/>
    <x v="0"/>
    <x v="2"/>
    <x v="2"/>
    <x v="31"/>
    <x v="234"/>
    <x v="527"/>
    <x v="2444"/>
    <x v="2444"/>
    <x v="2444"/>
    <x v="2616"/>
    <x v="1"/>
    <x v="2"/>
    <x v="1"/>
    <x v="1"/>
    <x v="0"/>
  </r>
  <r>
    <s v="PL 7454"/>
    <x v="2139"/>
    <x v="2"/>
    <x v="1"/>
    <x v="0"/>
    <x v="2"/>
    <x v="22"/>
    <x v="214"/>
    <x v="486"/>
    <x v="2095"/>
    <x v="2095"/>
    <x v="2095"/>
    <x v="2617"/>
    <x v="0"/>
    <x v="2"/>
    <x v="1"/>
    <x v="1"/>
    <x v="0"/>
  </r>
  <r>
    <s v="PL 7455"/>
    <x v="2140"/>
    <x v="0"/>
    <x v="0"/>
    <x v="4"/>
    <x v="0"/>
    <x v="24"/>
    <x v="239"/>
    <x v="532"/>
    <x v="2445"/>
    <x v="2445"/>
    <x v="2445"/>
    <x v="2618"/>
    <x v="0"/>
    <x v="1"/>
    <x v="1"/>
    <x v="0"/>
    <x v="0"/>
  </r>
  <r>
    <s v="PL 7456"/>
    <x v="342"/>
    <x v="3"/>
    <x v="0"/>
    <x v="1"/>
    <x v="1"/>
    <x v="9"/>
    <x v="239"/>
    <x v="309"/>
    <x v="1846"/>
    <x v="1846"/>
    <x v="1846"/>
    <x v="2619"/>
    <x v="0"/>
    <x v="1"/>
    <x v="0"/>
    <x v="0"/>
    <x v="1"/>
  </r>
  <r>
    <s v="PL 7457"/>
    <x v="2141"/>
    <x v="1"/>
    <x v="0"/>
    <x v="0"/>
    <x v="0"/>
    <x v="0"/>
    <x v="239"/>
    <x v="542"/>
    <x v="1320"/>
    <x v="1320"/>
    <x v="1320"/>
    <x v="1396"/>
    <x v="0"/>
    <x v="1"/>
    <x v="1"/>
    <x v="0"/>
    <x v="0"/>
  </r>
  <r>
    <s v="PL 7458"/>
    <x v="624"/>
    <x v="0"/>
    <x v="0"/>
    <x v="16"/>
    <x v="2"/>
    <x v="35"/>
    <x v="227"/>
    <x v="518"/>
    <x v="2446"/>
    <x v="2446"/>
    <x v="2446"/>
    <x v="2620"/>
    <x v="0"/>
    <x v="2"/>
    <x v="0"/>
    <x v="0"/>
    <x v="1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7478"/>
    <x v="322"/>
    <x v="0"/>
    <x v="0"/>
    <x v="4"/>
    <x v="0"/>
    <x v="15"/>
    <x v="239"/>
    <x v="532"/>
    <x v="22"/>
    <x v="22"/>
    <x v="22"/>
    <x v="22"/>
    <x v="0"/>
    <x v="1"/>
    <x v="0"/>
    <x v="0"/>
    <x v="0"/>
  </r>
  <r>
    <s v="PL 7479"/>
    <x v="883"/>
    <x v="1"/>
    <x v="0"/>
    <x v="6"/>
    <x v="2"/>
    <x v="59"/>
    <x v="214"/>
    <x v="486"/>
    <x v="2447"/>
    <x v="2447"/>
    <x v="2447"/>
    <x v="2621"/>
    <x v="0"/>
    <x v="2"/>
    <x v="0"/>
    <x v="0"/>
    <x v="1"/>
  </r>
  <r>
    <s v="PL 7480"/>
    <x v="2142"/>
    <x v="2"/>
    <x v="2"/>
    <x v="6"/>
    <x v="2"/>
    <x v="35"/>
    <x v="239"/>
    <x v="532"/>
    <x v="30"/>
    <x v="30"/>
    <x v="30"/>
    <x v="949"/>
    <x v="0"/>
    <x v="1"/>
    <x v="1"/>
    <x v="1"/>
    <x v="0"/>
  </r>
  <r>
    <s v="PL 7481"/>
    <x v="1684"/>
    <x v="0"/>
    <x v="0"/>
    <x v="3"/>
    <x v="0"/>
    <x v="19"/>
    <x v="239"/>
    <x v="532"/>
    <x v="399"/>
    <x v="399"/>
    <x v="399"/>
    <x v="2622"/>
    <x v="0"/>
    <x v="1"/>
    <x v="0"/>
    <x v="0"/>
    <x v="0"/>
  </r>
  <r>
    <s v="PL 7482"/>
    <x v="2143"/>
    <x v="2"/>
    <x v="4"/>
    <x v="1"/>
    <x v="2"/>
    <x v="64"/>
    <x v="235"/>
    <x v="528"/>
    <x v="2448"/>
    <x v="2448"/>
    <x v="2448"/>
    <x v="2623"/>
    <x v="1"/>
    <x v="2"/>
    <x v="1"/>
    <x v="1"/>
    <x v="0"/>
  </r>
  <r>
    <s v="PL 7483"/>
    <x v="2144"/>
    <x v="3"/>
    <x v="0"/>
    <x v="1"/>
    <x v="2"/>
    <x v="20"/>
    <x v="227"/>
    <x v="518"/>
    <x v="2449"/>
    <x v="2449"/>
    <x v="2449"/>
    <x v="2624"/>
    <x v="0"/>
    <x v="1"/>
    <x v="0"/>
    <x v="1"/>
    <x v="0"/>
  </r>
  <r>
    <s v="PL 7484"/>
    <x v="763"/>
    <x v="3"/>
    <x v="0"/>
    <x v="1"/>
    <x v="2"/>
    <x v="29"/>
    <x v="235"/>
    <x v="528"/>
    <x v="2450"/>
    <x v="2450"/>
    <x v="2450"/>
    <x v="2625"/>
    <x v="1"/>
    <x v="2"/>
    <x v="0"/>
    <x v="1"/>
    <x v="0"/>
  </r>
  <r>
    <s v="PL 7485"/>
    <x v="2145"/>
    <x v="0"/>
    <x v="0"/>
    <x v="1"/>
    <x v="1"/>
    <x v="4"/>
    <x v="224"/>
    <x v="517"/>
    <x v="2451"/>
    <x v="2451"/>
    <x v="2451"/>
    <x v="2626"/>
    <x v="1"/>
    <x v="0"/>
    <x v="1"/>
    <x v="1"/>
    <x v="0"/>
  </r>
  <r>
    <s v="PL 7486"/>
    <x v="765"/>
    <x v="2"/>
    <x v="3"/>
    <x v="4"/>
    <x v="2"/>
    <x v="18"/>
    <x v="214"/>
    <x v="196"/>
    <x v="436"/>
    <x v="436"/>
    <x v="436"/>
    <x v="451"/>
    <x v="0"/>
    <x v="1"/>
    <x v="0"/>
    <x v="0"/>
    <x v="1"/>
  </r>
  <r>
    <s v="PL 7487"/>
    <x v="2146"/>
    <x v="2"/>
    <x v="2"/>
    <x v="4"/>
    <x v="2"/>
    <x v="18"/>
    <x v="214"/>
    <x v="196"/>
    <x v="436"/>
    <x v="436"/>
    <x v="436"/>
    <x v="451"/>
    <x v="0"/>
    <x v="1"/>
    <x v="1"/>
    <x v="1"/>
    <x v="0"/>
  </r>
  <r>
    <s v="PL 7488"/>
    <x v="37"/>
    <x v="3"/>
    <x v="0"/>
    <x v="4"/>
    <x v="2"/>
    <x v="18"/>
    <x v="214"/>
    <x v="196"/>
    <x v="436"/>
    <x v="436"/>
    <x v="436"/>
    <x v="1017"/>
    <x v="0"/>
    <x v="1"/>
    <x v="0"/>
    <x v="0"/>
    <x v="1"/>
  </r>
  <r>
    <s v="PL 7489"/>
    <x v="37"/>
    <x v="1"/>
    <x v="0"/>
    <x v="0"/>
    <x v="0"/>
    <x v="0"/>
    <x v="227"/>
    <x v="518"/>
    <x v="1568"/>
    <x v="1568"/>
    <x v="1568"/>
    <x v="1660"/>
    <x v="0"/>
    <x v="1"/>
    <x v="0"/>
    <x v="0"/>
    <x v="0"/>
  </r>
  <r>
    <s v="PL 7490"/>
    <x v="37"/>
    <x v="1"/>
    <x v="0"/>
    <x v="0"/>
    <x v="0"/>
    <x v="0"/>
    <x v="227"/>
    <x v="303"/>
    <x v="2013"/>
    <x v="2013"/>
    <x v="2013"/>
    <x v="2448"/>
    <x v="0"/>
    <x v="1"/>
    <x v="0"/>
    <x v="0"/>
    <x v="0"/>
  </r>
  <r>
    <s v="PL 7491"/>
    <x v="2147"/>
    <x v="2"/>
    <x v="2"/>
    <x v="6"/>
    <x v="2"/>
    <x v="35"/>
    <x v="239"/>
    <x v="532"/>
    <x v="2262"/>
    <x v="2262"/>
    <x v="2262"/>
    <x v="2413"/>
    <x v="0"/>
    <x v="1"/>
    <x v="1"/>
    <x v="1"/>
    <x v="0"/>
  </r>
  <r>
    <s v="PL 7492"/>
    <x v="1312"/>
    <x v="3"/>
    <x v="0"/>
    <x v="0"/>
    <x v="0"/>
    <x v="0"/>
    <x v="227"/>
    <x v="300"/>
    <x v="1536"/>
    <x v="1536"/>
    <x v="1536"/>
    <x v="1625"/>
    <x v="0"/>
    <x v="1"/>
    <x v="0"/>
    <x v="0"/>
    <x v="0"/>
  </r>
  <r>
    <s v="PL 7493"/>
    <x v="2148"/>
    <x v="2"/>
    <x v="3"/>
    <x v="1"/>
    <x v="1"/>
    <x v="9"/>
    <x v="227"/>
    <x v="488"/>
    <x v="2452"/>
    <x v="2452"/>
    <x v="2452"/>
    <x v="2627"/>
    <x v="0"/>
    <x v="1"/>
    <x v="1"/>
    <x v="1"/>
    <x v="0"/>
  </r>
  <r>
    <s v="PL 7494"/>
    <x v="2149"/>
    <x v="2"/>
    <x v="4"/>
    <x v="2"/>
    <x v="2"/>
    <x v="31"/>
    <x v="237"/>
    <x v="530"/>
    <x v="2453"/>
    <x v="2453"/>
    <x v="2453"/>
    <x v="2628"/>
    <x v="1"/>
    <x v="2"/>
    <x v="1"/>
    <x v="1"/>
    <x v="0"/>
  </r>
  <r>
    <s v="PL 7495"/>
    <x v="40"/>
    <x v="0"/>
    <x v="0"/>
    <x v="2"/>
    <x v="2"/>
    <x v="40"/>
    <x v="232"/>
    <x v="525"/>
    <x v="2454"/>
    <x v="2454"/>
    <x v="2454"/>
    <x v="2629"/>
    <x v="1"/>
    <x v="2"/>
    <x v="0"/>
    <x v="0"/>
    <x v="1"/>
  </r>
  <r>
    <s v="PL 7496"/>
    <x v="57"/>
    <x v="0"/>
    <x v="0"/>
    <x v="17"/>
    <x v="0"/>
    <x v="0"/>
    <x v="242"/>
    <x v="124"/>
    <x v="1995"/>
    <x v="1995"/>
    <x v="1995"/>
    <x v="2115"/>
    <x v="0"/>
    <x v="1"/>
    <x v="0"/>
    <x v="0"/>
    <x v="0"/>
  </r>
  <r>
    <s v="PL 7497"/>
    <x v="57"/>
    <x v="3"/>
    <x v="0"/>
    <x v="17"/>
    <x v="0"/>
    <x v="0"/>
    <x v="242"/>
    <x v="537"/>
    <x v="2234"/>
    <x v="2234"/>
    <x v="2234"/>
    <x v="2378"/>
    <x v="0"/>
    <x v="1"/>
    <x v="0"/>
    <x v="0"/>
    <x v="0"/>
  </r>
  <r>
    <s v="PL 7498"/>
    <x v="2150"/>
    <x v="2"/>
    <x v="2"/>
    <x v="9"/>
    <x v="2"/>
    <x v="20"/>
    <x v="242"/>
    <x v="537"/>
    <x v="2455"/>
    <x v="2455"/>
    <x v="2455"/>
    <x v="2630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7505"/>
    <x v="153"/>
    <x v="2"/>
    <x v="2"/>
    <x v="17"/>
    <x v="2"/>
    <x v="35"/>
    <x v="236"/>
    <x v="543"/>
    <x v="2456"/>
    <x v="2456"/>
    <x v="2456"/>
    <x v="2631"/>
    <x v="1"/>
    <x v="1"/>
    <x v="0"/>
    <x v="0"/>
    <x v="1"/>
  </r>
  <r>
    <s v="PL 7506"/>
    <x v="153"/>
    <x v="3"/>
    <x v="0"/>
    <x v="0"/>
    <x v="2"/>
    <x v="57"/>
    <x v="236"/>
    <x v="529"/>
    <x v="2457"/>
    <x v="2457"/>
    <x v="2457"/>
    <x v="2632"/>
    <x v="1"/>
    <x v="1"/>
    <x v="0"/>
    <x v="0"/>
    <x v="1"/>
  </r>
  <r>
    <s v="PL 7507"/>
    <x v="2151"/>
    <x v="3"/>
    <x v="0"/>
    <x v="17"/>
    <x v="0"/>
    <x v="0"/>
    <x v="236"/>
    <x v="292"/>
    <x v="2458"/>
    <x v="2458"/>
    <x v="2458"/>
    <x v="1579"/>
    <x v="0"/>
    <x v="1"/>
    <x v="1"/>
    <x v="0"/>
    <x v="0"/>
  </r>
  <r>
    <s v="PL 7508"/>
    <x v="2152"/>
    <x v="0"/>
    <x v="0"/>
    <x v="3"/>
    <x v="0"/>
    <x v="13"/>
    <x v="227"/>
    <x v="518"/>
    <x v="2459"/>
    <x v="2459"/>
    <x v="2459"/>
    <x v="2633"/>
    <x v="0"/>
    <x v="1"/>
    <x v="1"/>
    <x v="0"/>
    <x v="0"/>
  </r>
  <r>
    <s v="PL 7509"/>
    <x v="2153"/>
    <x v="0"/>
    <x v="0"/>
    <x v="0"/>
    <x v="0"/>
    <x v="0"/>
    <x v="227"/>
    <x v="518"/>
    <x v="2460"/>
    <x v="2460"/>
    <x v="2460"/>
    <x v="2634"/>
    <x v="0"/>
    <x v="1"/>
    <x v="1"/>
    <x v="0"/>
    <x v="0"/>
  </r>
  <r>
    <s v="PL 7510"/>
    <x v="2154"/>
    <x v="2"/>
    <x v="2"/>
    <x v="0"/>
    <x v="2"/>
    <x v="17"/>
    <x v="217"/>
    <x v="500"/>
    <x v="2290"/>
    <x v="2290"/>
    <x v="2290"/>
    <x v="2440"/>
    <x v="1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7513"/>
    <x v="921"/>
    <x v="1"/>
    <x v="0"/>
    <x v="17"/>
    <x v="0"/>
    <x v="0"/>
    <x v="227"/>
    <x v="303"/>
    <x v="2461"/>
    <x v="2461"/>
    <x v="2461"/>
    <x v="2635"/>
    <x v="0"/>
    <x v="1"/>
    <x v="0"/>
    <x v="0"/>
    <x v="0"/>
  </r>
  <r>
    <s v="PL 7514"/>
    <x v="113"/>
    <x v="0"/>
    <x v="0"/>
    <x v="0"/>
    <x v="0"/>
    <x v="0"/>
    <x v="227"/>
    <x v="518"/>
    <x v="2462"/>
    <x v="2462"/>
    <x v="2462"/>
    <x v="2636"/>
    <x v="0"/>
    <x v="1"/>
    <x v="0"/>
    <x v="0"/>
    <x v="0"/>
  </r>
  <r>
    <s v="PL 7515"/>
    <x v="2155"/>
    <x v="0"/>
    <x v="0"/>
    <x v="6"/>
    <x v="2"/>
    <x v="59"/>
    <x v="227"/>
    <x v="518"/>
    <x v="2463"/>
    <x v="2463"/>
    <x v="2463"/>
    <x v="2637"/>
    <x v="0"/>
    <x v="1"/>
    <x v="0"/>
    <x v="0"/>
    <x v="1"/>
  </r>
  <r>
    <s v="PL 7516"/>
    <x v="2156"/>
    <x v="1"/>
    <x v="0"/>
    <x v="17"/>
    <x v="0"/>
    <x v="0"/>
    <x v="227"/>
    <x v="300"/>
    <x v="2464"/>
    <x v="2464"/>
    <x v="2464"/>
    <x v="2638"/>
    <x v="0"/>
    <x v="1"/>
    <x v="1"/>
    <x v="0"/>
    <x v="0"/>
  </r>
  <r>
    <s v="PL 7517"/>
    <x v="2157"/>
    <x v="2"/>
    <x v="4"/>
    <x v="1"/>
    <x v="1"/>
    <x v="11"/>
    <x v="229"/>
    <x v="521"/>
    <x v="2465"/>
    <x v="2465"/>
    <x v="2465"/>
    <x v="2639"/>
    <x v="1"/>
    <x v="2"/>
    <x v="1"/>
    <x v="1"/>
    <x v="0"/>
  </r>
  <r>
    <s v="PL 7518"/>
    <x v="2158"/>
    <x v="3"/>
    <x v="0"/>
    <x v="4"/>
    <x v="0"/>
    <x v="0"/>
    <x v="214"/>
    <x v="486"/>
    <x v="2466"/>
    <x v="2466"/>
    <x v="2466"/>
    <x v="2640"/>
    <x v="0"/>
    <x v="2"/>
    <x v="0"/>
    <x v="0"/>
    <x v="0"/>
  </r>
  <r>
    <s v="PL 7519"/>
    <x v="858"/>
    <x v="1"/>
    <x v="0"/>
    <x v="0"/>
    <x v="0"/>
    <x v="0"/>
    <x v="214"/>
    <x v="486"/>
    <x v="2460"/>
    <x v="2460"/>
    <x v="2460"/>
    <x v="2634"/>
    <x v="0"/>
    <x v="1"/>
    <x v="0"/>
    <x v="0"/>
    <x v="0"/>
  </r>
  <r>
    <s v="PL 7520"/>
    <x v="1287"/>
    <x v="3"/>
    <x v="0"/>
    <x v="0"/>
    <x v="2"/>
    <x v="45"/>
    <x v="234"/>
    <x v="527"/>
    <x v="2467"/>
    <x v="2467"/>
    <x v="2467"/>
    <x v="2641"/>
    <x v="1"/>
    <x v="2"/>
    <x v="0"/>
    <x v="1"/>
    <x v="0"/>
  </r>
  <r>
    <s v="PL 7521"/>
    <x v="2159"/>
    <x v="0"/>
    <x v="0"/>
    <x v="0"/>
    <x v="1"/>
    <x v="7"/>
    <x v="244"/>
    <x v="544"/>
    <x v="2468"/>
    <x v="2468"/>
    <x v="2468"/>
    <x v="2642"/>
    <x v="0"/>
    <x v="2"/>
    <x v="1"/>
    <x v="1"/>
    <x v="0"/>
  </r>
  <r>
    <s v="PL 7522"/>
    <x v="767"/>
    <x v="2"/>
    <x v="4"/>
    <x v="7"/>
    <x v="2"/>
    <x v="20"/>
    <x v="214"/>
    <x v="486"/>
    <x v="2469"/>
    <x v="2469"/>
    <x v="2469"/>
    <x v="2643"/>
    <x v="0"/>
    <x v="1"/>
    <x v="0"/>
    <x v="0"/>
    <x v="1"/>
  </r>
  <r>
    <s v="PL 7523"/>
    <x v="100"/>
    <x v="3"/>
    <x v="0"/>
    <x v="3"/>
    <x v="0"/>
    <x v="13"/>
    <x v="214"/>
    <x v="486"/>
    <x v="2470"/>
    <x v="2470"/>
    <x v="2470"/>
    <x v="2644"/>
    <x v="0"/>
    <x v="1"/>
    <x v="0"/>
    <x v="0"/>
    <x v="0"/>
  </r>
  <r>
    <s v="PL 7524"/>
    <x v="2160"/>
    <x v="1"/>
    <x v="0"/>
    <x v="0"/>
    <x v="1"/>
    <x v="9"/>
    <x v="214"/>
    <x v="312"/>
    <x v="1741"/>
    <x v="1741"/>
    <x v="1741"/>
    <x v="1841"/>
    <x v="0"/>
    <x v="1"/>
    <x v="1"/>
    <x v="1"/>
    <x v="0"/>
  </r>
  <r>
    <s v="PL 7525"/>
    <x v="2161"/>
    <x v="0"/>
    <x v="0"/>
    <x v="0"/>
    <x v="1"/>
    <x v="9"/>
    <x v="214"/>
    <x v="312"/>
    <x v="1435"/>
    <x v="1435"/>
    <x v="1435"/>
    <x v="1514"/>
    <x v="0"/>
    <x v="1"/>
    <x v="1"/>
    <x v="1"/>
    <x v="0"/>
  </r>
  <r>
    <s v="PL 7526"/>
    <x v="1105"/>
    <x v="2"/>
    <x v="3"/>
    <x v="0"/>
    <x v="0"/>
    <x v="0"/>
    <x v="214"/>
    <x v="486"/>
    <x v="2471"/>
    <x v="2471"/>
    <x v="2471"/>
    <x v="2645"/>
    <x v="0"/>
    <x v="1"/>
    <x v="0"/>
    <x v="0"/>
    <x v="0"/>
  </r>
  <r>
    <s v="PL 7527"/>
    <x v="229"/>
    <x v="3"/>
    <x v="0"/>
    <x v="0"/>
    <x v="1"/>
    <x v="9"/>
    <x v="214"/>
    <x v="312"/>
    <x v="908"/>
    <x v="908"/>
    <x v="908"/>
    <x v="948"/>
    <x v="0"/>
    <x v="1"/>
    <x v="0"/>
    <x v="0"/>
    <x v="1"/>
  </r>
  <r>
    <s v="PL 7528"/>
    <x v="2162"/>
    <x v="1"/>
    <x v="0"/>
    <x v="4"/>
    <x v="0"/>
    <x v="19"/>
    <x v="220"/>
    <x v="523"/>
    <x v="2472"/>
    <x v="2472"/>
    <x v="2472"/>
    <x v="2646"/>
    <x v="0"/>
    <x v="2"/>
    <x v="0"/>
    <x v="0"/>
    <x v="0"/>
  </r>
  <r>
    <s v="PL 7529"/>
    <x v="2163"/>
    <x v="2"/>
    <x v="1"/>
    <x v="0"/>
    <x v="2"/>
    <x v="26"/>
    <x v="224"/>
    <x v="517"/>
    <x v="2473"/>
    <x v="2473"/>
    <x v="2473"/>
    <x v="2647"/>
    <x v="1"/>
    <x v="1"/>
    <x v="1"/>
    <x v="1"/>
    <x v="0"/>
  </r>
  <r>
    <s v="PL 7583"/>
    <x v="713"/>
    <x v="1"/>
    <x v="0"/>
    <x v="9"/>
    <x v="1"/>
    <x v="9"/>
    <x v="193"/>
    <x v="267"/>
    <x v="904"/>
    <x v="904"/>
    <x v="904"/>
    <x v="2648"/>
    <x v="0"/>
    <x v="1"/>
    <x v="0"/>
    <x v="0"/>
    <x v="1"/>
  </r>
  <r>
    <s v="PL 7585"/>
    <x v="2164"/>
    <x v="3"/>
    <x v="0"/>
    <x v="0"/>
    <x v="0"/>
    <x v="0"/>
    <x v="224"/>
    <x v="517"/>
    <x v="2460"/>
    <x v="2460"/>
    <x v="2460"/>
    <x v="2634"/>
    <x v="0"/>
    <x v="1"/>
    <x v="1"/>
    <x v="0"/>
    <x v="0"/>
  </r>
  <r>
    <s v="PL 7586"/>
    <x v="2165"/>
    <x v="2"/>
    <x v="4"/>
    <x v="0"/>
    <x v="0"/>
    <x v="0"/>
    <x v="224"/>
    <x v="517"/>
    <x v="2220"/>
    <x v="2220"/>
    <x v="2220"/>
    <x v="2649"/>
    <x v="0"/>
    <x v="1"/>
    <x v="0"/>
    <x v="0"/>
    <x v="0"/>
  </r>
  <r>
    <s v="PL 7587"/>
    <x v="2166"/>
    <x v="0"/>
    <x v="0"/>
    <x v="0"/>
    <x v="0"/>
    <x v="0"/>
    <x v="224"/>
    <x v="310"/>
    <x v="1870"/>
    <x v="1870"/>
    <x v="1870"/>
    <x v="1979"/>
    <x v="0"/>
    <x v="1"/>
    <x v="1"/>
    <x v="0"/>
    <x v="0"/>
  </r>
  <r>
    <s v="PL 7588"/>
    <x v="2167"/>
    <x v="2"/>
    <x v="1"/>
    <x v="1"/>
    <x v="0"/>
    <x v="24"/>
    <x v="245"/>
    <x v="545"/>
    <x v="2474"/>
    <x v="2474"/>
    <x v="2474"/>
    <x v="2650"/>
    <x v="1"/>
    <x v="1"/>
    <x v="1"/>
    <x v="0"/>
    <x v="0"/>
  </r>
  <r>
    <s v="PL 7589"/>
    <x v="2168"/>
    <x v="1"/>
    <x v="0"/>
    <x v="0"/>
    <x v="1"/>
    <x v="7"/>
    <x v="243"/>
    <x v="540"/>
    <x v="2475"/>
    <x v="2475"/>
    <x v="2475"/>
    <x v="2651"/>
    <x v="1"/>
    <x v="0"/>
    <x v="1"/>
    <x v="1"/>
    <x v="0"/>
  </r>
  <r>
    <s v="PL 7590"/>
    <x v="2169"/>
    <x v="2"/>
    <x v="1"/>
    <x v="17"/>
    <x v="0"/>
    <x v="0"/>
    <x v="224"/>
    <x v="26"/>
    <x v="149"/>
    <x v="149"/>
    <x v="149"/>
    <x v="2652"/>
    <x v="0"/>
    <x v="1"/>
    <x v="1"/>
    <x v="0"/>
    <x v="0"/>
  </r>
  <r>
    <s v="PL 7591"/>
    <x v="2170"/>
    <x v="1"/>
    <x v="0"/>
    <x v="0"/>
    <x v="0"/>
    <x v="13"/>
    <x v="235"/>
    <x v="528"/>
    <x v="2476"/>
    <x v="2476"/>
    <x v="2476"/>
    <x v="2653"/>
    <x v="0"/>
    <x v="2"/>
    <x v="1"/>
    <x v="0"/>
    <x v="0"/>
  </r>
  <r>
    <s v="PL 7592"/>
    <x v="2171"/>
    <x v="0"/>
    <x v="0"/>
    <x v="0"/>
    <x v="0"/>
    <x v="0"/>
    <x v="221"/>
    <x v="503"/>
    <x v="720"/>
    <x v="720"/>
    <x v="720"/>
    <x v="755"/>
    <x v="0"/>
    <x v="1"/>
    <x v="1"/>
    <x v="0"/>
    <x v="0"/>
  </r>
  <r>
    <s v="PL 7644"/>
    <x v="2172"/>
    <x v="2"/>
    <x v="4"/>
    <x v="4"/>
    <x v="2"/>
    <x v="18"/>
    <x v="221"/>
    <x v="205"/>
    <x v="436"/>
    <x v="436"/>
    <x v="436"/>
    <x v="451"/>
    <x v="0"/>
    <x v="1"/>
    <x v="0"/>
    <x v="0"/>
    <x v="1"/>
  </r>
  <r>
    <s v="PL 7645"/>
    <x v="2173"/>
    <x v="3"/>
    <x v="0"/>
    <x v="4"/>
    <x v="2"/>
    <x v="18"/>
    <x v="221"/>
    <x v="402"/>
    <x v="2477"/>
    <x v="2477"/>
    <x v="2477"/>
    <x v="2654"/>
    <x v="0"/>
    <x v="1"/>
    <x v="1"/>
    <x v="1"/>
    <x v="0"/>
  </r>
  <r>
    <s v="PL 7646"/>
    <x v="37"/>
    <x v="2"/>
    <x v="4"/>
    <x v="1"/>
    <x v="2"/>
    <x v="29"/>
    <x v="237"/>
    <x v="530"/>
    <x v="2478"/>
    <x v="2478"/>
    <x v="2478"/>
    <x v="2655"/>
    <x v="1"/>
    <x v="2"/>
    <x v="0"/>
    <x v="0"/>
    <x v="1"/>
  </r>
  <r>
    <s v="PL 7647"/>
    <x v="37"/>
    <x v="3"/>
    <x v="0"/>
    <x v="1"/>
    <x v="1"/>
    <x v="4"/>
    <x v="237"/>
    <x v="530"/>
    <x v="2479"/>
    <x v="2479"/>
    <x v="2479"/>
    <x v="2656"/>
    <x v="1"/>
    <x v="2"/>
    <x v="0"/>
    <x v="0"/>
    <x v="1"/>
  </r>
  <r>
    <s v="PL 7648"/>
    <x v="2174"/>
    <x v="2"/>
    <x v="4"/>
    <x v="3"/>
    <x v="0"/>
    <x v="19"/>
    <x v="221"/>
    <x v="503"/>
    <x v="917"/>
    <x v="917"/>
    <x v="917"/>
    <x v="2657"/>
    <x v="0"/>
    <x v="1"/>
    <x v="0"/>
    <x v="0"/>
    <x v="0"/>
  </r>
  <r>
    <s v="PL 7649"/>
    <x v="248"/>
    <x v="2"/>
    <x v="2"/>
    <x v="0"/>
    <x v="2"/>
    <x v="27"/>
    <x v="229"/>
    <x v="521"/>
    <x v="2480"/>
    <x v="2480"/>
    <x v="2480"/>
    <x v="2658"/>
    <x v="0"/>
    <x v="2"/>
    <x v="0"/>
    <x v="1"/>
    <x v="0"/>
  </r>
  <r>
    <s v="PL 7650"/>
    <x v="1434"/>
    <x v="3"/>
    <x v="0"/>
    <x v="4"/>
    <x v="0"/>
    <x v="5"/>
    <x v="221"/>
    <x v="503"/>
    <x v="22"/>
    <x v="22"/>
    <x v="22"/>
    <x v="22"/>
    <x v="0"/>
    <x v="1"/>
    <x v="0"/>
    <x v="0"/>
    <x v="0"/>
  </r>
  <r>
    <s v="PL 7651"/>
    <x v="2"/>
    <x v="1"/>
    <x v="0"/>
    <x v="4"/>
    <x v="0"/>
    <x v="5"/>
    <x v="221"/>
    <x v="503"/>
    <x v="77"/>
    <x v="77"/>
    <x v="77"/>
    <x v="78"/>
    <x v="0"/>
    <x v="1"/>
    <x v="0"/>
    <x v="0"/>
    <x v="0"/>
  </r>
  <r>
    <s v="PL 7652"/>
    <x v="2175"/>
    <x v="3"/>
    <x v="0"/>
    <x v="2"/>
    <x v="2"/>
    <x v="31"/>
    <x v="221"/>
    <x v="503"/>
    <x v="2481"/>
    <x v="2481"/>
    <x v="2481"/>
    <x v="2659"/>
    <x v="1"/>
    <x v="2"/>
    <x v="1"/>
    <x v="1"/>
    <x v="0"/>
  </r>
  <r>
    <s v="PL 7653"/>
    <x v="2176"/>
    <x v="2"/>
    <x v="4"/>
    <x v="1"/>
    <x v="1"/>
    <x v="4"/>
    <x v="206"/>
    <x v="474"/>
    <x v="2482"/>
    <x v="2482"/>
    <x v="2482"/>
    <x v="2660"/>
    <x v="1"/>
    <x v="0"/>
    <x v="1"/>
    <x v="1"/>
    <x v="0"/>
  </r>
  <r>
    <s v="PL 7654"/>
    <x v="2177"/>
    <x v="0"/>
    <x v="0"/>
    <x v="1"/>
    <x v="0"/>
    <x v="24"/>
    <x v="237"/>
    <x v="530"/>
    <x v="2483"/>
    <x v="2483"/>
    <x v="2483"/>
    <x v="2661"/>
    <x v="0"/>
    <x v="1"/>
    <x v="0"/>
    <x v="0"/>
    <x v="0"/>
  </r>
  <r>
    <s v="PL 7655"/>
    <x v="1782"/>
    <x v="3"/>
    <x v="0"/>
    <x v="0"/>
    <x v="2"/>
    <x v="27"/>
    <x v="244"/>
    <x v="544"/>
    <x v="2484"/>
    <x v="2484"/>
    <x v="2484"/>
    <x v="2662"/>
    <x v="1"/>
    <x v="0"/>
    <x v="0"/>
    <x v="0"/>
    <x v="1"/>
  </r>
  <r>
    <s v="PL 7656"/>
    <x v="2178"/>
    <x v="0"/>
    <x v="0"/>
    <x v="0"/>
    <x v="2"/>
    <x v="27"/>
    <x v="240"/>
    <x v="533"/>
    <x v="2485"/>
    <x v="2485"/>
    <x v="2485"/>
    <x v="2663"/>
    <x v="1"/>
    <x v="0"/>
    <x v="1"/>
    <x v="1"/>
    <x v="0"/>
  </r>
  <r>
    <s v="PL 7657"/>
    <x v="1657"/>
    <x v="1"/>
    <x v="0"/>
    <x v="1"/>
    <x v="0"/>
    <x v="0"/>
    <x v="221"/>
    <x v="503"/>
    <x v="2486"/>
    <x v="2486"/>
    <x v="2486"/>
    <x v="2664"/>
    <x v="0"/>
    <x v="0"/>
    <x v="0"/>
    <x v="0"/>
    <x v="0"/>
  </r>
  <r>
    <s v="PL 7658"/>
    <x v="2179"/>
    <x v="2"/>
    <x v="4"/>
    <x v="1"/>
    <x v="0"/>
    <x v="24"/>
    <x v="221"/>
    <x v="503"/>
    <x v="1172"/>
    <x v="1172"/>
    <x v="1172"/>
    <x v="368"/>
    <x v="0"/>
    <x v="0"/>
    <x v="1"/>
    <x v="0"/>
    <x v="0"/>
  </r>
  <r>
    <s v="PL 7659"/>
    <x v="2180"/>
    <x v="0"/>
    <x v="0"/>
    <x v="1"/>
    <x v="0"/>
    <x v="15"/>
    <x v="221"/>
    <x v="503"/>
    <x v="1714"/>
    <x v="1714"/>
    <x v="1714"/>
    <x v="1880"/>
    <x v="0"/>
    <x v="0"/>
    <x v="0"/>
    <x v="0"/>
    <x v="0"/>
  </r>
  <r>
    <s v="PL 7660"/>
    <x v="2180"/>
    <x v="2"/>
    <x v="2"/>
    <x v="3"/>
    <x v="0"/>
    <x v="13"/>
    <x v="221"/>
    <x v="503"/>
    <x v="130"/>
    <x v="130"/>
    <x v="130"/>
    <x v="452"/>
    <x v="0"/>
    <x v="1"/>
    <x v="0"/>
    <x v="0"/>
    <x v="0"/>
  </r>
  <r>
    <s v="PL 7661"/>
    <x v="2180"/>
    <x v="1"/>
    <x v="0"/>
    <x v="16"/>
    <x v="2"/>
    <x v="69"/>
    <x v="225"/>
    <x v="541"/>
    <x v="2487"/>
    <x v="2487"/>
    <x v="2487"/>
    <x v="2665"/>
    <x v="1"/>
    <x v="2"/>
    <x v="0"/>
    <x v="0"/>
    <x v="1"/>
  </r>
  <r>
    <s v="PL 7662"/>
    <x v="2181"/>
    <x v="2"/>
    <x v="4"/>
    <x v="17"/>
    <x v="2"/>
    <x v="35"/>
    <x v="221"/>
    <x v="503"/>
    <x v="2488"/>
    <x v="2488"/>
    <x v="2488"/>
    <x v="2666"/>
    <x v="0"/>
    <x v="1"/>
    <x v="1"/>
    <x v="1"/>
    <x v="0"/>
  </r>
  <r>
    <s v="PL 7663"/>
    <x v="1871"/>
    <x v="1"/>
    <x v="0"/>
    <x v="0"/>
    <x v="0"/>
    <x v="0"/>
    <x v="221"/>
    <x v="78"/>
    <x v="2489"/>
    <x v="2489"/>
    <x v="2489"/>
    <x v="2667"/>
    <x v="0"/>
    <x v="1"/>
    <x v="0"/>
    <x v="0"/>
    <x v="0"/>
  </r>
  <r>
    <s v="PL 7664"/>
    <x v="2182"/>
    <x v="2"/>
    <x v="2"/>
    <x v="0"/>
    <x v="0"/>
    <x v="0"/>
    <x v="235"/>
    <x v="321"/>
    <x v="1082"/>
    <x v="1082"/>
    <x v="1082"/>
    <x v="1137"/>
    <x v="0"/>
    <x v="1"/>
    <x v="1"/>
    <x v="0"/>
    <x v="0"/>
  </r>
  <r>
    <s v="PL 7665"/>
    <x v="2183"/>
    <x v="1"/>
    <x v="0"/>
    <x v="0"/>
    <x v="0"/>
    <x v="0"/>
    <x v="235"/>
    <x v="418"/>
    <x v="1119"/>
    <x v="1119"/>
    <x v="1119"/>
    <x v="1180"/>
    <x v="0"/>
    <x v="1"/>
    <x v="1"/>
    <x v="0"/>
    <x v="0"/>
  </r>
  <r>
    <s v="PL 7666"/>
    <x v="2184"/>
    <x v="3"/>
    <x v="0"/>
    <x v="5"/>
    <x v="2"/>
    <x v="23"/>
    <x v="235"/>
    <x v="528"/>
    <x v="2490"/>
    <x v="2490"/>
    <x v="2490"/>
    <x v="2668"/>
    <x v="0"/>
    <x v="1"/>
    <x v="1"/>
    <x v="1"/>
    <x v="0"/>
  </r>
  <r>
    <s v="PL 7667"/>
    <x v="1734"/>
    <x v="2"/>
    <x v="1"/>
    <x v="9"/>
    <x v="2"/>
    <x v="27"/>
    <x v="240"/>
    <x v="533"/>
    <x v="2491"/>
    <x v="2491"/>
    <x v="2491"/>
    <x v="2669"/>
    <x v="0"/>
    <x v="2"/>
    <x v="0"/>
    <x v="0"/>
    <x v="1"/>
  </r>
  <r>
    <s v="PL 7668"/>
    <x v="23"/>
    <x v="2"/>
    <x v="2"/>
    <x v="0"/>
    <x v="2"/>
    <x v="17"/>
    <x v="241"/>
    <x v="386"/>
    <x v="2257"/>
    <x v="2257"/>
    <x v="2257"/>
    <x v="2404"/>
    <x v="1"/>
    <x v="1"/>
    <x v="0"/>
    <x v="0"/>
    <x v="1"/>
  </r>
  <r>
    <s v="PL 7669"/>
    <x v="2185"/>
    <x v="3"/>
    <x v="0"/>
    <x v="5"/>
    <x v="2"/>
    <x v="23"/>
    <x v="232"/>
    <x v="525"/>
    <x v="2492"/>
    <x v="2492"/>
    <x v="2492"/>
    <x v="2670"/>
    <x v="0"/>
    <x v="2"/>
    <x v="1"/>
    <x v="1"/>
    <x v="0"/>
  </r>
  <r>
    <s v="PL 7722"/>
    <x v="2186"/>
    <x v="0"/>
    <x v="0"/>
    <x v="4"/>
    <x v="0"/>
    <x v="15"/>
    <x v="240"/>
    <x v="533"/>
    <x v="2493"/>
    <x v="2493"/>
    <x v="2493"/>
    <x v="2671"/>
    <x v="0"/>
    <x v="2"/>
    <x v="1"/>
    <x v="0"/>
    <x v="0"/>
  </r>
  <r>
    <s v="PL 7723"/>
    <x v="436"/>
    <x v="0"/>
    <x v="0"/>
    <x v="6"/>
    <x v="2"/>
    <x v="23"/>
    <x v="235"/>
    <x v="528"/>
    <x v="418"/>
    <x v="418"/>
    <x v="418"/>
    <x v="1162"/>
    <x v="0"/>
    <x v="1"/>
    <x v="0"/>
    <x v="0"/>
    <x v="1"/>
  </r>
  <r>
    <s v="PL 7724"/>
    <x v="2187"/>
    <x v="2"/>
    <x v="2"/>
    <x v="4"/>
    <x v="0"/>
    <x v="0"/>
    <x v="217"/>
    <x v="236"/>
    <x v="2494"/>
    <x v="2494"/>
    <x v="2494"/>
    <x v="2672"/>
    <x v="0"/>
    <x v="2"/>
    <x v="1"/>
    <x v="0"/>
    <x v="0"/>
  </r>
  <r>
    <s v="PL 7725"/>
    <x v="2188"/>
    <x v="0"/>
    <x v="0"/>
    <x v="2"/>
    <x v="2"/>
    <x v="31"/>
    <x v="235"/>
    <x v="528"/>
    <x v="2495"/>
    <x v="2495"/>
    <x v="2495"/>
    <x v="2673"/>
    <x v="1"/>
    <x v="2"/>
    <x v="1"/>
    <x v="1"/>
    <x v="0"/>
  </r>
  <r>
    <s v="PL 7726"/>
    <x v="313"/>
    <x v="3"/>
    <x v="0"/>
    <x v="0"/>
    <x v="2"/>
    <x v="33"/>
    <x v="225"/>
    <x v="541"/>
    <x v="2496"/>
    <x v="2496"/>
    <x v="2496"/>
    <x v="2674"/>
    <x v="0"/>
    <x v="2"/>
    <x v="0"/>
    <x v="0"/>
    <x v="1"/>
  </r>
  <r>
    <s v="PL 7727"/>
    <x v="1487"/>
    <x v="3"/>
    <x v="0"/>
    <x v="4"/>
    <x v="0"/>
    <x v="15"/>
    <x v="223"/>
    <x v="502"/>
    <x v="122"/>
    <x v="122"/>
    <x v="122"/>
    <x v="2675"/>
    <x v="0"/>
    <x v="2"/>
    <x v="0"/>
    <x v="0"/>
    <x v="0"/>
  </r>
  <r>
    <s v="PL 7728"/>
    <x v="958"/>
    <x v="1"/>
    <x v="0"/>
    <x v="4"/>
    <x v="0"/>
    <x v="5"/>
    <x v="223"/>
    <x v="502"/>
    <x v="2497"/>
    <x v="2497"/>
    <x v="2497"/>
    <x v="2676"/>
    <x v="0"/>
    <x v="2"/>
    <x v="0"/>
    <x v="0"/>
    <x v="0"/>
  </r>
  <r>
    <s v="PL 7729"/>
    <x v="2189"/>
    <x v="2"/>
    <x v="4"/>
    <x v="4"/>
    <x v="0"/>
    <x v="24"/>
    <x v="223"/>
    <x v="502"/>
    <x v="2498"/>
    <x v="2498"/>
    <x v="2498"/>
    <x v="2677"/>
    <x v="0"/>
    <x v="2"/>
    <x v="0"/>
    <x v="0"/>
    <x v="0"/>
  </r>
  <r>
    <s v="PL 7730"/>
    <x v="2189"/>
    <x v="3"/>
    <x v="0"/>
    <x v="4"/>
    <x v="0"/>
    <x v="16"/>
    <x v="223"/>
    <x v="502"/>
    <x v="2499"/>
    <x v="2499"/>
    <x v="2499"/>
    <x v="2678"/>
    <x v="0"/>
    <x v="2"/>
    <x v="0"/>
    <x v="0"/>
    <x v="0"/>
  </r>
  <r>
    <s v="PL 7731"/>
    <x v="2189"/>
    <x v="0"/>
    <x v="0"/>
    <x v="2"/>
    <x v="0"/>
    <x v="13"/>
    <x v="236"/>
    <x v="529"/>
    <x v="2500"/>
    <x v="2500"/>
    <x v="2500"/>
    <x v="2679"/>
    <x v="1"/>
    <x v="1"/>
    <x v="0"/>
    <x v="0"/>
    <x v="0"/>
  </r>
  <r>
    <s v="PL 7732"/>
    <x v="2189"/>
    <x v="0"/>
    <x v="0"/>
    <x v="7"/>
    <x v="0"/>
    <x v="55"/>
    <x v="235"/>
    <x v="528"/>
    <x v="2501"/>
    <x v="2501"/>
    <x v="2501"/>
    <x v="2680"/>
    <x v="0"/>
    <x v="1"/>
    <x v="0"/>
    <x v="0"/>
    <x v="0"/>
  </r>
  <r>
    <s v="PL 7733"/>
    <x v="2190"/>
    <x v="2"/>
    <x v="2"/>
    <x v="2"/>
    <x v="1"/>
    <x v="8"/>
    <x v="238"/>
    <x v="531"/>
    <x v="2502"/>
    <x v="2502"/>
    <x v="2502"/>
    <x v="2681"/>
    <x v="1"/>
    <x v="2"/>
    <x v="1"/>
    <x v="1"/>
    <x v="0"/>
  </r>
  <r>
    <s v="PL 7734"/>
    <x v="2191"/>
    <x v="1"/>
    <x v="0"/>
    <x v="0"/>
    <x v="0"/>
    <x v="0"/>
    <x v="235"/>
    <x v="321"/>
    <x v="2503"/>
    <x v="2503"/>
    <x v="2503"/>
    <x v="2682"/>
    <x v="0"/>
    <x v="1"/>
    <x v="1"/>
    <x v="0"/>
    <x v="0"/>
  </r>
  <r>
    <s v="PL 7735"/>
    <x v="2192"/>
    <x v="1"/>
    <x v="0"/>
    <x v="0"/>
    <x v="0"/>
    <x v="0"/>
    <x v="235"/>
    <x v="418"/>
    <x v="2504"/>
    <x v="2504"/>
    <x v="2504"/>
    <x v="2683"/>
    <x v="0"/>
    <x v="1"/>
    <x v="1"/>
    <x v="0"/>
    <x v="0"/>
  </r>
  <r>
    <s v="PL 7736"/>
    <x v="2193"/>
    <x v="0"/>
    <x v="0"/>
    <x v="0"/>
    <x v="0"/>
    <x v="0"/>
    <x v="235"/>
    <x v="418"/>
    <x v="2505"/>
    <x v="2505"/>
    <x v="2505"/>
    <x v="2684"/>
    <x v="0"/>
    <x v="1"/>
    <x v="1"/>
    <x v="0"/>
    <x v="0"/>
  </r>
  <r>
    <s v="PL 7737"/>
    <x v="2194"/>
    <x v="3"/>
    <x v="0"/>
    <x v="6"/>
    <x v="2"/>
    <x v="35"/>
    <x v="235"/>
    <x v="528"/>
    <x v="2506"/>
    <x v="2506"/>
    <x v="2506"/>
    <x v="2685"/>
    <x v="1"/>
    <x v="1"/>
    <x v="0"/>
    <x v="0"/>
    <x v="1"/>
  </r>
  <r>
    <s v="PL 7738"/>
    <x v="1288"/>
    <x v="2"/>
    <x v="2"/>
    <x v="6"/>
    <x v="2"/>
    <x v="35"/>
    <x v="235"/>
    <x v="528"/>
    <x v="1065"/>
    <x v="1065"/>
    <x v="1065"/>
    <x v="1120"/>
    <x v="1"/>
    <x v="1"/>
    <x v="0"/>
    <x v="0"/>
    <x v="1"/>
  </r>
  <r>
    <s v="PL 7739"/>
    <x v="2195"/>
    <x v="3"/>
    <x v="0"/>
    <x v="6"/>
    <x v="2"/>
    <x v="35"/>
    <x v="235"/>
    <x v="528"/>
    <x v="2506"/>
    <x v="2506"/>
    <x v="2506"/>
    <x v="2685"/>
    <x v="1"/>
    <x v="1"/>
    <x v="1"/>
    <x v="1"/>
    <x v="0"/>
  </r>
  <r>
    <s v="PL 7740"/>
    <x v="2196"/>
    <x v="2"/>
    <x v="3"/>
    <x v="4"/>
    <x v="0"/>
    <x v="24"/>
    <x v="235"/>
    <x v="528"/>
    <x v="184"/>
    <x v="184"/>
    <x v="184"/>
    <x v="2686"/>
    <x v="0"/>
    <x v="1"/>
    <x v="1"/>
    <x v="0"/>
    <x v="0"/>
  </r>
  <r>
    <s v="PL 7741"/>
    <x v="2197"/>
    <x v="3"/>
    <x v="0"/>
    <x v="1"/>
    <x v="2"/>
    <x v="29"/>
    <x v="229"/>
    <x v="521"/>
    <x v="2507"/>
    <x v="2507"/>
    <x v="2507"/>
    <x v="2687"/>
    <x v="1"/>
    <x v="2"/>
    <x v="1"/>
    <x v="1"/>
    <x v="0"/>
  </r>
  <r>
    <s v="PL 7742"/>
    <x v="2198"/>
    <x v="2"/>
    <x v="3"/>
    <x v="0"/>
    <x v="2"/>
    <x v="26"/>
    <x v="243"/>
    <x v="540"/>
    <x v="2508"/>
    <x v="2508"/>
    <x v="2508"/>
    <x v="2688"/>
    <x v="1"/>
    <x v="2"/>
    <x v="1"/>
    <x v="1"/>
    <x v="0"/>
  </r>
  <r>
    <s v="PL 7743"/>
    <x v="254"/>
    <x v="2"/>
    <x v="3"/>
    <x v="0"/>
    <x v="2"/>
    <x v="26"/>
    <x v="229"/>
    <x v="521"/>
    <x v="239"/>
    <x v="239"/>
    <x v="239"/>
    <x v="245"/>
    <x v="1"/>
    <x v="2"/>
    <x v="0"/>
    <x v="1"/>
    <x v="0"/>
  </r>
  <r>
    <s v="PL 7744"/>
    <x v="1857"/>
    <x v="2"/>
    <x v="3"/>
    <x v="0"/>
    <x v="2"/>
    <x v="26"/>
    <x v="243"/>
    <x v="540"/>
    <x v="66"/>
    <x v="66"/>
    <x v="66"/>
    <x v="2689"/>
    <x v="1"/>
    <x v="2"/>
    <x v="0"/>
    <x v="0"/>
    <x v="1"/>
  </r>
  <r>
    <s v="PL 7745"/>
    <x v="1147"/>
    <x v="2"/>
    <x v="3"/>
    <x v="0"/>
    <x v="2"/>
    <x v="57"/>
    <x v="237"/>
    <x v="530"/>
    <x v="2509"/>
    <x v="2509"/>
    <x v="2509"/>
    <x v="2690"/>
    <x v="1"/>
    <x v="2"/>
    <x v="0"/>
    <x v="1"/>
    <x v="0"/>
  </r>
  <r>
    <s v="PL 7746"/>
    <x v="2199"/>
    <x v="2"/>
    <x v="2"/>
    <x v="2"/>
    <x v="1"/>
    <x v="4"/>
    <x v="243"/>
    <x v="540"/>
    <x v="2510"/>
    <x v="2510"/>
    <x v="2510"/>
    <x v="2691"/>
    <x v="1"/>
    <x v="2"/>
    <x v="1"/>
    <x v="1"/>
    <x v="0"/>
  </r>
  <r>
    <s v="PL 7747"/>
    <x v="2200"/>
    <x v="1"/>
    <x v="0"/>
    <x v="1"/>
    <x v="2"/>
    <x v="32"/>
    <x v="244"/>
    <x v="544"/>
    <x v="1310"/>
    <x v="1310"/>
    <x v="1310"/>
    <x v="2692"/>
    <x v="1"/>
    <x v="2"/>
    <x v="1"/>
    <x v="1"/>
    <x v="0"/>
  </r>
  <r>
    <s v="PL 7748"/>
    <x v="905"/>
    <x v="3"/>
    <x v="0"/>
    <x v="1"/>
    <x v="2"/>
    <x v="32"/>
    <x v="244"/>
    <x v="544"/>
    <x v="2511"/>
    <x v="2511"/>
    <x v="2511"/>
    <x v="2693"/>
    <x v="1"/>
    <x v="2"/>
    <x v="0"/>
    <x v="0"/>
    <x v="1"/>
  </r>
  <r>
    <s v="PL 7749"/>
    <x v="2201"/>
    <x v="3"/>
    <x v="0"/>
    <x v="1"/>
    <x v="2"/>
    <x v="32"/>
    <x v="244"/>
    <x v="544"/>
    <x v="2512"/>
    <x v="2512"/>
    <x v="2512"/>
    <x v="2694"/>
    <x v="1"/>
    <x v="2"/>
    <x v="0"/>
    <x v="1"/>
    <x v="0"/>
  </r>
  <r>
    <s v="PL 7750"/>
    <x v="2202"/>
    <x v="0"/>
    <x v="0"/>
    <x v="0"/>
    <x v="2"/>
    <x v="27"/>
    <x v="237"/>
    <x v="530"/>
    <x v="2513"/>
    <x v="2513"/>
    <x v="2513"/>
    <x v="2695"/>
    <x v="1"/>
    <x v="0"/>
    <x v="1"/>
    <x v="1"/>
    <x v="0"/>
  </r>
  <r>
    <s v="PL 7751"/>
    <x v="2203"/>
    <x v="0"/>
    <x v="0"/>
    <x v="4"/>
    <x v="2"/>
    <x v="23"/>
    <x v="235"/>
    <x v="528"/>
    <x v="2514"/>
    <x v="2514"/>
    <x v="2514"/>
    <x v="2696"/>
    <x v="0"/>
    <x v="1"/>
    <x v="1"/>
    <x v="1"/>
    <x v="0"/>
  </r>
  <r>
    <s v="PL 7752"/>
    <x v="2204"/>
    <x v="2"/>
    <x v="2"/>
    <x v="0"/>
    <x v="0"/>
    <x v="0"/>
    <x v="226"/>
    <x v="147"/>
    <x v="651"/>
    <x v="651"/>
    <x v="651"/>
    <x v="2697"/>
    <x v="0"/>
    <x v="1"/>
    <x v="0"/>
    <x v="0"/>
    <x v="0"/>
  </r>
  <r>
    <s v="PL 7753"/>
    <x v="37"/>
    <x v="1"/>
    <x v="0"/>
    <x v="0"/>
    <x v="0"/>
    <x v="0"/>
    <x v="226"/>
    <x v="147"/>
    <x v="2515"/>
    <x v="2515"/>
    <x v="2515"/>
    <x v="993"/>
    <x v="1"/>
    <x v="1"/>
    <x v="0"/>
    <x v="0"/>
    <x v="0"/>
  </r>
  <r>
    <s v="PL 7754"/>
    <x v="2194"/>
    <x v="1"/>
    <x v="0"/>
    <x v="9"/>
    <x v="0"/>
    <x v="19"/>
    <x v="226"/>
    <x v="539"/>
    <x v="77"/>
    <x v="77"/>
    <x v="77"/>
    <x v="78"/>
    <x v="0"/>
    <x v="0"/>
    <x v="0"/>
    <x v="0"/>
    <x v="0"/>
  </r>
  <r>
    <s v="PL 7755"/>
    <x v="2205"/>
    <x v="3"/>
    <x v="0"/>
    <x v="0"/>
    <x v="1"/>
    <x v="2"/>
    <x v="246"/>
    <x v="546"/>
    <x v="22"/>
    <x v="22"/>
    <x v="22"/>
    <x v="22"/>
    <x v="0"/>
    <x v="2"/>
    <x v="1"/>
    <x v="1"/>
    <x v="0"/>
  </r>
  <r>
    <s v="PL 7756"/>
    <x v="1427"/>
    <x v="3"/>
    <x v="0"/>
    <x v="0"/>
    <x v="0"/>
    <x v="0"/>
    <x v="226"/>
    <x v="147"/>
    <x v="2515"/>
    <x v="2515"/>
    <x v="2515"/>
    <x v="993"/>
    <x v="1"/>
    <x v="1"/>
    <x v="0"/>
    <x v="0"/>
    <x v="0"/>
  </r>
  <r>
    <s v="PL 7757"/>
    <x v="2206"/>
    <x v="0"/>
    <x v="0"/>
    <x v="19"/>
    <x v="2"/>
    <x v="33"/>
    <x v="243"/>
    <x v="540"/>
    <x v="2339"/>
    <x v="2339"/>
    <x v="2339"/>
    <x v="2496"/>
    <x v="1"/>
    <x v="0"/>
    <x v="1"/>
    <x v="1"/>
    <x v="0"/>
  </r>
  <r>
    <s v="PL 7758"/>
    <x v="2207"/>
    <x v="0"/>
    <x v="0"/>
    <x v="19"/>
    <x v="2"/>
    <x v="33"/>
    <x v="243"/>
    <x v="540"/>
    <x v="2339"/>
    <x v="2339"/>
    <x v="2339"/>
    <x v="2496"/>
    <x v="1"/>
    <x v="0"/>
    <x v="1"/>
    <x v="1"/>
    <x v="0"/>
  </r>
  <r>
    <s v="PL 7759"/>
    <x v="630"/>
    <x v="1"/>
    <x v="0"/>
    <x v="19"/>
    <x v="2"/>
    <x v="33"/>
    <x v="243"/>
    <x v="540"/>
    <x v="2339"/>
    <x v="2339"/>
    <x v="2339"/>
    <x v="2496"/>
    <x v="0"/>
    <x v="0"/>
    <x v="0"/>
    <x v="0"/>
    <x v="1"/>
  </r>
  <r>
    <s v="PL 7760"/>
    <x v="1670"/>
    <x v="1"/>
    <x v="0"/>
    <x v="19"/>
    <x v="2"/>
    <x v="61"/>
    <x v="243"/>
    <x v="540"/>
    <x v="2516"/>
    <x v="2516"/>
    <x v="2516"/>
    <x v="2698"/>
    <x v="1"/>
    <x v="0"/>
    <x v="0"/>
    <x v="0"/>
    <x v="1"/>
  </r>
  <r>
    <s v="PL 7761"/>
    <x v="1667"/>
    <x v="0"/>
    <x v="0"/>
    <x v="0"/>
    <x v="0"/>
    <x v="0"/>
    <x v="226"/>
    <x v="147"/>
    <x v="1082"/>
    <x v="1082"/>
    <x v="1082"/>
    <x v="1231"/>
    <x v="0"/>
    <x v="1"/>
    <x v="0"/>
    <x v="0"/>
    <x v="0"/>
  </r>
  <r>
    <s v="PL 7762"/>
    <x v="1670"/>
    <x v="3"/>
    <x v="0"/>
    <x v="0"/>
    <x v="1"/>
    <x v="9"/>
    <x v="226"/>
    <x v="86"/>
    <x v="351"/>
    <x v="351"/>
    <x v="351"/>
    <x v="157"/>
    <x v="0"/>
    <x v="1"/>
    <x v="0"/>
    <x v="0"/>
    <x v="1"/>
  </r>
  <r>
    <s v="PL 7763"/>
    <x v="2208"/>
    <x v="0"/>
    <x v="0"/>
    <x v="0"/>
    <x v="0"/>
    <x v="0"/>
    <x v="226"/>
    <x v="86"/>
    <x v="2075"/>
    <x v="2075"/>
    <x v="2075"/>
    <x v="2699"/>
    <x v="0"/>
    <x v="1"/>
    <x v="1"/>
    <x v="0"/>
    <x v="0"/>
  </r>
  <r>
    <s v="PL 7764"/>
    <x v="30"/>
    <x v="3"/>
    <x v="0"/>
    <x v="0"/>
    <x v="2"/>
    <x v="22"/>
    <x v="217"/>
    <x v="500"/>
    <x v="2517"/>
    <x v="2517"/>
    <x v="2517"/>
    <x v="2700"/>
    <x v="0"/>
    <x v="2"/>
    <x v="0"/>
    <x v="0"/>
    <x v="1"/>
  </r>
  <r>
    <s v="PL 7765"/>
    <x v="624"/>
    <x v="3"/>
    <x v="0"/>
    <x v="0"/>
    <x v="0"/>
    <x v="0"/>
    <x v="226"/>
    <x v="147"/>
    <x v="2515"/>
    <x v="2515"/>
    <x v="2515"/>
    <x v="993"/>
    <x v="1"/>
    <x v="1"/>
    <x v="0"/>
    <x v="0"/>
    <x v="0"/>
  </r>
  <r>
    <s v="PL 7766"/>
    <x v="342"/>
    <x v="2"/>
    <x v="4"/>
    <x v="8"/>
    <x v="2"/>
    <x v="20"/>
    <x v="226"/>
    <x v="539"/>
    <x v="2518"/>
    <x v="2518"/>
    <x v="2518"/>
    <x v="439"/>
    <x v="0"/>
    <x v="1"/>
    <x v="0"/>
    <x v="0"/>
    <x v="1"/>
  </r>
  <r>
    <s v="PL 7767"/>
    <x v="2209"/>
    <x v="0"/>
    <x v="0"/>
    <x v="0"/>
    <x v="2"/>
    <x v="33"/>
    <x v="229"/>
    <x v="521"/>
    <x v="2519"/>
    <x v="2519"/>
    <x v="2519"/>
    <x v="2701"/>
    <x v="0"/>
    <x v="2"/>
    <x v="1"/>
    <x v="1"/>
    <x v="0"/>
  </r>
  <r>
    <s v="PL 7768"/>
    <x v="2210"/>
    <x v="2"/>
    <x v="1"/>
    <x v="0"/>
    <x v="2"/>
    <x v="33"/>
    <x v="229"/>
    <x v="521"/>
    <x v="2519"/>
    <x v="2519"/>
    <x v="2519"/>
    <x v="2702"/>
    <x v="0"/>
    <x v="2"/>
    <x v="1"/>
    <x v="1"/>
    <x v="0"/>
  </r>
  <r>
    <s v="PL 7769"/>
    <x v="38"/>
    <x v="0"/>
    <x v="0"/>
    <x v="0"/>
    <x v="0"/>
    <x v="0"/>
    <x v="226"/>
    <x v="147"/>
    <x v="2515"/>
    <x v="2515"/>
    <x v="2515"/>
    <x v="993"/>
    <x v="1"/>
    <x v="1"/>
    <x v="0"/>
    <x v="0"/>
    <x v="0"/>
  </r>
  <r>
    <s v="PL 7770"/>
    <x v="38"/>
    <x v="1"/>
    <x v="0"/>
    <x v="0"/>
    <x v="1"/>
    <x v="2"/>
    <x v="226"/>
    <x v="539"/>
    <x v="2520"/>
    <x v="2520"/>
    <x v="2520"/>
    <x v="2703"/>
    <x v="0"/>
    <x v="1"/>
    <x v="0"/>
    <x v="0"/>
    <x v="1"/>
  </r>
  <r>
    <s v="PL 7771"/>
    <x v="2211"/>
    <x v="2"/>
    <x v="4"/>
    <x v="0"/>
    <x v="1"/>
    <x v="9"/>
    <x v="226"/>
    <x v="86"/>
    <x v="2521"/>
    <x v="2521"/>
    <x v="2521"/>
    <x v="2704"/>
    <x v="0"/>
    <x v="1"/>
    <x v="1"/>
    <x v="1"/>
    <x v="0"/>
  </r>
  <r>
    <s v="PL 7772"/>
    <x v="38"/>
    <x v="0"/>
    <x v="0"/>
    <x v="0"/>
    <x v="2"/>
    <x v="17"/>
    <x v="237"/>
    <x v="436"/>
    <x v="2522"/>
    <x v="2522"/>
    <x v="2522"/>
    <x v="2705"/>
    <x v="1"/>
    <x v="1"/>
    <x v="0"/>
    <x v="0"/>
    <x v="1"/>
  </r>
  <r>
    <s v="PL 7773"/>
    <x v="40"/>
    <x v="2"/>
    <x v="2"/>
    <x v="4"/>
    <x v="0"/>
    <x v="5"/>
    <x v="226"/>
    <x v="539"/>
    <x v="30"/>
    <x v="30"/>
    <x v="30"/>
    <x v="949"/>
    <x v="0"/>
    <x v="1"/>
    <x v="0"/>
    <x v="0"/>
    <x v="0"/>
  </r>
  <r>
    <s v="PL 7774"/>
    <x v="2212"/>
    <x v="2"/>
    <x v="4"/>
    <x v="4"/>
    <x v="0"/>
    <x v="5"/>
    <x v="243"/>
    <x v="540"/>
    <x v="471"/>
    <x v="471"/>
    <x v="471"/>
    <x v="251"/>
    <x v="0"/>
    <x v="0"/>
    <x v="1"/>
    <x v="0"/>
    <x v="0"/>
  </r>
  <r>
    <s v="PL 7775"/>
    <x v="2213"/>
    <x v="3"/>
    <x v="0"/>
    <x v="0"/>
    <x v="0"/>
    <x v="0"/>
    <x v="226"/>
    <x v="147"/>
    <x v="2515"/>
    <x v="2515"/>
    <x v="2515"/>
    <x v="993"/>
    <x v="1"/>
    <x v="1"/>
    <x v="1"/>
    <x v="0"/>
    <x v="0"/>
  </r>
  <r>
    <s v="PL 7776"/>
    <x v="2214"/>
    <x v="3"/>
    <x v="0"/>
    <x v="0"/>
    <x v="0"/>
    <x v="0"/>
    <x v="226"/>
    <x v="147"/>
    <x v="2515"/>
    <x v="2515"/>
    <x v="2515"/>
    <x v="993"/>
    <x v="1"/>
    <x v="1"/>
    <x v="1"/>
    <x v="0"/>
    <x v="0"/>
  </r>
  <r>
    <s v="PL 7777"/>
    <x v="2215"/>
    <x v="2"/>
    <x v="3"/>
    <x v="0"/>
    <x v="0"/>
    <x v="0"/>
    <x v="226"/>
    <x v="147"/>
    <x v="2515"/>
    <x v="2515"/>
    <x v="2515"/>
    <x v="2706"/>
    <x v="1"/>
    <x v="1"/>
    <x v="1"/>
    <x v="0"/>
    <x v="0"/>
  </r>
  <r>
    <s v="PL 7778"/>
    <x v="2216"/>
    <x v="1"/>
    <x v="0"/>
    <x v="1"/>
    <x v="0"/>
    <x v="0"/>
    <x v="226"/>
    <x v="147"/>
    <x v="1574"/>
    <x v="1574"/>
    <x v="1574"/>
    <x v="1666"/>
    <x v="0"/>
    <x v="1"/>
    <x v="1"/>
    <x v="0"/>
    <x v="0"/>
  </r>
  <r>
    <s v="PL 7779"/>
    <x v="2217"/>
    <x v="2"/>
    <x v="2"/>
    <x v="0"/>
    <x v="1"/>
    <x v="7"/>
    <x v="232"/>
    <x v="525"/>
    <x v="2523"/>
    <x v="2523"/>
    <x v="2523"/>
    <x v="2707"/>
    <x v="0"/>
    <x v="2"/>
    <x v="1"/>
    <x v="1"/>
    <x v="0"/>
  </r>
  <r>
    <s v="PL 7780"/>
    <x v="439"/>
    <x v="0"/>
    <x v="0"/>
    <x v="2"/>
    <x v="1"/>
    <x v="4"/>
    <x v="247"/>
    <x v="547"/>
    <x v="2408"/>
    <x v="2408"/>
    <x v="2408"/>
    <x v="2575"/>
    <x v="1"/>
    <x v="2"/>
    <x v="0"/>
    <x v="0"/>
    <x v="1"/>
  </r>
  <r>
    <s v="PL 7781"/>
    <x v="121"/>
    <x v="1"/>
    <x v="0"/>
    <x v="2"/>
    <x v="2"/>
    <x v="50"/>
    <x v="229"/>
    <x v="521"/>
    <x v="2137"/>
    <x v="2137"/>
    <x v="2137"/>
    <x v="2708"/>
    <x v="1"/>
    <x v="2"/>
    <x v="0"/>
    <x v="0"/>
    <x v="1"/>
  </r>
  <r>
    <s v="PL 7782"/>
    <x v="2218"/>
    <x v="1"/>
    <x v="0"/>
    <x v="2"/>
    <x v="1"/>
    <x v="6"/>
    <x v="234"/>
    <x v="527"/>
    <x v="7"/>
    <x v="7"/>
    <x v="7"/>
    <x v="7"/>
    <x v="1"/>
    <x v="2"/>
    <x v="1"/>
    <x v="1"/>
    <x v="0"/>
  </r>
  <r>
    <s v="PL 7783"/>
    <x v="2219"/>
    <x v="1"/>
    <x v="0"/>
    <x v="16"/>
    <x v="2"/>
    <x v="58"/>
    <x v="244"/>
    <x v="544"/>
    <x v="2524"/>
    <x v="2524"/>
    <x v="2524"/>
    <x v="2709"/>
    <x v="1"/>
    <x v="2"/>
    <x v="1"/>
    <x v="1"/>
    <x v="0"/>
  </r>
  <r>
    <s v="PL 7784"/>
    <x v="2220"/>
    <x v="0"/>
    <x v="0"/>
    <x v="1"/>
    <x v="2"/>
    <x v="29"/>
    <x v="234"/>
    <x v="527"/>
    <x v="2525"/>
    <x v="2525"/>
    <x v="2525"/>
    <x v="2710"/>
    <x v="1"/>
    <x v="2"/>
    <x v="1"/>
    <x v="1"/>
    <x v="0"/>
  </r>
  <r>
    <s v="PL 7785"/>
    <x v="2201"/>
    <x v="0"/>
    <x v="0"/>
    <x v="3"/>
    <x v="1"/>
    <x v="7"/>
    <x v="229"/>
    <x v="521"/>
    <x v="2526"/>
    <x v="2526"/>
    <x v="2526"/>
    <x v="2711"/>
    <x v="0"/>
    <x v="2"/>
    <x v="0"/>
    <x v="1"/>
    <x v="0"/>
  </r>
  <r>
    <s v="PL 7786"/>
    <x v="2221"/>
    <x v="0"/>
    <x v="0"/>
    <x v="5"/>
    <x v="2"/>
    <x v="23"/>
    <x v="238"/>
    <x v="531"/>
    <x v="2527"/>
    <x v="2527"/>
    <x v="2527"/>
    <x v="2712"/>
    <x v="0"/>
    <x v="2"/>
    <x v="1"/>
    <x v="1"/>
    <x v="0"/>
  </r>
  <r>
    <s v="PL 7787"/>
    <x v="38"/>
    <x v="3"/>
    <x v="0"/>
    <x v="17"/>
    <x v="0"/>
    <x v="0"/>
    <x v="235"/>
    <x v="14"/>
    <x v="2528"/>
    <x v="2528"/>
    <x v="2528"/>
    <x v="2713"/>
    <x v="0"/>
    <x v="1"/>
    <x v="0"/>
    <x v="0"/>
    <x v="0"/>
  </r>
  <r>
    <s v="PL 7788"/>
    <x v="23"/>
    <x v="1"/>
    <x v="0"/>
    <x v="17"/>
    <x v="0"/>
    <x v="0"/>
    <x v="235"/>
    <x v="14"/>
    <x v="2249"/>
    <x v="2249"/>
    <x v="2249"/>
    <x v="2394"/>
    <x v="0"/>
    <x v="1"/>
    <x v="0"/>
    <x v="0"/>
    <x v="0"/>
  </r>
  <r>
    <s v="PL 7789"/>
    <x v="2222"/>
    <x v="2"/>
    <x v="1"/>
    <x v="0"/>
    <x v="0"/>
    <x v="0"/>
    <x v="235"/>
    <x v="321"/>
    <x v="2529"/>
    <x v="2529"/>
    <x v="2529"/>
    <x v="92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7791"/>
    <x v="2223"/>
    <x v="2"/>
    <x v="1"/>
    <x v="4"/>
    <x v="0"/>
    <x v="24"/>
    <x v="192"/>
    <x v="455"/>
    <x v="1682"/>
    <x v="1682"/>
    <x v="1682"/>
    <x v="1664"/>
    <x v="0"/>
    <x v="1"/>
    <x v="1"/>
    <x v="0"/>
    <x v="0"/>
  </r>
  <r>
    <s v="PL 7793"/>
    <x v="1935"/>
    <x v="1"/>
    <x v="0"/>
    <x v="0"/>
    <x v="0"/>
    <x v="0"/>
    <x v="217"/>
    <x v="500"/>
    <x v="2530"/>
    <x v="2530"/>
    <x v="2530"/>
    <x v="2714"/>
    <x v="0"/>
    <x v="1"/>
    <x v="0"/>
    <x v="0"/>
    <x v="0"/>
  </r>
  <r>
    <s v="PL 7794"/>
    <x v="1935"/>
    <x v="1"/>
    <x v="0"/>
    <x v="0"/>
    <x v="0"/>
    <x v="0"/>
    <x v="217"/>
    <x v="500"/>
    <x v="2530"/>
    <x v="2530"/>
    <x v="2530"/>
    <x v="2714"/>
    <x v="0"/>
    <x v="1"/>
    <x v="0"/>
    <x v="0"/>
    <x v="0"/>
  </r>
  <r>
    <s v="PL 7795"/>
    <x v="2224"/>
    <x v="0"/>
    <x v="0"/>
    <x v="4"/>
    <x v="2"/>
    <x v="35"/>
    <x v="217"/>
    <x v="500"/>
    <x v="1043"/>
    <x v="1043"/>
    <x v="1043"/>
    <x v="2715"/>
    <x v="0"/>
    <x v="1"/>
    <x v="1"/>
    <x v="1"/>
    <x v="0"/>
  </r>
  <r>
    <s v="PL 7796"/>
    <x v="2225"/>
    <x v="3"/>
    <x v="0"/>
    <x v="4"/>
    <x v="0"/>
    <x v="70"/>
    <x v="217"/>
    <x v="500"/>
    <x v="793"/>
    <x v="793"/>
    <x v="793"/>
    <x v="896"/>
    <x v="0"/>
    <x v="1"/>
    <x v="1"/>
    <x v="0"/>
    <x v="0"/>
  </r>
  <r>
    <s v="PL 7797"/>
    <x v="2226"/>
    <x v="3"/>
    <x v="0"/>
    <x v="4"/>
    <x v="0"/>
    <x v="24"/>
    <x v="217"/>
    <x v="500"/>
    <x v="255"/>
    <x v="255"/>
    <x v="255"/>
    <x v="261"/>
    <x v="0"/>
    <x v="1"/>
    <x v="1"/>
    <x v="0"/>
    <x v="0"/>
  </r>
  <r>
    <s v="PL 7798"/>
    <x v="2227"/>
    <x v="0"/>
    <x v="0"/>
    <x v="0"/>
    <x v="1"/>
    <x v="9"/>
    <x v="217"/>
    <x v="87"/>
    <x v="2531"/>
    <x v="2531"/>
    <x v="2531"/>
    <x v="2716"/>
    <x v="0"/>
    <x v="1"/>
    <x v="1"/>
    <x v="1"/>
    <x v="0"/>
  </r>
  <r>
    <s v="PL 7799"/>
    <x v="2228"/>
    <x v="2"/>
    <x v="4"/>
    <x v="6"/>
    <x v="0"/>
    <x v="55"/>
    <x v="237"/>
    <x v="530"/>
    <x v="1025"/>
    <x v="1025"/>
    <x v="1025"/>
    <x v="1079"/>
    <x v="0"/>
    <x v="1"/>
    <x v="1"/>
    <x v="0"/>
    <x v="0"/>
  </r>
  <r>
    <s v="PL 7800"/>
    <x v="327"/>
    <x v="1"/>
    <x v="0"/>
    <x v="0"/>
    <x v="0"/>
    <x v="0"/>
    <x v="217"/>
    <x v="548"/>
    <x v="2532"/>
    <x v="2532"/>
    <x v="2532"/>
    <x v="49"/>
    <x v="0"/>
    <x v="1"/>
    <x v="0"/>
    <x v="0"/>
    <x v="0"/>
  </r>
  <r>
    <s v="PL 7801"/>
    <x v="2229"/>
    <x v="2"/>
    <x v="3"/>
    <x v="0"/>
    <x v="0"/>
    <x v="0"/>
    <x v="217"/>
    <x v="329"/>
    <x v="2362"/>
    <x v="2362"/>
    <x v="2362"/>
    <x v="2521"/>
    <x v="0"/>
    <x v="1"/>
    <x v="1"/>
    <x v="0"/>
    <x v="0"/>
  </r>
  <r>
    <s v="PL 7802"/>
    <x v="2230"/>
    <x v="2"/>
    <x v="4"/>
    <x v="0"/>
    <x v="0"/>
    <x v="0"/>
    <x v="217"/>
    <x v="498"/>
    <x v="1041"/>
    <x v="1041"/>
    <x v="1041"/>
    <x v="2717"/>
    <x v="0"/>
    <x v="1"/>
    <x v="1"/>
    <x v="0"/>
    <x v="0"/>
  </r>
  <r>
    <s v="PL 7803"/>
    <x v="2231"/>
    <x v="0"/>
    <x v="0"/>
    <x v="0"/>
    <x v="0"/>
    <x v="0"/>
    <x v="217"/>
    <x v="500"/>
    <x v="2533"/>
    <x v="2533"/>
    <x v="2533"/>
    <x v="2718"/>
    <x v="0"/>
    <x v="1"/>
    <x v="1"/>
    <x v="0"/>
    <x v="0"/>
  </r>
  <r>
    <s v="PL 7804"/>
    <x v="2232"/>
    <x v="3"/>
    <x v="0"/>
    <x v="2"/>
    <x v="1"/>
    <x v="6"/>
    <x v="237"/>
    <x v="530"/>
    <x v="7"/>
    <x v="7"/>
    <x v="7"/>
    <x v="7"/>
    <x v="1"/>
    <x v="0"/>
    <x v="1"/>
    <x v="1"/>
    <x v="0"/>
  </r>
  <r>
    <s v="PL 7926"/>
    <x v="2233"/>
    <x v="3"/>
    <x v="0"/>
    <x v="2"/>
    <x v="2"/>
    <x v="42"/>
    <x v="240"/>
    <x v="533"/>
    <x v="2534"/>
    <x v="2534"/>
    <x v="2534"/>
    <x v="2719"/>
    <x v="1"/>
    <x v="2"/>
    <x v="1"/>
    <x v="1"/>
    <x v="0"/>
  </r>
  <r>
    <s v="PL 7927"/>
    <x v="2204"/>
    <x v="1"/>
    <x v="0"/>
    <x v="9"/>
    <x v="2"/>
    <x v="27"/>
    <x v="241"/>
    <x v="535"/>
    <x v="2535"/>
    <x v="2535"/>
    <x v="2535"/>
    <x v="2720"/>
    <x v="0"/>
    <x v="0"/>
    <x v="0"/>
    <x v="0"/>
    <x v="1"/>
  </r>
  <r>
    <s v="PL 7928"/>
    <x v="2234"/>
    <x v="1"/>
    <x v="0"/>
    <x v="3"/>
    <x v="0"/>
    <x v="15"/>
    <x v="237"/>
    <x v="530"/>
    <x v="571"/>
    <x v="571"/>
    <x v="571"/>
    <x v="591"/>
    <x v="0"/>
    <x v="1"/>
    <x v="1"/>
    <x v="0"/>
    <x v="0"/>
  </r>
  <r>
    <s v="PL 7930"/>
    <x v="2235"/>
    <x v="3"/>
    <x v="0"/>
    <x v="1"/>
    <x v="1"/>
    <x v="2"/>
    <x v="229"/>
    <x v="521"/>
    <x v="20"/>
    <x v="20"/>
    <x v="20"/>
    <x v="20"/>
    <x v="0"/>
    <x v="2"/>
    <x v="1"/>
    <x v="1"/>
    <x v="0"/>
  </r>
  <r>
    <s v="PL 7931"/>
    <x v="2236"/>
    <x v="2"/>
    <x v="4"/>
    <x v="6"/>
    <x v="2"/>
    <x v="35"/>
    <x v="237"/>
    <x v="530"/>
    <x v="2536"/>
    <x v="2536"/>
    <x v="2536"/>
    <x v="2721"/>
    <x v="0"/>
    <x v="1"/>
    <x v="1"/>
    <x v="1"/>
    <x v="0"/>
  </r>
  <r>
    <s v="PL 7932"/>
    <x v="20"/>
    <x v="3"/>
    <x v="0"/>
    <x v="1"/>
    <x v="0"/>
    <x v="24"/>
    <x v="243"/>
    <x v="540"/>
    <x v="557"/>
    <x v="557"/>
    <x v="557"/>
    <x v="1619"/>
    <x v="0"/>
    <x v="1"/>
    <x v="0"/>
    <x v="0"/>
    <x v="0"/>
  </r>
  <r>
    <s v="PL 7933"/>
    <x v="2237"/>
    <x v="2"/>
    <x v="2"/>
    <x v="1"/>
    <x v="1"/>
    <x v="12"/>
    <x v="229"/>
    <x v="521"/>
    <x v="2537"/>
    <x v="2537"/>
    <x v="2537"/>
    <x v="2722"/>
    <x v="0"/>
    <x v="2"/>
    <x v="0"/>
    <x v="0"/>
    <x v="1"/>
  </r>
  <r>
    <s v="PL 7934"/>
    <x v="2238"/>
    <x v="0"/>
    <x v="0"/>
    <x v="1"/>
    <x v="1"/>
    <x v="12"/>
    <x v="229"/>
    <x v="521"/>
    <x v="2538"/>
    <x v="2538"/>
    <x v="2538"/>
    <x v="2723"/>
    <x v="0"/>
    <x v="2"/>
    <x v="1"/>
    <x v="1"/>
    <x v="0"/>
  </r>
  <r>
    <s v="PL 7935"/>
    <x v="2239"/>
    <x v="0"/>
    <x v="0"/>
    <x v="1"/>
    <x v="0"/>
    <x v="70"/>
    <x v="232"/>
    <x v="525"/>
    <x v="2539"/>
    <x v="2539"/>
    <x v="2539"/>
    <x v="2724"/>
    <x v="0"/>
    <x v="2"/>
    <x v="1"/>
    <x v="0"/>
    <x v="0"/>
  </r>
  <r>
    <s v="PL 7936"/>
    <x v="2240"/>
    <x v="0"/>
    <x v="0"/>
    <x v="1"/>
    <x v="0"/>
    <x v="24"/>
    <x v="232"/>
    <x v="525"/>
    <x v="936"/>
    <x v="936"/>
    <x v="936"/>
    <x v="983"/>
    <x v="0"/>
    <x v="2"/>
    <x v="1"/>
    <x v="0"/>
    <x v="0"/>
  </r>
  <r>
    <s v="PL 7937"/>
    <x v="2241"/>
    <x v="0"/>
    <x v="0"/>
    <x v="5"/>
    <x v="2"/>
    <x v="59"/>
    <x v="244"/>
    <x v="544"/>
    <x v="2540"/>
    <x v="2540"/>
    <x v="2540"/>
    <x v="2725"/>
    <x v="0"/>
    <x v="2"/>
    <x v="0"/>
    <x v="1"/>
    <x v="0"/>
  </r>
  <r>
    <s v="PL 7938"/>
    <x v="2241"/>
    <x v="3"/>
    <x v="0"/>
    <x v="4"/>
    <x v="4"/>
    <x v="67"/>
    <x v="237"/>
    <x v="530"/>
    <x v="471"/>
    <x v="471"/>
    <x v="471"/>
    <x v="171"/>
    <x v="0"/>
    <x v="1"/>
    <x v="2"/>
    <x v="1"/>
    <x v="2"/>
  </r>
  <r>
    <s v="PL 7939"/>
    <x v="2242"/>
    <x v="3"/>
    <x v="0"/>
    <x v="4"/>
    <x v="0"/>
    <x v="15"/>
    <x v="237"/>
    <x v="530"/>
    <x v="1543"/>
    <x v="1543"/>
    <x v="1543"/>
    <x v="124"/>
    <x v="0"/>
    <x v="1"/>
    <x v="1"/>
    <x v="0"/>
    <x v="0"/>
  </r>
  <r>
    <s v="PL 7940"/>
    <x v="2243"/>
    <x v="2"/>
    <x v="2"/>
    <x v="7"/>
    <x v="0"/>
    <x v="16"/>
    <x v="237"/>
    <x v="530"/>
    <x v="2541"/>
    <x v="2541"/>
    <x v="2541"/>
    <x v="2726"/>
    <x v="0"/>
    <x v="1"/>
    <x v="0"/>
    <x v="0"/>
    <x v="0"/>
  </r>
  <r>
    <s v="PL 7941"/>
    <x v="2243"/>
    <x v="2"/>
    <x v="4"/>
    <x v="0"/>
    <x v="1"/>
    <x v="9"/>
    <x v="237"/>
    <x v="230"/>
    <x v="198"/>
    <x v="198"/>
    <x v="198"/>
    <x v="1911"/>
    <x v="0"/>
    <x v="1"/>
    <x v="0"/>
    <x v="0"/>
    <x v="1"/>
  </r>
  <r>
    <s v="PL 7942"/>
    <x v="2243"/>
    <x v="3"/>
    <x v="0"/>
    <x v="4"/>
    <x v="0"/>
    <x v="24"/>
    <x v="237"/>
    <x v="530"/>
    <x v="471"/>
    <x v="471"/>
    <x v="471"/>
    <x v="294"/>
    <x v="0"/>
    <x v="1"/>
    <x v="0"/>
    <x v="0"/>
    <x v="0"/>
  </r>
  <r>
    <s v="PL 7943"/>
    <x v="148"/>
    <x v="2"/>
    <x v="2"/>
    <x v="4"/>
    <x v="0"/>
    <x v="15"/>
    <x v="237"/>
    <x v="530"/>
    <x v="246"/>
    <x v="246"/>
    <x v="246"/>
    <x v="415"/>
    <x v="0"/>
    <x v="1"/>
    <x v="0"/>
    <x v="0"/>
    <x v="0"/>
  </r>
  <r>
    <s v="PL 7944"/>
    <x v="2244"/>
    <x v="0"/>
    <x v="0"/>
    <x v="9"/>
    <x v="2"/>
    <x v="27"/>
    <x v="244"/>
    <x v="544"/>
    <x v="2542"/>
    <x v="2542"/>
    <x v="2542"/>
    <x v="2727"/>
    <x v="0"/>
    <x v="0"/>
    <x v="0"/>
    <x v="1"/>
    <x v="0"/>
  </r>
  <r>
    <s v="PL 7945"/>
    <x v="2244"/>
    <x v="2"/>
    <x v="2"/>
    <x v="5"/>
    <x v="2"/>
    <x v="59"/>
    <x v="229"/>
    <x v="521"/>
    <x v="471"/>
    <x v="471"/>
    <x v="471"/>
    <x v="251"/>
    <x v="0"/>
    <x v="0"/>
    <x v="0"/>
    <x v="1"/>
    <x v="0"/>
  </r>
  <r>
    <s v="PL 7946"/>
    <x v="2245"/>
    <x v="2"/>
    <x v="4"/>
    <x v="0"/>
    <x v="1"/>
    <x v="9"/>
    <x v="237"/>
    <x v="230"/>
    <x v="2543"/>
    <x v="2543"/>
    <x v="2543"/>
    <x v="2728"/>
    <x v="0"/>
    <x v="1"/>
    <x v="1"/>
    <x v="1"/>
    <x v="0"/>
  </r>
  <r>
    <s v="PL 7947"/>
    <x v="2246"/>
    <x v="3"/>
    <x v="0"/>
    <x v="8"/>
    <x v="2"/>
    <x v="42"/>
    <x v="240"/>
    <x v="533"/>
    <x v="2544"/>
    <x v="2544"/>
    <x v="2544"/>
    <x v="2729"/>
    <x v="1"/>
    <x v="2"/>
    <x v="1"/>
    <x v="1"/>
    <x v="0"/>
  </r>
  <r>
    <s v="PL 7948"/>
    <x v="30"/>
    <x v="0"/>
    <x v="0"/>
    <x v="1"/>
    <x v="2"/>
    <x v="35"/>
    <x v="241"/>
    <x v="535"/>
    <x v="2545"/>
    <x v="2545"/>
    <x v="2545"/>
    <x v="2730"/>
    <x v="0"/>
    <x v="1"/>
    <x v="0"/>
    <x v="0"/>
    <x v="1"/>
  </r>
  <r>
    <s v="PL 7949"/>
    <x v="2247"/>
    <x v="0"/>
    <x v="0"/>
    <x v="1"/>
    <x v="1"/>
    <x v="1"/>
    <x v="241"/>
    <x v="535"/>
    <x v="889"/>
    <x v="889"/>
    <x v="889"/>
    <x v="1938"/>
    <x v="0"/>
    <x v="1"/>
    <x v="1"/>
    <x v="1"/>
    <x v="0"/>
  </r>
  <r>
    <s v="PL 7950"/>
    <x v="2248"/>
    <x v="3"/>
    <x v="0"/>
    <x v="0"/>
    <x v="1"/>
    <x v="9"/>
    <x v="237"/>
    <x v="230"/>
    <x v="2546"/>
    <x v="2546"/>
    <x v="2546"/>
    <x v="2731"/>
    <x v="0"/>
    <x v="1"/>
    <x v="0"/>
    <x v="0"/>
    <x v="1"/>
  </r>
  <r>
    <s v="PL 7951"/>
    <x v="2248"/>
    <x v="1"/>
    <x v="0"/>
    <x v="9"/>
    <x v="0"/>
    <x v="70"/>
    <x v="238"/>
    <x v="531"/>
    <x v="2547"/>
    <x v="2547"/>
    <x v="2547"/>
    <x v="2732"/>
    <x v="0"/>
    <x v="2"/>
    <x v="0"/>
    <x v="0"/>
    <x v="0"/>
  </r>
  <r>
    <s v="PL 7952"/>
    <x v="30"/>
    <x v="2"/>
    <x v="3"/>
    <x v="9"/>
    <x v="2"/>
    <x v="20"/>
    <x v="237"/>
    <x v="530"/>
    <x v="2548"/>
    <x v="2548"/>
    <x v="2548"/>
    <x v="2733"/>
    <x v="0"/>
    <x v="2"/>
    <x v="0"/>
    <x v="0"/>
    <x v="1"/>
  </r>
  <r>
    <s v="PL 7953"/>
    <x v="2249"/>
    <x v="0"/>
    <x v="0"/>
    <x v="9"/>
    <x v="0"/>
    <x v="19"/>
    <x v="237"/>
    <x v="530"/>
    <x v="2549"/>
    <x v="2549"/>
    <x v="2549"/>
    <x v="2734"/>
    <x v="0"/>
    <x v="2"/>
    <x v="1"/>
    <x v="0"/>
    <x v="0"/>
  </r>
  <r>
    <s v="PL 7954"/>
    <x v="1252"/>
    <x v="0"/>
    <x v="0"/>
    <x v="8"/>
    <x v="2"/>
    <x v="20"/>
    <x v="244"/>
    <x v="544"/>
    <x v="2550"/>
    <x v="2550"/>
    <x v="2550"/>
    <x v="2735"/>
    <x v="0"/>
    <x v="2"/>
    <x v="0"/>
    <x v="0"/>
    <x v="1"/>
  </r>
  <r>
    <s v="PL 7955"/>
    <x v="1252"/>
    <x v="0"/>
    <x v="0"/>
    <x v="6"/>
    <x v="1"/>
    <x v="7"/>
    <x v="237"/>
    <x v="530"/>
    <x v="2551"/>
    <x v="2551"/>
    <x v="2551"/>
    <x v="2736"/>
    <x v="1"/>
    <x v="0"/>
    <x v="0"/>
    <x v="0"/>
    <x v="1"/>
  </r>
  <r>
    <s v="PL 7956"/>
    <x v="2250"/>
    <x v="2"/>
    <x v="3"/>
    <x v="19"/>
    <x v="2"/>
    <x v="33"/>
    <x v="244"/>
    <x v="544"/>
    <x v="2552"/>
    <x v="2552"/>
    <x v="2552"/>
    <x v="2737"/>
    <x v="1"/>
    <x v="0"/>
    <x v="1"/>
    <x v="1"/>
    <x v="0"/>
  </r>
  <r>
    <s v="PL 7957"/>
    <x v="2251"/>
    <x v="2"/>
    <x v="2"/>
    <x v="19"/>
    <x v="2"/>
    <x v="33"/>
    <x v="241"/>
    <x v="535"/>
    <x v="2552"/>
    <x v="2552"/>
    <x v="2552"/>
    <x v="2737"/>
    <x v="1"/>
    <x v="0"/>
    <x v="1"/>
    <x v="1"/>
    <x v="0"/>
  </r>
  <r>
    <s v="PL 7958"/>
    <x v="2252"/>
    <x v="0"/>
    <x v="0"/>
    <x v="6"/>
    <x v="1"/>
    <x v="7"/>
    <x v="225"/>
    <x v="541"/>
    <x v="2553"/>
    <x v="2553"/>
    <x v="2553"/>
    <x v="2738"/>
    <x v="0"/>
    <x v="0"/>
    <x v="0"/>
    <x v="0"/>
    <x v="1"/>
  </r>
  <r>
    <s v="PL 7959"/>
    <x v="2252"/>
    <x v="3"/>
    <x v="0"/>
    <x v="0"/>
    <x v="1"/>
    <x v="7"/>
    <x v="243"/>
    <x v="540"/>
    <x v="2554"/>
    <x v="2554"/>
    <x v="2554"/>
    <x v="2739"/>
    <x v="1"/>
    <x v="2"/>
    <x v="0"/>
    <x v="0"/>
    <x v="1"/>
  </r>
  <r>
    <s v="PL 7960"/>
    <x v="2253"/>
    <x v="3"/>
    <x v="0"/>
    <x v="17"/>
    <x v="0"/>
    <x v="0"/>
    <x v="225"/>
    <x v="424"/>
    <x v="2555"/>
    <x v="2555"/>
    <x v="2555"/>
    <x v="2740"/>
    <x v="0"/>
    <x v="1"/>
    <x v="1"/>
    <x v="0"/>
    <x v="0"/>
  </r>
  <r>
    <s v="PL 7961"/>
    <x v="2254"/>
    <x v="0"/>
    <x v="0"/>
    <x v="17"/>
    <x v="0"/>
    <x v="0"/>
    <x v="244"/>
    <x v="188"/>
    <x v="2556"/>
    <x v="2556"/>
    <x v="2556"/>
    <x v="2741"/>
    <x v="0"/>
    <x v="1"/>
    <x v="1"/>
    <x v="0"/>
    <x v="0"/>
  </r>
  <r>
    <s v="PL 7962"/>
    <x v="2255"/>
    <x v="3"/>
    <x v="0"/>
    <x v="0"/>
    <x v="0"/>
    <x v="0"/>
    <x v="244"/>
    <x v="413"/>
    <x v="2515"/>
    <x v="2515"/>
    <x v="2515"/>
    <x v="993"/>
    <x v="1"/>
    <x v="1"/>
    <x v="1"/>
    <x v="0"/>
    <x v="0"/>
  </r>
  <r>
    <s v="PL 7963"/>
    <x v="2256"/>
    <x v="1"/>
    <x v="0"/>
    <x v="1"/>
    <x v="2"/>
    <x v="29"/>
    <x v="241"/>
    <x v="535"/>
    <x v="2557"/>
    <x v="2557"/>
    <x v="2557"/>
    <x v="2742"/>
    <x v="1"/>
    <x v="2"/>
    <x v="1"/>
    <x v="1"/>
    <x v="0"/>
  </r>
  <r>
    <s v="PL 7964"/>
    <x v="2257"/>
    <x v="2"/>
    <x v="1"/>
    <x v="0"/>
    <x v="0"/>
    <x v="70"/>
    <x v="244"/>
    <x v="544"/>
    <x v="1891"/>
    <x v="1891"/>
    <x v="1891"/>
    <x v="2006"/>
    <x v="0"/>
    <x v="1"/>
    <x v="1"/>
    <x v="0"/>
    <x v="0"/>
  </r>
  <r>
    <s v="PL 7965"/>
    <x v="2258"/>
    <x v="1"/>
    <x v="0"/>
    <x v="9"/>
    <x v="1"/>
    <x v="9"/>
    <x v="244"/>
    <x v="419"/>
    <x v="633"/>
    <x v="633"/>
    <x v="633"/>
    <x v="665"/>
    <x v="0"/>
    <x v="1"/>
    <x v="1"/>
    <x v="1"/>
    <x v="0"/>
  </r>
  <r>
    <s v="PL 7966"/>
    <x v="2259"/>
    <x v="2"/>
    <x v="3"/>
    <x v="1"/>
    <x v="2"/>
    <x v="35"/>
    <x v="244"/>
    <x v="544"/>
    <x v="2425"/>
    <x v="2425"/>
    <x v="2425"/>
    <x v="2743"/>
    <x v="0"/>
    <x v="1"/>
    <x v="1"/>
    <x v="1"/>
    <x v="0"/>
  </r>
  <r>
    <s v="PL 7967"/>
    <x v="2260"/>
    <x v="0"/>
    <x v="0"/>
    <x v="1"/>
    <x v="1"/>
    <x v="1"/>
    <x v="244"/>
    <x v="544"/>
    <x v="1737"/>
    <x v="1737"/>
    <x v="1737"/>
    <x v="1837"/>
    <x v="0"/>
    <x v="1"/>
    <x v="0"/>
    <x v="0"/>
    <x v="1"/>
  </r>
  <r>
    <s v="PL 7968"/>
    <x v="2261"/>
    <x v="3"/>
    <x v="0"/>
    <x v="9"/>
    <x v="2"/>
    <x v="36"/>
    <x v="238"/>
    <x v="531"/>
    <x v="2558"/>
    <x v="2558"/>
    <x v="2558"/>
    <x v="2744"/>
    <x v="1"/>
    <x v="2"/>
    <x v="0"/>
    <x v="1"/>
    <x v="0"/>
  </r>
  <r>
    <s v="PL 7969"/>
    <x v="2261"/>
    <x v="2"/>
    <x v="1"/>
    <x v="1"/>
    <x v="2"/>
    <x v="29"/>
    <x v="243"/>
    <x v="540"/>
    <x v="2559"/>
    <x v="2559"/>
    <x v="2559"/>
    <x v="2745"/>
    <x v="1"/>
    <x v="2"/>
    <x v="0"/>
    <x v="1"/>
    <x v="0"/>
  </r>
  <r>
    <s v="PL 7970"/>
    <x v="2262"/>
    <x v="2"/>
    <x v="4"/>
    <x v="6"/>
    <x v="2"/>
    <x v="59"/>
    <x v="241"/>
    <x v="535"/>
    <x v="2560"/>
    <x v="2560"/>
    <x v="2560"/>
    <x v="2746"/>
    <x v="0"/>
    <x v="1"/>
    <x v="1"/>
    <x v="1"/>
    <x v="0"/>
  </r>
  <r>
    <s v="PL 7971"/>
    <x v="2263"/>
    <x v="2"/>
    <x v="3"/>
    <x v="0"/>
    <x v="0"/>
    <x v="0"/>
    <x v="232"/>
    <x v="154"/>
    <x v="2561"/>
    <x v="2561"/>
    <x v="2561"/>
    <x v="2747"/>
    <x v="0"/>
    <x v="1"/>
    <x v="1"/>
    <x v="0"/>
    <x v="0"/>
  </r>
  <r>
    <s v="PL 7972"/>
    <x v="2264"/>
    <x v="1"/>
    <x v="0"/>
    <x v="4"/>
    <x v="0"/>
    <x v="0"/>
    <x v="248"/>
    <x v="77"/>
    <x v="2562"/>
    <x v="2562"/>
    <x v="2562"/>
    <x v="2748"/>
    <x v="0"/>
    <x v="2"/>
    <x v="1"/>
    <x v="0"/>
    <x v="0"/>
  </r>
  <r>
    <s v="PL 7973"/>
    <x v="2265"/>
    <x v="0"/>
    <x v="0"/>
    <x v="1"/>
    <x v="0"/>
    <x v="24"/>
    <x v="245"/>
    <x v="545"/>
    <x v="641"/>
    <x v="641"/>
    <x v="641"/>
    <x v="673"/>
    <x v="0"/>
    <x v="1"/>
    <x v="0"/>
    <x v="0"/>
    <x v="0"/>
  </r>
  <r>
    <s v="PL 7974"/>
    <x v="319"/>
    <x v="3"/>
    <x v="0"/>
    <x v="4"/>
    <x v="0"/>
    <x v="70"/>
    <x v="232"/>
    <x v="525"/>
    <x v="56"/>
    <x v="56"/>
    <x v="56"/>
    <x v="57"/>
    <x v="0"/>
    <x v="1"/>
    <x v="0"/>
    <x v="0"/>
    <x v="0"/>
  </r>
  <r>
    <s v="PL 7975"/>
    <x v="2266"/>
    <x v="0"/>
    <x v="0"/>
    <x v="4"/>
    <x v="0"/>
    <x v="15"/>
    <x v="232"/>
    <x v="525"/>
    <x v="30"/>
    <x v="30"/>
    <x v="30"/>
    <x v="31"/>
    <x v="0"/>
    <x v="1"/>
    <x v="1"/>
    <x v="0"/>
    <x v="0"/>
  </r>
  <r>
    <s v="PL 7976"/>
    <x v="2267"/>
    <x v="1"/>
    <x v="0"/>
    <x v="17"/>
    <x v="0"/>
    <x v="0"/>
    <x v="244"/>
    <x v="413"/>
    <x v="1694"/>
    <x v="1694"/>
    <x v="1694"/>
    <x v="1792"/>
    <x v="0"/>
    <x v="1"/>
    <x v="0"/>
    <x v="0"/>
    <x v="0"/>
  </r>
  <r>
    <s v="PL 7977"/>
    <x v="2267"/>
    <x v="1"/>
    <x v="0"/>
    <x v="17"/>
    <x v="0"/>
    <x v="0"/>
    <x v="244"/>
    <x v="549"/>
    <x v="720"/>
    <x v="720"/>
    <x v="720"/>
    <x v="755"/>
    <x v="0"/>
    <x v="1"/>
    <x v="0"/>
    <x v="0"/>
    <x v="0"/>
  </r>
  <r>
    <s v="PL 7978"/>
    <x v="2268"/>
    <x v="2"/>
    <x v="4"/>
    <x v="17"/>
    <x v="0"/>
    <x v="0"/>
    <x v="244"/>
    <x v="413"/>
    <x v="1502"/>
    <x v="1502"/>
    <x v="1502"/>
    <x v="2386"/>
    <x v="0"/>
    <x v="1"/>
    <x v="1"/>
    <x v="0"/>
    <x v="0"/>
  </r>
  <r>
    <s v="PL 7979"/>
    <x v="2269"/>
    <x v="3"/>
    <x v="0"/>
    <x v="2"/>
    <x v="2"/>
    <x v="31"/>
    <x v="243"/>
    <x v="540"/>
    <x v="2563"/>
    <x v="2563"/>
    <x v="2563"/>
    <x v="2749"/>
    <x v="1"/>
    <x v="2"/>
    <x v="0"/>
    <x v="1"/>
    <x v="0"/>
  </r>
  <r>
    <s v="PL 7980"/>
    <x v="2270"/>
    <x v="1"/>
    <x v="0"/>
    <x v="1"/>
    <x v="2"/>
    <x v="51"/>
    <x v="234"/>
    <x v="527"/>
    <x v="2564"/>
    <x v="2564"/>
    <x v="2564"/>
    <x v="2750"/>
    <x v="1"/>
    <x v="2"/>
    <x v="1"/>
    <x v="1"/>
    <x v="0"/>
  </r>
  <r>
    <s v="PL 7981"/>
    <x v="2271"/>
    <x v="3"/>
    <x v="0"/>
    <x v="1"/>
    <x v="2"/>
    <x v="35"/>
    <x v="232"/>
    <x v="525"/>
    <x v="2565"/>
    <x v="2565"/>
    <x v="2565"/>
    <x v="2751"/>
    <x v="1"/>
    <x v="2"/>
    <x v="1"/>
    <x v="1"/>
    <x v="0"/>
  </r>
  <r>
    <s v="PL 7982"/>
    <x v="1769"/>
    <x v="2"/>
    <x v="4"/>
    <x v="2"/>
    <x v="1"/>
    <x v="4"/>
    <x v="243"/>
    <x v="540"/>
    <x v="2566"/>
    <x v="2566"/>
    <x v="2566"/>
    <x v="2752"/>
    <x v="1"/>
    <x v="2"/>
    <x v="0"/>
    <x v="0"/>
    <x v="1"/>
  </r>
  <r>
    <s v="PL 7983"/>
    <x v="1769"/>
    <x v="0"/>
    <x v="0"/>
    <x v="2"/>
    <x v="1"/>
    <x v="4"/>
    <x v="243"/>
    <x v="540"/>
    <x v="711"/>
    <x v="711"/>
    <x v="711"/>
    <x v="746"/>
    <x v="1"/>
    <x v="2"/>
    <x v="0"/>
    <x v="0"/>
    <x v="1"/>
  </r>
  <r>
    <s v="PL 7984"/>
    <x v="2272"/>
    <x v="2"/>
    <x v="3"/>
    <x v="1"/>
    <x v="2"/>
    <x v="35"/>
    <x v="243"/>
    <x v="540"/>
    <x v="2567"/>
    <x v="2567"/>
    <x v="2567"/>
    <x v="2753"/>
    <x v="0"/>
    <x v="2"/>
    <x v="0"/>
    <x v="1"/>
    <x v="0"/>
  </r>
  <r>
    <s v="PL 7985"/>
    <x v="2272"/>
    <x v="3"/>
    <x v="0"/>
    <x v="1"/>
    <x v="1"/>
    <x v="7"/>
    <x v="229"/>
    <x v="521"/>
    <x v="2568"/>
    <x v="2568"/>
    <x v="2568"/>
    <x v="2754"/>
    <x v="1"/>
    <x v="2"/>
    <x v="0"/>
    <x v="1"/>
    <x v="0"/>
  </r>
  <r>
    <s v="PL 7986"/>
    <x v="2273"/>
    <x v="2"/>
    <x v="4"/>
    <x v="0"/>
    <x v="1"/>
    <x v="7"/>
    <x v="240"/>
    <x v="533"/>
    <x v="2569"/>
    <x v="2569"/>
    <x v="2569"/>
    <x v="2755"/>
    <x v="1"/>
    <x v="2"/>
    <x v="1"/>
    <x v="1"/>
    <x v="0"/>
  </r>
  <r>
    <s v="PL 7987"/>
    <x v="2274"/>
    <x v="3"/>
    <x v="0"/>
    <x v="0"/>
    <x v="1"/>
    <x v="7"/>
    <x v="248"/>
    <x v="499"/>
    <x v="2570"/>
    <x v="2570"/>
    <x v="2570"/>
    <x v="2756"/>
    <x v="1"/>
    <x v="2"/>
    <x v="1"/>
    <x v="1"/>
    <x v="0"/>
  </r>
  <r>
    <s v="PL 7988"/>
    <x v="2275"/>
    <x v="0"/>
    <x v="0"/>
    <x v="18"/>
    <x v="2"/>
    <x v="27"/>
    <x v="240"/>
    <x v="533"/>
    <x v="2571"/>
    <x v="2571"/>
    <x v="2571"/>
    <x v="2757"/>
    <x v="1"/>
    <x v="0"/>
    <x v="1"/>
    <x v="1"/>
    <x v="0"/>
  </r>
  <r>
    <s v="PL 7989"/>
    <x v="2276"/>
    <x v="1"/>
    <x v="0"/>
    <x v="4"/>
    <x v="2"/>
    <x v="18"/>
    <x v="225"/>
    <x v="247"/>
    <x v="2572"/>
    <x v="2572"/>
    <x v="2572"/>
    <x v="2758"/>
    <x v="0"/>
    <x v="1"/>
    <x v="1"/>
    <x v="1"/>
    <x v="0"/>
  </r>
  <r>
    <s v="PL 7990"/>
    <x v="2277"/>
    <x v="1"/>
    <x v="0"/>
    <x v="16"/>
    <x v="2"/>
    <x v="58"/>
    <x v="249"/>
    <x v="550"/>
    <x v="2573"/>
    <x v="2573"/>
    <x v="2573"/>
    <x v="2759"/>
    <x v="1"/>
    <x v="2"/>
    <x v="1"/>
    <x v="1"/>
    <x v="0"/>
  </r>
  <r>
    <s v="PL 7991"/>
    <x v="2278"/>
    <x v="2"/>
    <x v="2"/>
    <x v="19"/>
    <x v="2"/>
    <x v="20"/>
    <x v="229"/>
    <x v="521"/>
    <x v="2574"/>
    <x v="2574"/>
    <x v="2574"/>
    <x v="2760"/>
    <x v="0"/>
    <x v="2"/>
    <x v="1"/>
    <x v="1"/>
    <x v="0"/>
  </r>
  <r>
    <s v="PL 7992"/>
    <x v="516"/>
    <x v="3"/>
    <x v="0"/>
    <x v="0"/>
    <x v="0"/>
    <x v="0"/>
    <x v="225"/>
    <x v="541"/>
    <x v="2575"/>
    <x v="2575"/>
    <x v="2575"/>
    <x v="2761"/>
    <x v="0"/>
    <x v="1"/>
    <x v="0"/>
    <x v="0"/>
    <x v="0"/>
  </r>
  <r>
    <s v="PL 7993"/>
    <x v="1696"/>
    <x v="1"/>
    <x v="0"/>
    <x v="1"/>
    <x v="0"/>
    <x v="24"/>
    <x v="225"/>
    <x v="541"/>
    <x v="362"/>
    <x v="362"/>
    <x v="362"/>
    <x v="2291"/>
    <x v="0"/>
    <x v="1"/>
    <x v="0"/>
    <x v="0"/>
    <x v="0"/>
  </r>
  <r>
    <s v="PL 7994"/>
    <x v="2279"/>
    <x v="2"/>
    <x v="1"/>
    <x v="1"/>
    <x v="0"/>
    <x v="55"/>
    <x v="240"/>
    <x v="533"/>
    <x v="2576"/>
    <x v="2576"/>
    <x v="2576"/>
    <x v="258"/>
    <x v="0"/>
    <x v="1"/>
    <x v="1"/>
    <x v="0"/>
    <x v="0"/>
  </r>
  <r>
    <s v="PL 7995"/>
    <x v="2280"/>
    <x v="2"/>
    <x v="4"/>
    <x v="0"/>
    <x v="0"/>
    <x v="0"/>
    <x v="238"/>
    <x v="237"/>
    <x v="2246"/>
    <x v="2246"/>
    <x v="2246"/>
    <x v="2762"/>
    <x v="0"/>
    <x v="1"/>
    <x v="1"/>
    <x v="0"/>
    <x v="0"/>
  </r>
  <r>
    <s v="PL 7996"/>
    <x v="2281"/>
    <x v="1"/>
    <x v="0"/>
    <x v="6"/>
    <x v="0"/>
    <x v="24"/>
    <x v="248"/>
    <x v="499"/>
    <x v="142"/>
    <x v="142"/>
    <x v="142"/>
    <x v="145"/>
    <x v="0"/>
    <x v="1"/>
    <x v="1"/>
    <x v="0"/>
    <x v="0"/>
  </r>
  <r>
    <s v="PL 7997"/>
    <x v="2282"/>
    <x v="1"/>
    <x v="0"/>
    <x v="6"/>
    <x v="2"/>
    <x v="34"/>
    <x v="229"/>
    <x v="521"/>
    <x v="2577"/>
    <x v="2577"/>
    <x v="2577"/>
    <x v="2763"/>
    <x v="0"/>
    <x v="2"/>
    <x v="1"/>
    <x v="1"/>
    <x v="0"/>
  </r>
  <r>
    <s v="PL 7998"/>
    <x v="2283"/>
    <x v="3"/>
    <x v="0"/>
    <x v="1"/>
    <x v="2"/>
    <x v="29"/>
    <x v="243"/>
    <x v="540"/>
    <x v="2578"/>
    <x v="2578"/>
    <x v="2578"/>
    <x v="2764"/>
    <x v="1"/>
    <x v="2"/>
    <x v="1"/>
    <x v="1"/>
    <x v="0"/>
  </r>
  <r>
    <s v="PL 7999"/>
    <x v="210"/>
    <x v="0"/>
    <x v="0"/>
    <x v="4"/>
    <x v="2"/>
    <x v="27"/>
    <x v="243"/>
    <x v="540"/>
    <x v="2579"/>
    <x v="2579"/>
    <x v="2579"/>
    <x v="2765"/>
    <x v="0"/>
    <x v="0"/>
    <x v="0"/>
    <x v="0"/>
    <x v="1"/>
  </r>
  <r>
    <s v="PL 8000"/>
    <x v="1374"/>
    <x v="3"/>
    <x v="0"/>
    <x v="1"/>
    <x v="1"/>
    <x v="4"/>
    <x v="238"/>
    <x v="531"/>
    <x v="1505"/>
    <x v="1505"/>
    <x v="1505"/>
    <x v="2766"/>
    <x v="0"/>
    <x v="2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003"/>
    <x v="169"/>
    <x v="1"/>
    <x v="0"/>
    <x v="17"/>
    <x v="0"/>
    <x v="0"/>
    <x v="242"/>
    <x v="479"/>
    <x v="2580"/>
    <x v="2580"/>
    <x v="2580"/>
    <x v="2767"/>
    <x v="0"/>
    <x v="1"/>
    <x v="0"/>
    <x v="0"/>
    <x v="0"/>
  </r>
  <r>
    <s v="PL 8004"/>
    <x v="43"/>
    <x v="1"/>
    <x v="0"/>
    <x v="17"/>
    <x v="0"/>
    <x v="0"/>
    <x v="236"/>
    <x v="295"/>
    <x v="2581"/>
    <x v="2581"/>
    <x v="2581"/>
    <x v="2768"/>
    <x v="0"/>
    <x v="1"/>
    <x v="0"/>
    <x v="0"/>
    <x v="0"/>
  </r>
  <r>
    <s v="PL 8005"/>
    <x v="2284"/>
    <x v="2"/>
    <x v="2"/>
    <x v="17"/>
    <x v="0"/>
    <x v="0"/>
    <x v="236"/>
    <x v="292"/>
    <x v="351"/>
    <x v="351"/>
    <x v="351"/>
    <x v="2188"/>
    <x v="0"/>
    <x v="1"/>
    <x v="1"/>
    <x v="0"/>
    <x v="0"/>
  </r>
  <r>
    <s v="PL 8006"/>
    <x v="2285"/>
    <x v="0"/>
    <x v="0"/>
    <x v="9"/>
    <x v="2"/>
    <x v="49"/>
    <x v="239"/>
    <x v="532"/>
    <x v="2582"/>
    <x v="2582"/>
    <x v="2582"/>
    <x v="2769"/>
    <x v="1"/>
    <x v="1"/>
    <x v="1"/>
    <x v="1"/>
    <x v="0"/>
  </r>
  <r>
    <s v="PL 8007"/>
    <x v="2286"/>
    <x v="3"/>
    <x v="0"/>
    <x v="4"/>
    <x v="0"/>
    <x v="0"/>
    <x v="227"/>
    <x v="518"/>
    <x v="2583"/>
    <x v="2583"/>
    <x v="2583"/>
    <x v="2770"/>
    <x v="0"/>
    <x v="1"/>
    <x v="0"/>
    <x v="0"/>
    <x v="0"/>
  </r>
  <r>
    <s v="PL 8008"/>
    <x v="2287"/>
    <x v="0"/>
    <x v="0"/>
    <x v="17"/>
    <x v="0"/>
    <x v="0"/>
    <x v="227"/>
    <x v="300"/>
    <x v="1995"/>
    <x v="1995"/>
    <x v="1995"/>
    <x v="2115"/>
    <x v="0"/>
    <x v="1"/>
    <x v="1"/>
    <x v="0"/>
    <x v="0"/>
  </r>
  <r>
    <s v="PL 8009"/>
    <x v="1856"/>
    <x v="3"/>
    <x v="0"/>
    <x v="9"/>
    <x v="2"/>
    <x v="59"/>
    <x v="214"/>
    <x v="486"/>
    <x v="34"/>
    <x v="34"/>
    <x v="34"/>
    <x v="953"/>
    <x v="0"/>
    <x v="1"/>
    <x v="0"/>
    <x v="1"/>
    <x v="0"/>
  </r>
  <r>
    <s v="PL 8010"/>
    <x v="2288"/>
    <x v="3"/>
    <x v="0"/>
    <x v="9"/>
    <x v="2"/>
    <x v="59"/>
    <x v="214"/>
    <x v="486"/>
    <x v="34"/>
    <x v="34"/>
    <x v="34"/>
    <x v="953"/>
    <x v="0"/>
    <x v="1"/>
    <x v="1"/>
    <x v="1"/>
    <x v="0"/>
  </r>
  <r>
    <s v="PL 8011"/>
    <x v="2289"/>
    <x v="0"/>
    <x v="0"/>
    <x v="2"/>
    <x v="1"/>
    <x v="7"/>
    <x v="243"/>
    <x v="540"/>
    <x v="2584"/>
    <x v="2584"/>
    <x v="2584"/>
    <x v="2771"/>
    <x v="1"/>
    <x v="0"/>
    <x v="1"/>
    <x v="1"/>
    <x v="0"/>
  </r>
  <r>
    <s v="PL 8012"/>
    <x v="2290"/>
    <x v="3"/>
    <x v="0"/>
    <x v="18"/>
    <x v="1"/>
    <x v="7"/>
    <x v="214"/>
    <x v="486"/>
    <x v="2585"/>
    <x v="2585"/>
    <x v="2585"/>
    <x v="2772"/>
    <x v="1"/>
    <x v="0"/>
    <x v="1"/>
    <x v="1"/>
    <x v="0"/>
  </r>
  <r>
    <s v="PL 8013"/>
    <x v="2291"/>
    <x v="3"/>
    <x v="0"/>
    <x v="0"/>
    <x v="0"/>
    <x v="0"/>
    <x v="220"/>
    <x v="403"/>
    <x v="2002"/>
    <x v="2002"/>
    <x v="2002"/>
    <x v="2123"/>
    <x v="0"/>
    <x v="1"/>
    <x v="1"/>
    <x v="0"/>
    <x v="0"/>
  </r>
  <r>
    <s v="PL 8014"/>
    <x v="2292"/>
    <x v="0"/>
    <x v="0"/>
    <x v="17"/>
    <x v="0"/>
    <x v="0"/>
    <x v="224"/>
    <x v="397"/>
    <x v="1284"/>
    <x v="1284"/>
    <x v="1284"/>
    <x v="1359"/>
    <x v="0"/>
    <x v="1"/>
    <x v="1"/>
    <x v="0"/>
    <x v="0"/>
  </r>
  <r>
    <s v="PL 8015"/>
    <x v="2293"/>
    <x v="0"/>
    <x v="0"/>
    <x v="17"/>
    <x v="0"/>
    <x v="0"/>
    <x v="224"/>
    <x v="397"/>
    <x v="1740"/>
    <x v="1740"/>
    <x v="1740"/>
    <x v="1840"/>
    <x v="0"/>
    <x v="1"/>
    <x v="1"/>
    <x v="0"/>
    <x v="0"/>
  </r>
  <r>
    <s v="PL 8016"/>
    <x v="2294"/>
    <x v="1"/>
    <x v="0"/>
    <x v="17"/>
    <x v="0"/>
    <x v="0"/>
    <x v="224"/>
    <x v="310"/>
    <x v="1135"/>
    <x v="1135"/>
    <x v="1135"/>
    <x v="1196"/>
    <x v="0"/>
    <x v="1"/>
    <x v="1"/>
    <x v="0"/>
    <x v="0"/>
  </r>
  <r>
    <s v="PL 8017"/>
    <x v="2295"/>
    <x v="1"/>
    <x v="0"/>
    <x v="17"/>
    <x v="0"/>
    <x v="0"/>
    <x v="224"/>
    <x v="517"/>
    <x v="604"/>
    <x v="604"/>
    <x v="604"/>
    <x v="2773"/>
    <x v="0"/>
    <x v="1"/>
    <x v="1"/>
    <x v="0"/>
    <x v="0"/>
  </r>
  <r>
    <s v="PL 8018"/>
    <x v="2296"/>
    <x v="3"/>
    <x v="0"/>
    <x v="17"/>
    <x v="0"/>
    <x v="0"/>
    <x v="224"/>
    <x v="397"/>
    <x v="443"/>
    <x v="443"/>
    <x v="443"/>
    <x v="459"/>
    <x v="0"/>
    <x v="1"/>
    <x v="1"/>
    <x v="0"/>
    <x v="0"/>
  </r>
  <r>
    <s v="PL 8019"/>
    <x v="2297"/>
    <x v="2"/>
    <x v="3"/>
    <x v="9"/>
    <x v="0"/>
    <x v="0"/>
    <x v="224"/>
    <x v="517"/>
    <x v="2586"/>
    <x v="2586"/>
    <x v="2586"/>
    <x v="2774"/>
    <x v="0"/>
    <x v="1"/>
    <x v="1"/>
    <x v="0"/>
    <x v="0"/>
  </r>
  <r>
    <s v="PL 8020"/>
    <x v="2298"/>
    <x v="1"/>
    <x v="0"/>
    <x v="17"/>
    <x v="0"/>
    <x v="53"/>
    <x v="220"/>
    <x v="523"/>
    <x v="2587"/>
    <x v="2587"/>
    <x v="2587"/>
    <x v="2775"/>
    <x v="0"/>
    <x v="1"/>
    <x v="1"/>
    <x v="0"/>
    <x v="0"/>
  </r>
  <r>
    <s v="PL 8021"/>
    <x v="2299"/>
    <x v="2"/>
    <x v="3"/>
    <x v="3"/>
    <x v="0"/>
    <x v="0"/>
    <x v="226"/>
    <x v="539"/>
    <x v="2588"/>
    <x v="2588"/>
    <x v="2588"/>
    <x v="2776"/>
    <x v="0"/>
    <x v="1"/>
    <x v="1"/>
    <x v="0"/>
    <x v="0"/>
  </r>
  <r>
    <s v="PL 8022"/>
    <x v="2300"/>
    <x v="3"/>
    <x v="0"/>
    <x v="0"/>
    <x v="0"/>
    <x v="53"/>
    <x v="217"/>
    <x v="247"/>
    <x v="2589"/>
    <x v="2589"/>
    <x v="2589"/>
    <x v="2777"/>
    <x v="0"/>
    <x v="1"/>
    <x v="0"/>
    <x v="0"/>
    <x v="0"/>
  </r>
  <r>
    <s v="PL 8023"/>
    <x v="2300"/>
    <x v="3"/>
    <x v="0"/>
    <x v="1"/>
    <x v="0"/>
    <x v="70"/>
    <x v="244"/>
    <x v="544"/>
    <x v="471"/>
    <x v="471"/>
    <x v="471"/>
    <x v="294"/>
    <x v="0"/>
    <x v="1"/>
    <x v="0"/>
    <x v="0"/>
    <x v="0"/>
  </r>
  <r>
    <s v="PL 8024"/>
    <x v="2301"/>
    <x v="0"/>
    <x v="0"/>
    <x v="4"/>
    <x v="0"/>
    <x v="71"/>
    <x v="224"/>
    <x v="517"/>
    <x v="2590"/>
    <x v="2590"/>
    <x v="2590"/>
    <x v="2778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039"/>
    <x v="606"/>
    <x v="0"/>
    <x v="0"/>
    <x v="0"/>
    <x v="0"/>
    <x v="0"/>
    <x v="232"/>
    <x v="154"/>
    <x v="35"/>
    <x v="35"/>
    <x v="35"/>
    <x v="36"/>
    <x v="0"/>
    <x v="1"/>
    <x v="0"/>
    <x v="0"/>
    <x v="0"/>
  </r>
  <r>
    <s v="PL 8065"/>
    <x v="537"/>
    <x v="2"/>
    <x v="3"/>
    <x v="0"/>
    <x v="2"/>
    <x v="35"/>
    <x v="243"/>
    <x v="540"/>
    <x v="2591"/>
    <x v="2591"/>
    <x v="2591"/>
    <x v="2779"/>
    <x v="0"/>
    <x v="0"/>
    <x v="0"/>
    <x v="0"/>
    <x v="1"/>
  </r>
  <r>
    <s v="PL 8066"/>
    <x v="2302"/>
    <x v="1"/>
    <x v="0"/>
    <x v="0"/>
    <x v="0"/>
    <x v="0"/>
    <x v="225"/>
    <x v="424"/>
    <x v="2013"/>
    <x v="2013"/>
    <x v="2013"/>
    <x v="2448"/>
    <x v="0"/>
    <x v="1"/>
    <x v="0"/>
    <x v="0"/>
    <x v="0"/>
  </r>
  <r>
    <s v="PL 8067"/>
    <x v="2303"/>
    <x v="1"/>
    <x v="0"/>
    <x v="19"/>
    <x v="2"/>
    <x v="33"/>
    <x v="225"/>
    <x v="541"/>
    <x v="2592"/>
    <x v="2592"/>
    <x v="2592"/>
    <x v="2780"/>
    <x v="1"/>
    <x v="0"/>
    <x v="1"/>
    <x v="1"/>
    <x v="0"/>
  </r>
  <r>
    <s v="PL 8068"/>
    <x v="2304"/>
    <x v="2"/>
    <x v="2"/>
    <x v="17"/>
    <x v="2"/>
    <x v="51"/>
    <x v="225"/>
    <x v="551"/>
    <x v="2593"/>
    <x v="2593"/>
    <x v="2593"/>
    <x v="2781"/>
    <x v="1"/>
    <x v="1"/>
    <x v="0"/>
    <x v="0"/>
    <x v="1"/>
  </r>
  <r>
    <s v="PL 8069"/>
    <x v="2252"/>
    <x v="3"/>
    <x v="0"/>
    <x v="17"/>
    <x v="1"/>
    <x v="1"/>
    <x v="225"/>
    <x v="541"/>
    <x v="2594"/>
    <x v="2594"/>
    <x v="2594"/>
    <x v="929"/>
    <x v="1"/>
    <x v="1"/>
    <x v="0"/>
    <x v="0"/>
    <x v="1"/>
  </r>
  <r>
    <s v="PL 8070"/>
    <x v="2305"/>
    <x v="3"/>
    <x v="0"/>
    <x v="0"/>
    <x v="0"/>
    <x v="0"/>
    <x v="238"/>
    <x v="149"/>
    <x v="2595"/>
    <x v="2595"/>
    <x v="2595"/>
    <x v="2782"/>
    <x v="0"/>
    <x v="1"/>
    <x v="0"/>
    <x v="0"/>
    <x v="0"/>
  </r>
  <r>
    <s v="PL 8071"/>
    <x v="2305"/>
    <x v="1"/>
    <x v="0"/>
    <x v="0"/>
    <x v="0"/>
    <x v="0"/>
    <x v="238"/>
    <x v="149"/>
    <x v="1097"/>
    <x v="1097"/>
    <x v="1097"/>
    <x v="1153"/>
    <x v="0"/>
    <x v="1"/>
    <x v="0"/>
    <x v="0"/>
    <x v="0"/>
  </r>
  <r>
    <s v="PL 8072"/>
    <x v="2306"/>
    <x v="0"/>
    <x v="0"/>
    <x v="6"/>
    <x v="2"/>
    <x v="21"/>
    <x v="248"/>
    <x v="499"/>
    <x v="2596"/>
    <x v="2596"/>
    <x v="2596"/>
    <x v="2783"/>
    <x v="0"/>
    <x v="2"/>
    <x v="1"/>
    <x v="1"/>
    <x v="0"/>
  </r>
  <r>
    <s v="PL 8073"/>
    <x v="2265"/>
    <x v="3"/>
    <x v="0"/>
    <x v="6"/>
    <x v="2"/>
    <x v="35"/>
    <x v="248"/>
    <x v="499"/>
    <x v="2597"/>
    <x v="2597"/>
    <x v="2597"/>
    <x v="2784"/>
    <x v="0"/>
    <x v="2"/>
    <x v="0"/>
    <x v="0"/>
    <x v="1"/>
  </r>
  <r>
    <s v="PL 8074"/>
    <x v="2307"/>
    <x v="0"/>
    <x v="0"/>
    <x v="1"/>
    <x v="1"/>
    <x v="1"/>
    <x v="234"/>
    <x v="527"/>
    <x v="2598"/>
    <x v="2598"/>
    <x v="2598"/>
    <x v="2726"/>
    <x v="0"/>
    <x v="2"/>
    <x v="0"/>
    <x v="0"/>
    <x v="1"/>
  </r>
  <r>
    <s v="PL 8075"/>
    <x v="2307"/>
    <x v="3"/>
    <x v="0"/>
    <x v="1"/>
    <x v="2"/>
    <x v="35"/>
    <x v="234"/>
    <x v="527"/>
    <x v="2599"/>
    <x v="2599"/>
    <x v="2599"/>
    <x v="2785"/>
    <x v="0"/>
    <x v="2"/>
    <x v="0"/>
    <x v="0"/>
    <x v="1"/>
  </r>
  <r>
    <s v="PL 8076"/>
    <x v="670"/>
    <x v="1"/>
    <x v="0"/>
    <x v="0"/>
    <x v="0"/>
    <x v="0"/>
    <x v="225"/>
    <x v="541"/>
    <x v="2600"/>
    <x v="2600"/>
    <x v="2600"/>
    <x v="2786"/>
    <x v="0"/>
    <x v="1"/>
    <x v="0"/>
    <x v="0"/>
    <x v="0"/>
  </r>
  <r>
    <s v="PL 8077"/>
    <x v="670"/>
    <x v="0"/>
    <x v="0"/>
    <x v="0"/>
    <x v="0"/>
    <x v="0"/>
    <x v="225"/>
    <x v="541"/>
    <x v="2601"/>
    <x v="2601"/>
    <x v="2601"/>
    <x v="2787"/>
    <x v="0"/>
    <x v="1"/>
    <x v="0"/>
    <x v="0"/>
    <x v="0"/>
  </r>
  <r>
    <s v="PL 8078"/>
    <x v="2308"/>
    <x v="0"/>
    <x v="0"/>
    <x v="17"/>
    <x v="0"/>
    <x v="0"/>
    <x v="225"/>
    <x v="541"/>
    <x v="2602"/>
    <x v="2602"/>
    <x v="2602"/>
    <x v="2788"/>
    <x v="0"/>
    <x v="1"/>
    <x v="1"/>
    <x v="0"/>
    <x v="0"/>
  </r>
  <r>
    <s v="PL 8079"/>
    <x v="2309"/>
    <x v="1"/>
    <x v="0"/>
    <x v="0"/>
    <x v="0"/>
    <x v="0"/>
    <x v="238"/>
    <x v="531"/>
    <x v="1757"/>
    <x v="1757"/>
    <x v="1757"/>
    <x v="2789"/>
    <x v="0"/>
    <x v="1"/>
    <x v="1"/>
    <x v="0"/>
    <x v="0"/>
  </r>
  <r>
    <s v="PL 8080"/>
    <x v="2310"/>
    <x v="0"/>
    <x v="0"/>
    <x v="4"/>
    <x v="0"/>
    <x v="24"/>
    <x v="238"/>
    <x v="531"/>
    <x v="5"/>
    <x v="5"/>
    <x v="5"/>
    <x v="5"/>
    <x v="0"/>
    <x v="1"/>
    <x v="0"/>
    <x v="0"/>
    <x v="0"/>
  </r>
  <r>
    <s v="PL 8081"/>
    <x v="2311"/>
    <x v="3"/>
    <x v="0"/>
    <x v="0"/>
    <x v="0"/>
    <x v="70"/>
    <x v="243"/>
    <x v="540"/>
    <x v="2603"/>
    <x v="2603"/>
    <x v="2603"/>
    <x v="2790"/>
    <x v="0"/>
    <x v="2"/>
    <x v="1"/>
    <x v="0"/>
    <x v="0"/>
  </r>
  <r>
    <s v="PL 8082"/>
    <x v="2312"/>
    <x v="1"/>
    <x v="0"/>
    <x v="1"/>
    <x v="2"/>
    <x v="35"/>
    <x v="238"/>
    <x v="531"/>
    <x v="2604"/>
    <x v="2604"/>
    <x v="2604"/>
    <x v="2791"/>
    <x v="0"/>
    <x v="1"/>
    <x v="1"/>
    <x v="1"/>
    <x v="0"/>
  </r>
  <r>
    <s v="PL 8083"/>
    <x v="2313"/>
    <x v="1"/>
    <x v="0"/>
    <x v="1"/>
    <x v="1"/>
    <x v="1"/>
    <x v="238"/>
    <x v="531"/>
    <x v="2362"/>
    <x v="2362"/>
    <x v="2362"/>
    <x v="2792"/>
    <x v="0"/>
    <x v="1"/>
    <x v="0"/>
    <x v="1"/>
    <x v="0"/>
  </r>
  <r>
    <s v="PL 8084"/>
    <x v="2314"/>
    <x v="0"/>
    <x v="0"/>
    <x v="0"/>
    <x v="2"/>
    <x v="34"/>
    <x v="238"/>
    <x v="531"/>
    <x v="2605"/>
    <x v="2605"/>
    <x v="2605"/>
    <x v="2793"/>
    <x v="0"/>
    <x v="2"/>
    <x v="0"/>
    <x v="1"/>
    <x v="0"/>
  </r>
  <r>
    <s v="PL 8085"/>
    <x v="2314"/>
    <x v="3"/>
    <x v="0"/>
    <x v="6"/>
    <x v="2"/>
    <x v="35"/>
    <x v="229"/>
    <x v="521"/>
    <x v="2606"/>
    <x v="2606"/>
    <x v="2606"/>
    <x v="2794"/>
    <x v="0"/>
    <x v="2"/>
    <x v="0"/>
    <x v="1"/>
    <x v="0"/>
  </r>
  <r>
    <s v="PL 8086"/>
    <x v="1819"/>
    <x v="2"/>
    <x v="4"/>
    <x v="2"/>
    <x v="2"/>
    <x v="33"/>
    <x v="248"/>
    <x v="499"/>
    <x v="2607"/>
    <x v="2607"/>
    <x v="2607"/>
    <x v="2795"/>
    <x v="0"/>
    <x v="0"/>
    <x v="0"/>
    <x v="0"/>
    <x v="1"/>
  </r>
  <r>
    <s v="PL 8087"/>
    <x v="25"/>
    <x v="1"/>
    <x v="0"/>
    <x v="19"/>
    <x v="2"/>
    <x v="33"/>
    <x v="238"/>
    <x v="531"/>
    <x v="2592"/>
    <x v="2592"/>
    <x v="2592"/>
    <x v="2780"/>
    <x v="1"/>
    <x v="0"/>
    <x v="0"/>
    <x v="1"/>
    <x v="0"/>
  </r>
  <r>
    <s v="PL 8088"/>
    <x v="1019"/>
    <x v="0"/>
    <x v="0"/>
    <x v="0"/>
    <x v="0"/>
    <x v="0"/>
    <x v="238"/>
    <x v="531"/>
    <x v="1536"/>
    <x v="1536"/>
    <x v="1536"/>
    <x v="1625"/>
    <x v="0"/>
    <x v="1"/>
    <x v="0"/>
    <x v="0"/>
    <x v="0"/>
  </r>
  <r>
    <s v="PL 8089"/>
    <x v="2252"/>
    <x v="0"/>
    <x v="0"/>
    <x v="1"/>
    <x v="2"/>
    <x v="35"/>
    <x v="229"/>
    <x v="521"/>
    <x v="2608"/>
    <x v="2608"/>
    <x v="2608"/>
    <x v="2796"/>
    <x v="0"/>
    <x v="2"/>
    <x v="0"/>
    <x v="0"/>
    <x v="1"/>
  </r>
  <r>
    <s v="PL 8090"/>
    <x v="2315"/>
    <x v="1"/>
    <x v="0"/>
    <x v="1"/>
    <x v="1"/>
    <x v="1"/>
    <x v="229"/>
    <x v="521"/>
    <x v="599"/>
    <x v="599"/>
    <x v="599"/>
    <x v="623"/>
    <x v="0"/>
    <x v="2"/>
    <x v="1"/>
    <x v="1"/>
    <x v="0"/>
  </r>
  <r>
    <s v="PL 8091"/>
    <x v="38"/>
    <x v="3"/>
    <x v="0"/>
    <x v="0"/>
    <x v="0"/>
    <x v="0"/>
    <x v="238"/>
    <x v="531"/>
    <x v="2609"/>
    <x v="2609"/>
    <x v="2609"/>
    <x v="2797"/>
    <x v="1"/>
    <x v="1"/>
    <x v="0"/>
    <x v="0"/>
    <x v="0"/>
  </r>
  <r>
    <s v="PL 8092"/>
    <x v="38"/>
    <x v="3"/>
    <x v="0"/>
    <x v="0"/>
    <x v="1"/>
    <x v="9"/>
    <x v="238"/>
    <x v="233"/>
    <x v="351"/>
    <x v="351"/>
    <x v="351"/>
    <x v="157"/>
    <x v="0"/>
    <x v="1"/>
    <x v="0"/>
    <x v="0"/>
    <x v="1"/>
  </r>
  <r>
    <s v="PL 8093"/>
    <x v="2316"/>
    <x v="1"/>
    <x v="0"/>
    <x v="19"/>
    <x v="2"/>
    <x v="33"/>
    <x v="238"/>
    <x v="531"/>
    <x v="2592"/>
    <x v="2592"/>
    <x v="2592"/>
    <x v="2780"/>
    <x v="1"/>
    <x v="0"/>
    <x v="1"/>
    <x v="1"/>
    <x v="0"/>
  </r>
  <r>
    <s v="PL 8094"/>
    <x v="30"/>
    <x v="2"/>
    <x v="4"/>
    <x v="0"/>
    <x v="1"/>
    <x v="9"/>
    <x v="238"/>
    <x v="233"/>
    <x v="2610"/>
    <x v="2610"/>
    <x v="2610"/>
    <x v="2798"/>
    <x v="0"/>
    <x v="1"/>
    <x v="0"/>
    <x v="0"/>
    <x v="1"/>
  </r>
  <r>
    <s v="PL 8095"/>
    <x v="2252"/>
    <x v="2"/>
    <x v="1"/>
    <x v="0"/>
    <x v="0"/>
    <x v="0"/>
    <x v="238"/>
    <x v="531"/>
    <x v="16"/>
    <x v="16"/>
    <x v="16"/>
    <x v="2799"/>
    <x v="0"/>
    <x v="1"/>
    <x v="0"/>
    <x v="0"/>
    <x v="0"/>
  </r>
  <r>
    <s v="PL 8096"/>
    <x v="308"/>
    <x v="1"/>
    <x v="0"/>
    <x v="4"/>
    <x v="0"/>
    <x v="70"/>
    <x v="243"/>
    <x v="540"/>
    <x v="471"/>
    <x v="471"/>
    <x v="471"/>
    <x v="294"/>
    <x v="0"/>
    <x v="0"/>
    <x v="0"/>
    <x v="0"/>
    <x v="0"/>
  </r>
  <r>
    <s v="PL 8097"/>
    <x v="1295"/>
    <x v="2"/>
    <x v="3"/>
    <x v="0"/>
    <x v="0"/>
    <x v="13"/>
    <x v="248"/>
    <x v="499"/>
    <x v="2611"/>
    <x v="2611"/>
    <x v="2611"/>
    <x v="2800"/>
    <x v="0"/>
    <x v="2"/>
    <x v="0"/>
    <x v="0"/>
    <x v="0"/>
  </r>
  <r>
    <s v="PL 8098"/>
    <x v="2317"/>
    <x v="2"/>
    <x v="4"/>
    <x v="3"/>
    <x v="0"/>
    <x v="19"/>
    <x v="238"/>
    <x v="531"/>
    <x v="2612"/>
    <x v="2612"/>
    <x v="2612"/>
    <x v="2801"/>
    <x v="0"/>
    <x v="1"/>
    <x v="1"/>
    <x v="0"/>
    <x v="0"/>
  </r>
  <r>
    <s v="PL 8099"/>
    <x v="846"/>
    <x v="3"/>
    <x v="0"/>
    <x v="2"/>
    <x v="2"/>
    <x v="42"/>
    <x v="243"/>
    <x v="540"/>
    <x v="2613"/>
    <x v="2613"/>
    <x v="2613"/>
    <x v="2802"/>
    <x v="1"/>
    <x v="2"/>
    <x v="0"/>
    <x v="0"/>
    <x v="1"/>
  </r>
  <r>
    <s v="PL 8100"/>
    <x v="2318"/>
    <x v="0"/>
    <x v="0"/>
    <x v="2"/>
    <x v="1"/>
    <x v="7"/>
    <x v="240"/>
    <x v="533"/>
    <x v="2614"/>
    <x v="2614"/>
    <x v="2614"/>
    <x v="2803"/>
    <x v="1"/>
    <x v="2"/>
    <x v="0"/>
    <x v="1"/>
    <x v="0"/>
  </r>
  <r>
    <s v="PL 8101"/>
    <x v="2319"/>
    <x v="1"/>
    <x v="0"/>
    <x v="0"/>
    <x v="2"/>
    <x v="45"/>
    <x v="240"/>
    <x v="533"/>
    <x v="2615"/>
    <x v="2615"/>
    <x v="2615"/>
    <x v="2804"/>
    <x v="1"/>
    <x v="1"/>
    <x v="1"/>
    <x v="1"/>
    <x v="0"/>
  </r>
  <r>
    <s v="PL 8102"/>
    <x v="2320"/>
    <x v="1"/>
    <x v="0"/>
    <x v="0"/>
    <x v="2"/>
    <x v="22"/>
    <x v="240"/>
    <x v="533"/>
    <x v="2616"/>
    <x v="2616"/>
    <x v="2616"/>
    <x v="2805"/>
    <x v="1"/>
    <x v="2"/>
    <x v="1"/>
    <x v="1"/>
    <x v="0"/>
  </r>
  <r>
    <s v="PL 8103"/>
    <x v="2321"/>
    <x v="2"/>
    <x v="3"/>
    <x v="0"/>
    <x v="0"/>
    <x v="0"/>
    <x v="240"/>
    <x v="343"/>
    <x v="1374"/>
    <x v="1374"/>
    <x v="1374"/>
    <x v="2806"/>
    <x v="0"/>
    <x v="1"/>
    <x v="1"/>
    <x v="0"/>
    <x v="0"/>
  </r>
  <r>
    <s v="PL 8104"/>
    <x v="165"/>
    <x v="3"/>
    <x v="0"/>
    <x v="17"/>
    <x v="2"/>
    <x v="35"/>
    <x v="219"/>
    <x v="456"/>
    <x v="1504"/>
    <x v="1504"/>
    <x v="1504"/>
    <x v="2807"/>
    <x v="1"/>
    <x v="1"/>
    <x v="0"/>
    <x v="0"/>
    <x v="1"/>
  </r>
  <r>
    <s v="PL 8105"/>
    <x v="2322"/>
    <x v="0"/>
    <x v="0"/>
    <x v="17"/>
    <x v="2"/>
    <x v="51"/>
    <x v="218"/>
    <x v="552"/>
    <x v="2617"/>
    <x v="2617"/>
    <x v="2617"/>
    <x v="2808"/>
    <x v="1"/>
    <x v="1"/>
    <x v="1"/>
    <x v="1"/>
    <x v="0"/>
  </r>
  <r>
    <s v="PL 8106"/>
    <x v="2323"/>
    <x v="0"/>
    <x v="0"/>
    <x v="17"/>
    <x v="2"/>
    <x v="51"/>
    <x v="216"/>
    <x v="553"/>
    <x v="2618"/>
    <x v="2618"/>
    <x v="2618"/>
    <x v="2809"/>
    <x v="1"/>
    <x v="1"/>
    <x v="1"/>
    <x v="1"/>
    <x v="0"/>
  </r>
  <r>
    <s v="PL 8108"/>
    <x v="2324"/>
    <x v="3"/>
    <x v="0"/>
    <x v="3"/>
    <x v="0"/>
    <x v="53"/>
    <x v="201"/>
    <x v="277"/>
    <x v="2619"/>
    <x v="2619"/>
    <x v="2619"/>
    <x v="2810"/>
    <x v="0"/>
    <x v="1"/>
    <x v="1"/>
    <x v="0"/>
    <x v="0"/>
  </r>
  <r>
    <s v="PL 8110"/>
    <x v="2325"/>
    <x v="0"/>
    <x v="0"/>
    <x v="17"/>
    <x v="2"/>
    <x v="51"/>
    <x v="206"/>
    <x v="554"/>
    <x v="2620"/>
    <x v="2620"/>
    <x v="2620"/>
    <x v="2213"/>
    <x v="1"/>
    <x v="1"/>
    <x v="1"/>
    <x v="1"/>
    <x v="0"/>
  </r>
  <r>
    <s v="PL 8112"/>
    <x v="1596"/>
    <x v="3"/>
    <x v="0"/>
    <x v="3"/>
    <x v="2"/>
    <x v="18"/>
    <x v="206"/>
    <x v="55"/>
    <x v="2621"/>
    <x v="2621"/>
    <x v="2621"/>
    <x v="2811"/>
    <x v="0"/>
    <x v="1"/>
    <x v="0"/>
    <x v="0"/>
    <x v="1"/>
  </r>
  <r>
    <s v="PL 8113"/>
    <x v="2326"/>
    <x v="0"/>
    <x v="0"/>
    <x v="3"/>
    <x v="2"/>
    <x v="18"/>
    <x v="206"/>
    <x v="187"/>
    <x v="2622"/>
    <x v="2622"/>
    <x v="2622"/>
    <x v="2812"/>
    <x v="0"/>
    <x v="1"/>
    <x v="1"/>
    <x v="1"/>
    <x v="0"/>
  </r>
  <r>
    <s v="PL 8114"/>
    <x v="1597"/>
    <x v="2"/>
    <x v="1"/>
    <x v="3"/>
    <x v="0"/>
    <x v="0"/>
    <x v="230"/>
    <x v="256"/>
    <x v="2623"/>
    <x v="2623"/>
    <x v="2623"/>
    <x v="2813"/>
    <x v="0"/>
    <x v="1"/>
    <x v="0"/>
    <x v="0"/>
    <x v="0"/>
  </r>
  <r>
    <s v="PL 8115"/>
    <x v="1597"/>
    <x v="0"/>
    <x v="0"/>
    <x v="3"/>
    <x v="0"/>
    <x v="0"/>
    <x v="230"/>
    <x v="51"/>
    <x v="1569"/>
    <x v="1569"/>
    <x v="1569"/>
    <x v="1661"/>
    <x v="0"/>
    <x v="1"/>
    <x v="0"/>
    <x v="0"/>
    <x v="0"/>
  </r>
  <r>
    <s v="PL 8116"/>
    <x v="1597"/>
    <x v="3"/>
    <x v="0"/>
    <x v="3"/>
    <x v="2"/>
    <x v="18"/>
    <x v="64"/>
    <x v="471"/>
    <x v="2624"/>
    <x v="2624"/>
    <x v="2624"/>
    <x v="2814"/>
    <x v="0"/>
    <x v="1"/>
    <x v="0"/>
    <x v="0"/>
    <x v="1"/>
  </r>
  <r>
    <s v="PL 8117"/>
    <x v="1597"/>
    <x v="3"/>
    <x v="0"/>
    <x v="3"/>
    <x v="0"/>
    <x v="0"/>
    <x v="230"/>
    <x v="284"/>
    <x v="476"/>
    <x v="476"/>
    <x v="476"/>
    <x v="1017"/>
    <x v="0"/>
    <x v="1"/>
    <x v="0"/>
    <x v="0"/>
    <x v="0"/>
  </r>
  <r>
    <s v="PL 8118"/>
    <x v="1586"/>
    <x v="1"/>
    <x v="0"/>
    <x v="17"/>
    <x v="2"/>
    <x v="33"/>
    <x v="242"/>
    <x v="537"/>
    <x v="2625"/>
    <x v="2625"/>
    <x v="2625"/>
    <x v="2815"/>
    <x v="0"/>
    <x v="1"/>
    <x v="0"/>
    <x v="0"/>
    <x v="1"/>
  </r>
  <r>
    <s v="PL 8119"/>
    <x v="1586"/>
    <x v="2"/>
    <x v="2"/>
    <x v="3"/>
    <x v="2"/>
    <x v="18"/>
    <x v="231"/>
    <x v="295"/>
    <x v="2626"/>
    <x v="2626"/>
    <x v="2626"/>
    <x v="2816"/>
    <x v="0"/>
    <x v="1"/>
    <x v="0"/>
    <x v="0"/>
    <x v="1"/>
  </r>
  <r>
    <s v="PL 8120"/>
    <x v="2327"/>
    <x v="3"/>
    <x v="0"/>
    <x v="3"/>
    <x v="0"/>
    <x v="0"/>
    <x v="231"/>
    <x v="266"/>
    <x v="2627"/>
    <x v="2627"/>
    <x v="2627"/>
    <x v="2817"/>
    <x v="0"/>
    <x v="1"/>
    <x v="0"/>
    <x v="0"/>
    <x v="0"/>
  </r>
  <r>
    <s v="PL 8121"/>
    <x v="1586"/>
    <x v="1"/>
    <x v="0"/>
    <x v="3"/>
    <x v="2"/>
    <x v="18"/>
    <x v="193"/>
    <x v="0"/>
    <x v="2628"/>
    <x v="2628"/>
    <x v="2628"/>
    <x v="2818"/>
    <x v="0"/>
    <x v="1"/>
    <x v="0"/>
    <x v="0"/>
    <x v="1"/>
  </r>
  <r>
    <s v="PL 8122"/>
    <x v="1586"/>
    <x v="0"/>
    <x v="0"/>
    <x v="17"/>
    <x v="2"/>
    <x v="51"/>
    <x v="236"/>
    <x v="555"/>
    <x v="2629"/>
    <x v="2629"/>
    <x v="2629"/>
    <x v="2819"/>
    <x v="1"/>
    <x v="1"/>
    <x v="0"/>
    <x v="0"/>
    <x v="1"/>
  </r>
  <r>
    <s v="PL 8124"/>
    <x v="1559"/>
    <x v="2"/>
    <x v="2"/>
    <x v="17"/>
    <x v="1"/>
    <x v="9"/>
    <x v="231"/>
    <x v="294"/>
    <x v="1541"/>
    <x v="1541"/>
    <x v="1541"/>
    <x v="2183"/>
    <x v="0"/>
    <x v="1"/>
    <x v="0"/>
    <x v="0"/>
    <x v="1"/>
  </r>
  <r>
    <s v="PL 8125"/>
    <x v="2328"/>
    <x v="2"/>
    <x v="3"/>
    <x v="17"/>
    <x v="2"/>
    <x v="35"/>
    <x v="239"/>
    <x v="532"/>
    <x v="194"/>
    <x v="194"/>
    <x v="194"/>
    <x v="2820"/>
    <x v="1"/>
    <x v="1"/>
    <x v="1"/>
    <x v="1"/>
    <x v="0"/>
  </r>
  <r>
    <s v="PL 8126"/>
    <x v="1960"/>
    <x v="2"/>
    <x v="2"/>
    <x v="3"/>
    <x v="0"/>
    <x v="0"/>
    <x v="239"/>
    <x v="350"/>
    <x v="2630"/>
    <x v="2630"/>
    <x v="2630"/>
    <x v="2821"/>
    <x v="0"/>
    <x v="1"/>
    <x v="0"/>
    <x v="0"/>
    <x v="0"/>
  </r>
  <r>
    <s v="PL 8127"/>
    <x v="2329"/>
    <x v="1"/>
    <x v="0"/>
    <x v="17"/>
    <x v="2"/>
    <x v="51"/>
    <x v="227"/>
    <x v="556"/>
    <x v="2631"/>
    <x v="2631"/>
    <x v="2631"/>
    <x v="2822"/>
    <x v="1"/>
    <x v="1"/>
    <x v="1"/>
    <x v="1"/>
    <x v="0"/>
  </r>
  <r>
    <s v="PL 8128"/>
    <x v="1591"/>
    <x v="0"/>
    <x v="0"/>
    <x v="17"/>
    <x v="2"/>
    <x v="51"/>
    <x v="227"/>
    <x v="556"/>
    <x v="202"/>
    <x v="202"/>
    <x v="202"/>
    <x v="208"/>
    <x v="1"/>
    <x v="1"/>
    <x v="0"/>
    <x v="1"/>
    <x v="0"/>
  </r>
  <r>
    <s v="PL 8129"/>
    <x v="2330"/>
    <x v="3"/>
    <x v="0"/>
    <x v="3"/>
    <x v="0"/>
    <x v="0"/>
    <x v="227"/>
    <x v="303"/>
    <x v="2632"/>
    <x v="2632"/>
    <x v="2632"/>
    <x v="2823"/>
    <x v="0"/>
    <x v="1"/>
    <x v="1"/>
    <x v="0"/>
    <x v="0"/>
  </r>
  <r>
    <s v="PL 8130"/>
    <x v="2331"/>
    <x v="1"/>
    <x v="0"/>
    <x v="2"/>
    <x v="0"/>
    <x v="53"/>
    <x v="227"/>
    <x v="303"/>
    <x v="2633"/>
    <x v="2633"/>
    <x v="2633"/>
    <x v="2824"/>
    <x v="0"/>
    <x v="1"/>
    <x v="1"/>
    <x v="0"/>
    <x v="0"/>
  </r>
  <r>
    <s v="PL 8131"/>
    <x v="2332"/>
    <x v="1"/>
    <x v="0"/>
    <x v="3"/>
    <x v="0"/>
    <x v="0"/>
    <x v="227"/>
    <x v="303"/>
    <x v="2634"/>
    <x v="2634"/>
    <x v="2634"/>
    <x v="2825"/>
    <x v="0"/>
    <x v="1"/>
    <x v="0"/>
    <x v="0"/>
    <x v="0"/>
  </r>
  <r>
    <s v="PL 8132"/>
    <x v="2332"/>
    <x v="1"/>
    <x v="0"/>
    <x v="3"/>
    <x v="0"/>
    <x v="0"/>
    <x v="226"/>
    <x v="539"/>
    <x v="2635"/>
    <x v="2635"/>
    <x v="2635"/>
    <x v="2826"/>
    <x v="0"/>
    <x v="1"/>
    <x v="0"/>
    <x v="0"/>
    <x v="0"/>
  </r>
  <r>
    <s v="PL 8133"/>
    <x v="1596"/>
    <x v="0"/>
    <x v="0"/>
    <x v="4"/>
    <x v="2"/>
    <x v="18"/>
    <x v="235"/>
    <x v="458"/>
    <x v="2636"/>
    <x v="2636"/>
    <x v="2636"/>
    <x v="2827"/>
    <x v="0"/>
    <x v="1"/>
    <x v="0"/>
    <x v="0"/>
    <x v="1"/>
  </r>
  <r>
    <s v="PL 8134"/>
    <x v="2333"/>
    <x v="0"/>
    <x v="0"/>
    <x v="4"/>
    <x v="2"/>
    <x v="18"/>
    <x v="235"/>
    <x v="458"/>
    <x v="2637"/>
    <x v="2637"/>
    <x v="2637"/>
    <x v="2828"/>
    <x v="0"/>
    <x v="1"/>
    <x v="0"/>
    <x v="1"/>
    <x v="0"/>
  </r>
  <r>
    <s v="PL 8135"/>
    <x v="2333"/>
    <x v="1"/>
    <x v="0"/>
    <x v="17"/>
    <x v="1"/>
    <x v="9"/>
    <x v="221"/>
    <x v="324"/>
    <x v="2638"/>
    <x v="2638"/>
    <x v="2638"/>
    <x v="2829"/>
    <x v="0"/>
    <x v="1"/>
    <x v="0"/>
    <x v="1"/>
    <x v="0"/>
  </r>
  <r>
    <s v="PL 8136"/>
    <x v="2333"/>
    <x v="2"/>
    <x v="4"/>
    <x v="17"/>
    <x v="2"/>
    <x v="51"/>
    <x v="221"/>
    <x v="557"/>
    <x v="2639"/>
    <x v="2639"/>
    <x v="2639"/>
    <x v="577"/>
    <x v="1"/>
    <x v="1"/>
    <x v="0"/>
    <x v="1"/>
    <x v="0"/>
  </r>
  <r>
    <s v="PL 8137"/>
    <x v="2334"/>
    <x v="3"/>
    <x v="0"/>
    <x v="17"/>
    <x v="2"/>
    <x v="51"/>
    <x v="221"/>
    <x v="557"/>
    <x v="2640"/>
    <x v="2640"/>
    <x v="2640"/>
    <x v="2830"/>
    <x v="1"/>
    <x v="1"/>
    <x v="0"/>
    <x v="0"/>
    <x v="1"/>
  </r>
  <r>
    <s v="PL 8138"/>
    <x v="2335"/>
    <x v="0"/>
    <x v="0"/>
    <x v="21"/>
    <x v="0"/>
    <x v="53"/>
    <x v="217"/>
    <x v="500"/>
    <x v="2641"/>
    <x v="2641"/>
    <x v="2641"/>
    <x v="2831"/>
    <x v="0"/>
    <x v="1"/>
    <x v="1"/>
    <x v="0"/>
    <x v="0"/>
  </r>
  <r>
    <s v="PL 8139"/>
    <x v="2336"/>
    <x v="3"/>
    <x v="0"/>
    <x v="17"/>
    <x v="2"/>
    <x v="51"/>
    <x v="217"/>
    <x v="558"/>
    <x v="2642"/>
    <x v="2642"/>
    <x v="2642"/>
    <x v="2832"/>
    <x v="1"/>
    <x v="1"/>
    <x v="1"/>
    <x v="1"/>
    <x v="0"/>
  </r>
  <r>
    <s v="PL 8140"/>
    <x v="2337"/>
    <x v="2"/>
    <x v="3"/>
    <x v="3"/>
    <x v="0"/>
    <x v="13"/>
    <x v="237"/>
    <x v="530"/>
    <x v="109"/>
    <x v="109"/>
    <x v="109"/>
    <x v="110"/>
    <x v="0"/>
    <x v="1"/>
    <x v="1"/>
    <x v="0"/>
    <x v="0"/>
  </r>
  <r>
    <s v="PL 8141"/>
    <x v="2338"/>
    <x v="0"/>
    <x v="0"/>
    <x v="3"/>
    <x v="0"/>
    <x v="53"/>
    <x v="157"/>
    <x v="559"/>
    <x v="2643"/>
    <x v="2643"/>
    <x v="2643"/>
    <x v="2833"/>
    <x v="0"/>
    <x v="1"/>
    <x v="1"/>
    <x v="0"/>
    <x v="0"/>
  </r>
  <r>
    <s v="PL 8143"/>
    <x v="1754"/>
    <x v="0"/>
    <x v="0"/>
    <x v="17"/>
    <x v="0"/>
    <x v="0"/>
    <x v="217"/>
    <x v="498"/>
    <x v="2007"/>
    <x v="2007"/>
    <x v="2007"/>
    <x v="2128"/>
    <x v="0"/>
    <x v="1"/>
    <x v="0"/>
    <x v="0"/>
    <x v="0"/>
  </r>
  <r>
    <s v="PL 8144"/>
    <x v="2339"/>
    <x v="1"/>
    <x v="0"/>
    <x v="9"/>
    <x v="2"/>
    <x v="17"/>
    <x v="250"/>
    <x v="334"/>
    <x v="2644"/>
    <x v="2644"/>
    <x v="2644"/>
    <x v="2834"/>
    <x v="1"/>
    <x v="1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148"/>
    <x v="537"/>
    <x v="1"/>
    <x v="0"/>
    <x v="16"/>
    <x v="1"/>
    <x v="7"/>
    <x v="225"/>
    <x v="541"/>
    <x v="2645"/>
    <x v="2645"/>
    <x v="2645"/>
    <x v="2835"/>
    <x v="1"/>
    <x v="2"/>
    <x v="0"/>
    <x v="0"/>
    <x v="1"/>
  </r>
  <r>
    <s v="PL 8149"/>
    <x v="113"/>
    <x v="0"/>
    <x v="0"/>
    <x v="1"/>
    <x v="1"/>
    <x v="8"/>
    <x v="238"/>
    <x v="531"/>
    <x v="2646"/>
    <x v="2646"/>
    <x v="2646"/>
    <x v="2836"/>
    <x v="1"/>
    <x v="0"/>
    <x v="0"/>
    <x v="0"/>
    <x v="1"/>
  </r>
  <r>
    <s v="PL 8150"/>
    <x v="2340"/>
    <x v="1"/>
    <x v="0"/>
    <x v="0"/>
    <x v="0"/>
    <x v="0"/>
    <x v="240"/>
    <x v="72"/>
    <x v="2647"/>
    <x v="2647"/>
    <x v="2647"/>
    <x v="2837"/>
    <x v="0"/>
    <x v="1"/>
    <x v="1"/>
    <x v="0"/>
    <x v="0"/>
  </r>
  <r>
    <s v="PL 8151"/>
    <x v="2341"/>
    <x v="0"/>
    <x v="0"/>
    <x v="1"/>
    <x v="1"/>
    <x v="4"/>
    <x v="234"/>
    <x v="527"/>
    <x v="2648"/>
    <x v="2648"/>
    <x v="2648"/>
    <x v="2838"/>
    <x v="1"/>
    <x v="2"/>
    <x v="1"/>
    <x v="1"/>
    <x v="0"/>
  </r>
  <r>
    <s v="PL 8152"/>
    <x v="2342"/>
    <x v="2"/>
    <x v="3"/>
    <x v="4"/>
    <x v="0"/>
    <x v="70"/>
    <x v="240"/>
    <x v="533"/>
    <x v="255"/>
    <x v="255"/>
    <x v="255"/>
    <x v="116"/>
    <x v="0"/>
    <x v="1"/>
    <x v="1"/>
    <x v="0"/>
    <x v="0"/>
  </r>
  <r>
    <s v="PL 8154"/>
    <x v="2343"/>
    <x v="3"/>
    <x v="0"/>
    <x v="17"/>
    <x v="0"/>
    <x v="0"/>
    <x v="240"/>
    <x v="231"/>
    <x v="898"/>
    <x v="898"/>
    <x v="898"/>
    <x v="937"/>
    <x v="0"/>
    <x v="1"/>
    <x v="1"/>
    <x v="0"/>
    <x v="0"/>
  </r>
  <r>
    <s v="PL 8155"/>
    <x v="2344"/>
    <x v="0"/>
    <x v="0"/>
    <x v="17"/>
    <x v="0"/>
    <x v="0"/>
    <x v="238"/>
    <x v="149"/>
    <x v="2649"/>
    <x v="2649"/>
    <x v="2649"/>
    <x v="2839"/>
    <x v="0"/>
    <x v="1"/>
    <x v="1"/>
    <x v="0"/>
    <x v="0"/>
  </r>
  <r>
    <s v="PL 8156"/>
    <x v="2345"/>
    <x v="2"/>
    <x v="2"/>
    <x v="0"/>
    <x v="0"/>
    <x v="13"/>
    <x v="243"/>
    <x v="540"/>
    <x v="255"/>
    <x v="255"/>
    <x v="255"/>
    <x v="116"/>
    <x v="0"/>
    <x v="2"/>
    <x v="1"/>
    <x v="0"/>
    <x v="0"/>
  </r>
  <r>
    <s v="PL 8157"/>
    <x v="2346"/>
    <x v="0"/>
    <x v="0"/>
    <x v="0"/>
    <x v="0"/>
    <x v="0"/>
    <x v="243"/>
    <x v="540"/>
    <x v="2650"/>
    <x v="2650"/>
    <x v="2650"/>
    <x v="2840"/>
    <x v="0"/>
    <x v="0"/>
    <x v="1"/>
    <x v="0"/>
    <x v="0"/>
  </r>
  <r>
    <s v="PL 8158"/>
    <x v="169"/>
    <x v="1"/>
    <x v="0"/>
    <x v="17"/>
    <x v="0"/>
    <x v="53"/>
    <x v="240"/>
    <x v="5"/>
    <x v="2651"/>
    <x v="2651"/>
    <x v="2651"/>
    <x v="2841"/>
    <x v="0"/>
    <x v="1"/>
    <x v="0"/>
    <x v="0"/>
    <x v="0"/>
  </r>
  <r>
    <s v="PL 8159"/>
    <x v="169"/>
    <x v="1"/>
    <x v="0"/>
    <x v="17"/>
    <x v="0"/>
    <x v="53"/>
    <x v="240"/>
    <x v="0"/>
    <x v="2652"/>
    <x v="2652"/>
    <x v="2652"/>
    <x v="2842"/>
    <x v="0"/>
    <x v="1"/>
    <x v="0"/>
    <x v="0"/>
    <x v="0"/>
  </r>
  <r>
    <s v="PL 8160"/>
    <x v="2347"/>
    <x v="3"/>
    <x v="0"/>
    <x v="17"/>
    <x v="0"/>
    <x v="0"/>
    <x v="240"/>
    <x v="37"/>
    <x v="2653"/>
    <x v="2653"/>
    <x v="2653"/>
    <x v="1216"/>
    <x v="0"/>
    <x v="1"/>
    <x v="0"/>
    <x v="0"/>
    <x v="0"/>
  </r>
  <r>
    <s v="PL 8161"/>
    <x v="2347"/>
    <x v="0"/>
    <x v="0"/>
    <x v="17"/>
    <x v="0"/>
    <x v="53"/>
    <x v="240"/>
    <x v="0"/>
    <x v="1203"/>
    <x v="1203"/>
    <x v="1203"/>
    <x v="1271"/>
    <x v="0"/>
    <x v="1"/>
    <x v="0"/>
    <x v="0"/>
    <x v="0"/>
  </r>
  <r>
    <s v="PL 8162"/>
    <x v="2347"/>
    <x v="2"/>
    <x v="1"/>
    <x v="17"/>
    <x v="0"/>
    <x v="0"/>
    <x v="240"/>
    <x v="533"/>
    <x v="2654"/>
    <x v="2654"/>
    <x v="2654"/>
    <x v="2843"/>
    <x v="0"/>
    <x v="1"/>
    <x v="0"/>
    <x v="0"/>
    <x v="0"/>
  </r>
  <r>
    <s v="PL 8164"/>
    <x v="2347"/>
    <x v="2"/>
    <x v="3"/>
    <x v="0"/>
    <x v="2"/>
    <x v="17"/>
    <x v="234"/>
    <x v="395"/>
    <x v="164"/>
    <x v="164"/>
    <x v="164"/>
    <x v="2844"/>
    <x v="1"/>
    <x v="1"/>
    <x v="0"/>
    <x v="0"/>
    <x v="1"/>
  </r>
  <r>
    <s v="PL 8165"/>
    <x v="2348"/>
    <x v="2"/>
    <x v="1"/>
    <x v="5"/>
    <x v="2"/>
    <x v="35"/>
    <x v="229"/>
    <x v="521"/>
    <x v="2655"/>
    <x v="2655"/>
    <x v="2655"/>
    <x v="2845"/>
    <x v="0"/>
    <x v="2"/>
    <x v="1"/>
    <x v="1"/>
    <x v="0"/>
  </r>
  <r>
    <s v="PL 8166"/>
    <x v="69"/>
    <x v="1"/>
    <x v="0"/>
    <x v="5"/>
    <x v="1"/>
    <x v="1"/>
    <x v="229"/>
    <x v="521"/>
    <x v="1542"/>
    <x v="1542"/>
    <x v="1542"/>
    <x v="2846"/>
    <x v="0"/>
    <x v="2"/>
    <x v="0"/>
    <x v="1"/>
    <x v="0"/>
  </r>
  <r>
    <s v="PL 8167"/>
    <x v="37"/>
    <x v="2"/>
    <x v="4"/>
    <x v="6"/>
    <x v="2"/>
    <x v="18"/>
    <x v="240"/>
    <x v="343"/>
    <x v="2656"/>
    <x v="2656"/>
    <x v="2656"/>
    <x v="2847"/>
    <x v="0"/>
    <x v="1"/>
    <x v="0"/>
    <x v="0"/>
    <x v="1"/>
  </r>
  <r>
    <s v="PL 8168"/>
    <x v="37"/>
    <x v="1"/>
    <x v="0"/>
    <x v="6"/>
    <x v="2"/>
    <x v="18"/>
    <x v="240"/>
    <x v="343"/>
    <x v="2657"/>
    <x v="2657"/>
    <x v="2657"/>
    <x v="2848"/>
    <x v="0"/>
    <x v="1"/>
    <x v="0"/>
    <x v="0"/>
    <x v="1"/>
  </r>
  <r>
    <s v="PL 8169"/>
    <x v="1829"/>
    <x v="0"/>
    <x v="0"/>
    <x v="0"/>
    <x v="0"/>
    <x v="0"/>
    <x v="234"/>
    <x v="451"/>
    <x v="2658"/>
    <x v="2658"/>
    <x v="2658"/>
    <x v="2849"/>
    <x v="0"/>
    <x v="1"/>
    <x v="0"/>
    <x v="0"/>
    <x v="0"/>
  </r>
  <r>
    <s v="PL 8170"/>
    <x v="1829"/>
    <x v="3"/>
    <x v="0"/>
    <x v="6"/>
    <x v="2"/>
    <x v="35"/>
    <x v="240"/>
    <x v="533"/>
    <x v="2659"/>
    <x v="2659"/>
    <x v="2659"/>
    <x v="2850"/>
    <x v="0"/>
    <x v="1"/>
    <x v="0"/>
    <x v="0"/>
    <x v="1"/>
  </r>
  <r>
    <s v="PL 8213"/>
    <x v="2349"/>
    <x v="1"/>
    <x v="0"/>
    <x v="2"/>
    <x v="2"/>
    <x v="31"/>
    <x v="217"/>
    <x v="500"/>
    <x v="2660"/>
    <x v="2660"/>
    <x v="2660"/>
    <x v="2851"/>
    <x v="1"/>
    <x v="2"/>
    <x v="1"/>
    <x v="1"/>
    <x v="0"/>
  </r>
  <r>
    <s v="PL 8214"/>
    <x v="2350"/>
    <x v="1"/>
    <x v="0"/>
    <x v="4"/>
    <x v="2"/>
    <x v="23"/>
    <x v="225"/>
    <x v="541"/>
    <x v="2661"/>
    <x v="2661"/>
    <x v="2661"/>
    <x v="2852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216"/>
    <x v="2351"/>
    <x v="3"/>
    <x v="0"/>
    <x v="4"/>
    <x v="2"/>
    <x v="18"/>
    <x v="234"/>
    <x v="527"/>
    <x v="301"/>
    <x v="301"/>
    <x v="301"/>
    <x v="2853"/>
    <x v="0"/>
    <x v="1"/>
    <x v="0"/>
    <x v="1"/>
    <x v="0"/>
  </r>
  <r>
    <s v="PL 8217"/>
    <x v="1293"/>
    <x v="0"/>
    <x v="0"/>
    <x v="0"/>
    <x v="0"/>
    <x v="0"/>
    <x v="234"/>
    <x v="451"/>
    <x v="2662"/>
    <x v="2662"/>
    <x v="2662"/>
    <x v="2854"/>
    <x v="0"/>
    <x v="1"/>
    <x v="0"/>
    <x v="0"/>
    <x v="0"/>
  </r>
  <r>
    <s v="PL 8218"/>
    <x v="2352"/>
    <x v="1"/>
    <x v="0"/>
    <x v="0"/>
    <x v="0"/>
    <x v="0"/>
    <x v="234"/>
    <x v="451"/>
    <x v="2663"/>
    <x v="2663"/>
    <x v="2663"/>
    <x v="2855"/>
    <x v="0"/>
    <x v="1"/>
    <x v="0"/>
    <x v="0"/>
    <x v="0"/>
  </r>
  <r>
    <s v="PL 8219"/>
    <x v="2353"/>
    <x v="1"/>
    <x v="0"/>
    <x v="5"/>
    <x v="2"/>
    <x v="35"/>
    <x v="251"/>
    <x v="560"/>
    <x v="2664"/>
    <x v="2664"/>
    <x v="2664"/>
    <x v="2856"/>
    <x v="0"/>
    <x v="2"/>
    <x v="0"/>
    <x v="0"/>
    <x v="1"/>
  </r>
  <r>
    <s v="PL 8220"/>
    <x v="2354"/>
    <x v="3"/>
    <x v="0"/>
    <x v="4"/>
    <x v="0"/>
    <x v="70"/>
    <x v="234"/>
    <x v="527"/>
    <x v="599"/>
    <x v="599"/>
    <x v="599"/>
    <x v="623"/>
    <x v="0"/>
    <x v="1"/>
    <x v="1"/>
    <x v="0"/>
    <x v="0"/>
  </r>
  <r>
    <s v="PL 8221"/>
    <x v="436"/>
    <x v="3"/>
    <x v="0"/>
    <x v="0"/>
    <x v="2"/>
    <x v="72"/>
    <x v="234"/>
    <x v="527"/>
    <x v="2665"/>
    <x v="2665"/>
    <x v="2665"/>
    <x v="2857"/>
    <x v="0"/>
    <x v="1"/>
    <x v="0"/>
    <x v="0"/>
    <x v="1"/>
  </r>
  <r>
    <s v="PL 8222"/>
    <x v="2355"/>
    <x v="3"/>
    <x v="0"/>
    <x v="0"/>
    <x v="0"/>
    <x v="0"/>
    <x v="234"/>
    <x v="451"/>
    <x v="2666"/>
    <x v="2666"/>
    <x v="2666"/>
    <x v="2858"/>
    <x v="0"/>
    <x v="1"/>
    <x v="1"/>
    <x v="0"/>
    <x v="0"/>
  </r>
  <r>
    <s v="PL 8223"/>
    <x v="243"/>
    <x v="3"/>
    <x v="0"/>
    <x v="0"/>
    <x v="1"/>
    <x v="2"/>
    <x v="234"/>
    <x v="527"/>
    <x v="2667"/>
    <x v="2667"/>
    <x v="2667"/>
    <x v="2859"/>
    <x v="0"/>
    <x v="1"/>
    <x v="0"/>
    <x v="0"/>
    <x v="1"/>
  </r>
  <r>
    <s v="PL 8224"/>
    <x v="2356"/>
    <x v="0"/>
    <x v="0"/>
    <x v="0"/>
    <x v="0"/>
    <x v="0"/>
    <x v="234"/>
    <x v="451"/>
    <x v="2668"/>
    <x v="2668"/>
    <x v="2668"/>
    <x v="2860"/>
    <x v="0"/>
    <x v="1"/>
    <x v="0"/>
    <x v="0"/>
    <x v="0"/>
  </r>
  <r>
    <s v="PL 8225"/>
    <x v="2357"/>
    <x v="3"/>
    <x v="0"/>
    <x v="0"/>
    <x v="1"/>
    <x v="2"/>
    <x v="234"/>
    <x v="527"/>
    <x v="2669"/>
    <x v="2669"/>
    <x v="2669"/>
    <x v="2861"/>
    <x v="0"/>
    <x v="1"/>
    <x v="1"/>
    <x v="1"/>
    <x v="0"/>
  </r>
  <r>
    <s v="PL 8226"/>
    <x v="2358"/>
    <x v="3"/>
    <x v="0"/>
    <x v="0"/>
    <x v="1"/>
    <x v="9"/>
    <x v="234"/>
    <x v="240"/>
    <x v="2670"/>
    <x v="2670"/>
    <x v="2670"/>
    <x v="2862"/>
    <x v="0"/>
    <x v="1"/>
    <x v="1"/>
    <x v="1"/>
    <x v="0"/>
  </r>
  <r>
    <s v="PL 8227"/>
    <x v="38"/>
    <x v="0"/>
    <x v="0"/>
    <x v="14"/>
    <x v="2"/>
    <x v="20"/>
    <x v="248"/>
    <x v="499"/>
    <x v="2671"/>
    <x v="2671"/>
    <x v="2671"/>
    <x v="2863"/>
    <x v="0"/>
    <x v="1"/>
    <x v="0"/>
    <x v="0"/>
    <x v="1"/>
  </r>
  <r>
    <s v="PL 8228"/>
    <x v="30"/>
    <x v="3"/>
    <x v="0"/>
    <x v="18"/>
    <x v="1"/>
    <x v="7"/>
    <x v="243"/>
    <x v="540"/>
    <x v="2672"/>
    <x v="2672"/>
    <x v="2672"/>
    <x v="2864"/>
    <x v="1"/>
    <x v="0"/>
    <x v="0"/>
    <x v="0"/>
    <x v="1"/>
  </r>
  <r>
    <s v="PL 8229"/>
    <x v="2351"/>
    <x v="1"/>
    <x v="0"/>
    <x v="0"/>
    <x v="1"/>
    <x v="9"/>
    <x v="234"/>
    <x v="240"/>
    <x v="351"/>
    <x v="351"/>
    <x v="351"/>
    <x v="157"/>
    <x v="0"/>
    <x v="1"/>
    <x v="0"/>
    <x v="1"/>
    <x v="0"/>
  </r>
  <r>
    <s v="PL 8230"/>
    <x v="2359"/>
    <x v="2"/>
    <x v="4"/>
    <x v="9"/>
    <x v="1"/>
    <x v="2"/>
    <x v="234"/>
    <x v="527"/>
    <x v="2673"/>
    <x v="2673"/>
    <x v="2673"/>
    <x v="2865"/>
    <x v="0"/>
    <x v="1"/>
    <x v="1"/>
    <x v="1"/>
    <x v="0"/>
  </r>
  <r>
    <s v="PL 8231"/>
    <x v="30"/>
    <x v="2"/>
    <x v="4"/>
    <x v="0"/>
    <x v="0"/>
    <x v="0"/>
    <x v="243"/>
    <x v="433"/>
    <x v="2666"/>
    <x v="2666"/>
    <x v="2666"/>
    <x v="2866"/>
    <x v="0"/>
    <x v="1"/>
    <x v="0"/>
    <x v="0"/>
    <x v="0"/>
  </r>
  <r>
    <s v="PL 8232"/>
    <x v="332"/>
    <x v="2"/>
    <x v="3"/>
    <x v="2"/>
    <x v="2"/>
    <x v="31"/>
    <x v="229"/>
    <x v="521"/>
    <x v="2674"/>
    <x v="2674"/>
    <x v="2674"/>
    <x v="2867"/>
    <x v="1"/>
    <x v="2"/>
    <x v="0"/>
    <x v="1"/>
    <x v="0"/>
  </r>
  <r>
    <s v="PL 8233"/>
    <x v="2356"/>
    <x v="2"/>
    <x v="3"/>
    <x v="2"/>
    <x v="2"/>
    <x v="31"/>
    <x v="229"/>
    <x v="521"/>
    <x v="2675"/>
    <x v="2675"/>
    <x v="2675"/>
    <x v="2868"/>
    <x v="1"/>
    <x v="2"/>
    <x v="0"/>
    <x v="0"/>
    <x v="1"/>
  </r>
  <r>
    <s v="PL 8234"/>
    <x v="71"/>
    <x v="3"/>
    <x v="0"/>
    <x v="4"/>
    <x v="0"/>
    <x v="15"/>
    <x v="243"/>
    <x v="540"/>
    <x v="138"/>
    <x v="138"/>
    <x v="138"/>
    <x v="141"/>
    <x v="0"/>
    <x v="1"/>
    <x v="0"/>
    <x v="0"/>
    <x v="0"/>
  </r>
  <r>
    <s v="PL 8235"/>
    <x v="2039"/>
    <x v="3"/>
    <x v="0"/>
    <x v="4"/>
    <x v="0"/>
    <x v="24"/>
    <x v="243"/>
    <x v="540"/>
    <x v="2676"/>
    <x v="2676"/>
    <x v="2676"/>
    <x v="2869"/>
    <x v="0"/>
    <x v="1"/>
    <x v="0"/>
    <x v="0"/>
    <x v="0"/>
  </r>
  <r>
    <s v="PL 8236"/>
    <x v="2360"/>
    <x v="2"/>
    <x v="2"/>
    <x v="4"/>
    <x v="0"/>
    <x v="15"/>
    <x v="243"/>
    <x v="540"/>
    <x v="55"/>
    <x v="55"/>
    <x v="55"/>
    <x v="613"/>
    <x v="0"/>
    <x v="1"/>
    <x v="0"/>
    <x v="0"/>
    <x v="0"/>
  </r>
  <r>
    <s v="PL 8237"/>
    <x v="2360"/>
    <x v="3"/>
    <x v="0"/>
    <x v="4"/>
    <x v="0"/>
    <x v="24"/>
    <x v="243"/>
    <x v="540"/>
    <x v="2677"/>
    <x v="2677"/>
    <x v="2677"/>
    <x v="2870"/>
    <x v="0"/>
    <x v="1"/>
    <x v="0"/>
    <x v="0"/>
    <x v="0"/>
  </r>
  <r>
    <s v="PL 8238"/>
    <x v="2361"/>
    <x v="2"/>
    <x v="1"/>
    <x v="12"/>
    <x v="4"/>
    <x v="67"/>
    <x v="248"/>
    <x v="499"/>
    <x v="2297"/>
    <x v="2297"/>
    <x v="2297"/>
    <x v="2871"/>
    <x v="0"/>
    <x v="1"/>
    <x v="0"/>
    <x v="0"/>
    <x v="2"/>
  </r>
  <r>
    <s v="PL 8239"/>
    <x v="2361"/>
    <x v="3"/>
    <x v="0"/>
    <x v="4"/>
    <x v="0"/>
    <x v="15"/>
    <x v="243"/>
    <x v="540"/>
    <x v="2678"/>
    <x v="2678"/>
    <x v="2678"/>
    <x v="2872"/>
    <x v="0"/>
    <x v="1"/>
    <x v="0"/>
    <x v="0"/>
    <x v="0"/>
  </r>
  <r>
    <s v="PL 8240"/>
    <x v="2362"/>
    <x v="1"/>
    <x v="0"/>
    <x v="0"/>
    <x v="1"/>
    <x v="9"/>
    <x v="243"/>
    <x v="436"/>
    <x v="2679"/>
    <x v="2679"/>
    <x v="2679"/>
    <x v="2873"/>
    <x v="0"/>
    <x v="1"/>
    <x v="1"/>
    <x v="1"/>
    <x v="0"/>
  </r>
  <r>
    <s v="PL 8241"/>
    <x v="2363"/>
    <x v="2"/>
    <x v="3"/>
    <x v="17"/>
    <x v="0"/>
    <x v="53"/>
    <x v="243"/>
    <x v="561"/>
    <x v="2680"/>
    <x v="2680"/>
    <x v="2680"/>
    <x v="2874"/>
    <x v="0"/>
    <x v="1"/>
    <x v="1"/>
    <x v="0"/>
    <x v="0"/>
  </r>
  <r>
    <s v="PL 8242"/>
    <x v="501"/>
    <x v="0"/>
    <x v="0"/>
    <x v="17"/>
    <x v="0"/>
    <x v="0"/>
    <x v="243"/>
    <x v="241"/>
    <x v="2681"/>
    <x v="2681"/>
    <x v="2681"/>
    <x v="2875"/>
    <x v="0"/>
    <x v="1"/>
    <x v="0"/>
    <x v="0"/>
    <x v="0"/>
  </r>
  <r>
    <s v="PL 8243"/>
    <x v="555"/>
    <x v="3"/>
    <x v="0"/>
    <x v="17"/>
    <x v="0"/>
    <x v="0"/>
    <x v="243"/>
    <x v="540"/>
    <x v="2682"/>
    <x v="2682"/>
    <x v="2682"/>
    <x v="2876"/>
    <x v="0"/>
    <x v="1"/>
    <x v="0"/>
    <x v="0"/>
    <x v="0"/>
  </r>
  <r>
    <s v="PL 8244"/>
    <x v="2364"/>
    <x v="2"/>
    <x v="3"/>
    <x v="17"/>
    <x v="0"/>
    <x v="0"/>
    <x v="243"/>
    <x v="433"/>
    <x v="1505"/>
    <x v="1505"/>
    <x v="1505"/>
    <x v="1591"/>
    <x v="0"/>
    <x v="1"/>
    <x v="1"/>
    <x v="0"/>
    <x v="0"/>
  </r>
  <r>
    <s v="PL 8245"/>
    <x v="2365"/>
    <x v="2"/>
    <x v="2"/>
    <x v="17"/>
    <x v="0"/>
    <x v="0"/>
    <x v="234"/>
    <x v="431"/>
    <x v="2683"/>
    <x v="2683"/>
    <x v="2683"/>
    <x v="2877"/>
    <x v="0"/>
    <x v="1"/>
    <x v="1"/>
    <x v="0"/>
    <x v="0"/>
  </r>
  <r>
    <s v="PL 8246"/>
    <x v="2366"/>
    <x v="0"/>
    <x v="0"/>
    <x v="17"/>
    <x v="0"/>
    <x v="0"/>
    <x v="234"/>
    <x v="527"/>
    <x v="2684"/>
    <x v="2684"/>
    <x v="2684"/>
    <x v="2878"/>
    <x v="0"/>
    <x v="1"/>
    <x v="1"/>
    <x v="0"/>
    <x v="0"/>
  </r>
  <r>
    <s v="PL 8247"/>
    <x v="2367"/>
    <x v="0"/>
    <x v="0"/>
    <x v="0"/>
    <x v="0"/>
    <x v="0"/>
    <x v="234"/>
    <x v="80"/>
    <x v="2685"/>
    <x v="2685"/>
    <x v="2685"/>
    <x v="2879"/>
    <x v="0"/>
    <x v="1"/>
    <x v="0"/>
    <x v="0"/>
    <x v="0"/>
  </r>
  <r>
    <s v="PL 8248"/>
    <x v="2368"/>
    <x v="0"/>
    <x v="0"/>
    <x v="0"/>
    <x v="0"/>
    <x v="0"/>
    <x v="248"/>
    <x v="260"/>
    <x v="2686"/>
    <x v="2686"/>
    <x v="2686"/>
    <x v="2880"/>
    <x v="0"/>
    <x v="1"/>
    <x v="1"/>
    <x v="0"/>
    <x v="0"/>
  </r>
  <r>
    <s v="PL 8249"/>
    <x v="2369"/>
    <x v="1"/>
    <x v="0"/>
    <x v="9"/>
    <x v="2"/>
    <x v="49"/>
    <x v="229"/>
    <x v="521"/>
    <x v="2687"/>
    <x v="2687"/>
    <x v="2687"/>
    <x v="2881"/>
    <x v="1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253"/>
    <x v="2370"/>
    <x v="3"/>
    <x v="0"/>
    <x v="9"/>
    <x v="1"/>
    <x v="9"/>
    <x v="243"/>
    <x v="436"/>
    <x v="198"/>
    <x v="198"/>
    <x v="198"/>
    <x v="203"/>
    <x v="1"/>
    <x v="1"/>
    <x v="1"/>
    <x v="1"/>
    <x v="0"/>
  </r>
  <r>
    <s v="PL 8254"/>
    <x v="537"/>
    <x v="1"/>
    <x v="0"/>
    <x v="5"/>
    <x v="2"/>
    <x v="72"/>
    <x v="243"/>
    <x v="540"/>
    <x v="2688"/>
    <x v="2688"/>
    <x v="2688"/>
    <x v="2882"/>
    <x v="0"/>
    <x v="1"/>
    <x v="0"/>
    <x v="0"/>
    <x v="1"/>
  </r>
  <r>
    <s v="PL 8350"/>
    <x v="2371"/>
    <x v="2"/>
    <x v="3"/>
    <x v="17"/>
    <x v="2"/>
    <x v="33"/>
    <x v="243"/>
    <x v="540"/>
    <x v="2689"/>
    <x v="2689"/>
    <x v="2689"/>
    <x v="2883"/>
    <x v="0"/>
    <x v="1"/>
    <x v="1"/>
    <x v="1"/>
    <x v="0"/>
  </r>
  <r>
    <s v="PL 8352"/>
    <x v="2372"/>
    <x v="0"/>
    <x v="0"/>
    <x v="3"/>
    <x v="0"/>
    <x v="0"/>
    <x v="217"/>
    <x v="84"/>
    <x v="2690"/>
    <x v="2690"/>
    <x v="2690"/>
    <x v="2884"/>
    <x v="0"/>
    <x v="1"/>
    <x v="1"/>
    <x v="0"/>
    <x v="0"/>
  </r>
  <r>
    <s v="PL 8354"/>
    <x v="1572"/>
    <x v="0"/>
    <x v="0"/>
    <x v="3"/>
    <x v="0"/>
    <x v="13"/>
    <x v="240"/>
    <x v="533"/>
    <x v="436"/>
    <x v="436"/>
    <x v="436"/>
    <x v="525"/>
    <x v="0"/>
    <x v="1"/>
    <x v="0"/>
    <x v="0"/>
    <x v="0"/>
  </r>
  <r>
    <s v="PL 8356"/>
    <x v="2373"/>
    <x v="0"/>
    <x v="0"/>
    <x v="6"/>
    <x v="2"/>
    <x v="35"/>
    <x v="240"/>
    <x v="533"/>
    <x v="2691"/>
    <x v="2691"/>
    <x v="2691"/>
    <x v="2885"/>
    <x v="0"/>
    <x v="1"/>
    <x v="1"/>
    <x v="1"/>
    <x v="0"/>
  </r>
  <r>
    <s v="PL 8358"/>
    <x v="2374"/>
    <x v="2"/>
    <x v="2"/>
    <x v="9"/>
    <x v="2"/>
    <x v="22"/>
    <x v="234"/>
    <x v="527"/>
    <x v="2692"/>
    <x v="2692"/>
    <x v="2692"/>
    <x v="2886"/>
    <x v="0"/>
    <x v="1"/>
    <x v="1"/>
    <x v="1"/>
    <x v="0"/>
  </r>
  <r>
    <s v="PL 8359"/>
    <x v="2165"/>
    <x v="0"/>
    <x v="0"/>
    <x v="9"/>
    <x v="2"/>
    <x v="22"/>
    <x v="234"/>
    <x v="527"/>
    <x v="2693"/>
    <x v="2693"/>
    <x v="2693"/>
    <x v="2887"/>
    <x v="0"/>
    <x v="1"/>
    <x v="0"/>
    <x v="0"/>
    <x v="1"/>
  </r>
  <r>
    <s v="PL 8360"/>
    <x v="2375"/>
    <x v="1"/>
    <x v="0"/>
    <x v="17"/>
    <x v="1"/>
    <x v="9"/>
    <x v="234"/>
    <x v="240"/>
    <x v="2694"/>
    <x v="2694"/>
    <x v="2694"/>
    <x v="2888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s v="PL 8370"/>
    <x v="2376"/>
    <x v="0"/>
    <x v="0"/>
    <x v="1"/>
    <x v="2"/>
    <x v="29"/>
    <x v="237"/>
    <x v="530"/>
    <x v="2695"/>
    <x v="2695"/>
    <x v="2695"/>
    <x v="2889"/>
    <x v="1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s v="PL 8373"/>
    <x v="2174"/>
    <x v="2"/>
    <x v="2"/>
    <x v="1"/>
    <x v="2"/>
    <x v="29"/>
    <x v="237"/>
    <x v="530"/>
    <x v="2478"/>
    <x v="2478"/>
    <x v="2478"/>
    <x v="2655"/>
    <x v="1"/>
    <x v="2"/>
    <x v="0"/>
    <x v="0"/>
    <x v="1"/>
  </r>
  <r>
    <s v="PL 8518"/>
    <x v="2174"/>
    <x v="1"/>
    <x v="0"/>
    <x v="7"/>
    <x v="0"/>
    <x v="24"/>
    <x v="242"/>
    <x v="537"/>
    <x v="2696"/>
    <x v="2696"/>
    <x v="2696"/>
    <x v="2890"/>
    <x v="0"/>
    <x v="2"/>
    <x v="0"/>
    <x v="0"/>
    <x v="0"/>
  </r>
  <r>
    <s v="PL 8520"/>
    <x v="2174"/>
    <x v="3"/>
    <x v="0"/>
    <x v="5"/>
    <x v="2"/>
    <x v="35"/>
    <x v="229"/>
    <x v="521"/>
    <x v="2697"/>
    <x v="2697"/>
    <x v="2697"/>
    <x v="2891"/>
    <x v="0"/>
    <x v="1"/>
    <x v="0"/>
    <x v="0"/>
    <x v="1"/>
  </r>
  <r>
    <s v="PL 8521"/>
    <x v="531"/>
    <x v="0"/>
    <x v="0"/>
    <x v="5"/>
    <x v="1"/>
    <x v="1"/>
    <x v="229"/>
    <x v="521"/>
    <x v="2097"/>
    <x v="2097"/>
    <x v="2097"/>
    <x v="2225"/>
    <x v="0"/>
    <x v="1"/>
    <x v="0"/>
    <x v="0"/>
    <x v="1"/>
  </r>
  <r>
    <s v="PL 8524"/>
    <x v="2377"/>
    <x v="3"/>
    <x v="0"/>
    <x v="18"/>
    <x v="2"/>
    <x v="27"/>
    <x v="229"/>
    <x v="521"/>
    <x v="2698"/>
    <x v="2698"/>
    <x v="2698"/>
    <x v="2892"/>
    <x v="1"/>
    <x v="0"/>
    <x v="0"/>
    <x v="1"/>
    <x v="0"/>
  </r>
  <r>
    <s v="PL 8526"/>
    <x v="2377"/>
    <x v="3"/>
    <x v="0"/>
    <x v="17"/>
    <x v="2"/>
    <x v="72"/>
    <x v="243"/>
    <x v="540"/>
    <x v="2699"/>
    <x v="2699"/>
    <x v="2699"/>
    <x v="2893"/>
    <x v="0"/>
    <x v="1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533"/>
    <x v="35"/>
    <x v="3"/>
    <x v="0"/>
    <x v="3"/>
    <x v="0"/>
    <x v="19"/>
    <x v="239"/>
    <x v="532"/>
    <x v="399"/>
    <x v="399"/>
    <x v="399"/>
    <x v="2622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538"/>
    <x v="2144"/>
    <x v="2"/>
    <x v="4"/>
    <x v="1"/>
    <x v="1"/>
    <x v="4"/>
    <x v="252"/>
    <x v="562"/>
    <x v="2700"/>
    <x v="2700"/>
    <x v="2700"/>
    <x v="2894"/>
    <x v="0"/>
    <x v="2"/>
    <x v="0"/>
    <x v="1"/>
    <x v="0"/>
  </r>
  <r>
    <s v="PL 8539"/>
    <x v="41"/>
    <x v="1"/>
    <x v="0"/>
    <x v="1"/>
    <x v="1"/>
    <x v="4"/>
    <x v="252"/>
    <x v="562"/>
    <x v="633"/>
    <x v="633"/>
    <x v="633"/>
    <x v="665"/>
    <x v="0"/>
    <x v="2"/>
    <x v="0"/>
    <x v="0"/>
    <x v="1"/>
  </r>
  <r>
    <s v="PL 8543"/>
    <x v="2378"/>
    <x v="1"/>
    <x v="0"/>
    <x v="3"/>
    <x v="0"/>
    <x v="53"/>
    <x v="2"/>
    <x v="2"/>
    <x v="2701"/>
    <x v="2701"/>
    <x v="2701"/>
    <x v="2895"/>
    <x v="0"/>
    <x v="1"/>
    <x v="0"/>
    <x v="0"/>
    <x v="0"/>
  </r>
  <r>
    <s v="PL 8545"/>
    <x v="2378"/>
    <x v="0"/>
    <x v="0"/>
    <x v="3"/>
    <x v="2"/>
    <x v="18"/>
    <x v="98"/>
    <x v="294"/>
    <x v="2702"/>
    <x v="2702"/>
    <x v="2702"/>
    <x v="2896"/>
    <x v="0"/>
    <x v="1"/>
    <x v="0"/>
    <x v="0"/>
    <x v="1"/>
  </r>
  <r>
    <s v="PL 8547"/>
    <x v="2379"/>
    <x v="2"/>
    <x v="1"/>
    <x v="17"/>
    <x v="0"/>
    <x v="53"/>
    <x v="227"/>
    <x v="518"/>
    <x v="2703"/>
    <x v="2703"/>
    <x v="2703"/>
    <x v="2897"/>
    <x v="0"/>
    <x v="1"/>
    <x v="0"/>
    <x v="0"/>
    <x v="0"/>
  </r>
  <r>
    <s v="PL 8549"/>
    <x v="2380"/>
    <x v="2"/>
    <x v="2"/>
    <x v="3"/>
    <x v="0"/>
    <x v="53"/>
    <x v="212"/>
    <x v="3"/>
    <x v="2704"/>
    <x v="2704"/>
    <x v="2704"/>
    <x v="2898"/>
    <x v="0"/>
    <x v="1"/>
    <x v="1"/>
    <x v="0"/>
    <x v="0"/>
  </r>
  <r>
    <s v="PL 8551"/>
    <x v="2381"/>
    <x v="3"/>
    <x v="0"/>
    <x v="17"/>
    <x v="2"/>
    <x v="18"/>
    <x v="224"/>
    <x v="517"/>
    <x v="2705"/>
    <x v="2705"/>
    <x v="2705"/>
    <x v="2899"/>
    <x v="0"/>
    <x v="1"/>
    <x v="0"/>
    <x v="0"/>
    <x v="1"/>
  </r>
  <r>
    <s v="PL 8553"/>
    <x v="2382"/>
    <x v="3"/>
    <x v="0"/>
    <x v="3"/>
    <x v="2"/>
    <x v="18"/>
    <x v="193"/>
    <x v="260"/>
    <x v="2706"/>
    <x v="2706"/>
    <x v="2706"/>
    <x v="2900"/>
    <x v="0"/>
    <x v="1"/>
    <x v="1"/>
    <x v="1"/>
    <x v="0"/>
  </r>
  <r>
    <s v="PL 8555"/>
    <x v="2383"/>
    <x v="0"/>
    <x v="0"/>
    <x v="3"/>
    <x v="2"/>
    <x v="18"/>
    <x v="189"/>
    <x v="428"/>
    <x v="2707"/>
    <x v="2707"/>
    <x v="2707"/>
    <x v="2901"/>
    <x v="0"/>
    <x v="1"/>
    <x v="0"/>
    <x v="0"/>
    <x v="1"/>
  </r>
  <r>
    <s v="PL 8556"/>
    <x v="2384"/>
    <x v="1"/>
    <x v="0"/>
    <x v="3"/>
    <x v="0"/>
    <x v="0"/>
    <x v="201"/>
    <x v="467"/>
    <x v="2309"/>
    <x v="2309"/>
    <x v="2309"/>
    <x v="2902"/>
    <x v="0"/>
    <x v="1"/>
    <x v="1"/>
    <x v="0"/>
    <x v="0"/>
  </r>
  <r>
    <s v="PL 8557"/>
    <x v="2385"/>
    <x v="2"/>
    <x v="3"/>
    <x v="3"/>
    <x v="2"/>
    <x v="18"/>
    <x v="192"/>
    <x v="37"/>
    <x v="2708"/>
    <x v="2708"/>
    <x v="2708"/>
    <x v="2903"/>
    <x v="0"/>
    <x v="1"/>
    <x v="0"/>
    <x v="1"/>
    <x v="0"/>
  </r>
  <r>
    <s v="PL 8561"/>
    <x v="2385"/>
    <x v="3"/>
    <x v="0"/>
    <x v="17"/>
    <x v="2"/>
    <x v="22"/>
    <x v="227"/>
    <x v="563"/>
    <x v="504"/>
    <x v="504"/>
    <x v="504"/>
    <x v="520"/>
    <x v="0"/>
    <x v="1"/>
    <x v="0"/>
    <x v="1"/>
    <x v="0"/>
  </r>
  <r>
    <s v="PL 8562"/>
    <x v="2385"/>
    <x v="2"/>
    <x v="1"/>
    <x v="17"/>
    <x v="2"/>
    <x v="22"/>
    <x v="227"/>
    <x v="563"/>
    <x v="2709"/>
    <x v="2709"/>
    <x v="2709"/>
    <x v="2904"/>
    <x v="0"/>
    <x v="1"/>
    <x v="0"/>
    <x v="1"/>
    <x v="0"/>
  </r>
  <r>
    <s v="PL 8563"/>
    <x v="2381"/>
    <x v="0"/>
    <x v="0"/>
    <x v="17"/>
    <x v="0"/>
    <x v="53"/>
    <x v="227"/>
    <x v="518"/>
    <x v="2710"/>
    <x v="2710"/>
    <x v="2710"/>
    <x v="2905"/>
    <x v="0"/>
    <x v="1"/>
    <x v="0"/>
    <x v="0"/>
    <x v="0"/>
  </r>
  <r>
    <s v="PL 8564"/>
    <x v="2381"/>
    <x v="0"/>
    <x v="0"/>
    <x v="17"/>
    <x v="0"/>
    <x v="53"/>
    <x v="227"/>
    <x v="518"/>
    <x v="1434"/>
    <x v="1434"/>
    <x v="1434"/>
    <x v="2906"/>
    <x v="0"/>
    <x v="1"/>
    <x v="0"/>
    <x v="0"/>
    <x v="0"/>
  </r>
  <r>
    <s v="PL 8565"/>
    <x v="2381"/>
    <x v="0"/>
    <x v="0"/>
    <x v="17"/>
    <x v="0"/>
    <x v="53"/>
    <x v="227"/>
    <x v="518"/>
    <x v="2711"/>
    <x v="2711"/>
    <x v="2711"/>
    <x v="2907"/>
    <x v="0"/>
    <x v="1"/>
    <x v="0"/>
    <x v="0"/>
    <x v="0"/>
  </r>
  <r>
    <s v="PL 8566"/>
    <x v="2381"/>
    <x v="2"/>
    <x v="2"/>
    <x v="21"/>
    <x v="0"/>
    <x v="53"/>
    <x v="214"/>
    <x v="486"/>
    <x v="2712"/>
    <x v="2712"/>
    <x v="2712"/>
    <x v="2908"/>
    <x v="0"/>
    <x v="1"/>
    <x v="0"/>
    <x v="0"/>
    <x v="0"/>
  </r>
  <r>
    <s v="PL 8567"/>
    <x v="2381"/>
    <x v="0"/>
    <x v="0"/>
    <x v="21"/>
    <x v="0"/>
    <x v="53"/>
    <x v="214"/>
    <x v="486"/>
    <x v="2713"/>
    <x v="2713"/>
    <x v="2713"/>
    <x v="2909"/>
    <x v="0"/>
    <x v="1"/>
    <x v="0"/>
    <x v="0"/>
    <x v="0"/>
  </r>
  <r>
    <s v="PL 8568"/>
    <x v="2381"/>
    <x v="1"/>
    <x v="0"/>
    <x v="21"/>
    <x v="0"/>
    <x v="53"/>
    <x v="214"/>
    <x v="486"/>
    <x v="2712"/>
    <x v="2712"/>
    <x v="2712"/>
    <x v="2910"/>
    <x v="0"/>
    <x v="1"/>
    <x v="0"/>
    <x v="0"/>
    <x v="0"/>
  </r>
  <r>
    <s v="PL 8569"/>
    <x v="2381"/>
    <x v="1"/>
    <x v="0"/>
    <x v="21"/>
    <x v="0"/>
    <x v="53"/>
    <x v="214"/>
    <x v="486"/>
    <x v="2714"/>
    <x v="2714"/>
    <x v="2714"/>
    <x v="2911"/>
    <x v="0"/>
    <x v="1"/>
    <x v="0"/>
    <x v="0"/>
    <x v="0"/>
  </r>
  <r>
    <s v="PL 8579"/>
    <x v="2381"/>
    <x v="2"/>
    <x v="2"/>
    <x v="21"/>
    <x v="0"/>
    <x v="53"/>
    <x v="228"/>
    <x v="520"/>
    <x v="2715"/>
    <x v="2715"/>
    <x v="2715"/>
    <x v="2912"/>
    <x v="1"/>
    <x v="1"/>
    <x v="0"/>
    <x v="0"/>
    <x v="0"/>
  </r>
  <r>
    <s v="PL 8581"/>
    <x v="2381"/>
    <x v="0"/>
    <x v="0"/>
    <x v="3"/>
    <x v="0"/>
    <x v="53"/>
    <x v="83"/>
    <x v="241"/>
    <x v="1844"/>
    <x v="1844"/>
    <x v="1844"/>
    <x v="1951"/>
    <x v="1"/>
    <x v="1"/>
    <x v="0"/>
    <x v="0"/>
    <x v="0"/>
  </r>
  <r>
    <s v="PL 8583"/>
    <x v="2386"/>
    <x v="0"/>
    <x v="0"/>
    <x v="3"/>
    <x v="0"/>
    <x v="0"/>
    <x v="221"/>
    <x v="503"/>
    <x v="2716"/>
    <x v="2716"/>
    <x v="2716"/>
    <x v="2913"/>
    <x v="0"/>
    <x v="1"/>
    <x v="1"/>
    <x v="0"/>
    <x v="0"/>
  </r>
  <r>
    <s v="PL 8585"/>
    <x v="2387"/>
    <x v="0"/>
    <x v="0"/>
    <x v="21"/>
    <x v="0"/>
    <x v="53"/>
    <x v="228"/>
    <x v="564"/>
    <x v="2717"/>
    <x v="2717"/>
    <x v="2717"/>
    <x v="2914"/>
    <x v="0"/>
    <x v="1"/>
    <x v="1"/>
    <x v="0"/>
    <x v="0"/>
  </r>
  <r>
    <s v="PL 8587"/>
    <x v="2388"/>
    <x v="2"/>
    <x v="3"/>
    <x v="3"/>
    <x v="0"/>
    <x v="53"/>
    <x v="230"/>
    <x v="51"/>
    <x v="2718"/>
    <x v="2718"/>
    <x v="2718"/>
    <x v="2915"/>
    <x v="0"/>
    <x v="1"/>
    <x v="1"/>
    <x v="0"/>
    <x v="0"/>
  </r>
  <r>
    <s v="PL 8588"/>
    <x v="2389"/>
    <x v="2"/>
    <x v="3"/>
    <x v="3"/>
    <x v="2"/>
    <x v="18"/>
    <x v="230"/>
    <x v="51"/>
    <x v="1284"/>
    <x v="1284"/>
    <x v="1284"/>
    <x v="2162"/>
    <x v="0"/>
    <x v="1"/>
    <x v="1"/>
    <x v="1"/>
    <x v="0"/>
  </r>
  <r>
    <s v="PL 8591"/>
    <x v="2390"/>
    <x v="1"/>
    <x v="0"/>
    <x v="17"/>
    <x v="0"/>
    <x v="53"/>
    <x v="214"/>
    <x v="492"/>
    <x v="2220"/>
    <x v="2220"/>
    <x v="2220"/>
    <x v="2362"/>
    <x v="0"/>
    <x v="1"/>
    <x v="0"/>
    <x v="0"/>
    <x v="0"/>
  </r>
  <r>
    <s v="PL 8593"/>
    <x v="2390"/>
    <x v="1"/>
    <x v="0"/>
    <x v="1"/>
    <x v="1"/>
    <x v="3"/>
    <x v="253"/>
    <x v="565"/>
    <x v="1266"/>
    <x v="1266"/>
    <x v="1266"/>
    <x v="1339"/>
    <x v="1"/>
    <x v="2"/>
    <x v="0"/>
    <x v="0"/>
    <x v="1"/>
  </r>
  <r>
    <s v="PL 8594"/>
    <x v="2391"/>
    <x v="3"/>
    <x v="0"/>
    <x v="2"/>
    <x v="1"/>
    <x v="4"/>
    <x v="233"/>
    <x v="566"/>
    <x v="2719"/>
    <x v="2719"/>
    <x v="2719"/>
    <x v="2916"/>
    <x v="1"/>
    <x v="2"/>
    <x v="0"/>
    <x v="0"/>
    <x v="1"/>
  </r>
  <r>
    <s v="PL 8595"/>
    <x v="2392"/>
    <x v="0"/>
    <x v="0"/>
    <x v="2"/>
    <x v="1"/>
    <x v="8"/>
    <x v="249"/>
    <x v="550"/>
    <x v="2720"/>
    <x v="2720"/>
    <x v="2720"/>
    <x v="159"/>
    <x v="0"/>
    <x v="2"/>
    <x v="0"/>
    <x v="1"/>
    <x v="0"/>
  </r>
  <r>
    <s v="PL 8596"/>
    <x v="376"/>
    <x v="2"/>
    <x v="4"/>
    <x v="0"/>
    <x v="2"/>
    <x v="35"/>
    <x v="254"/>
    <x v="567"/>
    <x v="2721"/>
    <x v="2721"/>
    <x v="2721"/>
    <x v="2917"/>
    <x v="1"/>
    <x v="2"/>
    <x v="0"/>
    <x v="1"/>
    <x v="0"/>
  </r>
  <r>
    <s v="PL 8597"/>
    <x v="436"/>
    <x v="1"/>
    <x v="0"/>
    <x v="0"/>
    <x v="2"/>
    <x v="35"/>
    <x v="254"/>
    <x v="567"/>
    <x v="720"/>
    <x v="720"/>
    <x v="720"/>
    <x v="2918"/>
    <x v="1"/>
    <x v="2"/>
    <x v="0"/>
    <x v="0"/>
    <x v="1"/>
  </r>
  <r>
    <s v="PL 8598"/>
    <x v="71"/>
    <x v="3"/>
    <x v="0"/>
    <x v="0"/>
    <x v="1"/>
    <x v="7"/>
    <x v="255"/>
    <x v="568"/>
    <x v="2722"/>
    <x v="2722"/>
    <x v="2722"/>
    <x v="2919"/>
    <x v="0"/>
    <x v="2"/>
    <x v="0"/>
    <x v="0"/>
    <x v="1"/>
  </r>
  <r>
    <s v="PL 8599"/>
    <x v="2039"/>
    <x v="2"/>
    <x v="1"/>
    <x v="0"/>
    <x v="1"/>
    <x v="7"/>
    <x v="252"/>
    <x v="562"/>
    <x v="2723"/>
    <x v="2723"/>
    <x v="2723"/>
    <x v="2920"/>
    <x v="0"/>
    <x v="2"/>
    <x v="0"/>
    <x v="0"/>
    <x v="1"/>
  </r>
  <r>
    <s v="PL 8600"/>
    <x v="223"/>
    <x v="2"/>
    <x v="4"/>
    <x v="0"/>
    <x v="1"/>
    <x v="2"/>
    <x v="248"/>
    <x v="499"/>
    <x v="253"/>
    <x v="253"/>
    <x v="253"/>
    <x v="2921"/>
    <x v="0"/>
    <x v="2"/>
    <x v="0"/>
    <x v="0"/>
    <x v="1"/>
  </r>
  <r>
    <s v="PL 8601"/>
    <x v="2393"/>
    <x v="3"/>
    <x v="0"/>
    <x v="0"/>
    <x v="1"/>
    <x v="7"/>
    <x v="252"/>
    <x v="562"/>
    <x v="2724"/>
    <x v="2724"/>
    <x v="2724"/>
    <x v="2922"/>
    <x v="0"/>
    <x v="2"/>
    <x v="0"/>
    <x v="1"/>
    <x v="0"/>
  </r>
  <r>
    <s v="PL 8602"/>
    <x v="958"/>
    <x v="2"/>
    <x v="1"/>
    <x v="1"/>
    <x v="1"/>
    <x v="4"/>
    <x v="256"/>
    <x v="569"/>
    <x v="2725"/>
    <x v="2725"/>
    <x v="2725"/>
    <x v="2923"/>
    <x v="1"/>
    <x v="2"/>
    <x v="0"/>
    <x v="0"/>
    <x v="1"/>
  </r>
  <r>
    <s v="PL 8603"/>
    <x v="435"/>
    <x v="3"/>
    <x v="0"/>
    <x v="1"/>
    <x v="1"/>
    <x v="4"/>
    <x v="257"/>
    <x v="570"/>
    <x v="2725"/>
    <x v="2725"/>
    <x v="2725"/>
    <x v="2924"/>
    <x v="1"/>
    <x v="2"/>
    <x v="0"/>
    <x v="0"/>
    <x v="1"/>
  </r>
  <r>
    <s v="PL 8604"/>
    <x v="2394"/>
    <x v="0"/>
    <x v="0"/>
    <x v="9"/>
    <x v="2"/>
    <x v="72"/>
    <x v="229"/>
    <x v="521"/>
    <x v="436"/>
    <x v="436"/>
    <x v="436"/>
    <x v="1017"/>
    <x v="0"/>
    <x v="1"/>
    <x v="1"/>
    <x v="1"/>
    <x v="0"/>
  </r>
  <r>
    <s v="PL 8605"/>
    <x v="566"/>
    <x v="0"/>
    <x v="0"/>
    <x v="2"/>
    <x v="1"/>
    <x v="4"/>
    <x v="255"/>
    <x v="568"/>
    <x v="1721"/>
    <x v="1721"/>
    <x v="1721"/>
    <x v="1821"/>
    <x v="0"/>
    <x v="2"/>
    <x v="0"/>
    <x v="1"/>
    <x v="0"/>
  </r>
  <r>
    <s v="PL 8606"/>
    <x v="2395"/>
    <x v="1"/>
    <x v="0"/>
    <x v="2"/>
    <x v="2"/>
    <x v="31"/>
    <x v="254"/>
    <x v="567"/>
    <x v="2726"/>
    <x v="2726"/>
    <x v="2726"/>
    <x v="2925"/>
    <x v="1"/>
    <x v="2"/>
    <x v="1"/>
    <x v="1"/>
    <x v="0"/>
  </r>
  <r>
    <s v="PL 8607"/>
    <x v="2396"/>
    <x v="2"/>
    <x v="3"/>
    <x v="2"/>
    <x v="2"/>
    <x v="31"/>
    <x v="254"/>
    <x v="567"/>
    <x v="2726"/>
    <x v="2726"/>
    <x v="2726"/>
    <x v="2926"/>
    <x v="1"/>
    <x v="2"/>
    <x v="1"/>
    <x v="1"/>
    <x v="0"/>
  </r>
  <r>
    <s v="PL 8608"/>
    <x v="2397"/>
    <x v="0"/>
    <x v="0"/>
    <x v="2"/>
    <x v="2"/>
    <x v="31"/>
    <x v="254"/>
    <x v="567"/>
    <x v="2727"/>
    <x v="2727"/>
    <x v="2727"/>
    <x v="2927"/>
    <x v="0"/>
    <x v="2"/>
    <x v="1"/>
    <x v="1"/>
    <x v="0"/>
  </r>
  <r>
    <s v="PL 8609"/>
    <x v="2398"/>
    <x v="1"/>
    <x v="0"/>
    <x v="2"/>
    <x v="2"/>
    <x v="31"/>
    <x v="254"/>
    <x v="567"/>
    <x v="2728"/>
    <x v="2728"/>
    <x v="2728"/>
    <x v="2928"/>
    <x v="1"/>
    <x v="2"/>
    <x v="0"/>
    <x v="1"/>
    <x v="0"/>
  </r>
  <r>
    <s v="PL 8610"/>
    <x v="2399"/>
    <x v="1"/>
    <x v="0"/>
    <x v="1"/>
    <x v="2"/>
    <x v="17"/>
    <x v="258"/>
    <x v="571"/>
    <x v="2729"/>
    <x v="2729"/>
    <x v="2729"/>
    <x v="2929"/>
    <x v="1"/>
    <x v="1"/>
    <x v="0"/>
    <x v="1"/>
    <x v="0"/>
  </r>
  <r>
    <s v="PL 8611"/>
    <x v="2400"/>
    <x v="0"/>
    <x v="0"/>
    <x v="1"/>
    <x v="2"/>
    <x v="44"/>
    <x v="252"/>
    <x v="562"/>
    <x v="2730"/>
    <x v="2730"/>
    <x v="2730"/>
    <x v="2930"/>
    <x v="1"/>
    <x v="2"/>
    <x v="0"/>
    <x v="1"/>
    <x v="0"/>
  </r>
  <r>
    <s v="PL 8612"/>
    <x v="1988"/>
    <x v="3"/>
    <x v="0"/>
    <x v="1"/>
    <x v="2"/>
    <x v="44"/>
    <x v="252"/>
    <x v="562"/>
    <x v="2731"/>
    <x v="2731"/>
    <x v="2731"/>
    <x v="2931"/>
    <x v="0"/>
    <x v="2"/>
    <x v="0"/>
    <x v="1"/>
    <x v="0"/>
  </r>
  <r>
    <s v="PL 8613"/>
    <x v="2398"/>
    <x v="3"/>
    <x v="0"/>
    <x v="1"/>
    <x v="2"/>
    <x v="44"/>
    <x v="252"/>
    <x v="562"/>
    <x v="2732"/>
    <x v="2732"/>
    <x v="2732"/>
    <x v="2932"/>
    <x v="1"/>
    <x v="2"/>
    <x v="0"/>
    <x v="1"/>
    <x v="0"/>
  </r>
  <r>
    <s v="PL 8614"/>
    <x v="2399"/>
    <x v="2"/>
    <x v="2"/>
    <x v="4"/>
    <x v="2"/>
    <x v="20"/>
    <x v="248"/>
    <x v="499"/>
    <x v="2733"/>
    <x v="2733"/>
    <x v="2733"/>
    <x v="2933"/>
    <x v="0"/>
    <x v="0"/>
    <x v="0"/>
    <x v="1"/>
    <x v="0"/>
  </r>
  <r>
    <s v="PL 8615"/>
    <x v="2400"/>
    <x v="3"/>
    <x v="0"/>
    <x v="0"/>
    <x v="1"/>
    <x v="9"/>
    <x v="248"/>
    <x v="357"/>
    <x v="2734"/>
    <x v="2734"/>
    <x v="2734"/>
    <x v="2934"/>
    <x v="0"/>
    <x v="1"/>
    <x v="0"/>
    <x v="1"/>
    <x v="0"/>
  </r>
  <r>
    <s v="PL 8616"/>
    <x v="1427"/>
    <x v="3"/>
    <x v="0"/>
    <x v="6"/>
    <x v="1"/>
    <x v="14"/>
    <x v="197"/>
    <x v="461"/>
    <x v="2735"/>
    <x v="2735"/>
    <x v="2735"/>
    <x v="2935"/>
    <x v="0"/>
    <x v="0"/>
    <x v="0"/>
    <x v="0"/>
    <x v="1"/>
  </r>
  <r>
    <s v="PL 8618"/>
    <x v="308"/>
    <x v="1"/>
    <x v="0"/>
    <x v="4"/>
    <x v="2"/>
    <x v="72"/>
    <x v="248"/>
    <x v="499"/>
    <x v="2736"/>
    <x v="2736"/>
    <x v="2736"/>
    <x v="2936"/>
    <x v="0"/>
    <x v="1"/>
    <x v="0"/>
    <x v="0"/>
    <x v="1"/>
  </r>
  <r>
    <s v="PL 8619"/>
    <x v="1259"/>
    <x v="2"/>
    <x v="1"/>
    <x v="4"/>
    <x v="0"/>
    <x v="70"/>
    <x v="248"/>
    <x v="499"/>
    <x v="26"/>
    <x v="26"/>
    <x v="26"/>
    <x v="30"/>
    <x v="0"/>
    <x v="1"/>
    <x v="0"/>
    <x v="0"/>
    <x v="0"/>
  </r>
  <r>
    <s v="PL 8620"/>
    <x v="2401"/>
    <x v="0"/>
    <x v="0"/>
    <x v="17"/>
    <x v="0"/>
    <x v="0"/>
    <x v="248"/>
    <x v="155"/>
    <x v="2682"/>
    <x v="2682"/>
    <x v="2682"/>
    <x v="2876"/>
    <x v="0"/>
    <x v="1"/>
    <x v="0"/>
    <x v="0"/>
    <x v="0"/>
  </r>
  <r>
    <s v="PL 8621"/>
    <x v="2401"/>
    <x v="0"/>
    <x v="0"/>
    <x v="17"/>
    <x v="0"/>
    <x v="0"/>
    <x v="248"/>
    <x v="155"/>
    <x v="2737"/>
    <x v="2737"/>
    <x v="2737"/>
    <x v="2937"/>
    <x v="0"/>
    <x v="1"/>
    <x v="0"/>
    <x v="0"/>
    <x v="0"/>
  </r>
  <r>
    <s v="PL 8622"/>
    <x v="1032"/>
    <x v="2"/>
    <x v="3"/>
    <x v="0"/>
    <x v="2"/>
    <x v="27"/>
    <x v="259"/>
    <x v="572"/>
    <x v="2738"/>
    <x v="2738"/>
    <x v="2738"/>
    <x v="2938"/>
    <x v="0"/>
    <x v="2"/>
    <x v="0"/>
    <x v="0"/>
    <x v="1"/>
  </r>
  <r>
    <s v="PL 8623"/>
    <x v="2402"/>
    <x v="3"/>
    <x v="0"/>
    <x v="0"/>
    <x v="1"/>
    <x v="7"/>
    <x v="257"/>
    <x v="570"/>
    <x v="2739"/>
    <x v="2739"/>
    <x v="2739"/>
    <x v="2939"/>
    <x v="1"/>
    <x v="2"/>
    <x v="1"/>
    <x v="1"/>
    <x v="0"/>
  </r>
  <r>
    <s v="PL 8624"/>
    <x v="2403"/>
    <x v="3"/>
    <x v="0"/>
    <x v="1"/>
    <x v="1"/>
    <x v="11"/>
    <x v="260"/>
    <x v="573"/>
    <x v="2740"/>
    <x v="2740"/>
    <x v="2740"/>
    <x v="2940"/>
    <x v="1"/>
    <x v="2"/>
    <x v="1"/>
    <x v="1"/>
    <x v="0"/>
  </r>
  <r>
    <s v="PL 8625"/>
    <x v="2404"/>
    <x v="2"/>
    <x v="4"/>
    <x v="0"/>
    <x v="1"/>
    <x v="7"/>
    <x v="245"/>
    <x v="545"/>
    <x v="2741"/>
    <x v="2741"/>
    <x v="2741"/>
    <x v="2941"/>
    <x v="0"/>
    <x v="2"/>
    <x v="1"/>
    <x v="1"/>
    <x v="0"/>
  </r>
  <r>
    <s v="PL 8626"/>
    <x v="583"/>
    <x v="0"/>
    <x v="0"/>
    <x v="1"/>
    <x v="1"/>
    <x v="4"/>
    <x v="261"/>
    <x v="574"/>
    <x v="2258"/>
    <x v="2258"/>
    <x v="2258"/>
    <x v="2405"/>
    <x v="0"/>
    <x v="2"/>
    <x v="0"/>
    <x v="1"/>
    <x v="0"/>
  </r>
  <r>
    <s v="PL 8627"/>
    <x v="2405"/>
    <x v="1"/>
    <x v="0"/>
    <x v="0"/>
    <x v="1"/>
    <x v="9"/>
    <x v="254"/>
    <x v="354"/>
    <x v="2742"/>
    <x v="2742"/>
    <x v="2742"/>
    <x v="2942"/>
    <x v="0"/>
    <x v="1"/>
    <x v="1"/>
    <x v="1"/>
    <x v="0"/>
  </r>
  <r>
    <s v="PL 8628"/>
    <x v="491"/>
    <x v="1"/>
    <x v="0"/>
    <x v="0"/>
    <x v="1"/>
    <x v="7"/>
    <x v="259"/>
    <x v="572"/>
    <x v="2743"/>
    <x v="2743"/>
    <x v="2743"/>
    <x v="2943"/>
    <x v="0"/>
    <x v="2"/>
    <x v="0"/>
    <x v="1"/>
    <x v="0"/>
  </r>
  <r>
    <s v="PL 8629"/>
    <x v="30"/>
    <x v="0"/>
    <x v="0"/>
    <x v="0"/>
    <x v="1"/>
    <x v="9"/>
    <x v="254"/>
    <x v="354"/>
    <x v="351"/>
    <x v="351"/>
    <x v="351"/>
    <x v="157"/>
    <x v="0"/>
    <x v="1"/>
    <x v="0"/>
    <x v="0"/>
    <x v="1"/>
  </r>
  <r>
    <s v="PL 8630"/>
    <x v="2406"/>
    <x v="2"/>
    <x v="4"/>
    <x v="3"/>
    <x v="0"/>
    <x v="13"/>
    <x v="254"/>
    <x v="567"/>
    <x v="1576"/>
    <x v="1576"/>
    <x v="1576"/>
    <x v="2944"/>
    <x v="0"/>
    <x v="1"/>
    <x v="1"/>
    <x v="0"/>
    <x v="0"/>
  </r>
  <r>
    <s v="PL 8631"/>
    <x v="30"/>
    <x v="2"/>
    <x v="4"/>
    <x v="4"/>
    <x v="2"/>
    <x v="20"/>
    <x v="245"/>
    <x v="545"/>
    <x v="2744"/>
    <x v="2744"/>
    <x v="2744"/>
    <x v="2945"/>
    <x v="0"/>
    <x v="0"/>
    <x v="0"/>
    <x v="0"/>
    <x v="1"/>
  </r>
  <r>
    <s v="PL 8632"/>
    <x v="2407"/>
    <x v="1"/>
    <x v="0"/>
    <x v="9"/>
    <x v="1"/>
    <x v="9"/>
    <x v="254"/>
    <x v="354"/>
    <x v="2745"/>
    <x v="2745"/>
    <x v="2745"/>
    <x v="2946"/>
    <x v="0"/>
    <x v="1"/>
    <x v="1"/>
    <x v="1"/>
    <x v="0"/>
  </r>
  <r>
    <s v="PL 8633"/>
    <x v="2408"/>
    <x v="2"/>
    <x v="3"/>
    <x v="17"/>
    <x v="0"/>
    <x v="0"/>
    <x v="248"/>
    <x v="155"/>
    <x v="1808"/>
    <x v="1808"/>
    <x v="1808"/>
    <x v="2947"/>
    <x v="0"/>
    <x v="1"/>
    <x v="0"/>
    <x v="0"/>
    <x v="0"/>
  </r>
  <r>
    <s v="PL 8634"/>
    <x v="1475"/>
    <x v="0"/>
    <x v="0"/>
    <x v="17"/>
    <x v="0"/>
    <x v="0"/>
    <x v="254"/>
    <x v="265"/>
    <x v="1167"/>
    <x v="1167"/>
    <x v="1167"/>
    <x v="1233"/>
    <x v="0"/>
    <x v="1"/>
    <x v="0"/>
    <x v="0"/>
    <x v="0"/>
  </r>
  <r>
    <s v="PL 8635"/>
    <x v="2409"/>
    <x v="2"/>
    <x v="4"/>
    <x v="0"/>
    <x v="0"/>
    <x v="0"/>
    <x v="254"/>
    <x v="265"/>
    <x v="2746"/>
    <x v="2746"/>
    <x v="2746"/>
    <x v="2948"/>
    <x v="0"/>
    <x v="1"/>
    <x v="1"/>
    <x v="0"/>
    <x v="0"/>
  </r>
  <r>
    <s v="PL 8636"/>
    <x v="2410"/>
    <x v="2"/>
    <x v="1"/>
    <x v="3"/>
    <x v="0"/>
    <x v="13"/>
    <x v="254"/>
    <x v="567"/>
    <x v="2283"/>
    <x v="2283"/>
    <x v="2283"/>
    <x v="2434"/>
    <x v="0"/>
    <x v="1"/>
    <x v="1"/>
    <x v="0"/>
    <x v="0"/>
  </r>
  <r>
    <s v="PL 8637"/>
    <x v="2411"/>
    <x v="2"/>
    <x v="4"/>
    <x v="9"/>
    <x v="1"/>
    <x v="9"/>
    <x v="254"/>
    <x v="354"/>
    <x v="351"/>
    <x v="351"/>
    <x v="351"/>
    <x v="2188"/>
    <x v="0"/>
    <x v="1"/>
    <x v="0"/>
    <x v="1"/>
    <x v="0"/>
  </r>
  <r>
    <s v="PL 8638"/>
    <x v="2412"/>
    <x v="3"/>
    <x v="0"/>
    <x v="17"/>
    <x v="0"/>
    <x v="0"/>
    <x v="254"/>
    <x v="265"/>
    <x v="1694"/>
    <x v="1694"/>
    <x v="1694"/>
    <x v="1792"/>
    <x v="0"/>
    <x v="1"/>
    <x v="1"/>
    <x v="0"/>
    <x v="0"/>
  </r>
  <r>
    <s v="PL 8639"/>
    <x v="1636"/>
    <x v="1"/>
    <x v="0"/>
    <x v="17"/>
    <x v="0"/>
    <x v="0"/>
    <x v="254"/>
    <x v="567"/>
    <x v="2747"/>
    <x v="2747"/>
    <x v="2747"/>
    <x v="2949"/>
    <x v="0"/>
    <x v="1"/>
    <x v="0"/>
    <x v="0"/>
    <x v="0"/>
  </r>
  <r>
    <s v="PL 8640"/>
    <x v="2413"/>
    <x v="3"/>
    <x v="0"/>
    <x v="0"/>
    <x v="0"/>
    <x v="0"/>
    <x v="254"/>
    <x v="41"/>
    <x v="1823"/>
    <x v="1823"/>
    <x v="1823"/>
    <x v="2950"/>
    <x v="0"/>
    <x v="1"/>
    <x v="1"/>
    <x v="0"/>
    <x v="0"/>
  </r>
  <r>
    <s v="PL 8641"/>
    <x v="1616"/>
    <x v="3"/>
    <x v="0"/>
    <x v="0"/>
    <x v="0"/>
    <x v="0"/>
    <x v="248"/>
    <x v="499"/>
    <x v="1114"/>
    <x v="1114"/>
    <x v="1114"/>
    <x v="2951"/>
    <x v="0"/>
    <x v="1"/>
    <x v="0"/>
    <x v="0"/>
    <x v="0"/>
  </r>
  <r>
    <s v="PL 8642"/>
    <x v="2414"/>
    <x v="1"/>
    <x v="0"/>
    <x v="17"/>
    <x v="0"/>
    <x v="0"/>
    <x v="254"/>
    <x v="265"/>
    <x v="2748"/>
    <x v="2748"/>
    <x v="2748"/>
    <x v="2952"/>
    <x v="0"/>
    <x v="1"/>
    <x v="1"/>
    <x v="0"/>
    <x v="0"/>
  </r>
  <r>
    <s v="PL 8643"/>
    <x v="2415"/>
    <x v="0"/>
    <x v="0"/>
    <x v="0"/>
    <x v="0"/>
    <x v="0"/>
    <x v="245"/>
    <x v="575"/>
    <x v="1329"/>
    <x v="1329"/>
    <x v="1329"/>
    <x v="1791"/>
    <x v="0"/>
    <x v="1"/>
    <x v="1"/>
    <x v="0"/>
    <x v="0"/>
  </r>
  <r>
    <s v="PL 8644"/>
    <x v="2416"/>
    <x v="2"/>
    <x v="3"/>
    <x v="2"/>
    <x v="2"/>
    <x v="42"/>
    <x v="249"/>
    <x v="550"/>
    <x v="2749"/>
    <x v="2749"/>
    <x v="2749"/>
    <x v="2953"/>
    <x v="1"/>
    <x v="2"/>
    <x v="0"/>
    <x v="1"/>
    <x v="0"/>
  </r>
  <r>
    <s v="PL 8645"/>
    <x v="881"/>
    <x v="1"/>
    <x v="0"/>
    <x v="0"/>
    <x v="1"/>
    <x v="7"/>
    <x v="252"/>
    <x v="562"/>
    <x v="2750"/>
    <x v="2750"/>
    <x v="2750"/>
    <x v="2954"/>
    <x v="1"/>
    <x v="2"/>
    <x v="0"/>
    <x v="0"/>
    <x v="1"/>
  </r>
  <r>
    <s v="PL 8646"/>
    <x v="2417"/>
    <x v="0"/>
    <x v="0"/>
    <x v="6"/>
    <x v="2"/>
    <x v="72"/>
    <x v="254"/>
    <x v="567"/>
    <x v="2751"/>
    <x v="2751"/>
    <x v="2751"/>
    <x v="2955"/>
    <x v="0"/>
    <x v="1"/>
    <x v="1"/>
    <x v="1"/>
    <x v="0"/>
  </r>
  <r>
    <s v="PL 8647"/>
    <x v="2418"/>
    <x v="1"/>
    <x v="0"/>
    <x v="8"/>
    <x v="2"/>
    <x v="31"/>
    <x v="243"/>
    <x v="540"/>
    <x v="2752"/>
    <x v="2752"/>
    <x v="2752"/>
    <x v="2956"/>
    <x v="1"/>
    <x v="1"/>
    <x v="1"/>
    <x v="1"/>
    <x v="0"/>
  </r>
  <r>
    <s v="PL 8648"/>
    <x v="2419"/>
    <x v="2"/>
    <x v="3"/>
    <x v="0"/>
    <x v="1"/>
    <x v="7"/>
    <x v="249"/>
    <x v="550"/>
    <x v="2753"/>
    <x v="2753"/>
    <x v="2753"/>
    <x v="2957"/>
    <x v="1"/>
    <x v="2"/>
    <x v="1"/>
    <x v="1"/>
    <x v="0"/>
  </r>
  <r>
    <s v="PL 8649"/>
    <x v="2420"/>
    <x v="3"/>
    <x v="0"/>
    <x v="6"/>
    <x v="2"/>
    <x v="33"/>
    <x v="261"/>
    <x v="574"/>
    <x v="2754"/>
    <x v="2754"/>
    <x v="2754"/>
    <x v="2958"/>
    <x v="0"/>
    <x v="0"/>
    <x v="1"/>
    <x v="1"/>
    <x v="0"/>
  </r>
  <r>
    <s v="PL 8650"/>
    <x v="831"/>
    <x v="1"/>
    <x v="0"/>
    <x v="6"/>
    <x v="2"/>
    <x v="33"/>
    <x v="261"/>
    <x v="574"/>
    <x v="2754"/>
    <x v="2754"/>
    <x v="2754"/>
    <x v="2958"/>
    <x v="0"/>
    <x v="0"/>
    <x v="0"/>
    <x v="1"/>
    <x v="0"/>
  </r>
  <r>
    <s v="PL 8651"/>
    <x v="2421"/>
    <x v="1"/>
    <x v="0"/>
    <x v="6"/>
    <x v="2"/>
    <x v="33"/>
    <x v="261"/>
    <x v="574"/>
    <x v="2754"/>
    <x v="2754"/>
    <x v="2754"/>
    <x v="2958"/>
    <x v="0"/>
    <x v="0"/>
    <x v="0"/>
    <x v="0"/>
    <x v="1"/>
  </r>
  <r>
    <s v="PL 8652"/>
    <x v="2421"/>
    <x v="1"/>
    <x v="0"/>
    <x v="6"/>
    <x v="2"/>
    <x v="33"/>
    <x v="261"/>
    <x v="574"/>
    <x v="2754"/>
    <x v="2754"/>
    <x v="2754"/>
    <x v="2958"/>
    <x v="0"/>
    <x v="0"/>
    <x v="0"/>
    <x v="0"/>
    <x v="1"/>
  </r>
  <r>
    <s v="PL 8653"/>
    <x v="2421"/>
    <x v="3"/>
    <x v="0"/>
    <x v="6"/>
    <x v="2"/>
    <x v="33"/>
    <x v="261"/>
    <x v="574"/>
    <x v="2754"/>
    <x v="2754"/>
    <x v="2754"/>
    <x v="2958"/>
    <x v="0"/>
    <x v="0"/>
    <x v="0"/>
    <x v="0"/>
    <x v="1"/>
  </r>
  <r>
    <s v="PL 8654"/>
    <x v="2421"/>
    <x v="1"/>
    <x v="0"/>
    <x v="17"/>
    <x v="2"/>
    <x v="51"/>
    <x v="245"/>
    <x v="576"/>
    <x v="2755"/>
    <x v="2755"/>
    <x v="2755"/>
    <x v="2959"/>
    <x v="1"/>
    <x v="1"/>
    <x v="0"/>
    <x v="0"/>
    <x v="1"/>
  </r>
  <r>
    <s v="PL 8655"/>
    <x v="2421"/>
    <x v="3"/>
    <x v="0"/>
    <x v="0"/>
    <x v="0"/>
    <x v="0"/>
    <x v="245"/>
    <x v="575"/>
    <x v="958"/>
    <x v="958"/>
    <x v="958"/>
    <x v="1007"/>
    <x v="0"/>
    <x v="1"/>
    <x v="0"/>
    <x v="0"/>
    <x v="0"/>
  </r>
  <r>
    <s v="PL 8656"/>
    <x v="2422"/>
    <x v="0"/>
    <x v="0"/>
    <x v="3"/>
    <x v="0"/>
    <x v="0"/>
    <x v="243"/>
    <x v="63"/>
    <x v="2756"/>
    <x v="2756"/>
    <x v="2756"/>
    <x v="2960"/>
    <x v="0"/>
    <x v="1"/>
    <x v="1"/>
    <x v="0"/>
    <x v="0"/>
  </r>
  <r>
    <s v="PL 8658"/>
    <x v="1522"/>
    <x v="1"/>
    <x v="0"/>
    <x v="6"/>
    <x v="2"/>
    <x v="23"/>
    <x v="240"/>
    <x v="533"/>
    <x v="2757"/>
    <x v="2757"/>
    <x v="2757"/>
    <x v="2961"/>
    <x v="0"/>
    <x v="1"/>
    <x v="0"/>
    <x v="1"/>
    <x v="0"/>
  </r>
  <r>
    <s v="PL 8660"/>
    <x v="2423"/>
    <x v="2"/>
    <x v="3"/>
    <x v="3"/>
    <x v="0"/>
    <x v="53"/>
    <x v="142"/>
    <x v="577"/>
    <x v="2758"/>
    <x v="2758"/>
    <x v="2758"/>
    <x v="2962"/>
    <x v="0"/>
    <x v="1"/>
    <x v="0"/>
    <x v="0"/>
    <x v="0"/>
  </r>
  <r>
    <s v="PL 8662"/>
    <x v="2424"/>
    <x v="1"/>
    <x v="0"/>
    <x v="2"/>
    <x v="2"/>
    <x v="51"/>
    <x v="262"/>
    <x v="578"/>
    <x v="2759"/>
    <x v="2759"/>
    <x v="2759"/>
    <x v="2963"/>
    <x v="0"/>
    <x v="1"/>
    <x v="1"/>
    <x v="1"/>
    <x v="0"/>
  </r>
  <r>
    <s v="PL 8664"/>
    <x v="2423"/>
    <x v="0"/>
    <x v="0"/>
    <x v="2"/>
    <x v="2"/>
    <x v="35"/>
    <x v="262"/>
    <x v="578"/>
    <x v="2760"/>
    <x v="2760"/>
    <x v="2760"/>
    <x v="2964"/>
    <x v="0"/>
    <x v="1"/>
    <x v="0"/>
    <x v="0"/>
    <x v="1"/>
  </r>
  <r>
    <s v="PL 8666"/>
    <x v="2425"/>
    <x v="2"/>
    <x v="3"/>
    <x v="4"/>
    <x v="0"/>
    <x v="0"/>
    <x v="252"/>
    <x v="364"/>
    <x v="2761"/>
    <x v="2761"/>
    <x v="2761"/>
    <x v="2965"/>
    <x v="0"/>
    <x v="1"/>
    <x v="0"/>
    <x v="0"/>
    <x v="0"/>
  </r>
  <r>
    <s v="PL 8667"/>
    <x v="2425"/>
    <x v="1"/>
    <x v="0"/>
    <x v="0"/>
    <x v="2"/>
    <x v="57"/>
    <x v="245"/>
    <x v="545"/>
    <x v="2762"/>
    <x v="2762"/>
    <x v="2762"/>
    <x v="2966"/>
    <x v="1"/>
    <x v="1"/>
    <x v="0"/>
    <x v="0"/>
    <x v="1"/>
  </r>
  <r>
    <s v="PL 8668"/>
    <x v="2426"/>
    <x v="2"/>
    <x v="1"/>
    <x v="17"/>
    <x v="0"/>
    <x v="0"/>
    <x v="245"/>
    <x v="179"/>
    <x v="1995"/>
    <x v="1995"/>
    <x v="1995"/>
    <x v="2967"/>
    <x v="0"/>
    <x v="1"/>
    <x v="1"/>
    <x v="0"/>
    <x v="0"/>
  </r>
  <r>
    <s v="PL 8669"/>
    <x v="498"/>
    <x v="1"/>
    <x v="0"/>
    <x v="1"/>
    <x v="2"/>
    <x v="32"/>
    <x v="252"/>
    <x v="562"/>
    <x v="2763"/>
    <x v="2763"/>
    <x v="2763"/>
    <x v="2968"/>
    <x v="1"/>
    <x v="2"/>
    <x v="0"/>
    <x v="1"/>
    <x v="0"/>
  </r>
  <r>
    <s v="PL 8670"/>
    <x v="2427"/>
    <x v="3"/>
    <x v="0"/>
    <x v="3"/>
    <x v="0"/>
    <x v="13"/>
    <x v="245"/>
    <x v="545"/>
    <x v="2764"/>
    <x v="2764"/>
    <x v="2764"/>
    <x v="2969"/>
    <x v="0"/>
    <x v="1"/>
    <x v="1"/>
    <x v="0"/>
    <x v="0"/>
  </r>
  <r>
    <s v="PL 8671"/>
    <x v="473"/>
    <x v="1"/>
    <x v="0"/>
    <x v="6"/>
    <x v="2"/>
    <x v="72"/>
    <x v="245"/>
    <x v="545"/>
    <x v="917"/>
    <x v="917"/>
    <x v="917"/>
    <x v="2970"/>
    <x v="0"/>
    <x v="1"/>
    <x v="0"/>
    <x v="0"/>
    <x v="1"/>
  </r>
  <r>
    <s v="PL 8673"/>
    <x v="2428"/>
    <x v="0"/>
    <x v="0"/>
    <x v="4"/>
    <x v="4"/>
    <x v="67"/>
    <x v="252"/>
    <x v="562"/>
    <x v="1714"/>
    <x v="1714"/>
    <x v="1714"/>
    <x v="171"/>
    <x v="0"/>
    <x v="2"/>
    <x v="2"/>
    <x v="1"/>
    <x v="2"/>
  </r>
  <r>
    <s v="PL 8674"/>
    <x v="2429"/>
    <x v="0"/>
    <x v="0"/>
    <x v="4"/>
    <x v="0"/>
    <x v="70"/>
    <x v="252"/>
    <x v="562"/>
    <x v="26"/>
    <x v="26"/>
    <x v="26"/>
    <x v="26"/>
    <x v="0"/>
    <x v="2"/>
    <x v="1"/>
    <x v="0"/>
    <x v="0"/>
  </r>
  <r>
    <s v="PL 8675"/>
    <x v="2067"/>
    <x v="0"/>
    <x v="0"/>
    <x v="2"/>
    <x v="2"/>
    <x v="42"/>
    <x v="261"/>
    <x v="574"/>
    <x v="2765"/>
    <x v="2765"/>
    <x v="2765"/>
    <x v="2971"/>
    <x v="1"/>
    <x v="2"/>
    <x v="0"/>
    <x v="0"/>
    <x v="1"/>
  </r>
  <r>
    <s v="PL 8676"/>
    <x v="2067"/>
    <x v="1"/>
    <x v="0"/>
    <x v="1"/>
    <x v="1"/>
    <x v="7"/>
    <x v="263"/>
    <x v="579"/>
    <x v="2766"/>
    <x v="2766"/>
    <x v="2766"/>
    <x v="2972"/>
    <x v="1"/>
    <x v="2"/>
    <x v="0"/>
    <x v="0"/>
    <x v="1"/>
  </r>
  <r>
    <s v="PL 8677"/>
    <x v="2430"/>
    <x v="3"/>
    <x v="0"/>
    <x v="17"/>
    <x v="0"/>
    <x v="0"/>
    <x v="252"/>
    <x v="365"/>
    <x v="2767"/>
    <x v="2767"/>
    <x v="2767"/>
    <x v="2973"/>
    <x v="0"/>
    <x v="1"/>
    <x v="1"/>
    <x v="0"/>
    <x v="0"/>
  </r>
  <r>
    <s v="PL 8678"/>
    <x v="2431"/>
    <x v="3"/>
    <x v="0"/>
    <x v="1"/>
    <x v="1"/>
    <x v="8"/>
    <x v="246"/>
    <x v="546"/>
    <x v="194"/>
    <x v="194"/>
    <x v="194"/>
    <x v="1772"/>
    <x v="0"/>
    <x v="0"/>
    <x v="1"/>
    <x v="1"/>
    <x v="0"/>
  </r>
  <r>
    <s v="PL 8679"/>
    <x v="439"/>
    <x v="3"/>
    <x v="0"/>
    <x v="1"/>
    <x v="1"/>
    <x v="8"/>
    <x v="246"/>
    <x v="546"/>
    <x v="194"/>
    <x v="194"/>
    <x v="194"/>
    <x v="1772"/>
    <x v="0"/>
    <x v="0"/>
    <x v="0"/>
    <x v="0"/>
    <x v="1"/>
  </r>
  <r>
    <s v="PL 8680"/>
    <x v="169"/>
    <x v="2"/>
    <x v="2"/>
    <x v="1"/>
    <x v="2"/>
    <x v="30"/>
    <x v="261"/>
    <x v="574"/>
    <x v="2768"/>
    <x v="2768"/>
    <x v="2768"/>
    <x v="2974"/>
    <x v="1"/>
    <x v="2"/>
    <x v="0"/>
    <x v="0"/>
    <x v="1"/>
  </r>
  <r>
    <s v="PL 8681"/>
    <x v="169"/>
    <x v="2"/>
    <x v="3"/>
    <x v="0"/>
    <x v="1"/>
    <x v="9"/>
    <x v="252"/>
    <x v="468"/>
    <x v="2769"/>
    <x v="2769"/>
    <x v="2769"/>
    <x v="2975"/>
    <x v="0"/>
    <x v="1"/>
    <x v="0"/>
    <x v="0"/>
    <x v="1"/>
  </r>
  <r>
    <s v="PL 8682"/>
    <x v="2432"/>
    <x v="3"/>
    <x v="0"/>
    <x v="0"/>
    <x v="1"/>
    <x v="9"/>
    <x v="252"/>
    <x v="468"/>
    <x v="2770"/>
    <x v="2770"/>
    <x v="2770"/>
    <x v="2976"/>
    <x v="0"/>
    <x v="1"/>
    <x v="1"/>
    <x v="1"/>
    <x v="0"/>
  </r>
  <r>
    <s v="PL 8683"/>
    <x v="30"/>
    <x v="0"/>
    <x v="0"/>
    <x v="5"/>
    <x v="2"/>
    <x v="23"/>
    <x v="246"/>
    <x v="546"/>
    <x v="2771"/>
    <x v="2771"/>
    <x v="2771"/>
    <x v="2977"/>
    <x v="0"/>
    <x v="0"/>
    <x v="0"/>
    <x v="0"/>
    <x v="1"/>
  </r>
  <r>
    <s v="PL 8684"/>
    <x v="30"/>
    <x v="0"/>
    <x v="0"/>
    <x v="5"/>
    <x v="2"/>
    <x v="23"/>
    <x v="246"/>
    <x v="546"/>
    <x v="2772"/>
    <x v="2772"/>
    <x v="2772"/>
    <x v="2978"/>
    <x v="0"/>
    <x v="0"/>
    <x v="0"/>
    <x v="0"/>
    <x v="1"/>
  </r>
  <r>
    <s v="PL 8685"/>
    <x v="2172"/>
    <x v="3"/>
    <x v="0"/>
    <x v="17"/>
    <x v="0"/>
    <x v="0"/>
    <x v="252"/>
    <x v="562"/>
    <x v="1693"/>
    <x v="1693"/>
    <x v="1693"/>
    <x v="1790"/>
    <x v="0"/>
    <x v="1"/>
    <x v="0"/>
    <x v="0"/>
    <x v="0"/>
  </r>
  <r>
    <s v="PL 8686"/>
    <x v="153"/>
    <x v="3"/>
    <x v="0"/>
    <x v="17"/>
    <x v="0"/>
    <x v="0"/>
    <x v="252"/>
    <x v="107"/>
    <x v="2773"/>
    <x v="2773"/>
    <x v="2773"/>
    <x v="2979"/>
    <x v="0"/>
    <x v="1"/>
    <x v="0"/>
    <x v="0"/>
    <x v="0"/>
  </r>
  <r>
    <s v="PL 8687"/>
    <x v="2433"/>
    <x v="1"/>
    <x v="0"/>
    <x v="0"/>
    <x v="0"/>
    <x v="0"/>
    <x v="252"/>
    <x v="361"/>
    <x v="1554"/>
    <x v="1554"/>
    <x v="1554"/>
    <x v="1644"/>
    <x v="0"/>
    <x v="1"/>
    <x v="1"/>
    <x v="0"/>
    <x v="0"/>
  </r>
  <r>
    <s v="PL 8688"/>
    <x v="2434"/>
    <x v="3"/>
    <x v="0"/>
    <x v="4"/>
    <x v="0"/>
    <x v="24"/>
    <x v="252"/>
    <x v="562"/>
    <x v="471"/>
    <x v="471"/>
    <x v="471"/>
    <x v="294"/>
    <x v="0"/>
    <x v="1"/>
    <x v="1"/>
    <x v="0"/>
    <x v="0"/>
  </r>
  <r>
    <s v="PL 8689"/>
    <x v="2435"/>
    <x v="0"/>
    <x v="0"/>
    <x v="6"/>
    <x v="2"/>
    <x v="72"/>
    <x v="252"/>
    <x v="562"/>
    <x v="2774"/>
    <x v="2774"/>
    <x v="2774"/>
    <x v="2980"/>
    <x v="0"/>
    <x v="1"/>
    <x v="1"/>
    <x v="1"/>
    <x v="0"/>
  </r>
  <r>
    <s v="PL 8690"/>
    <x v="2436"/>
    <x v="3"/>
    <x v="0"/>
    <x v="2"/>
    <x v="2"/>
    <x v="42"/>
    <x v="261"/>
    <x v="574"/>
    <x v="2775"/>
    <x v="2775"/>
    <x v="2775"/>
    <x v="2981"/>
    <x v="1"/>
    <x v="2"/>
    <x v="1"/>
    <x v="1"/>
    <x v="0"/>
  </r>
  <r>
    <s v="PL 8691"/>
    <x v="2437"/>
    <x v="1"/>
    <x v="0"/>
    <x v="5"/>
    <x v="2"/>
    <x v="35"/>
    <x v="249"/>
    <x v="550"/>
    <x v="2776"/>
    <x v="2776"/>
    <x v="2776"/>
    <x v="2982"/>
    <x v="0"/>
    <x v="2"/>
    <x v="1"/>
    <x v="1"/>
    <x v="0"/>
  </r>
  <r>
    <s v="PL 8692"/>
    <x v="2438"/>
    <x v="1"/>
    <x v="0"/>
    <x v="5"/>
    <x v="1"/>
    <x v="1"/>
    <x v="249"/>
    <x v="550"/>
    <x v="2777"/>
    <x v="2777"/>
    <x v="2777"/>
    <x v="1859"/>
    <x v="0"/>
    <x v="2"/>
    <x v="1"/>
    <x v="1"/>
    <x v="0"/>
  </r>
  <r>
    <s v="PL 8693"/>
    <x v="2439"/>
    <x v="3"/>
    <x v="0"/>
    <x v="5"/>
    <x v="2"/>
    <x v="35"/>
    <x v="249"/>
    <x v="550"/>
    <x v="2776"/>
    <x v="2776"/>
    <x v="2776"/>
    <x v="2982"/>
    <x v="0"/>
    <x v="2"/>
    <x v="0"/>
    <x v="1"/>
    <x v="0"/>
  </r>
  <r>
    <s v="PL 8694"/>
    <x v="2439"/>
    <x v="3"/>
    <x v="0"/>
    <x v="5"/>
    <x v="1"/>
    <x v="1"/>
    <x v="249"/>
    <x v="550"/>
    <x v="2777"/>
    <x v="2777"/>
    <x v="2777"/>
    <x v="1859"/>
    <x v="0"/>
    <x v="2"/>
    <x v="0"/>
    <x v="1"/>
    <x v="0"/>
  </r>
  <r>
    <s v="PL 8695"/>
    <x v="1106"/>
    <x v="0"/>
    <x v="0"/>
    <x v="17"/>
    <x v="0"/>
    <x v="53"/>
    <x v="231"/>
    <x v="291"/>
    <x v="1014"/>
    <x v="1014"/>
    <x v="1014"/>
    <x v="1067"/>
    <x v="0"/>
    <x v="1"/>
    <x v="0"/>
    <x v="0"/>
    <x v="0"/>
  </r>
  <r>
    <s v="PL 8697"/>
    <x v="1106"/>
    <x v="3"/>
    <x v="0"/>
    <x v="3"/>
    <x v="0"/>
    <x v="0"/>
    <x v="231"/>
    <x v="291"/>
    <x v="1231"/>
    <x v="1231"/>
    <x v="1231"/>
    <x v="2983"/>
    <x v="0"/>
    <x v="1"/>
    <x v="0"/>
    <x v="0"/>
    <x v="0"/>
  </r>
  <r>
    <s v="PL 8699"/>
    <x v="2440"/>
    <x v="2"/>
    <x v="4"/>
    <x v="3"/>
    <x v="0"/>
    <x v="0"/>
    <x v="236"/>
    <x v="393"/>
    <x v="2778"/>
    <x v="2778"/>
    <x v="2778"/>
    <x v="2984"/>
    <x v="0"/>
    <x v="1"/>
    <x v="0"/>
    <x v="0"/>
    <x v="0"/>
  </r>
  <r>
    <s v="PL 8701"/>
    <x v="2440"/>
    <x v="2"/>
    <x v="4"/>
    <x v="3"/>
    <x v="2"/>
    <x v="18"/>
    <x v="129"/>
    <x v="139"/>
    <x v="2779"/>
    <x v="2779"/>
    <x v="2779"/>
    <x v="2985"/>
    <x v="0"/>
    <x v="1"/>
    <x v="0"/>
    <x v="0"/>
    <x v="1"/>
  </r>
  <r>
    <s v="PL 8703"/>
    <x v="2441"/>
    <x v="1"/>
    <x v="0"/>
    <x v="3"/>
    <x v="0"/>
    <x v="0"/>
    <x v="217"/>
    <x v="329"/>
    <x v="2780"/>
    <x v="2780"/>
    <x v="2780"/>
    <x v="2986"/>
    <x v="0"/>
    <x v="1"/>
    <x v="0"/>
    <x v="0"/>
    <x v="0"/>
  </r>
  <r>
    <s v="PL 8705"/>
    <x v="2441"/>
    <x v="0"/>
    <x v="0"/>
    <x v="17"/>
    <x v="0"/>
    <x v="53"/>
    <x v="217"/>
    <x v="329"/>
    <x v="2781"/>
    <x v="2781"/>
    <x v="2781"/>
    <x v="2987"/>
    <x v="0"/>
    <x v="1"/>
    <x v="0"/>
    <x v="0"/>
    <x v="0"/>
  </r>
  <r>
    <s v="PL 8707"/>
    <x v="2442"/>
    <x v="3"/>
    <x v="0"/>
    <x v="17"/>
    <x v="0"/>
    <x v="53"/>
    <x v="241"/>
    <x v="417"/>
    <x v="2782"/>
    <x v="2782"/>
    <x v="2782"/>
    <x v="2988"/>
    <x v="0"/>
    <x v="1"/>
    <x v="0"/>
    <x v="0"/>
    <x v="0"/>
  </r>
  <r>
    <s v="PL 8709"/>
    <x v="2442"/>
    <x v="0"/>
    <x v="0"/>
    <x v="3"/>
    <x v="0"/>
    <x v="0"/>
    <x v="244"/>
    <x v="549"/>
    <x v="1874"/>
    <x v="1874"/>
    <x v="1874"/>
    <x v="2989"/>
    <x v="0"/>
    <x v="1"/>
    <x v="0"/>
    <x v="0"/>
    <x v="0"/>
  </r>
  <r>
    <s v="PL 8711"/>
    <x v="2443"/>
    <x v="3"/>
    <x v="0"/>
    <x v="3"/>
    <x v="2"/>
    <x v="18"/>
    <x v="216"/>
    <x v="365"/>
    <x v="2783"/>
    <x v="2783"/>
    <x v="2783"/>
    <x v="2990"/>
    <x v="0"/>
    <x v="1"/>
    <x v="0"/>
    <x v="1"/>
    <x v="0"/>
  </r>
  <r>
    <s v="PL 8713"/>
    <x v="2443"/>
    <x v="3"/>
    <x v="0"/>
    <x v="3"/>
    <x v="2"/>
    <x v="18"/>
    <x v="83"/>
    <x v="240"/>
    <x v="1470"/>
    <x v="1470"/>
    <x v="1470"/>
    <x v="2991"/>
    <x v="0"/>
    <x v="1"/>
    <x v="0"/>
    <x v="1"/>
    <x v="0"/>
  </r>
  <r>
    <s v="PL 8715"/>
    <x v="2444"/>
    <x v="3"/>
    <x v="0"/>
    <x v="21"/>
    <x v="0"/>
    <x v="53"/>
    <x v="226"/>
    <x v="539"/>
    <x v="2784"/>
    <x v="2784"/>
    <x v="2784"/>
    <x v="2992"/>
    <x v="1"/>
    <x v="1"/>
    <x v="1"/>
    <x v="0"/>
    <x v="0"/>
  </r>
  <r>
    <s v="PL 8717"/>
    <x v="2445"/>
    <x v="2"/>
    <x v="3"/>
    <x v="17"/>
    <x v="0"/>
    <x v="53"/>
    <x v="237"/>
    <x v="530"/>
    <x v="2785"/>
    <x v="2785"/>
    <x v="2785"/>
    <x v="2993"/>
    <x v="0"/>
    <x v="1"/>
    <x v="0"/>
    <x v="0"/>
    <x v="0"/>
  </r>
  <r>
    <s v="PL 8719"/>
    <x v="2446"/>
    <x v="1"/>
    <x v="0"/>
    <x v="3"/>
    <x v="0"/>
    <x v="0"/>
    <x v="244"/>
    <x v="544"/>
    <x v="2786"/>
    <x v="2786"/>
    <x v="2786"/>
    <x v="2994"/>
    <x v="0"/>
    <x v="1"/>
    <x v="1"/>
    <x v="0"/>
    <x v="0"/>
  </r>
  <r>
    <s v="PL 8721"/>
    <x v="2447"/>
    <x v="3"/>
    <x v="0"/>
    <x v="3"/>
    <x v="0"/>
    <x v="0"/>
    <x v="226"/>
    <x v="327"/>
    <x v="2787"/>
    <x v="2787"/>
    <x v="2787"/>
    <x v="2995"/>
    <x v="0"/>
    <x v="1"/>
    <x v="1"/>
    <x v="0"/>
    <x v="0"/>
  </r>
  <r>
    <s v="PL 8723"/>
    <x v="2448"/>
    <x v="2"/>
    <x v="2"/>
    <x v="17"/>
    <x v="2"/>
    <x v="18"/>
    <x v="226"/>
    <x v="209"/>
    <x v="1701"/>
    <x v="1701"/>
    <x v="1701"/>
    <x v="2996"/>
    <x v="0"/>
    <x v="1"/>
    <x v="1"/>
    <x v="1"/>
    <x v="0"/>
  </r>
  <r>
    <s v="PL 8725"/>
    <x v="2449"/>
    <x v="1"/>
    <x v="0"/>
    <x v="17"/>
    <x v="2"/>
    <x v="18"/>
    <x v="214"/>
    <x v="70"/>
    <x v="2788"/>
    <x v="2788"/>
    <x v="2788"/>
    <x v="2997"/>
    <x v="0"/>
    <x v="1"/>
    <x v="0"/>
    <x v="1"/>
    <x v="0"/>
  </r>
  <r>
    <s v="PL 8727"/>
    <x v="2449"/>
    <x v="0"/>
    <x v="0"/>
    <x v="17"/>
    <x v="2"/>
    <x v="18"/>
    <x v="224"/>
    <x v="248"/>
    <x v="2789"/>
    <x v="2789"/>
    <x v="2789"/>
    <x v="2998"/>
    <x v="0"/>
    <x v="1"/>
    <x v="0"/>
    <x v="1"/>
    <x v="0"/>
  </r>
  <r>
    <s v="PL 8751"/>
    <x v="2450"/>
    <x v="3"/>
    <x v="0"/>
    <x v="17"/>
    <x v="2"/>
    <x v="51"/>
    <x v="236"/>
    <x v="555"/>
    <x v="327"/>
    <x v="327"/>
    <x v="327"/>
    <x v="336"/>
    <x v="1"/>
    <x v="1"/>
    <x v="0"/>
    <x v="1"/>
    <x v="0"/>
  </r>
  <r>
    <s v="PL 8753"/>
    <x v="2450"/>
    <x v="2"/>
    <x v="3"/>
    <x v="3"/>
    <x v="2"/>
    <x v="18"/>
    <x v="224"/>
    <x v="517"/>
    <x v="2790"/>
    <x v="2790"/>
    <x v="2790"/>
    <x v="2999"/>
    <x v="0"/>
    <x v="1"/>
    <x v="0"/>
    <x v="1"/>
    <x v="0"/>
  </r>
  <r>
    <s v="PL 8755"/>
    <x v="2451"/>
    <x v="1"/>
    <x v="0"/>
    <x v="6"/>
    <x v="2"/>
    <x v="72"/>
    <x v="255"/>
    <x v="568"/>
    <x v="2791"/>
    <x v="2791"/>
    <x v="2791"/>
    <x v="3000"/>
    <x v="0"/>
    <x v="1"/>
    <x v="1"/>
    <x v="1"/>
    <x v="0"/>
  </r>
  <r>
    <s v="PL 8756"/>
    <x v="2452"/>
    <x v="0"/>
    <x v="0"/>
    <x v="9"/>
    <x v="2"/>
    <x v="27"/>
    <x v="264"/>
    <x v="580"/>
    <x v="2792"/>
    <x v="2792"/>
    <x v="2792"/>
    <x v="3001"/>
    <x v="1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760"/>
    <x v="494"/>
    <x v="1"/>
    <x v="0"/>
    <x v="0"/>
    <x v="2"/>
    <x v="45"/>
    <x v="233"/>
    <x v="566"/>
    <x v="730"/>
    <x v="730"/>
    <x v="730"/>
    <x v="765"/>
    <x v="1"/>
    <x v="2"/>
    <x v="0"/>
    <x v="0"/>
    <x v="1"/>
  </r>
  <r>
    <s v="PL 8761"/>
    <x v="494"/>
    <x v="2"/>
    <x v="2"/>
    <x v="3"/>
    <x v="0"/>
    <x v="15"/>
    <x v="255"/>
    <x v="568"/>
    <x v="2793"/>
    <x v="2793"/>
    <x v="2793"/>
    <x v="3002"/>
    <x v="0"/>
    <x v="1"/>
    <x v="0"/>
    <x v="0"/>
    <x v="0"/>
  </r>
  <r>
    <s v="PL 8762"/>
    <x v="2453"/>
    <x v="3"/>
    <x v="0"/>
    <x v="3"/>
    <x v="1"/>
    <x v="2"/>
    <x v="261"/>
    <x v="574"/>
    <x v="2794"/>
    <x v="2794"/>
    <x v="2794"/>
    <x v="3003"/>
    <x v="0"/>
    <x v="2"/>
    <x v="1"/>
    <x v="1"/>
    <x v="0"/>
  </r>
  <r>
    <s v="PL 8763"/>
    <x v="2454"/>
    <x v="3"/>
    <x v="0"/>
    <x v="1"/>
    <x v="1"/>
    <x v="7"/>
    <x v="257"/>
    <x v="570"/>
    <x v="2795"/>
    <x v="2795"/>
    <x v="2795"/>
    <x v="3004"/>
    <x v="0"/>
    <x v="2"/>
    <x v="1"/>
    <x v="1"/>
    <x v="0"/>
  </r>
  <r>
    <s v="PL 8764"/>
    <x v="637"/>
    <x v="0"/>
    <x v="0"/>
    <x v="4"/>
    <x v="0"/>
    <x v="24"/>
    <x v="255"/>
    <x v="568"/>
    <x v="142"/>
    <x v="142"/>
    <x v="142"/>
    <x v="145"/>
    <x v="0"/>
    <x v="1"/>
    <x v="0"/>
    <x v="0"/>
    <x v="0"/>
  </r>
  <r>
    <s v="PL 8765"/>
    <x v="2"/>
    <x v="1"/>
    <x v="0"/>
    <x v="17"/>
    <x v="1"/>
    <x v="7"/>
    <x v="262"/>
    <x v="578"/>
    <x v="2796"/>
    <x v="2796"/>
    <x v="2796"/>
    <x v="3005"/>
    <x v="1"/>
    <x v="2"/>
    <x v="0"/>
    <x v="0"/>
    <x v="1"/>
  </r>
  <r>
    <s v="PL 8766"/>
    <x v="2455"/>
    <x v="3"/>
    <x v="0"/>
    <x v="0"/>
    <x v="1"/>
    <x v="7"/>
    <x v="263"/>
    <x v="579"/>
    <x v="2797"/>
    <x v="2797"/>
    <x v="2797"/>
    <x v="3006"/>
    <x v="1"/>
    <x v="2"/>
    <x v="0"/>
    <x v="0"/>
    <x v="1"/>
  </r>
  <r>
    <s v="PL 8767"/>
    <x v="2456"/>
    <x v="2"/>
    <x v="1"/>
    <x v="9"/>
    <x v="0"/>
    <x v="19"/>
    <x v="255"/>
    <x v="568"/>
    <x v="2798"/>
    <x v="2798"/>
    <x v="2798"/>
    <x v="3007"/>
    <x v="0"/>
    <x v="0"/>
    <x v="1"/>
    <x v="0"/>
    <x v="0"/>
  </r>
  <r>
    <s v="PL 8768"/>
    <x v="2457"/>
    <x v="0"/>
    <x v="0"/>
    <x v="16"/>
    <x v="2"/>
    <x v="27"/>
    <x v="258"/>
    <x v="571"/>
    <x v="2799"/>
    <x v="2799"/>
    <x v="2799"/>
    <x v="3008"/>
    <x v="1"/>
    <x v="2"/>
    <x v="1"/>
    <x v="1"/>
    <x v="0"/>
  </r>
  <r>
    <s v="PL 8769"/>
    <x v="29"/>
    <x v="3"/>
    <x v="0"/>
    <x v="17"/>
    <x v="0"/>
    <x v="0"/>
    <x v="255"/>
    <x v="568"/>
    <x v="2800"/>
    <x v="2800"/>
    <x v="2800"/>
    <x v="3009"/>
    <x v="0"/>
    <x v="1"/>
    <x v="0"/>
    <x v="0"/>
    <x v="0"/>
  </r>
  <r>
    <s v="PL 8770"/>
    <x v="2458"/>
    <x v="1"/>
    <x v="0"/>
    <x v="3"/>
    <x v="0"/>
    <x v="13"/>
    <x v="255"/>
    <x v="568"/>
    <x v="1743"/>
    <x v="1743"/>
    <x v="1743"/>
    <x v="3010"/>
    <x v="0"/>
    <x v="1"/>
    <x v="1"/>
    <x v="0"/>
    <x v="0"/>
  </r>
  <r>
    <s v="PL 8771"/>
    <x v="2459"/>
    <x v="1"/>
    <x v="0"/>
    <x v="17"/>
    <x v="0"/>
    <x v="0"/>
    <x v="255"/>
    <x v="568"/>
    <x v="2801"/>
    <x v="2801"/>
    <x v="2801"/>
    <x v="3011"/>
    <x v="0"/>
    <x v="1"/>
    <x v="1"/>
    <x v="0"/>
    <x v="0"/>
  </r>
  <r>
    <s v="PL 8772"/>
    <x v="2455"/>
    <x v="1"/>
    <x v="0"/>
    <x v="17"/>
    <x v="0"/>
    <x v="0"/>
    <x v="252"/>
    <x v="562"/>
    <x v="2802"/>
    <x v="2802"/>
    <x v="2802"/>
    <x v="3012"/>
    <x v="0"/>
    <x v="1"/>
    <x v="0"/>
    <x v="0"/>
    <x v="0"/>
  </r>
  <r>
    <s v="PL 8773"/>
    <x v="2455"/>
    <x v="0"/>
    <x v="0"/>
    <x v="17"/>
    <x v="0"/>
    <x v="0"/>
    <x v="252"/>
    <x v="562"/>
    <x v="2802"/>
    <x v="2802"/>
    <x v="2802"/>
    <x v="3012"/>
    <x v="0"/>
    <x v="1"/>
    <x v="0"/>
    <x v="0"/>
    <x v="0"/>
  </r>
  <r>
    <s v="PL 8774"/>
    <x v="2460"/>
    <x v="3"/>
    <x v="0"/>
    <x v="3"/>
    <x v="0"/>
    <x v="13"/>
    <x v="233"/>
    <x v="566"/>
    <x v="2803"/>
    <x v="2803"/>
    <x v="2803"/>
    <x v="3013"/>
    <x v="0"/>
    <x v="1"/>
    <x v="0"/>
    <x v="0"/>
    <x v="0"/>
  </r>
  <r>
    <s v="PL 8775"/>
    <x v="2460"/>
    <x v="1"/>
    <x v="0"/>
    <x v="2"/>
    <x v="1"/>
    <x v="8"/>
    <x v="265"/>
    <x v="581"/>
    <x v="2804"/>
    <x v="2804"/>
    <x v="2804"/>
    <x v="3014"/>
    <x v="1"/>
    <x v="0"/>
    <x v="0"/>
    <x v="0"/>
    <x v="1"/>
  </r>
  <r>
    <s v="PL 8776"/>
    <x v="1475"/>
    <x v="3"/>
    <x v="0"/>
    <x v="17"/>
    <x v="0"/>
    <x v="0"/>
    <x v="255"/>
    <x v="568"/>
    <x v="2805"/>
    <x v="2805"/>
    <x v="2805"/>
    <x v="3015"/>
    <x v="0"/>
    <x v="1"/>
    <x v="0"/>
    <x v="0"/>
    <x v="0"/>
  </r>
  <r>
    <s v="PL 8777"/>
    <x v="2461"/>
    <x v="3"/>
    <x v="0"/>
    <x v="3"/>
    <x v="0"/>
    <x v="70"/>
    <x v="261"/>
    <x v="574"/>
    <x v="2806"/>
    <x v="2806"/>
    <x v="2806"/>
    <x v="3016"/>
    <x v="0"/>
    <x v="2"/>
    <x v="0"/>
    <x v="0"/>
    <x v="0"/>
  </r>
  <r>
    <s v="PL 8778"/>
    <x v="799"/>
    <x v="2"/>
    <x v="3"/>
    <x v="4"/>
    <x v="0"/>
    <x v="70"/>
    <x v="232"/>
    <x v="525"/>
    <x v="1773"/>
    <x v="1773"/>
    <x v="1773"/>
    <x v="3017"/>
    <x v="0"/>
    <x v="2"/>
    <x v="0"/>
    <x v="0"/>
    <x v="0"/>
  </r>
  <r>
    <s v="PL 8780"/>
    <x v="2462"/>
    <x v="2"/>
    <x v="4"/>
    <x v="7"/>
    <x v="0"/>
    <x v="15"/>
    <x v="242"/>
    <x v="537"/>
    <x v="1172"/>
    <x v="1172"/>
    <x v="1172"/>
    <x v="368"/>
    <x v="0"/>
    <x v="2"/>
    <x v="1"/>
    <x v="0"/>
    <x v="0"/>
  </r>
  <r>
    <s v="PL 8781"/>
    <x v="2463"/>
    <x v="1"/>
    <x v="0"/>
    <x v="7"/>
    <x v="0"/>
    <x v="70"/>
    <x v="242"/>
    <x v="537"/>
    <x v="5"/>
    <x v="5"/>
    <x v="5"/>
    <x v="5"/>
    <x v="0"/>
    <x v="2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786"/>
    <x v="531"/>
    <x v="2"/>
    <x v="3"/>
    <x v="4"/>
    <x v="0"/>
    <x v="24"/>
    <x v="261"/>
    <x v="574"/>
    <x v="471"/>
    <x v="471"/>
    <x v="471"/>
    <x v="251"/>
    <x v="0"/>
    <x v="1"/>
    <x v="0"/>
    <x v="0"/>
    <x v="0"/>
  </r>
  <r>
    <s v="PL 8787"/>
    <x v="35"/>
    <x v="3"/>
    <x v="0"/>
    <x v="17"/>
    <x v="0"/>
    <x v="0"/>
    <x v="261"/>
    <x v="89"/>
    <x v="1470"/>
    <x v="1470"/>
    <x v="1470"/>
    <x v="2580"/>
    <x v="0"/>
    <x v="1"/>
    <x v="0"/>
    <x v="0"/>
    <x v="0"/>
  </r>
  <r>
    <s v="PL 8788"/>
    <x v="2464"/>
    <x v="1"/>
    <x v="0"/>
    <x v="4"/>
    <x v="0"/>
    <x v="70"/>
    <x v="261"/>
    <x v="574"/>
    <x v="471"/>
    <x v="471"/>
    <x v="471"/>
    <x v="294"/>
    <x v="0"/>
    <x v="1"/>
    <x v="1"/>
    <x v="0"/>
    <x v="0"/>
  </r>
  <r>
    <s v="PL 8789"/>
    <x v="2465"/>
    <x v="0"/>
    <x v="0"/>
    <x v="0"/>
    <x v="0"/>
    <x v="0"/>
    <x v="261"/>
    <x v="369"/>
    <x v="1808"/>
    <x v="1808"/>
    <x v="1808"/>
    <x v="1915"/>
    <x v="0"/>
    <x v="1"/>
    <x v="1"/>
    <x v="0"/>
    <x v="0"/>
  </r>
  <r>
    <s v="PL 8790"/>
    <x v="2466"/>
    <x v="0"/>
    <x v="0"/>
    <x v="17"/>
    <x v="0"/>
    <x v="0"/>
    <x v="261"/>
    <x v="180"/>
    <x v="2007"/>
    <x v="2007"/>
    <x v="2007"/>
    <x v="2128"/>
    <x v="0"/>
    <x v="1"/>
    <x v="0"/>
    <x v="0"/>
    <x v="0"/>
  </r>
  <r>
    <s v="PL 8791"/>
    <x v="1139"/>
    <x v="3"/>
    <x v="0"/>
    <x v="1"/>
    <x v="1"/>
    <x v="7"/>
    <x v="257"/>
    <x v="570"/>
    <x v="2807"/>
    <x v="2807"/>
    <x v="2807"/>
    <x v="3018"/>
    <x v="1"/>
    <x v="2"/>
    <x v="0"/>
    <x v="0"/>
    <x v="1"/>
  </r>
  <r>
    <s v="PL 8792"/>
    <x v="2467"/>
    <x v="0"/>
    <x v="0"/>
    <x v="0"/>
    <x v="0"/>
    <x v="0"/>
    <x v="261"/>
    <x v="180"/>
    <x v="1942"/>
    <x v="1942"/>
    <x v="1942"/>
    <x v="2061"/>
    <x v="0"/>
    <x v="1"/>
    <x v="1"/>
    <x v="0"/>
    <x v="0"/>
  </r>
  <r>
    <s v="PL 8793"/>
    <x v="688"/>
    <x v="1"/>
    <x v="0"/>
    <x v="0"/>
    <x v="0"/>
    <x v="0"/>
    <x v="261"/>
    <x v="180"/>
    <x v="1171"/>
    <x v="1171"/>
    <x v="1171"/>
    <x v="1238"/>
    <x v="0"/>
    <x v="1"/>
    <x v="0"/>
    <x v="0"/>
    <x v="0"/>
  </r>
  <r>
    <s v="PL 8794"/>
    <x v="1143"/>
    <x v="3"/>
    <x v="0"/>
    <x v="0"/>
    <x v="2"/>
    <x v="17"/>
    <x v="246"/>
    <x v="395"/>
    <x v="1867"/>
    <x v="1867"/>
    <x v="1867"/>
    <x v="3019"/>
    <x v="1"/>
    <x v="1"/>
    <x v="0"/>
    <x v="0"/>
    <x v="1"/>
  </r>
  <r>
    <s v="PL 8795"/>
    <x v="994"/>
    <x v="0"/>
    <x v="0"/>
    <x v="0"/>
    <x v="0"/>
    <x v="0"/>
    <x v="246"/>
    <x v="546"/>
    <x v="2808"/>
    <x v="2808"/>
    <x v="2808"/>
    <x v="3020"/>
    <x v="0"/>
    <x v="1"/>
    <x v="0"/>
    <x v="0"/>
    <x v="0"/>
  </r>
  <r>
    <s v="PL 8796"/>
    <x v="271"/>
    <x v="1"/>
    <x v="0"/>
    <x v="0"/>
    <x v="1"/>
    <x v="7"/>
    <x v="259"/>
    <x v="572"/>
    <x v="2809"/>
    <x v="2809"/>
    <x v="2809"/>
    <x v="3021"/>
    <x v="1"/>
    <x v="2"/>
    <x v="0"/>
    <x v="0"/>
    <x v="1"/>
  </r>
  <r>
    <s v="PL 8797"/>
    <x v="2468"/>
    <x v="1"/>
    <x v="0"/>
    <x v="0"/>
    <x v="0"/>
    <x v="0"/>
    <x v="253"/>
    <x v="565"/>
    <x v="2810"/>
    <x v="2810"/>
    <x v="2810"/>
    <x v="3022"/>
    <x v="0"/>
    <x v="2"/>
    <x v="1"/>
    <x v="0"/>
    <x v="0"/>
  </r>
  <r>
    <s v="PL 8798"/>
    <x v="2469"/>
    <x v="3"/>
    <x v="0"/>
    <x v="8"/>
    <x v="2"/>
    <x v="20"/>
    <x v="249"/>
    <x v="550"/>
    <x v="255"/>
    <x v="255"/>
    <x v="255"/>
    <x v="309"/>
    <x v="0"/>
    <x v="1"/>
    <x v="1"/>
    <x v="1"/>
    <x v="0"/>
  </r>
  <r>
    <s v="PL 8799"/>
    <x v="44"/>
    <x v="2"/>
    <x v="4"/>
    <x v="0"/>
    <x v="2"/>
    <x v="22"/>
    <x v="251"/>
    <x v="560"/>
    <x v="740"/>
    <x v="740"/>
    <x v="740"/>
    <x v="2542"/>
    <x v="0"/>
    <x v="2"/>
    <x v="0"/>
    <x v="0"/>
    <x v="1"/>
  </r>
  <r>
    <s v="PL 8800"/>
    <x v="2470"/>
    <x v="1"/>
    <x v="0"/>
    <x v="9"/>
    <x v="1"/>
    <x v="9"/>
    <x v="249"/>
    <x v="124"/>
    <x v="198"/>
    <x v="198"/>
    <x v="198"/>
    <x v="203"/>
    <x v="0"/>
    <x v="1"/>
    <x v="1"/>
    <x v="1"/>
    <x v="0"/>
  </r>
  <r>
    <s v="PL 8801"/>
    <x v="38"/>
    <x v="1"/>
    <x v="0"/>
    <x v="2"/>
    <x v="1"/>
    <x v="4"/>
    <x v="258"/>
    <x v="571"/>
    <x v="1737"/>
    <x v="1737"/>
    <x v="1737"/>
    <x v="1837"/>
    <x v="1"/>
    <x v="2"/>
    <x v="0"/>
    <x v="0"/>
    <x v="1"/>
  </r>
  <r>
    <s v="PL 8802"/>
    <x v="2471"/>
    <x v="2"/>
    <x v="3"/>
    <x v="0"/>
    <x v="1"/>
    <x v="47"/>
    <x v="266"/>
    <x v="582"/>
    <x v="20"/>
    <x v="20"/>
    <x v="20"/>
    <x v="3023"/>
    <x v="0"/>
    <x v="2"/>
    <x v="1"/>
    <x v="1"/>
    <x v="0"/>
  </r>
  <r>
    <s v="PL 8803"/>
    <x v="1085"/>
    <x v="2"/>
    <x v="1"/>
    <x v="1"/>
    <x v="2"/>
    <x v="35"/>
    <x v="266"/>
    <x v="582"/>
    <x v="2811"/>
    <x v="2811"/>
    <x v="2811"/>
    <x v="3024"/>
    <x v="0"/>
    <x v="2"/>
    <x v="0"/>
    <x v="0"/>
    <x v="1"/>
  </r>
  <r>
    <s v="PL 8804"/>
    <x v="564"/>
    <x v="2"/>
    <x v="3"/>
    <x v="1"/>
    <x v="1"/>
    <x v="1"/>
    <x v="266"/>
    <x v="582"/>
    <x v="700"/>
    <x v="700"/>
    <x v="700"/>
    <x v="525"/>
    <x v="0"/>
    <x v="2"/>
    <x v="0"/>
    <x v="0"/>
    <x v="1"/>
  </r>
  <r>
    <s v="PL 8805"/>
    <x v="564"/>
    <x v="0"/>
    <x v="0"/>
    <x v="9"/>
    <x v="1"/>
    <x v="2"/>
    <x v="257"/>
    <x v="570"/>
    <x v="2812"/>
    <x v="2812"/>
    <x v="2812"/>
    <x v="3025"/>
    <x v="0"/>
    <x v="2"/>
    <x v="0"/>
    <x v="0"/>
    <x v="1"/>
  </r>
  <r>
    <s v="PL 8806"/>
    <x v="564"/>
    <x v="2"/>
    <x v="3"/>
    <x v="2"/>
    <x v="1"/>
    <x v="4"/>
    <x v="258"/>
    <x v="571"/>
    <x v="2813"/>
    <x v="2813"/>
    <x v="2813"/>
    <x v="3026"/>
    <x v="0"/>
    <x v="2"/>
    <x v="0"/>
    <x v="0"/>
    <x v="1"/>
  </r>
  <r>
    <s v="PL 8807"/>
    <x v="2472"/>
    <x v="0"/>
    <x v="0"/>
    <x v="2"/>
    <x v="1"/>
    <x v="4"/>
    <x v="258"/>
    <x v="571"/>
    <x v="626"/>
    <x v="626"/>
    <x v="626"/>
    <x v="658"/>
    <x v="0"/>
    <x v="2"/>
    <x v="1"/>
    <x v="1"/>
    <x v="0"/>
  </r>
  <r>
    <s v="PL 8808"/>
    <x v="131"/>
    <x v="1"/>
    <x v="0"/>
    <x v="17"/>
    <x v="0"/>
    <x v="0"/>
    <x v="249"/>
    <x v="284"/>
    <x v="198"/>
    <x v="198"/>
    <x v="198"/>
    <x v="203"/>
    <x v="0"/>
    <x v="1"/>
    <x v="0"/>
    <x v="0"/>
    <x v="0"/>
  </r>
  <r>
    <s v="PL 8809"/>
    <x v="131"/>
    <x v="1"/>
    <x v="0"/>
    <x v="17"/>
    <x v="0"/>
    <x v="0"/>
    <x v="249"/>
    <x v="106"/>
    <x v="2814"/>
    <x v="2814"/>
    <x v="2814"/>
    <x v="3027"/>
    <x v="0"/>
    <x v="1"/>
    <x v="0"/>
    <x v="0"/>
    <x v="0"/>
  </r>
  <r>
    <s v="PL 8810"/>
    <x v="2473"/>
    <x v="2"/>
    <x v="1"/>
    <x v="4"/>
    <x v="0"/>
    <x v="55"/>
    <x v="249"/>
    <x v="550"/>
    <x v="384"/>
    <x v="384"/>
    <x v="384"/>
    <x v="395"/>
    <x v="0"/>
    <x v="1"/>
    <x v="1"/>
    <x v="0"/>
    <x v="0"/>
  </r>
  <r>
    <s v="PL 8811"/>
    <x v="2474"/>
    <x v="2"/>
    <x v="4"/>
    <x v="6"/>
    <x v="2"/>
    <x v="35"/>
    <x v="262"/>
    <x v="578"/>
    <x v="2815"/>
    <x v="2815"/>
    <x v="2815"/>
    <x v="3028"/>
    <x v="0"/>
    <x v="1"/>
    <x v="1"/>
    <x v="1"/>
    <x v="0"/>
  </r>
  <r>
    <s v="PL 8812"/>
    <x v="1854"/>
    <x v="1"/>
    <x v="0"/>
    <x v="6"/>
    <x v="1"/>
    <x v="1"/>
    <x v="262"/>
    <x v="578"/>
    <x v="511"/>
    <x v="511"/>
    <x v="511"/>
    <x v="528"/>
    <x v="0"/>
    <x v="1"/>
    <x v="0"/>
    <x v="0"/>
    <x v="1"/>
  </r>
  <r>
    <s v="PL 8813"/>
    <x v="2475"/>
    <x v="0"/>
    <x v="0"/>
    <x v="6"/>
    <x v="2"/>
    <x v="35"/>
    <x v="262"/>
    <x v="578"/>
    <x v="2816"/>
    <x v="2816"/>
    <x v="2816"/>
    <x v="3029"/>
    <x v="0"/>
    <x v="1"/>
    <x v="0"/>
    <x v="1"/>
    <x v="0"/>
  </r>
  <r>
    <s v="PL 8814"/>
    <x v="2475"/>
    <x v="1"/>
    <x v="0"/>
    <x v="6"/>
    <x v="1"/>
    <x v="1"/>
    <x v="262"/>
    <x v="578"/>
    <x v="700"/>
    <x v="700"/>
    <x v="700"/>
    <x v="734"/>
    <x v="0"/>
    <x v="1"/>
    <x v="0"/>
    <x v="1"/>
    <x v="0"/>
  </r>
  <r>
    <s v="PL 8815"/>
    <x v="2475"/>
    <x v="0"/>
    <x v="0"/>
    <x v="6"/>
    <x v="2"/>
    <x v="33"/>
    <x v="249"/>
    <x v="550"/>
    <x v="2817"/>
    <x v="2817"/>
    <x v="2817"/>
    <x v="3030"/>
    <x v="1"/>
    <x v="0"/>
    <x v="0"/>
    <x v="1"/>
    <x v="0"/>
  </r>
  <r>
    <s v="PL 8816"/>
    <x v="2475"/>
    <x v="1"/>
    <x v="0"/>
    <x v="6"/>
    <x v="2"/>
    <x v="33"/>
    <x v="249"/>
    <x v="550"/>
    <x v="2817"/>
    <x v="2817"/>
    <x v="2817"/>
    <x v="3030"/>
    <x v="1"/>
    <x v="0"/>
    <x v="0"/>
    <x v="1"/>
    <x v="0"/>
  </r>
  <r>
    <s v="PL 8817"/>
    <x v="1648"/>
    <x v="0"/>
    <x v="0"/>
    <x v="3"/>
    <x v="0"/>
    <x v="13"/>
    <x v="262"/>
    <x v="578"/>
    <x v="2818"/>
    <x v="2818"/>
    <x v="2818"/>
    <x v="3031"/>
    <x v="0"/>
    <x v="1"/>
    <x v="0"/>
    <x v="0"/>
    <x v="0"/>
  </r>
  <r>
    <s v="PL 8819"/>
    <x v="1648"/>
    <x v="2"/>
    <x v="4"/>
    <x v="2"/>
    <x v="1"/>
    <x v="4"/>
    <x v="267"/>
    <x v="583"/>
    <x v="2819"/>
    <x v="2819"/>
    <x v="2819"/>
    <x v="3032"/>
    <x v="1"/>
    <x v="2"/>
    <x v="0"/>
    <x v="0"/>
    <x v="1"/>
  </r>
  <r>
    <s v="PL 8820"/>
    <x v="2476"/>
    <x v="0"/>
    <x v="0"/>
    <x v="4"/>
    <x v="4"/>
    <x v="67"/>
    <x v="262"/>
    <x v="578"/>
    <x v="23"/>
    <x v="23"/>
    <x v="23"/>
    <x v="171"/>
    <x v="0"/>
    <x v="1"/>
    <x v="2"/>
    <x v="0"/>
    <x v="2"/>
  </r>
  <r>
    <s v="PL 8821"/>
    <x v="1702"/>
    <x v="3"/>
    <x v="0"/>
    <x v="6"/>
    <x v="2"/>
    <x v="33"/>
    <x v="204"/>
    <x v="472"/>
    <x v="2820"/>
    <x v="2820"/>
    <x v="2820"/>
    <x v="3033"/>
    <x v="0"/>
    <x v="0"/>
    <x v="0"/>
    <x v="0"/>
    <x v="1"/>
  </r>
  <r>
    <s v="PL 8823"/>
    <x v="2477"/>
    <x v="1"/>
    <x v="0"/>
    <x v="17"/>
    <x v="1"/>
    <x v="9"/>
    <x v="208"/>
    <x v="396"/>
    <x v="2821"/>
    <x v="2821"/>
    <x v="2821"/>
    <x v="3034"/>
    <x v="0"/>
    <x v="1"/>
    <x v="1"/>
    <x v="1"/>
    <x v="0"/>
  </r>
  <r>
    <s v="PL 8825"/>
    <x v="2478"/>
    <x v="0"/>
    <x v="0"/>
    <x v="17"/>
    <x v="2"/>
    <x v="51"/>
    <x v="219"/>
    <x v="504"/>
    <x v="2822"/>
    <x v="2822"/>
    <x v="2822"/>
    <x v="3035"/>
    <x v="1"/>
    <x v="1"/>
    <x v="0"/>
    <x v="1"/>
    <x v="0"/>
  </r>
  <r>
    <s v="PL 8827"/>
    <x v="2479"/>
    <x v="3"/>
    <x v="0"/>
    <x v="6"/>
    <x v="2"/>
    <x v="72"/>
    <x v="212"/>
    <x v="483"/>
    <x v="2823"/>
    <x v="2823"/>
    <x v="2823"/>
    <x v="3036"/>
    <x v="0"/>
    <x v="1"/>
    <x v="1"/>
    <x v="1"/>
    <x v="0"/>
  </r>
  <r>
    <s v="PL 8829"/>
    <x v="2480"/>
    <x v="3"/>
    <x v="0"/>
    <x v="3"/>
    <x v="0"/>
    <x v="0"/>
    <x v="200"/>
    <x v="181"/>
    <x v="2824"/>
    <x v="2824"/>
    <x v="2824"/>
    <x v="3037"/>
    <x v="0"/>
    <x v="1"/>
    <x v="1"/>
    <x v="0"/>
    <x v="0"/>
  </r>
  <r>
    <s v="PL 8831"/>
    <x v="2481"/>
    <x v="0"/>
    <x v="0"/>
    <x v="4"/>
    <x v="0"/>
    <x v="53"/>
    <x v="208"/>
    <x v="118"/>
    <x v="2825"/>
    <x v="2825"/>
    <x v="2825"/>
    <x v="3038"/>
    <x v="0"/>
    <x v="1"/>
    <x v="1"/>
    <x v="0"/>
    <x v="0"/>
  </r>
  <r>
    <s v="PL 8833"/>
    <x v="2482"/>
    <x v="1"/>
    <x v="0"/>
    <x v="6"/>
    <x v="2"/>
    <x v="72"/>
    <x v="190"/>
    <x v="430"/>
    <x v="2826"/>
    <x v="2826"/>
    <x v="2826"/>
    <x v="3039"/>
    <x v="0"/>
    <x v="1"/>
    <x v="0"/>
    <x v="1"/>
    <x v="0"/>
  </r>
  <r>
    <s v="PL 8835"/>
    <x v="2482"/>
    <x v="2"/>
    <x v="2"/>
    <x v="0"/>
    <x v="1"/>
    <x v="9"/>
    <x v="213"/>
    <x v="218"/>
    <x v="198"/>
    <x v="198"/>
    <x v="198"/>
    <x v="1911"/>
    <x v="0"/>
    <x v="1"/>
    <x v="0"/>
    <x v="1"/>
    <x v="0"/>
  </r>
  <r>
    <s v="PL 8837"/>
    <x v="2483"/>
    <x v="0"/>
    <x v="0"/>
    <x v="0"/>
    <x v="0"/>
    <x v="0"/>
    <x v="196"/>
    <x v="362"/>
    <x v="2827"/>
    <x v="2827"/>
    <x v="2827"/>
    <x v="3040"/>
    <x v="0"/>
    <x v="1"/>
    <x v="1"/>
    <x v="0"/>
    <x v="0"/>
  </r>
  <r>
    <s v="PL 8839"/>
    <x v="670"/>
    <x v="3"/>
    <x v="0"/>
    <x v="0"/>
    <x v="0"/>
    <x v="0"/>
    <x v="199"/>
    <x v="124"/>
    <x v="2828"/>
    <x v="2828"/>
    <x v="2828"/>
    <x v="3041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s v="PL 8842"/>
    <x v="822"/>
    <x v="2"/>
    <x v="4"/>
    <x v="0"/>
    <x v="0"/>
    <x v="0"/>
    <x v="201"/>
    <x v="584"/>
    <x v="2084"/>
    <x v="2084"/>
    <x v="2084"/>
    <x v="3042"/>
    <x v="1"/>
    <x v="1"/>
    <x v="0"/>
    <x v="0"/>
    <x v="0"/>
  </r>
  <r>
    <s v="PL 8844"/>
    <x v="1811"/>
    <x v="0"/>
    <x v="0"/>
    <x v="3"/>
    <x v="0"/>
    <x v="13"/>
    <x v="213"/>
    <x v="484"/>
    <x v="1187"/>
    <x v="1187"/>
    <x v="1187"/>
    <x v="1255"/>
    <x v="1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847"/>
    <x v="2484"/>
    <x v="1"/>
    <x v="0"/>
    <x v="3"/>
    <x v="0"/>
    <x v="15"/>
    <x v="181"/>
    <x v="404"/>
    <x v="22"/>
    <x v="22"/>
    <x v="22"/>
    <x v="22"/>
    <x v="0"/>
    <x v="1"/>
    <x v="1"/>
    <x v="0"/>
    <x v="0"/>
  </r>
  <r>
    <s v="PL 8849"/>
    <x v="1636"/>
    <x v="2"/>
    <x v="1"/>
    <x v="3"/>
    <x v="0"/>
    <x v="13"/>
    <x v="213"/>
    <x v="484"/>
    <x v="2278"/>
    <x v="2278"/>
    <x v="2278"/>
    <x v="3043"/>
    <x v="0"/>
    <x v="1"/>
    <x v="0"/>
    <x v="0"/>
    <x v="0"/>
  </r>
  <r>
    <s v="PL 8851"/>
    <x v="1636"/>
    <x v="0"/>
    <x v="0"/>
    <x v="3"/>
    <x v="0"/>
    <x v="13"/>
    <x v="196"/>
    <x v="460"/>
    <x v="771"/>
    <x v="771"/>
    <x v="771"/>
    <x v="806"/>
    <x v="1"/>
    <x v="1"/>
    <x v="0"/>
    <x v="0"/>
    <x v="0"/>
  </r>
  <r>
    <s v="PL 8853"/>
    <x v="2126"/>
    <x v="0"/>
    <x v="0"/>
    <x v="3"/>
    <x v="0"/>
    <x v="13"/>
    <x v="211"/>
    <x v="482"/>
    <x v="2158"/>
    <x v="2158"/>
    <x v="2158"/>
    <x v="2297"/>
    <x v="0"/>
    <x v="1"/>
    <x v="0"/>
    <x v="0"/>
    <x v="0"/>
  </r>
  <r>
    <s v="PL 8855"/>
    <x v="2485"/>
    <x v="2"/>
    <x v="4"/>
    <x v="3"/>
    <x v="0"/>
    <x v="13"/>
    <x v="196"/>
    <x v="460"/>
    <x v="771"/>
    <x v="771"/>
    <x v="771"/>
    <x v="3044"/>
    <x v="1"/>
    <x v="1"/>
    <x v="0"/>
    <x v="0"/>
    <x v="0"/>
  </r>
  <r>
    <s v="PL 8857"/>
    <x v="1894"/>
    <x v="3"/>
    <x v="0"/>
    <x v="3"/>
    <x v="2"/>
    <x v="18"/>
    <x v="197"/>
    <x v="284"/>
    <x v="2829"/>
    <x v="2829"/>
    <x v="2829"/>
    <x v="3045"/>
    <x v="0"/>
    <x v="1"/>
    <x v="0"/>
    <x v="1"/>
    <x v="0"/>
  </r>
  <r>
    <s v="PL 8859"/>
    <x v="2486"/>
    <x v="3"/>
    <x v="0"/>
    <x v="3"/>
    <x v="0"/>
    <x v="13"/>
    <x v="185"/>
    <x v="409"/>
    <x v="3"/>
    <x v="3"/>
    <x v="3"/>
    <x v="3"/>
    <x v="0"/>
    <x v="1"/>
    <x v="1"/>
    <x v="0"/>
    <x v="0"/>
  </r>
  <r>
    <s v="PL 8861"/>
    <x v="1587"/>
    <x v="0"/>
    <x v="0"/>
    <x v="3"/>
    <x v="1"/>
    <x v="9"/>
    <x v="211"/>
    <x v="412"/>
    <x v="2830"/>
    <x v="2830"/>
    <x v="2830"/>
    <x v="3046"/>
    <x v="0"/>
    <x v="1"/>
    <x v="0"/>
    <x v="0"/>
    <x v="1"/>
  </r>
  <r>
    <s v="PL 8863"/>
    <x v="2487"/>
    <x v="3"/>
    <x v="0"/>
    <x v="1"/>
    <x v="1"/>
    <x v="4"/>
    <x v="210"/>
    <x v="490"/>
    <x v="561"/>
    <x v="561"/>
    <x v="561"/>
    <x v="2477"/>
    <x v="1"/>
    <x v="1"/>
    <x v="1"/>
    <x v="1"/>
    <x v="0"/>
  </r>
  <r>
    <s v="PL 8865"/>
    <x v="2488"/>
    <x v="3"/>
    <x v="0"/>
    <x v="1"/>
    <x v="1"/>
    <x v="4"/>
    <x v="201"/>
    <x v="467"/>
    <x v="427"/>
    <x v="427"/>
    <x v="427"/>
    <x v="441"/>
    <x v="1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868"/>
    <x v="2489"/>
    <x v="3"/>
    <x v="0"/>
    <x v="1"/>
    <x v="1"/>
    <x v="9"/>
    <x v="188"/>
    <x v="271"/>
    <x v="1915"/>
    <x v="1915"/>
    <x v="1915"/>
    <x v="2032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871"/>
    <x v="132"/>
    <x v="1"/>
    <x v="0"/>
    <x v="1"/>
    <x v="1"/>
    <x v="9"/>
    <x v="188"/>
    <x v="271"/>
    <x v="1914"/>
    <x v="1914"/>
    <x v="1914"/>
    <x v="2031"/>
    <x v="0"/>
    <x v="1"/>
    <x v="0"/>
    <x v="0"/>
    <x v="1"/>
  </r>
  <r>
    <s v="PL 8873"/>
    <x v="131"/>
    <x v="2"/>
    <x v="4"/>
    <x v="1"/>
    <x v="1"/>
    <x v="4"/>
    <x v="191"/>
    <x v="459"/>
    <x v="2831"/>
    <x v="2831"/>
    <x v="2831"/>
    <x v="3047"/>
    <x v="0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878"/>
    <x v="41"/>
    <x v="0"/>
    <x v="0"/>
    <x v="9"/>
    <x v="2"/>
    <x v="17"/>
    <x v="152"/>
    <x v="317"/>
    <x v="2832"/>
    <x v="2832"/>
    <x v="2832"/>
    <x v="3048"/>
    <x v="0"/>
    <x v="1"/>
    <x v="0"/>
    <x v="0"/>
    <x v="1"/>
  </r>
  <r>
    <s v="PL 8880"/>
    <x v="458"/>
    <x v="2"/>
    <x v="4"/>
    <x v="9"/>
    <x v="2"/>
    <x v="41"/>
    <x v="181"/>
    <x v="404"/>
    <x v="759"/>
    <x v="759"/>
    <x v="759"/>
    <x v="3049"/>
    <x v="1"/>
    <x v="1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886"/>
    <x v="349"/>
    <x v="1"/>
    <x v="0"/>
    <x v="17"/>
    <x v="0"/>
    <x v="0"/>
    <x v="191"/>
    <x v="277"/>
    <x v="2833"/>
    <x v="2833"/>
    <x v="2833"/>
    <x v="3050"/>
    <x v="0"/>
    <x v="1"/>
    <x v="0"/>
    <x v="0"/>
    <x v="0"/>
  </r>
  <r>
    <s v="PL 8888"/>
    <x v="349"/>
    <x v="0"/>
    <x v="0"/>
    <x v="17"/>
    <x v="0"/>
    <x v="0"/>
    <x v="182"/>
    <x v="267"/>
    <x v="387"/>
    <x v="387"/>
    <x v="387"/>
    <x v="399"/>
    <x v="0"/>
    <x v="1"/>
    <x v="0"/>
    <x v="0"/>
    <x v="0"/>
  </r>
  <r>
    <s v="PL 8890"/>
    <x v="862"/>
    <x v="3"/>
    <x v="0"/>
    <x v="17"/>
    <x v="0"/>
    <x v="0"/>
    <x v="188"/>
    <x v="421"/>
    <x v="1938"/>
    <x v="1938"/>
    <x v="1938"/>
    <x v="3051"/>
    <x v="0"/>
    <x v="1"/>
    <x v="0"/>
    <x v="0"/>
    <x v="0"/>
  </r>
  <r>
    <s v="PL 8892"/>
    <x v="2490"/>
    <x v="1"/>
    <x v="0"/>
    <x v="17"/>
    <x v="0"/>
    <x v="0"/>
    <x v="191"/>
    <x v="459"/>
    <x v="2334"/>
    <x v="2334"/>
    <x v="2334"/>
    <x v="2489"/>
    <x v="0"/>
    <x v="1"/>
    <x v="1"/>
    <x v="0"/>
    <x v="0"/>
  </r>
  <r>
    <s v="PL 8894"/>
    <x v="1616"/>
    <x v="3"/>
    <x v="0"/>
    <x v="17"/>
    <x v="0"/>
    <x v="0"/>
    <x v="194"/>
    <x v="305"/>
    <x v="1791"/>
    <x v="1791"/>
    <x v="1791"/>
    <x v="3052"/>
    <x v="0"/>
    <x v="1"/>
    <x v="0"/>
    <x v="0"/>
    <x v="0"/>
  </r>
  <r>
    <s v="PL 8896"/>
    <x v="2491"/>
    <x v="3"/>
    <x v="0"/>
    <x v="17"/>
    <x v="0"/>
    <x v="0"/>
    <x v="203"/>
    <x v="26"/>
    <x v="1578"/>
    <x v="1578"/>
    <x v="1578"/>
    <x v="1671"/>
    <x v="0"/>
    <x v="1"/>
    <x v="1"/>
    <x v="0"/>
    <x v="0"/>
  </r>
  <r>
    <s v="PL 8898"/>
    <x v="1127"/>
    <x v="2"/>
    <x v="1"/>
    <x v="17"/>
    <x v="0"/>
    <x v="0"/>
    <x v="211"/>
    <x v="482"/>
    <x v="2112"/>
    <x v="2112"/>
    <x v="2112"/>
    <x v="2240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901"/>
    <x v="1339"/>
    <x v="1"/>
    <x v="0"/>
    <x v="17"/>
    <x v="0"/>
    <x v="0"/>
    <x v="193"/>
    <x v="88"/>
    <x v="2834"/>
    <x v="2834"/>
    <x v="2834"/>
    <x v="3053"/>
    <x v="0"/>
    <x v="1"/>
    <x v="0"/>
    <x v="0"/>
    <x v="0"/>
  </r>
  <r>
    <s v="PL 8903"/>
    <x v="559"/>
    <x v="1"/>
    <x v="0"/>
    <x v="17"/>
    <x v="0"/>
    <x v="0"/>
    <x v="192"/>
    <x v="37"/>
    <x v="2835"/>
    <x v="2835"/>
    <x v="2835"/>
    <x v="3054"/>
    <x v="0"/>
    <x v="1"/>
    <x v="0"/>
    <x v="0"/>
    <x v="0"/>
  </r>
  <r>
    <s v="PL 8906"/>
    <x v="2286"/>
    <x v="0"/>
    <x v="0"/>
    <x v="3"/>
    <x v="0"/>
    <x v="0"/>
    <x v="199"/>
    <x v="479"/>
    <x v="2836"/>
    <x v="2836"/>
    <x v="2836"/>
    <x v="3055"/>
    <x v="0"/>
    <x v="1"/>
    <x v="0"/>
    <x v="0"/>
    <x v="0"/>
  </r>
  <r>
    <s v="PL 8908"/>
    <x v="1523"/>
    <x v="1"/>
    <x v="0"/>
    <x v="17"/>
    <x v="0"/>
    <x v="0"/>
    <x v="188"/>
    <x v="437"/>
    <x v="1116"/>
    <x v="1116"/>
    <x v="1116"/>
    <x v="1176"/>
    <x v="0"/>
    <x v="1"/>
    <x v="0"/>
    <x v="0"/>
    <x v="0"/>
  </r>
  <r>
    <s v="PL 8910"/>
    <x v="2492"/>
    <x v="3"/>
    <x v="0"/>
    <x v="17"/>
    <x v="2"/>
    <x v="35"/>
    <x v="182"/>
    <x v="435"/>
    <x v="2024"/>
    <x v="2024"/>
    <x v="2024"/>
    <x v="2148"/>
    <x v="0"/>
    <x v="1"/>
    <x v="0"/>
    <x v="0"/>
    <x v="1"/>
  </r>
  <r>
    <s v="PL 8912"/>
    <x v="1068"/>
    <x v="0"/>
    <x v="0"/>
    <x v="17"/>
    <x v="1"/>
    <x v="1"/>
    <x v="182"/>
    <x v="435"/>
    <x v="2025"/>
    <x v="2025"/>
    <x v="2025"/>
    <x v="1197"/>
    <x v="0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8915"/>
    <x v="2493"/>
    <x v="3"/>
    <x v="0"/>
    <x v="3"/>
    <x v="0"/>
    <x v="13"/>
    <x v="190"/>
    <x v="430"/>
    <x v="2837"/>
    <x v="2837"/>
    <x v="2837"/>
    <x v="3056"/>
    <x v="0"/>
    <x v="1"/>
    <x v="1"/>
    <x v="0"/>
    <x v="0"/>
  </r>
  <r>
    <s v="PL 8917"/>
    <x v="1422"/>
    <x v="3"/>
    <x v="0"/>
    <x v="9"/>
    <x v="2"/>
    <x v="35"/>
    <x v="204"/>
    <x v="472"/>
    <x v="2838"/>
    <x v="2838"/>
    <x v="2838"/>
    <x v="3057"/>
    <x v="1"/>
    <x v="1"/>
    <x v="0"/>
    <x v="0"/>
    <x v="1"/>
  </r>
  <r>
    <s v="PL 8919"/>
    <x v="2494"/>
    <x v="1"/>
    <x v="0"/>
    <x v="9"/>
    <x v="2"/>
    <x v="35"/>
    <x v="203"/>
    <x v="470"/>
    <x v="2839"/>
    <x v="2839"/>
    <x v="2839"/>
    <x v="3058"/>
    <x v="1"/>
    <x v="1"/>
    <x v="1"/>
    <x v="1"/>
    <x v="0"/>
  </r>
  <r>
    <s v="PL 8922"/>
    <x v="2495"/>
    <x v="2"/>
    <x v="2"/>
    <x v="5"/>
    <x v="1"/>
    <x v="14"/>
    <x v="212"/>
    <x v="483"/>
    <x v="2840"/>
    <x v="2840"/>
    <x v="2840"/>
    <x v="3059"/>
    <x v="1"/>
    <x v="1"/>
    <x v="0"/>
    <x v="0"/>
    <x v="1"/>
  </r>
  <r>
    <s v="PL 8934"/>
    <x v="2495"/>
    <x v="1"/>
    <x v="0"/>
    <x v="17"/>
    <x v="0"/>
    <x v="0"/>
    <x v="215"/>
    <x v="227"/>
    <x v="1540"/>
    <x v="1540"/>
    <x v="1540"/>
    <x v="1631"/>
    <x v="0"/>
    <x v="1"/>
    <x v="0"/>
    <x v="0"/>
    <x v="0"/>
  </r>
  <r>
    <s v="PL 8938"/>
    <x v="2496"/>
    <x v="0"/>
    <x v="0"/>
    <x v="17"/>
    <x v="0"/>
    <x v="0"/>
    <x v="192"/>
    <x v="231"/>
    <x v="198"/>
    <x v="198"/>
    <x v="198"/>
    <x v="203"/>
    <x v="0"/>
    <x v="1"/>
    <x v="1"/>
    <x v="0"/>
    <x v="0"/>
  </r>
  <r>
    <s v="PL 8944"/>
    <x v="559"/>
    <x v="1"/>
    <x v="0"/>
    <x v="9"/>
    <x v="2"/>
    <x v="49"/>
    <x v="262"/>
    <x v="578"/>
    <x v="484"/>
    <x v="484"/>
    <x v="484"/>
    <x v="500"/>
    <x v="1"/>
    <x v="1"/>
    <x v="0"/>
    <x v="0"/>
    <x v="1"/>
  </r>
  <r>
    <s v="PL 8945"/>
    <x v="439"/>
    <x v="1"/>
    <x v="0"/>
    <x v="0"/>
    <x v="2"/>
    <x v="59"/>
    <x v="268"/>
    <x v="585"/>
    <x v="2841"/>
    <x v="2841"/>
    <x v="2841"/>
    <x v="3060"/>
    <x v="0"/>
    <x v="2"/>
    <x v="0"/>
    <x v="0"/>
    <x v="1"/>
  </r>
  <r>
    <s v="PL 8946"/>
    <x v="2497"/>
    <x v="2"/>
    <x v="1"/>
    <x v="0"/>
    <x v="2"/>
    <x v="59"/>
    <x v="269"/>
    <x v="586"/>
    <x v="2841"/>
    <x v="2841"/>
    <x v="2841"/>
    <x v="3061"/>
    <x v="0"/>
    <x v="2"/>
    <x v="0"/>
    <x v="0"/>
    <x v="1"/>
  </r>
  <r>
    <s v="PL 8947"/>
    <x v="38"/>
    <x v="0"/>
    <x v="0"/>
    <x v="6"/>
    <x v="1"/>
    <x v="7"/>
    <x v="262"/>
    <x v="578"/>
    <x v="2842"/>
    <x v="2842"/>
    <x v="2842"/>
    <x v="3062"/>
    <x v="1"/>
    <x v="0"/>
    <x v="0"/>
    <x v="0"/>
    <x v="1"/>
  </r>
  <r>
    <s v="PL 8949"/>
    <x v="38"/>
    <x v="1"/>
    <x v="0"/>
    <x v="0"/>
    <x v="1"/>
    <x v="9"/>
    <x v="262"/>
    <x v="388"/>
    <x v="443"/>
    <x v="443"/>
    <x v="443"/>
    <x v="459"/>
    <x v="0"/>
    <x v="1"/>
    <x v="0"/>
    <x v="0"/>
    <x v="1"/>
  </r>
  <r>
    <s v="PL 8950"/>
    <x v="2461"/>
    <x v="1"/>
    <x v="0"/>
    <x v="0"/>
    <x v="1"/>
    <x v="9"/>
    <x v="262"/>
    <x v="388"/>
    <x v="2683"/>
    <x v="2683"/>
    <x v="2683"/>
    <x v="3063"/>
    <x v="0"/>
    <x v="1"/>
    <x v="0"/>
    <x v="0"/>
    <x v="1"/>
  </r>
  <r>
    <s v="PL 8952"/>
    <x v="30"/>
    <x v="3"/>
    <x v="0"/>
    <x v="6"/>
    <x v="2"/>
    <x v="33"/>
    <x v="262"/>
    <x v="578"/>
    <x v="2817"/>
    <x v="2817"/>
    <x v="2817"/>
    <x v="3030"/>
    <x v="1"/>
    <x v="0"/>
    <x v="0"/>
    <x v="0"/>
    <x v="1"/>
  </r>
  <r>
    <s v="PL 8953"/>
    <x v="30"/>
    <x v="0"/>
    <x v="0"/>
    <x v="9"/>
    <x v="1"/>
    <x v="9"/>
    <x v="262"/>
    <x v="388"/>
    <x v="198"/>
    <x v="198"/>
    <x v="198"/>
    <x v="203"/>
    <x v="1"/>
    <x v="1"/>
    <x v="0"/>
    <x v="0"/>
    <x v="1"/>
  </r>
  <r>
    <s v="PL 8954"/>
    <x v="1648"/>
    <x v="3"/>
    <x v="0"/>
    <x v="0"/>
    <x v="2"/>
    <x v="35"/>
    <x v="262"/>
    <x v="578"/>
    <x v="2843"/>
    <x v="2843"/>
    <x v="2843"/>
    <x v="3064"/>
    <x v="0"/>
    <x v="1"/>
    <x v="0"/>
    <x v="0"/>
    <x v="1"/>
  </r>
  <r>
    <s v="PL 8955"/>
    <x v="2498"/>
    <x v="3"/>
    <x v="0"/>
    <x v="0"/>
    <x v="0"/>
    <x v="0"/>
    <x v="262"/>
    <x v="578"/>
    <x v="1234"/>
    <x v="1234"/>
    <x v="1234"/>
    <x v="1305"/>
    <x v="0"/>
    <x v="1"/>
    <x v="1"/>
    <x v="0"/>
    <x v="0"/>
  </r>
  <r>
    <s v="PL 8956"/>
    <x v="38"/>
    <x v="2"/>
    <x v="4"/>
    <x v="9"/>
    <x v="1"/>
    <x v="9"/>
    <x v="249"/>
    <x v="124"/>
    <x v="2844"/>
    <x v="2844"/>
    <x v="2844"/>
    <x v="3065"/>
    <x v="0"/>
    <x v="1"/>
    <x v="0"/>
    <x v="0"/>
    <x v="1"/>
  </r>
  <r>
    <s v="PL 8957"/>
    <x v="2499"/>
    <x v="0"/>
    <x v="0"/>
    <x v="3"/>
    <x v="0"/>
    <x v="13"/>
    <x v="262"/>
    <x v="578"/>
    <x v="1750"/>
    <x v="1750"/>
    <x v="1750"/>
    <x v="1849"/>
    <x v="0"/>
    <x v="1"/>
    <x v="1"/>
    <x v="0"/>
    <x v="0"/>
  </r>
  <r>
    <s v="PL 8958"/>
    <x v="243"/>
    <x v="3"/>
    <x v="0"/>
    <x v="1"/>
    <x v="0"/>
    <x v="0"/>
    <x v="262"/>
    <x v="103"/>
    <x v="2845"/>
    <x v="2845"/>
    <x v="2845"/>
    <x v="3066"/>
    <x v="0"/>
    <x v="1"/>
    <x v="0"/>
    <x v="0"/>
    <x v="0"/>
  </r>
  <r>
    <s v="PL 8959"/>
    <x v="2347"/>
    <x v="1"/>
    <x v="0"/>
    <x v="4"/>
    <x v="4"/>
    <x v="67"/>
    <x v="262"/>
    <x v="578"/>
    <x v="1973"/>
    <x v="1973"/>
    <x v="1973"/>
    <x v="171"/>
    <x v="0"/>
    <x v="0"/>
    <x v="2"/>
    <x v="0"/>
    <x v="2"/>
  </r>
  <r>
    <s v="PL 8960"/>
    <x v="2133"/>
    <x v="2"/>
    <x v="3"/>
    <x v="6"/>
    <x v="2"/>
    <x v="33"/>
    <x v="262"/>
    <x v="578"/>
    <x v="2817"/>
    <x v="2817"/>
    <x v="2817"/>
    <x v="3067"/>
    <x v="1"/>
    <x v="0"/>
    <x v="0"/>
    <x v="0"/>
    <x v="1"/>
  </r>
  <r>
    <s v="PL 8961"/>
    <x v="29"/>
    <x v="2"/>
    <x v="3"/>
    <x v="6"/>
    <x v="2"/>
    <x v="33"/>
    <x v="262"/>
    <x v="578"/>
    <x v="2817"/>
    <x v="2817"/>
    <x v="2817"/>
    <x v="3067"/>
    <x v="1"/>
    <x v="0"/>
    <x v="0"/>
    <x v="0"/>
    <x v="1"/>
  </r>
  <r>
    <s v="PL 8962"/>
    <x v="1648"/>
    <x v="0"/>
    <x v="0"/>
    <x v="3"/>
    <x v="0"/>
    <x v="13"/>
    <x v="262"/>
    <x v="578"/>
    <x v="666"/>
    <x v="666"/>
    <x v="666"/>
    <x v="700"/>
    <x v="0"/>
    <x v="1"/>
    <x v="0"/>
    <x v="0"/>
    <x v="0"/>
  </r>
  <r>
    <s v="PL 8963"/>
    <x v="1648"/>
    <x v="3"/>
    <x v="0"/>
    <x v="9"/>
    <x v="2"/>
    <x v="27"/>
    <x v="264"/>
    <x v="580"/>
    <x v="2846"/>
    <x v="2846"/>
    <x v="2846"/>
    <x v="3068"/>
    <x v="1"/>
    <x v="1"/>
    <x v="0"/>
    <x v="0"/>
    <x v="1"/>
  </r>
  <r>
    <s v="PL 8964"/>
    <x v="2500"/>
    <x v="1"/>
    <x v="0"/>
    <x v="3"/>
    <x v="2"/>
    <x v="35"/>
    <x v="255"/>
    <x v="568"/>
    <x v="214"/>
    <x v="214"/>
    <x v="214"/>
    <x v="3069"/>
    <x v="0"/>
    <x v="1"/>
    <x v="1"/>
    <x v="1"/>
    <x v="0"/>
  </r>
  <r>
    <s v="PL 8965"/>
    <x v="1347"/>
    <x v="2"/>
    <x v="2"/>
    <x v="3"/>
    <x v="1"/>
    <x v="1"/>
    <x v="255"/>
    <x v="568"/>
    <x v="2847"/>
    <x v="2847"/>
    <x v="2847"/>
    <x v="3070"/>
    <x v="0"/>
    <x v="1"/>
    <x v="0"/>
    <x v="1"/>
    <x v="0"/>
  </r>
  <r>
    <s v="PL 8966"/>
    <x v="2501"/>
    <x v="3"/>
    <x v="0"/>
    <x v="2"/>
    <x v="1"/>
    <x v="4"/>
    <x v="247"/>
    <x v="547"/>
    <x v="2848"/>
    <x v="2848"/>
    <x v="2848"/>
    <x v="3071"/>
    <x v="1"/>
    <x v="2"/>
    <x v="0"/>
    <x v="1"/>
    <x v="0"/>
  </r>
  <r>
    <s v="PL 8967"/>
    <x v="2501"/>
    <x v="0"/>
    <x v="0"/>
    <x v="0"/>
    <x v="1"/>
    <x v="7"/>
    <x v="269"/>
    <x v="586"/>
    <x v="2849"/>
    <x v="2849"/>
    <x v="2849"/>
    <x v="3072"/>
    <x v="1"/>
    <x v="2"/>
    <x v="0"/>
    <x v="1"/>
    <x v="0"/>
  </r>
  <r>
    <s v="PL 8968"/>
    <x v="1857"/>
    <x v="0"/>
    <x v="0"/>
    <x v="0"/>
    <x v="0"/>
    <x v="0"/>
    <x v="253"/>
    <x v="565"/>
    <x v="2850"/>
    <x v="2850"/>
    <x v="2850"/>
    <x v="3073"/>
    <x v="0"/>
    <x v="1"/>
    <x v="0"/>
    <x v="0"/>
    <x v="0"/>
  </r>
  <r>
    <s v="PL 8969"/>
    <x v="2502"/>
    <x v="2"/>
    <x v="3"/>
    <x v="0"/>
    <x v="0"/>
    <x v="0"/>
    <x v="253"/>
    <x v="565"/>
    <x v="1450"/>
    <x v="1450"/>
    <x v="1450"/>
    <x v="1532"/>
    <x v="0"/>
    <x v="1"/>
    <x v="1"/>
    <x v="0"/>
    <x v="0"/>
  </r>
  <r>
    <s v="PL 8970"/>
    <x v="1225"/>
    <x v="1"/>
    <x v="0"/>
    <x v="0"/>
    <x v="0"/>
    <x v="0"/>
    <x v="253"/>
    <x v="565"/>
    <x v="2851"/>
    <x v="2851"/>
    <x v="2851"/>
    <x v="3074"/>
    <x v="0"/>
    <x v="1"/>
    <x v="0"/>
    <x v="0"/>
    <x v="0"/>
  </r>
  <r>
    <s v="PL 8971"/>
    <x v="1225"/>
    <x v="3"/>
    <x v="0"/>
    <x v="5"/>
    <x v="2"/>
    <x v="51"/>
    <x v="251"/>
    <x v="560"/>
    <x v="2852"/>
    <x v="2852"/>
    <x v="2852"/>
    <x v="3075"/>
    <x v="1"/>
    <x v="2"/>
    <x v="0"/>
    <x v="0"/>
    <x v="1"/>
  </r>
  <r>
    <s v="PL 8973"/>
    <x v="1225"/>
    <x v="0"/>
    <x v="0"/>
    <x v="4"/>
    <x v="0"/>
    <x v="15"/>
    <x v="253"/>
    <x v="565"/>
    <x v="255"/>
    <x v="255"/>
    <x v="255"/>
    <x v="261"/>
    <x v="0"/>
    <x v="1"/>
    <x v="0"/>
    <x v="0"/>
    <x v="0"/>
  </r>
  <r>
    <s v="PL 8974"/>
    <x v="408"/>
    <x v="1"/>
    <x v="0"/>
    <x v="4"/>
    <x v="0"/>
    <x v="70"/>
    <x v="253"/>
    <x v="565"/>
    <x v="77"/>
    <x v="77"/>
    <x v="77"/>
    <x v="78"/>
    <x v="0"/>
    <x v="1"/>
    <x v="0"/>
    <x v="0"/>
    <x v="0"/>
  </r>
  <r>
    <s v="PL 8976"/>
    <x v="2503"/>
    <x v="0"/>
    <x v="0"/>
    <x v="0"/>
    <x v="0"/>
    <x v="0"/>
    <x v="253"/>
    <x v="565"/>
    <x v="2853"/>
    <x v="2853"/>
    <x v="2853"/>
    <x v="3076"/>
    <x v="0"/>
    <x v="1"/>
    <x v="0"/>
    <x v="0"/>
    <x v="0"/>
  </r>
  <r>
    <s v="PL 8977"/>
    <x v="2503"/>
    <x v="2"/>
    <x v="3"/>
    <x v="2"/>
    <x v="2"/>
    <x v="42"/>
    <x v="253"/>
    <x v="565"/>
    <x v="2854"/>
    <x v="2854"/>
    <x v="2854"/>
    <x v="3077"/>
    <x v="1"/>
    <x v="1"/>
    <x v="0"/>
    <x v="0"/>
    <x v="1"/>
  </r>
  <r>
    <s v="PL 8978"/>
    <x v="2504"/>
    <x v="0"/>
    <x v="0"/>
    <x v="0"/>
    <x v="1"/>
    <x v="2"/>
    <x v="253"/>
    <x v="386"/>
    <x v="2356"/>
    <x v="2356"/>
    <x v="2356"/>
    <x v="2513"/>
    <x v="0"/>
    <x v="1"/>
    <x v="1"/>
    <x v="1"/>
    <x v="0"/>
  </r>
  <r>
    <s v="PL 8980"/>
    <x v="2505"/>
    <x v="3"/>
    <x v="0"/>
    <x v="0"/>
    <x v="0"/>
    <x v="0"/>
    <x v="253"/>
    <x v="565"/>
    <x v="2520"/>
    <x v="2520"/>
    <x v="2520"/>
    <x v="2703"/>
    <x v="0"/>
    <x v="1"/>
    <x v="1"/>
    <x v="0"/>
    <x v="0"/>
  </r>
  <r>
    <s v="PL 8981"/>
    <x v="38"/>
    <x v="0"/>
    <x v="0"/>
    <x v="0"/>
    <x v="0"/>
    <x v="0"/>
    <x v="253"/>
    <x v="100"/>
    <x v="2855"/>
    <x v="2855"/>
    <x v="2855"/>
    <x v="3078"/>
    <x v="1"/>
    <x v="1"/>
    <x v="0"/>
    <x v="0"/>
    <x v="0"/>
  </r>
  <r>
    <s v="PL 8982"/>
    <x v="2506"/>
    <x v="1"/>
    <x v="0"/>
    <x v="1"/>
    <x v="0"/>
    <x v="0"/>
    <x v="253"/>
    <x v="587"/>
    <x v="2856"/>
    <x v="2856"/>
    <x v="2856"/>
    <x v="3079"/>
    <x v="0"/>
    <x v="1"/>
    <x v="1"/>
    <x v="0"/>
    <x v="0"/>
  </r>
  <r>
    <s v="PL 8983"/>
    <x v="2507"/>
    <x v="1"/>
    <x v="0"/>
    <x v="5"/>
    <x v="2"/>
    <x v="23"/>
    <x v="257"/>
    <x v="570"/>
    <x v="244"/>
    <x v="244"/>
    <x v="244"/>
    <x v="496"/>
    <x v="0"/>
    <x v="2"/>
    <x v="1"/>
    <x v="1"/>
    <x v="0"/>
  </r>
  <r>
    <s v="PL 8985"/>
    <x v="1636"/>
    <x v="1"/>
    <x v="0"/>
    <x v="4"/>
    <x v="0"/>
    <x v="70"/>
    <x v="257"/>
    <x v="570"/>
    <x v="26"/>
    <x v="26"/>
    <x v="26"/>
    <x v="26"/>
    <x v="0"/>
    <x v="2"/>
    <x v="0"/>
    <x v="0"/>
    <x v="0"/>
  </r>
  <r>
    <s v="PL 8986"/>
    <x v="2508"/>
    <x v="0"/>
    <x v="0"/>
    <x v="9"/>
    <x v="0"/>
    <x v="19"/>
    <x v="249"/>
    <x v="550"/>
    <x v="2857"/>
    <x v="2857"/>
    <x v="2857"/>
    <x v="3080"/>
    <x v="0"/>
    <x v="1"/>
    <x v="1"/>
    <x v="0"/>
    <x v="0"/>
  </r>
  <r>
    <s v="PL 8987"/>
    <x v="2509"/>
    <x v="2"/>
    <x v="3"/>
    <x v="0"/>
    <x v="0"/>
    <x v="0"/>
    <x v="257"/>
    <x v="392"/>
    <x v="281"/>
    <x v="281"/>
    <x v="281"/>
    <x v="3081"/>
    <x v="0"/>
    <x v="1"/>
    <x v="1"/>
    <x v="0"/>
    <x v="0"/>
  </r>
  <r>
    <s v="PL 8988"/>
    <x v="180"/>
    <x v="2"/>
    <x v="4"/>
    <x v="17"/>
    <x v="0"/>
    <x v="0"/>
    <x v="257"/>
    <x v="570"/>
    <x v="2858"/>
    <x v="2858"/>
    <x v="2858"/>
    <x v="3082"/>
    <x v="0"/>
    <x v="1"/>
    <x v="0"/>
    <x v="0"/>
    <x v="0"/>
  </r>
  <r>
    <s v="PL 8989"/>
    <x v="2510"/>
    <x v="0"/>
    <x v="0"/>
    <x v="17"/>
    <x v="0"/>
    <x v="0"/>
    <x v="257"/>
    <x v="291"/>
    <x v="2397"/>
    <x v="2397"/>
    <x v="2397"/>
    <x v="2564"/>
    <x v="0"/>
    <x v="1"/>
    <x v="1"/>
    <x v="0"/>
    <x v="0"/>
  </r>
  <r>
    <s v="PL 8990"/>
    <x v="2511"/>
    <x v="1"/>
    <x v="0"/>
    <x v="0"/>
    <x v="0"/>
    <x v="0"/>
    <x v="257"/>
    <x v="291"/>
    <x v="2647"/>
    <x v="2647"/>
    <x v="2647"/>
    <x v="2837"/>
    <x v="0"/>
    <x v="1"/>
    <x v="1"/>
    <x v="0"/>
    <x v="0"/>
  </r>
  <r>
    <s v="PL 8991"/>
    <x v="862"/>
    <x v="1"/>
    <x v="0"/>
    <x v="0"/>
    <x v="1"/>
    <x v="9"/>
    <x v="257"/>
    <x v="292"/>
    <x v="2859"/>
    <x v="2859"/>
    <x v="2859"/>
    <x v="3083"/>
    <x v="0"/>
    <x v="1"/>
    <x v="0"/>
    <x v="0"/>
    <x v="1"/>
  </r>
  <r>
    <s v="PL 8992"/>
    <x v="2512"/>
    <x v="2"/>
    <x v="4"/>
    <x v="0"/>
    <x v="2"/>
    <x v="26"/>
    <x v="257"/>
    <x v="570"/>
    <x v="2860"/>
    <x v="2860"/>
    <x v="2860"/>
    <x v="3084"/>
    <x v="1"/>
    <x v="1"/>
    <x v="1"/>
    <x v="1"/>
    <x v="0"/>
  </r>
  <r>
    <s v="PL 8993"/>
    <x v="40"/>
    <x v="1"/>
    <x v="0"/>
    <x v="4"/>
    <x v="0"/>
    <x v="53"/>
    <x v="258"/>
    <x v="30"/>
    <x v="2861"/>
    <x v="2861"/>
    <x v="2861"/>
    <x v="3085"/>
    <x v="0"/>
    <x v="1"/>
    <x v="0"/>
    <x v="0"/>
    <x v="0"/>
  </r>
  <r>
    <s v="PL 8994"/>
    <x v="2513"/>
    <x v="1"/>
    <x v="0"/>
    <x v="4"/>
    <x v="0"/>
    <x v="53"/>
    <x v="258"/>
    <x v="30"/>
    <x v="2861"/>
    <x v="2861"/>
    <x v="2861"/>
    <x v="3085"/>
    <x v="0"/>
    <x v="1"/>
    <x v="1"/>
    <x v="0"/>
    <x v="0"/>
  </r>
  <r>
    <s v="PL 8995"/>
    <x v="229"/>
    <x v="1"/>
    <x v="0"/>
    <x v="0"/>
    <x v="0"/>
    <x v="0"/>
    <x v="257"/>
    <x v="570"/>
    <x v="2862"/>
    <x v="2862"/>
    <x v="2862"/>
    <x v="3086"/>
    <x v="0"/>
    <x v="1"/>
    <x v="0"/>
    <x v="0"/>
    <x v="0"/>
  </r>
  <r>
    <s v="PL 8996"/>
    <x v="229"/>
    <x v="2"/>
    <x v="3"/>
    <x v="6"/>
    <x v="2"/>
    <x v="46"/>
    <x v="251"/>
    <x v="560"/>
    <x v="2863"/>
    <x v="2863"/>
    <x v="2863"/>
    <x v="3087"/>
    <x v="0"/>
    <x v="0"/>
    <x v="0"/>
    <x v="0"/>
    <x v="1"/>
  </r>
  <r>
    <s v="PL 8997"/>
    <x v="229"/>
    <x v="2"/>
    <x v="4"/>
    <x v="6"/>
    <x v="2"/>
    <x v="46"/>
    <x v="251"/>
    <x v="560"/>
    <x v="2863"/>
    <x v="2863"/>
    <x v="2863"/>
    <x v="3087"/>
    <x v="0"/>
    <x v="0"/>
    <x v="0"/>
    <x v="0"/>
    <x v="1"/>
  </r>
  <r>
    <s v="PL 8998"/>
    <x v="167"/>
    <x v="2"/>
    <x v="1"/>
    <x v="16"/>
    <x v="2"/>
    <x v="62"/>
    <x v="251"/>
    <x v="560"/>
    <x v="2864"/>
    <x v="2864"/>
    <x v="2864"/>
    <x v="3088"/>
    <x v="0"/>
    <x v="2"/>
    <x v="0"/>
    <x v="0"/>
    <x v="1"/>
  </r>
  <r>
    <s v="PL 8999"/>
    <x v="167"/>
    <x v="2"/>
    <x v="4"/>
    <x v="16"/>
    <x v="2"/>
    <x v="34"/>
    <x v="251"/>
    <x v="560"/>
    <x v="2865"/>
    <x v="2865"/>
    <x v="2865"/>
    <x v="3089"/>
    <x v="0"/>
    <x v="2"/>
    <x v="0"/>
    <x v="0"/>
    <x v="1"/>
  </r>
  <r>
    <s v="PL 9000"/>
    <x v="76"/>
    <x v="0"/>
    <x v="0"/>
    <x v="16"/>
    <x v="2"/>
    <x v="22"/>
    <x v="251"/>
    <x v="560"/>
    <x v="2866"/>
    <x v="2866"/>
    <x v="2866"/>
    <x v="3090"/>
    <x v="0"/>
    <x v="2"/>
    <x v="0"/>
    <x v="0"/>
    <x v="1"/>
  </r>
  <r>
    <s v="PL 9001"/>
    <x v="76"/>
    <x v="0"/>
    <x v="0"/>
    <x v="0"/>
    <x v="1"/>
    <x v="2"/>
    <x v="257"/>
    <x v="570"/>
    <x v="2867"/>
    <x v="2867"/>
    <x v="2867"/>
    <x v="3091"/>
    <x v="0"/>
    <x v="1"/>
    <x v="0"/>
    <x v="0"/>
    <x v="1"/>
  </r>
  <r>
    <s v="PL 9002"/>
    <x v="76"/>
    <x v="3"/>
    <x v="0"/>
    <x v="4"/>
    <x v="0"/>
    <x v="70"/>
    <x v="257"/>
    <x v="570"/>
    <x v="2868"/>
    <x v="2868"/>
    <x v="2868"/>
    <x v="3092"/>
    <x v="0"/>
    <x v="1"/>
    <x v="0"/>
    <x v="0"/>
    <x v="0"/>
  </r>
  <r>
    <s v="PL 9003"/>
    <x v="76"/>
    <x v="3"/>
    <x v="0"/>
    <x v="0"/>
    <x v="0"/>
    <x v="0"/>
    <x v="257"/>
    <x v="90"/>
    <x v="671"/>
    <x v="671"/>
    <x v="671"/>
    <x v="705"/>
    <x v="0"/>
    <x v="1"/>
    <x v="0"/>
    <x v="0"/>
    <x v="0"/>
  </r>
  <r>
    <s v="PL 9004"/>
    <x v="2514"/>
    <x v="0"/>
    <x v="0"/>
    <x v="0"/>
    <x v="0"/>
    <x v="0"/>
    <x v="257"/>
    <x v="570"/>
    <x v="1898"/>
    <x v="1898"/>
    <x v="1898"/>
    <x v="1028"/>
    <x v="1"/>
    <x v="1"/>
    <x v="0"/>
    <x v="0"/>
    <x v="0"/>
  </r>
  <r>
    <s v="PL 9005"/>
    <x v="2515"/>
    <x v="1"/>
    <x v="0"/>
    <x v="6"/>
    <x v="2"/>
    <x v="35"/>
    <x v="257"/>
    <x v="570"/>
    <x v="2869"/>
    <x v="2869"/>
    <x v="2869"/>
    <x v="3093"/>
    <x v="0"/>
    <x v="1"/>
    <x v="1"/>
    <x v="1"/>
    <x v="0"/>
  </r>
  <r>
    <s v="PL 9006"/>
    <x v="2516"/>
    <x v="3"/>
    <x v="0"/>
    <x v="0"/>
    <x v="0"/>
    <x v="0"/>
    <x v="270"/>
    <x v="588"/>
    <x v="2870"/>
    <x v="2870"/>
    <x v="2870"/>
    <x v="3094"/>
    <x v="0"/>
    <x v="1"/>
    <x v="1"/>
    <x v="0"/>
    <x v="0"/>
  </r>
  <r>
    <s v="PL 9007"/>
    <x v="2517"/>
    <x v="0"/>
    <x v="0"/>
    <x v="2"/>
    <x v="2"/>
    <x v="31"/>
    <x v="263"/>
    <x v="579"/>
    <x v="2871"/>
    <x v="2871"/>
    <x v="2871"/>
    <x v="3095"/>
    <x v="1"/>
    <x v="2"/>
    <x v="1"/>
    <x v="1"/>
    <x v="0"/>
  </r>
  <r>
    <s v="PL 9008"/>
    <x v="2518"/>
    <x v="2"/>
    <x v="1"/>
    <x v="1"/>
    <x v="2"/>
    <x v="29"/>
    <x v="263"/>
    <x v="579"/>
    <x v="2872"/>
    <x v="2872"/>
    <x v="2872"/>
    <x v="3096"/>
    <x v="1"/>
    <x v="2"/>
    <x v="1"/>
    <x v="1"/>
    <x v="0"/>
  </r>
  <r>
    <s v="PL 9009"/>
    <x v="1862"/>
    <x v="2"/>
    <x v="4"/>
    <x v="6"/>
    <x v="0"/>
    <x v="24"/>
    <x v="251"/>
    <x v="560"/>
    <x v="658"/>
    <x v="658"/>
    <x v="658"/>
    <x v="3097"/>
    <x v="0"/>
    <x v="1"/>
    <x v="0"/>
    <x v="0"/>
    <x v="0"/>
  </r>
  <r>
    <s v="PL 9010"/>
    <x v="2272"/>
    <x v="0"/>
    <x v="0"/>
    <x v="17"/>
    <x v="2"/>
    <x v="51"/>
    <x v="251"/>
    <x v="589"/>
    <x v="2873"/>
    <x v="2873"/>
    <x v="2873"/>
    <x v="3098"/>
    <x v="1"/>
    <x v="1"/>
    <x v="0"/>
    <x v="1"/>
    <x v="0"/>
  </r>
  <r>
    <s v="PL 9011"/>
    <x v="2519"/>
    <x v="1"/>
    <x v="0"/>
    <x v="4"/>
    <x v="0"/>
    <x v="70"/>
    <x v="251"/>
    <x v="560"/>
    <x v="557"/>
    <x v="557"/>
    <x v="557"/>
    <x v="1619"/>
    <x v="0"/>
    <x v="1"/>
    <x v="1"/>
    <x v="0"/>
    <x v="0"/>
  </r>
  <r>
    <s v="PL 9012"/>
    <x v="2520"/>
    <x v="3"/>
    <x v="0"/>
    <x v="0"/>
    <x v="1"/>
    <x v="7"/>
    <x v="250"/>
    <x v="590"/>
    <x v="2874"/>
    <x v="2874"/>
    <x v="2874"/>
    <x v="3099"/>
    <x v="0"/>
    <x v="2"/>
    <x v="1"/>
    <x v="1"/>
    <x v="0"/>
  </r>
  <r>
    <s v="PL 9013"/>
    <x v="2521"/>
    <x v="3"/>
    <x v="0"/>
    <x v="0"/>
    <x v="2"/>
    <x v="35"/>
    <x v="256"/>
    <x v="569"/>
    <x v="2875"/>
    <x v="2875"/>
    <x v="2875"/>
    <x v="3100"/>
    <x v="0"/>
    <x v="2"/>
    <x v="1"/>
    <x v="1"/>
    <x v="0"/>
  </r>
  <r>
    <s v="PL 9014"/>
    <x v="1411"/>
    <x v="0"/>
    <x v="0"/>
    <x v="0"/>
    <x v="1"/>
    <x v="1"/>
    <x v="256"/>
    <x v="569"/>
    <x v="2876"/>
    <x v="2876"/>
    <x v="2876"/>
    <x v="3101"/>
    <x v="0"/>
    <x v="2"/>
    <x v="0"/>
    <x v="0"/>
    <x v="1"/>
  </r>
  <r>
    <s v="PL 9015"/>
    <x v="2522"/>
    <x v="3"/>
    <x v="0"/>
    <x v="0"/>
    <x v="0"/>
    <x v="19"/>
    <x v="233"/>
    <x v="566"/>
    <x v="2877"/>
    <x v="2877"/>
    <x v="2877"/>
    <x v="3102"/>
    <x v="0"/>
    <x v="2"/>
    <x v="0"/>
    <x v="0"/>
    <x v="0"/>
  </r>
  <r>
    <s v="PL 9016"/>
    <x v="2522"/>
    <x v="1"/>
    <x v="0"/>
    <x v="4"/>
    <x v="0"/>
    <x v="70"/>
    <x v="260"/>
    <x v="573"/>
    <x v="26"/>
    <x v="26"/>
    <x v="26"/>
    <x v="26"/>
    <x v="0"/>
    <x v="2"/>
    <x v="0"/>
    <x v="0"/>
    <x v="0"/>
  </r>
  <r>
    <s v="PL 9017"/>
    <x v="2522"/>
    <x v="0"/>
    <x v="0"/>
    <x v="0"/>
    <x v="2"/>
    <x v="35"/>
    <x v="251"/>
    <x v="560"/>
    <x v="2878"/>
    <x v="2878"/>
    <x v="2878"/>
    <x v="3103"/>
    <x v="0"/>
    <x v="2"/>
    <x v="0"/>
    <x v="0"/>
    <x v="1"/>
  </r>
  <r>
    <s v="PL 9018"/>
    <x v="2523"/>
    <x v="3"/>
    <x v="0"/>
    <x v="5"/>
    <x v="2"/>
    <x v="35"/>
    <x v="257"/>
    <x v="570"/>
    <x v="2879"/>
    <x v="2879"/>
    <x v="2879"/>
    <x v="3104"/>
    <x v="0"/>
    <x v="2"/>
    <x v="1"/>
    <x v="1"/>
    <x v="0"/>
  </r>
  <r>
    <s v="PL 9019"/>
    <x v="2524"/>
    <x v="1"/>
    <x v="0"/>
    <x v="0"/>
    <x v="0"/>
    <x v="0"/>
    <x v="251"/>
    <x v="438"/>
    <x v="406"/>
    <x v="406"/>
    <x v="406"/>
    <x v="3105"/>
    <x v="0"/>
    <x v="1"/>
    <x v="0"/>
    <x v="0"/>
    <x v="0"/>
  </r>
  <r>
    <s v="PL 9020"/>
    <x v="2524"/>
    <x v="1"/>
    <x v="0"/>
    <x v="17"/>
    <x v="0"/>
    <x v="0"/>
    <x v="251"/>
    <x v="438"/>
    <x v="2880"/>
    <x v="2880"/>
    <x v="2880"/>
    <x v="3106"/>
    <x v="0"/>
    <x v="1"/>
    <x v="0"/>
    <x v="0"/>
    <x v="0"/>
  </r>
  <r>
    <s v="PL 9021"/>
    <x v="2525"/>
    <x v="0"/>
    <x v="0"/>
    <x v="0"/>
    <x v="0"/>
    <x v="0"/>
    <x v="251"/>
    <x v="438"/>
    <x v="2881"/>
    <x v="2881"/>
    <x v="2881"/>
    <x v="3107"/>
    <x v="0"/>
    <x v="1"/>
    <x v="1"/>
    <x v="0"/>
    <x v="0"/>
  </r>
  <r>
    <s v="PL 9022"/>
    <x v="439"/>
    <x v="2"/>
    <x v="4"/>
    <x v="0"/>
    <x v="0"/>
    <x v="0"/>
    <x v="251"/>
    <x v="560"/>
    <x v="349"/>
    <x v="349"/>
    <x v="349"/>
    <x v="360"/>
    <x v="0"/>
    <x v="1"/>
    <x v="0"/>
    <x v="0"/>
    <x v="0"/>
  </r>
  <r>
    <s v="PL 9023"/>
    <x v="355"/>
    <x v="1"/>
    <x v="0"/>
    <x v="17"/>
    <x v="0"/>
    <x v="0"/>
    <x v="251"/>
    <x v="438"/>
    <x v="2882"/>
    <x v="2882"/>
    <x v="2882"/>
    <x v="3108"/>
    <x v="0"/>
    <x v="1"/>
    <x v="0"/>
    <x v="0"/>
    <x v="0"/>
  </r>
  <r>
    <s v="PL 9024"/>
    <x v="2526"/>
    <x v="1"/>
    <x v="0"/>
    <x v="3"/>
    <x v="0"/>
    <x v="0"/>
    <x v="251"/>
    <x v="295"/>
    <x v="476"/>
    <x v="476"/>
    <x v="476"/>
    <x v="1017"/>
    <x v="0"/>
    <x v="1"/>
    <x v="1"/>
    <x v="0"/>
    <x v="0"/>
  </r>
  <r>
    <s v="PL 9025"/>
    <x v="2527"/>
    <x v="0"/>
    <x v="0"/>
    <x v="17"/>
    <x v="0"/>
    <x v="0"/>
    <x v="251"/>
    <x v="295"/>
    <x v="2883"/>
    <x v="2883"/>
    <x v="2883"/>
    <x v="3109"/>
    <x v="0"/>
    <x v="1"/>
    <x v="0"/>
    <x v="0"/>
    <x v="0"/>
  </r>
  <r>
    <s v="PL 9026"/>
    <x v="2049"/>
    <x v="1"/>
    <x v="0"/>
    <x v="17"/>
    <x v="2"/>
    <x v="22"/>
    <x v="256"/>
    <x v="569"/>
    <x v="2884"/>
    <x v="2884"/>
    <x v="2884"/>
    <x v="3110"/>
    <x v="0"/>
    <x v="2"/>
    <x v="0"/>
    <x v="0"/>
    <x v="1"/>
  </r>
  <r>
    <s v="PL 9027"/>
    <x v="2049"/>
    <x v="2"/>
    <x v="2"/>
    <x v="17"/>
    <x v="2"/>
    <x v="22"/>
    <x v="250"/>
    <x v="590"/>
    <x v="2885"/>
    <x v="2885"/>
    <x v="2885"/>
    <x v="3111"/>
    <x v="0"/>
    <x v="2"/>
    <x v="0"/>
    <x v="0"/>
    <x v="1"/>
  </r>
  <r>
    <s v="PL 9028"/>
    <x v="1001"/>
    <x v="2"/>
    <x v="4"/>
    <x v="6"/>
    <x v="0"/>
    <x v="15"/>
    <x v="251"/>
    <x v="413"/>
    <x v="471"/>
    <x v="471"/>
    <x v="471"/>
    <x v="251"/>
    <x v="0"/>
    <x v="1"/>
    <x v="0"/>
    <x v="0"/>
    <x v="0"/>
  </r>
  <r>
    <s v="PL 9029"/>
    <x v="1001"/>
    <x v="1"/>
    <x v="0"/>
    <x v="17"/>
    <x v="0"/>
    <x v="0"/>
    <x v="251"/>
    <x v="295"/>
    <x v="2182"/>
    <x v="2182"/>
    <x v="2182"/>
    <x v="3112"/>
    <x v="1"/>
    <x v="1"/>
    <x v="0"/>
    <x v="0"/>
    <x v="0"/>
  </r>
  <r>
    <s v="PL 9030"/>
    <x v="639"/>
    <x v="3"/>
    <x v="0"/>
    <x v="9"/>
    <x v="1"/>
    <x v="9"/>
    <x v="251"/>
    <x v="395"/>
    <x v="198"/>
    <x v="198"/>
    <x v="198"/>
    <x v="203"/>
    <x v="1"/>
    <x v="1"/>
    <x v="0"/>
    <x v="1"/>
    <x v="0"/>
  </r>
  <r>
    <s v="PL 9031"/>
    <x v="2528"/>
    <x v="1"/>
    <x v="0"/>
    <x v="5"/>
    <x v="2"/>
    <x v="72"/>
    <x v="251"/>
    <x v="560"/>
    <x v="2886"/>
    <x v="2886"/>
    <x v="2886"/>
    <x v="3113"/>
    <x v="0"/>
    <x v="2"/>
    <x v="0"/>
    <x v="0"/>
    <x v="1"/>
  </r>
  <r>
    <s v="PL 9032"/>
    <x v="2529"/>
    <x v="3"/>
    <x v="0"/>
    <x v="5"/>
    <x v="2"/>
    <x v="51"/>
    <x v="260"/>
    <x v="573"/>
    <x v="2887"/>
    <x v="2887"/>
    <x v="2887"/>
    <x v="3114"/>
    <x v="1"/>
    <x v="2"/>
    <x v="1"/>
    <x v="1"/>
    <x v="0"/>
  </r>
  <r>
    <s v="PL 9033"/>
    <x v="391"/>
    <x v="3"/>
    <x v="0"/>
    <x v="0"/>
    <x v="2"/>
    <x v="35"/>
    <x v="259"/>
    <x v="572"/>
    <x v="2888"/>
    <x v="2888"/>
    <x v="2888"/>
    <x v="3115"/>
    <x v="0"/>
    <x v="2"/>
    <x v="0"/>
    <x v="0"/>
    <x v="1"/>
  </r>
  <r>
    <s v="PL 9034"/>
    <x v="2530"/>
    <x v="0"/>
    <x v="0"/>
    <x v="0"/>
    <x v="1"/>
    <x v="1"/>
    <x v="259"/>
    <x v="572"/>
    <x v="890"/>
    <x v="890"/>
    <x v="890"/>
    <x v="451"/>
    <x v="0"/>
    <x v="2"/>
    <x v="1"/>
    <x v="1"/>
    <x v="0"/>
  </r>
  <r>
    <s v="PL 9035"/>
    <x v="1126"/>
    <x v="1"/>
    <x v="0"/>
    <x v="0"/>
    <x v="2"/>
    <x v="35"/>
    <x v="259"/>
    <x v="572"/>
    <x v="2889"/>
    <x v="2889"/>
    <x v="2889"/>
    <x v="3116"/>
    <x v="0"/>
    <x v="2"/>
    <x v="0"/>
    <x v="1"/>
    <x v="0"/>
  </r>
  <r>
    <s v="PL 9036"/>
    <x v="1126"/>
    <x v="1"/>
    <x v="0"/>
    <x v="0"/>
    <x v="1"/>
    <x v="1"/>
    <x v="259"/>
    <x v="572"/>
    <x v="2890"/>
    <x v="2890"/>
    <x v="2890"/>
    <x v="3117"/>
    <x v="0"/>
    <x v="2"/>
    <x v="0"/>
    <x v="1"/>
    <x v="0"/>
  </r>
  <r>
    <s v="PL 9037"/>
    <x v="1126"/>
    <x v="2"/>
    <x v="4"/>
    <x v="5"/>
    <x v="1"/>
    <x v="2"/>
    <x v="256"/>
    <x v="569"/>
    <x v="2891"/>
    <x v="2891"/>
    <x v="2891"/>
    <x v="3118"/>
    <x v="0"/>
    <x v="2"/>
    <x v="0"/>
    <x v="1"/>
    <x v="0"/>
  </r>
  <r>
    <s v="PL 9038"/>
    <x v="1126"/>
    <x v="0"/>
    <x v="0"/>
    <x v="8"/>
    <x v="2"/>
    <x v="20"/>
    <x v="260"/>
    <x v="573"/>
    <x v="142"/>
    <x v="142"/>
    <x v="142"/>
    <x v="3097"/>
    <x v="0"/>
    <x v="1"/>
    <x v="0"/>
    <x v="1"/>
    <x v="0"/>
  </r>
  <r>
    <s v="PL 9039"/>
    <x v="2531"/>
    <x v="1"/>
    <x v="0"/>
    <x v="0"/>
    <x v="2"/>
    <x v="22"/>
    <x v="256"/>
    <x v="569"/>
    <x v="2892"/>
    <x v="2892"/>
    <x v="2892"/>
    <x v="3119"/>
    <x v="0"/>
    <x v="2"/>
    <x v="1"/>
    <x v="1"/>
    <x v="0"/>
  </r>
  <r>
    <s v="PL 9040"/>
    <x v="97"/>
    <x v="1"/>
    <x v="0"/>
    <x v="0"/>
    <x v="1"/>
    <x v="9"/>
    <x v="260"/>
    <x v="300"/>
    <x v="2893"/>
    <x v="2893"/>
    <x v="2893"/>
    <x v="3120"/>
    <x v="0"/>
    <x v="1"/>
    <x v="0"/>
    <x v="0"/>
    <x v="1"/>
  </r>
  <r>
    <s v="PL 9041"/>
    <x v="342"/>
    <x v="0"/>
    <x v="0"/>
    <x v="1"/>
    <x v="1"/>
    <x v="11"/>
    <x v="258"/>
    <x v="571"/>
    <x v="2894"/>
    <x v="2894"/>
    <x v="2894"/>
    <x v="3121"/>
    <x v="1"/>
    <x v="2"/>
    <x v="0"/>
    <x v="0"/>
    <x v="1"/>
  </r>
  <r>
    <s v="PL 9042"/>
    <x v="327"/>
    <x v="1"/>
    <x v="0"/>
    <x v="2"/>
    <x v="2"/>
    <x v="31"/>
    <x v="258"/>
    <x v="571"/>
    <x v="2895"/>
    <x v="2895"/>
    <x v="2895"/>
    <x v="3122"/>
    <x v="1"/>
    <x v="2"/>
    <x v="0"/>
    <x v="0"/>
    <x v="1"/>
  </r>
  <r>
    <s v="PL 9043"/>
    <x v="2532"/>
    <x v="2"/>
    <x v="2"/>
    <x v="17"/>
    <x v="0"/>
    <x v="0"/>
    <x v="201"/>
    <x v="32"/>
    <x v="1712"/>
    <x v="1712"/>
    <x v="1712"/>
    <x v="3123"/>
    <x v="0"/>
    <x v="1"/>
    <x v="0"/>
    <x v="0"/>
    <x v="0"/>
  </r>
  <r>
    <s v="PL 9045"/>
    <x v="2533"/>
    <x v="1"/>
    <x v="0"/>
    <x v="3"/>
    <x v="0"/>
    <x v="0"/>
    <x v="235"/>
    <x v="528"/>
    <x v="2896"/>
    <x v="2896"/>
    <x v="2896"/>
    <x v="3124"/>
    <x v="0"/>
    <x v="1"/>
    <x v="1"/>
    <x v="0"/>
    <x v="0"/>
  </r>
  <r>
    <s v="PL 9047"/>
    <x v="1903"/>
    <x v="0"/>
    <x v="0"/>
    <x v="3"/>
    <x v="0"/>
    <x v="0"/>
    <x v="235"/>
    <x v="528"/>
    <x v="2897"/>
    <x v="2897"/>
    <x v="2897"/>
    <x v="3125"/>
    <x v="0"/>
    <x v="1"/>
    <x v="0"/>
    <x v="0"/>
    <x v="0"/>
  </r>
  <r>
    <s v="PL 9049"/>
    <x v="2534"/>
    <x v="0"/>
    <x v="0"/>
    <x v="3"/>
    <x v="0"/>
    <x v="13"/>
    <x v="218"/>
    <x v="515"/>
    <x v="2835"/>
    <x v="2835"/>
    <x v="2835"/>
    <x v="3054"/>
    <x v="0"/>
    <x v="1"/>
    <x v="1"/>
    <x v="0"/>
    <x v="0"/>
  </r>
  <r>
    <s v="PL 9051"/>
    <x v="2383"/>
    <x v="1"/>
    <x v="0"/>
    <x v="3"/>
    <x v="0"/>
    <x v="13"/>
    <x v="218"/>
    <x v="515"/>
    <x v="2898"/>
    <x v="2898"/>
    <x v="2898"/>
    <x v="3126"/>
    <x v="0"/>
    <x v="1"/>
    <x v="0"/>
    <x v="0"/>
    <x v="0"/>
  </r>
  <r>
    <s v="PL 9053"/>
    <x v="2008"/>
    <x v="2"/>
    <x v="2"/>
    <x v="3"/>
    <x v="0"/>
    <x v="13"/>
    <x v="234"/>
    <x v="527"/>
    <x v="671"/>
    <x v="671"/>
    <x v="671"/>
    <x v="3127"/>
    <x v="0"/>
    <x v="1"/>
    <x v="0"/>
    <x v="0"/>
    <x v="0"/>
  </r>
  <r>
    <s v="PL 9055"/>
    <x v="2008"/>
    <x v="1"/>
    <x v="0"/>
    <x v="0"/>
    <x v="0"/>
    <x v="0"/>
    <x v="231"/>
    <x v="11"/>
    <x v="2899"/>
    <x v="2899"/>
    <x v="2899"/>
    <x v="3128"/>
    <x v="0"/>
    <x v="1"/>
    <x v="0"/>
    <x v="0"/>
    <x v="0"/>
  </r>
  <r>
    <s v="PL 9057"/>
    <x v="2347"/>
    <x v="1"/>
    <x v="0"/>
    <x v="0"/>
    <x v="0"/>
    <x v="0"/>
    <x v="227"/>
    <x v="300"/>
    <x v="2900"/>
    <x v="2900"/>
    <x v="2900"/>
    <x v="3129"/>
    <x v="1"/>
    <x v="1"/>
    <x v="0"/>
    <x v="0"/>
    <x v="0"/>
  </r>
  <r>
    <s v="PL 9059"/>
    <x v="899"/>
    <x v="1"/>
    <x v="0"/>
    <x v="0"/>
    <x v="0"/>
    <x v="0"/>
    <x v="235"/>
    <x v="495"/>
    <x v="2901"/>
    <x v="2901"/>
    <x v="2901"/>
    <x v="3130"/>
    <x v="1"/>
    <x v="1"/>
    <x v="0"/>
    <x v="0"/>
    <x v="0"/>
  </r>
  <r>
    <s v="PL 9061"/>
    <x v="2535"/>
    <x v="2"/>
    <x v="4"/>
    <x v="0"/>
    <x v="0"/>
    <x v="0"/>
    <x v="217"/>
    <x v="498"/>
    <x v="2902"/>
    <x v="2902"/>
    <x v="2902"/>
    <x v="3131"/>
    <x v="1"/>
    <x v="1"/>
    <x v="1"/>
    <x v="0"/>
    <x v="0"/>
  </r>
  <r>
    <s v="PL 9063"/>
    <x v="2536"/>
    <x v="0"/>
    <x v="0"/>
    <x v="0"/>
    <x v="0"/>
    <x v="0"/>
    <x v="243"/>
    <x v="591"/>
    <x v="2903"/>
    <x v="2903"/>
    <x v="2903"/>
    <x v="3132"/>
    <x v="0"/>
    <x v="1"/>
    <x v="1"/>
    <x v="0"/>
    <x v="0"/>
  </r>
  <r>
    <s v="PL 9065"/>
    <x v="2537"/>
    <x v="1"/>
    <x v="0"/>
    <x v="0"/>
    <x v="0"/>
    <x v="0"/>
    <x v="206"/>
    <x v="370"/>
    <x v="2904"/>
    <x v="2904"/>
    <x v="2904"/>
    <x v="3133"/>
    <x v="0"/>
    <x v="1"/>
    <x v="1"/>
    <x v="0"/>
    <x v="0"/>
  </r>
  <r>
    <s v="PL 9067"/>
    <x v="1853"/>
    <x v="2"/>
    <x v="4"/>
    <x v="0"/>
    <x v="0"/>
    <x v="0"/>
    <x v="216"/>
    <x v="361"/>
    <x v="456"/>
    <x v="456"/>
    <x v="456"/>
    <x v="3134"/>
    <x v="0"/>
    <x v="1"/>
    <x v="0"/>
    <x v="0"/>
    <x v="0"/>
  </r>
  <r>
    <s v="PL 9069"/>
    <x v="1874"/>
    <x v="0"/>
    <x v="0"/>
    <x v="0"/>
    <x v="0"/>
    <x v="0"/>
    <x v="193"/>
    <x v="456"/>
    <x v="1109"/>
    <x v="1109"/>
    <x v="1109"/>
    <x v="1165"/>
    <x v="0"/>
    <x v="1"/>
    <x v="0"/>
    <x v="0"/>
    <x v="0"/>
  </r>
  <r>
    <s v="PL 9071"/>
    <x v="995"/>
    <x v="3"/>
    <x v="0"/>
    <x v="17"/>
    <x v="0"/>
    <x v="0"/>
    <x v="192"/>
    <x v="233"/>
    <x v="1808"/>
    <x v="1808"/>
    <x v="1808"/>
    <x v="1915"/>
    <x v="0"/>
    <x v="1"/>
    <x v="0"/>
    <x v="0"/>
    <x v="0"/>
  </r>
  <r>
    <s v="PL 9073"/>
    <x v="1944"/>
    <x v="2"/>
    <x v="2"/>
    <x v="17"/>
    <x v="0"/>
    <x v="0"/>
    <x v="218"/>
    <x v="357"/>
    <x v="2682"/>
    <x v="2682"/>
    <x v="2682"/>
    <x v="3135"/>
    <x v="0"/>
    <x v="1"/>
    <x v="0"/>
    <x v="0"/>
    <x v="0"/>
  </r>
  <r>
    <s v="PL 9075"/>
    <x v="1906"/>
    <x v="2"/>
    <x v="4"/>
    <x v="17"/>
    <x v="0"/>
    <x v="0"/>
    <x v="205"/>
    <x v="473"/>
    <x v="1091"/>
    <x v="1091"/>
    <x v="1091"/>
    <x v="3136"/>
    <x v="0"/>
    <x v="1"/>
    <x v="0"/>
    <x v="0"/>
    <x v="0"/>
  </r>
  <r>
    <s v="PL 9077"/>
    <x v="1032"/>
    <x v="1"/>
    <x v="0"/>
    <x v="17"/>
    <x v="0"/>
    <x v="0"/>
    <x v="216"/>
    <x v="274"/>
    <x v="1212"/>
    <x v="1212"/>
    <x v="1212"/>
    <x v="1281"/>
    <x v="0"/>
    <x v="1"/>
    <x v="0"/>
    <x v="0"/>
    <x v="0"/>
  </r>
  <r>
    <s v="PL 9079"/>
    <x v="1906"/>
    <x v="2"/>
    <x v="1"/>
    <x v="17"/>
    <x v="1"/>
    <x v="9"/>
    <x v="236"/>
    <x v="298"/>
    <x v="1654"/>
    <x v="1654"/>
    <x v="1654"/>
    <x v="3137"/>
    <x v="0"/>
    <x v="1"/>
    <x v="0"/>
    <x v="0"/>
    <x v="1"/>
  </r>
  <r>
    <s v="PL 9081"/>
    <x v="1940"/>
    <x v="0"/>
    <x v="0"/>
    <x v="17"/>
    <x v="0"/>
    <x v="0"/>
    <x v="236"/>
    <x v="295"/>
    <x v="149"/>
    <x v="149"/>
    <x v="149"/>
    <x v="152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9084"/>
    <x v="1102"/>
    <x v="1"/>
    <x v="0"/>
    <x v="17"/>
    <x v="2"/>
    <x v="33"/>
    <x v="239"/>
    <x v="532"/>
    <x v="2625"/>
    <x v="2625"/>
    <x v="2625"/>
    <x v="2815"/>
    <x v="0"/>
    <x v="1"/>
    <x v="0"/>
    <x v="0"/>
    <x v="1"/>
  </r>
  <r>
    <s v="PL 9086"/>
    <x v="2327"/>
    <x v="3"/>
    <x v="0"/>
    <x v="17"/>
    <x v="0"/>
    <x v="0"/>
    <x v="221"/>
    <x v="143"/>
    <x v="198"/>
    <x v="198"/>
    <x v="198"/>
    <x v="203"/>
    <x v="0"/>
    <x v="1"/>
    <x v="0"/>
    <x v="0"/>
    <x v="0"/>
  </r>
  <r>
    <s v="PL 9088"/>
    <x v="2327"/>
    <x v="2"/>
    <x v="1"/>
    <x v="17"/>
    <x v="0"/>
    <x v="0"/>
    <x v="226"/>
    <x v="327"/>
    <x v="2905"/>
    <x v="2905"/>
    <x v="2905"/>
    <x v="3138"/>
    <x v="0"/>
    <x v="1"/>
    <x v="0"/>
    <x v="0"/>
    <x v="0"/>
  </r>
  <r>
    <s v="PL 9090"/>
    <x v="2538"/>
    <x v="2"/>
    <x v="2"/>
    <x v="17"/>
    <x v="1"/>
    <x v="9"/>
    <x v="237"/>
    <x v="230"/>
    <x v="1615"/>
    <x v="1615"/>
    <x v="1615"/>
    <x v="3139"/>
    <x v="0"/>
    <x v="1"/>
    <x v="0"/>
    <x v="0"/>
    <x v="1"/>
  </r>
  <r>
    <s v="PL 9092"/>
    <x v="1906"/>
    <x v="0"/>
    <x v="0"/>
    <x v="17"/>
    <x v="0"/>
    <x v="0"/>
    <x v="244"/>
    <x v="413"/>
    <x v="1995"/>
    <x v="1995"/>
    <x v="1995"/>
    <x v="2115"/>
    <x v="0"/>
    <x v="1"/>
    <x v="0"/>
    <x v="0"/>
    <x v="0"/>
  </r>
  <r>
    <s v="PL 9094"/>
    <x v="1960"/>
    <x v="0"/>
    <x v="0"/>
    <x v="17"/>
    <x v="0"/>
    <x v="53"/>
    <x v="238"/>
    <x v="427"/>
    <x v="2906"/>
    <x v="2906"/>
    <x v="2906"/>
    <x v="3140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9137"/>
    <x v="1095"/>
    <x v="1"/>
    <x v="0"/>
    <x v="0"/>
    <x v="0"/>
    <x v="0"/>
    <x v="258"/>
    <x v="402"/>
    <x v="810"/>
    <x v="810"/>
    <x v="810"/>
    <x v="979"/>
    <x v="0"/>
    <x v="1"/>
    <x v="0"/>
    <x v="0"/>
    <x v="0"/>
  </r>
  <r>
    <s v="PL 9138"/>
    <x v="1095"/>
    <x v="0"/>
    <x v="0"/>
    <x v="1"/>
    <x v="0"/>
    <x v="0"/>
    <x v="251"/>
    <x v="393"/>
    <x v="2907"/>
    <x v="2907"/>
    <x v="2907"/>
    <x v="3141"/>
    <x v="0"/>
    <x v="1"/>
    <x v="0"/>
    <x v="0"/>
    <x v="0"/>
  </r>
  <r>
    <s v="PL 9140"/>
    <x v="1700"/>
    <x v="0"/>
    <x v="0"/>
    <x v="4"/>
    <x v="0"/>
    <x v="0"/>
    <x v="258"/>
    <x v="571"/>
    <x v="2908"/>
    <x v="2908"/>
    <x v="2908"/>
    <x v="3142"/>
    <x v="1"/>
    <x v="1"/>
    <x v="0"/>
    <x v="0"/>
    <x v="0"/>
  </r>
  <r>
    <s v="PL 9141"/>
    <x v="1829"/>
    <x v="1"/>
    <x v="0"/>
    <x v="0"/>
    <x v="1"/>
    <x v="9"/>
    <x v="258"/>
    <x v="397"/>
    <x v="351"/>
    <x v="351"/>
    <x v="351"/>
    <x v="157"/>
    <x v="0"/>
    <x v="1"/>
    <x v="0"/>
    <x v="0"/>
    <x v="1"/>
  </r>
  <r>
    <s v="PL 9142"/>
    <x v="2539"/>
    <x v="3"/>
    <x v="0"/>
    <x v="1"/>
    <x v="1"/>
    <x v="4"/>
    <x v="264"/>
    <x v="580"/>
    <x v="2909"/>
    <x v="2909"/>
    <x v="2909"/>
    <x v="3143"/>
    <x v="1"/>
    <x v="2"/>
    <x v="1"/>
    <x v="1"/>
    <x v="0"/>
  </r>
  <r>
    <s v="PL 9143"/>
    <x v="30"/>
    <x v="2"/>
    <x v="2"/>
    <x v="16"/>
    <x v="1"/>
    <x v="7"/>
    <x v="256"/>
    <x v="569"/>
    <x v="2910"/>
    <x v="2910"/>
    <x v="2910"/>
    <x v="3144"/>
    <x v="1"/>
    <x v="2"/>
    <x v="0"/>
    <x v="0"/>
    <x v="1"/>
  </r>
  <r>
    <s v="PL 9144"/>
    <x v="745"/>
    <x v="1"/>
    <x v="0"/>
    <x v="1"/>
    <x v="1"/>
    <x v="7"/>
    <x v="264"/>
    <x v="580"/>
    <x v="2911"/>
    <x v="2911"/>
    <x v="2911"/>
    <x v="3145"/>
    <x v="0"/>
    <x v="2"/>
    <x v="0"/>
    <x v="0"/>
    <x v="1"/>
  </r>
  <r>
    <s v="PL 9145"/>
    <x v="2540"/>
    <x v="2"/>
    <x v="1"/>
    <x v="0"/>
    <x v="0"/>
    <x v="0"/>
    <x v="247"/>
    <x v="547"/>
    <x v="2912"/>
    <x v="2912"/>
    <x v="2912"/>
    <x v="3146"/>
    <x v="0"/>
    <x v="2"/>
    <x v="1"/>
    <x v="0"/>
    <x v="0"/>
  </r>
  <r>
    <s v="PL 9146"/>
    <x v="1190"/>
    <x v="0"/>
    <x v="0"/>
    <x v="3"/>
    <x v="0"/>
    <x v="13"/>
    <x v="258"/>
    <x v="571"/>
    <x v="1383"/>
    <x v="1383"/>
    <x v="1383"/>
    <x v="1892"/>
    <x v="0"/>
    <x v="1"/>
    <x v="0"/>
    <x v="0"/>
    <x v="0"/>
  </r>
  <r>
    <s v="PL 9147"/>
    <x v="1190"/>
    <x v="1"/>
    <x v="0"/>
    <x v="17"/>
    <x v="0"/>
    <x v="0"/>
    <x v="258"/>
    <x v="196"/>
    <x v="42"/>
    <x v="42"/>
    <x v="42"/>
    <x v="3147"/>
    <x v="0"/>
    <x v="1"/>
    <x v="0"/>
    <x v="0"/>
    <x v="0"/>
  </r>
  <r>
    <s v="PL 9148"/>
    <x v="2541"/>
    <x v="1"/>
    <x v="0"/>
    <x v="21"/>
    <x v="2"/>
    <x v="72"/>
    <x v="258"/>
    <x v="571"/>
    <x v="2913"/>
    <x v="2913"/>
    <x v="2913"/>
    <x v="3148"/>
    <x v="0"/>
    <x v="1"/>
    <x v="1"/>
    <x v="1"/>
    <x v="0"/>
  </r>
  <r>
    <s v="PL 9149"/>
    <x v="2542"/>
    <x v="2"/>
    <x v="1"/>
    <x v="3"/>
    <x v="0"/>
    <x v="13"/>
    <x v="258"/>
    <x v="571"/>
    <x v="2914"/>
    <x v="2914"/>
    <x v="2914"/>
    <x v="3149"/>
    <x v="0"/>
    <x v="1"/>
    <x v="1"/>
    <x v="0"/>
    <x v="0"/>
  </r>
  <r>
    <s v="PL 9150"/>
    <x v="2543"/>
    <x v="2"/>
    <x v="1"/>
    <x v="0"/>
    <x v="2"/>
    <x v="35"/>
    <x v="265"/>
    <x v="581"/>
    <x v="2915"/>
    <x v="2915"/>
    <x v="2915"/>
    <x v="3150"/>
    <x v="0"/>
    <x v="2"/>
    <x v="1"/>
    <x v="1"/>
    <x v="0"/>
  </r>
  <r>
    <s v="PL 9151"/>
    <x v="2544"/>
    <x v="1"/>
    <x v="0"/>
    <x v="0"/>
    <x v="1"/>
    <x v="1"/>
    <x v="265"/>
    <x v="581"/>
    <x v="1335"/>
    <x v="1335"/>
    <x v="1335"/>
    <x v="185"/>
    <x v="0"/>
    <x v="2"/>
    <x v="1"/>
    <x v="1"/>
    <x v="0"/>
  </r>
  <r>
    <s v="PL 9152"/>
    <x v="2545"/>
    <x v="2"/>
    <x v="4"/>
    <x v="0"/>
    <x v="2"/>
    <x v="35"/>
    <x v="265"/>
    <x v="581"/>
    <x v="2916"/>
    <x v="2916"/>
    <x v="2916"/>
    <x v="3151"/>
    <x v="0"/>
    <x v="2"/>
    <x v="0"/>
    <x v="1"/>
    <x v="0"/>
  </r>
  <r>
    <s v="PL 9153"/>
    <x v="2545"/>
    <x v="2"/>
    <x v="4"/>
    <x v="0"/>
    <x v="1"/>
    <x v="1"/>
    <x v="265"/>
    <x v="581"/>
    <x v="2917"/>
    <x v="2917"/>
    <x v="2917"/>
    <x v="3152"/>
    <x v="0"/>
    <x v="2"/>
    <x v="0"/>
    <x v="1"/>
    <x v="0"/>
  </r>
  <r>
    <s v="PL 9154"/>
    <x v="447"/>
    <x v="0"/>
    <x v="0"/>
    <x v="0"/>
    <x v="1"/>
    <x v="47"/>
    <x v="265"/>
    <x v="581"/>
    <x v="1952"/>
    <x v="1952"/>
    <x v="1952"/>
    <x v="2071"/>
    <x v="0"/>
    <x v="2"/>
    <x v="0"/>
    <x v="1"/>
    <x v="0"/>
  </r>
  <r>
    <s v="PL 9155"/>
    <x v="447"/>
    <x v="1"/>
    <x v="0"/>
    <x v="0"/>
    <x v="2"/>
    <x v="35"/>
    <x v="265"/>
    <x v="581"/>
    <x v="2918"/>
    <x v="2918"/>
    <x v="2918"/>
    <x v="3153"/>
    <x v="0"/>
    <x v="2"/>
    <x v="0"/>
    <x v="1"/>
    <x v="0"/>
  </r>
  <r>
    <s v="PL 9156"/>
    <x v="447"/>
    <x v="0"/>
    <x v="0"/>
    <x v="0"/>
    <x v="1"/>
    <x v="1"/>
    <x v="265"/>
    <x v="581"/>
    <x v="2919"/>
    <x v="2919"/>
    <x v="2919"/>
    <x v="3154"/>
    <x v="0"/>
    <x v="2"/>
    <x v="0"/>
    <x v="1"/>
    <x v="0"/>
  </r>
  <r>
    <s v="PL 9157"/>
    <x v="447"/>
    <x v="3"/>
    <x v="0"/>
    <x v="9"/>
    <x v="2"/>
    <x v="17"/>
    <x v="270"/>
    <x v="588"/>
    <x v="2920"/>
    <x v="2920"/>
    <x v="2920"/>
    <x v="3155"/>
    <x v="1"/>
    <x v="1"/>
    <x v="0"/>
    <x v="1"/>
    <x v="0"/>
  </r>
  <r>
    <s v="PL 9158"/>
    <x v="447"/>
    <x v="0"/>
    <x v="0"/>
    <x v="9"/>
    <x v="2"/>
    <x v="17"/>
    <x v="270"/>
    <x v="588"/>
    <x v="2920"/>
    <x v="2920"/>
    <x v="2920"/>
    <x v="3155"/>
    <x v="1"/>
    <x v="1"/>
    <x v="0"/>
    <x v="1"/>
    <x v="0"/>
  </r>
  <r>
    <s v="PL 9159"/>
    <x v="2546"/>
    <x v="0"/>
    <x v="0"/>
    <x v="1"/>
    <x v="2"/>
    <x v="29"/>
    <x v="268"/>
    <x v="585"/>
    <x v="2921"/>
    <x v="2921"/>
    <x v="2921"/>
    <x v="3156"/>
    <x v="1"/>
    <x v="2"/>
    <x v="1"/>
    <x v="1"/>
    <x v="0"/>
  </r>
  <r>
    <s v="PL 9160"/>
    <x v="2547"/>
    <x v="3"/>
    <x v="0"/>
    <x v="3"/>
    <x v="0"/>
    <x v="16"/>
    <x v="256"/>
    <x v="569"/>
    <x v="408"/>
    <x v="408"/>
    <x v="408"/>
    <x v="422"/>
    <x v="0"/>
    <x v="2"/>
    <x v="1"/>
    <x v="0"/>
    <x v="0"/>
  </r>
  <r>
    <s v="PL 9161"/>
    <x v="737"/>
    <x v="0"/>
    <x v="0"/>
    <x v="0"/>
    <x v="0"/>
    <x v="0"/>
    <x v="258"/>
    <x v="571"/>
    <x v="2462"/>
    <x v="2462"/>
    <x v="2462"/>
    <x v="2636"/>
    <x v="0"/>
    <x v="1"/>
    <x v="0"/>
    <x v="0"/>
    <x v="0"/>
  </r>
  <r>
    <s v="PL 9162"/>
    <x v="715"/>
    <x v="3"/>
    <x v="0"/>
    <x v="9"/>
    <x v="1"/>
    <x v="2"/>
    <x v="258"/>
    <x v="571"/>
    <x v="2922"/>
    <x v="2922"/>
    <x v="2922"/>
    <x v="3157"/>
    <x v="0"/>
    <x v="1"/>
    <x v="0"/>
    <x v="1"/>
    <x v="0"/>
  </r>
  <r>
    <s v="PL 9163"/>
    <x v="2548"/>
    <x v="0"/>
    <x v="0"/>
    <x v="1"/>
    <x v="2"/>
    <x v="30"/>
    <x v="256"/>
    <x v="569"/>
    <x v="1551"/>
    <x v="1551"/>
    <x v="1551"/>
    <x v="1640"/>
    <x v="1"/>
    <x v="2"/>
    <x v="1"/>
    <x v="1"/>
    <x v="0"/>
  </r>
  <r>
    <s v="PL 9164"/>
    <x v="2237"/>
    <x v="2"/>
    <x v="4"/>
    <x v="4"/>
    <x v="0"/>
    <x v="53"/>
    <x v="247"/>
    <x v="27"/>
    <x v="2923"/>
    <x v="2923"/>
    <x v="2923"/>
    <x v="3158"/>
    <x v="0"/>
    <x v="1"/>
    <x v="0"/>
    <x v="0"/>
    <x v="0"/>
  </r>
  <r>
    <s v="PL 9165"/>
    <x v="2549"/>
    <x v="0"/>
    <x v="0"/>
    <x v="4"/>
    <x v="0"/>
    <x v="53"/>
    <x v="247"/>
    <x v="27"/>
    <x v="2923"/>
    <x v="2923"/>
    <x v="2923"/>
    <x v="3159"/>
    <x v="0"/>
    <x v="1"/>
    <x v="1"/>
    <x v="0"/>
    <x v="0"/>
  </r>
  <r>
    <s v="PL 9166"/>
    <x v="229"/>
    <x v="0"/>
    <x v="0"/>
    <x v="4"/>
    <x v="0"/>
    <x v="53"/>
    <x v="247"/>
    <x v="27"/>
    <x v="2923"/>
    <x v="2923"/>
    <x v="2923"/>
    <x v="3159"/>
    <x v="0"/>
    <x v="1"/>
    <x v="0"/>
    <x v="0"/>
    <x v="0"/>
  </r>
  <r>
    <s v="PL 9167"/>
    <x v="229"/>
    <x v="2"/>
    <x v="3"/>
    <x v="0"/>
    <x v="0"/>
    <x v="0"/>
    <x v="256"/>
    <x v="569"/>
    <x v="2924"/>
    <x v="2924"/>
    <x v="2924"/>
    <x v="3160"/>
    <x v="0"/>
    <x v="1"/>
    <x v="0"/>
    <x v="0"/>
    <x v="0"/>
  </r>
  <r>
    <s v="PL 9168"/>
    <x v="229"/>
    <x v="0"/>
    <x v="0"/>
    <x v="3"/>
    <x v="0"/>
    <x v="13"/>
    <x v="256"/>
    <x v="569"/>
    <x v="2925"/>
    <x v="2925"/>
    <x v="2925"/>
    <x v="3161"/>
    <x v="0"/>
    <x v="1"/>
    <x v="0"/>
    <x v="0"/>
    <x v="0"/>
  </r>
  <r>
    <s v="PL 9169"/>
    <x v="2550"/>
    <x v="0"/>
    <x v="0"/>
    <x v="9"/>
    <x v="2"/>
    <x v="22"/>
    <x v="256"/>
    <x v="569"/>
    <x v="2926"/>
    <x v="2926"/>
    <x v="2926"/>
    <x v="3162"/>
    <x v="1"/>
    <x v="2"/>
    <x v="1"/>
    <x v="1"/>
    <x v="0"/>
  </r>
  <r>
    <s v="PL 9170"/>
    <x v="2551"/>
    <x v="0"/>
    <x v="0"/>
    <x v="0"/>
    <x v="1"/>
    <x v="9"/>
    <x v="256"/>
    <x v="403"/>
    <x v="2927"/>
    <x v="2927"/>
    <x v="2927"/>
    <x v="3163"/>
    <x v="0"/>
    <x v="1"/>
    <x v="1"/>
    <x v="1"/>
    <x v="0"/>
  </r>
  <r>
    <s v="PL 9171"/>
    <x v="165"/>
    <x v="3"/>
    <x v="0"/>
    <x v="9"/>
    <x v="0"/>
    <x v="19"/>
    <x v="256"/>
    <x v="569"/>
    <x v="2857"/>
    <x v="2857"/>
    <x v="2857"/>
    <x v="3080"/>
    <x v="0"/>
    <x v="1"/>
    <x v="0"/>
    <x v="0"/>
    <x v="0"/>
  </r>
  <r>
    <s v="PL 9172"/>
    <x v="30"/>
    <x v="0"/>
    <x v="0"/>
    <x v="0"/>
    <x v="0"/>
    <x v="0"/>
    <x v="256"/>
    <x v="200"/>
    <x v="2928"/>
    <x v="2928"/>
    <x v="2928"/>
    <x v="3164"/>
    <x v="1"/>
    <x v="1"/>
    <x v="0"/>
    <x v="0"/>
    <x v="0"/>
  </r>
  <r>
    <s v="PL 9173"/>
    <x v="972"/>
    <x v="2"/>
    <x v="3"/>
    <x v="0"/>
    <x v="0"/>
    <x v="0"/>
    <x v="256"/>
    <x v="569"/>
    <x v="2929"/>
    <x v="2929"/>
    <x v="2929"/>
    <x v="3165"/>
    <x v="0"/>
    <x v="1"/>
    <x v="0"/>
    <x v="0"/>
    <x v="0"/>
  </r>
  <r>
    <s v="PL 9174"/>
    <x v="2552"/>
    <x v="3"/>
    <x v="0"/>
    <x v="0"/>
    <x v="0"/>
    <x v="0"/>
    <x v="256"/>
    <x v="200"/>
    <x v="1166"/>
    <x v="1166"/>
    <x v="1166"/>
    <x v="1232"/>
    <x v="0"/>
    <x v="1"/>
    <x v="1"/>
    <x v="0"/>
    <x v="0"/>
  </r>
  <r>
    <s v="PL 9175"/>
    <x v="2553"/>
    <x v="0"/>
    <x v="0"/>
    <x v="4"/>
    <x v="0"/>
    <x v="24"/>
    <x v="256"/>
    <x v="569"/>
    <x v="362"/>
    <x v="362"/>
    <x v="362"/>
    <x v="2291"/>
    <x v="0"/>
    <x v="1"/>
    <x v="1"/>
    <x v="0"/>
    <x v="0"/>
  </r>
  <r>
    <s v="PL 9176"/>
    <x v="2554"/>
    <x v="1"/>
    <x v="0"/>
    <x v="4"/>
    <x v="2"/>
    <x v="35"/>
    <x v="256"/>
    <x v="569"/>
    <x v="2930"/>
    <x v="2930"/>
    <x v="2930"/>
    <x v="3166"/>
    <x v="0"/>
    <x v="1"/>
    <x v="1"/>
    <x v="1"/>
    <x v="0"/>
  </r>
  <r>
    <s v="PL 9177"/>
    <x v="2555"/>
    <x v="3"/>
    <x v="0"/>
    <x v="3"/>
    <x v="0"/>
    <x v="13"/>
    <x v="256"/>
    <x v="569"/>
    <x v="2562"/>
    <x v="2562"/>
    <x v="2562"/>
    <x v="2748"/>
    <x v="0"/>
    <x v="1"/>
    <x v="1"/>
    <x v="0"/>
    <x v="0"/>
  </r>
  <r>
    <s v="PL 9178"/>
    <x v="2556"/>
    <x v="0"/>
    <x v="0"/>
    <x v="0"/>
    <x v="0"/>
    <x v="0"/>
    <x v="271"/>
    <x v="592"/>
    <x v="2754"/>
    <x v="2754"/>
    <x v="2754"/>
    <x v="3167"/>
    <x v="0"/>
    <x v="2"/>
    <x v="1"/>
    <x v="0"/>
    <x v="0"/>
  </r>
  <r>
    <s v="PL 9179"/>
    <x v="2557"/>
    <x v="3"/>
    <x v="0"/>
    <x v="5"/>
    <x v="2"/>
    <x v="35"/>
    <x v="260"/>
    <x v="573"/>
    <x v="2931"/>
    <x v="2931"/>
    <x v="2931"/>
    <x v="3168"/>
    <x v="1"/>
    <x v="1"/>
    <x v="1"/>
    <x v="1"/>
    <x v="0"/>
  </r>
  <r>
    <s v="PL 9180"/>
    <x v="2522"/>
    <x v="0"/>
    <x v="0"/>
    <x v="4"/>
    <x v="0"/>
    <x v="55"/>
    <x v="247"/>
    <x v="547"/>
    <x v="471"/>
    <x v="471"/>
    <x v="471"/>
    <x v="294"/>
    <x v="0"/>
    <x v="2"/>
    <x v="0"/>
    <x v="0"/>
    <x v="0"/>
  </r>
  <r>
    <s v="PL 9181"/>
    <x v="2558"/>
    <x v="1"/>
    <x v="0"/>
    <x v="1"/>
    <x v="1"/>
    <x v="7"/>
    <x v="270"/>
    <x v="588"/>
    <x v="2932"/>
    <x v="2932"/>
    <x v="2932"/>
    <x v="3169"/>
    <x v="0"/>
    <x v="2"/>
    <x v="1"/>
    <x v="1"/>
    <x v="0"/>
  </r>
  <r>
    <s v="PL 9182"/>
    <x v="784"/>
    <x v="3"/>
    <x v="0"/>
    <x v="0"/>
    <x v="2"/>
    <x v="28"/>
    <x v="247"/>
    <x v="547"/>
    <x v="2933"/>
    <x v="2933"/>
    <x v="2933"/>
    <x v="3170"/>
    <x v="1"/>
    <x v="2"/>
    <x v="0"/>
    <x v="0"/>
    <x v="1"/>
  </r>
  <r>
    <s v="PL 9183"/>
    <x v="2559"/>
    <x v="1"/>
    <x v="0"/>
    <x v="17"/>
    <x v="0"/>
    <x v="0"/>
    <x v="247"/>
    <x v="203"/>
    <x v="198"/>
    <x v="198"/>
    <x v="198"/>
    <x v="203"/>
    <x v="0"/>
    <x v="1"/>
    <x v="1"/>
    <x v="0"/>
    <x v="0"/>
  </r>
  <r>
    <s v="PL 9184"/>
    <x v="2532"/>
    <x v="0"/>
    <x v="0"/>
    <x v="4"/>
    <x v="0"/>
    <x v="15"/>
    <x v="247"/>
    <x v="547"/>
    <x v="246"/>
    <x v="246"/>
    <x v="246"/>
    <x v="251"/>
    <x v="0"/>
    <x v="1"/>
    <x v="0"/>
    <x v="0"/>
    <x v="0"/>
  </r>
  <r>
    <s v="PL 9185"/>
    <x v="2538"/>
    <x v="1"/>
    <x v="0"/>
    <x v="17"/>
    <x v="0"/>
    <x v="0"/>
    <x v="247"/>
    <x v="203"/>
    <x v="2934"/>
    <x v="2934"/>
    <x v="2934"/>
    <x v="3171"/>
    <x v="0"/>
    <x v="1"/>
    <x v="0"/>
    <x v="0"/>
    <x v="0"/>
  </r>
  <r>
    <s v="PL 9186"/>
    <x v="2560"/>
    <x v="3"/>
    <x v="0"/>
    <x v="17"/>
    <x v="0"/>
    <x v="0"/>
    <x v="247"/>
    <x v="110"/>
    <x v="2935"/>
    <x v="2935"/>
    <x v="2935"/>
    <x v="3172"/>
    <x v="0"/>
    <x v="1"/>
    <x v="1"/>
    <x v="0"/>
    <x v="0"/>
  </r>
  <r>
    <s v="PL 9187"/>
    <x v="2561"/>
    <x v="1"/>
    <x v="0"/>
    <x v="17"/>
    <x v="0"/>
    <x v="0"/>
    <x v="247"/>
    <x v="547"/>
    <x v="2936"/>
    <x v="2936"/>
    <x v="2936"/>
    <x v="3173"/>
    <x v="0"/>
    <x v="1"/>
    <x v="1"/>
    <x v="0"/>
    <x v="0"/>
  </r>
  <r>
    <s v="PL 9188"/>
    <x v="2562"/>
    <x v="3"/>
    <x v="0"/>
    <x v="17"/>
    <x v="0"/>
    <x v="0"/>
    <x v="247"/>
    <x v="203"/>
    <x v="2937"/>
    <x v="2937"/>
    <x v="2937"/>
    <x v="3174"/>
    <x v="0"/>
    <x v="1"/>
    <x v="1"/>
    <x v="0"/>
    <x v="0"/>
  </r>
  <r>
    <s v="PL 9189"/>
    <x v="2563"/>
    <x v="3"/>
    <x v="0"/>
    <x v="0"/>
    <x v="0"/>
    <x v="0"/>
    <x v="247"/>
    <x v="110"/>
    <x v="1695"/>
    <x v="1695"/>
    <x v="1695"/>
    <x v="3032"/>
    <x v="1"/>
    <x v="1"/>
    <x v="1"/>
    <x v="0"/>
    <x v="0"/>
  </r>
  <r>
    <s v="PL 9190"/>
    <x v="2564"/>
    <x v="0"/>
    <x v="0"/>
    <x v="17"/>
    <x v="2"/>
    <x v="35"/>
    <x v="247"/>
    <x v="547"/>
    <x v="2938"/>
    <x v="2938"/>
    <x v="2938"/>
    <x v="3175"/>
    <x v="0"/>
    <x v="1"/>
    <x v="1"/>
    <x v="1"/>
    <x v="0"/>
  </r>
  <r>
    <s v="PL 9191"/>
    <x v="2565"/>
    <x v="3"/>
    <x v="0"/>
    <x v="9"/>
    <x v="1"/>
    <x v="2"/>
    <x v="271"/>
    <x v="592"/>
    <x v="2939"/>
    <x v="2939"/>
    <x v="2939"/>
    <x v="3176"/>
    <x v="0"/>
    <x v="2"/>
    <x v="1"/>
    <x v="1"/>
    <x v="0"/>
  </r>
  <r>
    <s v="PL 9192"/>
    <x v="2566"/>
    <x v="0"/>
    <x v="0"/>
    <x v="7"/>
    <x v="0"/>
    <x v="0"/>
    <x v="271"/>
    <x v="592"/>
    <x v="2940"/>
    <x v="2940"/>
    <x v="2940"/>
    <x v="3177"/>
    <x v="0"/>
    <x v="1"/>
    <x v="1"/>
    <x v="0"/>
    <x v="0"/>
  </r>
  <r>
    <s v="PL 9193"/>
    <x v="1126"/>
    <x v="1"/>
    <x v="0"/>
    <x v="0"/>
    <x v="1"/>
    <x v="9"/>
    <x v="271"/>
    <x v="418"/>
    <x v="639"/>
    <x v="639"/>
    <x v="639"/>
    <x v="2495"/>
    <x v="0"/>
    <x v="1"/>
    <x v="0"/>
    <x v="1"/>
    <x v="0"/>
  </r>
  <r>
    <s v="PL 9194"/>
    <x v="2567"/>
    <x v="0"/>
    <x v="0"/>
    <x v="2"/>
    <x v="1"/>
    <x v="4"/>
    <x v="272"/>
    <x v="593"/>
    <x v="660"/>
    <x v="660"/>
    <x v="660"/>
    <x v="693"/>
    <x v="1"/>
    <x v="1"/>
    <x v="1"/>
    <x v="1"/>
    <x v="0"/>
  </r>
  <r>
    <s v="PL 9195"/>
    <x v="30"/>
    <x v="0"/>
    <x v="0"/>
    <x v="0"/>
    <x v="1"/>
    <x v="9"/>
    <x v="271"/>
    <x v="418"/>
    <x v="2941"/>
    <x v="2941"/>
    <x v="2941"/>
    <x v="3178"/>
    <x v="0"/>
    <x v="1"/>
    <x v="0"/>
    <x v="0"/>
    <x v="1"/>
  </r>
  <r>
    <s v="PL 9196"/>
    <x v="2568"/>
    <x v="0"/>
    <x v="0"/>
    <x v="6"/>
    <x v="2"/>
    <x v="72"/>
    <x v="271"/>
    <x v="592"/>
    <x v="2942"/>
    <x v="2942"/>
    <x v="2942"/>
    <x v="3179"/>
    <x v="0"/>
    <x v="1"/>
    <x v="0"/>
    <x v="1"/>
    <x v="0"/>
  </r>
  <r>
    <s v="PL 9197"/>
    <x v="327"/>
    <x v="0"/>
    <x v="0"/>
    <x v="17"/>
    <x v="0"/>
    <x v="0"/>
    <x v="271"/>
    <x v="199"/>
    <x v="2943"/>
    <x v="2943"/>
    <x v="2943"/>
    <x v="3180"/>
    <x v="0"/>
    <x v="1"/>
    <x v="0"/>
    <x v="0"/>
    <x v="0"/>
  </r>
  <r>
    <s v="PL 9198"/>
    <x v="2569"/>
    <x v="0"/>
    <x v="0"/>
    <x v="0"/>
    <x v="0"/>
    <x v="0"/>
    <x v="271"/>
    <x v="405"/>
    <x v="2944"/>
    <x v="2944"/>
    <x v="2944"/>
    <x v="3181"/>
    <x v="0"/>
    <x v="1"/>
    <x v="1"/>
    <x v="0"/>
    <x v="0"/>
  </r>
  <r>
    <s v="PL 9199"/>
    <x v="2049"/>
    <x v="1"/>
    <x v="0"/>
    <x v="0"/>
    <x v="0"/>
    <x v="0"/>
    <x v="271"/>
    <x v="199"/>
    <x v="2945"/>
    <x v="2945"/>
    <x v="2945"/>
    <x v="3182"/>
    <x v="0"/>
    <x v="1"/>
    <x v="0"/>
    <x v="0"/>
    <x v="0"/>
  </r>
  <r>
    <s v="PL 9200"/>
    <x v="2570"/>
    <x v="3"/>
    <x v="0"/>
    <x v="17"/>
    <x v="2"/>
    <x v="72"/>
    <x v="271"/>
    <x v="592"/>
    <x v="1817"/>
    <x v="1817"/>
    <x v="1817"/>
    <x v="3183"/>
    <x v="1"/>
    <x v="1"/>
    <x v="1"/>
    <x v="1"/>
    <x v="0"/>
  </r>
  <r>
    <s v="PL 9201"/>
    <x v="2571"/>
    <x v="2"/>
    <x v="4"/>
    <x v="17"/>
    <x v="0"/>
    <x v="0"/>
    <x v="272"/>
    <x v="593"/>
    <x v="2946"/>
    <x v="2946"/>
    <x v="2946"/>
    <x v="3184"/>
    <x v="0"/>
    <x v="1"/>
    <x v="1"/>
    <x v="0"/>
    <x v="0"/>
  </r>
  <r>
    <s v="PL 9202"/>
    <x v="2572"/>
    <x v="0"/>
    <x v="0"/>
    <x v="0"/>
    <x v="0"/>
    <x v="0"/>
    <x v="272"/>
    <x v="495"/>
    <x v="1119"/>
    <x v="1119"/>
    <x v="1119"/>
    <x v="1180"/>
    <x v="0"/>
    <x v="1"/>
    <x v="1"/>
    <x v="0"/>
    <x v="0"/>
  </r>
  <r>
    <s v="PL 9203"/>
    <x v="2573"/>
    <x v="3"/>
    <x v="0"/>
    <x v="2"/>
    <x v="1"/>
    <x v="4"/>
    <x v="272"/>
    <x v="593"/>
    <x v="2947"/>
    <x v="2947"/>
    <x v="2947"/>
    <x v="3185"/>
    <x v="1"/>
    <x v="0"/>
    <x v="1"/>
    <x v="1"/>
    <x v="0"/>
  </r>
  <r>
    <s v="PL 9204"/>
    <x v="1734"/>
    <x v="0"/>
    <x v="0"/>
    <x v="4"/>
    <x v="0"/>
    <x v="70"/>
    <x v="250"/>
    <x v="590"/>
    <x v="1017"/>
    <x v="1017"/>
    <x v="1017"/>
    <x v="1070"/>
    <x v="0"/>
    <x v="2"/>
    <x v="0"/>
    <x v="0"/>
    <x v="0"/>
  </r>
  <r>
    <s v="PL 9205"/>
    <x v="2574"/>
    <x v="0"/>
    <x v="0"/>
    <x v="0"/>
    <x v="0"/>
    <x v="0"/>
    <x v="272"/>
    <x v="593"/>
    <x v="1937"/>
    <x v="1937"/>
    <x v="1937"/>
    <x v="3186"/>
    <x v="0"/>
    <x v="1"/>
    <x v="1"/>
    <x v="0"/>
    <x v="0"/>
  </r>
  <r>
    <s v="PL 9206"/>
    <x v="2575"/>
    <x v="2"/>
    <x v="2"/>
    <x v="3"/>
    <x v="2"/>
    <x v="18"/>
    <x v="193"/>
    <x v="42"/>
    <x v="2948"/>
    <x v="2948"/>
    <x v="2948"/>
    <x v="3187"/>
    <x v="0"/>
    <x v="1"/>
    <x v="1"/>
    <x v="1"/>
    <x v="0"/>
  </r>
  <r>
    <s v="PL 9207"/>
    <x v="2576"/>
    <x v="0"/>
    <x v="0"/>
    <x v="3"/>
    <x v="0"/>
    <x v="19"/>
    <x v="272"/>
    <x v="593"/>
    <x v="2949"/>
    <x v="2949"/>
    <x v="2949"/>
    <x v="3188"/>
    <x v="0"/>
    <x v="1"/>
    <x v="1"/>
    <x v="0"/>
    <x v="0"/>
  </r>
  <r>
    <s v="PL 9208"/>
    <x v="2577"/>
    <x v="3"/>
    <x v="0"/>
    <x v="4"/>
    <x v="0"/>
    <x v="70"/>
    <x v="272"/>
    <x v="593"/>
    <x v="599"/>
    <x v="599"/>
    <x v="599"/>
    <x v="623"/>
    <x v="0"/>
    <x v="1"/>
    <x v="1"/>
    <x v="0"/>
    <x v="0"/>
  </r>
  <r>
    <s v="PL 9209"/>
    <x v="2578"/>
    <x v="2"/>
    <x v="2"/>
    <x v="0"/>
    <x v="1"/>
    <x v="2"/>
    <x v="270"/>
    <x v="588"/>
    <x v="376"/>
    <x v="376"/>
    <x v="376"/>
    <x v="3189"/>
    <x v="0"/>
    <x v="2"/>
    <x v="1"/>
    <x v="1"/>
    <x v="0"/>
  </r>
  <r>
    <s v="PL 9210"/>
    <x v="2579"/>
    <x v="0"/>
    <x v="0"/>
    <x v="1"/>
    <x v="2"/>
    <x v="35"/>
    <x v="263"/>
    <x v="579"/>
    <x v="2950"/>
    <x v="2950"/>
    <x v="2950"/>
    <x v="2427"/>
    <x v="0"/>
    <x v="2"/>
    <x v="0"/>
    <x v="0"/>
    <x v="1"/>
  </r>
  <r>
    <s v="PL 9211"/>
    <x v="32"/>
    <x v="3"/>
    <x v="0"/>
    <x v="1"/>
    <x v="1"/>
    <x v="1"/>
    <x v="263"/>
    <x v="579"/>
    <x v="670"/>
    <x v="670"/>
    <x v="670"/>
    <x v="3190"/>
    <x v="0"/>
    <x v="2"/>
    <x v="0"/>
    <x v="1"/>
    <x v="0"/>
  </r>
  <r>
    <s v="PL 9212"/>
    <x v="2580"/>
    <x v="1"/>
    <x v="0"/>
    <x v="6"/>
    <x v="2"/>
    <x v="72"/>
    <x v="272"/>
    <x v="593"/>
    <x v="2951"/>
    <x v="2951"/>
    <x v="2951"/>
    <x v="3191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9215"/>
    <x v="79"/>
    <x v="3"/>
    <x v="0"/>
    <x v="1"/>
    <x v="1"/>
    <x v="9"/>
    <x v="242"/>
    <x v="382"/>
    <x v="2401"/>
    <x v="2401"/>
    <x v="2401"/>
    <x v="2568"/>
    <x v="0"/>
    <x v="1"/>
    <x v="0"/>
    <x v="0"/>
    <x v="1"/>
  </r>
  <r>
    <s v="PL 9217"/>
    <x v="1422"/>
    <x v="1"/>
    <x v="0"/>
    <x v="1"/>
    <x v="1"/>
    <x v="14"/>
    <x v="231"/>
    <x v="524"/>
    <x v="2952"/>
    <x v="2952"/>
    <x v="2952"/>
    <x v="3192"/>
    <x v="0"/>
    <x v="1"/>
    <x v="0"/>
    <x v="0"/>
    <x v="1"/>
  </r>
  <r>
    <s v="PL 9219"/>
    <x v="132"/>
    <x v="2"/>
    <x v="2"/>
    <x v="1"/>
    <x v="1"/>
    <x v="1"/>
    <x v="231"/>
    <x v="524"/>
    <x v="889"/>
    <x v="889"/>
    <x v="889"/>
    <x v="3193"/>
    <x v="0"/>
    <x v="1"/>
    <x v="0"/>
    <x v="0"/>
    <x v="1"/>
  </r>
  <r>
    <s v="PL 9221"/>
    <x v="2581"/>
    <x v="2"/>
    <x v="3"/>
    <x v="1"/>
    <x v="1"/>
    <x v="4"/>
    <x v="239"/>
    <x v="532"/>
    <x v="427"/>
    <x v="427"/>
    <x v="427"/>
    <x v="3194"/>
    <x v="1"/>
    <x v="1"/>
    <x v="0"/>
    <x v="1"/>
    <x v="0"/>
  </r>
  <r>
    <s v="PL 9223"/>
    <x v="2581"/>
    <x v="0"/>
    <x v="0"/>
    <x v="1"/>
    <x v="1"/>
    <x v="4"/>
    <x v="221"/>
    <x v="503"/>
    <x v="2555"/>
    <x v="2555"/>
    <x v="2555"/>
    <x v="2740"/>
    <x v="1"/>
    <x v="2"/>
    <x v="0"/>
    <x v="1"/>
    <x v="0"/>
  </r>
  <r>
    <s v="PL 9225"/>
    <x v="2582"/>
    <x v="1"/>
    <x v="0"/>
    <x v="1"/>
    <x v="1"/>
    <x v="14"/>
    <x v="227"/>
    <x v="518"/>
    <x v="1870"/>
    <x v="1870"/>
    <x v="1870"/>
    <x v="1979"/>
    <x v="1"/>
    <x v="1"/>
    <x v="1"/>
    <x v="1"/>
    <x v="0"/>
  </r>
  <r>
    <s v="PL 9227"/>
    <x v="2583"/>
    <x v="3"/>
    <x v="0"/>
    <x v="1"/>
    <x v="1"/>
    <x v="1"/>
    <x v="227"/>
    <x v="518"/>
    <x v="889"/>
    <x v="889"/>
    <x v="889"/>
    <x v="1938"/>
    <x v="1"/>
    <x v="1"/>
    <x v="1"/>
    <x v="1"/>
    <x v="0"/>
  </r>
  <r>
    <s v="PL 9230"/>
    <x v="2584"/>
    <x v="0"/>
    <x v="0"/>
    <x v="1"/>
    <x v="1"/>
    <x v="4"/>
    <x v="224"/>
    <x v="517"/>
    <x v="2831"/>
    <x v="2831"/>
    <x v="2831"/>
    <x v="3195"/>
    <x v="1"/>
    <x v="1"/>
    <x v="0"/>
    <x v="1"/>
    <x v="0"/>
  </r>
  <r>
    <s v="PL 9232"/>
    <x v="2584"/>
    <x v="1"/>
    <x v="0"/>
    <x v="5"/>
    <x v="2"/>
    <x v="25"/>
    <x v="227"/>
    <x v="518"/>
    <x v="2953"/>
    <x v="2953"/>
    <x v="2953"/>
    <x v="3196"/>
    <x v="1"/>
    <x v="1"/>
    <x v="0"/>
    <x v="1"/>
    <x v="0"/>
  </r>
  <r>
    <s v="PL 9234"/>
    <x v="2585"/>
    <x v="0"/>
    <x v="0"/>
    <x v="17"/>
    <x v="2"/>
    <x v="51"/>
    <x v="272"/>
    <x v="594"/>
    <x v="1491"/>
    <x v="1491"/>
    <x v="1491"/>
    <x v="1576"/>
    <x v="1"/>
    <x v="1"/>
    <x v="1"/>
    <x v="1"/>
    <x v="0"/>
  </r>
  <r>
    <s v="PL 9235"/>
    <x v="2586"/>
    <x v="1"/>
    <x v="0"/>
    <x v="1"/>
    <x v="2"/>
    <x v="17"/>
    <x v="266"/>
    <x v="155"/>
    <x v="2954"/>
    <x v="2954"/>
    <x v="2954"/>
    <x v="693"/>
    <x v="1"/>
    <x v="1"/>
    <x v="1"/>
    <x v="1"/>
    <x v="0"/>
  </r>
  <r>
    <s v="PL 9236"/>
    <x v="2587"/>
    <x v="3"/>
    <x v="0"/>
    <x v="1"/>
    <x v="0"/>
    <x v="0"/>
    <x v="270"/>
    <x v="210"/>
    <x v="2955"/>
    <x v="2955"/>
    <x v="2955"/>
    <x v="3197"/>
    <x v="0"/>
    <x v="1"/>
    <x v="1"/>
    <x v="0"/>
    <x v="0"/>
  </r>
  <r>
    <s v="PL 9237"/>
    <x v="2588"/>
    <x v="1"/>
    <x v="0"/>
    <x v="17"/>
    <x v="0"/>
    <x v="0"/>
    <x v="272"/>
    <x v="495"/>
    <x v="2956"/>
    <x v="2956"/>
    <x v="2956"/>
    <x v="3198"/>
    <x v="0"/>
    <x v="1"/>
    <x v="0"/>
    <x v="0"/>
    <x v="0"/>
  </r>
  <r>
    <s v="PL 9238"/>
    <x v="637"/>
    <x v="0"/>
    <x v="0"/>
    <x v="0"/>
    <x v="0"/>
    <x v="0"/>
    <x v="272"/>
    <x v="593"/>
    <x v="2957"/>
    <x v="2957"/>
    <x v="2957"/>
    <x v="3199"/>
    <x v="0"/>
    <x v="1"/>
    <x v="0"/>
    <x v="0"/>
    <x v="0"/>
  </r>
  <r>
    <s v="PL 9239"/>
    <x v="2589"/>
    <x v="1"/>
    <x v="0"/>
    <x v="17"/>
    <x v="0"/>
    <x v="0"/>
    <x v="272"/>
    <x v="497"/>
    <x v="2958"/>
    <x v="2958"/>
    <x v="2958"/>
    <x v="3200"/>
    <x v="0"/>
    <x v="1"/>
    <x v="1"/>
    <x v="0"/>
    <x v="0"/>
  </r>
  <r>
    <s v="PL 9240"/>
    <x v="2590"/>
    <x v="1"/>
    <x v="0"/>
    <x v="3"/>
    <x v="0"/>
    <x v="13"/>
    <x v="272"/>
    <x v="593"/>
    <x v="1521"/>
    <x v="1521"/>
    <x v="1521"/>
    <x v="3201"/>
    <x v="0"/>
    <x v="1"/>
    <x v="0"/>
    <x v="0"/>
    <x v="0"/>
  </r>
  <r>
    <s v="PL 9241"/>
    <x v="1298"/>
    <x v="0"/>
    <x v="0"/>
    <x v="3"/>
    <x v="0"/>
    <x v="13"/>
    <x v="272"/>
    <x v="593"/>
    <x v="2407"/>
    <x v="2407"/>
    <x v="2407"/>
    <x v="2574"/>
    <x v="0"/>
    <x v="1"/>
    <x v="0"/>
    <x v="0"/>
    <x v="0"/>
  </r>
  <r>
    <s v="PL 9242"/>
    <x v="2591"/>
    <x v="0"/>
    <x v="0"/>
    <x v="6"/>
    <x v="2"/>
    <x v="35"/>
    <x v="270"/>
    <x v="588"/>
    <x v="2959"/>
    <x v="2959"/>
    <x v="2959"/>
    <x v="3202"/>
    <x v="0"/>
    <x v="1"/>
    <x v="0"/>
    <x v="0"/>
    <x v="1"/>
  </r>
  <r>
    <s v="PL 9243"/>
    <x v="2591"/>
    <x v="3"/>
    <x v="0"/>
    <x v="17"/>
    <x v="0"/>
    <x v="0"/>
    <x v="270"/>
    <x v="209"/>
    <x v="1814"/>
    <x v="1814"/>
    <x v="1814"/>
    <x v="1921"/>
    <x v="0"/>
    <x v="1"/>
    <x v="0"/>
    <x v="0"/>
    <x v="0"/>
  </r>
  <r>
    <s v="PL 9244"/>
    <x v="2592"/>
    <x v="3"/>
    <x v="0"/>
    <x v="1"/>
    <x v="0"/>
    <x v="0"/>
    <x v="270"/>
    <x v="209"/>
    <x v="2960"/>
    <x v="2960"/>
    <x v="2960"/>
    <x v="514"/>
    <x v="0"/>
    <x v="1"/>
    <x v="0"/>
    <x v="0"/>
    <x v="0"/>
  </r>
  <r>
    <s v="PL 9245"/>
    <x v="2593"/>
    <x v="0"/>
    <x v="0"/>
    <x v="3"/>
    <x v="0"/>
    <x v="15"/>
    <x v="270"/>
    <x v="588"/>
    <x v="2961"/>
    <x v="2961"/>
    <x v="2961"/>
    <x v="3203"/>
    <x v="0"/>
    <x v="1"/>
    <x v="1"/>
    <x v="0"/>
    <x v="0"/>
  </r>
  <r>
    <s v="PL 9246"/>
    <x v="1248"/>
    <x v="1"/>
    <x v="0"/>
    <x v="17"/>
    <x v="2"/>
    <x v="51"/>
    <x v="270"/>
    <x v="595"/>
    <x v="1491"/>
    <x v="1491"/>
    <x v="1491"/>
    <x v="1576"/>
    <x v="1"/>
    <x v="1"/>
    <x v="0"/>
    <x v="0"/>
    <x v="1"/>
  </r>
  <r>
    <s v="PL 9247"/>
    <x v="2594"/>
    <x v="0"/>
    <x v="0"/>
    <x v="0"/>
    <x v="0"/>
    <x v="0"/>
    <x v="270"/>
    <x v="588"/>
    <x v="2962"/>
    <x v="2962"/>
    <x v="2962"/>
    <x v="3204"/>
    <x v="0"/>
    <x v="1"/>
    <x v="1"/>
    <x v="0"/>
    <x v="0"/>
  </r>
  <r>
    <s v="PL 9248"/>
    <x v="2595"/>
    <x v="2"/>
    <x v="4"/>
    <x v="17"/>
    <x v="0"/>
    <x v="0"/>
    <x v="270"/>
    <x v="210"/>
    <x v="2620"/>
    <x v="2620"/>
    <x v="2620"/>
    <x v="2100"/>
    <x v="0"/>
    <x v="1"/>
    <x v="1"/>
    <x v="0"/>
    <x v="0"/>
  </r>
  <r>
    <s v="PL 9249"/>
    <x v="2596"/>
    <x v="2"/>
    <x v="1"/>
    <x v="17"/>
    <x v="0"/>
    <x v="0"/>
    <x v="270"/>
    <x v="588"/>
    <x v="2963"/>
    <x v="2963"/>
    <x v="2963"/>
    <x v="1449"/>
    <x v="0"/>
    <x v="1"/>
    <x v="1"/>
    <x v="0"/>
    <x v="0"/>
  </r>
  <r>
    <s v="PL 9250"/>
    <x v="2597"/>
    <x v="0"/>
    <x v="0"/>
    <x v="17"/>
    <x v="0"/>
    <x v="0"/>
    <x v="270"/>
    <x v="209"/>
    <x v="957"/>
    <x v="957"/>
    <x v="957"/>
    <x v="1006"/>
    <x v="0"/>
    <x v="1"/>
    <x v="1"/>
    <x v="0"/>
    <x v="0"/>
  </r>
  <r>
    <s v="PL 9251"/>
    <x v="1471"/>
    <x v="1"/>
    <x v="0"/>
    <x v="1"/>
    <x v="1"/>
    <x v="4"/>
    <x v="263"/>
    <x v="579"/>
    <x v="2061"/>
    <x v="2061"/>
    <x v="2061"/>
    <x v="2186"/>
    <x v="1"/>
    <x v="2"/>
    <x v="0"/>
    <x v="1"/>
    <x v="0"/>
  </r>
  <r>
    <s v="PL 9252"/>
    <x v="2598"/>
    <x v="3"/>
    <x v="0"/>
    <x v="9"/>
    <x v="1"/>
    <x v="9"/>
    <x v="266"/>
    <x v="408"/>
    <x v="198"/>
    <x v="198"/>
    <x v="198"/>
    <x v="203"/>
    <x v="1"/>
    <x v="1"/>
    <x v="0"/>
    <x v="0"/>
    <x v="1"/>
  </r>
  <r>
    <s v="PL 9253"/>
    <x v="111"/>
    <x v="2"/>
    <x v="1"/>
    <x v="1"/>
    <x v="1"/>
    <x v="12"/>
    <x v="267"/>
    <x v="583"/>
    <x v="2964"/>
    <x v="2964"/>
    <x v="2964"/>
    <x v="3205"/>
    <x v="0"/>
    <x v="2"/>
    <x v="0"/>
    <x v="0"/>
    <x v="1"/>
  </r>
  <r>
    <s v="PL 9254"/>
    <x v="2599"/>
    <x v="0"/>
    <x v="0"/>
    <x v="1"/>
    <x v="1"/>
    <x v="7"/>
    <x v="250"/>
    <x v="590"/>
    <x v="2965"/>
    <x v="2965"/>
    <x v="2965"/>
    <x v="3206"/>
    <x v="0"/>
    <x v="2"/>
    <x v="1"/>
    <x v="1"/>
    <x v="0"/>
  </r>
  <r>
    <s v="PL 9255"/>
    <x v="2600"/>
    <x v="0"/>
    <x v="0"/>
    <x v="0"/>
    <x v="0"/>
    <x v="0"/>
    <x v="264"/>
    <x v="112"/>
    <x v="2966"/>
    <x v="2966"/>
    <x v="2966"/>
    <x v="3207"/>
    <x v="1"/>
    <x v="1"/>
    <x v="1"/>
    <x v="0"/>
    <x v="0"/>
  </r>
  <r>
    <s v="PL 9256"/>
    <x v="2378"/>
    <x v="1"/>
    <x v="0"/>
    <x v="0"/>
    <x v="1"/>
    <x v="9"/>
    <x v="264"/>
    <x v="413"/>
    <x v="868"/>
    <x v="868"/>
    <x v="868"/>
    <x v="909"/>
    <x v="0"/>
    <x v="1"/>
    <x v="0"/>
    <x v="0"/>
    <x v="1"/>
  </r>
  <r>
    <s v="PL 9257"/>
    <x v="2601"/>
    <x v="0"/>
    <x v="0"/>
    <x v="4"/>
    <x v="2"/>
    <x v="18"/>
    <x v="264"/>
    <x v="321"/>
    <x v="2967"/>
    <x v="2967"/>
    <x v="2967"/>
    <x v="1761"/>
    <x v="0"/>
    <x v="1"/>
    <x v="1"/>
    <x v="1"/>
    <x v="0"/>
  </r>
  <r>
    <s v="PL 9258"/>
    <x v="2602"/>
    <x v="3"/>
    <x v="0"/>
    <x v="4"/>
    <x v="2"/>
    <x v="18"/>
    <x v="264"/>
    <x v="321"/>
    <x v="436"/>
    <x v="436"/>
    <x v="436"/>
    <x v="1017"/>
    <x v="0"/>
    <x v="1"/>
    <x v="0"/>
    <x v="0"/>
    <x v="1"/>
  </r>
  <r>
    <s v="PL 9259"/>
    <x v="37"/>
    <x v="3"/>
    <x v="0"/>
    <x v="4"/>
    <x v="2"/>
    <x v="18"/>
    <x v="250"/>
    <x v="333"/>
    <x v="436"/>
    <x v="436"/>
    <x v="436"/>
    <x v="1017"/>
    <x v="0"/>
    <x v="1"/>
    <x v="0"/>
    <x v="0"/>
    <x v="1"/>
  </r>
  <r>
    <s v="PL 9260"/>
    <x v="37"/>
    <x v="2"/>
    <x v="3"/>
    <x v="4"/>
    <x v="2"/>
    <x v="18"/>
    <x v="250"/>
    <x v="333"/>
    <x v="436"/>
    <x v="436"/>
    <x v="436"/>
    <x v="451"/>
    <x v="0"/>
    <x v="1"/>
    <x v="0"/>
    <x v="0"/>
    <x v="1"/>
  </r>
  <r>
    <s v="PL 9261"/>
    <x v="37"/>
    <x v="2"/>
    <x v="2"/>
    <x v="17"/>
    <x v="0"/>
    <x v="0"/>
    <x v="264"/>
    <x v="580"/>
    <x v="1713"/>
    <x v="1713"/>
    <x v="1713"/>
    <x v="2599"/>
    <x v="0"/>
    <x v="1"/>
    <x v="0"/>
    <x v="0"/>
    <x v="0"/>
  </r>
  <r>
    <s v="PL 9262"/>
    <x v="37"/>
    <x v="1"/>
    <x v="0"/>
    <x v="0"/>
    <x v="0"/>
    <x v="0"/>
    <x v="264"/>
    <x v="216"/>
    <x v="1740"/>
    <x v="1740"/>
    <x v="1740"/>
    <x v="1840"/>
    <x v="0"/>
    <x v="1"/>
    <x v="0"/>
    <x v="0"/>
    <x v="0"/>
  </r>
  <r>
    <s v="PL 9263"/>
    <x v="2603"/>
    <x v="1"/>
    <x v="0"/>
    <x v="1"/>
    <x v="0"/>
    <x v="24"/>
    <x v="263"/>
    <x v="579"/>
    <x v="2968"/>
    <x v="2968"/>
    <x v="2968"/>
    <x v="3208"/>
    <x v="1"/>
    <x v="1"/>
    <x v="1"/>
    <x v="0"/>
    <x v="0"/>
  </r>
  <r>
    <s v="PL 9264"/>
    <x v="2353"/>
    <x v="0"/>
    <x v="0"/>
    <x v="3"/>
    <x v="0"/>
    <x v="13"/>
    <x v="264"/>
    <x v="580"/>
    <x v="2969"/>
    <x v="2969"/>
    <x v="2969"/>
    <x v="3209"/>
    <x v="0"/>
    <x v="1"/>
    <x v="0"/>
    <x v="0"/>
    <x v="0"/>
  </r>
  <r>
    <s v="PL 9265"/>
    <x v="663"/>
    <x v="1"/>
    <x v="0"/>
    <x v="5"/>
    <x v="2"/>
    <x v="35"/>
    <x v="264"/>
    <x v="580"/>
    <x v="2970"/>
    <x v="2970"/>
    <x v="2970"/>
    <x v="3210"/>
    <x v="0"/>
    <x v="1"/>
    <x v="0"/>
    <x v="0"/>
    <x v="1"/>
  </r>
  <r>
    <s v="PL 9266"/>
    <x v="2310"/>
    <x v="1"/>
    <x v="0"/>
    <x v="5"/>
    <x v="1"/>
    <x v="1"/>
    <x v="264"/>
    <x v="580"/>
    <x v="428"/>
    <x v="428"/>
    <x v="428"/>
    <x v="442"/>
    <x v="0"/>
    <x v="1"/>
    <x v="0"/>
    <x v="0"/>
    <x v="1"/>
  </r>
  <r>
    <s v="PL 9267"/>
    <x v="2604"/>
    <x v="0"/>
    <x v="0"/>
    <x v="1"/>
    <x v="0"/>
    <x v="0"/>
    <x v="250"/>
    <x v="216"/>
    <x v="2240"/>
    <x v="2240"/>
    <x v="2240"/>
    <x v="2385"/>
    <x v="0"/>
    <x v="1"/>
    <x v="0"/>
    <x v="0"/>
    <x v="0"/>
  </r>
  <r>
    <s v="PL 9268"/>
    <x v="2604"/>
    <x v="2"/>
    <x v="1"/>
    <x v="17"/>
    <x v="0"/>
    <x v="0"/>
    <x v="264"/>
    <x v="216"/>
    <x v="597"/>
    <x v="597"/>
    <x v="597"/>
    <x v="3211"/>
    <x v="0"/>
    <x v="1"/>
    <x v="0"/>
    <x v="0"/>
    <x v="0"/>
  </r>
  <r>
    <s v="PL 9269"/>
    <x v="2605"/>
    <x v="0"/>
    <x v="0"/>
    <x v="17"/>
    <x v="0"/>
    <x v="0"/>
    <x v="264"/>
    <x v="112"/>
    <x v="2971"/>
    <x v="2971"/>
    <x v="2971"/>
    <x v="865"/>
    <x v="0"/>
    <x v="1"/>
    <x v="0"/>
    <x v="0"/>
    <x v="0"/>
  </r>
  <r>
    <s v="PL 9270"/>
    <x v="2606"/>
    <x v="3"/>
    <x v="0"/>
    <x v="17"/>
    <x v="0"/>
    <x v="0"/>
    <x v="264"/>
    <x v="332"/>
    <x v="43"/>
    <x v="43"/>
    <x v="43"/>
    <x v="44"/>
    <x v="0"/>
    <x v="1"/>
    <x v="1"/>
    <x v="0"/>
    <x v="0"/>
  </r>
  <r>
    <s v="PL 9271"/>
    <x v="860"/>
    <x v="1"/>
    <x v="0"/>
    <x v="17"/>
    <x v="2"/>
    <x v="51"/>
    <x v="264"/>
    <x v="596"/>
    <x v="2972"/>
    <x v="2972"/>
    <x v="2972"/>
    <x v="3212"/>
    <x v="1"/>
    <x v="1"/>
    <x v="0"/>
    <x v="0"/>
    <x v="1"/>
  </r>
  <r>
    <s v="PL 9272"/>
    <x v="2607"/>
    <x v="0"/>
    <x v="0"/>
    <x v="0"/>
    <x v="0"/>
    <x v="0"/>
    <x v="264"/>
    <x v="215"/>
    <x v="2973"/>
    <x v="2973"/>
    <x v="2973"/>
    <x v="3213"/>
    <x v="1"/>
    <x v="1"/>
    <x v="1"/>
    <x v="0"/>
    <x v="0"/>
  </r>
  <r>
    <s v="PL 9273"/>
    <x v="2608"/>
    <x v="3"/>
    <x v="0"/>
    <x v="17"/>
    <x v="0"/>
    <x v="0"/>
    <x v="264"/>
    <x v="580"/>
    <x v="2974"/>
    <x v="2974"/>
    <x v="2974"/>
    <x v="3214"/>
    <x v="0"/>
    <x v="1"/>
    <x v="1"/>
    <x v="0"/>
    <x v="0"/>
  </r>
  <r>
    <s v="PL 9274"/>
    <x v="2609"/>
    <x v="3"/>
    <x v="0"/>
    <x v="0"/>
    <x v="0"/>
    <x v="0"/>
    <x v="264"/>
    <x v="216"/>
    <x v="1748"/>
    <x v="1748"/>
    <x v="1748"/>
    <x v="1847"/>
    <x v="0"/>
    <x v="1"/>
    <x v="1"/>
    <x v="0"/>
    <x v="0"/>
  </r>
  <r>
    <s v="PL 9285"/>
    <x v="2610"/>
    <x v="1"/>
    <x v="0"/>
    <x v="3"/>
    <x v="0"/>
    <x v="19"/>
    <x v="261"/>
    <x v="574"/>
    <x v="2975"/>
    <x v="2975"/>
    <x v="2975"/>
    <x v="3215"/>
    <x v="0"/>
    <x v="1"/>
    <x v="1"/>
    <x v="0"/>
    <x v="0"/>
  </r>
  <r>
    <s v="PL 9286"/>
    <x v="2304"/>
    <x v="2"/>
    <x v="4"/>
    <x v="8"/>
    <x v="2"/>
    <x v="20"/>
    <x v="248"/>
    <x v="499"/>
    <x v="2976"/>
    <x v="2976"/>
    <x v="2976"/>
    <x v="3216"/>
    <x v="0"/>
    <x v="1"/>
    <x v="0"/>
    <x v="0"/>
    <x v="1"/>
  </r>
  <r>
    <s v="PL 9287"/>
    <x v="2611"/>
    <x v="0"/>
    <x v="0"/>
    <x v="3"/>
    <x v="0"/>
    <x v="13"/>
    <x v="247"/>
    <x v="547"/>
    <x v="1743"/>
    <x v="1743"/>
    <x v="1743"/>
    <x v="3010"/>
    <x v="0"/>
    <x v="1"/>
    <x v="1"/>
    <x v="0"/>
    <x v="0"/>
  </r>
  <r>
    <s v="PL 9288"/>
    <x v="2612"/>
    <x v="2"/>
    <x v="3"/>
    <x v="7"/>
    <x v="2"/>
    <x v="35"/>
    <x v="250"/>
    <x v="590"/>
    <x v="2977"/>
    <x v="2977"/>
    <x v="2977"/>
    <x v="3217"/>
    <x v="0"/>
    <x v="1"/>
    <x v="1"/>
    <x v="1"/>
    <x v="0"/>
  </r>
  <r>
    <s v="PL 9289"/>
    <x v="2613"/>
    <x v="1"/>
    <x v="0"/>
    <x v="17"/>
    <x v="0"/>
    <x v="0"/>
    <x v="247"/>
    <x v="203"/>
    <x v="819"/>
    <x v="819"/>
    <x v="819"/>
    <x v="857"/>
    <x v="0"/>
    <x v="1"/>
    <x v="1"/>
    <x v="0"/>
    <x v="0"/>
  </r>
  <r>
    <s v="PL 9290"/>
    <x v="1854"/>
    <x v="3"/>
    <x v="0"/>
    <x v="17"/>
    <x v="2"/>
    <x v="51"/>
    <x v="271"/>
    <x v="597"/>
    <x v="2978"/>
    <x v="2978"/>
    <x v="2978"/>
    <x v="3218"/>
    <x v="1"/>
    <x v="1"/>
    <x v="0"/>
    <x v="0"/>
    <x v="1"/>
  </r>
  <r>
    <s v="PL 9291"/>
    <x v="2614"/>
    <x v="2"/>
    <x v="1"/>
    <x v="4"/>
    <x v="2"/>
    <x v="23"/>
    <x v="250"/>
    <x v="590"/>
    <x v="2979"/>
    <x v="2979"/>
    <x v="2979"/>
    <x v="3219"/>
    <x v="0"/>
    <x v="1"/>
    <x v="0"/>
    <x v="0"/>
    <x v="1"/>
  </r>
  <r>
    <s v="PL 9292"/>
    <x v="2615"/>
    <x v="3"/>
    <x v="0"/>
    <x v="0"/>
    <x v="0"/>
    <x v="0"/>
    <x v="250"/>
    <x v="129"/>
    <x v="569"/>
    <x v="569"/>
    <x v="569"/>
    <x v="589"/>
    <x v="0"/>
    <x v="1"/>
    <x v="1"/>
    <x v="0"/>
    <x v="0"/>
  </r>
  <r>
    <s v="PL 9293"/>
    <x v="1705"/>
    <x v="2"/>
    <x v="1"/>
    <x v="3"/>
    <x v="0"/>
    <x v="19"/>
    <x v="250"/>
    <x v="590"/>
    <x v="2980"/>
    <x v="2980"/>
    <x v="2980"/>
    <x v="3220"/>
    <x v="0"/>
    <x v="1"/>
    <x v="0"/>
    <x v="0"/>
    <x v="0"/>
  </r>
  <r>
    <s v="PL 9294"/>
    <x v="2194"/>
    <x v="1"/>
    <x v="0"/>
    <x v="6"/>
    <x v="2"/>
    <x v="72"/>
    <x v="250"/>
    <x v="590"/>
    <x v="2981"/>
    <x v="2981"/>
    <x v="2981"/>
    <x v="3221"/>
    <x v="0"/>
    <x v="1"/>
    <x v="0"/>
    <x v="0"/>
    <x v="1"/>
  </r>
  <r>
    <s v="PL 9295"/>
    <x v="2616"/>
    <x v="3"/>
    <x v="0"/>
    <x v="6"/>
    <x v="2"/>
    <x v="35"/>
    <x v="233"/>
    <x v="566"/>
    <x v="2982"/>
    <x v="2982"/>
    <x v="2982"/>
    <x v="3222"/>
    <x v="0"/>
    <x v="2"/>
    <x v="1"/>
    <x v="1"/>
    <x v="0"/>
  </r>
  <r>
    <s v="PL 10138"/>
    <x v="2617"/>
    <x v="0"/>
    <x v="0"/>
    <x v="4"/>
    <x v="2"/>
    <x v="20"/>
    <x v="273"/>
    <x v="598"/>
    <x v="2983"/>
    <x v="2983"/>
    <x v="2983"/>
    <x v="3223"/>
    <x v="0"/>
    <x v="2"/>
    <x v="1"/>
    <x v="1"/>
    <x v="0"/>
  </r>
  <r>
    <s v="PL 9297"/>
    <x v="2618"/>
    <x v="0"/>
    <x v="0"/>
    <x v="17"/>
    <x v="0"/>
    <x v="0"/>
    <x v="250"/>
    <x v="129"/>
    <x v="1909"/>
    <x v="1909"/>
    <x v="1909"/>
    <x v="2025"/>
    <x v="0"/>
    <x v="1"/>
    <x v="1"/>
    <x v="0"/>
    <x v="0"/>
  </r>
  <r>
    <s v="PL 9298"/>
    <x v="553"/>
    <x v="3"/>
    <x v="0"/>
    <x v="9"/>
    <x v="1"/>
    <x v="9"/>
    <x v="250"/>
    <x v="485"/>
    <x v="2984"/>
    <x v="2984"/>
    <x v="2984"/>
    <x v="3224"/>
    <x v="0"/>
    <x v="1"/>
    <x v="0"/>
    <x v="0"/>
    <x v="1"/>
  </r>
  <r>
    <s v="PL 9299"/>
    <x v="2619"/>
    <x v="3"/>
    <x v="0"/>
    <x v="17"/>
    <x v="0"/>
    <x v="0"/>
    <x v="240"/>
    <x v="231"/>
    <x v="2985"/>
    <x v="2985"/>
    <x v="2985"/>
    <x v="3225"/>
    <x v="0"/>
    <x v="1"/>
    <x v="1"/>
    <x v="0"/>
    <x v="0"/>
  </r>
  <r>
    <s v="PL 9301"/>
    <x v="1475"/>
    <x v="3"/>
    <x v="0"/>
    <x v="17"/>
    <x v="0"/>
    <x v="0"/>
    <x v="228"/>
    <x v="520"/>
    <x v="204"/>
    <x v="204"/>
    <x v="204"/>
    <x v="3226"/>
    <x v="0"/>
    <x v="1"/>
    <x v="0"/>
    <x v="0"/>
    <x v="0"/>
  </r>
  <r>
    <s v="PL 9304"/>
    <x v="2620"/>
    <x v="0"/>
    <x v="0"/>
    <x v="0"/>
    <x v="0"/>
    <x v="0"/>
    <x v="238"/>
    <x v="149"/>
    <x v="1166"/>
    <x v="1166"/>
    <x v="1166"/>
    <x v="1232"/>
    <x v="0"/>
    <x v="1"/>
    <x v="1"/>
    <x v="0"/>
    <x v="0"/>
  </r>
  <r>
    <s v="PL 9306"/>
    <x v="1955"/>
    <x v="0"/>
    <x v="0"/>
    <x v="0"/>
    <x v="0"/>
    <x v="0"/>
    <x v="240"/>
    <x v="533"/>
    <x v="651"/>
    <x v="651"/>
    <x v="651"/>
    <x v="683"/>
    <x v="0"/>
    <x v="1"/>
    <x v="0"/>
    <x v="0"/>
    <x v="0"/>
  </r>
  <r>
    <s v="PL 9308"/>
    <x v="1447"/>
    <x v="1"/>
    <x v="0"/>
    <x v="0"/>
    <x v="0"/>
    <x v="0"/>
    <x v="225"/>
    <x v="584"/>
    <x v="2986"/>
    <x v="2986"/>
    <x v="2986"/>
    <x v="3227"/>
    <x v="0"/>
    <x v="1"/>
    <x v="0"/>
    <x v="0"/>
    <x v="0"/>
  </r>
  <r>
    <s v="PL 9310"/>
    <x v="1830"/>
    <x v="3"/>
    <x v="0"/>
    <x v="0"/>
    <x v="0"/>
    <x v="53"/>
    <x v="219"/>
    <x v="599"/>
    <x v="2987"/>
    <x v="2987"/>
    <x v="2987"/>
    <x v="3228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9313"/>
    <x v="2621"/>
    <x v="1"/>
    <x v="0"/>
    <x v="0"/>
    <x v="0"/>
    <x v="53"/>
    <x v="219"/>
    <x v="599"/>
    <x v="2987"/>
    <x v="2987"/>
    <x v="2987"/>
    <x v="3228"/>
    <x v="0"/>
    <x v="1"/>
    <x v="0"/>
    <x v="0"/>
    <x v="0"/>
  </r>
  <r>
    <s v="PL 9315"/>
    <x v="2621"/>
    <x v="0"/>
    <x v="0"/>
    <x v="6"/>
    <x v="2"/>
    <x v="35"/>
    <x v="231"/>
    <x v="524"/>
    <x v="103"/>
    <x v="103"/>
    <x v="103"/>
    <x v="104"/>
    <x v="1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9321"/>
    <x v="713"/>
    <x v="1"/>
    <x v="0"/>
    <x v="6"/>
    <x v="2"/>
    <x v="35"/>
    <x v="242"/>
    <x v="537"/>
    <x v="1335"/>
    <x v="1335"/>
    <x v="1335"/>
    <x v="613"/>
    <x v="0"/>
    <x v="1"/>
    <x v="0"/>
    <x v="0"/>
    <x v="1"/>
  </r>
  <r>
    <s v="PL 9323"/>
    <x v="713"/>
    <x v="1"/>
    <x v="0"/>
    <x v="9"/>
    <x v="2"/>
    <x v="27"/>
    <x v="263"/>
    <x v="579"/>
    <x v="2988"/>
    <x v="2988"/>
    <x v="2988"/>
    <x v="3229"/>
    <x v="1"/>
    <x v="0"/>
    <x v="0"/>
    <x v="0"/>
    <x v="1"/>
  </r>
  <r>
    <s v="PL 9324"/>
    <x v="1688"/>
    <x v="2"/>
    <x v="1"/>
    <x v="0"/>
    <x v="1"/>
    <x v="9"/>
    <x v="274"/>
    <x v="335"/>
    <x v="2989"/>
    <x v="2989"/>
    <x v="2989"/>
    <x v="3230"/>
    <x v="0"/>
    <x v="1"/>
    <x v="0"/>
    <x v="0"/>
    <x v="1"/>
  </r>
  <r>
    <s v="PL 10646"/>
    <x v="2622"/>
    <x v="2"/>
    <x v="3"/>
    <x v="4"/>
    <x v="2"/>
    <x v="20"/>
    <x v="275"/>
    <x v="600"/>
    <x v="2990"/>
    <x v="2990"/>
    <x v="2990"/>
    <x v="3231"/>
    <x v="0"/>
    <x v="2"/>
    <x v="1"/>
    <x v="1"/>
    <x v="0"/>
  </r>
  <r>
    <s v="PL 9326"/>
    <x v="130"/>
    <x v="3"/>
    <x v="0"/>
    <x v="17"/>
    <x v="0"/>
    <x v="0"/>
    <x v="250"/>
    <x v="590"/>
    <x v="2991"/>
    <x v="2991"/>
    <x v="2991"/>
    <x v="3232"/>
    <x v="0"/>
    <x v="1"/>
    <x v="0"/>
    <x v="0"/>
    <x v="0"/>
  </r>
  <r>
    <s v="PL 11260"/>
    <x v="2313"/>
    <x v="1"/>
    <x v="0"/>
    <x v="3"/>
    <x v="2"/>
    <x v="35"/>
    <x v="276"/>
    <x v="601"/>
    <x v="2992"/>
    <x v="2992"/>
    <x v="2992"/>
    <x v="3233"/>
    <x v="0"/>
    <x v="0"/>
    <x v="0"/>
    <x v="1"/>
    <x v="0"/>
  </r>
  <r>
    <s v="PL 9328"/>
    <x v="2623"/>
    <x v="0"/>
    <x v="0"/>
    <x v="0"/>
    <x v="1"/>
    <x v="9"/>
    <x v="250"/>
    <x v="485"/>
    <x v="351"/>
    <x v="351"/>
    <x v="351"/>
    <x v="157"/>
    <x v="0"/>
    <x v="1"/>
    <x v="1"/>
    <x v="1"/>
    <x v="0"/>
  </r>
  <r>
    <s v="PL 9329"/>
    <x v="213"/>
    <x v="0"/>
    <x v="0"/>
    <x v="0"/>
    <x v="0"/>
    <x v="0"/>
    <x v="250"/>
    <x v="590"/>
    <x v="2993"/>
    <x v="2993"/>
    <x v="2993"/>
    <x v="3234"/>
    <x v="0"/>
    <x v="1"/>
    <x v="0"/>
    <x v="0"/>
    <x v="0"/>
  </r>
  <r>
    <s v="PL 9330"/>
    <x v="30"/>
    <x v="0"/>
    <x v="0"/>
    <x v="17"/>
    <x v="0"/>
    <x v="0"/>
    <x v="250"/>
    <x v="334"/>
    <x v="1649"/>
    <x v="1649"/>
    <x v="1649"/>
    <x v="1742"/>
    <x v="0"/>
    <x v="1"/>
    <x v="0"/>
    <x v="0"/>
    <x v="0"/>
  </r>
  <r>
    <s v="PL 9331"/>
    <x v="2624"/>
    <x v="2"/>
    <x v="2"/>
    <x v="4"/>
    <x v="4"/>
    <x v="67"/>
    <x v="250"/>
    <x v="590"/>
    <x v="77"/>
    <x v="77"/>
    <x v="77"/>
    <x v="528"/>
    <x v="0"/>
    <x v="1"/>
    <x v="1"/>
    <x v="1"/>
    <x v="2"/>
  </r>
  <r>
    <s v="PL 9332"/>
    <x v="2625"/>
    <x v="2"/>
    <x v="4"/>
    <x v="23"/>
    <x v="2"/>
    <x v="20"/>
    <x v="263"/>
    <x v="579"/>
    <x v="408"/>
    <x v="408"/>
    <x v="408"/>
    <x v="3235"/>
    <x v="0"/>
    <x v="1"/>
    <x v="1"/>
    <x v="1"/>
    <x v="0"/>
  </r>
  <r>
    <s v="PL 9333"/>
    <x v="2626"/>
    <x v="0"/>
    <x v="0"/>
    <x v="6"/>
    <x v="1"/>
    <x v="7"/>
    <x v="233"/>
    <x v="566"/>
    <x v="2994"/>
    <x v="2994"/>
    <x v="2994"/>
    <x v="3236"/>
    <x v="1"/>
    <x v="0"/>
    <x v="1"/>
    <x v="1"/>
    <x v="0"/>
  </r>
  <r>
    <s v="PL 9334"/>
    <x v="2627"/>
    <x v="1"/>
    <x v="0"/>
    <x v="0"/>
    <x v="0"/>
    <x v="0"/>
    <x v="263"/>
    <x v="579"/>
    <x v="2995"/>
    <x v="2995"/>
    <x v="2995"/>
    <x v="2413"/>
    <x v="0"/>
    <x v="1"/>
    <x v="0"/>
    <x v="0"/>
    <x v="0"/>
  </r>
  <r>
    <s v="PL 9335"/>
    <x v="2628"/>
    <x v="2"/>
    <x v="4"/>
    <x v="0"/>
    <x v="1"/>
    <x v="9"/>
    <x v="263"/>
    <x v="154"/>
    <x v="1721"/>
    <x v="1721"/>
    <x v="1721"/>
    <x v="3237"/>
    <x v="0"/>
    <x v="1"/>
    <x v="1"/>
    <x v="1"/>
    <x v="0"/>
  </r>
  <r>
    <s v="PL 9336"/>
    <x v="2629"/>
    <x v="2"/>
    <x v="4"/>
    <x v="0"/>
    <x v="0"/>
    <x v="0"/>
    <x v="263"/>
    <x v="102"/>
    <x v="1060"/>
    <x v="1060"/>
    <x v="1060"/>
    <x v="824"/>
    <x v="0"/>
    <x v="1"/>
    <x v="1"/>
    <x v="0"/>
    <x v="0"/>
  </r>
  <r>
    <s v="PL 9337"/>
    <x v="2602"/>
    <x v="2"/>
    <x v="4"/>
    <x v="3"/>
    <x v="0"/>
    <x v="19"/>
    <x v="263"/>
    <x v="579"/>
    <x v="2996"/>
    <x v="2996"/>
    <x v="2996"/>
    <x v="3238"/>
    <x v="0"/>
    <x v="1"/>
    <x v="0"/>
    <x v="0"/>
    <x v="0"/>
  </r>
  <r>
    <s v="PL 9338"/>
    <x v="2630"/>
    <x v="3"/>
    <x v="0"/>
    <x v="0"/>
    <x v="1"/>
    <x v="7"/>
    <x v="268"/>
    <x v="585"/>
    <x v="2997"/>
    <x v="2997"/>
    <x v="2997"/>
    <x v="3239"/>
    <x v="0"/>
    <x v="2"/>
    <x v="0"/>
    <x v="1"/>
    <x v="0"/>
  </r>
  <r>
    <s v="PL 9339"/>
    <x v="2631"/>
    <x v="3"/>
    <x v="0"/>
    <x v="0"/>
    <x v="0"/>
    <x v="0"/>
    <x v="263"/>
    <x v="102"/>
    <x v="2998"/>
    <x v="2998"/>
    <x v="2998"/>
    <x v="669"/>
    <x v="0"/>
    <x v="1"/>
    <x v="1"/>
    <x v="0"/>
    <x v="0"/>
  </r>
  <r>
    <s v="PL 9340"/>
    <x v="2632"/>
    <x v="0"/>
    <x v="0"/>
    <x v="6"/>
    <x v="2"/>
    <x v="35"/>
    <x v="265"/>
    <x v="581"/>
    <x v="2999"/>
    <x v="2999"/>
    <x v="2999"/>
    <x v="3240"/>
    <x v="0"/>
    <x v="2"/>
    <x v="1"/>
    <x v="1"/>
    <x v="0"/>
  </r>
  <r>
    <s v="PL 9341"/>
    <x v="811"/>
    <x v="3"/>
    <x v="0"/>
    <x v="6"/>
    <x v="1"/>
    <x v="1"/>
    <x v="265"/>
    <x v="581"/>
    <x v="3000"/>
    <x v="3000"/>
    <x v="3000"/>
    <x v="3241"/>
    <x v="0"/>
    <x v="2"/>
    <x v="0"/>
    <x v="0"/>
    <x v="1"/>
  </r>
  <r>
    <s v="PL 9342"/>
    <x v="223"/>
    <x v="3"/>
    <x v="0"/>
    <x v="0"/>
    <x v="0"/>
    <x v="0"/>
    <x v="263"/>
    <x v="494"/>
    <x v="3001"/>
    <x v="3001"/>
    <x v="3001"/>
    <x v="3242"/>
    <x v="0"/>
    <x v="1"/>
    <x v="0"/>
    <x v="0"/>
    <x v="0"/>
  </r>
  <r>
    <s v="PL 9343"/>
    <x v="223"/>
    <x v="1"/>
    <x v="0"/>
    <x v="2"/>
    <x v="1"/>
    <x v="8"/>
    <x v="268"/>
    <x v="585"/>
    <x v="3002"/>
    <x v="3002"/>
    <x v="3002"/>
    <x v="243"/>
    <x v="1"/>
    <x v="0"/>
    <x v="0"/>
    <x v="0"/>
    <x v="1"/>
  </r>
  <r>
    <s v="PL 9344"/>
    <x v="2633"/>
    <x v="2"/>
    <x v="1"/>
    <x v="17"/>
    <x v="1"/>
    <x v="8"/>
    <x v="267"/>
    <x v="583"/>
    <x v="3003"/>
    <x v="3003"/>
    <x v="3003"/>
    <x v="3243"/>
    <x v="1"/>
    <x v="0"/>
    <x v="1"/>
    <x v="1"/>
    <x v="0"/>
  </r>
  <r>
    <s v="PL 9345"/>
    <x v="22"/>
    <x v="1"/>
    <x v="0"/>
    <x v="6"/>
    <x v="2"/>
    <x v="72"/>
    <x v="263"/>
    <x v="579"/>
    <x v="3004"/>
    <x v="3004"/>
    <x v="3004"/>
    <x v="3244"/>
    <x v="0"/>
    <x v="1"/>
    <x v="0"/>
    <x v="0"/>
    <x v="1"/>
  </r>
  <r>
    <s v="PL 9346"/>
    <x v="2634"/>
    <x v="2"/>
    <x v="3"/>
    <x v="0"/>
    <x v="0"/>
    <x v="0"/>
    <x v="263"/>
    <x v="579"/>
    <x v="3005"/>
    <x v="3005"/>
    <x v="3005"/>
    <x v="3245"/>
    <x v="0"/>
    <x v="1"/>
    <x v="1"/>
    <x v="0"/>
    <x v="0"/>
  </r>
  <r>
    <s v="PL 9347"/>
    <x v="2635"/>
    <x v="3"/>
    <x v="0"/>
    <x v="17"/>
    <x v="1"/>
    <x v="2"/>
    <x v="263"/>
    <x v="579"/>
    <x v="3006"/>
    <x v="3006"/>
    <x v="3006"/>
    <x v="3246"/>
    <x v="0"/>
    <x v="1"/>
    <x v="1"/>
    <x v="1"/>
    <x v="0"/>
  </r>
  <r>
    <s v="PL 9349"/>
    <x v="2636"/>
    <x v="3"/>
    <x v="0"/>
    <x v="0"/>
    <x v="0"/>
    <x v="19"/>
    <x v="267"/>
    <x v="583"/>
    <x v="3007"/>
    <x v="3007"/>
    <x v="3007"/>
    <x v="3247"/>
    <x v="0"/>
    <x v="2"/>
    <x v="1"/>
    <x v="0"/>
    <x v="0"/>
  </r>
  <r>
    <s v="PL 10257"/>
    <x v="2637"/>
    <x v="3"/>
    <x v="0"/>
    <x v="7"/>
    <x v="2"/>
    <x v="20"/>
    <x v="277"/>
    <x v="602"/>
    <x v="3008"/>
    <x v="3008"/>
    <x v="3008"/>
    <x v="3248"/>
    <x v="0"/>
    <x v="2"/>
    <x v="0"/>
    <x v="1"/>
    <x v="0"/>
  </r>
  <r>
    <s v="PL 9351"/>
    <x v="846"/>
    <x v="3"/>
    <x v="0"/>
    <x v="3"/>
    <x v="0"/>
    <x v="13"/>
    <x v="263"/>
    <x v="579"/>
    <x v="34"/>
    <x v="34"/>
    <x v="34"/>
    <x v="35"/>
    <x v="0"/>
    <x v="1"/>
    <x v="0"/>
    <x v="0"/>
    <x v="0"/>
  </r>
  <r>
    <s v="PL 9352"/>
    <x v="2638"/>
    <x v="0"/>
    <x v="0"/>
    <x v="5"/>
    <x v="2"/>
    <x v="35"/>
    <x v="263"/>
    <x v="579"/>
    <x v="3009"/>
    <x v="3009"/>
    <x v="3009"/>
    <x v="3249"/>
    <x v="0"/>
    <x v="1"/>
    <x v="0"/>
    <x v="0"/>
    <x v="1"/>
  </r>
  <r>
    <s v="PL 9353"/>
    <x v="2639"/>
    <x v="2"/>
    <x v="2"/>
    <x v="5"/>
    <x v="1"/>
    <x v="1"/>
    <x v="263"/>
    <x v="579"/>
    <x v="890"/>
    <x v="890"/>
    <x v="890"/>
    <x v="3250"/>
    <x v="0"/>
    <x v="1"/>
    <x v="0"/>
    <x v="0"/>
    <x v="1"/>
  </r>
  <r>
    <s v="PL 9354"/>
    <x v="2639"/>
    <x v="2"/>
    <x v="2"/>
    <x v="0"/>
    <x v="0"/>
    <x v="0"/>
    <x v="268"/>
    <x v="501"/>
    <x v="925"/>
    <x v="925"/>
    <x v="925"/>
    <x v="969"/>
    <x v="0"/>
    <x v="1"/>
    <x v="0"/>
    <x v="0"/>
    <x v="0"/>
  </r>
  <r>
    <s v="PL 9355"/>
    <x v="2639"/>
    <x v="2"/>
    <x v="4"/>
    <x v="17"/>
    <x v="0"/>
    <x v="0"/>
    <x v="268"/>
    <x v="585"/>
    <x v="198"/>
    <x v="198"/>
    <x v="198"/>
    <x v="1911"/>
    <x v="0"/>
    <x v="1"/>
    <x v="0"/>
    <x v="0"/>
    <x v="0"/>
  </r>
  <r>
    <s v="PL 9356"/>
    <x v="2640"/>
    <x v="0"/>
    <x v="0"/>
    <x v="17"/>
    <x v="0"/>
    <x v="0"/>
    <x v="268"/>
    <x v="422"/>
    <x v="3010"/>
    <x v="3010"/>
    <x v="3010"/>
    <x v="3251"/>
    <x v="0"/>
    <x v="1"/>
    <x v="1"/>
    <x v="0"/>
    <x v="0"/>
  </r>
  <r>
    <s v="PL 9357"/>
    <x v="2641"/>
    <x v="2"/>
    <x v="1"/>
    <x v="6"/>
    <x v="2"/>
    <x v="35"/>
    <x v="268"/>
    <x v="585"/>
    <x v="3011"/>
    <x v="3011"/>
    <x v="3011"/>
    <x v="3252"/>
    <x v="0"/>
    <x v="1"/>
    <x v="1"/>
    <x v="1"/>
    <x v="0"/>
  </r>
  <r>
    <s v="PL 9358"/>
    <x v="2642"/>
    <x v="3"/>
    <x v="0"/>
    <x v="17"/>
    <x v="2"/>
    <x v="51"/>
    <x v="268"/>
    <x v="603"/>
    <x v="3012"/>
    <x v="3012"/>
    <x v="3012"/>
    <x v="3253"/>
    <x v="1"/>
    <x v="1"/>
    <x v="1"/>
    <x v="1"/>
    <x v="0"/>
  </r>
  <r>
    <s v="PL 11267"/>
    <x v="2643"/>
    <x v="0"/>
    <x v="0"/>
    <x v="2"/>
    <x v="2"/>
    <x v="35"/>
    <x v="275"/>
    <x v="600"/>
    <x v="3013"/>
    <x v="3013"/>
    <x v="3013"/>
    <x v="3254"/>
    <x v="0"/>
    <x v="2"/>
    <x v="1"/>
    <x v="1"/>
    <x v="0"/>
  </r>
  <r>
    <s v="PL 9360"/>
    <x v="2644"/>
    <x v="2"/>
    <x v="1"/>
    <x v="0"/>
    <x v="0"/>
    <x v="0"/>
    <x v="268"/>
    <x v="131"/>
    <x v="3014"/>
    <x v="3014"/>
    <x v="3014"/>
    <x v="3255"/>
    <x v="0"/>
    <x v="1"/>
    <x v="1"/>
    <x v="0"/>
    <x v="0"/>
  </r>
  <r>
    <s v="PL 9361"/>
    <x v="107"/>
    <x v="2"/>
    <x v="4"/>
    <x v="17"/>
    <x v="0"/>
    <x v="0"/>
    <x v="268"/>
    <x v="585"/>
    <x v="3015"/>
    <x v="3015"/>
    <x v="3015"/>
    <x v="2773"/>
    <x v="0"/>
    <x v="1"/>
    <x v="0"/>
    <x v="0"/>
    <x v="0"/>
  </r>
  <r>
    <s v="PL 9362"/>
    <x v="1906"/>
    <x v="0"/>
    <x v="0"/>
    <x v="6"/>
    <x v="2"/>
    <x v="35"/>
    <x v="270"/>
    <x v="588"/>
    <x v="2091"/>
    <x v="2091"/>
    <x v="2091"/>
    <x v="3256"/>
    <x v="0"/>
    <x v="1"/>
    <x v="0"/>
    <x v="0"/>
    <x v="1"/>
  </r>
  <r>
    <s v="PL 9363"/>
    <x v="1926"/>
    <x v="3"/>
    <x v="0"/>
    <x v="6"/>
    <x v="2"/>
    <x v="35"/>
    <x v="270"/>
    <x v="588"/>
    <x v="771"/>
    <x v="771"/>
    <x v="771"/>
    <x v="3257"/>
    <x v="0"/>
    <x v="1"/>
    <x v="0"/>
    <x v="0"/>
    <x v="1"/>
  </r>
  <r>
    <s v="PL 9364"/>
    <x v="2645"/>
    <x v="1"/>
    <x v="0"/>
    <x v="17"/>
    <x v="0"/>
    <x v="53"/>
    <x v="268"/>
    <x v="585"/>
    <x v="875"/>
    <x v="875"/>
    <x v="875"/>
    <x v="916"/>
    <x v="0"/>
    <x v="1"/>
    <x v="0"/>
    <x v="0"/>
    <x v="0"/>
  </r>
  <r>
    <s v="PL 9365"/>
    <x v="2645"/>
    <x v="2"/>
    <x v="4"/>
    <x v="0"/>
    <x v="0"/>
    <x v="0"/>
    <x v="268"/>
    <x v="505"/>
    <x v="3016"/>
    <x v="3016"/>
    <x v="3016"/>
    <x v="3258"/>
    <x v="0"/>
    <x v="1"/>
    <x v="0"/>
    <x v="0"/>
    <x v="0"/>
  </r>
  <r>
    <s v="PL 9366"/>
    <x v="1926"/>
    <x v="2"/>
    <x v="1"/>
    <x v="3"/>
    <x v="0"/>
    <x v="13"/>
    <x v="268"/>
    <x v="585"/>
    <x v="376"/>
    <x v="376"/>
    <x v="376"/>
    <x v="3189"/>
    <x v="0"/>
    <x v="1"/>
    <x v="0"/>
    <x v="0"/>
    <x v="0"/>
  </r>
  <r>
    <s v="PL 9367"/>
    <x v="2646"/>
    <x v="2"/>
    <x v="2"/>
    <x v="3"/>
    <x v="0"/>
    <x v="13"/>
    <x v="268"/>
    <x v="585"/>
    <x v="376"/>
    <x v="376"/>
    <x v="376"/>
    <x v="3189"/>
    <x v="0"/>
    <x v="1"/>
    <x v="1"/>
    <x v="0"/>
    <x v="0"/>
  </r>
  <r>
    <s v="PL 9368"/>
    <x v="2647"/>
    <x v="2"/>
    <x v="1"/>
    <x v="3"/>
    <x v="0"/>
    <x v="13"/>
    <x v="268"/>
    <x v="585"/>
    <x v="376"/>
    <x v="376"/>
    <x v="376"/>
    <x v="3189"/>
    <x v="0"/>
    <x v="1"/>
    <x v="0"/>
    <x v="0"/>
    <x v="0"/>
  </r>
  <r>
    <s v="PL 11268"/>
    <x v="2647"/>
    <x v="1"/>
    <x v="0"/>
    <x v="2"/>
    <x v="2"/>
    <x v="35"/>
    <x v="275"/>
    <x v="600"/>
    <x v="3017"/>
    <x v="3017"/>
    <x v="3017"/>
    <x v="3259"/>
    <x v="0"/>
    <x v="2"/>
    <x v="0"/>
    <x v="0"/>
    <x v="1"/>
  </r>
  <r>
    <s v="PL 9370"/>
    <x v="2647"/>
    <x v="2"/>
    <x v="3"/>
    <x v="6"/>
    <x v="1"/>
    <x v="7"/>
    <x v="278"/>
    <x v="604"/>
    <x v="3018"/>
    <x v="3018"/>
    <x v="3018"/>
    <x v="1961"/>
    <x v="1"/>
    <x v="0"/>
    <x v="0"/>
    <x v="0"/>
    <x v="1"/>
  </r>
  <r>
    <s v="PL 9371"/>
    <x v="107"/>
    <x v="3"/>
    <x v="0"/>
    <x v="5"/>
    <x v="2"/>
    <x v="35"/>
    <x v="267"/>
    <x v="583"/>
    <x v="1808"/>
    <x v="1808"/>
    <x v="1808"/>
    <x v="1051"/>
    <x v="1"/>
    <x v="2"/>
    <x v="0"/>
    <x v="0"/>
    <x v="1"/>
  </r>
  <r>
    <s v="PL 9372"/>
    <x v="2648"/>
    <x v="2"/>
    <x v="2"/>
    <x v="5"/>
    <x v="1"/>
    <x v="1"/>
    <x v="267"/>
    <x v="583"/>
    <x v="498"/>
    <x v="498"/>
    <x v="498"/>
    <x v="3260"/>
    <x v="1"/>
    <x v="2"/>
    <x v="1"/>
    <x v="1"/>
    <x v="0"/>
  </r>
  <r>
    <s v="PL 9373"/>
    <x v="2649"/>
    <x v="0"/>
    <x v="0"/>
    <x v="5"/>
    <x v="2"/>
    <x v="35"/>
    <x v="267"/>
    <x v="583"/>
    <x v="3019"/>
    <x v="3019"/>
    <x v="3019"/>
    <x v="3261"/>
    <x v="1"/>
    <x v="2"/>
    <x v="0"/>
    <x v="1"/>
    <x v="0"/>
  </r>
  <r>
    <s v="PL 9374"/>
    <x v="2649"/>
    <x v="2"/>
    <x v="4"/>
    <x v="5"/>
    <x v="1"/>
    <x v="1"/>
    <x v="267"/>
    <x v="583"/>
    <x v="3020"/>
    <x v="3020"/>
    <x v="3020"/>
    <x v="3262"/>
    <x v="1"/>
    <x v="2"/>
    <x v="0"/>
    <x v="1"/>
    <x v="0"/>
  </r>
  <r>
    <s v="PL 9375"/>
    <x v="2650"/>
    <x v="2"/>
    <x v="1"/>
    <x v="9"/>
    <x v="1"/>
    <x v="9"/>
    <x v="267"/>
    <x v="149"/>
    <x v="198"/>
    <x v="198"/>
    <x v="198"/>
    <x v="1911"/>
    <x v="1"/>
    <x v="1"/>
    <x v="0"/>
    <x v="0"/>
    <x v="1"/>
  </r>
  <r>
    <s v="PL 9376"/>
    <x v="2650"/>
    <x v="3"/>
    <x v="0"/>
    <x v="0"/>
    <x v="0"/>
    <x v="13"/>
    <x v="269"/>
    <x v="586"/>
    <x v="246"/>
    <x v="246"/>
    <x v="246"/>
    <x v="251"/>
    <x v="0"/>
    <x v="2"/>
    <x v="0"/>
    <x v="0"/>
    <x v="0"/>
  </r>
  <r>
    <s v="PL 9377"/>
    <x v="2651"/>
    <x v="3"/>
    <x v="0"/>
    <x v="0"/>
    <x v="0"/>
    <x v="0"/>
    <x v="267"/>
    <x v="225"/>
    <x v="3021"/>
    <x v="3021"/>
    <x v="3021"/>
    <x v="3263"/>
    <x v="0"/>
    <x v="1"/>
    <x v="1"/>
    <x v="0"/>
    <x v="0"/>
  </r>
  <r>
    <s v="PL 9378"/>
    <x v="79"/>
    <x v="0"/>
    <x v="0"/>
    <x v="4"/>
    <x v="0"/>
    <x v="70"/>
    <x v="267"/>
    <x v="583"/>
    <x v="22"/>
    <x v="22"/>
    <x v="22"/>
    <x v="22"/>
    <x v="0"/>
    <x v="1"/>
    <x v="0"/>
    <x v="0"/>
    <x v="0"/>
  </r>
  <r>
    <s v="PL 9379"/>
    <x v="2194"/>
    <x v="1"/>
    <x v="0"/>
    <x v="4"/>
    <x v="0"/>
    <x v="13"/>
    <x v="267"/>
    <x v="583"/>
    <x v="1017"/>
    <x v="1017"/>
    <x v="1017"/>
    <x v="1070"/>
    <x v="0"/>
    <x v="1"/>
    <x v="0"/>
    <x v="0"/>
    <x v="0"/>
  </r>
  <r>
    <s v="PL 9380"/>
    <x v="2652"/>
    <x v="1"/>
    <x v="0"/>
    <x v="4"/>
    <x v="0"/>
    <x v="24"/>
    <x v="267"/>
    <x v="583"/>
    <x v="3022"/>
    <x v="3022"/>
    <x v="3022"/>
    <x v="3264"/>
    <x v="0"/>
    <x v="1"/>
    <x v="1"/>
    <x v="0"/>
    <x v="0"/>
  </r>
  <r>
    <s v="PL 10386"/>
    <x v="2653"/>
    <x v="3"/>
    <x v="0"/>
    <x v="6"/>
    <x v="2"/>
    <x v="35"/>
    <x v="279"/>
    <x v="605"/>
    <x v="3023"/>
    <x v="3023"/>
    <x v="3023"/>
    <x v="3265"/>
    <x v="0"/>
    <x v="0"/>
    <x v="0"/>
    <x v="1"/>
    <x v="0"/>
  </r>
  <r>
    <s v="PL 10741"/>
    <x v="2653"/>
    <x v="1"/>
    <x v="0"/>
    <x v="10"/>
    <x v="2"/>
    <x v="35"/>
    <x v="280"/>
    <x v="606"/>
    <x v="3024"/>
    <x v="3024"/>
    <x v="3024"/>
    <x v="3266"/>
    <x v="0"/>
    <x v="2"/>
    <x v="0"/>
    <x v="1"/>
    <x v="0"/>
  </r>
  <r>
    <s v="PL 10599"/>
    <x v="2654"/>
    <x v="2"/>
    <x v="4"/>
    <x v="21"/>
    <x v="0"/>
    <x v="73"/>
    <x v="281"/>
    <x v="607"/>
    <x v="3025"/>
    <x v="3025"/>
    <x v="3025"/>
    <x v="3267"/>
    <x v="0"/>
    <x v="2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9394"/>
    <x v="2655"/>
    <x v="1"/>
    <x v="0"/>
    <x v="17"/>
    <x v="0"/>
    <x v="53"/>
    <x v="254"/>
    <x v="608"/>
    <x v="3026"/>
    <x v="3026"/>
    <x v="3026"/>
    <x v="3268"/>
    <x v="0"/>
    <x v="1"/>
    <x v="0"/>
    <x v="0"/>
    <x v="0"/>
  </r>
  <r>
    <s v="PL 9400"/>
    <x v="713"/>
    <x v="3"/>
    <x v="0"/>
    <x v="17"/>
    <x v="1"/>
    <x v="9"/>
    <x v="255"/>
    <x v="471"/>
    <x v="3027"/>
    <x v="3027"/>
    <x v="3027"/>
    <x v="3269"/>
    <x v="0"/>
    <x v="1"/>
    <x v="0"/>
    <x v="0"/>
    <x v="1"/>
  </r>
  <r>
    <s v="PL 9402"/>
    <x v="2332"/>
    <x v="0"/>
    <x v="0"/>
    <x v="17"/>
    <x v="1"/>
    <x v="9"/>
    <x v="249"/>
    <x v="124"/>
    <x v="3028"/>
    <x v="3028"/>
    <x v="3028"/>
    <x v="3270"/>
    <x v="0"/>
    <x v="1"/>
    <x v="0"/>
    <x v="0"/>
    <x v="1"/>
  </r>
  <r>
    <s v="PL 9404"/>
    <x v="1960"/>
    <x v="1"/>
    <x v="0"/>
    <x v="3"/>
    <x v="0"/>
    <x v="13"/>
    <x v="257"/>
    <x v="570"/>
    <x v="3029"/>
    <x v="3029"/>
    <x v="3029"/>
    <x v="3271"/>
    <x v="0"/>
    <x v="1"/>
    <x v="0"/>
    <x v="0"/>
    <x v="0"/>
  </r>
  <r>
    <s v="PL 9406"/>
    <x v="1960"/>
    <x v="0"/>
    <x v="0"/>
    <x v="3"/>
    <x v="0"/>
    <x v="0"/>
    <x v="257"/>
    <x v="570"/>
    <x v="3030"/>
    <x v="3030"/>
    <x v="3030"/>
    <x v="3272"/>
    <x v="0"/>
    <x v="1"/>
    <x v="0"/>
    <x v="0"/>
    <x v="0"/>
  </r>
  <r>
    <s v="PL 9409"/>
    <x v="2656"/>
    <x v="1"/>
    <x v="0"/>
    <x v="17"/>
    <x v="1"/>
    <x v="9"/>
    <x v="271"/>
    <x v="418"/>
    <x v="2881"/>
    <x v="2881"/>
    <x v="2881"/>
    <x v="3107"/>
    <x v="0"/>
    <x v="1"/>
    <x v="0"/>
    <x v="0"/>
    <x v="1"/>
  </r>
  <r>
    <s v="PL 9411"/>
    <x v="2656"/>
    <x v="1"/>
    <x v="0"/>
    <x v="17"/>
    <x v="0"/>
    <x v="0"/>
    <x v="271"/>
    <x v="592"/>
    <x v="1846"/>
    <x v="1846"/>
    <x v="1846"/>
    <x v="2619"/>
    <x v="0"/>
    <x v="1"/>
    <x v="0"/>
    <x v="0"/>
    <x v="0"/>
  </r>
  <r>
    <s v="PL 9413"/>
    <x v="1960"/>
    <x v="2"/>
    <x v="2"/>
    <x v="3"/>
    <x v="0"/>
    <x v="13"/>
    <x v="271"/>
    <x v="592"/>
    <x v="1828"/>
    <x v="1828"/>
    <x v="1828"/>
    <x v="1516"/>
    <x v="0"/>
    <x v="1"/>
    <x v="0"/>
    <x v="0"/>
    <x v="0"/>
  </r>
  <r>
    <s v="PL 9415"/>
    <x v="1575"/>
    <x v="3"/>
    <x v="0"/>
    <x v="3"/>
    <x v="0"/>
    <x v="0"/>
    <x v="264"/>
    <x v="580"/>
    <x v="3031"/>
    <x v="3031"/>
    <x v="3031"/>
    <x v="3273"/>
    <x v="0"/>
    <x v="1"/>
    <x v="0"/>
    <x v="0"/>
    <x v="0"/>
  </r>
  <r>
    <s v="PL 9417"/>
    <x v="2657"/>
    <x v="1"/>
    <x v="0"/>
    <x v="17"/>
    <x v="2"/>
    <x v="51"/>
    <x v="264"/>
    <x v="609"/>
    <x v="3032"/>
    <x v="3032"/>
    <x v="3032"/>
    <x v="3274"/>
    <x v="1"/>
    <x v="1"/>
    <x v="0"/>
    <x v="0"/>
    <x v="1"/>
  </r>
  <r>
    <s v="PL 9418"/>
    <x v="2657"/>
    <x v="3"/>
    <x v="0"/>
    <x v="3"/>
    <x v="0"/>
    <x v="0"/>
    <x v="254"/>
    <x v="567"/>
    <x v="977"/>
    <x v="977"/>
    <x v="977"/>
    <x v="1213"/>
    <x v="0"/>
    <x v="1"/>
    <x v="0"/>
    <x v="0"/>
    <x v="0"/>
  </r>
  <r>
    <s v="PL 9420"/>
    <x v="2658"/>
    <x v="3"/>
    <x v="0"/>
    <x v="17"/>
    <x v="0"/>
    <x v="53"/>
    <x v="254"/>
    <x v="567"/>
    <x v="3033"/>
    <x v="3033"/>
    <x v="3033"/>
    <x v="3275"/>
    <x v="0"/>
    <x v="1"/>
    <x v="1"/>
    <x v="0"/>
    <x v="0"/>
  </r>
  <r>
    <s v="PL 9422"/>
    <x v="1598"/>
    <x v="1"/>
    <x v="0"/>
    <x v="17"/>
    <x v="2"/>
    <x v="51"/>
    <x v="250"/>
    <x v="610"/>
    <x v="3034"/>
    <x v="3034"/>
    <x v="3034"/>
    <x v="3276"/>
    <x v="1"/>
    <x v="1"/>
    <x v="0"/>
    <x v="0"/>
    <x v="1"/>
  </r>
  <r>
    <s v="PL 9424"/>
    <x v="1598"/>
    <x v="3"/>
    <x v="0"/>
    <x v="3"/>
    <x v="0"/>
    <x v="53"/>
    <x v="250"/>
    <x v="611"/>
    <x v="3035"/>
    <x v="3035"/>
    <x v="3035"/>
    <x v="3277"/>
    <x v="0"/>
    <x v="1"/>
    <x v="0"/>
    <x v="0"/>
    <x v="0"/>
  </r>
  <r>
    <s v="PL 9426"/>
    <x v="2659"/>
    <x v="1"/>
    <x v="0"/>
    <x v="3"/>
    <x v="0"/>
    <x v="0"/>
    <x v="263"/>
    <x v="579"/>
    <x v="3036"/>
    <x v="3036"/>
    <x v="3036"/>
    <x v="3278"/>
    <x v="0"/>
    <x v="1"/>
    <x v="1"/>
    <x v="0"/>
    <x v="0"/>
  </r>
  <r>
    <s v="PL 9428"/>
    <x v="1585"/>
    <x v="3"/>
    <x v="0"/>
    <x v="3"/>
    <x v="0"/>
    <x v="0"/>
    <x v="263"/>
    <x v="297"/>
    <x v="3037"/>
    <x v="3037"/>
    <x v="3037"/>
    <x v="3279"/>
    <x v="0"/>
    <x v="1"/>
    <x v="0"/>
    <x v="0"/>
    <x v="0"/>
  </r>
  <r>
    <s v="PL 9430"/>
    <x v="1585"/>
    <x v="2"/>
    <x v="2"/>
    <x v="17"/>
    <x v="0"/>
    <x v="53"/>
    <x v="263"/>
    <x v="301"/>
    <x v="36"/>
    <x v="36"/>
    <x v="36"/>
    <x v="37"/>
    <x v="0"/>
    <x v="1"/>
    <x v="0"/>
    <x v="0"/>
    <x v="0"/>
  </r>
  <r>
    <s v="PL 9432"/>
    <x v="2332"/>
    <x v="1"/>
    <x v="0"/>
    <x v="3"/>
    <x v="0"/>
    <x v="0"/>
    <x v="251"/>
    <x v="560"/>
    <x v="3038"/>
    <x v="3038"/>
    <x v="3038"/>
    <x v="3280"/>
    <x v="0"/>
    <x v="1"/>
    <x v="0"/>
    <x v="0"/>
    <x v="0"/>
  </r>
  <r>
    <s v="PL 9434"/>
    <x v="2332"/>
    <x v="0"/>
    <x v="0"/>
    <x v="3"/>
    <x v="0"/>
    <x v="0"/>
    <x v="251"/>
    <x v="560"/>
    <x v="2824"/>
    <x v="2824"/>
    <x v="2824"/>
    <x v="3037"/>
    <x v="0"/>
    <x v="1"/>
    <x v="0"/>
    <x v="0"/>
    <x v="0"/>
  </r>
  <r>
    <s v="PL 9436"/>
    <x v="2332"/>
    <x v="1"/>
    <x v="0"/>
    <x v="3"/>
    <x v="0"/>
    <x v="53"/>
    <x v="216"/>
    <x v="365"/>
    <x v="3039"/>
    <x v="3039"/>
    <x v="3039"/>
    <x v="3281"/>
    <x v="0"/>
    <x v="1"/>
    <x v="0"/>
    <x v="0"/>
    <x v="0"/>
  </r>
  <r>
    <s v="PL 9438"/>
    <x v="2339"/>
    <x v="3"/>
    <x v="0"/>
    <x v="17"/>
    <x v="2"/>
    <x v="51"/>
    <x v="251"/>
    <x v="589"/>
    <x v="200"/>
    <x v="200"/>
    <x v="200"/>
    <x v="698"/>
    <x v="1"/>
    <x v="1"/>
    <x v="0"/>
    <x v="1"/>
    <x v="0"/>
  </r>
  <r>
    <s v="PL 9440"/>
    <x v="1559"/>
    <x v="1"/>
    <x v="0"/>
    <x v="3"/>
    <x v="0"/>
    <x v="53"/>
    <x v="248"/>
    <x v="252"/>
    <x v="3040"/>
    <x v="3040"/>
    <x v="3040"/>
    <x v="3282"/>
    <x v="0"/>
    <x v="1"/>
    <x v="0"/>
    <x v="0"/>
    <x v="0"/>
  </r>
  <r>
    <s v="PL 9523"/>
    <x v="2660"/>
    <x v="0"/>
    <x v="0"/>
    <x v="9"/>
    <x v="2"/>
    <x v="72"/>
    <x v="254"/>
    <x v="567"/>
    <x v="34"/>
    <x v="34"/>
    <x v="34"/>
    <x v="953"/>
    <x v="0"/>
    <x v="1"/>
    <x v="1"/>
    <x v="1"/>
    <x v="0"/>
  </r>
  <r>
    <s v="PL 9524"/>
    <x v="1596"/>
    <x v="1"/>
    <x v="0"/>
    <x v="2"/>
    <x v="2"/>
    <x v="27"/>
    <x v="246"/>
    <x v="546"/>
    <x v="3041"/>
    <x v="3041"/>
    <x v="3041"/>
    <x v="3283"/>
    <x v="1"/>
    <x v="2"/>
    <x v="0"/>
    <x v="0"/>
    <x v="1"/>
  </r>
  <r>
    <s v="PL 9527"/>
    <x v="2661"/>
    <x v="0"/>
    <x v="0"/>
    <x v="0"/>
    <x v="0"/>
    <x v="0"/>
    <x v="245"/>
    <x v="179"/>
    <x v="3042"/>
    <x v="3042"/>
    <x v="3042"/>
    <x v="3284"/>
    <x v="0"/>
    <x v="1"/>
    <x v="1"/>
    <x v="0"/>
    <x v="0"/>
  </r>
  <r>
    <s v="PL 9528"/>
    <x v="2662"/>
    <x v="0"/>
    <x v="0"/>
    <x v="1"/>
    <x v="0"/>
    <x v="24"/>
    <x v="260"/>
    <x v="573"/>
    <x v="220"/>
    <x v="220"/>
    <x v="220"/>
    <x v="579"/>
    <x v="1"/>
    <x v="1"/>
    <x v="1"/>
    <x v="0"/>
    <x v="0"/>
  </r>
  <r>
    <s v="PL 9529"/>
    <x v="2663"/>
    <x v="2"/>
    <x v="1"/>
    <x v="12"/>
    <x v="2"/>
    <x v="33"/>
    <x v="255"/>
    <x v="568"/>
    <x v="3043"/>
    <x v="3043"/>
    <x v="3043"/>
    <x v="3285"/>
    <x v="0"/>
    <x v="1"/>
    <x v="1"/>
    <x v="1"/>
    <x v="0"/>
  </r>
  <r>
    <s v="PL 9530"/>
    <x v="2664"/>
    <x v="3"/>
    <x v="0"/>
    <x v="12"/>
    <x v="2"/>
    <x v="33"/>
    <x v="249"/>
    <x v="550"/>
    <x v="3043"/>
    <x v="3043"/>
    <x v="3043"/>
    <x v="3286"/>
    <x v="0"/>
    <x v="1"/>
    <x v="1"/>
    <x v="1"/>
    <x v="0"/>
  </r>
  <r>
    <s v="PL 9531"/>
    <x v="167"/>
    <x v="0"/>
    <x v="0"/>
    <x v="17"/>
    <x v="0"/>
    <x v="0"/>
    <x v="261"/>
    <x v="89"/>
    <x v="877"/>
    <x v="877"/>
    <x v="877"/>
    <x v="918"/>
    <x v="0"/>
    <x v="1"/>
    <x v="0"/>
    <x v="0"/>
    <x v="0"/>
  </r>
  <r>
    <s v="PL 9532"/>
    <x v="167"/>
    <x v="1"/>
    <x v="0"/>
    <x v="0"/>
    <x v="1"/>
    <x v="9"/>
    <x v="257"/>
    <x v="292"/>
    <x v="351"/>
    <x v="351"/>
    <x v="351"/>
    <x v="157"/>
    <x v="0"/>
    <x v="1"/>
    <x v="0"/>
    <x v="0"/>
    <x v="1"/>
  </r>
  <r>
    <s v="PL 9533"/>
    <x v="2665"/>
    <x v="1"/>
    <x v="0"/>
    <x v="2"/>
    <x v="1"/>
    <x v="7"/>
    <x v="257"/>
    <x v="570"/>
    <x v="3044"/>
    <x v="3044"/>
    <x v="3044"/>
    <x v="3287"/>
    <x v="1"/>
    <x v="0"/>
    <x v="1"/>
    <x v="1"/>
    <x v="0"/>
  </r>
  <r>
    <s v="PL 9534"/>
    <x v="2666"/>
    <x v="3"/>
    <x v="0"/>
    <x v="12"/>
    <x v="2"/>
    <x v="35"/>
    <x v="253"/>
    <x v="565"/>
    <x v="3045"/>
    <x v="3045"/>
    <x v="3045"/>
    <x v="3288"/>
    <x v="0"/>
    <x v="1"/>
    <x v="1"/>
    <x v="1"/>
    <x v="0"/>
  </r>
  <r>
    <s v="PL 9535"/>
    <x v="2667"/>
    <x v="0"/>
    <x v="0"/>
    <x v="0"/>
    <x v="0"/>
    <x v="0"/>
    <x v="251"/>
    <x v="393"/>
    <x v="2883"/>
    <x v="2883"/>
    <x v="2883"/>
    <x v="3109"/>
    <x v="0"/>
    <x v="1"/>
    <x v="1"/>
    <x v="0"/>
    <x v="0"/>
  </r>
  <r>
    <s v="PL 9536"/>
    <x v="2668"/>
    <x v="0"/>
    <x v="0"/>
    <x v="5"/>
    <x v="0"/>
    <x v="0"/>
    <x v="263"/>
    <x v="579"/>
    <x v="3046"/>
    <x v="3046"/>
    <x v="3046"/>
    <x v="3289"/>
    <x v="0"/>
    <x v="1"/>
    <x v="1"/>
    <x v="0"/>
    <x v="0"/>
  </r>
  <r>
    <s v="PL 9537"/>
    <x v="2669"/>
    <x v="2"/>
    <x v="3"/>
    <x v="3"/>
    <x v="0"/>
    <x v="15"/>
    <x v="267"/>
    <x v="583"/>
    <x v="331"/>
    <x v="331"/>
    <x v="331"/>
    <x v="340"/>
    <x v="0"/>
    <x v="2"/>
    <x v="1"/>
    <x v="0"/>
    <x v="0"/>
  </r>
  <r>
    <s v="PL 9538"/>
    <x v="2670"/>
    <x v="1"/>
    <x v="0"/>
    <x v="3"/>
    <x v="0"/>
    <x v="13"/>
    <x v="267"/>
    <x v="583"/>
    <x v="3047"/>
    <x v="3047"/>
    <x v="3047"/>
    <x v="3290"/>
    <x v="0"/>
    <x v="1"/>
    <x v="1"/>
    <x v="0"/>
    <x v="0"/>
  </r>
  <r>
    <s v="PL 9539"/>
    <x v="2671"/>
    <x v="1"/>
    <x v="0"/>
    <x v="0"/>
    <x v="1"/>
    <x v="9"/>
    <x v="267"/>
    <x v="149"/>
    <x v="351"/>
    <x v="351"/>
    <x v="351"/>
    <x v="157"/>
    <x v="0"/>
    <x v="1"/>
    <x v="1"/>
    <x v="1"/>
    <x v="0"/>
  </r>
  <r>
    <s v="PL 9540"/>
    <x v="2672"/>
    <x v="2"/>
    <x v="2"/>
    <x v="0"/>
    <x v="0"/>
    <x v="0"/>
    <x v="269"/>
    <x v="612"/>
    <x v="2594"/>
    <x v="2594"/>
    <x v="2594"/>
    <x v="3291"/>
    <x v="0"/>
    <x v="1"/>
    <x v="1"/>
    <x v="0"/>
    <x v="0"/>
  </r>
  <r>
    <s v="PL 9541"/>
    <x v="2673"/>
    <x v="0"/>
    <x v="0"/>
    <x v="2"/>
    <x v="2"/>
    <x v="35"/>
    <x v="233"/>
    <x v="566"/>
    <x v="3048"/>
    <x v="3048"/>
    <x v="3048"/>
    <x v="3292"/>
    <x v="0"/>
    <x v="1"/>
    <x v="1"/>
    <x v="1"/>
    <x v="0"/>
  </r>
  <r>
    <s v="PL 9542"/>
    <x v="789"/>
    <x v="2"/>
    <x v="3"/>
    <x v="2"/>
    <x v="1"/>
    <x v="1"/>
    <x v="233"/>
    <x v="566"/>
    <x v="2359"/>
    <x v="2359"/>
    <x v="2359"/>
    <x v="2517"/>
    <x v="0"/>
    <x v="1"/>
    <x v="0"/>
    <x v="0"/>
    <x v="1"/>
  </r>
  <r>
    <s v="PL 9543"/>
    <x v="427"/>
    <x v="3"/>
    <x v="0"/>
    <x v="1"/>
    <x v="0"/>
    <x v="15"/>
    <x v="233"/>
    <x v="566"/>
    <x v="300"/>
    <x v="300"/>
    <x v="300"/>
    <x v="308"/>
    <x v="0"/>
    <x v="0"/>
    <x v="0"/>
    <x v="0"/>
    <x v="0"/>
  </r>
  <r>
    <s v="PL 9545"/>
    <x v="427"/>
    <x v="2"/>
    <x v="1"/>
    <x v="17"/>
    <x v="0"/>
    <x v="0"/>
    <x v="269"/>
    <x v="612"/>
    <x v="3049"/>
    <x v="3049"/>
    <x v="3049"/>
    <x v="3293"/>
    <x v="0"/>
    <x v="1"/>
    <x v="0"/>
    <x v="0"/>
    <x v="0"/>
  </r>
  <r>
    <s v="PL 9546"/>
    <x v="2674"/>
    <x v="2"/>
    <x v="1"/>
    <x v="9"/>
    <x v="1"/>
    <x v="9"/>
    <x v="269"/>
    <x v="231"/>
    <x v="198"/>
    <x v="198"/>
    <x v="198"/>
    <x v="1911"/>
    <x v="0"/>
    <x v="1"/>
    <x v="0"/>
    <x v="1"/>
    <x v="0"/>
  </r>
  <r>
    <s v="PL 9547"/>
    <x v="2675"/>
    <x v="0"/>
    <x v="0"/>
    <x v="9"/>
    <x v="1"/>
    <x v="9"/>
    <x v="269"/>
    <x v="231"/>
    <x v="198"/>
    <x v="198"/>
    <x v="198"/>
    <x v="203"/>
    <x v="0"/>
    <x v="1"/>
    <x v="1"/>
    <x v="1"/>
    <x v="0"/>
  </r>
  <r>
    <s v="PL 9548"/>
    <x v="2260"/>
    <x v="0"/>
    <x v="0"/>
    <x v="0"/>
    <x v="0"/>
    <x v="0"/>
    <x v="233"/>
    <x v="566"/>
    <x v="3050"/>
    <x v="3050"/>
    <x v="3050"/>
    <x v="3294"/>
    <x v="0"/>
    <x v="1"/>
    <x v="0"/>
    <x v="0"/>
    <x v="0"/>
  </r>
  <r>
    <s v="PL 9549"/>
    <x v="2260"/>
    <x v="0"/>
    <x v="0"/>
    <x v="17"/>
    <x v="0"/>
    <x v="0"/>
    <x v="265"/>
    <x v="242"/>
    <x v="2191"/>
    <x v="2191"/>
    <x v="2191"/>
    <x v="2330"/>
    <x v="0"/>
    <x v="1"/>
    <x v="0"/>
    <x v="0"/>
    <x v="0"/>
  </r>
  <r>
    <s v="PL 9550"/>
    <x v="2676"/>
    <x v="3"/>
    <x v="0"/>
    <x v="5"/>
    <x v="2"/>
    <x v="35"/>
    <x v="267"/>
    <x v="583"/>
    <x v="1212"/>
    <x v="1212"/>
    <x v="1212"/>
    <x v="3295"/>
    <x v="1"/>
    <x v="1"/>
    <x v="1"/>
    <x v="1"/>
    <x v="0"/>
  </r>
  <r>
    <s v="PL 9551"/>
    <x v="1934"/>
    <x v="1"/>
    <x v="0"/>
    <x v="5"/>
    <x v="1"/>
    <x v="1"/>
    <x v="267"/>
    <x v="583"/>
    <x v="2049"/>
    <x v="2049"/>
    <x v="2049"/>
    <x v="2174"/>
    <x v="1"/>
    <x v="1"/>
    <x v="0"/>
    <x v="0"/>
    <x v="1"/>
  </r>
  <r>
    <s v="PL 9552"/>
    <x v="2677"/>
    <x v="2"/>
    <x v="2"/>
    <x v="0"/>
    <x v="2"/>
    <x v="35"/>
    <x v="278"/>
    <x v="604"/>
    <x v="3051"/>
    <x v="3051"/>
    <x v="3051"/>
    <x v="3296"/>
    <x v="0"/>
    <x v="2"/>
    <x v="0"/>
    <x v="1"/>
    <x v="0"/>
  </r>
  <r>
    <s v="PL 9553"/>
    <x v="2677"/>
    <x v="3"/>
    <x v="0"/>
    <x v="1"/>
    <x v="2"/>
    <x v="35"/>
    <x v="278"/>
    <x v="604"/>
    <x v="3052"/>
    <x v="3052"/>
    <x v="3052"/>
    <x v="3297"/>
    <x v="0"/>
    <x v="1"/>
    <x v="0"/>
    <x v="1"/>
    <x v="0"/>
  </r>
  <r>
    <s v="PL 9554"/>
    <x v="2678"/>
    <x v="1"/>
    <x v="0"/>
    <x v="1"/>
    <x v="1"/>
    <x v="1"/>
    <x v="278"/>
    <x v="604"/>
    <x v="3053"/>
    <x v="3053"/>
    <x v="3053"/>
    <x v="3298"/>
    <x v="0"/>
    <x v="1"/>
    <x v="1"/>
    <x v="1"/>
    <x v="0"/>
  </r>
  <r>
    <s v="PL 9555"/>
    <x v="2679"/>
    <x v="0"/>
    <x v="0"/>
    <x v="0"/>
    <x v="0"/>
    <x v="0"/>
    <x v="263"/>
    <x v="579"/>
    <x v="3054"/>
    <x v="3054"/>
    <x v="3054"/>
    <x v="3299"/>
    <x v="1"/>
    <x v="1"/>
    <x v="0"/>
    <x v="0"/>
    <x v="0"/>
  </r>
  <r>
    <s v="PL 9556"/>
    <x v="2679"/>
    <x v="1"/>
    <x v="0"/>
    <x v="0"/>
    <x v="2"/>
    <x v="35"/>
    <x v="265"/>
    <x v="581"/>
    <x v="3055"/>
    <x v="3055"/>
    <x v="3055"/>
    <x v="3300"/>
    <x v="0"/>
    <x v="1"/>
    <x v="0"/>
    <x v="0"/>
    <x v="1"/>
  </r>
  <r>
    <s v="PL 9557"/>
    <x v="2680"/>
    <x v="1"/>
    <x v="0"/>
    <x v="0"/>
    <x v="1"/>
    <x v="1"/>
    <x v="265"/>
    <x v="581"/>
    <x v="30"/>
    <x v="30"/>
    <x v="30"/>
    <x v="31"/>
    <x v="0"/>
    <x v="1"/>
    <x v="1"/>
    <x v="1"/>
    <x v="0"/>
  </r>
  <r>
    <s v="PL 9558"/>
    <x v="447"/>
    <x v="1"/>
    <x v="0"/>
    <x v="2"/>
    <x v="2"/>
    <x v="35"/>
    <x v="269"/>
    <x v="586"/>
    <x v="1966"/>
    <x v="1966"/>
    <x v="1966"/>
    <x v="3301"/>
    <x v="0"/>
    <x v="1"/>
    <x v="0"/>
    <x v="1"/>
    <x v="0"/>
  </r>
  <r>
    <s v="PL 9559"/>
    <x v="447"/>
    <x v="0"/>
    <x v="0"/>
    <x v="2"/>
    <x v="1"/>
    <x v="1"/>
    <x v="269"/>
    <x v="586"/>
    <x v="2461"/>
    <x v="2461"/>
    <x v="2461"/>
    <x v="2635"/>
    <x v="0"/>
    <x v="1"/>
    <x v="0"/>
    <x v="1"/>
    <x v="0"/>
  </r>
  <r>
    <s v="PL 9560"/>
    <x v="1412"/>
    <x v="1"/>
    <x v="0"/>
    <x v="2"/>
    <x v="0"/>
    <x v="13"/>
    <x v="269"/>
    <x v="586"/>
    <x v="2546"/>
    <x v="2546"/>
    <x v="2546"/>
    <x v="2731"/>
    <x v="0"/>
    <x v="1"/>
    <x v="0"/>
    <x v="0"/>
    <x v="0"/>
  </r>
  <r>
    <s v="PL 9561"/>
    <x v="1412"/>
    <x v="2"/>
    <x v="3"/>
    <x v="0"/>
    <x v="0"/>
    <x v="0"/>
    <x v="265"/>
    <x v="581"/>
    <x v="1238"/>
    <x v="1238"/>
    <x v="1238"/>
    <x v="3302"/>
    <x v="0"/>
    <x v="1"/>
    <x v="0"/>
    <x v="0"/>
    <x v="0"/>
  </r>
  <r>
    <s v="PL 9562"/>
    <x v="1412"/>
    <x v="3"/>
    <x v="0"/>
    <x v="17"/>
    <x v="0"/>
    <x v="0"/>
    <x v="265"/>
    <x v="111"/>
    <x v="2458"/>
    <x v="2458"/>
    <x v="2458"/>
    <x v="1579"/>
    <x v="0"/>
    <x v="1"/>
    <x v="0"/>
    <x v="0"/>
    <x v="0"/>
  </r>
  <r>
    <s v="PL 9563"/>
    <x v="2681"/>
    <x v="2"/>
    <x v="3"/>
    <x v="2"/>
    <x v="2"/>
    <x v="35"/>
    <x v="278"/>
    <x v="604"/>
    <x v="3056"/>
    <x v="3056"/>
    <x v="3056"/>
    <x v="3303"/>
    <x v="0"/>
    <x v="1"/>
    <x v="0"/>
    <x v="0"/>
    <x v="1"/>
  </r>
  <r>
    <s v="PL 9564"/>
    <x v="2682"/>
    <x v="2"/>
    <x v="1"/>
    <x v="2"/>
    <x v="1"/>
    <x v="1"/>
    <x v="278"/>
    <x v="604"/>
    <x v="3057"/>
    <x v="3057"/>
    <x v="3057"/>
    <x v="3304"/>
    <x v="0"/>
    <x v="1"/>
    <x v="1"/>
    <x v="1"/>
    <x v="0"/>
  </r>
  <r>
    <s v="PL 9565"/>
    <x v="427"/>
    <x v="1"/>
    <x v="0"/>
    <x v="0"/>
    <x v="0"/>
    <x v="0"/>
    <x v="265"/>
    <x v="581"/>
    <x v="3058"/>
    <x v="3058"/>
    <x v="3058"/>
    <x v="3305"/>
    <x v="0"/>
    <x v="1"/>
    <x v="0"/>
    <x v="0"/>
    <x v="0"/>
  </r>
  <r>
    <s v="PL 9566"/>
    <x v="427"/>
    <x v="1"/>
    <x v="0"/>
    <x v="0"/>
    <x v="0"/>
    <x v="0"/>
    <x v="265"/>
    <x v="581"/>
    <x v="3059"/>
    <x v="3059"/>
    <x v="3059"/>
    <x v="3306"/>
    <x v="0"/>
    <x v="1"/>
    <x v="0"/>
    <x v="0"/>
    <x v="0"/>
  </r>
  <r>
    <s v="PL 9567"/>
    <x v="2683"/>
    <x v="2"/>
    <x v="1"/>
    <x v="17"/>
    <x v="0"/>
    <x v="0"/>
    <x v="265"/>
    <x v="581"/>
    <x v="3060"/>
    <x v="3060"/>
    <x v="3060"/>
    <x v="3307"/>
    <x v="0"/>
    <x v="1"/>
    <x v="1"/>
    <x v="0"/>
    <x v="0"/>
  </r>
  <r>
    <s v="PL 9568"/>
    <x v="2684"/>
    <x v="3"/>
    <x v="0"/>
    <x v="0"/>
    <x v="1"/>
    <x v="9"/>
    <x v="265"/>
    <x v="433"/>
    <x v="2545"/>
    <x v="2545"/>
    <x v="2545"/>
    <x v="3308"/>
    <x v="0"/>
    <x v="1"/>
    <x v="1"/>
    <x v="1"/>
    <x v="0"/>
  </r>
  <r>
    <s v="PL 9570"/>
    <x v="2685"/>
    <x v="0"/>
    <x v="0"/>
    <x v="6"/>
    <x v="2"/>
    <x v="72"/>
    <x v="265"/>
    <x v="581"/>
    <x v="3061"/>
    <x v="3061"/>
    <x v="3061"/>
    <x v="3309"/>
    <x v="0"/>
    <x v="1"/>
    <x v="1"/>
    <x v="1"/>
    <x v="0"/>
  </r>
  <r>
    <s v="PL 9571"/>
    <x v="416"/>
    <x v="2"/>
    <x v="4"/>
    <x v="6"/>
    <x v="2"/>
    <x v="72"/>
    <x v="265"/>
    <x v="581"/>
    <x v="3061"/>
    <x v="3061"/>
    <x v="3061"/>
    <x v="3310"/>
    <x v="0"/>
    <x v="1"/>
    <x v="0"/>
    <x v="0"/>
    <x v="1"/>
  </r>
  <r>
    <s v="PL 9572"/>
    <x v="2686"/>
    <x v="1"/>
    <x v="0"/>
    <x v="6"/>
    <x v="0"/>
    <x v="24"/>
    <x v="278"/>
    <x v="604"/>
    <x v="3062"/>
    <x v="3062"/>
    <x v="3062"/>
    <x v="3311"/>
    <x v="1"/>
    <x v="1"/>
    <x v="1"/>
    <x v="0"/>
    <x v="0"/>
  </r>
  <r>
    <s v="PL 11094"/>
    <x v="2687"/>
    <x v="3"/>
    <x v="0"/>
    <x v="2"/>
    <x v="2"/>
    <x v="35"/>
    <x v="282"/>
    <x v="613"/>
    <x v="3063"/>
    <x v="3063"/>
    <x v="3063"/>
    <x v="3312"/>
    <x v="0"/>
    <x v="2"/>
    <x v="1"/>
    <x v="1"/>
    <x v="0"/>
  </r>
  <r>
    <s v="PL 9574"/>
    <x v="2688"/>
    <x v="2"/>
    <x v="1"/>
    <x v="0"/>
    <x v="0"/>
    <x v="0"/>
    <x v="278"/>
    <x v="604"/>
    <x v="3064"/>
    <x v="3064"/>
    <x v="3064"/>
    <x v="3313"/>
    <x v="0"/>
    <x v="1"/>
    <x v="1"/>
    <x v="0"/>
    <x v="0"/>
  </r>
  <r>
    <s v="PL 9575"/>
    <x v="883"/>
    <x v="1"/>
    <x v="0"/>
    <x v="17"/>
    <x v="0"/>
    <x v="0"/>
    <x v="278"/>
    <x v="604"/>
    <x v="3065"/>
    <x v="3065"/>
    <x v="3065"/>
    <x v="3314"/>
    <x v="0"/>
    <x v="1"/>
    <x v="0"/>
    <x v="0"/>
    <x v="0"/>
  </r>
  <r>
    <s v="PL 10413"/>
    <x v="2689"/>
    <x v="0"/>
    <x v="0"/>
    <x v="1"/>
    <x v="1"/>
    <x v="47"/>
    <x v="283"/>
    <x v="614"/>
    <x v="3066"/>
    <x v="3066"/>
    <x v="3066"/>
    <x v="3315"/>
    <x v="0"/>
    <x v="1"/>
    <x v="1"/>
    <x v="1"/>
    <x v="0"/>
  </r>
  <r>
    <s v="PL 10030"/>
    <x v="2690"/>
    <x v="3"/>
    <x v="0"/>
    <x v="3"/>
    <x v="1"/>
    <x v="47"/>
    <x v="284"/>
    <x v="615"/>
    <x v="105"/>
    <x v="105"/>
    <x v="105"/>
    <x v="106"/>
    <x v="0"/>
    <x v="1"/>
    <x v="1"/>
    <x v="1"/>
    <x v="0"/>
  </r>
  <r>
    <s v="PL 9578"/>
    <x v="2691"/>
    <x v="0"/>
    <x v="0"/>
    <x v="0"/>
    <x v="0"/>
    <x v="0"/>
    <x v="278"/>
    <x v="241"/>
    <x v="59"/>
    <x v="59"/>
    <x v="59"/>
    <x v="60"/>
    <x v="1"/>
    <x v="1"/>
    <x v="1"/>
    <x v="0"/>
    <x v="0"/>
  </r>
  <r>
    <s v="PL 11824"/>
    <x v="321"/>
    <x v="1"/>
    <x v="0"/>
    <x v="3"/>
    <x v="0"/>
    <x v="53"/>
    <x v="284"/>
    <x v="481"/>
    <x v="3067"/>
    <x v="3067"/>
    <x v="3067"/>
    <x v="3316"/>
    <x v="0"/>
    <x v="1"/>
    <x v="0"/>
    <x v="0"/>
    <x v="0"/>
  </r>
  <r>
    <s v="PL 9580"/>
    <x v="2692"/>
    <x v="2"/>
    <x v="2"/>
    <x v="0"/>
    <x v="0"/>
    <x v="0"/>
    <x v="278"/>
    <x v="432"/>
    <x v="2147"/>
    <x v="2147"/>
    <x v="2147"/>
    <x v="3317"/>
    <x v="0"/>
    <x v="1"/>
    <x v="1"/>
    <x v="0"/>
    <x v="0"/>
  </r>
  <r>
    <s v="PL 9581"/>
    <x v="2693"/>
    <x v="1"/>
    <x v="0"/>
    <x v="0"/>
    <x v="0"/>
    <x v="0"/>
    <x v="278"/>
    <x v="117"/>
    <x v="1573"/>
    <x v="1573"/>
    <x v="1573"/>
    <x v="1665"/>
    <x v="0"/>
    <x v="1"/>
    <x v="1"/>
    <x v="0"/>
    <x v="0"/>
  </r>
  <r>
    <s v="PL 9582"/>
    <x v="1441"/>
    <x v="1"/>
    <x v="0"/>
    <x v="0"/>
    <x v="1"/>
    <x v="9"/>
    <x v="278"/>
    <x v="155"/>
    <x v="2216"/>
    <x v="2216"/>
    <x v="2216"/>
    <x v="3318"/>
    <x v="0"/>
    <x v="1"/>
    <x v="0"/>
    <x v="0"/>
    <x v="1"/>
  </r>
  <r>
    <s v="PL 9583"/>
    <x v="2630"/>
    <x v="3"/>
    <x v="0"/>
    <x v="0"/>
    <x v="1"/>
    <x v="9"/>
    <x v="278"/>
    <x v="155"/>
    <x v="2258"/>
    <x v="2258"/>
    <x v="2258"/>
    <x v="2405"/>
    <x v="0"/>
    <x v="1"/>
    <x v="0"/>
    <x v="1"/>
    <x v="0"/>
  </r>
  <r>
    <s v="PL 9584"/>
    <x v="30"/>
    <x v="0"/>
    <x v="0"/>
    <x v="0"/>
    <x v="1"/>
    <x v="9"/>
    <x v="278"/>
    <x v="155"/>
    <x v="3068"/>
    <x v="3068"/>
    <x v="3068"/>
    <x v="3319"/>
    <x v="0"/>
    <x v="1"/>
    <x v="0"/>
    <x v="0"/>
    <x v="1"/>
  </r>
  <r>
    <s v="PL 9585"/>
    <x v="30"/>
    <x v="1"/>
    <x v="0"/>
    <x v="0"/>
    <x v="0"/>
    <x v="0"/>
    <x v="278"/>
    <x v="117"/>
    <x v="3069"/>
    <x v="3069"/>
    <x v="3069"/>
    <x v="3320"/>
    <x v="0"/>
    <x v="1"/>
    <x v="0"/>
    <x v="0"/>
    <x v="0"/>
  </r>
  <r>
    <s v="PL 9586"/>
    <x v="416"/>
    <x v="0"/>
    <x v="0"/>
    <x v="17"/>
    <x v="0"/>
    <x v="0"/>
    <x v="278"/>
    <x v="591"/>
    <x v="3070"/>
    <x v="3070"/>
    <x v="3070"/>
    <x v="3321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9607"/>
    <x v="391"/>
    <x v="3"/>
    <x v="0"/>
    <x v="4"/>
    <x v="0"/>
    <x v="24"/>
    <x v="248"/>
    <x v="499"/>
    <x v="3071"/>
    <x v="3071"/>
    <x v="3071"/>
    <x v="3322"/>
    <x v="0"/>
    <x v="2"/>
    <x v="0"/>
    <x v="0"/>
    <x v="0"/>
  </r>
  <r>
    <s v="PL 9608"/>
    <x v="713"/>
    <x v="1"/>
    <x v="0"/>
    <x v="4"/>
    <x v="0"/>
    <x v="13"/>
    <x v="248"/>
    <x v="499"/>
    <x v="3072"/>
    <x v="3072"/>
    <x v="3072"/>
    <x v="3323"/>
    <x v="0"/>
    <x v="2"/>
    <x v="0"/>
    <x v="0"/>
    <x v="0"/>
  </r>
  <r>
    <s v="PL 9611"/>
    <x v="2694"/>
    <x v="0"/>
    <x v="0"/>
    <x v="3"/>
    <x v="0"/>
    <x v="70"/>
    <x v="225"/>
    <x v="541"/>
    <x v="77"/>
    <x v="77"/>
    <x v="77"/>
    <x v="78"/>
    <x v="0"/>
    <x v="2"/>
    <x v="0"/>
    <x v="0"/>
    <x v="0"/>
  </r>
  <r>
    <s v="PL 9613"/>
    <x v="2694"/>
    <x v="1"/>
    <x v="0"/>
    <x v="17"/>
    <x v="0"/>
    <x v="0"/>
    <x v="271"/>
    <x v="405"/>
    <x v="3073"/>
    <x v="3073"/>
    <x v="3073"/>
    <x v="132"/>
    <x v="0"/>
    <x v="1"/>
    <x v="0"/>
    <x v="0"/>
    <x v="0"/>
  </r>
  <r>
    <s v="PL 9614"/>
    <x v="713"/>
    <x v="3"/>
    <x v="0"/>
    <x v="17"/>
    <x v="0"/>
    <x v="0"/>
    <x v="271"/>
    <x v="199"/>
    <x v="2172"/>
    <x v="2172"/>
    <x v="2172"/>
    <x v="2313"/>
    <x v="0"/>
    <x v="1"/>
    <x v="0"/>
    <x v="0"/>
    <x v="0"/>
  </r>
  <r>
    <s v="PL 9615"/>
    <x v="2695"/>
    <x v="3"/>
    <x v="0"/>
    <x v="17"/>
    <x v="0"/>
    <x v="0"/>
    <x v="272"/>
    <x v="495"/>
    <x v="2204"/>
    <x v="2204"/>
    <x v="2204"/>
    <x v="2344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9757"/>
    <x v="537"/>
    <x v="0"/>
    <x v="0"/>
    <x v="0"/>
    <x v="1"/>
    <x v="9"/>
    <x v="267"/>
    <x v="149"/>
    <x v="3074"/>
    <x v="3074"/>
    <x v="3074"/>
    <x v="3324"/>
    <x v="0"/>
    <x v="1"/>
    <x v="0"/>
    <x v="0"/>
    <x v="1"/>
  </r>
  <r>
    <s v="PL 9965"/>
    <x v="606"/>
    <x v="1"/>
    <x v="0"/>
    <x v="3"/>
    <x v="0"/>
    <x v="53"/>
    <x v="157"/>
    <x v="90"/>
    <x v="3075"/>
    <x v="3075"/>
    <x v="3075"/>
    <x v="3325"/>
    <x v="0"/>
    <x v="1"/>
    <x v="0"/>
    <x v="0"/>
    <x v="0"/>
  </r>
  <r>
    <s v="PL 9967"/>
    <x v="30"/>
    <x v="2"/>
    <x v="3"/>
    <x v="3"/>
    <x v="0"/>
    <x v="53"/>
    <x v="183"/>
    <x v="111"/>
    <x v="3076"/>
    <x v="3076"/>
    <x v="3076"/>
    <x v="3326"/>
    <x v="0"/>
    <x v="1"/>
    <x v="0"/>
    <x v="0"/>
    <x v="0"/>
  </r>
  <r>
    <s v="PL 9969"/>
    <x v="2696"/>
    <x v="3"/>
    <x v="0"/>
    <x v="17"/>
    <x v="0"/>
    <x v="53"/>
    <x v="253"/>
    <x v="387"/>
    <x v="1162"/>
    <x v="1162"/>
    <x v="1162"/>
    <x v="3327"/>
    <x v="0"/>
    <x v="1"/>
    <x v="0"/>
    <x v="0"/>
    <x v="0"/>
  </r>
  <r>
    <s v="PL 9971"/>
    <x v="2696"/>
    <x v="3"/>
    <x v="0"/>
    <x v="3"/>
    <x v="0"/>
    <x v="0"/>
    <x v="249"/>
    <x v="376"/>
    <x v="2066"/>
    <x v="2066"/>
    <x v="2066"/>
    <x v="3328"/>
    <x v="0"/>
    <x v="1"/>
    <x v="0"/>
    <x v="0"/>
    <x v="0"/>
  </r>
  <r>
    <s v="PL 9973"/>
    <x v="2697"/>
    <x v="1"/>
    <x v="0"/>
    <x v="3"/>
    <x v="0"/>
    <x v="0"/>
    <x v="271"/>
    <x v="28"/>
    <x v="3077"/>
    <x v="3077"/>
    <x v="3077"/>
    <x v="3329"/>
    <x v="0"/>
    <x v="1"/>
    <x v="0"/>
    <x v="0"/>
    <x v="0"/>
  </r>
  <r>
    <s v="PL 9975"/>
    <x v="2697"/>
    <x v="1"/>
    <x v="0"/>
    <x v="17"/>
    <x v="2"/>
    <x v="18"/>
    <x v="262"/>
    <x v="36"/>
    <x v="3078"/>
    <x v="3078"/>
    <x v="3078"/>
    <x v="3330"/>
    <x v="0"/>
    <x v="1"/>
    <x v="0"/>
    <x v="0"/>
    <x v="1"/>
  </r>
  <r>
    <s v="PL 9977"/>
    <x v="2697"/>
    <x v="1"/>
    <x v="0"/>
    <x v="17"/>
    <x v="2"/>
    <x v="18"/>
    <x v="262"/>
    <x v="36"/>
    <x v="3079"/>
    <x v="3079"/>
    <x v="3079"/>
    <x v="3331"/>
    <x v="0"/>
    <x v="1"/>
    <x v="0"/>
    <x v="0"/>
    <x v="1"/>
  </r>
  <r>
    <s v="PL 9979"/>
    <x v="2698"/>
    <x v="3"/>
    <x v="0"/>
    <x v="3"/>
    <x v="0"/>
    <x v="0"/>
    <x v="251"/>
    <x v="393"/>
    <x v="476"/>
    <x v="476"/>
    <x v="476"/>
    <x v="1017"/>
    <x v="0"/>
    <x v="1"/>
    <x v="0"/>
    <x v="0"/>
    <x v="0"/>
  </r>
  <r>
    <s v="PL 9981"/>
    <x v="2698"/>
    <x v="3"/>
    <x v="0"/>
    <x v="3"/>
    <x v="2"/>
    <x v="18"/>
    <x v="184"/>
    <x v="591"/>
    <x v="3080"/>
    <x v="3080"/>
    <x v="3080"/>
    <x v="3332"/>
    <x v="0"/>
    <x v="1"/>
    <x v="0"/>
    <x v="0"/>
    <x v="1"/>
  </r>
  <r>
    <s v="PL 9983"/>
    <x v="2445"/>
    <x v="1"/>
    <x v="0"/>
    <x v="17"/>
    <x v="2"/>
    <x v="18"/>
    <x v="251"/>
    <x v="184"/>
    <x v="3081"/>
    <x v="3081"/>
    <x v="3081"/>
    <x v="3333"/>
    <x v="0"/>
    <x v="1"/>
    <x v="0"/>
    <x v="0"/>
    <x v="1"/>
  </r>
  <r>
    <s v="PL 9985"/>
    <x v="2445"/>
    <x v="3"/>
    <x v="0"/>
    <x v="17"/>
    <x v="0"/>
    <x v="53"/>
    <x v="256"/>
    <x v="118"/>
    <x v="3082"/>
    <x v="3082"/>
    <x v="3082"/>
    <x v="3334"/>
    <x v="0"/>
    <x v="1"/>
    <x v="0"/>
    <x v="0"/>
    <x v="0"/>
  </r>
  <r>
    <s v="PL 9987"/>
    <x v="2699"/>
    <x v="3"/>
    <x v="0"/>
    <x v="17"/>
    <x v="2"/>
    <x v="18"/>
    <x v="256"/>
    <x v="189"/>
    <x v="3083"/>
    <x v="3083"/>
    <x v="3083"/>
    <x v="3335"/>
    <x v="0"/>
    <x v="1"/>
    <x v="1"/>
    <x v="1"/>
    <x v="0"/>
  </r>
  <r>
    <s v="PL 9989"/>
    <x v="2700"/>
    <x v="1"/>
    <x v="0"/>
    <x v="17"/>
    <x v="0"/>
    <x v="53"/>
    <x v="250"/>
    <x v="383"/>
    <x v="3084"/>
    <x v="3084"/>
    <x v="3084"/>
    <x v="3336"/>
    <x v="0"/>
    <x v="1"/>
    <x v="1"/>
    <x v="0"/>
    <x v="0"/>
  </r>
  <r>
    <s v="PL 9991"/>
    <x v="2701"/>
    <x v="3"/>
    <x v="0"/>
    <x v="17"/>
    <x v="0"/>
    <x v="53"/>
    <x v="267"/>
    <x v="120"/>
    <x v="3085"/>
    <x v="3085"/>
    <x v="3085"/>
    <x v="3337"/>
    <x v="0"/>
    <x v="1"/>
    <x v="1"/>
    <x v="0"/>
    <x v="0"/>
  </r>
  <r>
    <s v="PL 9993"/>
    <x v="2702"/>
    <x v="0"/>
    <x v="0"/>
    <x v="12"/>
    <x v="1"/>
    <x v="2"/>
    <x v="264"/>
    <x v="580"/>
    <x v="3086"/>
    <x v="3086"/>
    <x v="3086"/>
    <x v="3338"/>
    <x v="0"/>
    <x v="1"/>
    <x v="1"/>
    <x v="1"/>
    <x v="0"/>
  </r>
  <r>
    <s v="PL 9995"/>
    <x v="2703"/>
    <x v="1"/>
    <x v="0"/>
    <x v="12"/>
    <x v="0"/>
    <x v="53"/>
    <x v="264"/>
    <x v="201"/>
    <x v="3087"/>
    <x v="3087"/>
    <x v="3087"/>
    <x v="3339"/>
    <x v="0"/>
    <x v="1"/>
    <x v="1"/>
    <x v="0"/>
    <x v="0"/>
  </r>
  <r>
    <s v="PL 9997"/>
    <x v="2704"/>
    <x v="3"/>
    <x v="0"/>
    <x v="12"/>
    <x v="0"/>
    <x v="0"/>
    <x v="264"/>
    <x v="580"/>
    <x v="3088"/>
    <x v="3088"/>
    <x v="3088"/>
    <x v="3340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000"/>
    <x v="2704"/>
    <x v="2"/>
    <x v="2"/>
    <x v="4"/>
    <x v="0"/>
    <x v="0"/>
    <x v="258"/>
    <x v="571"/>
    <x v="3089"/>
    <x v="3089"/>
    <x v="3089"/>
    <x v="3341"/>
    <x v="1"/>
    <x v="1"/>
    <x v="0"/>
    <x v="0"/>
    <x v="0"/>
  </r>
  <r>
    <s v="PL 10005"/>
    <x v="1"/>
    <x v="0"/>
    <x v="0"/>
    <x v="4"/>
    <x v="0"/>
    <x v="0"/>
    <x v="258"/>
    <x v="571"/>
    <x v="3089"/>
    <x v="3089"/>
    <x v="3089"/>
    <x v="3342"/>
    <x v="0"/>
    <x v="1"/>
    <x v="0"/>
    <x v="0"/>
    <x v="0"/>
  </r>
  <r>
    <s v="PL 12161"/>
    <x v="2705"/>
    <x v="2"/>
    <x v="1"/>
    <x v="1"/>
    <x v="4"/>
    <x v="67"/>
    <x v="283"/>
    <x v="614"/>
    <x v="3090"/>
    <x v="3090"/>
    <x v="3090"/>
    <x v="1634"/>
    <x v="0"/>
    <x v="0"/>
    <x v="0"/>
    <x v="1"/>
    <x v="2"/>
  </r>
  <r>
    <s v="PL 10661"/>
    <x v="2307"/>
    <x v="0"/>
    <x v="0"/>
    <x v="1"/>
    <x v="0"/>
    <x v="16"/>
    <x v="285"/>
    <x v="616"/>
    <x v="3091"/>
    <x v="3091"/>
    <x v="3091"/>
    <x v="3343"/>
    <x v="0"/>
    <x v="1"/>
    <x v="0"/>
    <x v="0"/>
    <x v="0"/>
  </r>
  <r>
    <s v="PL 10061"/>
    <x v="2674"/>
    <x v="0"/>
    <x v="0"/>
    <x v="2"/>
    <x v="2"/>
    <x v="35"/>
    <x v="286"/>
    <x v="7"/>
    <x v="3092"/>
    <x v="3092"/>
    <x v="3092"/>
    <x v="3344"/>
    <x v="0"/>
    <x v="1"/>
    <x v="0"/>
    <x v="1"/>
    <x v="0"/>
  </r>
  <r>
    <s v="PL 10009"/>
    <x v="2466"/>
    <x v="1"/>
    <x v="0"/>
    <x v="2"/>
    <x v="1"/>
    <x v="4"/>
    <x v="287"/>
    <x v="617"/>
    <x v="3093"/>
    <x v="3093"/>
    <x v="3093"/>
    <x v="3345"/>
    <x v="1"/>
    <x v="2"/>
    <x v="0"/>
    <x v="0"/>
    <x v="1"/>
  </r>
  <r>
    <s v="PL 10723"/>
    <x v="2352"/>
    <x v="0"/>
    <x v="0"/>
    <x v="4"/>
    <x v="0"/>
    <x v="16"/>
    <x v="285"/>
    <x v="616"/>
    <x v="3094"/>
    <x v="3094"/>
    <x v="3094"/>
    <x v="3346"/>
    <x v="0"/>
    <x v="1"/>
    <x v="0"/>
    <x v="0"/>
    <x v="0"/>
  </r>
  <r>
    <s v="PL 11051"/>
    <x v="109"/>
    <x v="0"/>
    <x v="0"/>
    <x v="3"/>
    <x v="0"/>
    <x v="53"/>
    <x v="288"/>
    <x v="618"/>
    <x v="3095"/>
    <x v="3095"/>
    <x v="3095"/>
    <x v="3347"/>
    <x v="0"/>
    <x v="1"/>
    <x v="0"/>
    <x v="0"/>
    <x v="0"/>
  </r>
  <r>
    <s v="PL 10450"/>
    <x v="2706"/>
    <x v="0"/>
    <x v="0"/>
    <x v="0"/>
    <x v="1"/>
    <x v="2"/>
    <x v="277"/>
    <x v="602"/>
    <x v="3096"/>
    <x v="3096"/>
    <x v="3096"/>
    <x v="3348"/>
    <x v="0"/>
    <x v="1"/>
    <x v="1"/>
    <x v="1"/>
    <x v="0"/>
  </r>
  <r>
    <s v="PL 12520"/>
    <x v="2707"/>
    <x v="3"/>
    <x v="0"/>
    <x v="4"/>
    <x v="0"/>
    <x v="16"/>
    <x v="289"/>
    <x v="619"/>
    <x v="384"/>
    <x v="384"/>
    <x v="384"/>
    <x v="921"/>
    <x v="0"/>
    <x v="2"/>
    <x v="0"/>
    <x v="0"/>
    <x v="0"/>
  </r>
  <r>
    <s v="PL 11332"/>
    <x v="738"/>
    <x v="2"/>
    <x v="3"/>
    <x v="9"/>
    <x v="2"/>
    <x v="40"/>
    <x v="276"/>
    <x v="45"/>
    <x v="3097"/>
    <x v="3097"/>
    <x v="3097"/>
    <x v="3349"/>
    <x v="0"/>
    <x v="2"/>
    <x v="0"/>
    <x v="1"/>
    <x v="0"/>
  </r>
  <r>
    <s v="PL 11603"/>
    <x v="41"/>
    <x v="1"/>
    <x v="0"/>
    <x v="9"/>
    <x v="2"/>
    <x v="20"/>
    <x v="280"/>
    <x v="45"/>
    <x v="3098"/>
    <x v="3098"/>
    <x v="3098"/>
    <x v="3350"/>
    <x v="0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710"/>
    <x v="2708"/>
    <x v="1"/>
    <x v="0"/>
    <x v="22"/>
    <x v="2"/>
    <x v="20"/>
    <x v="290"/>
    <x v="620"/>
    <x v="3099"/>
    <x v="3099"/>
    <x v="3099"/>
    <x v="3351"/>
    <x v="0"/>
    <x v="1"/>
    <x v="1"/>
    <x v="1"/>
    <x v="0"/>
  </r>
  <r>
    <s v="PL 10399"/>
    <x v="38"/>
    <x v="0"/>
    <x v="0"/>
    <x v="4"/>
    <x v="4"/>
    <x v="67"/>
    <x v="284"/>
    <x v="615"/>
    <x v="2667"/>
    <x v="2667"/>
    <x v="2667"/>
    <x v="171"/>
    <x v="0"/>
    <x v="1"/>
    <x v="2"/>
    <x v="0"/>
    <x v="2"/>
  </r>
  <r>
    <s v="PL 10007"/>
    <x v="2709"/>
    <x v="1"/>
    <x v="0"/>
    <x v="4"/>
    <x v="0"/>
    <x v="24"/>
    <x v="284"/>
    <x v="615"/>
    <x v="3100"/>
    <x v="3100"/>
    <x v="3100"/>
    <x v="3352"/>
    <x v="0"/>
    <x v="1"/>
    <x v="0"/>
    <x v="0"/>
    <x v="0"/>
  </r>
  <r>
    <s v="PL 10021"/>
    <x v="2710"/>
    <x v="0"/>
    <x v="0"/>
    <x v="1"/>
    <x v="2"/>
    <x v="50"/>
    <x v="287"/>
    <x v="617"/>
    <x v="3101"/>
    <x v="3101"/>
    <x v="3101"/>
    <x v="3353"/>
    <x v="1"/>
    <x v="2"/>
    <x v="1"/>
    <x v="1"/>
    <x v="0"/>
  </r>
  <r>
    <s v="PL 10085"/>
    <x v="2711"/>
    <x v="3"/>
    <x v="0"/>
    <x v="0"/>
    <x v="2"/>
    <x v="18"/>
    <x v="286"/>
    <x v="568"/>
    <x v="3102"/>
    <x v="3102"/>
    <x v="3102"/>
    <x v="3354"/>
    <x v="0"/>
    <x v="1"/>
    <x v="1"/>
    <x v="1"/>
    <x v="0"/>
  </r>
  <r>
    <s v="PL 10432"/>
    <x v="2712"/>
    <x v="3"/>
    <x v="0"/>
    <x v="1"/>
    <x v="1"/>
    <x v="2"/>
    <x v="283"/>
    <x v="614"/>
    <x v="1952"/>
    <x v="1952"/>
    <x v="1952"/>
    <x v="2071"/>
    <x v="0"/>
    <x v="2"/>
    <x v="0"/>
    <x v="0"/>
    <x v="1"/>
  </r>
  <r>
    <s v="PL 10660"/>
    <x v="2713"/>
    <x v="1"/>
    <x v="0"/>
    <x v="1"/>
    <x v="0"/>
    <x v="24"/>
    <x v="285"/>
    <x v="616"/>
    <x v="1308"/>
    <x v="1308"/>
    <x v="1308"/>
    <x v="1530"/>
    <x v="0"/>
    <x v="1"/>
    <x v="0"/>
    <x v="0"/>
    <x v="0"/>
  </r>
  <r>
    <s v="PL 10153"/>
    <x v="2714"/>
    <x v="3"/>
    <x v="0"/>
    <x v="1"/>
    <x v="1"/>
    <x v="7"/>
    <x v="288"/>
    <x v="621"/>
    <x v="3103"/>
    <x v="3103"/>
    <x v="3103"/>
    <x v="3355"/>
    <x v="0"/>
    <x v="2"/>
    <x v="0"/>
    <x v="0"/>
    <x v="1"/>
  </r>
  <r>
    <s v="PL 10616"/>
    <x v="2466"/>
    <x v="1"/>
    <x v="0"/>
    <x v="4"/>
    <x v="4"/>
    <x v="67"/>
    <x v="284"/>
    <x v="615"/>
    <x v="3104"/>
    <x v="3104"/>
    <x v="3104"/>
    <x v="171"/>
    <x v="0"/>
    <x v="1"/>
    <x v="2"/>
    <x v="0"/>
    <x v="2"/>
  </r>
  <r>
    <s v="PL 10066"/>
    <x v="2715"/>
    <x v="1"/>
    <x v="0"/>
    <x v="6"/>
    <x v="2"/>
    <x v="35"/>
    <x v="286"/>
    <x v="622"/>
    <x v="3105"/>
    <x v="3105"/>
    <x v="3105"/>
    <x v="3356"/>
    <x v="0"/>
    <x v="1"/>
    <x v="1"/>
    <x v="1"/>
    <x v="0"/>
  </r>
  <r>
    <s v="PL 11601"/>
    <x v="2716"/>
    <x v="3"/>
    <x v="0"/>
    <x v="9"/>
    <x v="1"/>
    <x v="2"/>
    <x v="291"/>
    <x v="623"/>
    <x v="301"/>
    <x v="301"/>
    <x v="301"/>
    <x v="3357"/>
    <x v="0"/>
    <x v="2"/>
    <x v="0"/>
    <x v="0"/>
    <x v="1"/>
  </r>
  <r>
    <s v="PL 11283"/>
    <x v="2717"/>
    <x v="0"/>
    <x v="0"/>
    <x v="0"/>
    <x v="2"/>
    <x v="34"/>
    <x v="276"/>
    <x v="601"/>
    <x v="3106"/>
    <x v="3106"/>
    <x v="3106"/>
    <x v="3358"/>
    <x v="0"/>
    <x v="2"/>
    <x v="0"/>
    <x v="0"/>
    <x v="1"/>
  </r>
  <r>
    <s v="PL 11021"/>
    <x v="2439"/>
    <x v="3"/>
    <x v="0"/>
    <x v="1"/>
    <x v="2"/>
    <x v="20"/>
    <x v="292"/>
    <x v="624"/>
    <x v="3107"/>
    <x v="3107"/>
    <x v="3107"/>
    <x v="3359"/>
    <x v="0"/>
    <x v="2"/>
    <x v="0"/>
    <x v="1"/>
    <x v="0"/>
  </r>
  <r>
    <s v="PL 10709"/>
    <x v="121"/>
    <x v="3"/>
    <x v="0"/>
    <x v="9"/>
    <x v="2"/>
    <x v="27"/>
    <x v="293"/>
    <x v="625"/>
    <x v="3108"/>
    <x v="3108"/>
    <x v="3108"/>
    <x v="3360"/>
    <x v="0"/>
    <x v="0"/>
    <x v="0"/>
    <x v="0"/>
    <x v="1"/>
  </r>
  <r>
    <s v="PL 10145"/>
    <x v="11"/>
    <x v="3"/>
    <x v="0"/>
    <x v="3"/>
    <x v="2"/>
    <x v="35"/>
    <x v="294"/>
    <x v="626"/>
    <x v="3109"/>
    <x v="3109"/>
    <x v="3109"/>
    <x v="3361"/>
    <x v="0"/>
    <x v="2"/>
    <x v="0"/>
    <x v="1"/>
    <x v="0"/>
  </r>
  <r>
    <s v="PL 12206"/>
    <x v="2718"/>
    <x v="3"/>
    <x v="0"/>
    <x v="3"/>
    <x v="2"/>
    <x v="35"/>
    <x v="294"/>
    <x v="626"/>
    <x v="3109"/>
    <x v="3109"/>
    <x v="3109"/>
    <x v="3361"/>
    <x v="0"/>
    <x v="2"/>
    <x v="1"/>
    <x v="1"/>
    <x v="0"/>
  </r>
  <r>
    <s v="PL 11023"/>
    <x v="321"/>
    <x v="0"/>
    <x v="0"/>
    <x v="0"/>
    <x v="0"/>
    <x v="0"/>
    <x v="295"/>
    <x v="627"/>
    <x v="3110"/>
    <x v="3110"/>
    <x v="3110"/>
    <x v="3362"/>
    <x v="0"/>
    <x v="2"/>
    <x v="0"/>
    <x v="0"/>
    <x v="0"/>
  </r>
  <r>
    <s v="PL 10477"/>
    <x v="321"/>
    <x v="3"/>
    <x v="0"/>
    <x v="6"/>
    <x v="2"/>
    <x v="35"/>
    <x v="283"/>
    <x v="614"/>
    <x v="3111"/>
    <x v="3111"/>
    <x v="3111"/>
    <x v="3363"/>
    <x v="0"/>
    <x v="1"/>
    <x v="0"/>
    <x v="0"/>
    <x v="1"/>
  </r>
  <r>
    <s v="PL 10430"/>
    <x v="37"/>
    <x v="1"/>
    <x v="0"/>
    <x v="1"/>
    <x v="2"/>
    <x v="35"/>
    <x v="283"/>
    <x v="614"/>
    <x v="3112"/>
    <x v="3112"/>
    <x v="3112"/>
    <x v="3364"/>
    <x v="0"/>
    <x v="2"/>
    <x v="0"/>
    <x v="0"/>
    <x v="1"/>
  </r>
  <r>
    <s v="PL 10209"/>
    <x v="2719"/>
    <x v="3"/>
    <x v="0"/>
    <x v="8"/>
    <x v="2"/>
    <x v="20"/>
    <x v="296"/>
    <x v="628"/>
    <x v="2812"/>
    <x v="2812"/>
    <x v="2812"/>
    <x v="3365"/>
    <x v="0"/>
    <x v="1"/>
    <x v="0"/>
    <x v="1"/>
    <x v="0"/>
  </r>
  <r>
    <s v="PL 10200"/>
    <x v="2714"/>
    <x v="2"/>
    <x v="3"/>
    <x v="23"/>
    <x v="2"/>
    <x v="20"/>
    <x v="279"/>
    <x v="605"/>
    <x v="3113"/>
    <x v="3113"/>
    <x v="3113"/>
    <x v="3366"/>
    <x v="0"/>
    <x v="1"/>
    <x v="0"/>
    <x v="0"/>
    <x v="1"/>
  </r>
  <r>
    <s v="PL 10146"/>
    <x v="2720"/>
    <x v="1"/>
    <x v="0"/>
    <x v="3"/>
    <x v="2"/>
    <x v="35"/>
    <x v="294"/>
    <x v="626"/>
    <x v="3114"/>
    <x v="3114"/>
    <x v="3114"/>
    <x v="3367"/>
    <x v="0"/>
    <x v="2"/>
    <x v="1"/>
    <x v="1"/>
    <x v="0"/>
  </r>
  <r>
    <s v="PL 12209"/>
    <x v="2514"/>
    <x v="1"/>
    <x v="0"/>
    <x v="3"/>
    <x v="2"/>
    <x v="35"/>
    <x v="294"/>
    <x v="626"/>
    <x v="3114"/>
    <x v="3114"/>
    <x v="3114"/>
    <x v="3367"/>
    <x v="0"/>
    <x v="2"/>
    <x v="0"/>
    <x v="0"/>
    <x v="1"/>
  </r>
  <r>
    <s v="PL 10656"/>
    <x v="321"/>
    <x v="0"/>
    <x v="0"/>
    <x v="4"/>
    <x v="4"/>
    <x v="67"/>
    <x v="294"/>
    <x v="626"/>
    <x v="3115"/>
    <x v="3115"/>
    <x v="3115"/>
    <x v="171"/>
    <x v="0"/>
    <x v="1"/>
    <x v="2"/>
    <x v="0"/>
    <x v="2"/>
  </r>
  <r>
    <s v="PL 11406"/>
    <x v="321"/>
    <x v="0"/>
    <x v="0"/>
    <x v="5"/>
    <x v="2"/>
    <x v="72"/>
    <x v="280"/>
    <x v="606"/>
    <x v="3116"/>
    <x v="3116"/>
    <x v="3116"/>
    <x v="3368"/>
    <x v="0"/>
    <x v="1"/>
    <x v="0"/>
    <x v="0"/>
    <x v="1"/>
  </r>
  <r>
    <s v="PL 10037"/>
    <x v="2721"/>
    <x v="0"/>
    <x v="0"/>
    <x v="0"/>
    <x v="2"/>
    <x v="35"/>
    <x v="280"/>
    <x v="606"/>
    <x v="3117"/>
    <x v="3117"/>
    <x v="3117"/>
    <x v="3369"/>
    <x v="0"/>
    <x v="2"/>
    <x v="0"/>
    <x v="0"/>
    <x v="1"/>
  </r>
  <r>
    <s v="PL 10152"/>
    <x v="2722"/>
    <x v="0"/>
    <x v="0"/>
    <x v="4"/>
    <x v="0"/>
    <x v="70"/>
    <x v="297"/>
    <x v="629"/>
    <x v="1544"/>
    <x v="1544"/>
    <x v="1544"/>
    <x v="1634"/>
    <x v="0"/>
    <x v="1"/>
    <x v="1"/>
    <x v="0"/>
    <x v="0"/>
  </r>
  <r>
    <s v="PL 12521"/>
    <x v="30"/>
    <x v="0"/>
    <x v="0"/>
    <x v="4"/>
    <x v="0"/>
    <x v="24"/>
    <x v="289"/>
    <x v="619"/>
    <x v="287"/>
    <x v="287"/>
    <x v="287"/>
    <x v="373"/>
    <x v="0"/>
    <x v="2"/>
    <x v="0"/>
    <x v="0"/>
    <x v="0"/>
  </r>
  <r>
    <s v="PL 11096"/>
    <x v="2723"/>
    <x v="1"/>
    <x v="0"/>
    <x v="2"/>
    <x v="2"/>
    <x v="34"/>
    <x v="282"/>
    <x v="613"/>
    <x v="3118"/>
    <x v="3118"/>
    <x v="3118"/>
    <x v="3370"/>
    <x v="0"/>
    <x v="2"/>
    <x v="1"/>
    <x v="1"/>
    <x v="0"/>
  </r>
  <r>
    <s v="PL 9296"/>
    <x v="41"/>
    <x v="1"/>
    <x v="0"/>
    <x v="17"/>
    <x v="0"/>
    <x v="0"/>
    <x v="281"/>
    <x v="607"/>
    <x v="3119"/>
    <x v="3119"/>
    <x v="3119"/>
    <x v="3371"/>
    <x v="0"/>
    <x v="1"/>
    <x v="0"/>
    <x v="0"/>
    <x v="0"/>
  </r>
  <r>
    <s v="PL 10600"/>
    <x v="883"/>
    <x v="3"/>
    <x v="0"/>
    <x v="2"/>
    <x v="2"/>
    <x v="31"/>
    <x v="298"/>
    <x v="630"/>
    <x v="3120"/>
    <x v="3120"/>
    <x v="3120"/>
    <x v="3372"/>
    <x v="1"/>
    <x v="2"/>
    <x v="0"/>
    <x v="0"/>
    <x v="1"/>
  </r>
  <r>
    <s v="PL 10368"/>
    <x v="2724"/>
    <x v="1"/>
    <x v="0"/>
    <x v="16"/>
    <x v="2"/>
    <x v="33"/>
    <x v="281"/>
    <x v="607"/>
    <x v="3121"/>
    <x v="3121"/>
    <x v="3121"/>
    <x v="3373"/>
    <x v="1"/>
    <x v="0"/>
    <x v="1"/>
    <x v="1"/>
    <x v="0"/>
  </r>
  <r>
    <s v="PL 10369"/>
    <x v="2725"/>
    <x v="1"/>
    <x v="0"/>
    <x v="16"/>
    <x v="2"/>
    <x v="33"/>
    <x v="281"/>
    <x v="607"/>
    <x v="3121"/>
    <x v="3121"/>
    <x v="3121"/>
    <x v="3373"/>
    <x v="1"/>
    <x v="0"/>
    <x v="0"/>
    <x v="0"/>
    <x v="1"/>
  </r>
  <r>
    <s v="PL 10028"/>
    <x v="2726"/>
    <x v="1"/>
    <x v="0"/>
    <x v="3"/>
    <x v="0"/>
    <x v="15"/>
    <x v="299"/>
    <x v="631"/>
    <x v="555"/>
    <x v="555"/>
    <x v="555"/>
    <x v="574"/>
    <x v="0"/>
    <x v="2"/>
    <x v="0"/>
    <x v="0"/>
    <x v="0"/>
  </r>
  <r>
    <s v="PL 10256"/>
    <x v="2726"/>
    <x v="0"/>
    <x v="0"/>
    <x v="0"/>
    <x v="2"/>
    <x v="41"/>
    <x v="300"/>
    <x v="632"/>
    <x v="3122"/>
    <x v="3122"/>
    <x v="3122"/>
    <x v="3374"/>
    <x v="0"/>
    <x v="2"/>
    <x v="0"/>
    <x v="0"/>
    <x v="1"/>
  </r>
  <r>
    <s v="PL 10006"/>
    <x v="2727"/>
    <x v="3"/>
    <x v="0"/>
    <x v="4"/>
    <x v="2"/>
    <x v="23"/>
    <x v="299"/>
    <x v="631"/>
    <x v="2603"/>
    <x v="2603"/>
    <x v="2603"/>
    <x v="189"/>
    <x v="0"/>
    <x v="2"/>
    <x v="1"/>
    <x v="1"/>
    <x v="0"/>
  </r>
  <r>
    <s v="PL 10261"/>
    <x v="131"/>
    <x v="2"/>
    <x v="1"/>
    <x v="6"/>
    <x v="2"/>
    <x v="23"/>
    <x v="282"/>
    <x v="613"/>
    <x v="3123"/>
    <x v="3123"/>
    <x v="3123"/>
    <x v="3375"/>
    <x v="0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701"/>
    <x v="2709"/>
    <x v="1"/>
    <x v="0"/>
    <x v="4"/>
    <x v="2"/>
    <x v="35"/>
    <x v="294"/>
    <x v="626"/>
    <x v="3124"/>
    <x v="3124"/>
    <x v="3124"/>
    <x v="3376"/>
    <x v="0"/>
    <x v="0"/>
    <x v="0"/>
    <x v="0"/>
    <x v="1"/>
  </r>
  <r>
    <s v="PL 11818"/>
    <x v="494"/>
    <x v="1"/>
    <x v="0"/>
    <x v="0"/>
    <x v="0"/>
    <x v="0"/>
    <x v="301"/>
    <x v="633"/>
    <x v="3125"/>
    <x v="3125"/>
    <x v="3125"/>
    <x v="3377"/>
    <x v="0"/>
    <x v="1"/>
    <x v="0"/>
    <x v="0"/>
    <x v="0"/>
  </r>
  <r>
    <s v="PL 10558"/>
    <x v="2728"/>
    <x v="3"/>
    <x v="0"/>
    <x v="2"/>
    <x v="2"/>
    <x v="31"/>
    <x v="301"/>
    <x v="633"/>
    <x v="3126"/>
    <x v="3126"/>
    <x v="3126"/>
    <x v="3378"/>
    <x v="1"/>
    <x v="2"/>
    <x v="1"/>
    <x v="1"/>
    <x v="0"/>
  </r>
  <r>
    <s v="PL 10087"/>
    <x v="2729"/>
    <x v="0"/>
    <x v="0"/>
    <x v="9"/>
    <x v="2"/>
    <x v="23"/>
    <x v="281"/>
    <x v="607"/>
    <x v="3127"/>
    <x v="3127"/>
    <x v="3127"/>
    <x v="3379"/>
    <x v="0"/>
    <x v="2"/>
    <x v="0"/>
    <x v="0"/>
    <x v="1"/>
  </r>
  <r>
    <s v="PL 10027"/>
    <x v="1451"/>
    <x v="3"/>
    <x v="0"/>
    <x v="12"/>
    <x v="0"/>
    <x v="24"/>
    <x v="284"/>
    <x v="615"/>
    <x v="361"/>
    <x v="361"/>
    <x v="361"/>
    <x v="372"/>
    <x v="0"/>
    <x v="1"/>
    <x v="0"/>
    <x v="0"/>
    <x v="0"/>
  </r>
  <r>
    <s v="PL 11066"/>
    <x v="713"/>
    <x v="1"/>
    <x v="0"/>
    <x v="7"/>
    <x v="0"/>
    <x v="16"/>
    <x v="292"/>
    <x v="624"/>
    <x v="361"/>
    <x v="361"/>
    <x v="361"/>
    <x v="372"/>
    <x v="0"/>
    <x v="1"/>
    <x v="0"/>
    <x v="0"/>
    <x v="0"/>
  </r>
  <r>
    <s v="PL 10545"/>
    <x v="2730"/>
    <x v="3"/>
    <x v="0"/>
    <x v="8"/>
    <x v="2"/>
    <x v="20"/>
    <x v="294"/>
    <x v="626"/>
    <x v="361"/>
    <x v="361"/>
    <x v="361"/>
    <x v="1382"/>
    <x v="0"/>
    <x v="1"/>
    <x v="1"/>
    <x v="1"/>
    <x v="0"/>
  </r>
  <r>
    <s v="PL 10150"/>
    <x v="2731"/>
    <x v="1"/>
    <x v="0"/>
    <x v="2"/>
    <x v="2"/>
    <x v="31"/>
    <x v="273"/>
    <x v="598"/>
    <x v="3128"/>
    <x v="3128"/>
    <x v="3128"/>
    <x v="3380"/>
    <x v="1"/>
    <x v="2"/>
    <x v="0"/>
    <x v="0"/>
    <x v="1"/>
  </r>
  <r>
    <s v="PL 11052"/>
    <x v="2721"/>
    <x v="2"/>
    <x v="2"/>
    <x v="3"/>
    <x v="0"/>
    <x v="0"/>
    <x v="301"/>
    <x v="633"/>
    <x v="3129"/>
    <x v="3129"/>
    <x v="3129"/>
    <x v="3381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008"/>
    <x v="2707"/>
    <x v="2"/>
    <x v="2"/>
    <x v="4"/>
    <x v="0"/>
    <x v="70"/>
    <x v="284"/>
    <x v="615"/>
    <x v="2868"/>
    <x v="2868"/>
    <x v="2868"/>
    <x v="3382"/>
    <x v="0"/>
    <x v="1"/>
    <x v="0"/>
    <x v="0"/>
    <x v="0"/>
  </r>
  <r>
    <s v="PL 10689"/>
    <x v="35"/>
    <x v="0"/>
    <x v="0"/>
    <x v="1"/>
    <x v="2"/>
    <x v="35"/>
    <x v="297"/>
    <x v="629"/>
    <x v="3130"/>
    <x v="3130"/>
    <x v="3130"/>
    <x v="3383"/>
    <x v="0"/>
    <x v="2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1736"/>
    <x v="2732"/>
    <x v="1"/>
    <x v="0"/>
    <x v="4"/>
    <x v="2"/>
    <x v="18"/>
    <x v="288"/>
    <x v="458"/>
    <x v="3131"/>
    <x v="3131"/>
    <x v="3131"/>
    <x v="3384"/>
    <x v="0"/>
    <x v="1"/>
    <x v="0"/>
    <x v="1"/>
    <x v="0"/>
  </r>
  <r>
    <s v="PL 10122"/>
    <x v="2352"/>
    <x v="1"/>
    <x v="0"/>
    <x v="6"/>
    <x v="2"/>
    <x v="35"/>
    <x v="273"/>
    <x v="598"/>
    <x v="3132"/>
    <x v="3132"/>
    <x v="3132"/>
    <x v="3385"/>
    <x v="0"/>
    <x v="2"/>
    <x v="0"/>
    <x v="0"/>
    <x v="1"/>
  </r>
  <r>
    <s v="PL 10585"/>
    <x v="2333"/>
    <x v="3"/>
    <x v="0"/>
    <x v="2"/>
    <x v="2"/>
    <x v="31"/>
    <x v="298"/>
    <x v="630"/>
    <x v="3133"/>
    <x v="3133"/>
    <x v="3133"/>
    <x v="3386"/>
    <x v="1"/>
    <x v="2"/>
    <x v="0"/>
    <x v="1"/>
    <x v="0"/>
  </r>
  <r>
    <s v="PL 10744"/>
    <x v="2733"/>
    <x v="3"/>
    <x v="0"/>
    <x v="4"/>
    <x v="0"/>
    <x v="70"/>
    <x v="276"/>
    <x v="601"/>
    <x v="793"/>
    <x v="793"/>
    <x v="793"/>
    <x v="896"/>
    <x v="0"/>
    <x v="2"/>
    <x v="0"/>
    <x v="0"/>
    <x v="0"/>
  </r>
  <r>
    <s v="PL 10038"/>
    <x v="1657"/>
    <x v="3"/>
    <x v="0"/>
    <x v="0"/>
    <x v="1"/>
    <x v="1"/>
    <x v="280"/>
    <x v="606"/>
    <x v="23"/>
    <x v="23"/>
    <x v="23"/>
    <x v="23"/>
    <x v="0"/>
    <x v="2"/>
    <x v="0"/>
    <x v="0"/>
    <x v="1"/>
  </r>
  <r>
    <s v="PL 10465"/>
    <x v="2734"/>
    <x v="3"/>
    <x v="0"/>
    <x v="3"/>
    <x v="0"/>
    <x v="15"/>
    <x v="283"/>
    <x v="614"/>
    <x v="23"/>
    <x v="23"/>
    <x v="23"/>
    <x v="23"/>
    <x v="0"/>
    <x v="1"/>
    <x v="1"/>
    <x v="0"/>
    <x v="0"/>
  </r>
  <r>
    <s v="PL 10454"/>
    <x v="30"/>
    <x v="1"/>
    <x v="0"/>
    <x v="2"/>
    <x v="0"/>
    <x v="74"/>
    <x v="290"/>
    <x v="620"/>
    <x v="3134"/>
    <x v="3134"/>
    <x v="3134"/>
    <x v="3387"/>
    <x v="1"/>
    <x v="2"/>
    <x v="0"/>
    <x v="0"/>
    <x v="0"/>
  </r>
  <r>
    <s v="PL 10671"/>
    <x v="2735"/>
    <x v="1"/>
    <x v="0"/>
    <x v="1"/>
    <x v="2"/>
    <x v="29"/>
    <x v="298"/>
    <x v="630"/>
    <x v="3135"/>
    <x v="3135"/>
    <x v="3135"/>
    <x v="3388"/>
    <x v="1"/>
    <x v="1"/>
    <x v="1"/>
    <x v="1"/>
    <x v="0"/>
  </r>
  <r>
    <s v="PL 10103"/>
    <x v="2736"/>
    <x v="3"/>
    <x v="0"/>
    <x v="4"/>
    <x v="2"/>
    <x v="72"/>
    <x v="297"/>
    <x v="629"/>
    <x v="3136"/>
    <x v="3136"/>
    <x v="3136"/>
    <x v="3389"/>
    <x v="0"/>
    <x v="1"/>
    <x v="0"/>
    <x v="1"/>
    <x v="0"/>
  </r>
  <r>
    <s v="PL 10115"/>
    <x v="9"/>
    <x v="3"/>
    <x v="0"/>
    <x v="0"/>
    <x v="1"/>
    <x v="2"/>
    <x v="297"/>
    <x v="629"/>
    <x v="3137"/>
    <x v="3137"/>
    <x v="3137"/>
    <x v="3390"/>
    <x v="0"/>
    <x v="1"/>
    <x v="0"/>
    <x v="0"/>
    <x v="1"/>
  </r>
  <r>
    <s v="PL 10204"/>
    <x v="2503"/>
    <x v="1"/>
    <x v="0"/>
    <x v="1"/>
    <x v="0"/>
    <x v="19"/>
    <x v="283"/>
    <x v="614"/>
    <x v="3138"/>
    <x v="3138"/>
    <x v="3138"/>
    <x v="3391"/>
    <x v="0"/>
    <x v="2"/>
    <x v="0"/>
    <x v="0"/>
    <x v="0"/>
  </r>
  <r>
    <s v="PL 10537"/>
    <x v="2737"/>
    <x v="1"/>
    <x v="0"/>
    <x v="2"/>
    <x v="2"/>
    <x v="31"/>
    <x v="298"/>
    <x v="630"/>
    <x v="3139"/>
    <x v="3139"/>
    <x v="3139"/>
    <x v="3392"/>
    <x v="1"/>
    <x v="2"/>
    <x v="1"/>
    <x v="1"/>
    <x v="0"/>
  </r>
  <r>
    <s v="PL 10415"/>
    <x v="1400"/>
    <x v="0"/>
    <x v="0"/>
    <x v="2"/>
    <x v="2"/>
    <x v="31"/>
    <x v="302"/>
    <x v="634"/>
    <x v="3140"/>
    <x v="3140"/>
    <x v="3140"/>
    <x v="3393"/>
    <x v="1"/>
    <x v="2"/>
    <x v="0"/>
    <x v="0"/>
    <x v="1"/>
  </r>
  <r>
    <s v="PL 10725"/>
    <x v="2738"/>
    <x v="2"/>
    <x v="4"/>
    <x v="2"/>
    <x v="2"/>
    <x v="42"/>
    <x v="298"/>
    <x v="630"/>
    <x v="3141"/>
    <x v="3141"/>
    <x v="3141"/>
    <x v="3394"/>
    <x v="1"/>
    <x v="2"/>
    <x v="1"/>
    <x v="1"/>
    <x v="0"/>
  </r>
  <r>
    <s v="PL 11735"/>
    <x v="1654"/>
    <x v="2"/>
    <x v="4"/>
    <x v="4"/>
    <x v="2"/>
    <x v="18"/>
    <x v="288"/>
    <x v="458"/>
    <x v="3142"/>
    <x v="3142"/>
    <x v="3142"/>
    <x v="3395"/>
    <x v="0"/>
    <x v="1"/>
    <x v="0"/>
    <x v="1"/>
    <x v="0"/>
  </r>
  <r>
    <s v="PL 10105"/>
    <x v="2739"/>
    <x v="0"/>
    <x v="0"/>
    <x v="9"/>
    <x v="2"/>
    <x v="49"/>
    <x v="297"/>
    <x v="629"/>
    <x v="3143"/>
    <x v="3143"/>
    <x v="3143"/>
    <x v="3396"/>
    <x v="1"/>
    <x v="1"/>
    <x v="1"/>
    <x v="1"/>
    <x v="0"/>
  </r>
  <r>
    <s v="PL 9327"/>
    <x v="2333"/>
    <x v="2"/>
    <x v="2"/>
    <x v="0"/>
    <x v="1"/>
    <x v="2"/>
    <x v="299"/>
    <x v="631"/>
    <x v="2"/>
    <x v="2"/>
    <x v="2"/>
    <x v="2"/>
    <x v="0"/>
    <x v="2"/>
    <x v="0"/>
    <x v="1"/>
    <x v="0"/>
  </r>
  <r>
    <s v="PL 10181"/>
    <x v="2740"/>
    <x v="3"/>
    <x v="0"/>
    <x v="4"/>
    <x v="0"/>
    <x v="24"/>
    <x v="279"/>
    <x v="605"/>
    <x v="1714"/>
    <x v="1714"/>
    <x v="1714"/>
    <x v="1880"/>
    <x v="0"/>
    <x v="1"/>
    <x v="1"/>
    <x v="0"/>
    <x v="0"/>
  </r>
  <r>
    <s v="PL 10234"/>
    <x v="2741"/>
    <x v="3"/>
    <x v="0"/>
    <x v="0"/>
    <x v="0"/>
    <x v="0"/>
    <x v="290"/>
    <x v="620"/>
    <x v="3144"/>
    <x v="3144"/>
    <x v="3144"/>
    <x v="3397"/>
    <x v="0"/>
    <x v="2"/>
    <x v="0"/>
    <x v="0"/>
    <x v="0"/>
  </r>
  <r>
    <s v="PL 10672"/>
    <x v="2742"/>
    <x v="0"/>
    <x v="0"/>
    <x v="1"/>
    <x v="2"/>
    <x v="29"/>
    <x v="298"/>
    <x v="630"/>
    <x v="3145"/>
    <x v="3145"/>
    <x v="3145"/>
    <x v="3398"/>
    <x v="1"/>
    <x v="2"/>
    <x v="1"/>
    <x v="1"/>
    <x v="0"/>
  </r>
  <r>
    <s v="PL 10255"/>
    <x v="1884"/>
    <x v="2"/>
    <x v="4"/>
    <x v="0"/>
    <x v="2"/>
    <x v="41"/>
    <x v="300"/>
    <x v="632"/>
    <x v="3146"/>
    <x v="3146"/>
    <x v="3146"/>
    <x v="3399"/>
    <x v="0"/>
    <x v="2"/>
    <x v="0"/>
    <x v="0"/>
    <x v="1"/>
  </r>
  <r>
    <s v="PL 10727"/>
    <x v="2743"/>
    <x v="1"/>
    <x v="0"/>
    <x v="9"/>
    <x v="2"/>
    <x v="35"/>
    <x v="301"/>
    <x v="633"/>
    <x v="3147"/>
    <x v="3147"/>
    <x v="3147"/>
    <x v="3400"/>
    <x v="1"/>
    <x v="2"/>
    <x v="1"/>
    <x v="1"/>
    <x v="0"/>
  </r>
  <r>
    <s v="PL 10106"/>
    <x v="132"/>
    <x v="2"/>
    <x v="3"/>
    <x v="6"/>
    <x v="2"/>
    <x v="37"/>
    <x v="273"/>
    <x v="598"/>
    <x v="3148"/>
    <x v="3148"/>
    <x v="3148"/>
    <x v="3401"/>
    <x v="0"/>
    <x v="2"/>
    <x v="0"/>
    <x v="0"/>
    <x v="1"/>
  </r>
  <r>
    <s v="PL 10136"/>
    <x v="2744"/>
    <x v="2"/>
    <x v="3"/>
    <x v="2"/>
    <x v="2"/>
    <x v="31"/>
    <x v="289"/>
    <x v="619"/>
    <x v="3149"/>
    <x v="3149"/>
    <x v="3149"/>
    <x v="3402"/>
    <x v="1"/>
    <x v="2"/>
    <x v="1"/>
    <x v="1"/>
    <x v="0"/>
  </r>
  <r>
    <s v="PL 10112"/>
    <x v="64"/>
    <x v="3"/>
    <x v="0"/>
    <x v="0"/>
    <x v="2"/>
    <x v="35"/>
    <x v="296"/>
    <x v="628"/>
    <x v="3150"/>
    <x v="3150"/>
    <x v="3150"/>
    <x v="3403"/>
    <x v="0"/>
    <x v="2"/>
    <x v="0"/>
    <x v="0"/>
    <x v="1"/>
  </r>
  <r>
    <s v="PL 10034"/>
    <x v="2745"/>
    <x v="3"/>
    <x v="0"/>
    <x v="9"/>
    <x v="2"/>
    <x v="36"/>
    <x v="303"/>
    <x v="635"/>
    <x v="3151"/>
    <x v="3151"/>
    <x v="3151"/>
    <x v="3404"/>
    <x v="1"/>
    <x v="2"/>
    <x v="1"/>
    <x v="1"/>
    <x v="0"/>
  </r>
  <r>
    <s v="PL 10016"/>
    <x v="44"/>
    <x v="2"/>
    <x v="1"/>
    <x v="1"/>
    <x v="1"/>
    <x v="7"/>
    <x v="304"/>
    <x v="636"/>
    <x v="3152"/>
    <x v="3152"/>
    <x v="3152"/>
    <x v="3405"/>
    <x v="0"/>
    <x v="2"/>
    <x v="0"/>
    <x v="0"/>
    <x v="1"/>
  </r>
  <r>
    <s v="PL 10164"/>
    <x v="2746"/>
    <x v="2"/>
    <x v="1"/>
    <x v="2"/>
    <x v="2"/>
    <x v="31"/>
    <x v="282"/>
    <x v="613"/>
    <x v="1375"/>
    <x v="1375"/>
    <x v="1375"/>
    <x v="3406"/>
    <x v="1"/>
    <x v="2"/>
    <x v="0"/>
    <x v="1"/>
    <x v="0"/>
  </r>
  <r>
    <s v="PL 10020"/>
    <x v="830"/>
    <x v="1"/>
    <x v="0"/>
    <x v="1"/>
    <x v="1"/>
    <x v="11"/>
    <x v="279"/>
    <x v="605"/>
    <x v="3153"/>
    <x v="3153"/>
    <x v="3153"/>
    <x v="3407"/>
    <x v="1"/>
    <x v="2"/>
    <x v="0"/>
    <x v="1"/>
    <x v="0"/>
  </r>
  <r>
    <s v="PL 10262"/>
    <x v="2747"/>
    <x v="1"/>
    <x v="0"/>
    <x v="6"/>
    <x v="2"/>
    <x v="23"/>
    <x v="282"/>
    <x v="613"/>
    <x v="3154"/>
    <x v="3154"/>
    <x v="3154"/>
    <x v="3408"/>
    <x v="0"/>
    <x v="1"/>
    <x v="0"/>
    <x v="0"/>
    <x v="1"/>
  </r>
  <r>
    <s v="PL 11093"/>
    <x v="373"/>
    <x v="1"/>
    <x v="0"/>
    <x v="0"/>
    <x v="2"/>
    <x v="35"/>
    <x v="293"/>
    <x v="625"/>
    <x v="3155"/>
    <x v="3155"/>
    <x v="3155"/>
    <x v="3409"/>
    <x v="0"/>
    <x v="1"/>
    <x v="0"/>
    <x v="1"/>
    <x v="0"/>
  </r>
  <r>
    <s v="PL 10086"/>
    <x v="2709"/>
    <x v="2"/>
    <x v="4"/>
    <x v="0"/>
    <x v="0"/>
    <x v="0"/>
    <x v="297"/>
    <x v="629"/>
    <x v="3156"/>
    <x v="3156"/>
    <x v="3156"/>
    <x v="3410"/>
    <x v="0"/>
    <x v="1"/>
    <x v="0"/>
    <x v="0"/>
    <x v="0"/>
  </r>
  <r>
    <s v="PL 10615"/>
    <x v="35"/>
    <x v="2"/>
    <x v="3"/>
    <x v="4"/>
    <x v="0"/>
    <x v="15"/>
    <x v="284"/>
    <x v="615"/>
    <x v="77"/>
    <x v="77"/>
    <x v="77"/>
    <x v="528"/>
    <x v="0"/>
    <x v="1"/>
    <x v="0"/>
    <x v="0"/>
    <x v="0"/>
  </r>
  <r>
    <s v="PL 11009"/>
    <x v="2713"/>
    <x v="2"/>
    <x v="1"/>
    <x v="4"/>
    <x v="0"/>
    <x v="70"/>
    <x v="303"/>
    <x v="635"/>
    <x v="77"/>
    <x v="77"/>
    <x v="77"/>
    <x v="528"/>
    <x v="0"/>
    <x v="2"/>
    <x v="0"/>
    <x v="0"/>
    <x v="0"/>
  </r>
  <r>
    <s v="PL 11010"/>
    <x v="2716"/>
    <x v="1"/>
    <x v="0"/>
    <x v="4"/>
    <x v="0"/>
    <x v="15"/>
    <x v="286"/>
    <x v="622"/>
    <x v="77"/>
    <x v="77"/>
    <x v="77"/>
    <x v="78"/>
    <x v="0"/>
    <x v="2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1269"/>
    <x v="148"/>
    <x v="1"/>
    <x v="0"/>
    <x v="2"/>
    <x v="2"/>
    <x v="35"/>
    <x v="275"/>
    <x v="600"/>
    <x v="3157"/>
    <x v="3157"/>
    <x v="3157"/>
    <x v="3411"/>
    <x v="0"/>
    <x v="2"/>
    <x v="0"/>
    <x v="0"/>
    <x v="1"/>
  </r>
  <r>
    <s v="PL 10706"/>
    <x v="35"/>
    <x v="0"/>
    <x v="0"/>
    <x v="1"/>
    <x v="2"/>
    <x v="35"/>
    <x v="275"/>
    <x v="600"/>
    <x v="1921"/>
    <x v="1921"/>
    <x v="1921"/>
    <x v="2037"/>
    <x v="0"/>
    <x v="1"/>
    <x v="0"/>
    <x v="0"/>
    <x v="1"/>
  </r>
  <r>
    <s v="PL 10147"/>
    <x v="107"/>
    <x v="2"/>
    <x v="1"/>
    <x v="3"/>
    <x v="2"/>
    <x v="35"/>
    <x v="294"/>
    <x v="626"/>
    <x v="3158"/>
    <x v="3158"/>
    <x v="3158"/>
    <x v="3412"/>
    <x v="0"/>
    <x v="2"/>
    <x v="0"/>
    <x v="0"/>
    <x v="1"/>
  </r>
  <r>
    <s v="PL 12212"/>
    <x v="2748"/>
    <x v="2"/>
    <x v="3"/>
    <x v="3"/>
    <x v="2"/>
    <x v="35"/>
    <x v="294"/>
    <x v="626"/>
    <x v="3158"/>
    <x v="3158"/>
    <x v="3158"/>
    <x v="3412"/>
    <x v="0"/>
    <x v="2"/>
    <x v="0"/>
    <x v="0"/>
    <x v="1"/>
  </r>
  <r>
    <s v="PL 11271"/>
    <x v="321"/>
    <x v="2"/>
    <x v="4"/>
    <x v="4"/>
    <x v="0"/>
    <x v="70"/>
    <x v="289"/>
    <x v="619"/>
    <x v="936"/>
    <x v="936"/>
    <x v="936"/>
    <x v="3413"/>
    <x v="0"/>
    <x v="2"/>
    <x v="0"/>
    <x v="0"/>
    <x v="0"/>
  </r>
  <r>
    <s v="PL 11589"/>
    <x v="321"/>
    <x v="3"/>
    <x v="0"/>
    <x v="2"/>
    <x v="2"/>
    <x v="46"/>
    <x v="291"/>
    <x v="623"/>
    <x v="3159"/>
    <x v="3159"/>
    <x v="3159"/>
    <x v="3414"/>
    <x v="0"/>
    <x v="1"/>
    <x v="0"/>
    <x v="0"/>
    <x v="1"/>
  </r>
  <r>
    <s v="PL 10538"/>
    <x v="2749"/>
    <x v="0"/>
    <x v="0"/>
    <x v="2"/>
    <x v="2"/>
    <x v="31"/>
    <x v="301"/>
    <x v="633"/>
    <x v="3160"/>
    <x v="3160"/>
    <x v="3160"/>
    <x v="3415"/>
    <x v="1"/>
    <x v="2"/>
    <x v="0"/>
    <x v="0"/>
    <x v="1"/>
  </r>
  <r>
    <s v="PL 10024"/>
    <x v="43"/>
    <x v="2"/>
    <x v="2"/>
    <x v="4"/>
    <x v="0"/>
    <x v="24"/>
    <x v="284"/>
    <x v="615"/>
    <x v="113"/>
    <x v="113"/>
    <x v="113"/>
    <x v="140"/>
    <x v="0"/>
    <x v="1"/>
    <x v="0"/>
    <x v="0"/>
    <x v="0"/>
  </r>
  <r>
    <s v="PL 10484"/>
    <x v="473"/>
    <x v="0"/>
    <x v="0"/>
    <x v="4"/>
    <x v="0"/>
    <x v="70"/>
    <x v="302"/>
    <x v="634"/>
    <x v="113"/>
    <x v="113"/>
    <x v="113"/>
    <x v="115"/>
    <x v="0"/>
    <x v="2"/>
    <x v="0"/>
    <x v="0"/>
    <x v="0"/>
  </r>
  <r>
    <s v="PL 10124"/>
    <x v="2731"/>
    <x v="0"/>
    <x v="0"/>
    <x v="6"/>
    <x v="2"/>
    <x v="72"/>
    <x v="250"/>
    <x v="590"/>
    <x v="3161"/>
    <x v="3161"/>
    <x v="3161"/>
    <x v="3416"/>
    <x v="0"/>
    <x v="1"/>
    <x v="0"/>
    <x v="0"/>
    <x v="1"/>
  </r>
  <r>
    <s v="PL 10126"/>
    <x v="35"/>
    <x v="1"/>
    <x v="0"/>
    <x v="6"/>
    <x v="2"/>
    <x v="72"/>
    <x v="267"/>
    <x v="583"/>
    <x v="2703"/>
    <x v="2703"/>
    <x v="2703"/>
    <x v="3417"/>
    <x v="0"/>
    <x v="1"/>
    <x v="0"/>
    <x v="0"/>
    <x v="1"/>
  </r>
  <r>
    <s v="PL 10128"/>
    <x v="2750"/>
    <x v="1"/>
    <x v="0"/>
    <x v="7"/>
    <x v="2"/>
    <x v="35"/>
    <x v="250"/>
    <x v="590"/>
    <x v="2085"/>
    <x v="2085"/>
    <x v="2085"/>
    <x v="1790"/>
    <x v="0"/>
    <x v="1"/>
    <x v="1"/>
    <x v="1"/>
    <x v="0"/>
  </r>
  <r>
    <s v="PL 10130"/>
    <x v="2637"/>
    <x v="2"/>
    <x v="1"/>
    <x v="7"/>
    <x v="1"/>
    <x v="1"/>
    <x v="250"/>
    <x v="590"/>
    <x v="1879"/>
    <x v="1879"/>
    <x v="1879"/>
    <x v="2053"/>
    <x v="0"/>
    <x v="1"/>
    <x v="0"/>
    <x v="1"/>
    <x v="0"/>
  </r>
  <r>
    <s v="PL 10688"/>
    <x v="1854"/>
    <x v="3"/>
    <x v="0"/>
    <x v="4"/>
    <x v="4"/>
    <x v="67"/>
    <x v="281"/>
    <x v="607"/>
    <x v="113"/>
    <x v="113"/>
    <x v="113"/>
    <x v="171"/>
    <x v="0"/>
    <x v="2"/>
    <x v="2"/>
    <x v="0"/>
    <x v="2"/>
  </r>
  <r>
    <s v="PL 12284"/>
    <x v="1854"/>
    <x v="2"/>
    <x v="2"/>
    <x v="12"/>
    <x v="0"/>
    <x v="53"/>
    <x v="297"/>
    <x v="379"/>
    <x v="3162"/>
    <x v="3162"/>
    <x v="3162"/>
    <x v="3418"/>
    <x v="1"/>
    <x v="1"/>
    <x v="0"/>
    <x v="0"/>
    <x v="0"/>
  </r>
  <r>
    <s v="PL 10490"/>
    <x v="2627"/>
    <x v="2"/>
    <x v="3"/>
    <x v="2"/>
    <x v="2"/>
    <x v="31"/>
    <x v="289"/>
    <x v="619"/>
    <x v="3163"/>
    <x v="3163"/>
    <x v="3163"/>
    <x v="3419"/>
    <x v="1"/>
    <x v="2"/>
    <x v="0"/>
    <x v="0"/>
    <x v="1"/>
  </r>
  <r>
    <s v="PL 10091"/>
    <x v="2751"/>
    <x v="0"/>
    <x v="0"/>
    <x v="9"/>
    <x v="2"/>
    <x v="49"/>
    <x v="303"/>
    <x v="635"/>
    <x v="3164"/>
    <x v="3164"/>
    <x v="3164"/>
    <x v="3420"/>
    <x v="1"/>
    <x v="2"/>
    <x v="1"/>
    <x v="1"/>
    <x v="0"/>
  </r>
  <r>
    <s v="PL 10748"/>
    <x v="2752"/>
    <x v="0"/>
    <x v="0"/>
    <x v="0"/>
    <x v="2"/>
    <x v="57"/>
    <x v="298"/>
    <x v="630"/>
    <x v="3165"/>
    <x v="3165"/>
    <x v="3165"/>
    <x v="3421"/>
    <x v="1"/>
    <x v="0"/>
    <x v="1"/>
    <x v="1"/>
    <x v="0"/>
  </r>
  <r>
    <s v="PL 10631"/>
    <x v="2497"/>
    <x v="0"/>
    <x v="0"/>
    <x v="4"/>
    <x v="0"/>
    <x v="70"/>
    <x v="302"/>
    <x v="45"/>
    <x v="3166"/>
    <x v="3166"/>
    <x v="3166"/>
    <x v="3422"/>
    <x v="0"/>
    <x v="2"/>
    <x v="0"/>
    <x v="0"/>
    <x v="0"/>
  </r>
  <r>
    <s v="PL 11734"/>
    <x v="492"/>
    <x v="0"/>
    <x v="0"/>
    <x v="3"/>
    <x v="0"/>
    <x v="53"/>
    <x v="297"/>
    <x v="637"/>
    <x v="3167"/>
    <x v="3167"/>
    <x v="3167"/>
    <x v="3423"/>
    <x v="0"/>
    <x v="1"/>
    <x v="0"/>
    <x v="0"/>
    <x v="0"/>
  </r>
  <r>
    <s v="PL 10489"/>
    <x v="2753"/>
    <x v="2"/>
    <x v="2"/>
    <x v="1"/>
    <x v="1"/>
    <x v="11"/>
    <x v="294"/>
    <x v="626"/>
    <x v="3168"/>
    <x v="3168"/>
    <x v="3168"/>
    <x v="3424"/>
    <x v="1"/>
    <x v="2"/>
    <x v="1"/>
    <x v="1"/>
    <x v="0"/>
  </r>
  <r>
    <s v="PL 10218"/>
    <x v="2332"/>
    <x v="3"/>
    <x v="0"/>
    <x v="1"/>
    <x v="1"/>
    <x v="2"/>
    <x v="280"/>
    <x v="606"/>
    <x v="376"/>
    <x v="376"/>
    <x v="376"/>
    <x v="387"/>
    <x v="0"/>
    <x v="2"/>
    <x v="0"/>
    <x v="0"/>
    <x v="1"/>
  </r>
  <r>
    <s v="PL 12141"/>
    <x v="442"/>
    <x v="1"/>
    <x v="0"/>
    <x v="1"/>
    <x v="1"/>
    <x v="2"/>
    <x v="296"/>
    <x v="628"/>
    <x v="376"/>
    <x v="376"/>
    <x v="376"/>
    <x v="387"/>
    <x v="0"/>
    <x v="2"/>
    <x v="0"/>
    <x v="1"/>
    <x v="0"/>
  </r>
  <r>
    <s v="PL 10238"/>
    <x v="30"/>
    <x v="0"/>
    <x v="0"/>
    <x v="20"/>
    <x v="0"/>
    <x v="15"/>
    <x v="288"/>
    <x v="621"/>
    <x v="220"/>
    <x v="220"/>
    <x v="220"/>
    <x v="579"/>
    <x v="0"/>
    <x v="1"/>
    <x v="0"/>
    <x v="0"/>
    <x v="0"/>
  </r>
  <r>
    <s v="PL 11273"/>
    <x v="30"/>
    <x v="3"/>
    <x v="0"/>
    <x v="4"/>
    <x v="4"/>
    <x v="67"/>
    <x v="304"/>
    <x v="636"/>
    <x v="220"/>
    <x v="220"/>
    <x v="220"/>
    <x v="171"/>
    <x v="0"/>
    <x v="2"/>
    <x v="2"/>
    <x v="0"/>
    <x v="2"/>
  </r>
  <r>
    <s v="PL 11029"/>
    <x v="2754"/>
    <x v="0"/>
    <x v="0"/>
    <x v="18"/>
    <x v="2"/>
    <x v="27"/>
    <x v="301"/>
    <x v="633"/>
    <x v="3169"/>
    <x v="3169"/>
    <x v="3169"/>
    <x v="3425"/>
    <x v="1"/>
    <x v="0"/>
    <x v="1"/>
    <x v="1"/>
    <x v="0"/>
  </r>
  <r>
    <s v="PL 10470"/>
    <x v="2755"/>
    <x v="0"/>
    <x v="0"/>
    <x v="0"/>
    <x v="2"/>
    <x v="26"/>
    <x v="290"/>
    <x v="620"/>
    <x v="3170"/>
    <x v="3170"/>
    <x v="3170"/>
    <x v="3426"/>
    <x v="1"/>
    <x v="2"/>
    <x v="0"/>
    <x v="1"/>
    <x v="0"/>
  </r>
  <r>
    <s v="PL 10025"/>
    <x v="2756"/>
    <x v="1"/>
    <x v="0"/>
    <x v="1"/>
    <x v="2"/>
    <x v="35"/>
    <x v="296"/>
    <x v="628"/>
    <x v="3171"/>
    <x v="3171"/>
    <x v="3171"/>
    <x v="3427"/>
    <x v="0"/>
    <x v="2"/>
    <x v="1"/>
    <x v="1"/>
    <x v="0"/>
  </r>
  <r>
    <s v="PL 11043"/>
    <x v="2757"/>
    <x v="0"/>
    <x v="0"/>
    <x v="2"/>
    <x v="2"/>
    <x v="31"/>
    <x v="298"/>
    <x v="630"/>
    <x v="3172"/>
    <x v="3172"/>
    <x v="3172"/>
    <x v="3428"/>
    <x v="1"/>
    <x v="2"/>
    <x v="1"/>
    <x v="1"/>
    <x v="0"/>
  </r>
  <r>
    <s v="PL 10594"/>
    <x v="43"/>
    <x v="0"/>
    <x v="0"/>
    <x v="2"/>
    <x v="2"/>
    <x v="35"/>
    <x v="275"/>
    <x v="600"/>
    <x v="3173"/>
    <x v="3173"/>
    <x v="3173"/>
    <x v="3429"/>
    <x v="1"/>
    <x v="2"/>
    <x v="0"/>
    <x v="0"/>
    <x v="1"/>
  </r>
  <r>
    <s v="PL 10703"/>
    <x v="2758"/>
    <x v="2"/>
    <x v="1"/>
    <x v="9"/>
    <x v="2"/>
    <x v="49"/>
    <x v="285"/>
    <x v="616"/>
    <x v="3174"/>
    <x v="3174"/>
    <x v="3174"/>
    <x v="3430"/>
    <x v="1"/>
    <x v="0"/>
    <x v="1"/>
    <x v="1"/>
    <x v="0"/>
  </r>
  <r>
    <s v="PL 11733"/>
    <x v="184"/>
    <x v="1"/>
    <x v="0"/>
    <x v="3"/>
    <x v="0"/>
    <x v="53"/>
    <x v="299"/>
    <x v="638"/>
    <x v="3175"/>
    <x v="3175"/>
    <x v="3175"/>
    <x v="3431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539"/>
    <x v="2332"/>
    <x v="1"/>
    <x v="0"/>
    <x v="6"/>
    <x v="2"/>
    <x v="35"/>
    <x v="294"/>
    <x v="639"/>
    <x v="3176"/>
    <x v="3176"/>
    <x v="3176"/>
    <x v="3432"/>
    <x v="1"/>
    <x v="1"/>
    <x v="0"/>
    <x v="0"/>
    <x v="1"/>
  </r>
  <r>
    <s v="PL 10010"/>
    <x v="277"/>
    <x v="2"/>
    <x v="1"/>
    <x v="0"/>
    <x v="1"/>
    <x v="7"/>
    <x v="296"/>
    <x v="628"/>
    <x v="3177"/>
    <x v="3177"/>
    <x v="3177"/>
    <x v="3433"/>
    <x v="1"/>
    <x v="2"/>
    <x v="0"/>
    <x v="0"/>
    <x v="1"/>
  </r>
  <r>
    <s v="PL 10119"/>
    <x v="2759"/>
    <x v="1"/>
    <x v="0"/>
    <x v="9"/>
    <x v="2"/>
    <x v="49"/>
    <x v="294"/>
    <x v="626"/>
    <x v="3178"/>
    <x v="3178"/>
    <x v="3178"/>
    <x v="3434"/>
    <x v="1"/>
    <x v="2"/>
    <x v="1"/>
    <x v="1"/>
    <x v="0"/>
  </r>
  <r>
    <s v="PL 10031"/>
    <x v="2760"/>
    <x v="2"/>
    <x v="3"/>
    <x v="2"/>
    <x v="2"/>
    <x v="31"/>
    <x v="297"/>
    <x v="629"/>
    <x v="3179"/>
    <x v="3179"/>
    <x v="3179"/>
    <x v="3435"/>
    <x v="1"/>
    <x v="2"/>
    <x v="1"/>
    <x v="1"/>
    <x v="0"/>
  </r>
  <r>
    <s v="PL 11160"/>
    <x v="2761"/>
    <x v="1"/>
    <x v="0"/>
    <x v="1"/>
    <x v="2"/>
    <x v="29"/>
    <x v="282"/>
    <x v="613"/>
    <x v="3180"/>
    <x v="3180"/>
    <x v="3180"/>
    <x v="3436"/>
    <x v="1"/>
    <x v="2"/>
    <x v="1"/>
    <x v="1"/>
    <x v="0"/>
  </r>
  <r>
    <s v="PL 11069"/>
    <x v="2762"/>
    <x v="2"/>
    <x v="3"/>
    <x v="4"/>
    <x v="2"/>
    <x v="20"/>
    <x v="292"/>
    <x v="624"/>
    <x v="3181"/>
    <x v="3181"/>
    <x v="3181"/>
    <x v="3437"/>
    <x v="0"/>
    <x v="1"/>
    <x v="1"/>
    <x v="1"/>
    <x v="0"/>
  </r>
  <r>
    <s v="PL 10260"/>
    <x v="444"/>
    <x v="1"/>
    <x v="0"/>
    <x v="6"/>
    <x v="2"/>
    <x v="23"/>
    <x v="282"/>
    <x v="613"/>
    <x v="3182"/>
    <x v="3182"/>
    <x v="3182"/>
    <x v="3438"/>
    <x v="0"/>
    <x v="1"/>
    <x v="0"/>
    <x v="1"/>
    <x v="0"/>
  </r>
  <r>
    <s v="PL 10071"/>
    <x v="1733"/>
    <x v="2"/>
    <x v="1"/>
    <x v="6"/>
    <x v="2"/>
    <x v="72"/>
    <x v="286"/>
    <x v="622"/>
    <x v="3183"/>
    <x v="3183"/>
    <x v="3183"/>
    <x v="3439"/>
    <x v="0"/>
    <x v="1"/>
    <x v="0"/>
    <x v="0"/>
    <x v="1"/>
  </r>
  <r>
    <s v="PL 10673"/>
    <x v="2709"/>
    <x v="0"/>
    <x v="0"/>
    <x v="1"/>
    <x v="2"/>
    <x v="39"/>
    <x v="292"/>
    <x v="624"/>
    <x v="3184"/>
    <x v="3184"/>
    <x v="3184"/>
    <x v="3440"/>
    <x v="1"/>
    <x v="2"/>
    <x v="0"/>
    <x v="0"/>
    <x v="1"/>
  </r>
  <r>
    <s v="PL 10139"/>
    <x v="2763"/>
    <x v="2"/>
    <x v="2"/>
    <x v="4"/>
    <x v="0"/>
    <x v="24"/>
    <x v="273"/>
    <x v="598"/>
    <x v="471"/>
    <x v="471"/>
    <x v="471"/>
    <x v="251"/>
    <x v="0"/>
    <x v="1"/>
    <x v="1"/>
    <x v="0"/>
    <x v="0"/>
  </r>
  <r>
    <s v="PL 11058"/>
    <x v="2725"/>
    <x v="1"/>
    <x v="0"/>
    <x v="4"/>
    <x v="0"/>
    <x v="24"/>
    <x v="298"/>
    <x v="630"/>
    <x v="471"/>
    <x v="471"/>
    <x v="471"/>
    <x v="294"/>
    <x v="0"/>
    <x v="1"/>
    <x v="0"/>
    <x v="0"/>
    <x v="0"/>
  </r>
  <r>
    <s v="PL 11033"/>
    <x v="2764"/>
    <x v="1"/>
    <x v="0"/>
    <x v="4"/>
    <x v="0"/>
    <x v="15"/>
    <x v="301"/>
    <x v="45"/>
    <x v="481"/>
    <x v="481"/>
    <x v="481"/>
    <x v="497"/>
    <x v="0"/>
    <x v="1"/>
    <x v="1"/>
    <x v="0"/>
    <x v="0"/>
  </r>
  <r>
    <s v="PL 11812"/>
    <x v="2765"/>
    <x v="3"/>
    <x v="0"/>
    <x v="6"/>
    <x v="1"/>
    <x v="2"/>
    <x v="285"/>
    <x v="616"/>
    <x v="481"/>
    <x v="481"/>
    <x v="481"/>
    <x v="497"/>
    <x v="0"/>
    <x v="1"/>
    <x v="0"/>
    <x v="1"/>
    <x v="0"/>
  </r>
  <r>
    <s v="PL 10032"/>
    <x v="2766"/>
    <x v="3"/>
    <x v="0"/>
    <x v="2"/>
    <x v="2"/>
    <x v="31"/>
    <x v="292"/>
    <x v="624"/>
    <x v="3185"/>
    <x v="3185"/>
    <x v="3185"/>
    <x v="3441"/>
    <x v="1"/>
    <x v="2"/>
    <x v="1"/>
    <x v="1"/>
    <x v="0"/>
  </r>
  <r>
    <s v="PL 10657"/>
    <x v="2767"/>
    <x v="1"/>
    <x v="0"/>
    <x v="4"/>
    <x v="0"/>
    <x v="15"/>
    <x v="294"/>
    <x v="626"/>
    <x v="3186"/>
    <x v="3186"/>
    <x v="3186"/>
    <x v="260"/>
    <x v="0"/>
    <x v="1"/>
    <x v="1"/>
    <x v="0"/>
    <x v="0"/>
  </r>
  <r>
    <s v="PL 10424"/>
    <x v="262"/>
    <x v="3"/>
    <x v="0"/>
    <x v="17"/>
    <x v="2"/>
    <x v="35"/>
    <x v="277"/>
    <x v="602"/>
    <x v="2057"/>
    <x v="2057"/>
    <x v="2057"/>
    <x v="3442"/>
    <x v="0"/>
    <x v="1"/>
    <x v="0"/>
    <x v="1"/>
    <x v="0"/>
  </r>
  <r>
    <s v="PL 10095"/>
    <x v="2721"/>
    <x v="2"/>
    <x v="1"/>
    <x v="4"/>
    <x v="0"/>
    <x v="24"/>
    <x v="297"/>
    <x v="629"/>
    <x v="5"/>
    <x v="5"/>
    <x v="5"/>
    <x v="56"/>
    <x v="0"/>
    <x v="1"/>
    <x v="0"/>
    <x v="0"/>
    <x v="0"/>
  </r>
  <r>
    <s v="PL 10215"/>
    <x v="2768"/>
    <x v="0"/>
    <x v="0"/>
    <x v="4"/>
    <x v="0"/>
    <x v="24"/>
    <x v="296"/>
    <x v="628"/>
    <x v="5"/>
    <x v="5"/>
    <x v="5"/>
    <x v="5"/>
    <x v="0"/>
    <x v="1"/>
    <x v="1"/>
    <x v="0"/>
    <x v="0"/>
  </r>
  <r>
    <s v="PL 10252"/>
    <x v="2769"/>
    <x v="3"/>
    <x v="0"/>
    <x v="4"/>
    <x v="0"/>
    <x v="24"/>
    <x v="288"/>
    <x v="621"/>
    <x v="5"/>
    <x v="5"/>
    <x v="5"/>
    <x v="5"/>
    <x v="0"/>
    <x v="1"/>
    <x v="1"/>
    <x v="0"/>
    <x v="0"/>
  </r>
  <r>
    <s v="PL 10653"/>
    <x v="2770"/>
    <x v="3"/>
    <x v="0"/>
    <x v="4"/>
    <x v="0"/>
    <x v="24"/>
    <x v="290"/>
    <x v="620"/>
    <x v="5"/>
    <x v="5"/>
    <x v="5"/>
    <x v="5"/>
    <x v="0"/>
    <x v="1"/>
    <x v="1"/>
    <x v="0"/>
    <x v="0"/>
  </r>
  <r>
    <s v="PL 10404"/>
    <x v="2771"/>
    <x v="3"/>
    <x v="0"/>
    <x v="4"/>
    <x v="0"/>
    <x v="0"/>
    <x v="279"/>
    <x v="605"/>
    <x v="3187"/>
    <x v="3187"/>
    <x v="3187"/>
    <x v="3443"/>
    <x v="0"/>
    <x v="1"/>
    <x v="0"/>
    <x v="0"/>
    <x v="0"/>
  </r>
  <r>
    <s v="PL 11579"/>
    <x v="2772"/>
    <x v="3"/>
    <x v="0"/>
    <x v="18"/>
    <x v="2"/>
    <x v="27"/>
    <x v="280"/>
    <x v="606"/>
    <x v="3188"/>
    <x v="3188"/>
    <x v="3188"/>
    <x v="3444"/>
    <x v="1"/>
    <x v="0"/>
    <x v="1"/>
    <x v="1"/>
    <x v="0"/>
  </r>
  <r>
    <s v="PL 10403"/>
    <x v="2773"/>
    <x v="0"/>
    <x v="0"/>
    <x v="4"/>
    <x v="0"/>
    <x v="0"/>
    <x v="296"/>
    <x v="628"/>
    <x v="3189"/>
    <x v="3189"/>
    <x v="3189"/>
    <x v="3445"/>
    <x v="0"/>
    <x v="1"/>
    <x v="1"/>
    <x v="0"/>
    <x v="0"/>
  </r>
  <r>
    <s v="PL 10707"/>
    <x v="2774"/>
    <x v="1"/>
    <x v="0"/>
    <x v="1"/>
    <x v="2"/>
    <x v="35"/>
    <x v="275"/>
    <x v="600"/>
    <x v="792"/>
    <x v="792"/>
    <x v="792"/>
    <x v="828"/>
    <x v="0"/>
    <x v="1"/>
    <x v="1"/>
    <x v="1"/>
    <x v="0"/>
  </r>
  <r>
    <s v="PL 10202"/>
    <x v="2775"/>
    <x v="1"/>
    <x v="0"/>
    <x v="18"/>
    <x v="2"/>
    <x v="27"/>
    <x v="277"/>
    <x v="602"/>
    <x v="3190"/>
    <x v="3190"/>
    <x v="3190"/>
    <x v="3446"/>
    <x v="0"/>
    <x v="0"/>
    <x v="1"/>
    <x v="1"/>
    <x v="0"/>
  </r>
  <r>
    <s v="PL 10235"/>
    <x v="2748"/>
    <x v="2"/>
    <x v="1"/>
    <x v="1"/>
    <x v="2"/>
    <x v="33"/>
    <x v="283"/>
    <x v="614"/>
    <x v="3191"/>
    <x v="3191"/>
    <x v="3191"/>
    <x v="3447"/>
    <x v="0"/>
    <x v="2"/>
    <x v="0"/>
    <x v="0"/>
    <x v="1"/>
  </r>
  <r>
    <s v="PL 10177"/>
    <x v="2776"/>
    <x v="2"/>
    <x v="1"/>
    <x v="9"/>
    <x v="2"/>
    <x v="72"/>
    <x v="296"/>
    <x v="628"/>
    <x v="3192"/>
    <x v="3192"/>
    <x v="3192"/>
    <x v="3448"/>
    <x v="0"/>
    <x v="2"/>
    <x v="1"/>
    <x v="1"/>
    <x v="0"/>
  </r>
  <r>
    <s v="PL 10081"/>
    <x v="85"/>
    <x v="3"/>
    <x v="0"/>
    <x v="9"/>
    <x v="2"/>
    <x v="23"/>
    <x v="286"/>
    <x v="622"/>
    <x v="3193"/>
    <x v="3193"/>
    <x v="3193"/>
    <x v="3449"/>
    <x v="0"/>
    <x v="0"/>
    <x v="0"/>
    <x v="1"/>
    <x v="0"/>
  </r>
  <r>
    <s v="PL 11715"/>
    <x v="2777"/>
    <x v="1"/>
    <x v="0"/>
    <x v="17"/>
    <x v="1"/>
    <x v="2"/>
    <x v="280"/>
    <x v="606"/>
    <x v="1572"/>
    <x v="1572"/>
    <x v="1572"/>
    <x v="1664"/>
    <x v="0"/>
    <x v="1"/>
    <x v="1"/>
    <x v="1"/>
    <x v="0"/>
  </r>
  <r>
    <s v="PL 10529"/>
    <x v="2627"/>
    <x v="0"/>
    <x v="0"/>
    <x v="0"/>
    <x v="2"/>
    <x v="57"/>
    <x v="292"/>
    <x v="624"/>
    <x v="544"/>
    <x v="544"/>
    <x v="544"/>
    <x v="563"/>
    <x v="1"/>
    <x v="2"/>
    <x v="0"/>
    <x v="0"/>
    <x v="1"/>
  </r>
  <r>
    <s v="PL 10039"/>
    <x v="1575"/>
    <x v="3"/>
    <x v="0"/>
    <x v="21"/>
    <x v="2"/>
    <x v="35"/>
    <x v="281"/>
    <x v="607"/>
    <x v="3194"/>
    <x v="3194"/>
    <x v="3194"/>
    <x v="3450"/>
    <x v="0"/>
    <x v="0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187"/>
    <x v="1652"/>
    <x v="1"/>
    <x v="0"/>
    <x v="0"/>
    <x v="2"/>
    <x v="17"/>
    <x v="287"/>
    <x v="310"/>
    <x v="3195"/>
    <x v="3195"/>
    <x v="3195"/>
    <x v="3451"/>
    <x v="1"/>
    <x v="1"/>
    <x v="0"/>
    <x v="0"/>
    <x v="1"/>
  </r>
  <r>
    <s v="PL 10188"/>
    <x v="1652"/>
    <x v="0"/>
    <x v="0"/>
    <x v="0"/>
    <x v="2"/>
    <x v="17"/>
    <x v="287"/>
    <x v="310"/>
    <x v="1340"/>
    <x v="1340"/>
    <x v="1340"/>
    <x v="3452"/>
    <x v="1"/>
    <x v="1"/>
    <x v="0"/>
    <x v="0"/>
    <x v="1"/>
  </r>
  <r>
    <s v="PL 10189"/>
    <x v="254"/>
    <x v="2"/>
    <x v="1"/>
    <x v="0"/>
    <x v="2"/>
    <x v="17"/>
    <x v="287"/>
    <x v="310"/>
    <x v="3196"/>
    <x v="3196"/>
    <x v="3196"/>
    <x v="2603"/>
    <x v="1"/>
    <x v="1"/>
    <x v="0"/>
    <x v="1"/>
    <x v="0"/>
  </r>
  <r>
    <s v="PL 10524"/>
    <x v="2778"/>
    <x v="2"/>
    <x v="4"/>
    <x v="6"/>
    <x v="2"/>
    <x v="35"/>
    <x v="290"/>
    <x v="620"/>
    <x v="3197"/>
    <x v="3197"/>
    <x v="3197"/>
    <x v="3453"/>
    <x v="0"/>
    <x v="2"/>
    <x v="0"/>
    <x v="1"/>
    <x v="0"/>
  </r>
  <r>
    <s v="PL 10111"/>
    <x v="2392"/>
    <x v="2"/>
    <x v="3"/>
    <x v="6"/>
    <x v="2"/>
    <x v="33"/>
    <x v="282"/>
    <x v="613"/>
    <x v="3198"/>
    <x v="3198"/>
    <x v="3198"/>
    <x v="3454"/>
    <x v="0"/>
    <x v="2"/>
    <x v="0"/>
    <x v="1"/>
    <x v="0"/>
  </r>
  <r>
    <s v="PL 10135"/>
    <x v="32"/>
    <x v="2"/>
    <x v="3"/>
    <x v="0"/>
    <x v="2"/>
    <x v="35"/>
    <x v="305"/>
    <x v="640"/>
    <x v="3199"/>
    <x v="3199"/>
    <x v="3199"/>
    <x v="3455"/>
    <x v="0"/>
    <x v="2"/>
    <x v="0"/>
    <x v="1"/>
    <x v="0"/>
  </r>
  <r>
    <s v="PL 10118"/>
    <x v="626"/>
    <x v="1"/>
    <x v="0"/>
    <x v="3"/>
    <x v="2"/>
    <x v="27"/>
    <x v="305"/>
    <x v="640"/>
    <x v="3200"/>
    <x v="3200"/>
    <x v="3200"/>
    <x v="3456"/>
    <x v="1"/>
    <x v="0"/>
    <x v="0"/>
    <x v="0"/>
    <x v="1"/>
  </r>
  <r>
    <s v="PL 10029"/>
    <x v="1819"/>
    <x v="2"/>
    <x v="4"/>
    <x v="9"/>
    <x v="2"/>
    <x v="49"/>
    <x v="299"/>
    <x v="631"/>
    <x v="3201"/>
    <x v="3201"/>
    <x v="3201"/>
    <x v="3457"/>
    <x v="1"/>
    <x v="0"/>
    <x v="0"/>
    <x v="0"/>
    <x v="1"/>
  </r>
  <r>
    <s v="PL 10694"/>
    <x v="2779"/>
    <x v="0"/>
    <x v="0"/>
    <x v="1"/>
    <x v="2"/>
    <x v="35"/>
    <x v="290"/>
    <x v="620"/>
    <x v="3202"/>
    <x v="3202"/>
    <x v="3202"/>
    <x v="3458"/>
    <x v="1"/>
    <x v="2"/>
    <x v="1"/>
    <x v="1"/>
    <x v="0"/>
  </r>
  <r>
    <s v="PL 10693"/>
    <x v="2780"/>
    <x v="3"/>
    <x v="0"/>
    <x v="1"/>
    <x v="2"/>
    <x v="35"/>
    <x v="290"/>
    <x v="620"/>
    <x v="3203"/>
    <x v="3203"/>
    <x v="3203"/>
    <x v="3459"/>
    <x v="1"/>
    <x v="2"/>
    <x v="1"/>
    <x v="1"/>
    <x v="0"/>
  </r>
  <r>
    <s v="PL 11701"/>
    <x v="2781"/>
    <x v="1"/>
    <x v="0"/>
    <x v="3"/>
    <x v="0"/>
    <x v="0"/>
    <x v="273"/>
    <x v="598"/>
    <x v="3204"/>
    <x v="3204"/>
    <x v="3204"/>
    <x v="3460"/>
    <x v="0"/>
    <x v="1"/>
    <x v="1"/>
    <x v="0"/>
    <x v="0"/>
  </r>
  <r>
    <s v="PL 10692"/>
    <x v="333"/>
    <x v="1"/>
    <x v="0"/>
    <x v="1"/>
    <x v="2"/>
    <x v="35"/>
    <x v="290"/>
    <x v="620"/>
    <x v="3205"/>
    <x v="3205"/>
    <x v="3205"/>
    <x v="3461"/>
    <x v="1"/>
    <x v="2"/>
    <x v="0"/>
    <x v="0"/>
    <x v="1"/>
  </r>
  <r>
    <s v="PL 10523"/>
    <x v="1595"/>
    <x v="2"/>
    <x v="4"/>
    <x v="9"/>
    <x v="2"/>
    <x v="27"/>
    <x v="304"/>
    <x v="636"/>
    <x v="3206"/>
    <x v="3206"/>
    <x v="3206"/>
    <x v="3462"/>
    <x v="1"/>
    <x v="2"/>
    <x v="0"/>
    <x v="0"/>
    <x v="1"/>
  </r>
  <r>
    <s v="PL 10483"/>
    <x v="697"/>
    <x v="2"/>
    <x v="3"/>
    <x v="9"/>
    <x v="1"/>
    <x v="2"/>
    <x v="283"/>
    <x v="614"/>
    <x v="926"/>
    <x v="926"/>
    <x v="926"/>
    <x v="971"/>
    <x v="0"/>
    <x v="1"/>
    <x v="0"/>
    <x v="1"/>
    <x v="0"/>
  </r>
  <r>
    <s v="PL 10978"/>
    <x v="2782"/>
    <x v="1"/>
    <x v="0"/>
    <x v="8"/>
    <x v="2"/>
    <x v="64"/>
    <x v="280"/>
    <x v="606"/>
    <x v="3207"/>
    <x v="3207"/>
    <x v="3207"/>
    <x v="3463"/>
    <x v="1"/>
    <x v="0"/>
    <x v="1"/>
    <x v="1"/>
    <x v="0"/>
  </r>
  <r>
    <s v="PL 10485"/>
    <x v="2592"/>
    <x v="2"/>
    <x v="2"/>
    <x v="17"/>
    <x v="0"/>
    <x v="0"/>
    <x v="300"/>
    <x v="632"/>
    <x v="3208"/>
    <x v="3208"/>
    <x v="3208"/>
    <x v="3464"/>
    <x v="0"/>
    <x v="1"/>
    <x v="0"/>
    <x v="0"/>
    <x v="0"/>
  </r>
  <r>
    <s v="PL 11026"/>
    <x v="2783"/>
    <x v="2"/>
    <x v="3"/>
    <x v="17"/>
    <x v="0"/>
    <x v="0"/>
    <x v="293"/>
    <x v="625"/>
    <x v="3209"/>
    <x v="3209"/>
    <x v="3209"/>
    <x v="3465"/>
    <x v="0"/>
    <x v="1"/>
    <x v="0"/>
    <x v="0"/>
    <x v="0"/>
  </r>
  <r>
    <s v="PL 9325"/>
    <x v="2784"/>
    <x v="3"/>
    <x v="0"/>
    <x v="1"/>
    <x v="0"/>
    <x v="24"/>
    <x v="284"/>
    <x v="615"/>
    <x v="1949"/>
    <x v="1949"/>
    <x v="1949"/>
    <x v="2871"/>
    <x v="1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035"/>
    <x v="2785"/>
    <x v="2"/>
    <x v="1"/>
    <x v="9"/>
    <x v="2"/>
    <x v="40"/>
    <x v="303"/>
    <x v="635"/>
    <x v="3210"/>
    <x v="3210"/>
    <x v="3210"/>
    <x v="3466"/>
    <x v="1"/>
    <x v="2"/>
    <x v="1"/>
    <x v="1"/>
    <x v="0"/>
  </r>
  <r>
    <s v="PL 10011"/>
    <x v="1696"/>
    <x v="1"/>
    <x v="0"/>
    <x v="0"/>
    <x v="0"/>
    <x v="0"/>
    <x v="299"/>
    <x v="631"/>
    <x v="2722"/>
    <x v="2722"/>
    <x v="2722"/>
    <x v="2919"/>
    <x v="0"/>
    <x v="2"/>
    <x v="0"/>
    <x v="0"/>
    <x v="0"/>
  </r>
  <r>
    <s v="PL 10069"/>
    <x v="2746"/>
    <x v="1"/>
    <x v="0"/>
    <x v="1"/>
    <x v="1"/>
    <x v="11"/>
    <x v="279"/>
    <x v="605"/>
    <x v="3211"/>
    <x v="3211"/>
    <x v="3211"/>
    <x v="3467"/>
    <x v="1"/>
    <x v="2"/>
    <x v="0"/>
    <x v="1"/>
    <x v="0"/>
  </r>
  <r>
    <s v="PL 10258"/>
    <x v="2786"/>
    <x v="1"/>
    <x v="0"/>
    <x v="9"/>
    <x v="0"/>
    <x v="19"/>
    <x v="275"/>
    <x v="600"/>
    <x v="3212"/>
    <x v="3212"/>
    <x v="3212"/>
    <x v="3468"/>
    <x v="0"/>
    <x v="2"/>
    <x v="1"/>
    <x v="0"/>
    <x v="0"/>
  </r>
  <r>
    <s v="PL 10377"/>
    <x v="2787"/>
    <x v="1"/>
    <x v="0"/>
    <x v="4"/>
    <x v="2"/>
    <x v="72"/>
    <x v="286"/>
    <x v="622"/>
    <x v="3213"/>
    <x v="3213"/>
    <x v="3213"/>
    <x v="3469"/>
    <x v="0"/>
    <x v="1"/>
    <x v="1"/>
    <x v="1"/>
    <x v="0"/>
  </r>
  <r>
    <s v="PL 12043"/>
    <x v="2638"/>
    <x v="1"/>
    <x v="0"/>
    <x v="3"/>
    <x v="0"/>
    <x v="53"/>
    <x v="293"/>
    <x v="178"/>
    <x v="3214"/>
    <x v="3214"/>
    <x v="3214"/>
    <x v="3470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1724"/>
    <x v="2788"/>
    <x v="1"/>
    <x v="0"/>
    <x v="17"/>
    <x v="2"/>
    <x v="35"/>
    <x v="293"/>
    <x v="625"/>
    <x v="3215"/>
    <x v="3215"/>
    <x v="3215"/>
    <x v="3471"/>
    <x v="0"/>
    <x v="1"/>
    <x v="1"/>
    <x v="1"/>
    <x v="0"/>
  </r>
  <r>
    <s v="PL 10535"/>
    <x v="1696"/>
    <x v="3"/>
    <x v="0"/>
    <x v="9"/>
    <x v="1"/>
    <x v="7"/>
    <x v="280"/>
    <x v="606"/>
    <x v="3216"/>
    <x v="3216"/>
    <x v="3216"/>
    <x v="3472"/>
    <x v="1"/>
    <x v="2"/>
    <x v="0"/>
    <x v="0"/>
    <x v="1"/>
  </r>
  <r>
    <s v="PL 10402"/>
    <x v="2789"/>
    <x v="1"/>
    <x v="0"/>
    <x v="4"/>
    <x v="0"/>
    <x v="0"/>
    <x v="279"/>
    <x v="605"/>
    <x v="3217"/>
    <x v="3217"/>
    <x v="3217"/>
    <x v="3473"/>
    <x v="0"/>
    <x v="1"/>
    <x v="1"/>
    <x v="0"/>
    <x v="0"/>
  </r>
  <r>
    <s v="PL 11564"/>
    <x v="2790"/>
    <x v="3"/>
    <x v="0"/>
    <x v="4"/>
    <x v="2"/>
    <x v="35"/>
    <x v="301"/>
    <x v="633"/>
    <x v="3218"/>
    <x v="3218"/>
    <x v="3218"/>
    <x v="3474"/>
    <x v="0"/>
    <x v="1"/>
    <x v="0"/>
    <x v="1"/>
    <x v="0"/>
  </r>
  <r>
    <s v="PL 10592"/>
    <x v="2791"/>
    <x v="2"/>
    <x v="1"/>
    <x v="0"/>
    <x v="1"/>
    <x v="7"/>
    <x v="285"/>
    <x v="616"/>
    <x v="3219"/>
    <x v="3219"/>
    <x v="3219"/>
    <x v="3475"/>
    <x v="0"/>
    <x v="2"/>
    <x v="1"/>
    <x v="1"/>
    <x v="0"/>
  </r>
  <r>
    <s v="PL 10588"/>
    <x v="2792"/>
    <x v="2"/>
    <x v="3"/>
    <x v="9"/>
    <x v="2"/>
    <x v="49"/>
    <x v="294"/>
    <x v="626"/>
    <x v="839"/>
    <x v="839"/>
    <x v="839"/>
    <x v="3476"/>
    <x v="1"/>
    <x v="1"/>
    <x v="1"/>
    <x v="1"/>
    <x v="0"/>
  </r>
  <r>
    <s v="PL 10043"/>
    <x v="491"/>
    <x v="3"/>
    <x v="0"/>
    <x v="6"/>
    <x v="2"/>
    <x v="35"/>
    <x v="299"/>
    <x v="631"/>
    <x v="3220"/>
    <x v="3220"/>
    <x v="3220"/>
    <x v="3477"/>
    <x v="0"/>
    <x v="1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1097"/>
    <x v="210"/>
    <x v="0"/>
    <x v="0"/>
    <x v="2"/>
    <x v="2"/>
    <x v="62"/>
    <x v="282"/>
    <x v="613"/>
    <x v="3221"/>
    <x v="3221"/>
    <x v="3221"/>
    <x v="3478"/>
    <x v="0"/>
    <x v="2"/>
    <x v="0"/>
    <x v="0"/>
    <x v="1"/>
  </r>
  <r>
    <s v="PL 11085"/>
    <x v="210"/>
    <x v="1"/>
    <x v="0"/>
    <x v="3"/>
    <x v="2"/>
    <x v="18"/>
    <x v="293"/>
    <x v="3"/>
    <x v="3222"/>
    <x v="3222"/>
    <x v="3222"/>
    <x v="3479"/>
    <x v="0"/>
    <x v="1"/>
    <x v="0"/>
    <x v="0"/>
    <x v="1"/>
  </r>
  <r>
    <s v="PL 10026"/>
    <x v="883"/>
    <x v="3"/>
    <x v="0"/>
    <x v="17"/>
    <x v="2"/>
    <x v="22"/>
    <x v="273"/>
    <x v="598"/>
    <x v="3223"/>
    <x v="3223"/>
    <x v="3223"/>
    <x v="3480"/>
    <x v="0"/>
    <x v="2"/>
    <x v="0"/>
    <x v="0"/>
    <x v="1"/>
  </r>
  <r>
    <s v="PL 10460"/>
    <x v="2793"/>
    <x v="2"/>
    <x v="4"/>
    <x v="17"/>
    <x v="1"/>
    <x v="2"/>
    <x v="283"/>
    <x v="614"/>
    <x v="491"/>
    <x v="491"/>
    <x v="491"/>
    <x v="3481"/>
    <x v="0"/>
    <x v="1"/>
    <x v="0"/>
    <x v="1"/>
    <x v="0"/>
  </r>
  <r>
    <s v="PL 10237"/>
    <x v="43"/>
    <x v="1"/>
    <x v="0"/>
    <x v="4"/>
    <x v="0"/>
    <x v="70"/>
    <x v="288"/>
    <x v="621"/>
    <x v="599"/>
    <x v="599"/>
    <x v="599"/>
    <x v="623"/>
    <x v="0"/>
    <x v="1"/>
    <x v="0"/>
    <x v="0"/>
    <x v="0"/>
  </r>
  <r>
    <s v="PL 10564"/>
    <x v="1437"/>
    <x v="3"/>
    <x v="0"/>
    <x v="1"/>
    <x v="2"/>
    <x v="33"/>
    <x v="289"/>
    <x v="619"/>
    <x v="3224"/>
    <x v="3224"/>
    <x v="3224"/>
    <x v="3482"/>
    <x v="0"/>
    <x v="2"/>
    <x v="0"/>
    <x v="0"/>
    <x v="1"/>
  </r>
  <r>
    <s v="PL 10565"/>
    <x v="2794"/>
    <x v="1"/>
    <x v="0"/>
    <x v="1"/>
    <x v="2"/>
    <x v="33"/>
    <x v="289"/>
    <x v="619"/>
    <x v="3224"/>
    <x v="3224"/>
    <x v="3224"/>
    <x v="3482"/>
    <x v="0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587"/>
    <x v="775"/>
    <x v="2"/>
    <x v="2"/>
    <x v="0"/>
    <x v="2"/>
    <x v="57"/>
    <x v="304"/>
    <x v="636"/>
    <x v="3225"/>
    <x v="3225"/>
    <x v="3225"/>
    <x v="3483"/>
    <x v="1"/>
    <x v="2"/>
    <x v="0"/>
    <x v="0"/>
    <x v="1"/>
  </r>
  <r>
    <s v="PL 10217"/>
    <x v="210"/>
    <x v="2"/>
    <x v="4"/>
    <x v="1"/>
    <x v="0"/>
    <x v="70"/>
    <x v="277"/>
    <x v="602"/>
    <x v="1462"/>
    <x v="1462"/>
    <x v="1462"/>
    <x v="3484"/>
    <x v="0"/>
    <x v="2"/>
    <x v="0"/>
    <x v="0"/>
    <x v="0"/>
  </r>
  <r>
    <s v="PL 11041"/>
    <x v="2568"/>
    <x v="1"/>
    <x v="0"/>
    <x v="1"/>
    <x v="2"/>
    <x v="44"/>
    <x v="298"/>
    <x v="630"/>
    <x v="827"/>
    <x v="827"/>
    <x v="827"/>
    <x v="866"/>
    <x v="1"/>
    <x v="2"/>
    <x v="0"/>
    <x v="1"/>
    <x v="0"/>
  </r>
  <r>
    <s v="PL 10640"/>
    <x v="2795"/>
    <x v="0"/>
    <x v="0"/>
    <x v="0"/>
    <x v="0"/>
    <x v="0"/>
    <x v="290"/>
    <x v="620"/>
    <x v="3226"/>
    <x v="3226"/>
    <x v="3226"/>
    <x v="3485"/>
    <x v="0"/>
    <x v="1"/>
    <x v="1"/>
    <x v="0"/>
    <x v="0"/>
  </r>
  <r>
    <s v="PL 10012"/>
    <x v="2796"/>
    <x v="3"/>
    <x v="0"/>
    <x v="0"/>
    <x v="1"/>
    <x v="7"/>
    <x v="299"/>
    <x v="631"/>
    <x v="3227"/>
    <x v="3227"/>
    <x v="3227"/>
    <x v="3486"/>
    <x v="0"/>
    <x v="2"/>
    <x v="1"/>
    <x v="1"/>
    <x v="0"/>
  </r>
  <r>
    <s v="PL 11045"/>
    <x v="2797"/>
    <x v="0"/>
    <x v="0"/>
    <x v="6"/>
    <x v="2"/>
    <x v="23"/>
    <x v="293"/>
    <x v="625"/>
    <x v="3228"/>
    <x v="3228"/>
    <x v="3228"/>
    <x v="3487"/>
    <x v="0"/>
    <x v="1"/>
    <x v="1"/>
    <x v="1"/>
    <x v="0"/>
  </r>
  <r>
    <s v="PL 10681"/>
    <x v="20"/>
    <x v="2"/>
    <x v="4"/>
    <x v="1"/>
    <x v="1"/>
    <x v="7"/>
    <x v="288"/>
    <x v="621"/>
    <x v="3229"/>
    <x v="3229"/>
    <x v="3229"/>
    <x v="3488"/>
    <x v="1"/>
    <x v="2"/>
    <x v="0"/>
    <x v="0"/>
    <x v="1"/>
  </r>
  <r>
    <s v="PL 11006"/>
    <x v="2798"/>
    <x v="2"/>
    <x v="3"/>
    <x v="1"/>
    <x v="1"/>
    <x v="7"/>
    <x v="285"/>
    <x v="616"/>
    <x v="3229"/>
    <x v="3229"/>
    <x v="3229"/>
    <x v="3488"/>
    <x v="1"/>
    <x v="2"/>
    <x v="1"/>
    <x v="1"/>
    <x v="0"/>
  </r>
  <r>
    <s v="PL 10479"/>
    <x v="1964"/>
    <x v="1"/>
    <x v="0"/>
    <x v="6"/>
    <x v="2"/>
    <x v="34"/>
    <x v="283"/>
    <x v="614"/>
    <x v="3230"/>
    <x v="3230"/>
    <x v="3230"/>
    <x v="3489"/>
    <x v="0"/>
    <x v="1"/>
    <x v="0"/>
    <x v="1"/>
    <x v="0"/>
  </r>
  <r>
    <s v="PL 10720"/>
    <x v="1964"/>
    <x v="2"/>
    <x v="1"/>
    <x v="0"/>
    <x v="1"/>
    <x v="7"/>
    <x v="291"/>
    <x v="623"/>
    <x v="3231"/>
    <x v="3231"/>
    <x v="3231"/>
    <x v="3490"/>
    <x v="1"/>
    <x v="2"/>
    <x v="0"/>
    <x v="1"/>
    <x v="0"/>
  </r>
  <r>
    <s v="PL 11016"/>
    <x v="2719"/>
    <x v="0"/>
    <x v="0"/>
    <x v="4"/>
    <x v="2"/>
    <x v="72"/>
    <x v="293"/>
    <x v="45"/>
    <x v="3232"/>
    <x v="3232"/>
    <x v="3232"/>
    <x v="3491"/>
    <x v="0"/>
    <x v="2"/>
    <x v="0"/>
    <x v="1"/>
    <x v="0"/>
  </r>
  <r>
    <s v="PL 10493"/>
    <x v="9"/>
    <x v="3"/>
    <x v="0"/>
    <x v="17"/>
    <x v="0"/>
    <x v="0"/>
    <x v="300"/>
    <x v="632"/>
    <x v="3233"/>
    <x v="3233"/>
    <x v="3233"/>
    <x v="3492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464"/>
    <x v="2717"/>
    <x v="0"/>
    <x v="0"/>
    <x v="9"/>
    <x v="0"/>
    <x v="0"/>
    <x v="290"/>
    <x v="620"/>
    <x v="3234"/>
    <x v="3234"/>
    <x v="3234"/>
    <x v="3493"/>
    <x v="0"/>
    <x v="2"/>
    <x v="0"/>
    <x v="0"/>
    <x v="0"/>
  </r>
  <r>
    <s v="PL 11729"/>
    <x v="250"/>
    <x v="2"/>
    <x v="1"/>
    <x v="21"/>
    <x v="0"/>
    <x v="53"/>
    <x v="285"/>
    <x v="616"/>
    <x v="3235"/>
    <x v="3235"/>
    <x v="3235"/>
    <x v="3494"/>
    <x v="0"/>
    <x v="1"/>
    <x v="0"/>
    <x v="0"/>
    <x v="0"/>
  </r>
  <r>
    <s v="PL 12031"/>
    <x v="2799"/>
    <x v="1"/>
    <x v="0"/>
    <x v="9"/>
    <x v="0"/>
    <x v="53"/>
    <x v="288"/>
    <x v="621"/>
    <x v="3236"/>
    <x v="3236"/>
    <x v="3236"/>
    <x v="3495"/>
    <x v="0"/>
    <x v="1"/>
    <x v="0"/>
    <x v="0"/>
    <x v="0"/>
  </r>
  <r>
    <s v="PL 10254"/>
    <x v="2800"/>
    <x v="1"/>
    <x v="0"/>
    <x v="6"/>
    <x v="1"/>
    <x v="2"/>
    <x v="288"/>
    <x v="621"/>
    <x v="56"/>
    <x v="56"/>
    <x v="56"/>
    <x v="57"/>
    <x v="0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1274"/>
    <x v="2801"/>
    <x v="2"/>
    <x v="4"/>
    <x v="6"/>
    <x v="0"/>
    <x v="24"/>
    <x v="285"/>
    <x v="616"/>
    <x v="56"/>
    <x v="56"/>
    <x v="56"/>
    <x v="35"/>
    <x v="1"/>
    <x v="1"/>
    <x v="1"/>
    <x v="0"/>
    <x v="0"/>
  </r>
  <r>
    <s v="PL 11586"/>
    <x v="1819"/>
    <x v="1"/>
    <x v="0"/>
    <x v="6"/>
    <x v="0"/>
    <x v="24"/>
    <x v="291"/>
    <x v="45"/>
    <x v="56"/>
    <x v="56"/>
    <x v="56"/>
    <x v="57"/>
    <x v="0"/>
    <x v="1"/>
    <x v="0"/>
    <x v="0"/>
    <x v="0"/>
  </r>
  <r>
    <s v="PL 12165"/>
    <x v="2802"/>
    <x v="0"/>
    <x v="0"/>
    <x v="1"/>
    <x v="0"/>
    <x v="15"/>
    <x v="283"/>
    <x v="614"/>
    <x v="56"/>
    <x v="56"/>
    <x v="56"/>
    <x v="57"/>
    <x v="0"/>
    <x v="0"/>
    <x v="1"/>
    <x v="0"/>
    <x v="0"/>
  </r>
  <r>
    <s v="PL 11759"/>
    <x v="2803"/>
    <x v="3"/>
    <x v="0"/>
    <x v="3"/>
    <x v="1"/>
    <x v="9"/>
    <x v="290"/>
    <x v="199"/>
    <x v="3237"/>
    <x v="3237"/>
    <x v="3237"/>
    <x v="3496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268"/>
    <x v="139"/>
    <x v="2"/>
    <x v="2"/>
    <x v="4"/>
    <x v="0"/>
    <x v="0"/>
    <x v="256"/>
    <x v="139"/>
    <x v="3238"/>
    <x v="3238"/>
    <x v="3238"/>
    <x v="3497"/>
    <x v="0"/>
    <x v="1"/>
    <x v="0"/>
    <x v="0"/>
    <x v="0"/>
  </r>
  <r>
    <s v="PL 11728"/>
    <x v="277"/>
    <x v="3"/>
    <x v="0"/>
    <x v="21"/>
    <x v="0"/>
    <x v="53"/>
    <x v="285"/>
    <x v="616"/>
    <x v="3239"/>
    <x v="3239"/>
    <x v="3239"/>
    <x v="3498"/>
    <x v="0"/>
    <x v="1"/>
    <x v="0"/>
    <x v="0"/>
    <x v="0"/>
  </r>
  <r>
    <s v="PL 10271"/>
    <x v="637"/>
    <x v="0"/>
    <x v="0"/>
    <x v="3"/>
    <x v="0"/>
    <x v="0"/>
    <x v="260"/>
    <x v="542"/>
    <x v="3240"/>
    <x v="3240"/>
    <x v="3240"/>
    <x v="3499"/>
    <x v="0"/>
    <x v="1"/>
    <x v="0"/>
    <x v="0"/>
    <x v="0"/>
  </r>
  <r>
    <s v="PL 10273"/>
    <x v="2800"/>
    <x v="1"/>
    <x v="0"/>
    <x v="3"/>
    <x v="0"/>
    <x v="53"/>
    <x v="202"/>
    <x v="387"/>
    <x v="3241"/>
    <x v="3241"/>
    <x v="3241"/>
    <x v="3500"/>
    <x v="0"/>
    <x v="1"/>
    <x v="0"/>
    <x v="0"/>
    <x v="0"/>
  </r>
  <r>
    <s v="PL 10275"/>
    <x v="2804"/>
    <x v="3"/>
    <x v="0"/>
    <x v="3"/>
    <x v="0"/>
    <x v="53"/>
    <x v="202"/>
    <x v="387"/>
    <x v="3242"/>
    <x v="3242"/>
    <x v="3242"/>
    <x v="3501"/>
    <x v="0"/>
    <x v="1"/>
    <x v="1"/>
    <x v="0"/>
    <x v="0"/>
  </r>
  <r>
    <s v="PL 10277"/>
    <x v="2423"/>
    <x v="1"/>
    <x v="0"/>
    <x v="3"/>
    <x v="2"/>
    <x v="18"/>
    <x v="181"/>
    <x v="408"/>
    <x v="3243"/>
    <x v="3243"/>
    <x v="3243"/>
    <x v="3502"/>
    <x v="0"/>
    <x v="1"/>
    <x v="0"/>
    <x v="0"/>
    <x v="1"/>
  </r>
  <r>
    <s v="PL 10279"/>
    <x v="2423"/>
    <x v="3"/>
    <x v="0"/>
    <x v="3"/>
    <x v="2"/>
    <x v="18"/>
    <x v="206"/>
    <x v="276"/>
    <x v="3244"/>
    <x v="3244"/>
    <x v="3244"/>
    <x v="3503"/>
    <x v="0"/>
    <x v="1"/>
    <x v="0"/>
    <x v="0"/>
    <x v="1"/>
  </r>
  <r>
    <s v="PL 10281"/>
    <x v="2383"/>
    <x v="0"/>
    <x v="0"/>
    <x v="3"/>
    <x v="2"/>
    <x v="18"/>
    <x v="265"/>
    <x v="451"/>
    <x v="3245"/>
    <x v="3245"/>
    <x v="3245"/>
    <x v="3504"/>
    <x v="0"/>
    <x v="1"/>
    <x v="0"/>
    <x v="0"/>
    <x v="1"/>
  </r>
  <r>
    <s v="PL 10283"/>
    <x v="1369"/>
    <x v="0"/>
    <x v="0"/>
    <x v="3"/>
    <x v="0"/>
    <x v="53"/>
    <x v="245"/>
    <x v="357"/>
    <x v="912"/>
    <x v="912"/>
    <x v="912"/>
    <x v="955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286"/>
    <x v="2423"/>
    <x v="2"/>
    <x v="2"/>
    <x v="3"/>
    <x v="0"/>
    <x v="13"/>
    <x v="270"/>
    <x v="588"/>
    <x v="3246"/>
    <x v="3246"/>
    <x v="3246"/>
    <x v="3505"/>
    <x v="1"/>
    <x v="1"/>
    <x v="0"/>
    <x v="0"/>
    <x v="0"/>
  </r>
  <r>
    <s v="PL 10288"/>
    <x v="1586"/>
    <x v="2"/>
    <x v="3"/>
    <x v="0"/>
    <x v="2"/>
    <x v="26"/>
    <x v="271"/>
    <x v="592"/>
    <x v="3247"/>
    <x v="3247"/>
    <x v="3247"/>
    <x v="3506"/>
    <x v="1"/>
    <x v="2"/>
    <x v="0"/>
    <x v="0"/>
    <x v="1"/>
  </r>
  <r>
    <s v="PL 10289"/>
    <x v="2805"/>
    <x v="2"/>
    <x v="3"/>
    <x v="0"/>
    <x v="0"/>
    <x v="0"/>
    <x v="263"/>
    <x v="494"/>
    <x v="2514"/>
    <x v="2514"/>
    <x v="2514"/>
    <x v="3507"/>
    <x v="0"/>
    <x v="1"/>
    <x v="1"/>
    <x v="0"/>
    <x v="0"/>
  </r>
  <r>
    <s v="PL 10291"/>
    <x v="2806"/>
    <x v="3"/>
    <x v="0"/>
    <x v="0"/>
    <x v="0"/>
    <x v="0"/>
    <x v="278"/>
    <x v="591"/>
    <x v="1744"/>
    <x v="1744"/>
    <x v="1744"/>
    <x v="448"/>
    <x v="0"/>
    <x v="1"/>
    <x v="1"/>
    <x v="0"/>
    <x v="0"/>
  </r>
  <r>
    <s v="PL 10293"/>
    <x v="2807"/>
    <x v="1"/>
    <x v="0"/>
    <x v="0"/>
    <x v="0"/>
    <x v="0"/>
    <x v="272"/>
    <x v="495"/>
    <x v="16"/>
    <x v="16"/>
    <x v="16"/>
    <x v="16"/>
    <x v="0"/>
    <x v="1"/>
    <x v="1"/>
    <x v="0"/>
    <x v="0"/>
  </r>
  <r>
    <s v="PL 10296"/>
    <x v="2302"/>
    <x v="3"/>
    <x v="0"/>
    <x v="17"/>
    <x v="0"/>
    <x v="0"/>
    <x v="252"/>
    <x v="361"/>
    <x v="2007"/>
    <x v="2007"/>
    <x v="2007"/>
    <x v="2128"/>
    <x v="0"/>
    <x v="1"/>
    <x v="0"/>
    <x v="0"/>
    <x v="0"/>
  </r>
  <r>
    <s v="PL 10298"/>
    <x v="1277"/>
    <x v="0"/>
    <x v="0"/>
    <x v="17"/>
    <x v="0"/>
    <x v="0"/>
    <x v="252"/>
    <x v="562"/>
    <x v="3248"/>
    <x v="3248"/>
    <x v="3248"/>
    <x v="3508"/>
    <x v="0"/>
    <x v="1"/>
    <x v="0"/>
    <x v="0"/>
    <x v="0"/>
  </r>
  <r>
    <s v="PL 10300"/>
    <x v="523"/>
    <x v="0"/>
    <x v="0"/>
    <x v="17"/>
    <x v="0"/>
    <x v="0"/>
    <x v="255"/>
    <x v="370"/>
    <x v="1120"/>
    <x v="1120"/>
    <x v="1120"/>
    <x v="3509"/>
    <x v="0"/>
    <x v="1"/>
    <x v="0"/>
    <x v="0"/>
    <x v="0"/>
  </r>
  <r>
    <s v="PL 10302"/>
    <x v="1268"/>
    <x v="0"/>
    <x v="0"/>
    <x v="17"/>
    <x v="0"/>
    <x v="0"/>
    <x v="255"/>
    <x v="465"/>
    <x v="2245"/>
    <x v="2245"/>
    <x v="2245"/>
    <x v="2390"/>
    <x v="0"/>
    <x v="1"/>
    <x v="0"/>
    <x v="0"/>
    <x v="0"/>
  </r>
  <r>
    <s v="PL 10304"/>
    <x v="2808"/>
    <x v="0"/>
    <x v="0"/>
    <x v="17"/>
    <x v="0"/>
    <x v="0"/>
    <x v="264"/>
    <x v="216"/>
    <x v="819"/>
    <x v="819"/>
    <x v="819"/>
    <x v="857"/>
    <x v="0"/>
    <x v="1"/>
    <x v="1"/>
    <x v="0"/>
    <x v="0"/>
  </r>
  <r>
    <s v="PL 10306"/>
    <x v="1939"/>
    <x v="2"/>
    <x v="1"/>
    <x v="17"/>
    <x v="0"/>
    <x v="0"/>
    <x v="268"/>
    <x v="501"/>
    <x v="3001"/>
    <x v="3001"/>
    <x v="3001"/>
    <x v="3510"/>
    <x v="0"/>
    <x v="1"/>
    <x v="0"/>
    <x v="0"/>
    <x v="0"/>
  </r>
  <r>
    <s v="PL 10308"/>
    <x v="2614"/>
    <x v="2"/>
    <x v="2"/>
    <x v="17"/>
    <x v="0"/>
    <x v="0"/>
    <x v="249"/>
    <x v="284"/>
    <x v="3249"/>
    <x v="3249"/>
    <x v="3249"/>
    <x v="3511"/>
    <x v="0"/>
    <x v="1"/>
    <x v="0"/>
    <x v="0"/>
    <x v="0"/>
  </r>
  <r>
    <s v="PL 10310"/>
    <x v="2416"/>
    <x v="2"/>
    <x v="2"/>
    <x v="17"/>
    <x v="2"/>
    <x v="18"/>
    <x v="253"/>
    <x v="387"/>
    <x v="235"/>
    <x v="235"/>
    <x v="235"/>
    <x v="3512"/>
    <x v="0"/>
    <x v="1"/>
    <x v="0"/>
    <x v="1"/>
    <x v="0"/>
  </r>
  <r>
    <s v="PL 10312"/>
    <x v="1243"/>
    <x v="1"/>
    <x v="0"/>
    <x v="17"/>
    <x v="0"/>
    <x v="53"/>
    <x v="261"/>
    <x v="369"/>
    <x v="3250"/>
    <x v="3250"/>
    <x v="3250"/>
    <x v="2585"/>
    <x v="0"/>
    <x v="1"/>
    <x v="0"/>
    <x v="0"/>
    <x v="0"/>
  </r>
  <r>
    <s v="PL 10314"/>
    <x v="2391"/>
    <x v="2"/>
    <x v="1"/>
    <x v="17"/>
    <x v="0"/>
    <x v="53"/>
    <x v="254"/>
    <x v="641"/>
    <x v="2230"/>
    <x v="2230"/>
    <x v="2230"/>
    <x v="2374"/>
    <x v="0"/>
    <x v="1"/>
    <x v="0"/>
    <x v="0"/>
    <x v="0"/>
  </r>
  <r>
    <s v="PL 10316"/>
    <x v="2391"/>
    <x v="3"/>
    <x v="0"/>
    <x v="17"/>
    <x v="0"/>
    <x v="0"/>
    <x v="248"/>
    <x v="260"/>
    <x v="1694"/>
    <x v="1694"/>
    <x v="1694"/>
    <x v="1792"/>
    <x v="0"/>
    <x v="1"/>
    <x v="0"/>
    <x v="0"/>
    <x v="0"/>
  </r>
  <r>
    <s v="PL 10318"/>
    <x v="2809"/>
    <x v="0"/>
    <x v="0"/>
    <x v="17"/>
    <x v="0"/>
    <x v="53"/>
    <x v="254"/>
    <x v="641"/>
    <x v="1775"/>
    <x v="1775"/>
    <x v="1775"/>
    <x v="1877"/>
    <x v="0"/>
    <x v="1"/>
    <x v="0"/>
    <x v="0"/>
    <x v="0"/>
  </r>
  <r>
    <s v="PL 10320"/>
    <x v="2809"/>
    <x v="0"/>
    <x v="0"/>
    <x v="17"/>
    <x v="0"/>
    <x v="53"/>
    <x v="262"/>
    <x v="181"/>
    <x v="2822"/>
    <x v="2822"/>
    <x v="2822"/>
    <x v="3513"/>
    <x v="0"/>
    <x v="1"/>
    <x v="0"/>
    <x v="0"/>
    <x v="0"/>
  </r>
  <r>
    <s v="PL 10322"/>
    <x v="2810"/>
    <x v="3"/>
    <x v="0"/>
    <x v="3"/>
    <x v="0"/>
    <x v="16"/>
    <x v="225"/>
    <x v="541"/>
    <x v="3251"/>
    <x v="3251"/>
    <x v="3251"/>
    <x v="3514"/>
    <x v="0"/>
    <x v="2"/>
    <x v="1"/>
    <x v="0"/>
    <x v="0"/>
  </r>
  <r>
    <s v="PL 10324"/>
    <x v="2379"/>
    <x v="0"/>
    <x v="0"/>
    <x v="3"/>
    <x v="0"/>
    <x v="52"/>
    <x v="267"/>
    <x v="583"/>
    <x v="1308"/>
    <x v="1308"/>
    <x v="1308"/>
    <x v="1530"/>
    <x v="0"/>
    <x v="2"/>
    <x v="0"/>
    <x v="0"/>
    <x v="0"/>
  </r>
  <r>
    <s v="PL 10326"/>
    <x v="713"/>
    <x v="0"/>
    <x v="0"/>
    <x v="3"/>
    <x v="0"/>
    <x v="24"/>
    <x v="225"/>
    <x v="541"/>
    <x v="1172"/>
    <x v="1172"/>
    <x v="1172"/>
    <x v="1239"/>
    <x v="0"/>
    <x v="2"/>
    <x v="0"/>
    <x v="0"/>
    <x v="0"/>
  </r>
  <r>
    <s v="PL 10328"/>
    <x v="713"/>
    <x v="0"/>
    <x v="0"/>
    <x v="3"/>
    <x v="0"/>
    <x v="53"/>
    <x v="270"/>
    <x v="588"/>
    <x v="2478"/>
    <x v="2478"/>
    <x v="2478"/>
    <x v="3515"/>
    <x v="0"/>
    <x v="1"/>
    <x v="0"/>
    <x v="0"/>
    <x v="0"/>
  </r>
  <r>
    <s v="PL 10330"/>
    <x v="713"/>
    <x v="0"/>
    <x v="0"/>
    <x v="3"/>
    <x v="0"/>
    <x v="53"/>
    <x v="248"/>
    <x v="260"/>
    <x v="3252"/>
    <x v="3252"/>
    <x v="3252"/>
    <x v="3516"/>
    <x v="0"/>
    <x v="1"/>
    <x v="0"/>
    <x v="0"/>
    <x v="0"/>
  </r>
  <r>
    <s v="PL 10332"/>
    <x v="2811"/>
    <x v="3"/>
    <x v="0"/>
    <x v="3"/>
    <x v="2"/>
    <x v="18"/>
    <x v="42"/>
    <x v="53"/>
    <x v="3253"/>
    <x v="3253"/>
    <x v="3253"/>
    <x v="3517"/>
    <x v="0"/>
    <x v="1"/>
    <x v="1"/>
    <x v="1"/>
    <x v="0"/>
  </r>
  <r>
    <s v="PL 10334"/>
    <x v="2681"/>
    <x v="3"/>
    <x v="0"/>
    <x v="3"/>
    <x v="0"/>
    <x v="53"/>
    <x v="244"/>
    <x v="642"/>
    <x v="3254"/>
    <x v="3254"/>
    <x v="3254"/>
    <x v="3518"/>
    <x v="0"/>
    <x v="1"/>
    <x v="0"/>
    <x v="0"/>
    <x v="0"/>
  </r>
  <r>
    <s v="PL 10336"/>
    <x v="1584"/>
    <x v="2"/>
    <x v="1"/>
    <x v="3"/>
    <x v="0"/>
    <x v="53"/>
    <x v="244"/>
    <x v="642"/>
    <x v="3255"/>
    <x v="3255"/>
    <x v="3255"/>
    <x v="3519"/>
    <x v="0"/>
    <x v="1"/>
    <x v="0"/>
    <x v="0"/>
    <x v="0"/>
  </r>
  <r>
    <s v="PL 10338"/>
    <x v="2812"/>
    <x v="2"/>
    <x v="4"/>
    <x v="1"/>
    <x v="1"/>
    <x v="4"/>
    <x v="265"/>
    <x v="581"/>
    <x v="561"/>
    <x v="561"/>
    <x v="561"/>
    <x v="3520"/>
    <x v="1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342"/>
    <x v="537"/>
    <x v="0"/>
    <x v="0"/>
    <x v="17"/>
    <x v="0"/>
    <x v="0"/>
    <x v="258"/>
    <x v="196"/>
    <x v="3256"/>
    <x v="3256"/>
    <x v="3256"/>
    <x v="3521"/>
    <x v="1"/>
    <x v="1"/>
    <x v="0"/>
    <x v="0"/>
    <x v="0"/>
  </r>
  <r>
    <s v="PL 10345"/>
    <x v="606"/>
    <x v="0"/>
    <x v="0"/>
    <x v="17"/>
    <x v="2"/>
    <x v="51"/>
    <x v="271"/>
    <x v="643"/>
    <x v="2313"/>
    <x v="2313"/>
    <x v="2313"/>
    <x v="2466"/>
    <x v="1"/>
    <x v="1"/>
    <x v="0"/>
    <x v="0"/>
    <x v="1"/>
  </r>
  <r>
    <s v="PL 10347"/>
    <x v="671"/>
    <x v="0"/>
    <x v="0"/>
    <x v="17"/>
    <x v="2"/>
    <x v="51"/>
    <x v="270"/>
    <x v="595"/>
    <x v="2262"/>
    <x v="2262"/>
    <x v="2262"/>
    <x v="2236"/>
    <x v="1"/>
    <x v="1"/>
    <x v="0"/>
    <x v="0"/>
    <x v="1"/>
  </r>
  <r>
    <s v="PL 10349"/>
    <x v="2813"/>
    <x v="0"/>
    <x v="0"/>
    <x v="17"/>
    <x v="2"/>
    <x v="51"/>
    <x v="270"/>
    <x v="644"/>
    <x v="3257"/>
    <x v="3257"/>
    <x v="3257"/>
    <x v="3522"/>
    <x v="1"/>
    <x v="1"/>
    <x v="1"/>
    <x v="1"/>
    <x v="0"/>
  </r>
  <r>
    <s v="PL 10351"/>
    <x v="2814"/>
    <x v="0"/>
    <x v="0"/>
    <x v="17"/>
    <x v="2"/>
    <x v="51"/>
    <x v="265"/>
    <x v="645"/>
    <x v="458"/>
    <x v="458"/>
    <x v="458"/>
    <x v="3523"/>
    <x v="1"/>
    <x v="1"/>
    <x v="1"/>
    <x v="1"/>
    <x v="0"/>
  </r>
  <r>
    <s v="PL 10353"/>
    <x v="2815"/>
    <x v="1"/>
    <x v="0"/>
    <x v="17"/>
    <x v="2"/>
    <x v="18"/>
    <x v="252"/>
    <x v="4"/>
    <x v="1902"/>
    <x v="1902"/>
    <x v="1902"/>
    <x v="3524"/>
    <x v="0"/>
    <x v="1"/>
    <x v="1"/>
    <x v="1"/>
    <x v="0"/>
  </r>
  <r>
    <s v="PL 10355"/>
    <x v="2816"/>
    <x v="2"/>
    <x v="4"/>
    <x v="17"/>
    <x v="0"/>
    <x v="53"/>
    <x v="247"/>
    <x v="110"/>
    <x v="3258"/>
    <x v="3258"/>
    <x v="3258"/>
    <x v="3525"/>
    <x v="0"/>
    <x v="1"/>
    <x v="1"/>
    <x v="0"/>
    <x v="0"/>
  </r>
  <r>
    <s v="PL 10357"/>
    <x v="2817"/>
    <x v="0"/>
    <x v="0"/>
    <x v="17"/>
    <x v="0"/>
    <x v="0"/>
    <x v="264"/>
    <x v="216"/>
    <x v="1029"/>
    <x v="1029"/>
    <x v="1029"/>
    <x v="1084"/>
    <x v="0"/>
    <x v="1"/>
    <x v="1"/>
    <x v="0"/>
    <x v="0"/>
  </r>
  <r>
    <s v="PL 10359"/>
    <x v="2482"/>
    <x v="0"/>
    <x v="0"/>
    <x v="17"/>
    <x v="1"/>
    <x v="9"/>
    <x v="248"/>
    <x v="357"/>
    <x v="3259"/>
    <x v="3259"/>
    <x v="3259"/>
    <x v="3526"/>
    <x v="0"/>
    <x v="1"/>
    <x v="0"/>
    <x v="1"/>
    <x v="0"/>
  </r>
  <r>
    <s v="PL 10361"/>
    <x v="927"/>
    <x v="2"/>
    <x v="4"/>
    <x v="17"/>
    <x v="1"/>
    <x v="9"/>
    <x v="255"/>
    <x v="471"/>
    <x v="1435"/>
    <x v="1435"/>
    <x v="1435"/>
    <x v="2014"/>
    <x v="0"/>
    <x v="1"/>
    <x v="0"/>
    <x v="0"/>
    <x v="1"/>
  </r>
  <r>
    <s v="PL 10363"/>
    <x v="1582"/>
    <x v="0"/>
    <x v="0"/>
    <x v="17"/>
    <x v="1"/>
    <x v="9"/>
    <x v="258"/>
    <x v="397"/>
    <x v="3260"/>
    <x v="3260"/>
    <x v="3260"/>
    <x v="3527"/>
    <x v="0"/>
    <x v="1"/>
    <x v="0"/>
    <x v="0"/>
    <x v="1"/>
  </r>
  <r>
    <s v="PL 10365"/>
    <x v="1961"/>
    <x v="2"/>
    <x v="1"/>
    <x v="17"/>
    <x v="0"/>
    <x v="53"/>
    <x v="265"/>
    <x v="322"/>
    <x v="3261"/>
    <x v="3261"/>
    <x v="3261"/>
    <x v="3528"/>
    <x v="0"/>
    <x v="1"/>
    <x v="0"/>
    <x v="0"/>
    <x v="0"/>
  </r>
  <r>
    <s v="PL 10367"/>
    <x v="1960"/>
    <x v="1"/>
    <x v="0"/>
    <x v="1"/>
    <x v="4"/>
    <x v="67"/>
    <x v="233"/>
    <x v="566"/>
    <x v="3090"/>
    <x v="3090"/>
    <x v="3090"/>
    <x v="171"/>
    <x v="0"/>
    <x v="1"/>
    <x v="2"/>
    <x v="0"/>
    <x v="2"/>
  </r>
  <r>
    <s v="PL 11019"/>
    <x v="2332"/>
    <x v="1"/>
    <x v="0"/>
    <x v="0"/>
    <x v="0"/>
    <x v="0"/>
    <x v="301"/>
    <x v="633"/>
    <x v="3262"/>
    <x v="3262"/>
    <x v="3262"/>
    <x v="3529"/>
    <x v="0"/>
    <x v="1"/>
    <x v="0"/>
    <x v="0"/>
    <x v="0"/>
  </r>
  <r>
    <s v="PL 10142"/>
    <x v="2674"/>
    <x v="2"/>
    <x v="3"/>
    <x v="5"/>
    <x v="2"/>
    <x v="35"/>
    <x v="303"/>
    <x v="635"/>
    <x v="3263"/>
    <x v="3263"/>
    <x v="3263"/>
    <x v="3530"/>
    <x v="0"/>
    <x v="1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1035"/>
    <x v="2818"/>
    <x v="2"/>
    <x v="1"/>
    <x v="6"/>
    <x v="2"/>
    <x v="35"/>
    <x v="296"/>
    <x v="628"/>
    <x v="3264"/>
    <x v="3264"/>
    <x v="3264"/>
    <x v="3531"/>
    <x v="0"/>
    <x v="1"/>
    <x v="0"/>
    <x v="1"/>
    <x v="0"/>
  </r>
  <r>
    <s v="PL 10480"/>
    <x v="1252"/>
    <x v="0"/>
    <x v="0"/>
    <x v="6"/>
    <x v="2"/>
    <x v="34"/>
    <x v="283"/>
    <x v="614"/>
    <x v="625"/>
    <x v="625"/>
    <x v="625"/>
    <x v="3532"/>
    <x v="0"/>
    <x v="1"/>
    <x v="0"/>
    <x v="0"/>
    <x v="1"/>
  </r>
  <r>
    <s v="PL 10451"/>
    <x v="2819"/>
    <x v="1"/>
    <x v="0"/>
    <x v="0"/>
    <x v="1"/>
    <x v="7"/>
    <x v="300"/>
    <x v="632"/>
    <x v="3265"/>
    <x v="3265"/>
    <x v="3265"/>
    <x v="3533"/>
    <x v="1"/>
    <x v="2"/>
    <x v="0"/>
    <x v="0"/>
    <x v="1"/>
  </r>
  <r>
    <s v="PL 10067"/>
    <x v="2719"/>
    <x v="2"/>
    <x v="4"/>
    <x v="6"/>
    <x v="1"/>
    <x v="1"/>
    <x v="286"/>
    <x v="622"/>
    <x v="3266"/>
    <x v="3266"/>
    <x v="3266"/>
    <x v="3534"/>
    <x v="0"/>
    <x v="1"/>
    <x v="0"/>
    <x v="1"/>
    <x v="0"/>
  </r>
  <r>
    <s v="PL 10655"/>
    <x v="464"/>
    <x v="1"/>
    <x v="0"/>
    <x v="0"/>
    <x v="1"/>
    <x v="7"/>
    <x v="301"/>
    <x v="633"/>
    <x v="3267"/>
    <x v="3267"/>
    <x v="3267"/>
    <x v="3535"/>
    <x v="1"/>
    <x v="2"/>
    <x v="0"/>
    <x v="1"/>
    <x v="0"/>
  </r>
  <r>
    <s v="PL 10060"/>
    <x v="2717"/>
    <x v="2"/>
    <x v="4"/>
    <x v="4"/>
    <x v="0"/>
    <x v="70"/>
    <x v="286"/>
    <x v="622"/>
    <x v="26"/>
    <x v="26"/>
    <x v="26"/>
    <x v="30"/>
    <x v="0"/>
    <x v="2"/>
    <x v="0"/>
    <x v="0"/>
    <x v="0"/>
  </r>
  <r>
    <s v="PL 10093"/>
    <x v="2820"/>
    <x v="1"/>
    <x v="0"/>
    <x v="4"/>
    <x v="0"/>
    <x v="70"/>
    <x v="303"/>
    <x v="635"/>
    <x v="26"/>
    <x v="26"/>
    <x v="26"/>
    <x v="26"/>
    <x v="0"/>
    <x v="2"/>
    <x v="1"/>
    <x v="0"/>
    <x v="0"/>
  </r>
  <r>
    <s v="PL 10530"/>
    <x v="2821"/>
    <x v="2"/>
    <x v="4"/>
    <x v="4"/>
    <x v="0"/>
    <x v="70"/>
    <x v="302"/>
    <x v="634"/>
    <x v="26"/>
    <x v="26"/>
    <x v="26"/>
    <x v="30"/>
    <x v="0"/>
    <x v="1"/>
    <x v="1"/>
    <x v="0"/>
    <x v="0"/>
  </r>
  <r>
    <s v="PL 10686"/>
    <x v="2822"/>
    <x v="1"/>
    <x v="0"/>
    <x v="4"/>
    <x v="0"/>
    <x v="70"/>
    <x v="281"/>
    <x v="607"/>
    <x v="26"/>
    <x v="26"/>
    <x v="26"/>
    <x v="26"/>
    <x v="0"/>
    <x v="2"/>
    <x v="1"/>
    <x v="0"/>
    <x v="0"/>
  </r>
  <r>
    <s v="PL 11272"/>
    <x v="2823"/>
    <x v="3"/>
    <x v="0"/>
    <x v="4"/>
    <x v="0"/>
    <x v="70"/>
    <x v="304"/>
    <x v="636"/>
    <x v="26"/>
    <x v="26"/>
    <x v="26"/>
    <x v="26"/>
    <x v="0"/>
    <x v="2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391"/>
    <x v="2755"/>
    <x v="2"/>
    <x v="3"/>
    <x v="12"/>
    <x v="2"/>
    <x v="33"/>
    <x v="255"/>
    <x v="568"/>
    <x v="3043"/>
    <x v="3043"/>
    <x v="3043"/>
    <x v="3285"/>
    <x v="0"/>
    <x v="1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395"/>
    <x v="167"/>
    <x v="3"/>
    <x v="0"/>
    <x v="6"/>
    <x v="2"/>
    <x v="35"/>
    <x v="278"/>
    <x v="604"/>
    <x v="3268"/>
    <x v="3268"/>
    <x v="3268"/>
    <x v="3536"/>
    <x v="0"/>
    <x v="2"/>
    <x v="0"/>
    <x v="0"/>
    <x v="1"/>
  </r>
  <r>
    <s v="PL 10397"/>
    <x v="167"/>
    <x v="3"/>
    <x v="0"/>
    <x v="6"/>
    <x v="1"/>
    <x v="1"/>
    <x v="278"/>
    <x v="604"/>
    <x v="3269"/>
    <x v="3269"/>
    <x v="3269"/>
    <x v="3537"/>
    <x v="0"/>
    <x v="1"/>
    <x v="0"/>
    <x v="0"/>
    <x v="1"/>
  </r>
  <r>
    <s v="PL 11727"/>
    <x v="107"/>
    <x v="0"/>
    <x v="0"/>
    <x v="21"/>
    <x v="0"/>
    <x v="53"/>
    <x v="285"/>
    <x v="616"/>
    <x v="26"/>
    <x v="26"/>
    <x v="26"/>
    <x v="26"/>
    <x v="0"/>
    <x v="1"/>
    <x v="0"/>
    <x v="0"/>
    <x v="0"/>
  </r>
  <r>
    <s v="PL 10487"/>
    <x v="107"/>
    <x v="3"/>
    <x v="0"/>
    <x v="6"/>
    <x v="1"/>
    <x v="7"/>
    <x v="300"/>
    <x v="632"/>
    <x v="2540"/>
    <x v="2540"/>
    <x v="2540"/>
    <x v="3538"/>
    <x v="1"/>
    <x v="0"/>
    <x v="0"/>
    <x v="0"/>
    <x v="1"/>
  </r>
  <r>
    <s v="PL 11730"/>
    <x v="2800"/>
    <x v="1"/>
    <x v="0"/>
    <x v="12"/>
    <x v="2"/>
    <x v="22"/>
    <x v="285"/>
    <x v="616"/>
    <x v="3270"/>
    <x v="3270"/>
    <x v="3270"/>
    <x v="3539"/>
    <x v="0"/>
    <x v="1"/>
    <x v="0"/>
    <x v="0"/>
    <x v="1"/>
  </r>
  <r>
    <s v="PL 10456"/>
    <x v="1648"/>
    <x v="0"/>
    <x v="0"/>
    <x v="3"/>
    <x v="0"/>
    <x v="19"/>
    <x v="290"/>
    <x v="620"/>
    <x v="70"/>
    <x v="70"/>
    <x v="70"/>
    <x v="71"/>
    <x v="0"/>
    <x v="2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214"/>
    <x v="2799"/>
    <x v="3"/>
    <x v="0"/>
    <x v="9"/>
    <x v="0"/>
    <x v="19"/>
    <x v="282"/>
    <x v="613"/>
    <x v="3271"/>
    <x v="3271"/>
    <x v="3271"/>
    <x v="3540"/>
    <x v="0"/>
    <x v="2"/>
    <x v="0"/>
    <x v="0"/>
    <x v="0"/>
  </r>
  <r>
    <s v="PL 10259"/>
    <x v="606"/>
    <x v="3"/>
    <x v="0"/>
    <x v="6"/>
    <x v="2"/>
    <x v="23"/>
    <x v="282"/>
    <x v="613"/>
    <x v="3272"/>
    <x v="3272"/>
    <x v="3272"/>
    <x v="3541"/>
    <x v="0"/>
    <x v="1"/>
    <x v="0"/>
    <x v="0"/>
    <x v="1"/>
  </r>
  <r>
    <s v="PL 11847"/>
    <x v="1191"/>
    <x v="3"/>
    <x v="0"/>
    <x v="3"/>
    <x v="2"/>
    <x v="18"/>
    <x v="292"/>
    <x v="287"/>
    <x v="3273"/>
    <x v="3273"/>
    <x v="3273"/>
    <x v="3542"/>
    <x v="0"/>
    <x v="1"/>
    <x v="0"/>
    <x v="1"/>
    <x v="0"/>
  </r>
  <r>
    <s v="PL 11092"/>
    <x v="2709"/>
    <x v="0"/>
    <x v="0"/>
    <x v="0"/>
    <x v="1"/>
    <x v="1"/>
    <x v="293"/>
    <x v="625"/>
    <x v="3274"/>
    <x v="3274"/>
    <x v="3274"/>
    <x v="3543"/>
    <x v="0"/>
    <x v="1"/>
    <x v="0"/>
    <x v="0"/>
    <x v="1"/>
  </r>
  <r>
    <s v="PL 11279"/>
    <x v="2445"/>
    <x v="0"/>
    <x v="0"/>
    <x v="1"/>
    <x v="2"/>
    <x v="35"/>
    <x v="276"/>
    <x v="601"/>
    <x v="3275"/>
    <x v="3275"/>
    <x v="3275"/>
    <x v="3544"/>
    <x v="0"/>
    <x v="1"/>
    <x v="0"/>
    <x v="0"/>
    <x v="1"/>
  </r>
  <r>
    <s v="PL 11739"/>
    <x v="35"/>
    <x v="1"/>
    <x v="0"/>
    <x v="17"/>
    <x v="2"/>
    <x v="51"/>
    <x v="304"/>
    <x v="646"/>
    <x v="3276"/>
    <x v="3276"/>
    <x v="3276"/>
    <x v="3545"/>
    <x v="1"/>
    <x v="1"/>
    <x v="0"/>
    <x v="0"/>
    <x v="1"/>
  </r>
  <r>
    <s v="PL 10654"/>
    <x v="1241"/>
    <x v="0"/>
    <x v="0"/>
    <x v="0"/>
    <x v="1"/>
    <x v="7"/>
    <x v="276"/>
    <x v="601"/>
    <x v="3277"/>
    <x v="3277"/>
    <x v="3277"/>
    <x v="3546"/>
    <x v="1"/>
    <x v="2"/>
    <x v="0"/>
    <x v="0"/>
    <x v="1"/>
  </r>
  <r>
    <s v="PL 10431"/>
    <x v="2824"/>
    <x v="2"/>
    <x v="1"/>
    <x v="1"/>
    <x v="1"/>
    <x v="1"/>
    <x v="283"/>
    <x v="614"/>
    <x v="1543"/>
    <x v="1543"/>
    <x v="1543"/>
    <x v="1175"/>
    <x v="0"/>
    <x v="2"/>
    <x v="1"/>
    <x v="1"/>
    <x v="0"/>
  </r>
  <r>
    <s v="PL 10526"/>
    <x v="2029"/>
    <x v="0"/>
    <x v="0"/>
    <x v="9"/>
    <x v="2"/>
    <x v="36"/>
    <x v="289"/>
    <x v="619"/>
    <x v="3278"/>
    <x v="3278"/>
    <x v="3278"/>
    <x v="3547"/>
    <x v="1"/>
    <x v="2"/>
    <x v="0"/>
    <x v="1"/>
    <x v="0"/>
  </r>
  <r>
    <s v="PL 10458"/>
    <x v="2714"/>
    <x v="0"/>
    <x v="0"/>
    <x v="0"/>
    <x v="0"/>
    <x v="0"/>
    <x v="283"/>
    <x v="614"/>
    <x v="3279"/>
    <x v="3279"/>
    <x v="3279"/>
    <x v="3548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1011"/>
    <x v="2318"/>
    <x v="3"/>
    <x v="0"/>
    <x v="0"/>
    <x v="2"/>
    <x v="57"/>
    <x v="302"/>
    <x v="634"/>
    <x v="3280"/>
    <x v="3280"/>
    <x v="3280"/>
    <x v="3549"/>
    <x v="1"/>
    <x v="1"/>
    <x v="0"/>
    <x v="1"/>
    <x v="0"/>
  </r>
  <r>
    <s v="PL 10510"/>
    <x v="348"/>
    <x v="0"/>
    <x v="0"/>
    <x v="1"/>
    <x v="0"/>
    <x v="15"/>
    <x v="302"/>
    <x v="634"/>
    <x v="511"/>
    <x v="511"/>
    <x v="511"/>
    <x v="528"/>
    <x v="0"/>
    <x v="1"/>
    <x v="0"/>
    <x v="0"/>
    <x v="0"/>
  </r>
  <r>
    <s v="PL 10751"/>
    <x v="2825"/>
    <x v="2"/>
    <x v="1"/>
    <x v="1"/>
    <x v="0"/>
    <x v="15"/>
    <x v="302"/>
    <x v="634"/>
    <x v="511"/>
    <x v="511"/>
    <x v="511"/>
    <x v="953"/>
    <x v="0"/>
    <x v="1"/>
    <x v="1"/>
    <x v="0"/>
    <x v="0"/>
  </r>
  <r>
    <s v="PL 10495"/>
    <x v="2826"/>
    <x v="2"/>
    <x v="3"/>
    <x v="0"/>
    <x v="0"/>
    <x v="19"/>
    <x v="290"/>
    <x v="620"/>
    <x v="3281"/>
    <x v="3281"/>
    <x v="3281"/>
    <x v="3550"/>
    <x v="0"/>
    <x v="2"/>
    <x v="0"/>
    <x v="0"/>
    <x v="0"/>
  </r>
  <r>
    <s v="PL 10419"/>
    <x v="2826"/>
    <x v="3"/>
    <x v="0"/>
    <x v="5"/>
    <x v="2"/>
    <x v="35"/>
    <x v="262"/>
    <x v="578"/>
    <x v="3282"/>
    <x v="3282"/>
    <x v="3282"/>
    <x v="3551"/>
    <x v="0"/>
    <x v="1"/>
    <x v="0"/>
    <x v="0"/>
    <x v="1"/>
  </r>
  <r>
    <s v="PL 10140"/>
    <x v="670"/>
    <x v="3"/>
    <x v="0"/>
    <x v="5"/>
    <x v="2"/>
    <x v="35"/>
    <x v="305"/>
    <x v="640"/>
    <x v="3283"/>
    <x v="3283"/>
    <x v="3283"/>
    <x v="3552"/>
    <x v="1"/>
    <x v="1"/>
    <x v="0"/>
    <x v="0"/>
    <x v="1"/>
  </r>
  <r>
    <s v="PL 11822"/>
    <x v="2827"/>
    <x v="0"/>
    <x v="0"/>
    <x v="3"/>
    <x v="0"/>
    <x v="53"/>
    <x v="297"/>
    <x v="629"/>
    <x v="3284"/>
    <x v="3284"/>
    <x v="3284"/>
    <x v="3553"/>
    <x v="0"/>
    <x v="1"/>
    <x v="1"/>
    <x v="0"/>
    <x v="0"/>
  </r>
  <r>
    <s v="PL 10453"/>
    <x v="2828"/>
    <x v="0"/>
    <x v="0"/>
    <x v="2"/>
    <x v="2"/>
    <x v="40"/>
    <x v="290"/>
    <x v="620"/>
    <x v="1691"/>
    <x v="1691"/>
    <x v="1691"/>
    <x v="1788"/>
    <x v="1"/>
    <x v="2"/>
    <x v="0"/>
    <x v="0"/>
    <x v="1"/>
  </r>
  <r>
    <s v="PL 10220"/>
    <x v="2829"/>
    <x v="3"/>
    <x v="0"/>
    <x v="6"/>
    <x v="4"/>
    <x v="67"/>
    <x v="289"/>
    <x v="619"/>
    <x v="1691"/>
    <x v="1691"/>
    <x v="1691"/>
    <x v="171"/>
    <x v="0"/>
    <x v="1"/>
    <x v="2"/>
    <x v="1"/>
    <x v="2"/>
  </r>
  <r>
    <s v="PL 10425"/>
    <x v="2736"/>
    <x v="2"/>
    <x v="1"/>
    <x v="0"/>
    <x v="2"/>
    <x v="17"/>
    <x v="306"/>
    <x v="35"/>
    <x v="164"/>
    <x v="164"/>
    <x v="164"/>
    <x v="2844"/>
    <x v="1"/>
    <x v="1"/>
    <x v="0"/>
    <x v="1"/>
    <x v="0"/>
  </r>
  <r>
    <s v="PL 10426"/>
    <x v="2830"/>
    <x v="2"/>
    <x v="4"/>
    <x v="0"/>
    <x v="2"/>
    <x v="17"/>
    <x v="306"/>
    <x v="35"/>
    <x v="164"/>
    <x v="164"/>
    <x v="164"/>
    <x v="2844"/>
    <x v="1"/>
    <x v="1"/>
    <x v="0"/>
    <x v="1"/>
    <x v="0"/>
  </r>
  <r>
    <s v="PL 10233"/>
    <x v="2831"/>
    <x v="1"/>
    <x v="0"/>
    <x v="17"/>
    <x v="0"/>
    <x v="0"/>
    <x v="296"/>
    <x v="36"/>
    <x v="3285"/>
    <x v="3285"/>
    <x v="3285"/>
    <x v="3554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746"/>
    <x v="713"/>
    <x v="0"/>
    <x v="0"/>
    <x v="5"/>
    <x v="2"/>
    <x v="72"/>
    <x v="294"/>
    <x v="626"/>
    <x v="1546"/>
    <x v="1546"/>
    <x v="1546"/>
    <x v="3555"/>
    <x v="0"/>
    <x v="2"/>
    <x v="0"/>
    <x v="0"/>
    <x v="1"/>
  </r>
  <r>
    <s v="PL 10733"/>
    <x v="713"/>
    <x v="3"/>
    <x v="0"/>
    <x v="17"/>
    <x v="0"/>
    <x v="0"/>
    <x v="285"/>
    <x v="616"/>
    <x v="3286"/>
    <x v="3286"/>
    <x v="3286"/>
    <x v="3556"/>
    <x v="0"/>
    <x v="1"/>
    <x v="0"/>
    <x v="0"/>
    <x v="0"/>
  </r>
  <r>
    <s v="PL 9350"/>
    <x v="2832"/>
    <x v="1"/>
    <x v="0"/>
    <x v="3"/>
    <x v="0"/>
    <x v="15"/>
    <x v="284"/>
    <x v="615"/>
    <x v="30"/>
    <x v="30"/>
    <x v="30"/>
    <x v="31"/>
    <x v="0"/>
    <x v="1"/>
    <x v="1"/>
    <x v="0"/>
    <x v="0"/>
  </r>
  <r>
    <s v="PL 10647"/>
    <x v="2833"/>
    <x v="3"/>
    <x v="0"/>
    <x v="4"/>
    <x v="0"/>
    <x v="70"/>
    <x v="290"/>
    <x v="620"/>
    <x v="30"/>
    <x v="30"/>
    <x v="30"/>
    <x v="31"/>
    <x v="0"/>
    <x v="1"/>
    <x v="1"/>
    <x v="0"/>
    <x v="0"/>
  </r>
  <r>
    <s v="PL 10753"/>
    <x v="2834"/>
    <x v="2"/>
    <x v="4"/>
    <x v="4"/>
    <x v="0"/>
    <x v="15"/>
    <x v="293"/>
    <x v="625"/>
    <x v="30"/>
    <x v="30"/>
    <x v="30"/>
    <x v="949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1680"/>
    <x v="553"/>
    <x v="3"/>
    <x v="0"/>
    <x v="3"/>
    <x v="0"/>
    <x v="0"/>
    <x v="299"/>
    <x v="631"/>
    <x v="3287"/>
    <x v="3287"/>
    <x v="3287"/>
    <x v="3557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231"/>
    <x v="537"/>
    <x v="1"/>
    <x v="0"/>
    <x v="1"/>
    <x v="1"/>
    <x v="7"/>
    <x v="279"/>
    <x v="605"/>
    <x v="3288"/>
    <x v="3288"/>
    <x v="3288"/>
    <x v="3558"/>
    <x v="0"/>
    <x v="2"/>
    <x v="0"/>
    <x v="0"/>
    <x v="1"/>
  </r>
  <r>
    <s v="PL 10687"/>
    <x v="97"/>
    <x v="2"/>
    <x v="4"/>
    <x v="4"/>
    <x v="0"/>
    <x v="0"/>
    <x v="281"/>
    <x v="607"/>
    <x v="3289"/>
    <x v="3289"/>
    <x v="3289"/>
    <x v="3559"/>
    <x v="0"/>
    <x v="2"/>
    <x v="0"/>
    <x v="0"/>
    <x v="0"/>
  </r>
  <r>
    <s v="PL 11017"/>
    <x v="2835"/>
    <x v="0"/>
    <x v="0"/>
    <x v="5"/>
    <x v="2"/>
    <x v="35"/>
    <x v="293"/>
    <x v="625"/>
    <x v="2001"/>
    <x v="2001"/>
    <x v="2001"/>
    <x v="3560"/>
    <x v="0"/>
    <x v="1"/>
    <x v="1"/>
    <x v="1"/>
    <x v="0"/>
  </r>
  <r>
    <s v="PL 11270"/>
    <x v="2627"/>
    <x v="1"/>
    <x v="0"/>
    <x v="4"/>
    <x v="2"/>
    <x v="23"/>
    <x v="289"/>
    <x v="619"/>
    <x v="2001"/>
    <x v="2001"/>
    <x v="2001"/>
    <x v="3560"/>
    <x v="0"/>
    <x v="2"/>
    <x v="0"/>
    <x v="0"/>
    <x v="1"/>
  </r>
  <r>
    <s v="PL 11710"/>
    <x v="2836"/>
    <x v="3"/>
    <x v="0"/>
    <x v="17"/>
    <x v="2"/>
    <x v="51"/>
    <x v="296"/>
    <x v="647"/>
    <x v="3290"/>
    <x v="3290"/>
    <x v="3290"/>
    <x v="3561"/>
    <x v="1"/>
    <x v="1"/>
    <x v="0"/>
    <x v="1"/>
    <x v="0"/>
  </r>
  <r>
    <s v="PL 10023"/>
    <x v="2749"/>
    <x v="2"/>
    <x v="1"/>
    <x v="4"/>
    <x v="0"/>
    <x v="15"/>
    <x v="284"/>
    <x v="615"/>
    <x v="138"/>
    <x v="138"/>
    <x v="138"/>
    <x v="2110"/>
    <x v="0"/>
    <x v="1"/>
    <x v="0"/>
    <x v="0"/>
    <x v="0"/>
  </r>
  <r>
    <s v="PL 10650"/>
    <x v="2837"/>
    <x v="2"/>
    <x v="4"/>
    <x v="1"/>
    <x v="0"/>
    <x v="0"/>
    <x v="290"/>
    <x v="620"/>
    <x v="3291"/>
    <x v="3291"/>
    <x v="3291"/>
    <x v="3562"/>
    <x v="0"/>
    <x v="1"/>
    <x v="1"/>
    <x v="0"/>
    <x v="0"/>
  </r>
  <r>
    <s v="PL 11636"/>
    <x v="2731"/>
    <x v="3"/>
    <x v="0"/>
    <x v="17"/>
    <x v="0"/>
    <x v="0"/>
    <x v="291"/>
    <x v="623"/>
    <x v="3292"/>
    <x v="3292"/>
    <x v="3292"/>
    <x v="3563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1067"/>
    <x v="2838"/>
    <x v="3"/>
    <x v="0"/>
    <x v="6"/>
    <x v="1"/>
    <x v="2"/>
    <x v="301"/>
    <x v="633"/>
    <x v="134"/>
    <x v="134"/>
    <x v="134"/>
    <x v="3564"/>
    <x v="0"/>
    <x v="1"/>
    <x v="1"/>
    <x v="1"/>
    <x v="0"/>
  </r>
  <r>
    <s v="PL 10113"/>
    <x v="1422"/>
    <x v="2"/>
    <x v="4"/>
    <x v="0"/>
    <x v="1"/>
    <x v="1"/>
    <x v="296"/>
    <x v="628"/>
    <x v="101"/>
    <x v="101"/>
    <x v="101"/>
    <x v="185"/>
    <x v="0"/>
    <x v="2"/>
    <x v="0"/>
    <x v="0"/>
    <x v="1"/>
  </r>
  <r>
    <s v="PL 10019"/>
    <x v="2793"/>
    <x v="2"/>
    <x v="1"/>
    <x v="1"/>
    <x v="2"/>
    <x v="32"/>
    <x v="286"/>
    <x v="622"/>
    <x v="3293"/>
    <x v="3293"/>
    <x v="3293"/>
    <x v="3565"/>
    <x v="1"/>
    <x v="2"/>
    <x v="0"/>
    <x v="1"/>
    <x v="0"/>
  </r>
  <r>
    <s v="PL 11015"/>
    <x v="44"/>
    <x v="1"/>
    <x v="0"/>
    <x v="3"/>
    <x v="0"/>
    <x v="0"/>
    <x v="285"/>
    <x v="616"/>
    <x v="121"/>
    <x v="121"/>
    <x v="121"/>
    <x v="2030"/>
    <x v="0"/>
    <x v="1"/>
    <x v="0"/>
    <x v="0"/>
    <x v="0"/>
  </r>
  <r>
    <s v="PL 10245"/>
    <x v="2839"/>
    <x v="2"/>
    <x v="2"/>
    <x v="17"/>
    <x v="0"/>
    <x v="0"/>
    <x v="296"/>
    <x v="628"/>
    <x v="3294"/>
    <x v="3294"/>
    <x v="3294"/>
    <x v="3566"/>
    <x v="0"/>
    <x v="1"/>
    <x v="1"/>
    <x v="0"/>
    <x v="0"/>
  </r>
  <r>
    <s v="PL 10632"/>
    <x v="2840"/>
    <x v="2"/>
    <x v="2"/>
    <x v="1"/>
    <x v="0"/>
    <x v="0"/>
    <x v="302"/>
    <x v="634"/>
    <x v="3295"/>
    <x v="3295"/>
    <x v="3295"/>
    <x v="3567"/>
    <x v="0"/>
    <x v="1"/>
    <x v="0"/>
    <x v="0"/>
    <x v="0"/>
  </r>
  <r>
    <s v="PL 10738"/>
    <x v="2841"/>
    <x v="3"/>
    <x v="0"/>
    <x v="1"/>
    <x v="1"/>
    <x v="7"/>
    <x v="295"/>
    <x v="627"/>
    <x v="3296"/>
    <x v="3296"/>
    <x v="3296"/>
    <x v="3568"/>
    <x v="1"/>
    <x v="2"/>
    <x v="1"/>
    <x v="1"/>
    <x v="0"/>
  </r>
  <r>
    <s v="PL 10018"/>
    <x v="2842"/>
    <x v="1"/>
    <x v="0"/>
    <x v="1"/>
    <x v="1"/>
    <x v="3"/>
    <x v="297"/>
    <x v="629"/>
    <x v="3297"/>
    <x v="3297"/>
    <x v="3297"/>
    <x v="3569"/>
    <x v="1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017"/>
    <x v="78"/>
    <x v="1"/>
    <x v="0"/>
    <x v="1"/>
    <x v="1"/>
    <x v="7"/>
    <x v="294"/>
    <x v="626"/>
    <x v="3298"/>
    <x v="3298"/>
    <x v="3298"/>
    <x v="3570"/>
    <x v="1"/>
    <x v="2"/>
    <x v="0"/>
    <x v="0"/>
    <x v="1"/>
  </r>
  <r>
    <s v="PL 10178"/>
    <x v="319"/>
    <x v="0"/>
    <x v="0"/>
    <x v="0"/>
    <x v="2"/>
    <x v="40"/>
    <x v="285"/>
    <x v="616"/>
    <x v="3299"/>
    <x v="3299"/>
    <x v="3299"/>
    <x v="3571"/>
    <x v="1"/>
    <x v="2"/>
    <x v="0"/>
    <x v="0"/>
    <x v="1"/>
  </r>
  <r>
    <s v="PL 10172"/>
    <x v="333"/>
    <x v="2"/>
    <x v="2"/>
    <x v="17"/>
    <x v="0"/>
    <x v="0"/>
    <x v="273"/>
    <x v="598"/>
    <x v="3300"/>
    <x v="3300"/>
    <x v="3300"/>
    <x v="3572"/>
    <x v="0"/>
    <x v="1"/>
    <x v="0"/>
    <x v="0"/>
    <x v="0"/>
  </r>
  <r>
    <s v="PL 11683"/>
    <x v="2843"/>
    <x v="2"/>
    <x v="4"/>
    <x v="3"/>
    <x v="0"/>
    <x v="0"/>
    <x v="299"/>
    <x v="631"/>
    <x v="3301"/>
    <x v="3301"/>
    <x v="3301"/>
    <x v="3573"/>
    <x v="0"/>
    <x v="1"/>
    <x v="1"/>
    <x v="0"/>
    <x v="0"/>
  </r>
  <r>
    <s v="PL 11333"/>
    <x v="2844"/>
    <x v="3"/>
    <x v="0"/>
    <x v="1"/>
    <x v="2"/>
    <x v="35"/>
    <x v="276"/>
    <x v="601"/>
    <x v="3302"/>
    <x v="3302"/>
    <x v="3302"/>
    <x v="3574"/>
    <x v="0"/>
    <x v="2"/>
    <x v="1"/>
    <x v="1"/>
    <x v="0"/>
  </r>
  <r>
    <s v="PL 10042"/>
    <x v="1754"/>
    <x v="1"/>
    <x v="0"/>
    <x v="17"/>
    <x v="0"/>
    <x v="0"/>
    <x v="299"/>
    <x v="631"/>
    <x v="3303"/>
    <x v="3303"/>
    <x v="3303"/>
    <x v="3575"/>
    <x v="0"/>
    <x v="1"/>
    <x v="0"/>
    <x v="0"/>
    <x v="0"/>
  </r>
  <r>
    <s v="PL 10222"/>
    <x v="2845"/>
    <x v="3"/>
    <x v="0"/>
    <x v="6"/>
    <x v="0"/>
    <x v="0"/>
    <x v="285"/>
    <x v="616"/>
    <x v="1893"/>
    <x v="1893"/>
    <x v="1893"/>
    <x v="1885"/>
    <x v="0"/>
    <x v="1"/>
    <x v="0"/>
    <x v="0"/>
    <x v="0"/>
  </r>
  <r>
    <s v="PL 12239"/>
    <x v="2846"/>
    <x v="2"/>
    <x v="1"/>
    <x v="0"/>
    <x v="0"/>
    <x v="0"/>
    <x v="291"/>
    <x v="623"/>
    <x v="3304"/>
    <x v="3304"/>
    <x v="3304"/>
    <x v="3576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036"/>
    <x v="2847"/>
    <x v="0"/>
    <x v="0"/>
    <x v="6"/>
    <x v="0"/>
    <x v="24"/>
    <x v="299"/>
    <x v="631"/>
    <x v="246"/>
    <x v="246"/>
    <x v="246"/>
    <x v="251"/>
    <x v="0"/>
    <x v="1"/>
    <x v="1"/>
    <x v="0"/>
    <x v="0"/>
  </r>
  <r>
    <s v="PL 10253"/>
    <x v="2030"/>
    <x v="0"/>
    <x v="0"/>
    <x v="4"/>
    <x v="0"/>
    <x v="15"/>
    <x v="288"/>
    <x v="621"/>
    <x v="246"/>
    <x v="246"/>
    <x v="246"/>
    <x v="251"/>
    <x v="0"/>
    <x v="1"/>
    <x v="0"/>
    <x v="0"/>
    <x v="0"/>
  </r>
  <r>
    <s v="PL 11057"/>
    <x v="2848"/>
    <x v="3"/>
    <x v="0"/>
    <x v="4"/>
    <x v="0"/>
    <x v="15"/>
    <x v="298"/>
    <x v="630"/>
    <x v="246"/>
    <x v="246"/>
    <x v="246"/>
    <x v="251"/>
    <x v="0"/>
    <x v="1"/>
    <x v="1"/>
    <x v="0"/>
    <x v="0"/>
  </r>
  <r>
    <s v="PL 10659"/>
    <x v="2771"/>
    <x v="1"/>
    <x v="0"/>
    <x v="6"/>
    <x v="0"/>
    <x v="0"/>
    <x v="304"/>
    <x v="548"/>
    <x v="246"/>
    <x v="246"/>
    <x v="246"/>
    <x v="251"/>
    <x v="0"/>
    <x v="1"/>
    <x v="0"/>
    <x v="0"/>
    <x v="0"/>
  </r>
  <r>
    <s v="PL 10690"/>
    <x v="2765"/>
    <x v="0"/>
    <x v="0"/>
    <x v="1"/>
    <x v="1"/>
    <x v="1"/>
    <x v="297"/>
    <x v="629"/>
    <x v="246"/>
    <x v="246"/>
    <x v="246"/>
    <x v="251"/>
    <x v="0"/>
    <x v="2"/>
    <x v="0"/>
    <x v="1"/>
    <x v="0"/>
  </r>
  <r>
    <s v="PL 11072"/>
    <x v="2849"/>
    <x v="0"/>
    <x v="0"/>
    <x v="6"/>
    <x v="0"/>
    <x v="15"/>
    <x v="292"/>
    <x v="624"/>
    <x v="3305"/>
    <x v="3305"/>
    <x v="3305"/>
    <x v="3577"/>
    <x v="0"/>
    <x v="1"/>
    <x v="1"/>
    <x v="0"/>
    <x v="0"/>
  </r>
  <r>
    <s v="PL 10528"/>
    <x v="2732"/>
    <x v="0"/>
    <x v="0"/>
    <x v="1"/>
    <x v="1"/>
    <x v="3"/>
    <x v="292"/>
    <x v="624"/>
    <x v="3306"/>
    <x v="3306"/>
    <x v="3306"/>
    <x v="3578"/>
    <x v="1"/>
    <x v="2"/>
    <x v="0"/>
    <x v="1"/>
    <x v="0"/>
  </r>
  <r>
    <s v="PL 11056"/>
    <x v="2850"/>
    <x v="3"/>
    <x v="0"/>
    <x v="0"/>
    <x v="0"/>
    <x v="0"/>
    <x v="301"/>
    <x v="626"/>
    <x v="3307"/>
    <x v="3307"/>
    <x v="3307"/>
    <x v="3579"/>
    <x v="0"/>
    <x v="1"/>
    <x v="1"/>
    <x v="0"/>
    <x v="0"/>
  </r>
  <r>
    <s v="PL 11027"/>
    <x v="2851"/>
    <x v="0"/>
    <x v="0"/>
    <x v="17"/>
    <x v="0"/>
    <x v="0"/>
    <x v="293"/>
    <x v="3"/>
    <x v="3308"/>
    <x v="3308"/>
    <x v="3308"/>
    <x v="3580"/>
    <x v="0"/>
    <x v="1"/>
    <x v="1"/>
    <x v="0"/>
    <x v="0"/>
  </r>
  <r>
    <s v="PL 10155"/>
    <x v="1527"/>
    <x v="1"/>
    <x v="0"/>
    <x v="17"/>
    <x v="0"/>
    <x v="0"/>
    <x v="297"/>
    <x v="629"/>
    <x v="3309"/>
    <x v="3309"/>
    <x v="3309"/>
    <x v="3581"/>
    <x v="0"/>
    <x v="1"/>
    <x v="0"/>
    <x v="0"/>
    <x v="0"/>
  </r>
  <r>
    <s v="PL 10602"/>
    <x v="2852"/>
    <x v="2"/>
    <x v="2"/>
    <x v="0"/>
    <x v="1"/>
    <x v="9"/>
    <x v="304"/>
    <x v="216"/>
    <x v="3310"/>
    <x v="3310"/>
    <x v="3310"/>
    <x v="3582"/>
    <x v="0"/>
    <x v="1"/>
    <x v="1"/>
    <x v="1"/>
    <x v="0"/>
  </r>
  <r>
    <s v="PL 10090"/>
    <x v="2853"/>
    <x v="2"/>
    <x v="2"/>
    <x v="17"/>
    <x v="0"/>
    <x v="0"/>
    <x v="281"/>
    <x v="4"/>
    <x v="3311"/>
    <x v="3311"/>
    <x v="3311"/>
    <x v="3583"/>
    <x v="0"/>
    <x v="1"/>
    <x v="1"/>
    <x v="0"/>
    <x v="0"/>
  </r>
  <r>
    <s v="PL 10263"/>
    <x v="308"/>
    <x v="1"/>
    <x v="0"/>
    <x v="6"/>
    <x v="2"/>
    <x v="23"/>
    <x v="282"/>
    <x v="613"/>
    <x v="3312"/>
    <x v="3312"/>
    <x v="3312"/>
    <x v="3584"/>
    <x v="0"/>
    <x v="1"/>
    <x v="0"/>
    <x v="0"/>
    <x v="1"/>
  </r>
  <r>
    <s v="PL 10199"/>
    <x v="2854"/>
    <x v="1"/>
    <x v="0"/>
    <x v="0"/>
    <x v="0"/>
    <x v="0"/>
    <x v="279"/>
    <x v="21"/>
    <x v="3313"/>
    <x v="3313"/>
    <x v="3313"/>
    <x v="3585"/>
    <x v="0"/>
    <x v="1"/>
    <x v="1"/>
    <x v="0"/>
    <x v="0"/>
  </r>
  <r>
    <s v="PL 10457"/>
    <x v="2709"/>
    <x v="3"/>
    <x v="0"/>
    <x v="4"/>
    <x v="0"/>
    <x v="15"/>
    <x v="290"/>
    <x v="620"/>
    <x v="55"/>
    <x v="55"/>
    <x v="55"/>
    <x v="56"/>
    <x v="0"/>
    <x v="2"/>
    <x v="0"/>
    <x v="0"/>
    <x v="0"/>
  </r>
  <r>
    <s v="PL 10582"/>
    <x v="2855"/>
    <x v="3"/>
    <x v="0"/>
    <x v="6"/>
    <x v="1"/>
    <x v="2"/>
    <x v="294"/>
    <x v="626"/>
    <x v="55"/>
    <x v="55"/>
    <x v="55"/>
    <x v="56"/>
    <x v="0"/>
    <x v="1"/>
    <x v="1"/>
    <x v="1"/>
    <x v="0"/>
  </r>
  <r>
    <s v="PL 10180"/>
    <x v="2799"/>
    <x v="2"/>
    <x v="2"/>
    <x v="1"/>
    <x v="1"/>
    <x v="7"/>
    <x v="277"/>
    <x v="602"/>
    <x v="3314"/>
    <x v="3314"/>
    <x v="3314"/>
    <x v="3586"/>
    <x v="1"/>
    <x v="2"/>
    <x v="0"/>
    <x v="0"/>
    <x v="1"/>
  </r>
  <r>
    <s v="PL 10120"/>
    <x v="2856"/>
    <x v="3"/>
    <x v="0"/>
    <x v="0"/>
    <x v="2"/>
    <x v="23"/>
    <x v="289"/>
    <x v="619"/>
    <x v="3315"/>
    <x v="3315"/>
    <x v="3315"/>
    <x v="3587"/>
    <x v="1"/>
    <x v="2"/>
    <x v="1"/>
    <x v="1"/>
    <x v="0"/>
  </r>
  <r>
    <s v="PL 10013"/>
    <x v="2857"/>
    <x v="0"/>
    <x v="0"/>
    <x v="0"/>
    <x v="2"/>
    <x v="17"/>
    <x v="281"/>
    <x v="203"/>
    <x v="3316"/>
    <x v="3316"/>
    <x v="3316"/>
    <x v="3588"/>
    <x v="1"/>
    <x v="1"/>
    <x v="1"/>
    <x v="1"/>
    <x v="0"/>
  </r>
  <r>
    <s v="PL 10123"/>
    <x v="353"/>
    <x v="0"/>
    <x v="0"/>
    <x v="0"/>
    <x v="0"/>
    <x v="0"/>
    <x v="273"/>
    <x v="598"/>
    <x v="3317"/>
    <x v="3317"/>
    <x v="3317"/>
    <x v="3589"/>
    <x v="0"/>
    <x v="2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137"/>
    <x v="2733"/>
    <x v="2"/>
    <x v="4"/>
    <x v="0"/>
    <x v="2"/>
    <x v="17"/>
    <x v="305"/>
    <x v="640"/>
    <x v="2290"/>
    <x v="2290"/>
    <x v="2290"/>
    <x v="2440"/>
    <x v="1"/>
    <x v="1"/>
    <x v="0"/>
    <x v="0"/>
    <x v="1"/>
  </r>
  <r>
    <s v="PL 10584"/>
    <x v="537"/>
    <x v="3"/>
    <x v="0"/>
    <x v="9"/>
    <x v="2"/>
    <x v="17"/>
    <x v="307"/>
    <x v="392"/>
    <x v="3318"/>
    <x v="3318"/>
    <x v="3318"/>
    <x v="3590"/>
    <x v="1"/>
    <x v="1"/>
    <x v="0"/>
    <x v="0"/>
    <x v="1"/>
  </r>
  <r>
    <s v="PL 10589"/>
    <x v="1989"/>
    <x v="2"/>
    <x v="1"/>
    <x v="9"/>
    <x v="2"/>
    <x v="17"/>
    <x v="307"/>
    <x v="392"/>
    <x v="3318"/>
    <x v="3318"/>
    <x v="3318"/>
    <x v="3591"/>
    <x v="1"/>
    <x v="1"/>
    <x v="0"/>
    <x v="1"/>
    <x v="0"/>
  </r>
  <r>
    <s v="PL 11042"/>
    <x v="2858"/>
    <x v="0"/>
    <x v="0"/>
    <x v="5"/>
    <x v="2"/>
    <x v="51"/>
    <x v="301"/>
    <x v="633"/>
    <x v="3319"/>
    <x v="3319"/>
    <x v="3319"/>
    <x v="3592"/>
    <x v="1"/>
    <x v="1"/>
    <x v="1"/>
    <x v="1"/>
    <x v="0"/>
  </r>
  <r>
    <s v="PL 10243"/>
    <x v="2859"/>
    <x v="3"/>
    <x v="0"/>
    <x v="17"/>
    <x v="2"/>
    <x v="35"/>
    <x v="296"/>
    <x v="647"/>
    <x v="3320"/>
    <x v="3320"/>
    <x v="3320"/>
    <x v="3593"/>
    <x v="1"/>
    <x v="1"/>
    <x v="1"/>
    <x v="1"/>
    <x v="0"/>
  </r>
  <r>
    <s v="PL 10092"/>
    <x v="2860"/>
    <x v="3"/>
    <x v="0"/>
    <x v="17"/>
    <x v="1"/>
    <x v="7"/>
    <x v="279"/>
    <x v="605"/>
    <x v="614"/>
    <x v="614"/>
    <x v="614"/>
    <x v="3594"/>
    <x v="0"/>
    <x v="2"/>
    <x v="1"/>
    <x v="1"/>
    <x v="0"/>
  </r>
  <r>
    <s v="PL 12144"/>
    <x v="2861"/>
    <x v="3"/>
    <x v="0"/>
    <x v="1"/>
    <x v="2"/>
    <x v="30"/>
    <x v="280"/>
    <x v="606"/>
    <x v="614"/>
    <x v="614"/>
    <x v="614"/>
    <x v="645"/>
    <x v="1"/>
    <x v="2"/>
    <x v="1"/>
    <x v="1"/>
    <x v="0"/>
  </r>
  <r>
    <s v="PL 11084"/>
    <x v="1177"/>
    <x v="3"/>
    <x v="0"/>
    <x v="3"/>
    <x v="0"/>
    <x v="19"/>
    <x v="292"/>
    <x v="624"/>
    <x v="3321"/>
    <x v="3321"/>
    <x v="3321"/>
    <x v="3595"/>
    <x v="0"/>
    <x v="1"/>
    <x v="0"/>
    <x v="0"/>
    <x v="0"/>
  </r>
  <r>
    <s v="PL 10527"/>
    <x v="2862"/>
    <x v="1"/>
    <x v="0"/>
    <x v="0"/>
    <x v="1"/>
    <x v="9"/>
    <x v="302"/>
    <x v="203"/>
    <x v="3322"/>
    <x v="3322"/>
    <x v="3322"/>
    <x v="3596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2"/>
    <x v="3"/>
    <x v="2"/>
    <x v="1"/>
    <x v="0"/>
  </r>
  <r>
    <s v="PL 11754"/>
    <x v="715"/>
    <x v="0"/>
    <x v="0"/>
    <x v="17"/>
    <x v="2"/>
    <x v="51"/>
    <x v="300"/>
    <x v="648"/>
    <x v="1887"/>
    <x v="1887"/>
    <x v="1887"/>
    <x v="1999"/>
    <x v="1"/>
    <x v="1"/>
    <x v="0"/>
    <x v="1"/>
    <x v="0"/>
  </r>
  <r>
    <s v="PL 11721"/>
    <x v="715"/>
    <x v="2"/>
    <x v="1"/>
    <x v="17"/>
    <x v="2"/>
    <x v="51"/>
    <x v="301"/>
    <x v="649"/>
    <x v="3323"/>
    <x v="3323"/>
    <x v="3323"/>
    <x v="3597"/>
    <x v="1"/>
    <x v="1"/>
    <x v="0"/>
    <x v="1"/>
    <x v="0"/>
  </r>
  <r>
    <s v="PL 10062"/>
    <x v="2863"/>
    <x v="0"/>
    <x v="0"/>
    <x v="17"/>
    <x v="2"/>
    <x v="72"/>
    <x v="299"/>
    <x v="631"/>
    <x v="3324"/>
    <x v="3324"/>
    <x v="3324"/>
    <x v="3598"/>
    <x v="0"/>
    <x v="1"/>
    <x v="1"/>
    <x v="1"/>
    <x v="0"/>
  </r>
  <r>
    <s v="PL 12106"/>
    <x v="2864"/>
    <x v="0"/>
    <x v="0"/>
    <x v="17"/>
    <x v="2"/>
    <x v="51"/>
    <x v="291"/>
    <x v="650"/>
    <x v="2120"/>
    <x v="2120"/>
    <x v="2120"/>
    <x v="3599"/>
    <x v="1"/>
    <x v="1"/>
    <x v="1"/>
    <x v="1"/>
    <x v="0"/>
  </r>
  <r>
    <s v="PL 12282"/>
    <x v="2865"/>
    <x v="3"/>
    <x v="0"/>
    <x v="0"/>
    <x v="0"/>
    <x v="0"/>
    <x v="280"/>
    <x v="606"/>
    <x v="3325"/>
    <x v="3325"/>
    <x v="3325"/>
    <x v="3600"/>
    <x v="0"/>
    <x v="1"/>
    <x v="1"/>
    <x v="0"/>
    <x v="0"/>
  </r>
  <r>
    <s v="PL 11266"/>
    <x v="2866"/>
    <x v="3"/>
    <x v="0"/>
    <x v="10"/>
    <x v="2"/>
    <x v="35"/>
    <x v="304"/>
    <x v="636"/>
    <x v="3326"/>
    <x v="3326"/>
    <x v="3326"/>
    <x v="3601"/>
    <x v="1"/>
    <x v="1"/>
    <x v="1"/>
    <x v="1"/>
    <x v="0"/>
  </r>
  <r>
    <s v="PL 11276"/>
    <x v="2729"/>
    <x v="2"/>
    <x v="4"/>
    <x v="5"/>
    <x v="0"/>
    <x v="0"/>
    <x v="292"/>
    <x v="624"/>
    <x v="3327"/>
    <x v="3327"/>
    <x v="3327"/>
    <x v="3602"/>
    <x v="0"/>
    <x v="1"/>
    <x v="0"/>
    <x v="0"/>
    <x v="0"/>
  </r>
  <r>
    <s v="PL 10265"/>
    <x v="2867"/>
    <x v="0"/>
    <x v="0"/>
    <x v="17"/>
    <x v="2"/>
    <x v="35"/>
    <x v="288"/>
    <x v="651"/>
    <x v="3328"/>
    <x v="3328"/>
    <x v="3328"/>
    <x v="3603"/>
    <x v="1"/>
    <x v="1"/>
    <x v="1"/>
    <x v="1"/>
    <x v="0"/>
  </r>
  <r>
    <s v="PL 10473"/>
    <x v="2868"/>
    <x v="3"/>
    <x v="0"/>
    <x v="3"/>
    <x v="0"/>
    <x v="13"/>
    <x v="283"/>
    <x v="614"/>
    <x v="3329"/>
    <x v="3329"/>
    <x v="3329"/>
    <x v="3604"/>
    <x v="0"/>
    <x v="1"/>
    <x v="1"/>
    <x v="0"/>
    <x v="0"/>
  </r>
  <r>
    <s v="PL 10475"/>
    <x v="2869"/>
    <x v="0"/>
    <x v="0"/>
    <x v="3"/>
    <x v="0"/>
    <x v="13"/>
    <x v="283"/>
    <x v="614"/>
    <x v="3329"/>
    <x v="3329"/>
    <x v="3329"/>
    <x v="3604"/>
    <x v="0"/>
    <x v="1"/>
    <x v="1"/>
    <x v="0"/>
    <x v="0"/>
  </r>
  <r>
    <s v="PL 10476"/>
    <x v="2476"/>
    <x v="1"/>
    <x v="0"/>
    <x v="3"/>
    <x v="0"/>
    <x v="13"/>
    <x v="283"/>
    <x v="614"/>
    <x v="3329"/>
    <x v="3329"/>
    <x v="3329"/>
    <x v="3604"/>
    <x v="0"/>
    <x v="1"/>
    <x v="0"/>
    <x v="0"/>
    <x v="0"/>
  </r>
  <r>
    <s v="PL 11804"/>
    <x v="2870"/>
    <x v="3"/>
    <x v="0"/>
    <x v="3"/>
    <x v="2"/>
    <x v="18"/>
    <x v="307"/>
    <x v="254"/>
    <x v="3330"/>
    <x v="3330"/>
    <x v="3330"/>
    <x v="3605"/>
    <x v="0"/>
    <x v="1"/>
    <x v="0"/>
    <x v="0"/>
    <x v="1"/>
  </r>
  <r>
    <s v="PL 10466"/>
    <x v="2870"/>
    <x v="3"/>
    <x v="0"/>
    <x v="3"/>
    <x v="0"/>
    <x v="13"/>
    <x v="300"/>
    <x v="632"/>
    <x v="3331"/>
    <x v="3331"/>
    <x v="3331"/>
    <x v="3606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447"/>
    <x v="2871"/>
    <x v="0"/>
    <x v="0"/>
    <x v="17"/>
    <x v="0"/>
    <x v="0"/>
    <x v="277"/>
    <x v="602"/>
    <x v="3332"/>
    <x v="3332"/>
    <x v="3332"/>
    <x v="3607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444"/>
    <x v="2872"/>
    <x v="1"/>
    <x v="0"/>
    <x v="17"/>
    <x v="2"/>
    <x v="35"/>
    <x v="277"/>
    <x v="652"/>
    <x v="2180"/>
    <x v="2180"/>
    <x v="2180"/>
    <x v="3608"/>
    <x v="0"/>
    <x v="1"/>
    <x v="1"/>
    <x v="1"/>
    <x v="0"/>
  </r>
  <r>
    <s v="PL 10486"/>
    <x v="877"/>
    <x v="1"/>
    <x v="0"/>
    <x v="0"/>
    <x v="2"/>
    <x v="17"/>
    <x v="290"/>
    <x v="241"/>
    <x v="3333"/>
    <x v="3333"/>
    <x v="3333"/>
    <x v="3609"/>
    <x v="1"/>
    <x v="1"/>
    <x v="0"/>
    <x v="1"/>
    <x v="0"/>
  </r>
  <r>
    <s v="PL 10084"/>
    <x v="2873"/>
    <x v="3"/>
    <x v="0"/>
    <x v="19"/>
    <x v="2"/>
    <x v="50"/>
    <x v="285"/>
    <x v="616"/>
    <x v="1315"/>
    <x v="1315"/>
    <x v="1315"/>
    <x v="1390"/>
    <x v="0"/>
    <x v="0"/>
    <x v="1"/>
    <x v="1"/>
    <x v="0"/>
  </r>
  <r>
    <s v="PL 10541"/>
    <x v="2874"/>
    <x v="0"/>
    <x v="0"/>
    <x v="0"/>
    <x v="2"/>
    <x v="28"/>
    <x v="294"/>
    <x v="626"/>
    <x v="3334"/>
    <x v="3334"/>
    <x v="3334"/>
    <x v="3610"/>
    <x v="1"/>
    <x v="1"/>
    <x v="1"/>
    <x v="1"/>
    <x v="0"/>
  </r>
  <r>
    <s v="PL 10740"/>
    <x v="1019"/>
    <x v="1"/>
    <x v="0"/>
    <x v="10"/>
    <x v="2"/>
    <x v="35"/>
    <x v="280"/>
    <x v="606"/>
    <x v="3335"/>
    <x v="3335"/>
    <x v="3335"/>
    <x v="3611"/>
    <x v="0"/>
    <x v="2"/>
    <x v="0"/>
    <x v="0"/>
    <x v="1"/>
  </r>
  <r>
    <s v="PL 11262"/>
    <x v="2875"/>
    <x v="2"/>
    <x v="4"/>
    <x v="0"/>
    <x v="0"/>
    <x v="0"/>
    <x v="307"/>
    <x v="653"/>
    <x v="3336"/>
    <x v="3336"/>
    <x v="3336"/>
    <x v="3612"/>
    <x v="0"/>
    <x v="1"/>
    <x v="1"/>
    <x v="0"/>
    <x v="0"/>
  </r>
  <r>
    <s v="PL 10156"/>
    <x v="312"/>
    <x v="3"/>
    <x v="0"/>
    <x v="17"/>
    <x v="0"/>
    <x v="0"/>
    <x v="297"/>
    <x v="160"/>
    <x v="3337"/>
    <x v="3337"/>
    <x v="3337"/>
    <x v="3613"/>
    <x v="0"/>
    <x v="1"/>
    <x v="0"/>
    <x v="0"/>
    <x v="0"/>
  </r>
  <r>
    <s v="PL 12306"/>
    <x v="2876"/>
    <x v="1"/>
    <x v="0"/>
    <x v="17"/>
    <x v="0"/>
    <x v="0"/>
    <x v="288"/>
    <x v="621"/>
    <x v="3338"/>
    <x v="3338"/>
    <x v="3338"/>
    <x v="3614"/>
    <x v="0"/>
    <x v="1"/>
    <x v="1"/>
    <x v="0"/>
    <x v="0"/>
  </r>
  <r>
    <s v="PL 10719"/>
    <x v="2367"/>
    <x v="0"/>
    <x v="0"/>
    <x v="1"/>
    <x v="2"/>
    <x v="17"/>
    <x v="275"/>
    <x v="260"/>
    <x v="3339"/>
    <x v="3339"/>
    <x v="3339"/>
    <x v="3615"/>
    <x v="1"/>
    <x v="1"/>
    <x v="0"/>
    <x v="0"/>
    <x v="1"/>
  </r>
  <r>
    <s v="PL 11731"/>
    <x v="2819"/>
    <x v="0"/>
    <x v="0"/>
    <x v="3"/>
    <x v="0"/>
    <x v="0"/>
    <x v="285"/>
    <x v="616"/>
    <x v="3340"/>
    <x v="3340"/>
    <x v="3340"/>
    <x v="3616"/>
    <x v="0"/>
    <x v="1"/>
    <x v="0"/>
    <x v="0"/>
    <x v="0"/>
  </r>
  <r>
    <s v="PL 11040"/>
    <x v="2877"/>
    <x v="3"/>
    <x v="0"/>
    <x v="0"/>
    <x v="0"/>
    <x v="0"/>
    <x v="301"/>
    <x v="633"/>
    <x v="3341"/>
    <x v="3341"/>
    <x v="3341"/>
    <x v="3617"/>
    <x v="0"/>
    <x v="1"/>
    <x v="1"/>
    <x v="0"/>
    <x v="0"/>
  </r>
  <r>
    <s v="PL 10579"/>
    <x v="2332"/>
    <x v="1"/>
    <x v="0"/>
    <x v="6"/>
    <x v="2"/>
    <x v="35"/>
    <x v="290"/>
    <x v="620"/>
    <x v="3342"/>
    <x v="3342"/>
    <x v="3342"/>
    <x v="3618"/>
    <x v="0"/>
    <x v="2"/>
    <x v="0"/>
    <x v="0"/>
    <x v="1"/>
  </r>
  <r>
    <s v="PL 11098"/>
    <x v="2878"/>
    <x v="0"/>
    <x v="0"/>
    <x v="2"/>
    <x v="2"/>
    <x v="22"/>
    <x v="282"/>
    <x v="613"/>
    <x v="2336"/>
    <x v="2336"/>
    <x v="2336"/>
    <x v="2492"/>
    <x v="0"/>
    <x v="2"/>
    <x v="1"/>
    <x v="1"/>
    <x v="0"/>
  </r>
  <r>
    <s v="PL 11760"/>
    <x v="2741"/>
    <x v="0"/>
    <x v="0"/>
    <x v="17"/>
    <x v="2"/>
    <x v="51"/>
    <x v="294"/>
    <x v="639"/>
    <x v="3343"/>
    <x v="3343"/>
    <x v="3343"/>
    <x v="3619"/>
    <x v="1"/>
    <x v="1"/>
    <x v="0"/>
    <x v="0"/>
    <x v="1"/>
  </r>
  <r>
    <s v="PL 10478"/>
    <x v="883"/>
    <x v="3"/>
    <x v="0"/>
    <x v="6"/>
    <x v="1"/>
    <x v="1"/>
    <x v="283"/>
    <x v="614"/>
    <x v="1048"/>
    <x v="1048"/>
    <x v="1048"/>
    <x v="1102"/>
    <x v="0"/>
    <x v="1"/>
    <x v="0"/>
    <x v="0"/>
    <x v="1"/>
  </r>
  <r>
    <s v="PL 10236"/>
    <x v="2879"/>
    <x v="3"/>
    <x v="0"/>
    <x v="6"/>
    <x v="2"/>
    <x v="50"/>
    <x v="288"/>
    <x v="621"/>
    <x v="809"/>
    <x v="809"/>
    <x v="809"/>
    <x v="3620"/>
    <x v="0"/>
    <x v="1"/>
    <x v="1"/>
    <x v="1"/>
    <x v="0"/>
  </r>
  <r>
    <s v="PL 11711"/>
    <x v="2719"/>
    <x v="1"/>
    <x v="0"/>
    <x v="17"/>
    <x v="2"/>
    <x v="51"/>
    <x v="288"/>
    <x v="654"/>
    <x v="231"/>
    <x v="231"/>
    <x v="231"/>
    <x v="237"/>
    <x v="1"/>
    <x v="1"/>
    <x v="0"/>
    <x v="1"/>
    <x v="0"/>
  </r>
  <r>
    <s v="PL 11743"/>
    <x v="2478"/>
    <x v="3"/>
    <x v="0"/>
    <x v="17"/>
    <x v="2"/>
    <x v="51"/>
    <x v="283"/>
    <x v="655"/>
    <x v="3344"/>
    <x v="3344"/>
    <x v="3344"/>
    <x v="3621"/>
    <x v="1"/>
    <x v="1"/>
    <x v="0"/>
    <x v="1"/>
    <x v="0"/>
  </r>
  <r>
    <s v="PL 10179"/>
    <x v="2880"/>
    <x v="0"/>
    <x v="0"/>
    <x v="1"/>
    <x v="1"/>
    <x v="12"/>
    <x v="296"/>
    <x v="628"/>
    <x v="3345"/>
    <x v="3345"/>
    <x v="3345"/>
    <x v="3622"/>
    <x v="0"/>
    <x v="2"/>
    <x v="1"/>
    <x v="1"/>
    <x v="0"/>
  </r>
  <r>
    <s v="PL 10459"/>
    <x v="2881"/>
    <x v="1"/>
    <x v="0"/>
    <x v="0"/>
    <x v="1"/>
    <x v="7"/>
    <x v="285"/>
    <x v="616"/>
    <x v="3346"/>
    <x v="3346"/>
    <x v="3346"/>
    <x v="3623"/>
    <x v="0"/>
    <x v="2"/>
    <x v="1"/>
    <x v="1"/>
    <x v="0"/>
  </r>
  <r>
    <s v="PL 10058"/>
    <x v="2882"/>
    <x v="0"/>
    <x v="0"/>
    <x v="0"/>
    <x v="0"/>
    <x v="0"/>
    <x v="299"/>
    <x v="162"/>
    <x v="3347"/>
    <x v="3347"/>
    <x v="3347"/>
    <x v="3624"/>
    <x v="0"/>
    <x v="1"/>
    <x v="1"/>
    <x v="0"/>
    <x v="0"/>
  </r>
  <r>
    <s v="PL 11082"/>
    <x v="1234"/>
    <x v="2"/>
    <x v="1"/>
    <x v="17"/>
    <x v="0"/>
    <x v="0"/>
    <x v="292"/>
    <x v="178"/>
    <x v="1358"/>
    <x v="1358"/>
    <x v="1358"/>
    <x v="3625"/>
    <x v="0"/>
    <x v="1"/>
    <x v="0"/>
    <x v="0"/>
    <x v="0"/>
  </r>
  <r>
    <s v="PL 10151"/>
    <x v="2883"/>
    <x v="1"/>
    <x v="0"/>
    <x v="1"/>
    <x v="1"/>
    <x v="12"/>
    <x v="273"/>
    <x v="598"/>
    <x v="1362"/>
    <x v="1362"/>
    <x v="1362"/>
    <x v="3626"/>
    <x v="0"/>
    <x v="2"/>
    <x v="1"/>
    <x v="1"/>
    <x v="0"/>
  </r>
  <r>
    <s v="PL 11703"/>
    <x v="2884"/>
    <x v="3"/>
    <x v="0"/>
    <x v="17"/>
    <x v="2"/>
    <x v="51"/>
    <x v="273"/>
    <x v="656"/>
    <x v="3348"/>
    <x v="3348"/>
    <x v="3348"/>
    <x v="3627"/>
    <x v="1"/>
    <x v="1"/>
    <x v="1"/>
    <x v="1"/>
    <x v="0"/>
  </r>
  <r>
    <s v="PL 10195"/>
    <x v="2885"/>
    <x v="0"/>
    <x v="0"/>
    <x v="6"/>
    <x v="2"/>
    <x v="35"/>
    <x v="279"/>
    <x v="605"/>
    <x v="3349"/>
    <x v="3349"/>
    <x v="3349"/>
    <x v="3628"/>
    <x v="0"/>
    <x v="1"/>
    <x v="1"/>
    <x v="1"/>
    <x v="0"/>
  </r>
  <r>
    <s v="PL 11336"/>
    <x v="2886"/>
    <x v="3"/>
    <x v="0"/>
    <x v="2"/>
    <x v="2"/>
    <x v="35"/>
    <x v="280"/>
    <x v="45"/>
    <x v="2262"/>
    <x v="2262"/>
    <x v="2262"/>
    <x v="2236"/>
    <x v="0"/>
    <x v="2"/>
    <x v="1"/>
    <x v="1"/>
    <x v="0"/>
  </r>
  <r>
    <s v="PL 10737"/>
    <x v="2887"/>
    <x v="2"/>
    <x v="1"/>
    <x v="0"/>
    <x v="0"/>
    <x v="0"/>
    <x v="285"/>
    <x v="186"/>
    <x v="3350"/>
    <x v="3350"/>
    <x v="3350"/>
    <x v="3629"/>
    <x v="1"/>
    <x v="1"/>
    <x v="0"/>
    <x v="0"/>
    <x v="0"/>
  </r>
  <r>
    <s v="PL 10678"/>
    <x v="1190"/>
    <x v="1"/>
    <x v="0"/>
    <x v="0"/>
    <x v="0"/>
    <x v="0"/>
    <x v="304"/>
    <x v="636"/>
    <x v="3351"/>
    <x v="3351"/>
    <x v="3351"/>
    <x v="3630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501"/>
    <x v="2888"/>
    <x v="1"/>
    <x v="0"/>
    <x v="5"/>
    <x v="2"/>
    <x v="51"/>
    <x v="302"/>
    <x v="634"/>
    <x v="3009"/>
    <x v="3009"/>
    <x v="3009"/>
    <x v="3249"/>
    <x v="1"/>
    <x v="2"/>
    <x v="1"/>
    <x v="1"/>
    <x v="0"/>
  </r>
  <r>
    <s v="PL 10665"/>
    <x v="348"/>
    <x v="1"/>
    <x v="0"/>
    <x v="17"/>
    <x v="0"/>
    <x v="53"/>
    <x v="304"/>
    <x v="636"/>
    <x v="3352"/>
    <x v="3352"/>
    <x v="3352"/>
    <x v="3631"/>
    <x v="0"/>
    <x v="1"/>
    <x v="0"/>
    <x v="0"/>
    <x v="0"/>
  </r>
  <r>
    <s v="PL 10134"/>
    <x v="2889"/>
    <x v="1"/>
    <x v="0"/>
    <x v="0"/>
    <x v="1"/>
    <x v="1"/>
    <x v="305"/>
    <x v="640"/>
    <x v="3353"/>
    <x v="3353"/>
    <x v="3353"/>
    <x v="3632"/>
    <x v="0"/>
    <x v="2"/>
    <x v="1"/>
    <x v="1"/>
    <x v="0"/>
  </r>
  <r>
    <s v="PL 11099"/>
    <x v="2347"/>
    <x v="1"/>
    <x v="0"/>
    <x v="2"/>
    <x v="1"/>
    <x v="1"/>
    <x v="282"/>
    <x v="613"/>
    <x v="3354"/>
    <x v="3354"/>
    <x v="3354"/>
    <x v="3633"/>
    <x v="0"/>
    <x v="2"/>
    <x v="0"/>
    <x v="0"/>
    <x v="1"/>
  </r>
  <r>
    <s v="PL 10569"/>
    <x v="1819"/>
    <x v="3"/>
    <x v="0"/>
    <x v="2"/>
    <x v="2"/>
    <x v="35"/>
    <x v="302"/>
    <x v="634"/>
    <x v="3355"/>
    <x v="3355"/>
    <x v="3355"/>
    <x v="3634"/>
    <x v="0"/>
    <x v="1"/>
    <x v="0"/>
    <x v="0"/>
    <x v="1"/>
  </r>
  <r>
    <s v="PL 10570"/>
    <x v="883"/>
    <x v="1"/>
    <x v="0"/>
    <x v="2"/>
    <x v="2"/>
    <x v="35"/>
    <x v="302"/>
    <x v="634"/>
    <x v="3355"/>
    <x v="3355"/>
    <x v="3355"/>
    <x v="3634"/>
    <x v="0"/>
    <x v="1"/>
    <x v="0"/>
    <x v="0"/>
    <x v="1"/>
  </r>
  <r>
    <s v="PL 10571"/>
    <x v="2890"/>
    <x v="2"/>
    <x v="4"/>
    <x v="2"/>
    <x v="2"/>
    <x v="35"/>
    <x v="302"/>
    <x v="634"/>
    <x v="3355"/>
    <x v="3355"/>
    <x v="3355"/>
    <x v="3635"/>
    <x v="0"/>
    <x v="1"/>
    <x v="0"/>
    <x v="0"/>
    <x v="1"/>
  </r>
  <r>
    <s v="PL 10572"/>
    <x v="2890"/>
    <x v="1"/>
    <x v="0"/>
    <x v="2"/>
    <x v="2"/>
    <x v="35"/>
    <x v="302"/>
    <x v="634"/>
    <x v="3355"/>
    <x v="3355"/>
    <x v="3355"/>
    <x v="3634"/>
    <x v="0"/>
    <x v="1"/>
    <x v="0"/>
    <x v="0"/>
    <x v="1"/>
  </r>
  <r>
    <s v="PL 10573"/>
    <x v="2890"/>
    <x v="3"/>
    <x v="0"/>
    <x v="2"/>
    <x v="2"/>
    <x v="35"/>
    <x v="302"/>
    <x v="634"/>
    <x v="3355"/>
    <x v="3355"/>
    <x v="3355"/>
    <x v="3634"/>
    <x v="0"/>
    <x v="1"/>
    <x v="0"/>
    <x v="0"/>
    <x v="1"/>
  </r>
  <r>
    <s v="PL 10560"/>
    <x v="2890"/>
    <x v="1"/>
    <x v="0"/>
    <x v="1"/>
    <x v="1"/>
    <x v="7"/>
    <x v="287"/>
    <x v="617"/>
    <x v="3356"/>
    <x v="3356"/>
    <x v="3356"/>
    <x v="3636"/>
    <x v="0"/>
    <x v="2"/>
    <x v="0"/>
    <x v="0"/>
    <x v="1"/>
  </r>
  <r>
    <s v="PL 10064"/>
    <x v="2890"/>
    <x v="3"/>
    <x v="0"/>
    <x v="17"/>
    <x v="2"/>
    <x v="72"/>
    <x v="286"/>
    <x v="622"/>
    <x v="769"/>
    <x v="769"/>
    <x v="769"/>
    <x v="30"/>
    <x v="0"/>
    <x v="1"/>
    <x v="0"/>
    <x v="0"/>
    <x v="1"/>
  </r>
  <r>
    <s v="PL 10100"/>
    <x v="169"/>
    <x v="2"/>
    <x v="2"/>
    <x v="17"/>
    <x v="2"/>
    <x v="35"/>
    <x v="297"/>
    <x v="629"/>
    <x v="769"/>
    <x v="769"/>
    <x v="769"/>
    <x v="1017"/>
    <x v="0"/>
    <x v="1"/>
    <x v="0"/>
    <x v="0"/>
    <x v="1"/>
  </r>
  <r>
    <s v="PL 11088"/>
    <x v="2891"/>
    <x v="0"/>
    <x v="0"/>
    <x v="3"/>
    <x v="0"/>
    <x v="0"/>
    <x v="295"/>
    <x v="287"/>
    <x v="3357"/>
    <x v="3357"/>
    <x v="3357"/>
    <x v="3637"/>
    <x v="0"/>
    <x v="1"/>
    <x v="0"/>
    <x v="0"/>
    <x v="0"/>
  </r>
  <r>
    <s v="PL 11753"/>
    <x v="2892"/>
    <x v="2"/>
    <x v="4"/>
    <x v="17"/>
    <x v="2"/>
    <x v="51"/>
    <x v="300"/>
    <x v="657"/>
    <x v="3358"/>
    <x v="3358"/>
    <x v="3358"/>
    <x v="3638"/>
    <x v="1"/>
    <x v="1"/>
    <x v="1"/>
    <x v="1"/>
    <x v="0"/>
  </r>
  <r>
    <s v="PL 10221"/>
    <x v="2893"/>
    <x v="3"/>
    <x v="0"/>
    <x v="6"/>
    <x v="0"/>
    <x v="13"/>
    <x v="305"/>
    <x v="640"/>
    <x v="3359"/>
    <x v="3359"/>
    <x v="3359"/>
    <x v="3639"/>
    <x v="0"/>
    <x v="1"/>
    <x v="0"/>
    <x v="0"/>
    <x v="0"/>
  </r>
  <r>
    <s v="PL 9577"/>
    <x v="2894"/>
    <x v="3"/>
    <x v="0"/>
    <x v="17"/>
    <x v="2"/>
    <x v="72"/>
    <x v="279"/>
    <x v="605"/>
    <x v="3360"/>
    <x v="3360"/>
    <x v="3360"/>
    <x v="3640"/>
    <x v="0"/>
    <x v="1"/>
    <x v="1"/>
    <x v="1"/>
    <x v="0"/>
  </r>
  <r>
    <s v="PL 11716"/>
    <x v="2830"/>
    <x v="0"/>
    <x v="0"/>
    <x v="17"/>
    <x v="1"/>
    <x v="9"/>
    <x v="280"/>
    <x v="658"/>
    <x v="3361"/>
    <x v="3361"/>
    <x v="3361"/>
    <x v="3641"/>
    <x v="1"/>
    <x v="1"/>
    <x v="0"/>
    <x v="1"/>
    <x v="0"/>
  </r>
  <r>
    <s v="PL 10711"/>
    <x v="2895"/>
    <x v="2"/>
    <x v="4"/>
    <x v="22"/>
    <x v="0"/>
    <x v="19"/>
    <x v="290"/>
    <x v="620"/>
    <x v="3362"/>
    <x v="3362"/>
    <x v="3362"/>
    <x v="3642"/>
    <x v="0"/>
    <x v="1"/>
    <x v="1"/>
    <x v="0"/>
    <x v="0"/>
  </r>
  <r>
    <s v="PL 10669"/>
    <x v="2896"/>
    <x v="1"/>
    <x v="0"/>
    <x v="17"/>
    <x v="0"/>
    <x v="0"/>
    <x v="304"/>
    <x v="636"/>
    <x v="2761"/>
    <x v="2761"/>
    <x v="2761"/>
    <x v="3643"/>
    <x v="0"/>
    <x v="1"/>
    <x v="1"/>
    <x v="0"/>
    <x v="0"/>
  </r>
  <r>
    <s v="PL 10670"/>
    <x v="2709"/>
    <x v="2"/>
    <x v="3"/>
    <x v="17"/>
    <x v="0"/>
    <x v="0"/>
    <x v="304"/>
    <x v="636"/>
    <x v="2761"/>
    <x v="2761"/>
    <x v="2761"/>
    <x v="2965"/>
    <x v="0"/>
    <x v="1"/>
    <x v="0"/>
    <x v="0"/>
    <x v="0"/>
  </r>
  <r>
    <s v="PL 11633"/>
    <x v="2347"/>
    <x v="2"/>
    <x v="3"/>
    <x v="17"/>
    <x v="0"/>
    <x v="0"/>
    <x v="291"/>
    <x v="623"/>
    <x v="3363"/>
    <x v="3363"/>
    <x v="3363"/>
    <x v="3644"/>
    <x v="0"/>
    <x v="1"/>
    <x v="0"/>
    <x v="0"/>
    <x v="0"/>
  </r>
  <r>
    <s v="PL 11732"/>
    <x v="2347"/>
    <x v="0"/>
    <x v="0"/>
    <x v="3"/>
    <x v="0"/>
    <x v="0"/>
    <x v="285"/>
    <x v="616"/>
    <x v="3364"/>
    <x v="3364"/>
    <x v="3364"/>
    <x v="3645"/>
    <x v="0"/>
    <x v="1"/>
    <x v="0"/>
    <x v="0"/>
    <x v="0"/>
  </r>
  <r>
    <s v="PL 10562"/>
    <x v="2897"/>
    <x v="2"/>
    <x v="1"/>
    <x v="4"/>
    <x v="2"/>
    <x v="18"/>
    <x v="275"/>
    <x v="139"/>
    <x v="3365"/>
    <x v="3365"/>
    <x v="3365"/>
    <x v="3646"/>
    <x v="0"/>
    <x v="1"/>
    <x v="1"/>
    <x v="1"/>
    <x v="0"/>
  </r>
  <r>
    <s v="PL 11756"/>
    <x v="2332"/>
    <x v="0"/>
    <x v="0"/>
    <x v="17"/>
    <x v="2"/>
    <x v="51"/>
    <x v="302"/>
    <x v="659"/>
    <x v="3366"/>
    <x v="3366"/>
    <x v="3366"/>
    <x v="3647"/>
    <x v="1"/>
    <x v="1"/>
    <x v="0"/>
    <x v="0"/>
    <x v="1"/>
  </r>
  <r>
    <s v="PL 10414"/>
    <x v="37"/>
    <x v="2"/>
    <x v="4"/>
    <x v="3"/>
    <x v="0"/>
    <x v="0"/>
    <x v="305"/>
    <x v="48"/>
    <x v="3367"/>
    <x v="3367"/>
    <x v="3367"/>
    <x v="3648"/>
    <x v="0"/>
    <x v="1"/>
    <x v="0"/>
    <x v="0"/>
    <x v="0"/>
  </r>
  <r>
    <s v="PL 10193"/>
    <x v="2898"/>
    <x v="0"/>
    <x v="0"/>
    <x v="3"/>
    <x v="0"/>
    <x v="13"/>
    <x v="279"/>
    <x v="605"/>
    <x v="1161"/>
    <x v="1161"/>
    <x v="1161"/>
    <x v="3649"/>
    <x v="0"/>
    <x v="1"/>
    <x v="1"/>
    <x v="0"/>
    <x v="0"/>
  </r>
  <r>
    <s v="PL 10194"/>
    <x v="2899"/>
    <x v="0"/>
    <x v="0"/>
    <x v="3"/>
    <x v="0"/>
    <x v="13"/>
    <x v="279"/>
    <x v="605"/>
    <x v="1161"/>
    <x v="1161"/>
    <x v="1161"/>
    <x v="3649"/>
    <x v="0"/>
    <x v="1"/>
    <x v="1"/>
    <x v="0"/>
    <x v="0"/>
  </r>
  <r>
    <s v="PL 10674"/>
    <x v="2900"/>
    <x v="2"/>
    <x v="1"/>
    <x v="1"/>
    <x v="2"/>
    <x v="35"/>
    <x v="304"/>
    <x v="636"/>
    <x v="1161"/>
    <x v="1161"/>
    <x v="1161"/>
    <x v="1226"/>
    <x v="0"/>
    <x v="1"/>
    <x v="1"/>
    <x v="1"/>
    <x v="0"/>
  </r>
  <r>
    <s v="PL 10203"/>
    <x v="2901"/>
    <x v="2"/>
    <x v="3"/>
    <x v="3"/>
    <x v="0"/>
    <x v="13"/>
    <x v="296"/>
    <x v="628"/>
    <x v="1161"/>
    <x v="1161"/>
    <x v="1161"/>
    <x v="1226"/>
    <x v="0"/>
    <x v="1"/>
    <x v="1"/>
    <x v="0"/>
    <x v="0"/>
  </r>
  <r>
    <s v="PL 10157"/>
    <x v="2902"/>
    <x v="0"/>
    <x v="0"/>
    <x v="0"/>
    <x v="0"/>
    <x v="0"/>
    <x v="297"/>
    <x v="160"/>
    <x v="3368"/>
    <x v="3368"/>
    <x v="3368"/>
    <x v="3650"/>
    <x v="0"/>
    <x v="1"/>
    <x v="0"/>
    <x v="0"/>
    <x v="0"/>
  </r>
  <r>
    <s v="PL 10488"/>
    <x v="1570"/>
    <x v="2"/>
    <x v="3"/>
    <x v="1"/>
    <x v="1"/>
    <x v="3"/>
    <x v="292"/>
    <x v="624"/>
    <x v="3369"/>
    <x v="3369"/>
    <x v="3369"/>
    <x v="3651"/>
    <x v="1"/>
    <x v="2"/>
    <x v="0"/>
    <x v="1"/>
    <x v="0"/>
  </r>
  <r>
    <s v="PL 11748"/>
    <x v="2903"/>
    <x v="3"/>
    <x v="0"/>
    <x v="17"/>
    <x v="2"/>
    <x v="51"/>
    <x v="283"/>
    <x v="660"/>
    <x v="3370"/>
    <x v="3370"/>
    <x v="3370"/>
    <x v="3652"/>
    <x v="1"/>
    <x v="1"/>
    <x v="1"/>
    <x v="1"/>
    <x v="0"/>
  </r>
  <r>
    <s v="PL 11738"/>
    <x v="159"/>
    <x v="3"/>
    <x v="0"/>
    <x v="17"/>
    <x v="2"/>
    <x v="51"/>
    <x v="304"/>
    <x v="661"/>
    <x v="3371"/>
    <x v="3371"/>
    <x v="3371"/>
    <x v="3653"/>
    <x v="1"/>
    <x v="1"/>
    <x v="0"/>
    <x v="1"/>
    <x v="0"/>
  </r>
  <r>
    <s v="PL 11814"/>
    <x v="2904"/>
    <x v="0"/>
    <x v="0"/>
    <x v="3"/>
    <x v="0"/>
    <x v="0"/>
    <x v="296"/>
    <x v="628"/>
    <x v="3372"/>
    <x v="3372"/>
    <x v="3372"/>
    <x v="3654"/>
    <x v="0"/>
    <x v="1"/>
    <x v="1"/>
    <x v="0"/>
    <x v="0"/>
  </r>
  <r>
    <s v="PL 9359"/>
    <x v="2905"/>
    <x v="3"/>
    <x v="0"/>
    <x v="17"/>
    <x v="0"/>
    <x v="0"/>
    <x v="286"/>
    <x v="150"/>
    <x v="3373"/>
    <x v="3373"/>
    <x v="3373"/>
    <x v="3655"/>
    <x v="0"/>
    <x v="1"/>
    <x v="1"/>
    <x v="0"/>
    <x v="0"/>
  </r>
  <r>
    <s v="PL 10586"/>
    <x v="2906"/>
    <x v="3"/>
    <x v="0"/>
    <x v="4"/>
    <x v="0"/>
    <x v="70"/>
    <x v="287"/>
    <x v="617"/>
    <x v="1079"/>
    <x v="1079"/>
    <x v="1079"/>
    <x v="1134"/>
    <x v="0"/>
    <x v="2"/>
    <x v="1"/>
    <x v="0"/>
    <x v="0"/>
  </r>
  <r>
    <s v="PL 9576"/>
    <x v="2907"/>
    <x v="0"/>
    <x v="0"/>
    <x v="0"/>
    <x v="2"/>
    <x v="17"/>
    <x v="281"/>
    <x v="438"/>
    <x v="3374"/>
    <x v="3374"/>
    <x v="3374"/>
    <x v="3656"/>
    <x v="1"/>
    <x v="1"/>
    <x v="1"/>
    <x v="1"/>
    <x v="0"/>
  </r>
  <r>
    <s v="PL 11708"/>
    <x v="2408"/>
    <x v="3"/>
    <x v="0"/>
    <x v="17"/>
    <x v="2"/>
    <x v="51"/>
    <x v="296"/>
    <x v="662"/>
    <x v="3375"/>
    <x v="3375"/>
    <x v="3375"/>
    <x v="3657"/>
    <x v="1"/>
    <x v="1"/>
    <x v="0"/>
    <x v="0"/>
    <x v="1"/>
  </r>
  <r>
    <s v="PL 11327"/>
    <x v="2908"/>
    <x v="0"/>
    <x v="0"/>
    <x v="3"/>
    <x v="0"/>
    <x v="0"/>
    <x v="276"/>
    <x v="601"/>
    <x v="985"/>
    <x v="985"/>
    <x v="985"/>
    <x v="1037"/>
    <x v="0"/>
    <x v="1"/>
    <x v="1"/>
    <x v="0"/>
    <x v="0"/>
  </r>
  <r>
    <s v="PL 10433"/>
    <x v="2909"/>
    <x v="3"/>
    <x v="0"/>
    <x v="1"/>
    <x v="0"/>
    <x v="48"/>
    <x v="302"/>
    <x v="634"/>
    <x v="34"/>
    <x v="34"/>
    <x v="34"/>
    <x v="35"/>
    <x v="0"/>
    <x v="2"/>
    <x v="1"/>
    <x v="0"/>
    <x v="0"/>
  </r>
  <r>
    <s v="PL 11030"/>
    <x v="2910"/>
    <x v="0"/>
    <x v="0"/>
    <x v="6"/>
    <x v="1"/>
    <x v="9"/>
    <x v="301"/>
    <x v="501"/>
    <x v="34"/>
    <x v="34"/>
    <x v="34"/>
    <x v="35"/>
    <x v="1"/>
    <x v="1"/>
    <x v="1"/>
    <x v="1"/>
    <x v="0"/>
  </r>
  <r>
    <s v="PL 11090"/>
    <x v="2714"/>
    <x v="2"/>
    <x v="1"/>
    <x v="6"/>
    <x v="1"/>
    <x v="9"/>
    <x v="292"/>
    <x v="232"/>
    <x v="34"/>
    <x v="34"/>
    <x v="34"/>
    <x v="1491"/>
    <x v="1"/>
    <x v="1"/>
    <x v="0"/>
    <x v="0"/>
    <x v="1"/>
  </r>
  <r>
    <s v="PL 11746"/>
    <x v="2911"/>
    <x v="2"/>
    <x v="2"/>
    <x v="17"/>
    <x v="2"/>
    <x v="51"/>
    <x v="283"/>
    <x v="655"/>
    <x v="34"/>
    <x v="34"/>
    <x v="34"/>
    <x v="1491"/>
    <x v="1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731"/>
    <x v="2912"/>
    <x v="0"/>
    <x v="0"/>
    <x v="17"/>
    <x v="0"/>
    <x v="0"/>
    <x v="285"/>
    <x v="186"/>
    <x v="2685"/>
    <x v="2685"/>
    <x v="2685"/>
    <x v="2879"/>
    <x v="0"/>
    <x v="1"/>
    <x v="1"/>
    <x v="0"/>
    <x v="0"/>
  </r>
  <r>
    <s v="PL 11089"/>
    <x v="41"/>
    <x v="3"/>
    <x v="0"/>
    <x v="3"/>
    <x v="0"/>
    <x v="13"/>
    <x v="295"/>
    <x v="627"/>
    <x v="1873"/>
    <x v="1873"/>
    <x v="1873"/>
    <x v="3658"/>
    <x v="0"/>
    <x v="1"/>
    <x v="0"/>
    <x v="0"/>
    <x v="0"/>
  </r>
  <r>
    <s v="PL 11038"/>
    <x v="2913"/>
    <x v="0"/>
    <x v="0"/>
    <x v="6"/>
    <x v="1"/>
    <x v="9"/>
    <x v="301"/>
    <x v="501"/>
    <x v="1807"/>
    <x v="1807"/>
    <x v="1807"/>
    <x v="2236"/>
    <x v="0"/>
    <x v="1"/>
    <x v="1"/>
    <x v="1"/>
    <x v="0"/>
  </r>
  <r>
    <s v="PL 10507"/>
    <x v="2893"/>
    <x v="2"/>
    <x v="2"/>
    <x v="1"/>
    <x v="0"/>
    <x v="0"/>
    <x v="300"/>
    <x v="632"/>
    <x v="3376"/>
    <x v="3376"/>
    <x v="3376"/>
    <x v="3659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114"/>
    <x v="439"/>
    <x v="3"/>
    <x v="0"/>
    <x v="0"/>
    <x v="0"/>
    <x v="48"/>
    <x v="288"/>
    <x v="621"/>
    <x v="3377"/>
    <x v="3377"/>
    <x v="3377"/>
    <x v="3660"/>
    <x v="0"/>
    <x v="2"/>
    <x v="0"/>
    <x v="0"/>
    <x v="0"/>
  </r>
  <r>
    <s v="PL 10498"/>
    <x v="537"/>
    <x v="1"/>
    <x v="0"/>
    <x v="17"/>
    <x v="0"/>
    <x v="0"/>
    <x v="300"/>
    <x v="632"/>
    <x v="3378"/>
    <x v="3378"/>
    <x v="3378"/>
    <x v="3661"/>
    <x v="0"/>
    <x v="1"/>
    <x v="0"/>
    <x v="0"/>
    <x v="0"/>
  </r>
  <r>
    <s v="PL 11726"/>
    <x v="44"/>
    <x v="3"/>
    <x v="0"/>
    <x v="3"/>
    <x v="0"/>
    <x v="0"/>
    <x v="285"/>
    <x v="456"/>
    <x v="3379"/>
    <x v="3379"/>
    <x v="3379"/>
    <x v="3662"/>
    <x v="0"/>
    <x v="1"/>
    <x v="0"/>
    <x v="0"/>
    <x v="0"/>
  </r>
  <r>
    <s v="PL 10079"/>
    <x v="777"/>
    <x v="3"/>
    <x v="0"/>
    <x v="17"/>
    <x v="0"/>
    <x v="0"/>
    <x v="286"/>
    <x v="575"/>
    <x v="3380"/>
    <x v="3380"/>
    <x v="3380"/>
    <x v="3663"/>
    <x v="0"/>
    <x v="1"/>
    <x v="0"/>
    <x v="0"/>
    <x v="0"/>
  </r>
  <r>
    <s v="PL 10443"/>
    <x v="1754"/>
    <x v="2"/>
    <x v="3"/>
    <x v="17"/>
    <x v="0"/>
    <x v="0"/>
    <x v="277"/>
    <x v="663"/>
    <x v="1589"/>
    <x v="1589"/>
    <x v="1589"/>
    <x v="3664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2108"/>
    <x v="439"/>
    <x v="0"/>
    <x v="0"/>
    <x v="17"/>
    <x v="2"/>
    <x v="51"/>
    <x v="291"/>
    <x v="664"/>
    <x v="2779"/>
    <x v="2779"/>
    <x v="2779"/>
    <x v="3665"/>
    <x v="1"/>
    <x v="1"/>
    <x v="0"/>
    <x v="0"/>
    <x v="1"/>
  </r>
  <r>
    <s v="PL 10663"/>
    <x v="1683"/>
    <x v="0"/>
    <x v="0"/>
    <x v="0"/>
    <x v="0"/>
    <x v="0"/>
    <x v="304"/>
    <x v="636"/>
    <x v="3381"/>
    <x v="3381"/>
    <x v="3381"/>
    <x v="3666"/>
    <x v="0"/>
    <x v="1"/>
    <x v="0"/>
    <x v="0"/>
    <x v="0"/>
  </r>
  <r>
    <s v="PL 12300"/>
    <x v="2914"/>
    <x v="3"/>
    <x v="0"/>
    <x v="17"/>
    <x v="2"/>
    <x v="35"/>
    <x v="280"/>
    <x v="606"/>
    <x v="3382"/>
    <x v="3382"/>
    <x v="3382"/>
    <x v="3667"/>
    <x v="0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604"/>
    <x v="349"/>
    <x v="3"/>
    <x v="0"/>
    <x v="7"/>
    <x v="1"/>
    <x v="12"/>
    <x v="275"/>
    <x v="600"/>
    <x v="3383"/>
    <x v="3383"/>
    <x v="3383"/>
    <x v="3668"/>
    <x v="0"/>
    <x v="1"/>
    <x v="0"/>
    <x v="0"/>
    <x v="1"/>
  </r>
  <r>
    <s v="PL 11752"/>
    <x v="349"/>
    <x v="0"/>
    <x v="0"/>
    <x v="17"/>
    <x v="2"/>
    <x v="51"/>
    <x v="300"/>
    <x v="648"/>
    <x v="550"/>
    <x v="550"/>
    <x v="550"/>
    <x v="1984"/>
    <x v="1"/>
    <x v="1"/>
    <x v="0"/>
    <x v="0"/>
    <x v="1"/>
  </r>
  <r>
    <s v="PL 10721"/>
    <x v="1259"/>
    <x v="0"/>
    <x v="0"/>
    <x v="0"/>
    <x v="1"/>
    <x v="9"/>
    <x v="285"/>
    <x v="334"/>
    <x v="3384"/>
    <x v="3384"/>
    <x v="3384"/>
    <x v="3669"/>
    <x v="0"/>
    <x v="1"/>
    <x v="0"/>
    <x v="0"/>
    <x v="1"/>
  </r>
  <r>
    <s v="PL 10532"/>
    <x v="2915"/>
    <x v="3"/>
    <x v="0"/>
    <x v="0"/>
    <x v="0"/>
    <x v="0"/>
    <x v="302"/>
    <x v="634"/>
    <x v="3385"/>
    <x v="3385"/>
    <x v="3385"/>
    <x v="3670"/>
    <x v="0"/>
    <x v="1"/>
    <x v="1"/>
    <x v="0"/>
    <x v="0"/>
  </r>
  <r>
    <s v="PL 10734"/>
    <x v="30"/>
    <x v="0"/>
    <x v="0"/>
    <x v="17"/>
    <x v="0"/>
    <x v="0"/>
    <x v="285"/>
    <x v="616"/>
    <x v="3386"/>
    <x v="3386"/>
    <x v="3386"/>
    <x v="3671"/>
    <x v="0"/>
    <x v="1"/>
    <x v="0"/>
    <x v="0"/>
    <x v="0"/>
  </r>
  <r>
    <s v="PL 11740"/>
    <x v="2916"/>
    <x v="0"/>
    <x v="0"/>
    <x v="17"/>
    <x v="2"/>
    <x v="51"/>
    <x v="294"/>
    <x v="639"/>
    <x v="3387"/>
    <x v="3387"/>
    <x v="3387"/>
    <x v="3672"/>
    <x v="1"/>
    <x v="1"/>
    <x v="1"/>
    <x v="1"/>
    <x v="0"/>
  </r>
  <r>
    <s v="PL 11700"/>
    <x v="2917"/>
    <x v="1"/>
    <x v="0"/>
    <x v="17"/>
    <x v="2"/>
    <x v="51"/>
    <x v="297"/>
    <x v="665"/>
    <x v="3388"/>
    <x v="3388"/>
    <x v="3388"/>
    <x v="3673"/>
    <x v="1"/>
    <x v="1"/>
    <x v="1"/>
    <x v="1"/>
    <x v="0"/>
  </r>
  <r>
    <s v="PL 10471"/>
    <x v="2918"/>
    <x v="2"/>
    <x v="1"/>
    <x v="0"/>
    <x v="0"/>
    <x v="0"/>
    <x v="283"/>
    <x v="614"/>
    <x v="3389"/>
    <x v="3389"/>
    <x v="3389"/>
    <x v="3674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1742"/>
    <x v="2919"/>
    <x v="3"/>
    <x v="0"/>
    <x v="17"/>
    <x v="2"/>
    <x v="51"/>
    <x v="277"/>
    <x v="652"/>
    <x v="1837"/>
    <x v="1837"/>
    <x v="1837"/>
    <x v="1945"/>
    <x v="1"/>
    <x v="1"/>
    <x v="1"/>
    <x v="1"/>
    <x v="0"/>
  </r>
  <r>
    <s v="PL 10726"/>
    <x v="79"/>
    <x v="0"/>
    <x v="0"/>
    <x v="17"/>
    <x v="0"/>
    <x v="0"/>
    <x v="285"/>
    <x v="33"/>
    <x v="879"/>
    <x v="879"/>
    <x v="879"/>
    <x v="920"/>
    <x v="0"/>
    <x v="1"/>
    <x v="0"/>
    <x v="0"/>
    <x v="0"/>
  </r>
  <r>
    <s v="PL 9369"/>
    <x v="2920"/>
    <x v="3"/>
    <x v="0"/>
    <x v="1"/>
    <x v="2"/>
    <x v="17"/>
    <x v="303"/>
    <x v="438"/>
    <x v="3390"/>
    <x v="3390"/>
    <x v="3390"/>
    <x v="3675"/>
    <x v="1"/>
    <x v="1"/>
    <x v="1"/>
    <x v="1"/>
    <x v="0"/>
  </r>
  <r>
    <s v="PL 10895"/>
    <x v="2921"/>
    <x v="3"/>
    <x v="0"/>
    <x v="2"/>
    <x v="1"/>
    <x v="4"/>
    <x v="288"/>
    <x v="621"/>
    <x v="3391"/>
    <x v="3391"/>
    <x v="3391"/>
    <x v="3676"/>
    <x v="1"/>
    <x v="0"/>
    <x v="1"/>
    <x v="1"/>
    <x v="0"/>
  </r>
  <r>
    <s v="PL 11064"/>
    <x v="2922"/>
    <x v="0"/>
    <x v="0"/>
    <x v="0"/>
    <x v="0"/>
    <x v="0"/>
    <x v="292"/>
    <x v="461"/>
    <x v="3392"/>
    <x v="3392"/>
    <x v="3392"/>
    <x v="3677"/>
    <x v="0"/>
    <x v="1"/>
    <x v="1"/>
    <x v="0"/>
    <x v="0"/>
  </r>
  <r>
    <s v="PL 10182"/>
    <x v="2923"/>
    <x v="0"/>
    <x v="0"/>
    <x v="1"/>
    <x v="1"/>
    <x v="4"/>
    <x v="294"/>
    <x v="626"/>
    <x v="1841"/>
    <x v="1841"/>
    <x v="1841"/>
    <x v="3678"/>
    <x v="1"/>
    <x v="2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216"/>
    <x v="2924"/>
    <x v="1"/>
    <x v="0"/>
    <x v="17"/>
    <x v="2"/>
    <x v="51"/>
    <x v="296"/>
    <x v="647"/>
    <x v="1491"/>
    <x v="1491"/>
    <x v="1491"/>
    <x v="1576"/>
    <x v="1"/>
    <x v="1"/>
    <x v="1"/>
    <x v="1"/>
    <x v="0"/>
  </r>
  <r>
    <s v="PL 10244"/>
    <x v="553"/>
    <x v="3"/>
    <x v="0"/>
    <x v="17"/>
    <x v="2"/>
    <x v="35"/>
    <x v="296"/>
    <x v="628"/>
    <x v="1491"/>
    <x v="1491"/>
    <x v="1491"/>
    <x v="1576"/>
    <x v="1"/>
    <x v="1"/>
    <x v="0"/>
    <x v="0"/>
    <x v="1"/>
  </r>
  <r>
    <s v="PL 10664"/>
    <x v="2925"/>
    <x v="1"/>
    <x v="0"/>
    <x v="17"/>
    <x v="2"/>
    <x v="51"/>
    <x v="304"/>
    <x v="661"/>
    <x v="1491"/>
    <x v="1491"/>
    <x v="1491"/>
    <x v="1576"/>
    <x v="1"/>
    <x v="1"/>
    <x v="1"/>
    <x v="1"/>
    <x v="0"/>
  </r>
  <r>
    <s v="PL 11707"/>
    <x v="2926"/>
    <x v="1"/>
    <x v="0"/>
    <x v="17"/>
    <x v="2"/>
    <x v="51"/>
    <x v="296"/>
    <x v="662"/>
    <x v="1491"/>
    <x v="1491"/>
    <x v="1491"/>
    <x v="1576"/>
    <x v="1"/>
    <x v="1"/>
    <x v="1"/>
    <x v="1"/>
    <x v="0"/>
  </r>
  <r>
    <s v="PL 10076"/>
    <x v="2927"/>
    <x v="0"/>
    <x v="0"/>
    <x v="3"/>
    <x v="0"/>
    <x v="13"/>
    <x v="286"/>
    <x v="622"/>
    <x v="3393"/>
    <x v="3393"/>
    <x v="3393"/>
    <x v="3679"/>
    <x v="0"/>
    <x v="1"/>
    <x v="1"/>
    <x v="0"/>
    <x v="0"/>
  </r>
  <r>
    <s v="PL 11695"/>
    <x v="2928"/>
    <x v="3"/>
    <x v="0"/>
    <x v="17"/>
    <x v="2"/>
    <x v="51"/>
    <x v="286"/>
    <x v="622"/>
    <x v="3394"/>
    <x v="3394"/>
    <x v="3394"/>
    <x v="3680"/>
    <x v="1"/>
    <x v="1"/>
    <x v="1"/>
    <x v="1"/>
    <x v="0"/>
  </r>
  <r>
    <s v="PL 11706"/>
    <x v="2929"/>
    <x v="2"/>
    <x v="2"/>
    <x v="17"/>
    <x v="2"/>
    <x v="51"/>
    <x v="279"/>
    <x v="666"/>
    <x v="3395"/>
    <x v="3395"/>
    <x v="3395"/>
    <x v="3681"/>
    <x v="1"/>
    <x v="1"/>
    <x v="1"/>
    <x v="1"/>
    <x v="0"/>
  </r>
  <r>
    <s v="PL 11573"/>
    <x v="2930"/>
    <x v="3"/>
    <x v="0"/>
    <x v="0"/>
    <x v="0"/>
    <x v="0"/>
    <x v="280"/>
    <x v="432"/>
    <x v="3396"/>
    <x v="3396"/>
    <x v="3396"/>
    <x v="3682"/>
    <x v="0"/>
    <x v="1"/>
    <x v="1"/>
    <x v="0"/>
    <x v="0"/>
  </r>
  <r>
    <s v="PL 10387"/>
    <x v="2931"/>
    <x v="0"/>
    <x v="0"/>
    <x v="17"/>
    <x v="0"/>
    <x v="0"/>
    <x v="279"/>
    <x v="667"/>
    <x v="3249"/>
    <x v="3249"/>
    <x v="3249"/>
    <x v="3683"/>
    <x v="0"/>
    <x v="1"/>
    <x v="1"/>
    <x v="0"/>
    <x v="0"/>
  </r>
  <r>
    <s v="PL 11329"/>
    <x v="901"/>
    <x v="3"/>
    <x v="0"/>
    <x v="1"/>
    <x v="0"/>
    <x v="0"/>
    <x v="276"/>
    <x v="601"/>
    <x v="3397"/>
    <x v="3397"/>
    <x v="3397"/>
    <x v="3684"/>
    <x v="0"/>
    <x v="1"/>
    <x v="0"/>
    <x v="0"/>
    <x v="0"/>
  </r>
  <r>
    <s v="PL 10736"/>
    <x v="1243"/>
    <x v="2"/>
    <x v="2"/>
    <x v="17"/>
    <x v="2"/>
    <x v="35"/>
    <x v="285"/>
    <x v="616"/>
    <x v="1057"/>
    <x v="1057"/>
    <x v="1057"/>
    <x v="3685"/>
    <x v="0"/>
    <x v="1"/>
    <x v="0"/>
    <x v="0"/>
    <x v="1"/>
  </r>
  <r>
    <s v="PL 10568"/>
    <x v="2932"/>
    <x v="3"/>
    <x v="0"/>
    <x v="2"/>
    <x v="0"/>
    <x v="13"/>
    <x v="302"/>
    <x v="634"/>
    <x v="3398"/>
    <x v="3398"/>
    <x v="3398"/>
    <x v="3686"/>
    <x v="0"/>
    <x v="1"/>
    <x v="1"/>
    <x v="0"/>
    <x v="0"/>
  </r>
  <r>
    <s v="PL 10574"/>
    <x v="2933"/>
    <x v="1"/>
    <x v="0"/>
    <x v="2"/>
    <x v="0"/>
    <x v="13"/>
    <x v="302"/>
    <x v="634"/>
    <x v="3398"/>
    <x v="3398"/>
    <x v="3398"/>
    <x v="3686"/>
    <x v="0"/>
    <x v="1"/>
    <x v="1"/>
    <x v="0"/>
    <x v="0"/>
  </r>
  <r>
    <s v="PL 10575"/>
    <x v="2890"/>
    <x v="1"/>
    <x v="0"/>
    <x v="2"/>
    <x v="0"/>
    <x v="13"/>
    <x v="302"/>
    <x v="634"/>
    <x v="3398"/>
    <x v="3398"/>
    <x v="3398"/>
    <x v="3686"/>
    <x v="0"/>
    <x v="1"/>
    <x v="0"/>
    <x v="0"/>
    <x v="0"/>
  </r>
  <r>
    <s v="PL 10576"/>
    <x v="2890"/>
    <x v="0"/>
    <x v="0"/>
    <x v="2"/>
    <x v="0"/>
    <x v="13"/>
    <x v="302"/>
    <x v="634"/>
    <x v="3398"/>
    <x v="3398"/>
    <x v="3398"/>
    <x v="3686"/>
    <x v="0"/>
    <x v="1"/>
    <x v="0"/>
    <x v="0"/>
    <x v="0"/>
  </r>
  <r>
    <s v="PL 10577"/>
    <x v="2890"/>
    <x v="1"/>
    <x v="0"/>
    <x v="2"/>
    <x v="0"/>
    <x v="13"/>
    <x v="302"/>
    <x v="634"/>
    <x v="3398"/>
    <x v="3398"/>
    <x v="3398"/>
    <x v="3686"/>
    <x v="0"/>
    <x v="1"/>
    <x v="0"/>
    <x v="0"/>
    <x v="0"/>
  </r>
  <r>
    <s v="PL 11745"/>
    <x v="2890"/>
    <x v="1"/>
    <x v="0"/>
    <x v="17"/>
    <x v="2"/>
    <x v="51"/>
    <x v="283"/>
    <x v="660"/>
    <x v="3398"/>
    <x v="3398"/>
    <x v="3398"/>
    <x v="3687"/>
    <x v="1"/>
    <x v="1"/>
    <x v="0"/>
    <x v="0"/>
    <x v="1"/>
  </r>
  <r>
    <s v="PL 10658"/>
    <x v="2890"/>
    <x v="3"/>
    <x v="0"/>
    <x v="6"/>
    <x v="2"/>
    <x v="51"/>
    <x v="304"/>
    <x v="636"/>
    <x v="154"/>
    <x v="154"/>
    <x v="154"/>
    <x v="185"/>
    <x v="1"/>
    <x v="1"/>
    <x v="0"/>
    <x v="0"/>
    <x v="1"/>
  </r>
  <r>
    <s v="PL 11758"/>
    <x v="2934"/>
    <x v="0"/>
    <x v="0"/>
    <x v="17"/>
    <x v="2"/>
    <x v="51"/>
    <x v="290"/>
    <x v="668"/>
    <x v="154"/>
    <x v="154"/>
    <x v="154"/>
    <x v="185"/>
    <x v="1"/>
    <x v="1"/>
    <x v="1"/>
    <x v="1"/>
    <x v="0"/>
  </r>
  <r>
    <s v="PL 11028"/>
    <x v="2935"/>
    <x v="1"/>
    <x v="0"/>
    <x v="3"/>
    <x v="0"/>
    <x v="19"/>
    <x v="301"/>
    <x v="633"/>
    <x v="1113"/>
    <x v="1113"/>
    <x v="1113"/>
    <x v="1171"/>
    <x v="0"/>
    <x v="1"/>
    <x v="1"/>
    <x v="0"/>
    <x v="0"/>
  </r>
  <r>
    <s v="PL 10525"/>
    <x v="2936"/>
    <x v="0"/>
    <x v="0"/>
    <x v="0"/>
    <x v="1"/>
    <x v="9"/>
    <x v="302"/>
    <x v="203"/>
    <x v="2345"/>
    <x v="2345"/>
    <x v="2345"/>
    <x v="3688"/>
    <x v="0"/>
    <x v="1"/>
    <x v="1"/>
    <x v="1"/>
    <x v="0"/>
  </r>
  <r>
    <s v="PL 11838"/>
    <x v="1636"/>
    <x v="3"/>
    <x v="0"/>
    <x v="3"/>
    <x v="0"/>
    <x v="13"/>
    <x v="290"/>
    <x v="620"/>
    <x v="3399"/>
    <x v="3399"/>
    <x v="3399"/>
    <x v="3689"/>
    <x v="0"/>
    <x v="1"/>
    <x v="0"/>
    <x v="0"/>
    <x v="0"/>
  </r>
  <r>
    <s v="PL 11712"/>
    <x v="393"/>
    <x v="1"/>
    <x v="0"/>
    <x v="17"/>
    <x v="2"/>
    <x v="51"/>
    <x v="288"/>
    <x v="651"/>
    <x v="3400"/>
    <x v="3400"/>
    <x v="3400"/>
    <x v="3690"/>
    <x v="1"/>
    <x v="1"/>
    <x v="0"/>
    <x v="0"/>
    <x v="1"/>
  </r>
  <r>
    <s v="PL 12216"/>
    <x v="2809"/>
    <x v="2"/>
    <x v="4"/>
    <x v="0"/>
    <x v="0"/>
    <x v="0"/>
    <x v="284"/>
    <x v="615"/>
    <x v="600"/>
    <x v="600"/>
    <x v="600"/>
    <x v="624"/>
    <x v="0"/>
    <x v="1"/>
    <x v="0"/>
    <x v="0"/>
    <x v="0"/>
  </r>
  <r>
    <s v="PL 11032"/>
    <x v="2937"/>
    <x v="2"/>
    <x v="4"/>
    <x v="0"/>
    <x v="1"/>
    <x v="9"/>
    <x v="301"/>
    <x v="501"/>
    <x v="3401"/>
    <x v="3401"/>
    <x v="3401"/>
    <x v="3691"/>
    <x v="0"/>
    <x v="1"/>
    <x v="1"/>
    <x v="1"/>
    <x v="0"/>
  </r>
  <r>
    <s v="PL 10040"/>
    <x v="2938"/>
    <x v="2"/>
    <x v="4"/>
    <x v="0"/>
    <x v="0"/>
    <x v="0"/>
    <x v="299"/>
    <x v="631"/>
    <x v="3402"/>
    <x v="3402"/>
    <x v="3402"/>
    <x v="3692"/>
    <x v="0"/>
    <x v="1"/>
    <x v="1"/>
    <x v="0"/>
    <x v="0"/>
  </r>
  <r>
    <s v="PL 12398"/>
    <x v="30"/>
    <x v="1"/>
    <x v="0"/>
    <x v="5"/>
    <x v="2"/>
    <x v="51"/>
    <x v="279"/>
    <x v="666"/>
    <x v="3403"/>
    <x v="3403"/>
    <x v="3403"/>
    <x v="3693"/>
    <x v="1"/>
    <x v="1"/>
    <x v="0"/>
    <x v="0"/>
    <x v="1"/>
  </r>
  <r>
    <s v="PL 11600"/>
    <x v="2939"/>
    <x v="3"/>
    <x v="0"/>
    <x v="17"/>
    <x v="0"/>
    <x v="0"/>
    <x v="280"/>
    <x v="606"/>
    <x v="3404"/>
    <x v="3404"/>
    <x v="3404"/>
    <x v="3694"/>
    <x v="0"/>
    <x v="1"/>
    <x v="1"/>
    <x v="0"/>
    <x v="0"/>
  </r>
  <r>
    <s v="PL 10552"/>
    <x v="2940"/>
    <x v="2"/>
    <x v="2"/>
    <x v="17"/>
    <x v="0"/>
    <x v="0"/>
    <x v="275"/>
    <x v="28"/>
    <x v="3405"/>
    <x v="3405"/>
    <x v="3405"/>
    <x v="3695"/>
    <x v="0"/>
    <x v="1"/>
    <x v="1"/>
    <x v="0"/>
    <x v="0"/>
  </r>
  <r>
    <s v="PL 10730"/>
    <x v="2941"/>
    <x v="0"/>
    <x v="0"/>
    <x v="17"/>
    <x v="0"/>
    <x v="0"/>
    <x v="285"/>
    <x v="669"/>
    <x v="2683"/>
    <x v="2683"/>
    <x v="2683"/>
    <x v="3063"/>
    <x v="0"/>
    <x v="1"/>
    <x v="1"/>
    <x v="0"/>
    <x v="0"/>
  </r>
  <r>
    <s v="PL 11575"/>
    <x v="2942"/>
    <x v="0"/>
    <x v="0"/>
    <x v="17"/>
    <x v="0"/>
    <x v="0"/>
    <x v="280"/>
    <x v="63"/>
    <x v="2683"/>
    <x v="2683"/>
    <x v="2683"/>
    <x v="3063"/>
    <x v="0"/>
    <x v="1"/>
    <x v="1"/>
    <x v="0"/>
    <x v="0"/>
  </r>
  <r>
    <s v="PL 11816"/>
    <x v="2943"/>
    <x v="0"/>
    <x v="0"/>
    <x v="3"/>
    <x v="2"/>
    <x v="18"/>
    <x v="288"/>
    <x v="0"/>
    <x v="3406"/>
    <x v="3406"/>
    <x v="3406"/>
    <x v="3696"/>
    <x v="0"/>
    <x v="1"/>
    <x v="1"/>
    <x v="1"/>
    <x v="0"/>
  </r>
  <r>
    <s v="PL 10533"/>
    <x v="2944"/>
    <x v="0"/>
    <x v="0"/>
    <x v="0"/>
    <x v="0"/>
    <x v="0"/>
    <x v="302"/>
    <x v="634"/>
    <x v="1635"/>
    <x v="1635"/>
    <x v="1635"/>
    <x v="1727"/>
    <x v="1"/>
    <x v="1"/>
    <x v="1"/>
    <x v="0"/>
    <x v="0"/>
  </r>
  <r>
    <s v="PL 10708"/>
    <x v="2945"/>
    <x v="1"/>
    <x v="0"/>
    <x v="1"/>
    <x v="1"/>
    <x v="1"/>
    <x v="275"/>
    <x v="600"/>
    <x v="130"/>
    <x v="130"/>
    <x v="130"/>
    <x v="829"/>
    <x v="0"/>
    <x v="1"/>
    <x v="1"/>
    <x v="1"/>
    <x v="0"/>
  </r>
  <r>
    <s v="PL 10499"/>
    <x v="586"/>
    <x v="3"/>
    <x v="0"/>
    <x v="5"/>
    <x v="2"/>
    <x v="51"/>
    <x v="302"/>
    <x v="634"/>
    <x v="3407"/>
    <x v="3407"/>
    <x v="3407"/>
    <x v="3697"/>
    <x v="1"/>
    <x v="2"/>
    <x v="0"/>
    <x v="1"/>
    <x v="0"/>
  </r>
  <r>
    <s v="PL 10500"/>
    <x v="2748"/>
    <x v="0"/>
    <x v="0"/>
    <x v="5"/>
    <x v="2"/>
    <x v="51"/>
    <x v="302"/>
    <x v="634"/>
    <x v="3407"/>
    <x v="3407"/>
    <x v="3407"/>
    <x v="3697"/>
    <x v="1"/>
    <x v="2"/>
    <x v="0"/>
    <x v="0"/>
    <x v="1"/>
  </r>
  <r>
    <s v="PL 10088"/>
    <x v="2946"/>
    <x v="3"/>
    <x v="0"/>
    <x v="0"/>
    <x v="0"/>
    <x v="0"/>
    <x v="281"/>
    <x v="607"/>
    <x v="3408"/>
    <x v="3408"/>
    <x v="3408"/>
    <x v="3698"/>
    <x v="0"/>
    <x v="1"/>
    <x v="1"/>
    <x v="0"/>
    <x v="0"/>
  </r>
  <r>
    <s v="PL 11720"/>
    <x v="2947"/>
    <x v="3"/>
    <x v="0"/>
    <x v="17"/>
    <x v="2"/>
    <x v="51"/>
    <x v="292"/>
    <x v="670"/>
    <x v="1678"/>
    <x v="1678"/>
    <x v="1678"/>
    <x v="3699"/>
    <x v="1"/>
    <x v="1"/>
    <x v="1"/>
    <x v="1"/>
    <x v="0"/>
  </r>
  <r>
    <s v="PL 10247"/>
    <x v="2948"/>
    <x v="3"/>
    <x v="0"/>
    <x v="0"/>
    <x v="0"/>
    <x v="0"/>
    <x v="288"/>
    <x v="577"/>
    <x v="3409"/>
    <x v="3409"/>
    <x v="3409"/>
    <x v="3700"/>
    <x v="0"/>
    <x v="1"/>
    <x v="1"/>
    <x v="0"/>
    <x v="0"/>
  </r>
  <r>
    <s v="PL 11851"/>
    <x v="2949"/>
    <x v="1"/>
    <x v="0"/>
    <x v="3"/>
    <x v="0"/>
    <x v="13"/>
    <x v="276"/>
    <x v="601"/>
    <x v="3410"/>
    <x v="3410"/>
    <x v="3410"/>
    <x v="3701"/>
    <x v="0"/>
    <x v="1"/>
    <x v="1"/>
    <x v="0"/>
    <x v="0"/>
  </r>
  <r>
    <s v="PL 11755"/>
    <x v="2950"/>
    <x v="0"/>
    <x v="0"/>
    <x v="17"/>
    <x v="2"/>
    <x v="51"/>
    <x v="302"/>
    <x v="671"/>
    <x v="3410"/>
    <x v="3410"/>
    <x v="3410"/>
    <x v="3702"/>
    <x v="1"/>
    <x v="1"/>
    <x v="1"/>
    <x v="1"/>
    <x v="0"/>
  </r>
  <r>
    <s v="PL 10705"/>
    <x v="2809"/>
    <x v="3"/>
    <x v="0"/>
    <x v="1"/>
    <x v="1"/>
    <x v="1"/>
    <x v="275"/>
    <x v="600"/>
    <x v="1922"/>
    <x v="1922"/>
    <x v="1922"/>
    <x v="949"/>
    <x v="0"/>
    <x v="1"/>
    <x v="0"/>
    <x v="0"/>
    <x v="1"/>
  </r>
  <r>
    <s v="PL 10044"/>
    <x v="2951"/>
    <x v="3"/>
    <x v="0"/>
    <x v="17"/>
    <x v="0"/>
    <x v="0"/>
    <x v="299"/>
    <x v="5"/>
    <x v="3411"/>
    <x v="3411"/>
    <x v="3411"/>
    <x v="3703"/>
    <x v="1"/>
    <x v="1"/>
    <x v="1"/>
    <x v="0"/>
    <x v="0"/>
  </r>
  <r>
    <s v="PL 10078"/>
    <x v="2748"/>
    <x v="1"/>
    <x v="0"/>
    <x v="17"/>
    <x v="0"/>
    <x v="0"/>
    <x v="286"/>
    <x v="371"/>
    <x v="2294"/>
    <x v="2294"/>
    <x v="2294"/>
    <x v="3704"/>
    <x v="0"/>
    <x v="1"/>
    <x v="0"/>
    <x v="0"/>
    <x v="0"/>
  </r>
  <r>
    <s v="PL 11826"/>
    <x v="2528"/>
    <x v="1"/>
    <x v="0"/>
    <x v="3"/>
    <x v="0"/>
    <x v="0"/>
    <x v="297"/>
    <x v="8"/>
    <x v="3412"/>
    <x v="3412"/>
    <x v="3412"/>
    <x v="3705"/>
    <x v="0"/>
    <x v="1"/>
    <x v="0"/>
    <x v="0"/>
    <x v="0"/>
  </r>
  <r>
    <s v="PL 10434"/>
    <x v="2002"/>
    <x v="0"/>
    <x v="0"/>
    <x v="0"/>
    <x v="0"/>
    <x v="0"/>
    <x v="277"/>
    <x v="602"/>
    <x v="3413"/>
    <x v="3413"/>
    <x v="3413"/>
    <x v="3706"/>
    <x v="1"/>
    <x v="1"/>
    <x v="0"/>
    <x v="0"/>
    <x v="0"/>
  </r>
  <r>
    <s v="PL 10643"/>
    <x v="2952"/>
    <x v="0"/>
    <x v="0"/>
    <x v="3"/>
    <x v="0"/>
    <x v="13"/>
    <x v="290"/>
    <x v="620"/>
    <x v="3414"/>
    <x v="3414"/>
    <x v="3414"/>
    <x v="3707"/>
    <x v="0"/>
    <x v="1"/>
    <x v="1"/>
    <x v="0"/>
    <x v="0"/>
  </r>
  <r>
    <s v="PL 11281"/>
    <x v="2953"/>
    <x v="1"/>
    <x v="0"/>
    <x v="1"/>
    <x v="1"/>
    <x v="1"/>
    <x v="276"/>
    <x v="601"/>
    <x v="2400"/>
    <x v="2400"/>
    <x v="2400"/>
    <x v="2567"/>
    <x v="0"/>
    <x v="1"/>
    <x v="1"/>
    <x v="1"/>
    <x v="0"/>
  </r>
  <r>
    <s v="PL 10628"/>
    <x v="1160"/>
    <x v="1"/>
    <x v="0"/>
    <x v="0"/>
    <x v="2"/>
    <x v="35"/>
    <x v="307"/>
    <x v="653"/>
    <x v="3415"/>
    <x v="3415"/>
    <x v="3415"/>
    <x v="3708"/>
    <x v="1"/>
    <x v="2"/>
    <x v="0"/>
    <x v="0"/>
    <x v="1"/>
  </r>
  <r>
    <s v="PL 10593"/>
    <x v="1241"/>
    <x v="1"/>
    <x v="0"/>
    <x v="0"/>
    <x v="2"/>
    <x v="35"/>
    <x v="292"/>
    <x v="624"/>
    <x v="917"/>
    <x v="917"/>
    <x v="917"/>
    <x v="2970"/>
    <x v="0"/>
    <x v="2"/>
    <x v="0"/>
    <x v="0"/>
    <x v="1"/>
  </r>
  <r>
    <s v="PL 11070"/>
    <x v="841"/>
    <x v="1"/>
    <x v="0"/>
    <x v="3"/>
    <x v="0"/>
    <x v="19"/>
    <x v="292"/>
    <x v="624"/>
    <x v="917"/>
    <x v="917"/>
    <x v="917"/>
    <x v="960"/>
    <x v="0"/>
    <x v="1"/>
    <x v="0"/>
    <x v="0"/>
    <x v="0"/>
  </r>
  <r>
    <s v="PL 11255"/>
    <x v="2118"/>
    <x v="1"/>
    <x v="0"/>
    <x v="3"/>
    <x v="0"/>
    <x v="19"/>
    <x v="292"/>
    <x v="624"/>
    <x v="917"/>
    <x v="917"/>
    <x v="917"/>
    <x v="960"/>
    <x v="0"/>
    <x v="1"/>
    <x v="0"/>
    <x v="0"/>
    <x v="0"/>
  </r>
  <r>
    <s v="PL 10408"/>
    <x v="1733"/>
    <x v="1"/>
    <x v="0"/>
    <x v="17"/>
    <x v="0"/>
    <x v="0"/>
    <x v="288"/>
    <x v="577"/>
    <x v="3416"/>
    <x v="3416"/>
    <x v="3416"/>
    <x v="3709"/>
    <x v="0"/>
    <x v="1"/>
    <x v="0"/>
    <x v="0"/>
    <x v="0"/>
  </r>
  <r>
    <s v="PL 11697"/>
    <x v="2721"/>
    <x v="0"/>
    <x v="0"/>
    <x v="17"/>
    <x v="2"/>
    <x v="51"/>
    <x v="297"/>
    <x v="665"/>
    <x v="3417"/>
    <x v="3417"/>
    <x v="3417"/>
    <x v="3710"/>
    <x v="1"/>
    <x v="1"/>
    <x v="0"/>
    <x v="0"/>
    <x v="1"/>
  </r>
  <r>
    <s v="PL 10522"/>
    <x v="2527"/>
    <x v="1"/>
    <x v="0"/>
    <x v="0"/>
    <x v="0"/>
    <x v="19"/>
    <x v="290"/>
    <x v="620"/>
    <x v="2546"/>
    <x v="2546"/>
    <x v="2546"/>
    <x v="2731"/>
    <x v="0"/>
    <x v="2"/>
    <x v="0"/>
    <x v="0"/>
    <x v="0"/>
  </r>
  <r>
    <s v="PL 11604"/>
    <x v="2954"/>
    <x v="0"/>
    <x v="0"/>
    <x v="0"/>
    <x v="0"/>
    <x v="0"/>
    <x v="276"/>
    <x v="239"/>
    <x v="2546"/>
    <x v="2546"/>
    <x v="2546"/>
    <x v="2731"/>
    <x v="0"/>
    <x v="1"/>
    <x v="1"/>
    <x v="0"/>
    <x v="0"/>
  </r>
  <r>
    <s v="PL 11079"/>
    <x v="2955"/>
    <x v="0"/>
    <x v="0"/>
    <x v="17"/>
    <x v="0"/>
    <x v="0"/>
    <x v="298"/>
    <x v="60"/>
    <x v="3418"/>
    <x v="3418"/>
    <x v="3418"/>
    <x v="3711"/>
    <x v="0"/>
    <x v="1"/>
    <x v="1"/>
    <x v="0"/>
    <x v="0"/>
  </r>
  <r>
    <s v="PL 11080"/>
    <x v="2956"/>
    <x v="1"/>
    <x v="0"/>
    <x v="17"/>
    <x v="0"/>
    <x v="0"/>
    <x v="298"/>
    <x v="60"/>
    <x v="3418"/>
    <x v="3418"/>
    <x v="3418"/>
    <x v="3711"/>
    <x v="0"/>
    <x v="1"/>
    <x v="1"/>
    <x v="0"/>
    <x v="0"/>
  </r>
  <r>
    <s v="PL 10249"/>
    <x v="2957"/>
    <x v="1"/>
    <x v="0"/>
    <x v="14"/>
    <x v="0"/>
    <x v="0"/>
    <x v="296"/>
    <x v="169"/>
    <x v="3419"/>
    <x v="3419"/>
    <x v="3419"/>
    <x v="3712"/>
    <x v="0"/>
    <x v="1"/>
    <x v="0"/>
    <x v="0"/>
    <x v="0"/>
  </r>
  <r>
    <s v="PL 10897"/>
    <x v="2957"/>
    <x v="3"/>
    <x v="0"/>
    <x v="1"/>
    <x v="1"/>
    <x v="9"/>
    <x v="300"/>
    <x v="200"/>
    <x v="3420"/>
    <x v="3420"/>
    <x v="3420"/>
    <x v="3713"/>
    <x v="0"/>
    <x v="1"/>
    <x v="0"/>
    <x v="0"/>
    <x v="1"/>
  </r>
  <r>
    <s v="PL 11037"/>
    <x v="2958"/>
    <x v="3"/>
    <x v="0"/>
    <x v="9"/>
    <x v="1"/>
    <x v="9"/>
    <x v="301"/>
    <x v="501"/>
    <x v="430"/>
    <x v="430"/>
    <x v="430"/>
    <x v="3714"/>
    <x v="0"/>
    <x v="1"/>
    <x v="1"/>
    <x v="1"/>
    <x v="0"/>
  </r>
  <r>
    <s v="PL 10637"/>
    <x v="2959"/>
    <x v="3"/>
    <x v="0"/>
    <x v="3"/>
    <x v="0"/>
    <x v="13"/>
    <x v="302"/>
    <x v="634"/>
    <x v="1689"/>
    <x v="1689"/>
    <x v="1689"/>
    <x v="1786"/>
    <x v="0"/>
    <x v="1"/>
    <x v="1"/>
    <x v="0"/>
    <x v="0"/>
  </r>
  <r>
    <s v="PL 10644"/>
    <x v="2819"/>
    <x v="0"/>
    <x v="0"/>
    <x v="17"/>
    <x v="0"/>
    <x v="0"/>
    <x v="290"/>
    <x v="68"/>
    <x v="3421"/>
    <x v="3421"/>
    <x v="3421"/>
    <x v="1945"/>
    <x v="0"/>
    <x v="1"/>
    <x v="0"/>
    <x v="0"/>
    <x v="0"/>
  </r>
  <r>
    <s v="PL 10559"/>
    <x v="2960"/>
    <x v="3"/>
    <x v="0"/>
    <x v="9"/>
    <x v="1"/>
    <x v="9"/>
    <x v="275"/>
    <x v="495"/>
    <x v="3422"/>
    <x v="3422"/>
    <x v="3422"/>
    <x v="3715"/>
    <x v="0"/>
    <x v="1"/>
    <x v="1"/>
    <x v="1"/>
    <x v="0"/>
  </r>
  <r>
    <s v="PL 10057"/>
    <x v="2114"/>
    <x v="0"/>
    <x v="0"/>
    <x v="0"/>
    <x v="0"/>
    <x v="0"/>
    <x v="299"/>
    <x v="631"/>
    <x v="3423"/>
    <x v="3423"/>
    <x v="3423"/>
    <x v="3716"/>
    <x v="0"/>
    <x v="1"/>
    <x v="0"/>
    <x v="0"/>
    <x v="0"/>
  </r>
  <r>
    <s v="PL 10666"/>
    <x v="243"/>
    <x v="3"/>
    <x v="0"/>
    <x v="17"/>
    <x v="0"/>
    <x v="53"/>
    <x v="304"/>
    <x v="636"/>
    <x v="3424"/>
    <x v="3424"/>
    <x v="3424"/>
    <x v="3717"/>
    <x v="0"/>
    <x v="1"/>
    <x v="0"/>
    <x v="0"/>
    <x v="0"/>
  </r>
  <r>
    <s v="PL 11018"/>
    <x v="2961"/>
    <x v="0"/>
    <x v="0"/>
    <x v="5"/>
    <x v="1"/>
    <x v="1"/>
    <x v="293"/>
    <x v="625"/>
    <x v="3425"/>
    <x v="3425"/>
    <x v="3425"/>
    <x v="3718"/>
    <x v="0"/>
    <x v="1"/>
    <x v="1"/>
    <x v="1"/>
    <x v="0"/>
  </r>
  <r>
    <s v="PL 11757"/>
    <x v="2347"/>
    <x v="0"/>
    <x v="0"/>
    <x v="17"/>
    <x v="2"/>
    <x v="51"/>
    <x v="290"/>
    <x v="668"/>
    <x v="3425"/>
    <x v="3425"/>
    <x v="3425"/>
    <x v="3719"/>
    <x v="1"/>
    <x v="1"/>
    <x v="0"/>
    <x v="0"/>
    <x v="1"/>
  </r>
  <r>
    <s v="PL 10542"/>
    <x v="2836"/>
    <x v="1"/>
    <x v="0"/>
    <x v="0"/>
    <x v="2"/>
    <x v="28"/>
    <x v="294"/>
    <x v="626"/>
    <x v="1879"/>
    <x v="1879"/>
    <x v="1879"/>
    <x v="1991"/>
    <x v="1"/>
    <x v="1"/>
    <x v="0"/>
    <x v="1"/>
    <x v="0"/>
  </r>
  <r>
    <s v="PL 10561"/>
    <x v="2962"/>
    <x v="3"/>
    <x v="0"/>
    <x v="0"/>
    <x v="2"/>
    <x v="28"/>
    <x v="275"/>
    <x v="600"/>
    <x v="1879"/>
    <x v="1879"/>
    <x v="1879"/>
    <x v="1991"/>
    <x v="1"/>
    <x v="1"/>
    <x v="1"/>
    <x v="1"/>
    <x v="0"/>
  </r>
  <r>
    <s v="PL 10704"/>
    <x v="2783"/>
    <x v="0"/>
    <x v="0"/>
    <x v="0"/>
    <x v="2"/>
    <x v="28"/>
    <x v="275"/>
    <x v="600"/>
    <x v="1879"/>
    <x v="1879"/>
    <x v="1879"/>
    <x v="1991"/>
    <x v="1"/>
    <x v="1"/>
    <x v="0"/>
    <x v="0"/>
    <x v="1"/>
  </r>
  <r>
    <s v="PL 11584"/>
    <x v="2963"/>
    <x v="3"/>
    <x v="0"/>
    <x v="0"/>
    <x v="2"/>
    <x v="28"/>
    <x v="291"/>
    <x v="623"/>
    <x v="3426"/>
    <x v="3426"/>
    <x v="3426"/>
    <x v="3720"/>
    <x v="1"/>
    <x v="1"/>
    <x v="0"/>
    <x v="0"/>
    <x v="1"/>
  </r>
  <r>
    <s v="PL 10668"/>
    <x v="2964"/>
    <x v="2"/>
    <x v="3"/>
    <x v="17"/>
    <x v="0"/>
    <x v="0"/>
    <x v="304"/>
    <x v="636"/>
    <x v="3427"/>
    <x v="3427"/>
    <x v="3427"/>
    <x v="3721"/>
    <x v="0"/>
    <x v="1"/>
    <x v="1"/>
    <x v="0"/>
    <x v="0"/>
  </r>
  <r>
    <s v="PL 10608"/>
    <x v="582"/>
    <x v="1"/>
    <x v="0"/>
    <x v="17"/>
    <x v="2"/>
    <x v="72"/>
    <x v="275"/>
    <x v="600"/>
    <x v="363"/>
    <x v="363"/>
    <x v="363"/>
    <x v="374"/>
    <x v="0"/>
    <x v="1"/>
    <x v="0"/>
    <x v="1"/>
    <x v="0"/>
  </r>
  <r>
    <s v="PL 12327"/>
    <x v="2347"/>
    <x v="3"/>
    <x v="0"/>
    <x v="3"/>
    <x v="0"/>
    <x v="53"/>
    <x v="305"/>
    <x v="159"/>
    <x v="2528"/>
    <x v="2528"/>
    <x v="2528"/>
    <x v="2713"/>
    <x v="0"/>
    <x v="1"/>
    <x v="0"/>
    <x v="0"/>
    <x v="0"/>
  </r>
  <r>
    <s v="PL 11562"/>
    <x v="2965"/>
    <x v="2"/>
    <x v="1"/>
    <x v="0"/>
    <x v="0"/>
    <x v="0"/>
    <x v="280"/>
    <x v="63"/>
    <x v="3428"/>
    <x v="3428"/>
    <x v="3428"/>
    <x v="1724"/>
    <x v="0"/>
    <x v="1"/>
    <x v="1"/>
    <x v="0"/>
    <x v="0"/>
  </r>
  <r>
    <s v="PL 10083"/>
    <x v="2696"/>
    <x v="1"/>
    <x v="0"/>
    <x v="0"/>
    <x v="1"/>
    <x v="9"/>
    <x v="281"/>
    <x v="465"/>
    <x v="1487"/>
    <x v="1487"/>
    <x v="1487"/>
    <x v="3722"/>
    <x v="0"/>
    <x v="1"/>
    <x v="0"/>
    <x v="0"/>
    <x v="1"/>
  </r>
  <r>
    <s v="PL 10463"/>
    <x v="2966"/>
    <x v="0"/>
    <x v="0"/>
    <x v="6"/>
    <x v="1"/>
    <x v="9"/>
    <x v="283"/>
    <x v="196"/>
    <x v="2652"/>
    <x v="2652"/>
    <x v="2652"/>
    <x v="2842"/>
    <x v="0"/>
    <x v="1"/>
    <x v="1"/>
    <x v="1"/>
    <x v="0"/>
  </r>
  <r>
    <s v="PL 9579"/>
    <x v="40"/>
    <x v="2"/>
    <x v="1"/>
    <x v="0"/>
    <x v="0"/>
    <x v="0"/>
    <x v="284"/>
    <x v="615"/>
    <x v="3429"/>
    <x v="3429"/>
    <x v="3429"/>
    <x v="3723"/>
    <x v="0"/>
    <x v="1"/>
    <x v="0"/>
    <x v="0"/>
    <x v="0"/>
  </r>
  <r>
    <s v="PL 10652"/>
    <x v="2967"/>
    <x v="1"/>
    <x v="0"/>
    <x v="3"/>
    <x v="0"/>
    <x v="53"/>
    <x v="302"/>
    <x v="172"/>
    <x v="3429"/>
    <x v="3429"/>
    <x v="3429"/>
    <x v="3724"/>
    <x v="0"/>
    <x v="1"/>
    <x v="1"/>
    <x v="0"/>
    <x v="0"/>
  </r>
  <r>
    <s v="PL 10515"/>
    <x v="2968"/>
    <x v="0"/>
    <x v="0"/>
    <x v="0"/>
    <x v="2"/>
    <x v="35"/>
    <x v="307"/>
    <x v="653"/>
    <x v="51"/>
    <x v="51"/>
    <x v="51"/>
    <x v="3725"/>
    <x v="1"/>
    <x v="2"/>
    <x v="1"/>
    <x v="1"/>
    <x v="0"/>
  </r>
  <r>
    <s v="PL 10626"/>
    <x v="1561"/>
    <x v="2"/>
    <x v="1"/>
    <x v="0"/>
    <x v="2"/>
    <x v="35"/>
    <x v="307"/>
    <x v="653"/>
    <x v="51"/>
    <x v="51"/>
    <x v="51"/>
    <x v="3726"/>
    <x v="1"/>
    <x v="2"/>
    <x v="0"/>
    <x v="0"/>
    <x v="1"/>
  </r>
  <r>
    <s v="PL 10743"/>
    <x v="2969"/>
    <x v="2"/>
    <x v="4"/>
    <x v="10"/>
    <x v="1"/>
    <x v="1"/>
    <x v="280"/>
    <x v="606"/>
    <x v="3078"/>
    <x v="3078"/>
    <x v="3078"/>
    <x v="3727"/>
    <x v="0"/>
    <x v="2"/>
    <x v="0"/>
    <x v="0"/>
    <x v="1"/>
  </r>
  <r>
    <s v="PL 11843"/>
    <x v="2970"/>
    <x v="3"/>
    <x v="0"/>
    <x v="3"/>
    <x v="0"/>
    <x v="0"/>
    <x v="304"/>
    <x v="38"/>
    <x v="3430"/>
    <x v="3430"/>
    <x v="3430"/>
    <x v="3728"/>
    <x v="0"/>
    <x v="1"/>
    <x v="1"/>
    <x v="0"/>
    <x v="0"/>
  </r>
  <r>
    <s v="PL 12329"/>
    <x v="312"/>
    <x v="0"/>
    <x v="0"/>
    <x v="3"/>
    <x v="0"/>
    <x v="0"/>
    <x v="304"/>
    <x v="38"/>
    <x v="3430"/>
    <x v="3430"/>
    <x v="3430"/>
    <x v="3728"/>
    <x v="0"/>
    <x v="1"/>
    <x v="0"/>
    <x v="0"/>
    <x v="0"/>
  </r>
  <r>
    <s v="PL 11686"/>
    <x v="2391"/>
    <x v="3"/>
    <x v="0"/>
    <x v="17"/>
    <x v="2"/>
    <x v="51"/>
    <x v="286"/>
    <x v="672"/>
    <x v="741"/>
    <x v="741"/>
    <x v="741"/>
    <x v="3729"/>
    <x v="1"/>
    <x v="1"/>
    <x v="0"/>
    <x v="0"/>
    <x v="1"/>
  </r>
  <r>
    <s v="PL 10667"/>
    <x v="2391"/>
    <x v="2"/>
    <x v="4"/>
    <x v="17"/>
    <x v="0"/>
    <x v="53"/>
    <x v="304"/>
    <x v="636"/>
    <x v="3431"/>
    <x v="3431"/>
    <x v="3431"/>
    <x v="3730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2"/>
    <x v="3"/>
    <x v="2"/>
    <x v="1"/>
    <x v="0"/>
  </r>
  <r>
    <s v="PL 12033"/>
    <x v="2347"/>
    <x v="1"/>
    <x v="0"/>
    <x v="3"/>
    <x v="0"/>
    <x v="0"/>
    <x v="296"/>
    <x v="385"/>
    <x v="1906"/>
    <x v="1906"/>
    <x v="1906"/>
    <x v="3731"/>
    <x v="0"/>
    <x v="1"/>
    <x v="0"/>
    <x v="0"/>
    <x v="0"/>
  </r>
  <r>
    <s v="PL 10724"/>
    <x v="2971"/>
    <x v="0"/>
    <x v="0"/>
    <x v="9"/>
    <x v="2"/>
    <x v="36"/>
    <x v="287"/>
    <x v="617"/>
    <x v="3432"/>
    <x v="3432"/>
    <x v="3432"/>
    <x v="3732"/>
    <x v="1"/>
    <x v="2"/>
    <x v="0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1031"/>
    <x v="2971"/>
    <x v="0"/>
    <x v="0"/>
    <x v="2"/>
    <x v="1"/>
    <x v="4"/>
    <x v="298"/>
    <x v="630"/>
    <x v="1239"/>
    <x v="1239"/>
    <x v="1239"/>
    <x v="1311"/>
    <x v="1"/>
    <x v="1"/>
    <x v="0"/>
    <x v="1"/>
    <x v="0"/>
  </r>
  <r>
    <s v="PL 11331"/>
    <x v="393"/>
    <x v="2"/>
    <x v="2"/>
    <x v="9"/>
    <x v="1"/>
    <x v="9"/>
    <x v="276"/>
    <x v="591"/>
    <x v="3433"/>
    <x v="3433"/>
    <x v="3433"/>
    <x v="3733"/>
    <x v="0"/>
    <x v="1"/>
    <x v="0"/>
    <x v="0"/>
    <x v="1"/>
  </r>
  <r>
    <s v="PL 11025"/>
    <x v="2108"/>
    <x v="0"/>
    <x v="0"/>
    <x v="0"/>
    <x v="0"/>
    <x v="0"/>
    <x v="293"/>
    <x v="625"/>
    <x v="3434"/>
    <x v="3434"/>
    <x v="3434"/>
    <x v="3734"/>
    <x v="0"/>
    <x v="1"/>
    <x v="0"/>
    <x v="0"/>
    <x v="0"/>
  </r>
  <r>
    <s v="PL 10171"/>
    <x v="2819"/>
    <x v="3"/>
    <x v="0"/>
    <x v="17"/>
    <x v="2"/>
    <x v="35"/>
    <x v="273"/>
    <x v="598"/>
    <x v="3435"/>
    <x v="3435"/>
    <x v="3435"/>
    <x v="3735"/>
    <x v="1"/>
    <x v="1"/>
    <x v="0"/>
    <x v="0"/>
    <x v="1"/>
  </r>
  <r>
    <s v="PL 10717"/>
    <x v="2972"/>
    <x v="2"/>
    <x v="3"/>
    <x v="17"/>
    <x v="0"/>
    <x v="0"/>
    <x v="294"/>
    <x v="327"/>
    <x v="3436"/>
    <x v="3436"/>
    <x v="3436"/>
    <x v="3736"/>
    <x v="0"/>
    <x v="1"/>
    <x v="1"/>
    <x v="0"/>
    <x v="0"/>
  </r>
  <r>
    <s v="PL 11063"/>
    <x v="2973"/>
    <x v="2"/>
    <x v="4"/>
    <x v="0"/>
    <x v="1"/>
    <x v="9"/>
    <x v="292"/>
    <x v="232"/>
    <x v="3079"/>
    <x v="3079"/>
    <x v="3079"/>
    <x v="3737"/>
    <x v="0"/>
    <x v="1"/>
    <x v="1"/>
    <x v="1"/>
    <x v="0"/>
  </r>
  <r>
    <s v="PL 10682"/>
    <x v="2974"/>
    <x v="3"/>
    <x v="0"/>
    <x v="17"/>
    <x v="0"/>
    <x v="0"/>
    <x v="304"/>
    <x v="548"/>
    <x v="3437"/>
    <x v="3437"/>
    <x v="3437"/>
    <x v="3738"/>
    <x v="0"/>
    <x v="1"/>
    <x v="1"/>
    <x v="0"/>
    <x v="0"/>
  </r>
  <r>
    <s v="PL 11845"/>
    <x v="40"/>
    <x v="1"/>
    <x v="0"/>
    <x v="3"/>
    <x v="2"/>
    <x v="18"/>
    <x v="304"/>
    <x v="266"/>
    <x v="234"/>
    <x v="234"/>
    <x v="234"/>
    <x v="420"/>
    <x v="0"/>
    <x v="1"/>
    <x v="0"/>
    <x v="0"/>
    <x v="1"/>
  </r>
  <r>
    <s v="PL 10427"/>
    <x v="2975"/>
    <x v="2"/>
    <x v="2"/>
    <x v="6"/>
    <x v="2"/>
    <x v="23"/>
    <x v="277"/>
    <x v="602"/>
    <x v="3438"/>
    <x v="3438"/>
    <x v="3438"/>
    <x v="3739"/>
    <x v="0"/>
    <x v="1"/>
    <x v="1"/>
    <x v="1"/>
    <x v="0"/>
  </r>
  <r>
    <s v="PL 10607"/>
    <x v="2976"/>
    <x v="0"/>
    <x v="0"/>
    <x v="1"/>
    <x v="2"/>
    <x v="35"/>
    <x v="304"/>
    <x v="636"/>
    <x v="3439"/>
    <x v="3439"/>
    <x v="3439"/>
    <x v="3740"/>
    <x v="0"/>
    <x v="1"/>
    <x v="0"/>
    <x v="1"/>
    <x v="0"/>
  </r>
  <r>
    <s v="PL 11830"/>
    <x v="2887"/>
    <x v="1"/>
    <x v="0"/>
    <x v="3"/>
    <x v="2"/>
    <x v="18"/>
    <x v="284"/>
    <x v="0"/>
    <x v="3440"/>
    <x v="3440"/>
    <x v="3440"/>
    <x v="3741"/>
    <x v="0"/>
    <x v="1"/>
    <x v="0"/>
    <x v="0"/>
    <x v="1"/>
  </r>
  <r>
    <s v="PL 10502"/>
    <x v="2977"/>
    <x v="2"/>
    <x v="4"/>
    <x v="1"/>
    <x v="2"/>
    <x v="23"/>
    <x v="302"/>
    <x v="634"/>
    <x v="78"/>
    <x v="78"/>
    <x v="78"/>
    <x v="79"/>
    <x v="1"/>
    <x v="2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1046"/>
    <x v="2717"/>
    <x v="1"/>
    <x v="0"/>
    <x v="1"/>
    <x v="0"/>
    <x v="0"/>
    <x v="301"/>
    <x v="633"/>
    <x v="3441"/>
    <x v="3441"/>
    <x v="3441"/>
    <x v="3517"/>
    <x v="0"/>
    <x v="1"/>
    <x v="0"/>
    <x v="0"/>
    <x v="0"/>
  </r>
  <r>
    <s v="PL 10716"/>
    <x v="1"/>
    <x v="3"/>
    <x v="0"/>
    <x v="17"/>
    <x v="0"/>
    <x v="0"/>
    <x v="290"/>
    <x v="27"/>
    <x v="2191"/>
    <x v="2191"/>
    <x v="2191"/>
    <x v="2330"/>
    <x v="0"/>
    <x v="1"/>
    <x v="0"/>
    <x v="0"/>
    <x v="0"/>
  </r>
  <r>
    <s v="PL 10461"/>
    <x v="2978"/>
    <x v="0"/>
    <x v="0"/>
    <x v="17"/>
    <x v="0"/>
    <x v="0"/>
    <x v="294"/>
    <x v="626"/>
    <x v="3442"/>
    <x v="3442"/>
    <x v="3442"/>
    <x v="3742"/>
    <x v="0"/>
    <x v="1"/>
    <x v="1"/>
    <x v="0"/>
    <x v="0"/>
  </r>
  <r>
    <s v="PL 11741"/>
    <x v="2979"/>
    <x v="1"/>
    <x v="0"/>
    <x v="17"/>
    <x v="2"/>
    <x v="35"/>
    <x v="277"/>
    <x v="602"/>
    <x v="3442"/>
    <x v="3442"/>
    <x v="3442"/>
    <x v="3743"/>
    <x v="1"/>
    <x v="1"/>
    <x v="1"/>
    <x v="1"/>
    <x v="0"/>
  </r>
  <r>
    <s v="PL 10583"/>
    <x v="1926"/>
    <x v="3"/>
    <x v="0"/>
    <x v="2"/>
    <x v="1"/>
    <x v="4"/>
    <x v="304"/>
    <x v="636"/>
    <x v="660"/>
    <x v="660"/>
    <x v="660"/>
    <x v="693"/>
    <x v="1"/>
    <x v="0"/>
    <x v="0"/>
    <x v="0"/>
    <x v="1"/>
  </r>
  <r>
    <s v="PL 10400"/>
    <x v="2980"/>
    <x v="3"/>
    <x v="0"/>
    <x v="2"/>
    <x v="1"/>
    <x v="4"/>
    <x v="296"/>
    <x v="628"/>
    <x v="3443"/>
    <x v="3443"/>
    <x v="3443"/>
    <x v="3744"/>
    <x v="1"/>
    <x v="1"/>
    <x v="1"/>
    <x v="1"/>
    <x v="0"/>
  </r>
  <r>
    <s v="PL 11637"/>
    <x v="2963"/>
    <x v="0"/>
    <x v="0"/>
    <x v="17"/>
    <x v="0"/>
    <x v="0"/>
    <x v="291"/>
    <x v="623"/>
    <x v="1174"/>
    <x v="1174"/>
    <x v="1174"/>
    <x v="1241"/>
    <x v="0"/>
    <x v="1"/>
    <x v="0"/>
    <x v="0"/>
    <x v="0"/>
  </r>
  <r>
    <s v="PL 10747"/>
    <x v="2712"/>
    <x v="2"/>
    <x v="2"/>
    <x v="4"/>
    <x v="0"/>
    <x v="53"/>
    <x v="287"/>
    <x v="42"/>
    <x v="569"/>
    <x v="569"/>
    <x v="569"/>
    <x v="3745"/>
    <x v="0"/>
    <x v="1"/>
    <x v="0"/>
    <x v="0"/>
    <x v="0"/>
  </r>
  <r>
    <s v="PL 10104"/>
    <x v="2981"/>
    <x v="1"/>
    <x v="0"/>
    <x v="0"/>
    <x v="0"/>
    <x v="0"/>
    <x v="297"/>
    <x v="629"/>
    <x v="3444"/>
    <x v="3444"/>
    <x v="3444"/>
    <x v="3572"/>
    <x v="0"/>
    <x v="1"/>
    <x v="1"/>
    <x v="0"/>
    <x v="0"/>
  </r>
  <r>
    <s v="PL 10102"/>
    <x v="229"/>
    <x v="3"/>
    <x v="0"/>
    <x v="2"/>
    <x v="0"/>
    <x v="24"/>
    <x v="296"/>
    <x v="628"/>
    <x v="706"/>
    <x v="706"/>
    <x v="706"/>
    <x v="741"/>
    <x v="1"/>
    <x v="2"/>
    <x v="0"/>
    <x v="0"/>
    <x v="0"/>
  </r>
  <r>
    <s v="PL 11699"/>
    <x v="1642"/>
    <x v="2"/>
    <x v="1"/>
    <x v="17"/>
    <x v="2"/>
    <x v="51"/>
    <x v="299"/>
    <x v="673"/>
    <x v="2182"/>
    <x v="2182"/>
    <x v="2182"/>
    <x v="3746"/>
    <x v="1"/>
    <x v="1"/>
    <x v="0"/>
    <x v="1"/>
    <x v="0"/>
  </r>
  <r>
    <s v="PL 10494"/>
    <x v="2982"/>
    <x v="2"/>
    <x v="1"/>
    <x v="0"/>
    <x v="0"/>
    <x v="0"/>
    <x v="300"/>
    <x v="632"/>
    <x v="3445"/>
    <x v="3445"/>
    <x v="3445"/>
    <x v="3747"/>
    <x v="0"/>
    <x v="1"/>
    <x v="1"/>
    <x v="0"/>
    <x v="0"/>
  </r>
  <r>
    <s v="PL 10590"/>
    <x v="2983"/>
    <x v="2"/>
    <x v="2"/>
    <x v="17"/>
    <x v="2"/>
    <x v="35"/>
    <x v="290"/>
    <x v="620"/>
    <x v="1687"/>
    <x v="1687"/>
    <x v="1687"/>
    <x v="3748"/>
    <x v="1"/>
    <x v="1"/>
    <x v="1"/>
    <x v="1"/>
    <x v="0"/>
  </r>
  <r>
    <s v="PL 10166"/>
    <x v="2984"/>
    <x v="3"/>
    <x v="0"/>
    <x v="1"/>
    <x v="1"/>
    <x v="4"/>
    <x v="275"/>
    <x v="600"/>
    <x v="3446"/>
    <x v="3446"/>
    <x v="3446"/>
    <x v="3749"/>
    <x v="1"/>
    <x v="2"/>
    <x v="1"/>
    <x v="1"/>
    <x v="0"/>
  </r>
  <r>
    <s v="PL 11265"/>
    <x v="2985"/>
    <x v="3"/>
    <x v="0"/>
    <x v="17"/>
    <x v="0"/>
    <x v="0"/>
    <x v="307"/>
    <x v="674"/>
    <x v="3447"/>
    <x v="3447"/>
    <x v="3447"/>
    <x v="3750"/>
    <x v="0"/>
    <x v="1"/>
    <x v="1"/>
    <x v="0"/>
    <x v="0"/>
  </r>
  <r>
    <s v="PL 10251"/>
    <x v="444"/>
    <x v="2"/>
    <x v="1"/>
    <x v="9"/>
    <x v="2"/>
    <x v="17"/>
    <x v="294"/>
    <x v="237"/>
    <x v="3448"/>
    <x v="3448"/>
    <x v="3448"/>
    <x v="3751"/>
    <x v="1"/>
    <x v="1"/>
    <x v="0"/>
    <x v="1"/>
    <x v="0"/>
  </r>
  <r>
    <s v="PL 11717"/>
    <x v="2986"/>
    <x v="3"/>
    <x v="0"/>
    <x v="3"/>
    <x v="1"/>
    <x v="9"/>
    <x v="307"/>
    <x v="45"/>
    <x v="1816"/>
    <x v="1816"/>
    <x v="1816"/>
    <x v="2167"/>
    <x v="0"/>
    <x v="1"/>
    <x v="1"/>
    <x v="1"/>
    <x v="0"/>
  </r>
  <r>
    <s v="PL 12046"/>
    <x v="2987"/>
    <x v="3"/>
    <x v="0"/>
    <x v="3"/>
    <x v="1"/>
    <x v="9"/>
    <x v="307"/>
    <x v="242"/>
    <x v="1816"/>
    <x v="1816"/>
    <x v="1816"/>
    <x v="2167"/>
    <x v="0"/>
    <x v="1"/>
    <x v="1"/>
    <x v="1"/>
    <x v="0"/>
  </r>
  <r>
    <s v="PL 11062"/>
    <x v="2988"/>
    <x v="3"/>
    <x v="0"/>
    <x v="2"/>
    <x v="1"/>
    <x v="4"/>
    <x v="307"/>
    <x v="653"/>
    <x v="3449"/>
    <x v="3449"/>
    <x v="3449"/>
    <x v="3752"/>
    <x v="1"/>
    <x v="2"/>
    <x v="1"/>
    <x v="1"/>
    <x v="0"/>
  </r>
  <r>
    <s v="PL 10961"/>
    <x v="2989"/>
    <x v="2"/>
    <x v="3"/>
    <x v="0"/>
    <x v="2"/>
    <x v="17"/>
    <x v="287"/>
    <x v="266"/>
    <x v="3450"/>
    <x v="3450"/>
    <x v="3450"/>
    <x v="3753"/>
    <x v="1"/>
    <x v="1"/>
    <x v="1"/>
    <x v="1"/>
    <x v="0"/>
  </r>
  <r>
    <s v="PL 10962"/>
    <x v="2990"/>
    <x v="3"/>
    <x v="0"/>
    <x v="0"/>
    <x v="2"/>
    <x v="17"/>
    <x v="287"/>
    <x v="266"/>
    <x v="1982"/>
    <x v="1982"/>
    <x v="1982"/>
    <x v="1544"/>
    <x v="1"/>
    <x v="1"/>
    <x v="1"/>
    <x v="1"/>
    <x v="0"/>
  </r>
  <r>
    <s v="PL 10963"/>
    <x v="254"/>
    <x v="0"/>
    <x v="0"/>
    <x v="0"/>
    <x v="2"/>
    <x v="17"/>
    <x v="287"/>
    <x v="266"/>
    <x v="3451"/>
    <x v="3451"/>
    <x v="3451"/>
    <x v="3754"/>
    <x v="1"/>
    <x v="1"/>
    <x v="0"/>
    <x v="1"/>
    <x v="0"/>
  </r>
  <r>
    <s v="PL 10591"/>
    <x v="2778"/>
    <x v="2"/>
    <x v="3"/>
    <x v="6"/>
    <x v="1"/>
    <x v="9"/>
    <x v="289"/>
    <x v="209"/>
    <x v="3452"/>
    <x v="3452"/>
    <x v="3452"/>
    <x v="3105"/>
    <x v="0"/>
    <x v="1"/>
    <x v="0"/>
    <x v="1"/>
    <x v="0"/>
  </r>
  <r>
    <s v="PL 10022"/>
    <x v="2392"/>
    <x v="2"/>
    <x v="4"/>
    <x v="1"/>
    <x v="1"/>
    <x v="4"/>
    <x v="299"/>
    <x v="631"/>
    <x v="3453"/>
    <x v="3453"/>
    <x v="3453"/>
    <x v="3755"/>
    <x v="1"/>
    <x v="2"/>
    <x v="0"/>
    <x v="1"/>
    <x v="0"/>
  </r>
  <r>
    <s v="PL 10455"/>
    <x v="2991"/>
    <x v="0"/>
    <x v="0"/>
    <x v="2"/>
    <x v="1"/>
    <x v="4"/>
    <x v="304"/>
    <x v="636"/>
    <x v="3454"/>
    <x v="3454"/>
    <x v="3454"/>
    <x v="3756"/>
    <x v="1"/>
    <x v="2"/>
    <x v="1"/>
    <x v="1"/>
    <x v="0"/>
  </r>
  <r>
    <s v="PL 10089"/>
    <x v="1655"/>
    <x v="1"/>
    <x v="0"/>
    <x v="0"/>
    <x v="0"/>
    <x v="0"/>
    <x v="281"/>
    <x v="4"/>
    <x v="2354"/>
    <x v="2354"/>
    <x v="2354"/>
    <x v="2511"/>
    <x v="0"/>
    <x v="1"/>
    <x v="0"/>
    <x v="0"/>
    <x v="0"/>
  </r>
  <r>
    <s v="PL 10101"/>
    <x v="2992"/>
    <x v="3"/>
    <x v="0"/>
    <x v="0"/>
    <x v="0"/>
    <x v="0"/>
    <x v="297"/>
    <x v="160"/>
    <x v="3455"/>
    <x v="3455"/>
    <x v="3455"/>
    <x v="3757"/>
    <x v="0"/>
    <x v="1"/>
    <x v="1"/>
    <x v="0"/>
    <x v="0"/>
  </r>
  <r>
    <s v="PL 10167"/>
    <x v="2993"/>
    <x v="3"/>
    <x v="0"/>
    <x v="1"/>
    <x v="1"/>
    <x v="4"/>
    <x v="300"/>
    <x v="632"/>
    <x v="3455"/>
    <x v="3455"/>
    <x v="3455"/>
    <x v="3757"/>
    <x v="1"/>
    <x v="2"/>
    <x v="1"/>
    <x v="1"/>
    <x v="0"/>
  </r>
  <r>
    <s v="PL 10698"/>
    <x v="2994"/>
    <x v="0"/>
    <x v="0"/>
    <x v="1"/>
    <x v="1"/>
    <x v="4"/>
    <x v="289"/>
    <x v="619"/>
    <x v="3456"/>
    <x v="3456"/>
    <x v="3456"/>
    <x v="3758"/>
    <x v="1"/>
    <x v="2"/>
    <x v="1"/>
    <x v="1"/>
    <x v="0"/>
  </r>
  <r>
    <s v="PL 10148"/>
    <x v="2995"/>
    <x v="2"/>
    <x v="3"/>
    <x v="2"/>
    <x v="1"/>
    <x v="4"/>
    <x v="288"/>
    <x v="621"/>
    <x v="3457"/>
    <x v="3457"/>
    <x v="3457"/>
    <x v="3759"/>
    <x v="1"/>
    <x v="2"/>
    <x v="1"/>
    <x v="1"/>
    <x v="0"/>
  </r>
  <r>
    <s v="PL 11020"/>
    <x v="2996"/>
    <x v="0"/>
    <x v="0"/>
    <x v="0"/>
    <x v="1"/>
    <x v="9"/>
    <x v="298"/>
    <x v="225"/>
    <x v="3458"/>
    <x v="3458"/>
    <x v="3458"/>
    <x v="3760"/>
    <x v="0"/>
    <x v="1"/>
    <x v="1"/>
    <x v="1"/>
    <x v="0"/>
  </r>
  <r>
    <s v="PL 10250"/>
    <x v="2997"/>
    <x v="1"/>
    <x v="0"/>
    <x v="17"/>
    <x v="0"/>
    <x v="0"/>
    <x v="288"/>
    <x v="387"/>
    <x v="654"/>
    <x v="654"/>
    <x v="654"/>
    <x v="3761"/>
    <x v="0"/>
    <x v="1"/>
    <x v="1"/>
    <x v="0"/>
    <x v="0"/>
  </r>
  <r>
    <s v="PL 10448"/>
    <x v="30"/>
    <x v="2"/>
    <x v="2"/>
    <x v="0"/>
    <x v="0"/>
    <x v="0"/>
    <x v="277"/>
    <x v="542"/>
    <x v="654"/>
    <x v="654"/>
    <x v="654"/>
    <x v="686"/>
    <x v="0"/>
    <x v="1"/>
    <x v="0"/>
    <x v="0"/>
    <x v="0"/>
  </r>
  <r>
    <s v="PL 11012"/>
    <x v="1208"/>
    <x v="2"/>
    <x v="4"/>
    <x v="2"/>
    <x v="1"/>
    <x v="4"/>
    <x v="307"/>
    <x v="653"/>
    <x v="3459"/>
    <x v="3459"/>
    <x v="3459"/>
    <x v="3762"/>
    <x v="1"/>
    <x v="1"/>
    <x v="0"/>
    <x v="0"/>
    <x v="1"/>
  </r>
  <r>
    <s v="PL 11705"/>
    <x v="2998"/>
    <x v="0"/>
    <x v="0"/>
    <x v="17"/>
    <x v="2"/>
    <x v="51"/>
    <x v="279"/>
    <x v="675"/>
    <x v="3459"/>
    <x v="3459"/>
    <x v="3459"/>
    <x v="3763"/>
    <x v="1"/>
    <x v="1"/>
    <x v="0"/>
    <x v="0"/>
    <x v="1"/>
  </r>
  <r>
    <s v="PL 10186"/>
    <x v="2999"/>
    <x v="0"/>
    <x v="0"/>
    <x v="1"/>
    <x v="1"/>
    <x v="4"/>
    <x v="304"/>
    <x v="636"/>
    <x v="1726"/>
    <x v="1726"/>
    <x v="1726"/>
    <x v="1826"/>
    <x v="1"/>
    <x v="2"/>
    <x v="1"/>
    <x v="1"/>
    <x v="0"/>
  </r>
  <r>
    <s v="PL 11047"/>
    <x v="3000"/>
    <x v="3"/>
    <x v="0"/>
    <x v="0"/>
    <x v="0"/>
    <x v="0"/>
    <x v="301"/>
    <x v="633"/>
    <x v="1726"/>
    <x v="1726"/>
    <x v="1726"/>
    <x v="1826"/>
    <x v="0"/>
    <x v="1"/>
    <x v="1"/>
    <x v="0"/>
    <x v="0"/>
  </r>
  <r>
    <s v="PL 11704"/>
    <x v="3001"/>
    <x v="3"/>
    <x v="0"/>
    <x v="17"/>
    <x v="2"/>
    <x v="51"/>
    <x v="273"/>
    <x v="676"/>
    <x v="1492"/>
    <x v="1492"/>
    <x v="1492"/>
    <x v="1308"/>
    <x v="1"/>
    <x v="1"/>
    <x v="1"/>
    <x v="1"/>
    <x v="0"/>
  </r>
  <r>
    <s v="PL 10185"/>
    <x v="3002"/>
    <x v="3"/>
    <x v="0"/>
    <x v="1"/>
    <x v="1"/>
    <x v="4"/>
    <x v="295"/>
    <x v="627"/>
    <x v="581"/>
    <x v="581"/>
    <x v="581"/>
    <x v="602"/>
    <x v="1"/>
    <x v="2"/>
    <x v="1"/>
    <x v="1"/>
    <x v="0"/>
  </r>
  <r>
    <s v="PL 10540"/>
    <x v="3003"/>
    <x v="3"/>
    <x v="0"/>
    <x v="2"/>
    <x v="1"/>
    <x v="4"/>
    <x v="285"/>
    <x v="616"/>
    <x v="581"/>
    <x v="581"/>
    <x v="581"/>
    <x v="602"/>
    <x v="1"/>
    <x v="2"/>
    <x v="1"/>
    <x v="1"/>
    <x v="0"/>
  </r>
  <r>
    <s v="PL 11832"/>
    <x v="1085"/>
    <x v="3"/>
    <x v="0"/>
    <x v="3"/>
    <x v="0"/>
    <x v="0"/>
    <x v="290"/>
    <x v="27"/>
    <x v="3460"/>
    <x v="3460"/>
    <x v="3460"/>
    <x v="3764"/>
    <x v="0"/>
    <x v="1"/>
    <x v="0"/>
    <x v="0"/>
    <x v="0"/>
  </r>
  <r>
    <s v="PL 11836"/>
    <x v="3004"/>
    <x v="3"/>
    <x v="0"/>
    <x v="3"/>
    <x v="0"/>
    <x v="0"/>
    <x v="290"/>
    <x v="27"/>
    <x v="3460"/>
    <x v="3460"/>
    <x v="3460"/>
    <x v="3764"/>
    <x v="0"/>
    <x v="1"/>
    <x v="1"/>
    <x v="0"/>
    <x v="0"/>
  </r>
  <r>
    <s v="PL 10165"/>
    <x v="2809"/>
    <x v="2"/>
    <x v="2"/>
    <x v="1"/>
    <x v="1"/>
    <x v="4"/>
    <x v="302"/>
    <x v="634"/>
    <x v="3461"/>
    <x v="3461"/>
    <x v="3461"/>
    <x v="3765"/>
    <x v="1"/>
    <x v="2"/>
    <x v="0"/>
    <x v="0"/>
    <x v="1"/>
  </r>
  <r>
    <s v="PL 11605"/>
    <x v="2809"/>
    <x v="2"/>
    <x v="3"/>
    <x v="2"/>
    <x v="1"/>
    <x v="4"/>
    <x v="307"/>
    <x v="653"/>
    <x v="732"/>
    <x v="732"/>
    <x v="732"/>
    <x v="767"/>
    <x v="1"/>
    <x v="0"/>
    <x v="0"/>
    <x v="0"/>
    <x v="1"/>
  </r>
  <r>
    <s v="PL 11014"/>
    <x v="3005"/>
    <x v="1"/>
    <x v="0"/>
    <x v="3"/>
    <x v="2"/>
    <x v="18"/>
    <x v="299"/>
    <x v="5"/>
    <x v="3462"/>
    <x v="3462"/>
    <x v="3462"/>
    <x v="3766"/>
    <x v="0"/>
    <x v="1"/>
    <x v="1"/>
    <x v="1"/>
    <x v="0"/>
  </r>
  <r>
    <s v="PL 10210"/>
    <x v="3006"/>
    <x v="0"/>
    <x v="0"/>
    <x v="1"/>
    <x v="1"/>
    <x v="4"/>
    <x v="288"/>
    <x v="621"/>
    <x v="3463"/>
    <x v="3463"/>
    <x v="3463"/>
    <x v="3767"/>
    <x v="1"/>
    <x v="2"/>
    <x v="1"/>
    <x v="1"/>
    <x v="0"/>
  </r>
  <r>
    <s v="PL 10609"/>
    <x v="2840"/>
    <x v="3"/>
    <x v="0"/>
    <x v="2"/>
    <x v="1"/>
    <x v="4"/>
    <x v="291"/>
    <x v="623"/>
    <x v="2748"/>
    <x v="2748"/>
    <x v="2748"/>
    <x v="2952"/>
    <x v="1"/>
    <x v="2"/>
    <x v="0"/>
    <x v="0"/>
    <x v="1"/>
  </r>
  <r>
    <s v="PL 10190"/>
    <x v="3007"/>
    <x v="3"/>
    <x v="0"/>
    <x v="2"/>
    <x v="1"/>
    <x v="4"/>
    <x v="296"/>
    <x v="628"/>
    <x v="3464"/>
    <x v="3464"/>
    <x v="3464"/>
    <x v="3768"/>
    <x v="1"/>
    <x v="1"/>
    <x v="1"/>
    <x v="1"/>
    <x v="0"/>
  </r>
  <r>
    <s v="PL 10715"/>
    <x v="3008"/>
    <x v="3"/>
    <x v="0"/>
    <x v="17"/>
    <x v="0"/>
    <x v="0"/>
    <x v="290"/>
    <x v="406"/>
    <x v="3465"/>
    <x v="3465"/>
    <x v="3465"/>
    <x v="3769"/>
    <x v="0"/>
    <x v="1"/>
    <x v="1"/>
    <x v="0"/>
    <x v="0"/>
  </r>
  <r>
    <s v="PL 11048"/>
    <x v="3009"/>
    <x v="3"/>
    <x v="0"/>
    <x v="0"/>
    <x v="0"/>
    <x v="0"/>
    <x v="301"/>
    <x v="417"/>
    <x v="2205"/>
    <x v="2205"/>
    <x v="2205"/>
    <x v="2901"/>
    <x v="0"/>
    <x v="1"/>
    <x v="1"/>
    <x v="0"/>
    <x v="0"/>
  </r>
  <r>
    <s v="PL 11632"/>
    <x v="3010"/>
    <x v="1"/>
    <x v="0"/>
    <x v="17"/>
    <x v="0"/>
    <x v="0"/>
    <x v="291"/>
    <x v="201"/>
    <x v="2205"/>
    <x v="2205"/>
    <x v="2205"/>
    <x v="2901"/>
    <x v="0"/>
    <x v="1"/>
    <x v="1"/>
    <x v="0"/>
    <x v="0"/>
  </r>
  <r>
    <s v="PL 11330"/>
    <x v="3011"/>
    <x v="3"/>
    <x v="0"/>
    <x v="9"/>
    <x v="1"/>
    <x v="9"/>
    <x v="276"/>
    <x v="591"/>
    <x v="3466"/>
    <x v="3466"/>
    <x v="3466"/>
    <x v="3770"/>
    <x v="0"/>
    <x v="1"/>
    <x v="0"/>
    <x v="0"/>
    <x v="1"/>
  </r>
  <r>
    <s v="PL 10755"/>
    <x v="3012"/>
    <x v="0"/>
    <x v="0"/>
    <x v="0"/>
    <x v="1"/>
    <x v="9"/>
    <x v="293"/>
    <x v="227"/>
    <x v="804"/>
    <x v="804"/>
    <x v="804"/>
    <x v="841"/>
    <x v="0"/>
    <x v="1"/>
    <x v="1"/>
    <x v="1"/>
    <x v="0"/>
  </r>
  <r>
    <s v="PL 10518"/>
    <x v="2819"/>
    <x v="0"/>
    <x v="0"/>
    <x v="0"/>
    <x v="2"/>
    <x v="35"/>
    <x v="307"/>
    <x v="653"/>
    <x v="3467"/>
    <x v="3467"/>
    <x v="3467"/>
    <x v="3771"/>
    <x v="1"/>
    <x v="2"/>
    <x v="0"/>
    <x v="0"/>
    <x v="1"/>
  </r>
  <r>
    <s v="PL 10445"/>
    <x v="3013"/>
    <x v="1"/>
    <x v="0"/>
    <x v="14"/>
    <x v="0"/>
    <x v="0"/>
    <x v="277"/>
    <x v="163"/>
    <x v="2408"/>
    <x v="2408"/>
    <x v="2408"/>
    <x v="2575"/>
    <x v="0"/>
    <x v="1"/>
    <x v="0"/>
    <x v="0"/>
    <x v="0"/>
  </r>
  <r>
    <s v="PL 11598"/>
    <x v="2969"/>
    <x v="0"/>
    <x v="0"/>
    <x v="0"/>
    <x v="1"/>
    <x v="9"/>
    <x v="291"/>
    <x v="260"/>
    <x v="3468"/>
    <x v="3468"/>
    <x v="3468"/>
    <x v="3772"/>
    <x v="0"/>
    <x v="1"/>
    <x v="0"/>
    <x v="0"/>
    <x v="1"/>
  </r>
  <r>
    <s v="PL 10422"/>
    <x v="3014"/>
    <x v="1"/>
    <x v="0"/>
    <x v="6"/>
    <x v="1"/>
    <x v="9"/>
    <x v="277"/>
    <x v="205"/>
    <x v="2249"/>
    <x v="2249"/>
    <x v="2249"/>
    <x v="2394"/>
    <x v="0"/>
    <x v="1"/>
    <x v="1"/>
    <x v="1"/>
    <x v="0"/>
  </r>
  <r>
    <s v="PL 10046"/>
    <x v="30"/>
    <x v="2"/>
    <x v="3"/>
    <x v="0"/>
    <x v="0"/>
    <x v="0"/>
    <x v="299"/>
    <x v="162"/>
    <x v="204"/>
    <x v="204"/>
    <x v="204"/>
    <x v="3773"/>
    <x v="0"/>
    <x v="1"/>
    <x v="0"/>
    <x v="0"/>
    <x v="0"/>
  </r>
  <r>
    <s v="PL 10065"/>
    <x v="3015"/>
    <x v="3"/>
    <x v="0"/>
    <x v="17"/>
    <x v="2"/>
    <x v="72"/>
    <x v="286"/>
    <x v="622"/>
    <x v="1737"/>
    <x v="1737"/>
    <x v="1737"/>
    <x v="207"/>
    <x v="0"/>
    <x v="1"/>
    <x v="0"/>
    <x v="1"/>
    <x v="0"/>
  </r>
  <r>
    <s v="PL 10745"/>
    <x v="3016"/>
    <x v="2"/>
    <x v="1"/>
    <x v="3"/>
    <x v="0"/>
    <x v="13"/>
    <x v="293"/>
    <x v="625"/>
    <x v="1737"/>
    <x v="1737"/>
    <x v="1737"/>
    <x v="3774"/>
    <x v="0"/>
    <x v="1"/>
    <x v="1"/>
    <x v="0"/>
    <x v="0"/>
  </r>
  <r>
    <s v="PL 11044"/>
    <x v="2891"/>
    <x v="2"/>
    <x v="2"/>
    <x v="0"/>
    <x v="0"/>
    <x v="0"/>
    <x v="287"/>
    <x v="266"/>
    <x v="2215"/>
    <x v="2215"/>
    <x v="2215"/>
    <x v="2356"/>
    <x v="0"/>
    <x v="1"/>
    <x v="0"/>
    <x v="0"/>
    <x v="0"/>
  </r>
  <r>
    <s v="PL 11585"/>
    <x v="3017"/>
    <x v="1"/>
    <x v="0"/>
    <x v="6"/>
    <x v="0"/>
    <x v="13"/>
    <x v="291"/>
    <x v="623"/>
    <x v="1737"/>
    <x v="1737"/>
    <x v="1737"/>
    <x v="1837"/>
    <x v="0"/>
    <x v="1"/>
    <x v="1"/>
    <x v="0"/>
    <x v="0"/>
  </r>
  <r>
    <s v="PL 12302"/>
    <x v="994"/>
    <x v="1"/>
    <x v="0"/>
    <x v="17"/>
    <x v="1"/>
    <x v="1"/>
    <x v="293"/>
    <x v="625"/>
    <x v="3469"/>
    <x v="3469"/>
    <x v="3469"/>
    <x v="3775"/>
    <x v="0"/>
    <x v="1"/>
    <x v="0"/>
    <x v="0"/>
    <x v="1"/>
  </r>
  <r>
    <s v="PL 11849"/>
    <x v="3018"/>
    <x v="0"/>
    <x v="0"/>
    <x v="3"/>
    <x v="2"/>
    <x v="18"/>
    <x v="276"/>
    <x v="30"/>
    <x v="1424"/>
    <x v="1424"/>
    <x v="1424"/>
    <x v="3776"/>
    <x v="0"/>
    <x v="1"/>
    <x v="1"/>
    <x v="1"/>
    <x v="0"/>
  </r>
  <r>
    <s v="PL 10754"/>
    <x v="3019"/>
    <x v="2"/>
    <x v="4"/>
    <x v="0"/>
    <x v="1"/>
    <x v="9"/>
    <x v="293"/>
    <x v="227"/>
    <x v="3470"/>
    <x v="3470"/>
    <x v="3470"/>
    <x v="3777"/>
    <x v="0"/>
    <x v="1"/>
    <x v="1"/>
    <x v="1"/>
    <x v="0"/>
  </r>
  <r>
    <s v="PL 11751"/>
    <x v="2809"/>
    <x v="1"/>
    <x v="0"/>
    <x v="17"/>
    <x v="2"/>
    <x v="51"/>
    <x v="300"/>
    <x v="648"/>
    <x v="3471"/>
    <x v="3471"/>
    <x v="3471"/>
    <x v="3778"/>
    <x v="1"/>
    <x v="1"/>
    <x v="0"/>
    <x v="0"/>
    <x v="1"/>
  </r>
  <r>
    <s v="PL 11036"/>
    <x v="3013"/>
    <x v="2"/>
    <x v="1"/>
    <x v="9"/>
    <x v="1"/>
    <x v="9"/>
    <x v="301"/>
    <x v="501"/>
    <x v="3472"/>
    <x v="3472"/>
    <x v="3472"/>
    <x v="3779"/>
    <x v="0"/>
    <x v="1"/>
    <x v="0"/>
    <x v="0"/>
    <x v="1"/>
  </r>
  <r>
    <s v="PL 11744"/>
    <x v="3020"/>
    <x v="1"/>
    <x v="0"/>
    <x v="17"/>
    <x v="0"/>
    <x v="53"/>
    <x v="283"/>
    <x v="10"/>
    <x v="3472"/>
    <x v="3472"/>
    <x v="3472"/>
    <x v="3780"/>
    <x v="0"/>
    <x v="1"/>
    <x v="1"/>
    <x v="0"/>
    <x v="0"/>
  </r>
  <r>
    <s v="PL 10462"/>
    <x v="2819"/>
    <x v="2"/>
    <x v="3"/>
    <x v="6"/>
    <x v="1"/>
    <x v="9"/>
    <x v="283"/>
    <x v="196"/>
    <x v="1623"/>
    <x v="1623"/>
    <x v="1623"/>
    <x v="1715"/>
    <x v="0"/>
    <x v="1"/>
    <x v="0"/>
    <x v="0"/>
    <x v="1"/>
  </r>
  <r>
    <s v="PL 10503"/>
    <x v="1598"/>
    <x v="3"/>
    <x v="0"/>
    <x v="17"/>
    <x v="0"/>
    <x v="0"/>
    <x v="300"/>
    <x v="632"/>
    <x v="1623"/>
    <x v="1623"/>
    <x v="1623"/>
    <x v="3781"/>
    <x v="0"/>
    <x v="1"/>
    <x v="0"/>
    <x v="0"/>
    <x v="0"/>
  </r>
  <r>
    <s v="PL 11810"/>
    <x v="3015"/>
    <x v="0"/>
    <x v="0"/>
    <x v="3"/>
    <x v="2"/>
    <x v="18"/>
    <x v="302"/>
    <x v="26"/>
    <x v="429"/>
    <x v="429"/>
    <x v="429"/>
    <x v="3782"/>
    <x v="0"/>
    <x v="1"/>
    <x v="0"/>
    <x v="1"/>
    <x v="0"/>
  </r>
  <r>
    <s v="PL 12331"/>
    <x v="3021"/>
    <x v="0"/>
    <x v="0"/>
    <x v="3"/>
    <x v="0"/>
    <x v="0"/>
    <x v="276"/>
    <x v="15"/>
    <x v="1091"/>
    <x v="1091"/>
    <x v="1091"/>
    <x v="1147"/>
    <x v="0"/>
    <x v="1"/>
    <x v="1"/>
    <x v="0"/>
    <x v="0"/>
  </r>
  <r>
    <s v="PL 10497"/>
    <x v="3022"/>
    <x v="3"/>
    <x v="0"/>
    <x v="17"/>
    <x v="0"/>
    <x v="0"/>
    <x v="300"/>
    <x v="632"/>
    <x v="2873"/>
    <x v="2873"/>
    <x v="2873"/>
    <x v="3783"/>
    <x v="0"/>
    <x v="1"/>
    <x v="1"/>
    <x v="0"/>
    <x v="0"/>
  </r>
  <r>
    <s v="PL 10729"/>
    <x v="2809"/>
    <x v="0"/>
    <x v="0"/>
    <x v="0"/>
    <x v="1"/>
    <x v="9"/>
    <x v="285"/>
    <x v="334"/>
    <x v="3002"/>
    <x v="3002"/>
    <x v="3002"/>
    <x v="243"/>
    <x v="0"/>
    <x v="1"/>
    <x v="0"/>
    <x v="0"/>
    <x v="1"/>
  </r>
  <r>
    <s v="PL 11404"/>
    <x v="3023"/>
    <x v="3"/>
    <x v="0"/>
    <x v="0"/>
    <x v="0"/>
    <x v="0"/>
    <x v="280"/>
    <x v="167"/>
    <x v="157"/>
    <x v="157"/>
    <x v="157"/>
    <x v="160"/>
    <x v="0"/>
    <x v="1"/>
    <x v="1"/>
    <x v="0"/>
    <x v="0"/>
  </r>
  <r>
    <s v="PL 10517"/>
    <x v="30"/>
    <x v="0"/>
    <x v="0"/>
    <x v="0"/>
    <x v="2"/>
    <x v="35"/>
    <x v="307"/>
    <x v="653"/>
    <x v="3473"/>
    <x v="3473"/>
    <x v="3473"/>
    <x v="3784"/>
    <x v="1"/>
    <x v="2"/>
    <x v="0"/>
    <x v="0"/>
    <x v="1"/>
  </r>
  <r>
    <s v="PL 10481"/>
    <x v="1532"/>
    <x v="3"/>
    <x v="0"/>
    <x v="17"/>
    <x v="2"/>
    <x v="51"/>
    <x v="283"/>
    <x v="655"/>
    <x v="977"/>
    <x v="977"/>
    <x v="977"/>
    <x v="1002"/>
    <x v="1"/>
    <x v="1"/>
    <x v="0"/>
    <x v="0"/>
    <x v="1"/>
  </r>
  <r>
    <s v="PL 11577"/>
    <x v="2969"/>
    <x v="0"/>
    <x v="0"/>
    <x v="17"/>
    <x v="2"/>
    <x v="51"/>
    <x v="307"/>
    <x v="677"/>
    <x v="977"/>
    <x v="977"/>
    <x v="977"/>
    <x v="1002"/>
    <x v="1"/>
    <x v="1"/>
    <x v="0"/>
    <x v="0"/>
    <x v="1"/>
  </r>
  <r>
    <s v="PL 11747"/>
    <x v="3024"/>
    <x v="0"/>
    <x v="0"/>
    <x v="17"/>
    <x v="2"/>
    <x v="51"/>
    <x v="283"/>
    <x v="655"/>
    <x v="977"/>
    <x v="977"/>
    <x v="977"/>
    <x v="1002"/>
    <x v="1"/>
    <x v="1"/>
    <x v="1"/>
    <x v="1"/>
    <x v="0"/>
  </r>
  <r>
    <s v="PL 12309"/>
    <x v="3025"/>
    <x v="0"/>
    <x v="0"/>
    <x v="17"/>
    <x v="2"/>
    <x v="51"/>
    <x v="284"/>
    <x v="678"/>
    <x v="977"/>
    <x v="977"/>
    <x v="977"/>
    <x v="1002"/>
    <x v="1"/>
    <x v="1"/>
    <x v="1"/>
    <x v="1"/>
    <x v="0"/>
  </r>
  <r>
    <s v="PL 12323"/>
    <x v="3026"/>
    <x v="2"/>
    <x v="3"/>
    <x v="17"/>
    <x v="2"/>
    <x v="51"/>
    <x v="299"/>
    <x v="679"/>
    <x v="977"/>
    <x v="977"/>
    <x v="977"/>
    <x v="1028"/>
    <x v="1"/>
    <x v="1"/>
    <x v="1"/>
    <x v="1"/>
    <x v="0"/>
  </r>
  <r>
    <s v="PL 10611"/>
    <x v="3027"/>
    <x v="3"/>
    <x v="0"/>
    <x v="17"/>
    <x v="0"/>
    <x v="0"/>
    <x v="275"/>
    <x v="600"/>
    <x v="3474"/>
    <x v="3474"/>
    <x v="3474"/>
    <x v="3785"/>
    <x v="0"/>
    <x v="1"/>
    <x v="1"/>
    <x v="0"/>
    <x v="0"/>
  </r>
  <r>
    <s v="PL 10596"/>
    <x v="3028"/>
    <x v="0"/>
    <x v="0"/>
    <x v="0"/>
    <x v="0"/>
    <x v="0"/>
    <x v="275"/>
    <x v="123"/>
    <x v="3475"/>
    <x v="3475"/>
    <x v="3475"/>
    <x v="3786"/>
    <x v="0"/>
    <x v="1"/>
    <x v="1"/>
    <x v="0"/>
    <x v="0"/>
  </r>
  <r>
    <s v="PL 10246"/>
    <x v="3029"/>
    <x v="2"/>
    <x v="1"/>
    <x v="3"/>
    <x v="0"/>
    <x v="13"/>
    <x v="288"/>
    <x v="621"/>
    <x v="2283"/>
    <x v="2283"/>
    <x v="2283"/>
    <x v="2434"/>
    <x v="0"/>
    <x v="1"/>
    <x v="1"/>
    <x v="0"/>
    <x v="0"/>
  </r>
  <r>
    <s v="PL 11737"/>
    <x v="1840"/>
    <x v="2"/>
    <x v="2"/>
    <x v="17"/>
    <x v="2"/>
    <x v="51"/>
    <x v="304"/>
    <x v="646"/>
    <x v="1775"/>
    <x v="1775"/>
    <x v="1775"/>
    <x v="3787"/>
    <x v="1"/>
    <x v="1"/>
    <x v="0"/>
    <x v="0"/>
    <x v="1"/>
  </r>
  <r>
    <s v="PL 10423"/>
    <x v="3030"/>
    <x v="1"/>
    <x v="0"/>
    <x v="0"/>
    <x v="1"/>
    <x v="9"/>
    <x v="277"/>
    <x v="205"/>
    <x v="1920"/>
    <x v="1920"/>
    <x v="1920"/>
    <x v="3788"/>
    <x v="0"/>
    <x v="1"/>
    <x v="1"/>
    <x v="1"/>
    <x v="0"/>
  </r>
  <r>
    <s v="PL 11606"/>
    <x v="3031"/>
    <x v="1"/>
    <x v="0"/>
    <x v="7"/>
    <x v="0"/>
    <x v="13"/>
    <x v="275"/>
    <x v="600"/>
    <x v="1920"/>
    <x v="1920"/>
    <x v="1920"/>
    <x v="3788"/>
    <x v="0"/>
    <x v="1"/>
    <x v="1"/>
    <x v="0"/>
    <x v="0"/>
  </r>
  <r>
    <s v="PL 10201"/>
    <x v="292"/>
    <x v="0"/>
    <x v="0"/>
    <x v="3"/>
    <x v="1"/>
    <x v="9"/>
    <x v="279"/>
    <x v="479"/>
    <x v="341"/>
    <x v="341"/>
    <x v="341"/>
    <x v="3789"/>
    <x v="0"/>
    <x v="1"/>
    <x v="0"/>
    <x v="1"/>
    <x v="0"/>
  </r>
  <r>
    <s v="PL 11073"/>
    <x v="1259"/>
    <x v="1"/>
    <x v="0"/>
    <x v="1"/>
    <x v="2"/>
    <x v="44"/>
    <x v="308"/>
    <x v="608"/>
    <x v="3476"/>
    <x v="3476"/>
    <x v="3476"/>
    <x v="3790"/>
    <x v="1"/>
    <x v="2"/>
    <x v="0"/>
    <x v="0"/>
    <x v="1"/>
  </r>
  <r>
    <s v="PL 11034"/>
    <x v="3032"/>
    <x v="3"/>
    <x v="0"/>
    <x v="4"/>
    <x v="2"/>
    <x v="23"/>
    <x v="301"/>
    <x v="633"/>
    <x v="341"/>
    <x v="341"/>
    <x v="341"/>
    <x v="1254"/>
    <x v="0"/>
    <x v="0"/>
    <x v="1"/>
    <x v="1"/>
    <x v="0"/>
  </r>
  <r>
    <s v="PL 11095"/>
    <x v="1614"/>
    <x v="0"/>
    <x v="0"/>
    <x v="2"/>
    <x v="0"/>
    <x v="48"/>
    <x v="282"/>
    <x v="613"/>
    <x v="341"/>
    <x v="341"/>
    <x v="341"/>
    <x v="3789"/>
    <x v="0"/>
    <x v="2"/>
    <x v="0"/>
    <x v="0"/>
    <x v="0"/>
  </r>
  <r>
    <s v="PL 10563"/>
    <x v="3033"/>
    <x v="2"/>
    <x v="3"/>
    <x v="4"/>
    <x v="2"/>
    <x v="18"/>
    <x v="275"/>
    <x v="139"/>
    <x v="436"/>
    <x v="436"/>
    <x v="436"/>
    <x v="451"/>
    <x v="0"/>
    <x v="1"/>
    <x v="1"/>
    <x v="1"/>
    <x v="0"/>
  </r>
  <r>
    <s v="PL 10033"/>
    <x v="883"/>
    <x v="2"/>
    <x v="2"/>
    <x v="3"/>
    <x v="0"/>
    <x v="13"/>
    <x v="299"/>
    <x v="631"/>
    <x v="436"/>
    <x v="436"/>
    <x v="436"/>
    <x v="451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2325"/>
    <x v="1422"/>
    <x v="2"/>
    <x v="1"/>
    <x v="17"/>
    <x v="0"/>
    <x v="0"/>
    <x v="283"/>
    <x v="303"/>
    <x v="2835"/>
    <x v="2835"/>
    <x v="2835"/>
    <x v="3791"/>
    <x v="0"/>
    <x v="1"/>
    <x v="0"/>
    <x v="0"/>
    <x v="0"/>
  </r>
  <r>
    <s v="PL 11558"/>
    <x v="1422"/>
    <x v="0"/>
    <x v="0"/>
    <x v="0"/>
    <x v="0"/>
    <x v="0"/>
    <x v="280"/>
    <x v="606"/>
    <x v="3477"/>
    <x v="3477"/>
    <x v="3477"/>
    <x v="3792"/>
    <x v="0"/>
    <x v="1"/>
    <x v="0"/>
    <x v="0"/>
    <x v="0"/>
  </r>
  <r>
    <s v="PL 11806"/>
    <x v="927"/>
    <x v="2"/>
    <x v="3"/>
    <x v="3"/>
    <x v="2"/>
    <x v="18"/>
    <x v="301"/>
    <x v="31"/>
    <x v="424"/>
    <x v="424"/>
    <x v="424"/>
    <x v="3793"/>
    <x v="0"/>
    <x v="1"/>
    <x v="0"/>
    <x v="0"/>
    <x v="1"/>
  </r>
  <r>
    <s v="PL 11087"/>
    <x v="3034"/>
    <x v="2"/>
    <x v="3"/>
    <x v="3"/>
    <x v="2"/>
    <x v="18"/>
    <x v="292"/>
    <x v="322"/>
    <x v="3478"/>
    <x v="3478"/>
    <x v="3478"/>
    <x v="3794"/>
    <x v="0"/>
    <x v="1"/>
    <x v="1"/>
    <x v="1"/>
    <x v="0"/>
  </r>
  <r>
    <s v="PL 11594"/>
    <x v="3035"/>
    <x v="3"/>
    <x v="0"/>
    <x v="3"/>
    <x v="0"/>
    <x v="13"/>
    <x v="291"/>
    <x v="623"/>
    <x v="1383"/>
    <x v="1383"/>
    <x v="1383"/>
    <x v="1892"/>
    <x v="0"/>
    <x v="1"/>
    <x v="1"/>
    <x v="0"/>
    <x v="0"/>
  </r>
  <r>
    <s v="PL 10636"/>
    <x v="2893"/>
    <x v="0"/>
    <x v="0"/>
    <x v="0"/>
    <x v="0"/>
    <x v="0"/>
    <x v="302"/>
    <x v="634"/>
    <x v="2783"/>
    <x v="2783"/>
    <x v="2783"/>
    <x v="3253"/>
    <x v="0"/>
    <x v="1"/>
    <x v="0"/>
    <x v="0"/>
    <x v="0"/>
  </r>
  <r>
    <s v="PL 11841"/>
    <x v="3036"/>
    <x v="2"/>
    <x v="1"/>
    <x v="3"/>
    <x v="2"/>
    <x v="18"/>
    <x v="304"/>
    <x v="329"/>
    <x v="3479"/>
    <x v="3479"/>
    <x v="3479"/>
    <x v="3795"/>
    <x v="0"/>
    <x v="1"/>
    <x v="1"/>
    <x v="1"/>
    <x v="0"/>
  </r>
  <r>
    <s v="PL 11595"/>
    <x v="3037"/>
    <x v="2"/>
    <x v="3"/>
    <x v="3"/>
    <x v="0"/>
    <x v="13"/>
    <x v="292"/>
    <x v="624"/>
    <x v="1258"/>
    <x v="1258"/>
    <x v="1258"/>
    <x v="1816"/>
    <x v="0"/>
    <x v="1"/>
    <x v="1"/>
    <x v="0"/>
    <x v="0"/>
  </r>
  <r>
    <s v="PL 11596"/>
    <x v="3038"/>
    <x v="1"/>
    <x v="0"/>
    <x v="3"/>
    <x v="0"/>
    <x v="13"/>
    <x v="292"/>
    <x v="624"/>
    <x v="1258"/>
    <x v="1258"/>
    <x v="1258"/>
    <x v="1331"/>
    <x v="0"/>
    <x v="1"/>
    <x v="0"/>
    <x v="0"/>
    <x v="0"/>
  </r>
  <r>
    <s v="PL 11820"/>
    <x v="3039"/>
    <x v="0"/>
    <x v="0"/>
    <x v="3"/>
    <x v="2"/>
    <x v="18"/>
    <x v="288"/>
    <x v="587"/>
    <x v="2998"/>
    <x v="2998"/>
    <x v="2998"/>
    <x v="3796"/>
    <x v="0"/>
    <x v="1"/>
    <x v="1"/>
    <x v="1"/>
    <x v="0"/>
  </r>
  <r>
    <s v="PL 10548"/>
    <x v="3040"/>
    <x v="0"/>
    <x v="0"/>
    <x v="0"/>
    <x v="1"/>
    <x v="9"/>
    <x v="294"/>
    <x v="236"/>
    <x v="1109"/>
    <x v="1109"/>
    <x v="1109"/>
    <x v="1165"/>
    <x v="0"/>
    <x v="1"/>
    <x v="1"/>
    <x v="1"/>
    <x v="0"/>
  </r>
  <r>
    <s v="PL 12286"/>
    <x v="3038"/>
    <x v="3"/>
    <x v="0"/>
    <x v="3"/>
    <x v="0"/>
    <x v="0"/>
    <x v="283"/>
    <x v="0"/>
    <x v="1109"/>
    <x v="1109"/>
    <x v="1109"/>
    <x v="1165"/>
    <x v="0"/>
    <x v="1"/>
    <x v="0"/>
    <x v="0"/>
    <x v="0"/>
  </r>
  <r>
    <s v="PL 10014"/>
    <x v="292"/>
    <x v="3"/>
    <x v="0"/>
    <x v="1"/>
    <x v="1"/>
    <x v="4"/>
    <x v="296"/>
    <x v="628"/>
    <x v="3480"/>
    <x v="3480"/>
    <x v="3480"/>
    <x v="3797"/>
    <x v="0"/>
    <x v="2"/>
    <x v="0"/>
    <x v="1"/>
    <x v="0"/>
  </r>
  <r>
    <s v="PL 11055"/>
    <x v="1586"/>
    <x v="3"/>
    <x v="0"/>
    <x v="0"/>
    <x v="0"/>
    <x v="0"/>
    <x v="301"/>
    <x v="417"/>
    <x v="3480"/>
    <x v="3480"/>
    <x v="3480"/>
    <x v="3797"/>
    <x v="0"/>
    <x v="1"/>
    <x v="0"/>
    <x v="0"/>
    <x v="0"/>
  </r>
  <r>
    <s v="PL 11702"/>
    <x v="169"/>
    <x v="2"/>
    <x v="1"/>
    <x v="17"/>
    <x v="2"/>
    <x v="51"/>
    <x v="273"/>
    <x v="676"/>
    <x v="810"/>
    <x v="810"/>
    <x v="810"/>
    <x v="848"/>
    <x v="1"/>
    <x v="1"/>
    <x v="0"/>
    <x v="0"/>
    <x v="1"/>
  </r>
  <r>
    <s v="PL 10094"/>
    <x v="3041"/>
    <x v="2"/>
    <x v="3"/>
    <x v="17"/>
    <x v="0"/>
    <x v="0"/>
    <x v="297"/>
    <x v="270"/>
    <x v="2118"/>
    <x v="2118"/>
    <x v="2118"/>
    <x v="3798"/>
    <x v="0"/>
    <x v="1"/>
    <x v="1"/>
    <x v="0"/>
    <x v="0"/>
  </r>
  <r>
    <s v="PL 11625"/>
    <x v="3042"/>
    <x v="3"/>
    <x v="0"/>
    <x v="3"/>
    <x v="0"/>
    <x v="13"/>
    <x v="285"/>
    <x v="616"/>
    <x v="3481"/>
    <x v="3481"/>
    <x v="3481"/>
    <x v="3799"/>
    <x v="0"/>
    <x v="1"/>
    <x v="1"/>
    <x v="0"/>
    <x v="0"/>
  </r>
  <r>
    <s v="PL 11626"/>
    <x v="1532"/>
    <x v="3"/>
    <x v="0"/>
    <x v="3"/>
    <x v="0"/>
    <x v="13"/>
    <x v="285"/>
    <x v="616"/>
    <x v="3481"/>
    <x v="3481"/>
    <x v="3481"/>
    <x v="3799"/>
    <x v="0"/>
    <x v="1"/>
    <x v="0"/>
    <x v="0"/>
    <x v="0"/>
  </r>
  <r>
    <s v="PL 10248"/>
    <x v="2347"/>
    <x v="0"/>
    <x v="0"/>
    <x v="17"/>
    <x v="0"/>
    <x v="0"/>
    <x v="288"/>
    <x v="387"/>
    <x v="953"/>
    <x v="953"/>
    <x v="953"/>
    <x v="1001"/>
    <x v="0"/>
    <x v="1"/>
    <x v="0"/>
    <x v="0"/>
    <x v="0"/>
  </r>
  <r>
    <s v="PL 12304"/>
    <x v="2347"/>
    <x v="0"/>
    <x v="0"/>
    <x v="17"/>
    <x v="0"/>
    <x v="0"/>
    <x v="284"/>
    <x v="260"/>
    <x v="1578"/>
    <x v="1578"/>
    <x v="1578"/>
    <x v="1671"/>
    <x v="0"/>
    <x v="1"/>
    <x v="0"/>
    <x v="0"/>
    <x v="0"/>
  </r>
  <r>
    <s v="PL 10520"/>
    <x v="3043"/>
    <x v="2"/>
    <x v="3"/>
    <x v="0"/>
    <x v="2"/>
    <x v="35"/>
    <x v="307"/>
    <x v="653"/>
    <x v="2700"/>
    <x v="2700"/>
    <x v="2700"/>
    <x v="2894"/>
    <x v="1"/>
    <x v="2"/>
    <x v="1"/>
    <x v="1"/>
    <x v="0"/>
  </r>
  <r>
    <s v="PL 10521"/>
    <x v="2158"/>
    <x v="2"/>
    <x v="2"/>
    <x v="0"/>
    <x v="2"/>
    <x v="35"/>
    <x v="307"/>
    <x v="653"/>
    <x v="2700"/>
    <x v="2700"/>
    <x v="2700"/>
    <x v="2894"/>
    <x v="1"/>
    <x v="2"/>
    <x v="0"/>
    <x v="0"/>
    <x v="1"/>
  </r>
  <r>
    <s v="PL 12289"/>
    <x v="2969"/>
    <x v="3"/>
    <x v="0"/>
    <x v="0"/>
    <x v="0"/>
    <x v="0"/>
    <x v="294"/>
    <x v="327"/>
    <x v="2700"/>
    <x v="2700"/>
    <x v="2700"/>
    <x v="3800"/>
    <x v="0"/>
    <x v="1"/>
    <x v="0"/>
    <x v="0"/>
    <x v="0"/>
  </r>
  <r>
    <s v="PL 11075"/>
    <x v="2969"/>
    <x v="0"/>
    <x v="0"/>
    <x v="17"/>
    <x v="0"/>
    <x v="0"/>
    <x v="298"/>
    <x v="630"/>
    <x v="2334"/>
    <x v="2334"/>
    <x v="2334"/>
    <x v="2489"/>
    <x v="1"/>
    <x v="1"/>
    <x v="0"/>
    <x v="0"/>
    <x v="0"/>
  </r>
  <r>
    <s v="PL 10162"/>
    <x v="2998"/>
    <x v="2"/>
    <x v="4"/>
    <x v="0"/>
    <x v="0"/>
    <x v="0"/>
    <x v="273"/>
    <x v="598"/>
    <x v="1701"/>
    <x v="1701"/>
    <x v="1701"/>
    <x v="2996"/>
    <x v="1"/>
    <x v="1"/>
    <x v="0"/>
    <x v="0"/>
    <x v="0"/>
  </r>
  <r>
    <s v="PL 10482"/>
    <x v="3044"/>
    <x v="1"/>
    <x v="0"/>
    <x v="6"/>
    <x v="1"/>
    <x v="9"/>
    <x v="283"/>
    <x v="196"/>
    <x v="19"/>
    <x v="19"/>
    <x v="19"/>
    <x v="3801"/>
    <x v="0"/>
    <x v="1"/>
    <x v="1"/>
    <x v="1"/>
    <x v="0"/>
  </r>
  <r>
    <s v="PL 12333"/>
    <x v="3045"/>
    <x v="1"/>
    <x v="0"/>
    <x v="3"/>
    <x v="2"/>
    <x v="18"/>
    <x v="292"/>
    <x v="266"/>
    <x v="19"/>
    <x v="19"/>
    <x v="19"/>
    <x v="3802"/>
    <x v="0"/>
    <x v="1"/>
    <x v="1"/>
    <x v="1"/>
    <x v="0"/>
  </r>
  <r>
    <s v="PL 10578"/>
    <x v="3015"/>
    <x v="1"/>
    <x v="0"/>
    <x v="6"/>
    <x v="1"/>
    <x v="1"/>
    <x v="290"/>
    <x v="620"/>
    <x v="43"/>
    <x v="43"/>
    <x v="43"/>
    <x v="44"/>
    <x v="0"/>
    <x v="2"/>
    <x v="0"/>
    <x v="1"/>
    <x v="0"/>
  </r>
  <r>
    <s v="PL 10133"/>
    <x v="3038"/>
    <x v="3"/>
    <x v="0"/>
    <x v="1"/>
    <x v="1"/>
    <x v="4"/>
    <x v="294"/>
    <x v="626"/>
    <x v="3482"/>
    <x v="3482"/>
    <x v="3482"/>
    <x v="3803"/>
    <x v="0"/>
    <x v="2"/>
    <x v="0"/>
    <x v="0"/>
    <x v="1"/>
  </r>
  <r>
    <s v="PL 10536"/>
    <x v="2741"/>
    <x v="2"/>
    <x v="4"/>
    <x v="6"/>
    <x v="1"/>
    <x v="9"/>
    <x v="304"/>
    <x v="216"/>
    <x v="3483"/>
    <x v="3483"/>
    <x v="3483"/>
    <x v="3804"/>
    <x v="0"/>
    <x v="1"/>
    <x v="0"/>
    <x v="0"/>
    <x v="1"/>
  </r>
  <r>
    <s v="PL 11808"/>
    <x v="107"/>
    <x v="3"/>
    <x v="0"/>
    <x v="3"/>
    <x v="0"/>
    <x v="0"/>
    <x v="304"/>
    <x v="168"/>
    <x v="667"/>
    <x v="667"/>
    <x v="667"/>
    <x v="1179"/>
    <x v="0"/>
    <x v="1"/>
    <x v="0"/>
    <x v="0"/>
    <x v="0"/>
  </r>
  <r>
    <s v="PL 11863"/>
    <x v="3046"/>
    <x v="0"/>
    <x v="0"/>
    <x v="3"/>
    <x v="2"/>
    <x v="18"/>
    <x v="301"/>
    <x v="10"/>
    <x v="667"/>
    <x v="667"/>
    <x v="667"/>
    <x v="701"/>
    <x v="0"/>
    <x v="1"/>
    <x v="0"/>
    <x v="1"/>
    <x v="0"/>
  </r>
  <r>
    <s v="PL 11855"/>
    <x v="2976"/>
    <x v="3"/>
    <x v="0"/>
    <x v="3"/>
    <x v="2"/>
    <x v="18"/>
    <x v="301"/>
    <x v="10"/>
    <x v="2234"/>
    <x v="2234"/>
    <x v="2234"/>
    <x v="3805"/>
    <x v="0"/>
    <x v="1"/>
    <x v="0"/>
    <x v="1"/>
    <x v="0"/>
  </r>
  <r>
    <s v="PL 10418"/>
    <x v="3038"/>
    <x v="3"/>
    <x v="0"/>
    <x v="0"/>
    <x v="2"/>
    <x v="17"/>
    <x v="283"/>
    <x v="663"/>
    <x v="3484"/>
    <x v="3484"/>
    <x v="3484"/>
    <x v="3806"/>
    <x v="1"/>
    <x v="1"/>
    <x v="0"/>
    <x v="0"/>
    <x v="1"/>
  </r>
  <r>
    <s v="PL 11723"/>
    <x v="3038"/>
    <x v="3"/>
    <x v="0"/>
    <x v="17"/>
    <x v="0"/>
    <x v="0"/>
    <x v="283"/>
    <x v="53"/>
    <x v="3485"/>
    <x v="3485"/>
    <x v="3485"/>
    <x v="3807"/>
    <x v="0"/>
    <x v="1"/>
    <x v="0"/>
    <x v="0"/>
    <x v="0"/>
  </r>
  <r>
    <s v="PL 10121"/>
    <x v="3047"/>
    <x v="3"/>
    <x v="0"/>
    <x v="17"/>
    <x v="0"/>
    <x v="0"/>
    <x v="273"/>
    <x v="17"/>
    <x v="3486"/>
    <x v="3486"/>
    <x v="3486"/>
    <x v="3808"/>
    <x v="0"/>
    <x v="1"/>
    <x v="1"/>
    <x v="0"/>
    <x v="0"/>
  </r>
  <r>
    <s v="PL 11857"/>
    <x v="3048"/>
    <x v="0"/>
    <x v="0"/>
    <x v="3"/>
    <x v="2"/>
    <x v="18"/>
    <x v="301"/>
    <x v="10"/>
    <x v="3487"/>
    <x v="3487"/>
    <x v="3487"/>
    <x v="3809"/>
    <x v="0"/>
    <x v="1"/>
    <x v="0"/>
    <x v="1"/>
    <x v="0"/>
  </r>
  <r>
    <s v="PL 10184"/>
    <x v="945"/>
    <x v="3"/>
    <x v="0"/>
    <x v="1"/>
    <x v="1"/>
    <x v="4"/>
    <x v="295"/>
    <x v="627"/>
    <x v="3488"/>
    <x v="3488"/>
    <x v="3488"/>
    <x v="3810"/>
    <x v="0"/>
    <x v="2"/>
    <x v="0"/>
    <x v="0"/>
    <x v="1"/>
  </r>
  <r>
    <s v="PL 11257"/>
    <x v="3038"/>
    <x v="1"/>
    <x v="0"/>
    <x v="1"/>
    <x v="2"/>
    <x v="35"/>
    <x v="307"/>
    <x v="653"/>
    <x v="3489"/>
    <x v="3489"/>
    <x v="3489"/>
    <x v="3811"/>
    <x v="1"/>
    <x v="1"/>
    <x v="0"/>
    <x v="0"/>
    <x v="1"/>
  </r>
  <r>
    <s v="PL 11859"/>
    <x v="131"/>
    <x v="3"/>
    <x v="0"/>
    <x v="3"/>
    <x v="2"/>
    <x v="18"/>
    <x v="301"/>
    <x v="10"/>
    <x v="3489"/>
    <x v="3489"/>
    <x v="3489"/>
    <x v="3811"/>
    <x v="0"/>
    <x v="1"/>
    <x v="0"/>
    <x v="0"/>
    <x v="1"/>
  </r>
  <r>
    <s v="PL 10474"/>
    <x v="3049"/>
    <x v="2"/>
    <x v="1"/>
    <x v="17"/>
    <x v="0"/>
    <x v="0"/>
    <x v="283"/>
    <x v="303"/>
    <x v="3490"/>
    <x v="3490"/>
    <x v="3490"/>
    <x v="3812"/>
    <x v="0"/>
    <x v="1"/>
    <x v="0"/>
    <x v="0"/>
    <x v="0"/>
  </r>
  <r>
    <s v="PL 10211"/>
    <x v="3038"/>
    <x v="0"/>
    <x v="0"/>
    <x v="3"/>
    <x v="0"/>
    <x v="0"/>
    <x v="279"/>
    <x v="587"/>
    <x v="1568"/>
    <x v="1568"/>
    <x v="1568"/>
    <x v="1660"/>
    <x v="0"/>
    <x v="1"/>
    <x v="0"/>
    <x v="0"/>
    <x v="0"/>
  </r>
  <r>
    <s v="PL 10212"/>
    <x v="3050"/>
    <x v="3"/>
    <x v="0"/>
    <x v="3"/>
    <x v="0"/>
    <x v="0"/>
    <x v="279"/>
    <x v="667"/>
    <x v="1568"/>
    <x v="1568"/>
    <x v="1568"/>
    <x v="1660"/>
    <x v="0"/>
    <x v="1"/>
    <x v="1"/>
    <x v="0"/>
    <x v="0"/>
  </r>
  <r>
    <s v="PL 10050"/>
    <x v="2049"/>
    <x v="2"/>
    <x v="4"/>
    <x v="0"/>
    <x v="0"/>
    <x v="0"/>
    <x v="299"/>
    <x v="631"/>
    <x v="1067"/>
    <x v="1067"/>
    <x v="1067"/>
    <x v="3813"/>
    <x v="0"/>
    <x v="1"/>
    <x v="0"/>
    <x v="0"/>
    <x v="0"/>
  </r>
  <r>
    <s v="PL 10051"/>
    <x v="2049"/>
    <x v="0"/>
    <x v="0"/>
    <x v="0"/>
    <x v="0"/>
    <x v="0"/>
    <x v="299"/>
    <x v="631"/>
    <x v="1067"/>
    <x v="1067"/>
    <x v="1067"/>
    <x v="3814"/>
    <x v="0"/>
    <x v="1"/>
    <x v="0"/>
    <x v="0"/>
    <x v="0"/>
  </r>
  <r>
    <s v="PL 11282"/>
    <x v="3051"/>
    <x v="3"/>
    <x v="0"/>
    <x v="1"/>
    <x v="1"/>
    <x v="4"/>
    <x v="287"/>
    <x v="617"/>
    <x v="3491"/>
    <x v="3491"/>
    <x v="3491"/>
    <x v="3815"/>
    <x v="1"/>
    <x v="2"/>
    <x v="0"/>
    <x v="0"/>
    <x v="1"/>
  </r>
  <r>
    <s v="PL 10052"/>
    <x v="3051"/>
    <x v="0"/>
    <x v="0"/>
    <x v="0"/>
    <x v="0"/>
    <x v="0"/>
    <x v="299"/>
    <x v="631"/>
    <x v="1067"/>
    <x v="1067"/>
    <x v="1067"/>
    <x v="3814"/>
    <x v="0"/>
    <x v="1"/>
    <x v="0"/>
    <x v="0"/>
    <x v="0"/>
  </r>
  <r>
    <s v="PL 10176"/>
    <x v="22"/>
    <x v="0"/>
    <x v="0"/>
    <x v="17"/>
    <x v="0"/>
    <x v="0"/>
    <x v="273"/>
    <x v="52"/>
    <x v="1067"/>
    <x v="1067"/>
    <x v="1067"/>
    <x v="3814"/>
    <x v="1"/>
    <x v="1"/>
    <x v="0"/>
    <x v="0"/>
    <x v="0"/>
  </r>
  <r>
    <s v="PL 11828"/>
    <x v="3051"/>
    <x v="0"/>
    <x v="0"/>
    <x v="3"/>
    <x v="0"/>
    <x v="0"/>
    <x v="286"/>
    <x v="7"/>
    <x v="1067"/>
    <x v="1067"/>
    <x v="1067"/>
    <x v="3814"/>
    <x v="0"/>
    <x v="1"/>
    <x v="0"/>
    <x v="0"/>
    <x v="0"/>
  </r>
  <r>
    <s v="PL 12339"/>
    <x v="3052"/>
    <x v="0"/>
    <x v="0"/>
    <x v="3"/>
    <x v="0"/>
    <x v="0"/>
    <x v="298"/>
    <x v="505"/>
    <x v="2787"/>
    <x v="2787"/>
    <x v="2787"/>
    <x v="2995"/>
    <x v="0"/>
    <x v="1"/>
    <x v="1"/>
    <x v="0"/>
    <x v="0"/>
  </r>
  <r>
    <s v="PL 12341"/>
    <x v="2492"/>
    <x v="0"/>
    <x v="0"/>
    <x v="3"/>
    <x v="0"/>
    <x v="0"/>
    <x v="300"/>
    <x v="492"/>
    <x v="2787"/>
    <x v="2787"/>
    <x v="2787"/>
    <x v="2995"/>
    <x v="0"/>
    <x v="1"/>
    <x v="0"/>
    <x v="0"/>
    <x v="0"/>
  </r>
  <r>
    <s v="PL 10504"/>
    <x v="2049"/>
    <x v="3"/>
    <x v="0"/>
    <x v="0"/>
    <x v="0"/>
    <x v="0"/>
    <x v="300"/>
    <x v="632"/>
    <x v="3492"/>
    <x v="3492"/>
    <x v="3492"/>
    <x v="3816"/>
    <x v="0"/>
    <x v="1"/>
    <x v="0"/>
    <x v="0"/>
    <x v="0"/>
  </r>
  <r>
    <s v="PL 10242"/>
    <x v="2049"/>
    <x v="3"/>
    <x v="0"/>
    <x v="0"/>
    <x v="0"/>
    <x v="0"/>
    <x v="296"/>
    <x v="169"/>
    <x v="1896"/>
    <x v="1896"/>
    <x v="1896"/>
    <x v="2010"/>
    <x v="0"/>
    <x v="1"/>
    <x v="0"/>
    <x v="0"/>
    <x v="0"/>
  </r>
  <r>
    <s v="PL 10183"/>
    <x v="1944"/>
    <x v="2"/>
    <x v="1"/>
    <x v="1"/>
    <x v="1"/>
    <x v="4"/>
    <x v="295"/>
    <x v="627"/>
    <x v="626"/>
    <x v="626"/>
    <x v="626"/>
    <x v="3817"/>
    <x v="0"/>
    <x v="2"/>
    <x v="0"/>
    <x v="0"/>
    <x v="1"/>
  </r>
  <r>
    <s v="PL 10630"/>
    <x v="3053"/>
    <x v="3"/>
    <x v="0"/>
    <x v="0"/>
    <x v="0"/>
    <x v="0"/>
    <x v="302"/>
    <x v="310"/>
    <x v="1617"/>
    <x v="1617"/>
    <x v="1617"/>
    <x v="3818"/>
    <x v="0"/>
    <x v="1"/>
    <x v="1"/>
    <x v="0"/>
    <x v="0"/>
  </r>
  <r>
    <s v="PL 11013"/>
    <x v="131"/>
    <x v="3"/>
    <x v="0"/>
    <x v="0"/>
    <x v="0"/>
    <x v="0"/>
    <x v="293"/>
    <x v="165"/>
    <x v="1034"/>
    <x v="1034"/>
    <x v="1034"/>
    <x v="1089"/>
    <x v="0"/>
    <x v="1"/>
    <x v="0"/>
    <x v="0"/>
    <x v="0"/>
  </r>
  <r>
    <s v="PL 10551"/>
    <x v="3054"/>
    <x v="1"/>
    <x v="0"/>
    <x v="17"/>
    <x v="0"/>
    <x v="0"/>
    <x v="294"/>
    <x v="29"/>
    <x v="3493"/>
    <x v="3493"/>
    <x v="3493"/>
    <x v="2082"/>
    <x v="0"/>
    <x v="1"/>
    <x v="0"/>
    <x v="0"/>
    <x v="0"/>
  </r>
  <r>
    <s v="PL 10099"/>
    <x v="3055"/>
    <x v="3"/>
    <x v="0"/>
    <x v="4"/>
    <x v="2"/>
    <x v="18"/>
    <x v="297"/>
    <x v="266"/>
    <x v="2995"/>
    <x v="2995"/>
    <x v="2995"/>
    <x v="311"/>
    <x v="0"/>
    <x v="1"/>
    <x v="1"/>
    <x v="1"/>
    <x v="0"/>
  </r>
  <r>
    <s v="PL 10512"/>
    <x v="3056"/>
    <x v="1"/>
    <x v="0"/>
    <x v="0"/>
    <x v="2"/>
    <x v="35"/>
    <x v="307"/>
    <x v="653"/>
    <x v="3494"/>
    <x v="3494"/>
    <x v="3494"/>
    <x v="3819"/>
    <x v="1"/>
    <x v="2"/>
    <x v="1"/>
    <x v="1"/>
    <x v="0"/>
  </r>
  <r>
    <s v="PL 10519"/>
    <x v="37"/>
    <x v="1"/>
    <x v="0"/>
    <x v="0"/>
    <x v="2"/>
    <x v="35"/>
    <x v="307"/>
    <x v="653"/>
    <x v="3494"/>
    <x v="3494"/>
    <x v="3494"/>
    <x v="3819"/>
    <x v="1"/>
    <x v="2"/>
    <x v="0"/>
    <x v="0"/>
    <x v="1"/>
  </r>
  <r>
    <s v="PL 10627"/>
    <x v="2969"/>
    <x v="2"/>
    <x v="2"/>
    <x v="0"/>
    <x v="2"/>
    <x v="35"/>
    <x v="307"/>
    <x v="653"/>
    <x v="3494"/>
    <x v="3494"/>
    <x v="3494"/>
    <x v="3820"/>
    <x v="1"/>
    <x v="2"/>
    <x v="0"/>
    <x v="0"/>
    <x v="1"/>
  </r>
  <r>
    <s v="PL 10639"/>
    <x v="2969"/>
    <x v="2"/>
    <x v="3"/>
    <x v="0"/>
    <x v="0"/>
    <x v="0"/>
    <x v="290"/>
    <x v="620"/>
    <x v="3495"/>
    <x v="3495"/>
    <x v="3495"/>
    <x v="3821"/>
    <x v="0"/>
    <x v="1"/>
    <x v="0"/>
    <x v="0"/>
    <x v="0"/>
  </r>
  <r>
    <s v="PL 11691"/>
    <x v="3057"/>
    <x v="2"/>
    <x v="3"/>
    <x v="17"/>
    <x v="1"/>
    <x v="9"/>
    <x v="286"/>
    <x v="361"/>
    <x v="3496"/>
    <x v="3496"/>
    <x v="3496"/>
    <x v="3822"/>
    <x v="0"/>
    <x v="1"/>
    <x v="1"/>
    <x v="1"/>
    <x v="0"/>
  </r>
  <r>
    <s v="PL 11709"/>
    <x v="3058"/>
    <x v="2"/>
    <x v="2"/>
    <x v="17"/>
    <x v="1"/>
    <x v="9"/>
    <x v="296"/>
    <x v="587"/>
    <x v="3497"/>
    <x v="3497"/>
    <x v="3497"/>
    <x v="3823"/>
    <x v="0"/>
    <x v="1"/>
    <x v="0"/>
    <x v="1"/>
    <x v="0"/>
  </r>
  <r>
    <s v="PL 11334"/>
    <x v="1960"/>
    <x v="1"/>
    <x v="0"/>
    <x v="1"/>
    <x v="1"/>
    <x v="1"/>
    <x v="276"/>
    <x v="601"/>
    <x v="2241"/>
    <x v="2241"/>
    <x v="2241"/>
    <x v="2387"/>
    <x v="0"/>
    <x v="2"/>
    <x v="0"/>
    <x v="0"/>
    <x v="1"/>
  </r>
  <r>
    <s v="PL 10080"/>
    <x v="2334"/>
    <x v="0"/>
    <x v="0"/>
    <x v="17"/>
    <x v="0"/>
    <x v="0"/>
    <x v="286"/>
    <x v="371"/>
    <x v="3498"/>
    <x v="3498"/>
    <x v="3498"/>
    <x v="3824"/>
    <x v="0"/>
    <x v="1"/>
    <x v="0"/>
    <x v="0"/>
    <x v="0"/>
  </r>
  <r>
    <s v="PL 10264"/>
    <x v="2845"/>
    <x v="2"/>
    <x v="1"/>
    <x v="3"/>
    <x v="1"/>
    <x v="9"/>
    <x v="288"/>
    <x v="291"/>
    <x v="2075"/>
    <x v="2075"/>
    <x v="2075"/>
    <x v="2203"/>
    <x v="1"/>
    <x v="1"/>
    <x v="0"/>
    <x v="0"/>
    <x v="1"/>
  </r>
  <r>
    <s v="PL 11060"/>
    <x v="3059"/>
    <x v="3"/>
    <x v="0"/>
    <x v="6"/>
    <x v="1"/>
    <x v="9"/>
    <x v="301"/>
    <x v="501"/>
    <x v="2075"/>
    <x v="2075"/>
    <x v="2075"/>
    <x v="2699"/>
    <x v="0"/>
    <x v="1"/>
    <x v="0"/>
    <x v="0"/>
    <x v="1"/>
  </r>
  <r>
    <s v="PL 10718"/>
    <x v="3060"/>
    <x v="2"/>
    <x v="1"/>
    <x v="1"/>
    <x v="2"/>
    <x v="17"/>
    <x v="275"/>
    <x v="260"/>
    <x v="476"/>
    <x v="476"/>
    <x v="476"/>
    <x v="930"/>
    <x v="0"/>
    <x v="1"/>
    <x v="1"/>
    <x v="1"/>
    <x v="0"/>
  </r>
  <r>
    <s v="PL 11256"/>
    <x v="3061"/>
    <x v="0"/>
    <x v="0"/>
    <x v="3"/>
    <x v="0"/>
    <x v="0"/>
    <x v="307"/>
    <x v="653"/>
    <x v="476"/>
    <x v="476"/>
    <x v="476"/>
    <x v="1017"/>
    <x v="0"/>
    <x v="1"/>
    <x v="0"/>
    <x v="0"/>
    <x v="0"/>
  </r>
  <r>
    <s v="PL 10677"/>
    <x v="3062"/>
    <x v="0"/>
    <x v="0"/>
    <x v="0"/>
    <x v="0"/>
    <x v="0"/>
    <x v="304"/>
    <x v="329"/>
    <x v="1748"/>
    <x v="1748"/>
    <x v="1748"/>
    <x v="1847"/>
    <x v="0"/>
    <x v="1"/>
    <x v="1"/>
    <x v="0"/>
    <x v="0"/>
  </r>
  <r>
    <s v="PL 11335"/>
    <x v="2721"/>
    <x v="2"/>
    <x v="1"/>
    <x v="2"/>
    <x v="1"/>
    <x v="7"/>
    <x v="309"/>
    <x v="680"/>
    <x v="3499"/>
    <x v="3499"/>
    <x v="3499"/>
    <x v="3825"/>
    <x v="0"/>
    <x v="2"/>
    <x v="0"/>
    <x v="0"/>
    <x v="1"/>
  </r>
  <r>
    <s v="PL 11277"/>
    <x v="2304"/>
    <x v="1"/>
    <x v="0"/>
    <x v="17"/>
    <x v="0"/>
    <x v="0"/>
    <x v="307"/>
    <x v="653"/>
    <x v="3500"/>
    <x v="3500"/>
    <x v="3500"/>
    <x v="3826"/>
    <x v="1"/>
    <x v="1"/>
    <x v="0"/>
    <x v="0"/>
    <x v="0"/>
  </r>
  <r>
    <s v="PL 10059"/>
    <x v="3063"/>
    <x v="3"/>
    <x v="0"/>
    <x v="0"/>
    <x v="0"/>
    <x v="0"/>
    <x v="299"/>
    <x v="631"/>
    <x v="3501"/>
    <x v="3501"/>
    <x v="3501"/>
    <x v="3827"/>
    <x v="1"/>
    <x v="1"/>
    <x v="1"/>
    <x v="0"/>
    <x v="0"/>
  </r>
  <r>
    <s v="PL 10496"/>
    <x v="3064"/>
    <x v="0"/>
    <x v="0"/>
    <x v="0"/>
    <x v="0"/>
    <x v="0"/>
    <x v="300"/>
    <x v="189"/>
    <x v="3502"/>
    <x v="3502"/>
    <x v="3502"/>
    <x v="3828"/>
    <x v="0"/>
    <x v="1"/>
    <x v="1"/>
    <x v="0"/>
    <x v="0"/>
  </r>
  <r>
    <s v="PL 11071"/>
    <x v="3065"/>
    <x v="3"/>
    <x v="0"/>
    <x v="1"/>
    <x v="0"/>
    <x v="0"/>
    <x v="292"/>
    <x v="624"/>
    <x v="3503"/>
    <x v="3503"/>
    <x v="3503"/>
    <x v="3829"/>
    <x v="0"/>
    <x v="1"/>
    <x v="1"/>
    <x v="0"/>
    <x v="0"/>
  </r>
  <r>
    <s v="PL 10053"/>
    <x v="3066"/>
    <x v="0"/>
    <x v="0"/>
    <x v="2"/>
    <x v="1"/>
    <x v="6"/>
    <x v="281"/>
    <x v="607"/>
    <x v="2050"/>
    <x v="2050"/>
    <x v="2050"/>
    <x v="2175"/>
    <x v="0"/>
    <x v="0"/>
    <x v="1"/>
    <x v="1"/>
    <x v="0"/>
  </r>
  <r>
    <s v="PL 11405"/>
    <x v="1733"/>
    <x v="0"/>
    <x v="0"/>
    <x v="5"/>
    <x v="2"/>
    <x v="72"/>
    <x v="310"/>
    <x v="681"/>
    <x v="3504"/>
    <x v="3504"/>
    <x v="3504"/>
    <x v="3830"/>
    <x v="0"/>
    <x v="1"/>
    <x v="0"/>
    <x v="0"/>
    <x v="1"/>
  </r>
  <r>
    <s v="PL 10054"/>
    <x v="670"/>
    <x v="2"/>
    <x v="1"/>
    <x v="2"/>
    <x v="1"/>
    <x v="6"/>
    <x v="281"/>
    <x v="607"/>
    <x v="2050"/>
    <x v="2050"/>
    <x v="2050"/>
    <x v="3831"/>
    <x v="0"/>
    <x v="0"/>
    <x v="0"/>
    <x v="0"/>
    <x v="1"/>
  </r>
  <r>
    <s v="PL 11407"/>
    <x v="3067"/>
    <x v="0"/>
    <x v="0"/>
    <x v="5"/>
    <x v="2"/>
    <x v="35"/>
    <x v="308"/>
    <x v="608"/>
    <x v="3505"/>
    <x v="3505"/>
    <x v="3505"/>
    <x v="3832"/>
    <x v="1"/>
    <x v="1"/>
    <x v="1"/>
    <x v="1"/>
    <x v="0"/>
  </r>
  <r>
    <s v="PL 10055"/>
    <x v="670"/>
    <x v="0"/>
    <x v="0"/>
    <x v="2"/>
    <x v="1"/>
    <x v="6"/>
    <x v="281"/>
    <x v="607"/>
    <x v="2050"/>
    <x v="2050"/>
    <x v="2050"/>
    <x v="2175"/>
    <x v="0"/>
    <x v="0"/>
    <x v="0"/>
    <x v="0"/>
    <x v="1"/>
  </r>
  <r>
    <s v="PL 10056"/>
    <x v="3068"/>
    <x v="3"/>
    <x v="0"/>
    <x v="2"/>
    <x v="1"/>
    <x v="6"/>
    <x v="281"/>
    <x v="607"/>
    <x v="2050"/>
    <x v="2050"/>
    <x v="2050"/>
    <x v="2175"/>
    <x v="0"/>
    <x v="0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191"/>
    <x v="393"/>
    <x v="0"/>
    <x v="0"/>
    <x v="17"/>
    <x v="0"/>
    <x v="0"/>
    <x v="279"/>
    <x v="667"/>
    <x v="3506"/>
    <x v="3506"/>
    <x v="3506"/>
    <x v="3833"/>
    <x v="0"/>
    <x v="1"/>
    <x v="0"/>
    <x v="0"/>
    <x v="0"/>
  </r>
  <r>
    <s v="PL 11560"/>
    <x v="393"/>
    <x v="0"/>
    <x v="0"/>
    <x v="17"/>
    <x v="0"/>
    <x v="0"/>
    <x v="311"/>
    <x v="29"/>
    <x v="3507"/>
    <x v="3507"/>
    <x v="3507"/>
    <x v="3834"/>
    <x v="0"/>
    <x v="1"/>
    <x v="0"/>
    <x v="0"/>
    <x v="0"/>
  </r>
  <r>
    <s v="PL 11722"/>
    <x v="3069"/>
    <x v="3"/>
    <x v="0"/>
    <x v="17"/>
    <x v="0"/>
    <x v="0"/>
    <x v="283"/>
    <x v="53"/>
    <x v="3508"/>
    <x v="3508"/>
    <x v="3508"/>
    <x v="3835"/>
    <x v="0"/>
    <x v="1"/>
    <x v="1"/>
    <x v="0"/>
    <x v="0"/>
  </r>
  <r>
    <s v="PL 12298"/>
    <x v="2133"/>
    <x v="1"/>
    <x v="0"/>
    <x v="17"/>
    <x v="0"/>
    <x v="0"/>
    <x v="291"/>
    <x v="266"/>
    <x v="3509"/>
    <x v="3509"/>
    <x v="3509"/>
    <x v="3836"/>
    <x v="0"/>
    <x v="1"/>
    <x v="0"/>
    <x v="0"/>
    <x v="0"/>
  </r>
  <r>
    <s v="PL 11689"/>
    <x v="3048"/>
    <x v="0"/>
    <x v="0"/>
    <x v="17"/>
    <x v="1"/>
    <x v="9"/>
    <x v="286"/>
    <x v="361"/>
    <x v="1696"/>
    <x v="1696"/>
    <x v="1696"/>
    <x v="1794"/>
    <x v="0"/>
    <x v="1"/>
    <x v="0"/>
    <x v="1"/>
    <x v="0"/>
  </r>
  <r>
    <s v="PL 10421"/>
    <x v="3070"/>
    <x v="2"/>
    <x v="2"/>
    <x v="0"/>
    <x v="1"/>
    <x v="9"/>
    <x v="277"/>
    <x v="205"/>
    <x v="59"/>
    <x v="59"/>
    <x v="59"/>
    <x v="3837"/>
    <x v="0"/>
    <x v="1"/>
    <x v="0"/>
    <x v="0"/>
    <x v="1"/>
  </r>
  <r>
    <s v="PL 10699"/>
    <x v="1960"/>
    <x v="0"/>
    <x v="0"/>
    <x v="9"/>
    <x v="1"/>
    <x v="9"/>
    <x v="289"/>
    <x v="209"/>
    <x v="2230"/>
    <x v="2230"/>
    <x v="2230"/>
    <x v="3838"/>
    <x v="0"/>
    <x v="1"/>
    <x v="0"/>
    <x v="0"/>
    <x v="1"/>
  </r>
  <r>
    <s v="PL 10141"/>
    <x v="2602"/>
    <x v="0"/>
    <x v="0"/>
    <x v="5"/>
    <x v="1"/>
    <x v="1"/>
    <x v="303"/>
    <x v="635"/>
    <x v="428"/>
    <x v="428"/>
    <x v="428"/>
    <x v="442"/>
    <x v="0"/>
    <x v="1"/>
    <x v="0"/>
    <x v="0"/>
    <x v="1"/>
  </r>
  <r>
    <s v="PL 10143"/>
    <x v="3071"/>
    <x v="2"/>
    <x v="4"/>
    <x v="5"/>
    <x v="1"/>
    <x v="1"/>
    <x v="305"/>
    <x v="640"/>
    <x v="428"/>
    <x v="428"/>
    <x v="428"/>
    <x v="3839"/>
    <x v="1"/>
    <x v="1"/>
    <x v="1"/>
    <x v="1"/>
    <x v="0"/>
  </r>
  <r>
    <s v="PL 10509"/>
    <x v="2818"/>
    <x v="0"/>
    <x v="0"/>
    <x v="6"/>
    <x v="1"/>
    <x v="9"/>
    <x v="300"/>
    <x v="200"/>
    <x v="428"/>
    <x v="428"/>
    <x v="428"/>
    <x v="442"/>
    <x v="1"/>
    <x v="1"/>
    <x v="0"/>
    <x v="1"/>
    <x v="0"/>
  </r>
  <r>
    <s v="PL 11574"/>
    <x v="2828"/>
    <x v="2"/>
    <x v="1"/>
    <x v="17"/>
    <x v="0"/>
    <x v="0"/>
    <x v="312"/>
    <x v="371"/>
    <x v="198"/>
    <x v="198"/>
    <x v="198"/>
    <x v="1911"/>
    <x v="0"/>
    <x v="1"/>
    <x v="0"/>
    <x v="0"/>
    <x v="0"/>
  </r>
  <r>
    <s v="PL 10675"/>
    <x v="3072"/>
    <x v="3"/>
    <x v="0"/>
    <x v="1"/>
    <x v="1"/>
    <x v="1"/>
    <x v="304"/>
    <x v="636"/>
    <x v="428"/>
    <x v="428"/>
    <x v="428"/>
    <x v="442"/>
    <x v="0"/>
    <x v="1"/>
    <x v="1"/>
    <x v="1"/>
    <x v="0"/>
  </r>
  <r>
    <s v="PL 10649"/>
    <x v="3073"/>
    <x v="2"/>
    <x v="2"/>
    <x v="0"/>
    <x v="0"/>
    <x v="0"/>
    <x v="290"/>
    <x v="406"/>
    <x v="3510"/>
    <x v="3510"/>
    <x v="3510"/>
    <x v="3840"/>
    <x v="0"/>
    <x v="1"/>
    <x v="1"/>
    <x v="0"/>
    <x v="0"/>
  </r>
  <r>
    <s v="PL 10154"/>
    <x v="2902"/>
    <x v="2"/>
    <x v="1"/>
    <x v="17"/>
    <x v="0"/>
    <x v="0"/>
    <x v="297"/>
    <x v="270"/>
    <x v="3511"/>
    <x v="3511"/>
    <x v="3511"/>
    <x v="3841"/>
    <x v="0"/>
    <x v="1"/>
    <x v="0"/>
    <x v="0"/>
    <x v="0"/>
  </r>
  <r>
    <s v="PL 11578"/>
    <x v="3011"/>
    <x v="1"/>
    <x v="0"/>
    <x v="1"/>
    <x v="0"/>
    <x v="0"/>
    <x v="287"/>
    <x v="617"/>
    <x v="3295"/>
    <x v="3295"/>
    <x v="3295"/>
    <x v="3842"/>
    <x v="0"/>
    <x v="1"/>
    <x v="0"/>
    <x v="0"/>
    <x v="0"/>
  </r>
  <r>
    <s v="PL 10452"/>
    <x v="3070"/>
    <x v="0"/>
    <x v="0"/>
    <x v="17"/>
    <x v="0"/>
    <x v="0"/>
    <x v="277"/>
    <x v="663"/>
    <x v="3511"/>
    <x v="3511"/>
    <x v="3511"/>
    <x v="3646"/>
    <x v="0"/>
    <x v="1"/>
    <x v="0"/>
    <x v="0"/>
    <x v="0"/>
  </r>
  <r>
    <s v="PL 11580"/>
    <x v="3074"/>
    <x v="2"/>
    <x v="4"/>
    <x v="3"/>
    <x v="1"/>
    <x v="7"/>
    <x v="312"/>
    <x v="682"/>
    <x v="1179"/>
    <x v="1179"/>
    <x v="1179"/>
    <x v="3843"/>
    <x v="0"/>
    <x v="2"/>
    <x v="1"/>
    <x v="1"/>
    <x v="0"/>
  </r>
  <r>
    <s v="PL 9382"/>
    <x v="3070"/>
    <x v="2"/>
    <x v="3"/>
    <x v="9"/>
    <x v="2"/>
    <x v="17"/>
    <x v="303"/>
    <x v="438"/>
    <x v="1909"/>
    <x v="1909"/>
    <x v="1909"/>
    <x v="3844"/>
    <x v="1"/>
    <x v="1"/>
    <x v="0"/>
    <x v="0"/>
    <x v="1"/>
  </r>
  <r>
    <s v="PL 9383"/>
    <x v="3075"/>
    <x v="1"/>
    <x v="0"/>
    <x v="9"/>
    <x v="2"/>
    <x v="17"/>
    <x v="303"/>
    <x v="438"/>
    <x v="1909"/>
    <x v="1909"/>
    <x v="1909"/>
    <x v="3845"/>
    <x v="1"/>
    <x v="1"/>
    <x v="1"/>
    <x v="1"/>
    <x v="0"/>
  </r>
  <r>
    <s v="PL 9384"/>
    <x v="3076"/>
    <x v="3"/>
    <x v="0"/>
    <x v="9"/>
    <x v="2"/>
    <x v="17"/>
    <x v="303"/>
    <x v="438"/>
    <x v="1909"/>
    <x v="1909"/>
    <x v="1909"/>
    <x v="3845"/>
    <x v="1"/>
    <x v="1"/>
    <x v="1"/>
    <x v="1"/>
    <x v="0"/>
  </r>
  <r>
    <s v="PL 9385"/>
    <x v="3077"/>
    <x v="3"/>
    <x v="0"/>
    <x v="9"/>
    <x v="2"/>
    <x v="17"/>
    <x v="303"/>
    <x v="438"/>
    <x v="1909"/>
    <x v="1909"/>
    <x v="1909"/>
    <x v="3845"/>
    <x v="1"/>
    <x v="1"/>
    <x v="1"/>
    <x v="1"/>
    <x v="0"/>
  </r>
  <r>
    <s v="PL 10410"/>
    <x v="3078"/>
    <x v="3"/>
    <x v="0"/>
    <x v="0"/>
    <x v="0"/>
    <x v="0"/>
    <x v="288"/>
    <x v="683"/>
    <x v="1909"/>
    <x v="1909"/>
    <x v="1909"/>
    <x v="2025"/>
    <x v="0"/>
    <x v="1"/>
    <x v="1"/>
    <x v="0"/>
    <x v="0"/>
  </r>
  <r>
    <s v="PL 10045"/>
    <x v="3079"/>
    <x v="3"/>
    <x v="0"/>
    <x v="17"/>
    <x v="0"/>
    <x v="0"/>
    <x v="299"/>
    <x v="5"/>
    <x v="3512"/>
    <x v="3512"/>
    <x v="3512"/>
    <x v="3846"/>
    <x v="1"/>
    <x v="1"/>
    <x v="1"/>
    <x v="0"/>
    <x v="0"/>
  </r>
  <r>
    <s v="PL 10197"/>
    <x v="3080"/>
    <x v="1"/>
    <x v="0"/>
    <x v="0"/>
    <x v="0"/>
    <x v="0"/>
    <x v="279"/>
    <x v="667"/>
    <x v="1928"/>
    <x v="1928"/>
    <x v="1928"/>
    <x v="3847"/>
    <x v="0"/>
    <x v="1"/>
    <x v="1"/>
    <x v="0"/>
    <x v="0"/>
  </r>
  <r>
    <s v="PL 11588"/>
    <x v="2528"/>
    <x v="3"/>
    <x v="0"/>
    <x v="2"/>
    <x v="1"/>
    <x v="4"/>
    <x v="313"/>
    <x v="684"/>
    <x v="3513"/>
    <x v="3513"/>
    <x v="3513"/>
    <x v="3848"/>
    <x v="1"/>
    <x v="2"/>
    <x v="0"/>
    <x v="0"/>
    <x v="1"/>
  </r>
  <r>
    <s v="PL 11264"/>
    <x v="3081"/>
    <x v="2"/>
    <x v="1"/>
    <x v="1"/>
    <x v="0"/>
    <x v="0"/>
    <x v="307"/>
    <x v="653"/>
    <x v="1928"/>
    <x v="1928"/>
    <x v="1928"/>
    <x v="2045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1591"/>
    <x v="3082"/>
    <x v="1"/>
    <x v="0"/>
    <x v="0"/>
    <x v="0"/>
    <x v="0"/>
    <x v="287"/>
    <x v="0"/>
    <x v="957"/>
    <x v="957"/>
    <x v="957"/>
    <x v="1006"/>
    <x v="0"/>
    <x v="1"/>
    <x v="1"/>
    <x v="0"/>
    <x v="0"/>
  </r>
  <r>
    <s v="PL 10068"/>
    <x v="1752"/>
    <x v="0"/>
    <x v="0"/>
    <x v="3"/>
    <x v="0"/>
    <x v="13"/>
    <x v="286"/>
    <x v="622"/>
    <x v="2435"/>
    <x v="2435"/>
    <x v="2435"/>
    <x v="3806"/>
    <x v="0"/>
    <x v="1"/>
    <x v="0"/>
    <x v="0"/>
    <x v="0"/>
  </r>
  <r>
    <s v="PL 11634"/>
    <x v="872"/>
    <x v="0"/>
    <x v="0"/>
    <x v="0"/>
    <x v="0"/>
    <x v="0"/>
    <x v="291"/>
    <x v="266"/>
    <x v="3514"/>
    <x v="3514"/>
    <x v="3514"/>
    <x v="3849"/>
    <x v="0"/>
    <x v="1"/>
    <x v="0"/>
    <x v="0"/>
    <x v="0"/>
  </r>
  <r>
    <s v="PL 10440"/>
    <x v="3059"/>
    <x v="0"/>
    <x v="0"/>
    <x v="0"/>
    <x v="0"/>
    <x v="0"/>
    <x v="277"/>
    <x v="663"/>
    <x v="3515"/>
    <x v="3515"/>
    <x v="3515"/>
    <x v="3850"/>
    <x v="0"/>
    <x v="1"/>
    <x v="0"/>
    <x v="0"/>
    <x v="0"/>
  </r>
  <r>
    <s v="PL 11597"/>
    <x v="3083"/>
    <x v="1"/>
    <x v="0"/>
    <x v="0"/>
    <x v="0"/>
    <x v="19"/>
    <x v="287"/>
    <x v="617"/>
    <x v="3516"/>
    <x v="3516"/>
    <x v="3516"/>
    <x v="3851"/>
    <x v="0"/>
    <x v="2"/>
    <x v="1"/>
    <x v="0"/>
    <x v="0"/>
  </r>
  <r>
    <s v="PL 10170"/>
    <x v="3084"/>
    <x v="3"/>
    <x v="0"/>
    <x v="17"/>
    <x v="2"/>
    <x v="72"/>
    <x v="273"/>
    <x v="598"/>
    <x v="3517"/>
    <x v="3517"/>
    <x v="3517"/>
    <x v="3852"/>
    <x v="0"/>
    <x v="1"/>
    <x v="1"/>
    <x v="1"/>
    <x v="0"/>
  </r>
  <r>
    <s v="PL 11599"/>
    <x v="107"/>
    <x v="1"/>
    <x v="0"/>
    <x v="0"/>
    <x v="0"/>
    <x v="0"/>
    <x v="287"/>
    <x v="617"/>
    <x v="3518"/>
    <x v="3518"/>
    <x v="3518"/>
    <x v="3853"/>
    <x v="0"/>
    <x v="1"/>
    <x v="0"/>
    <x v="0"/>
    <x v="0"/>
  </r>
  <r>
    <s v="PL 10603"/>
    <x v="3085"/>
    <x v="3"/>
    <x v="0"/>
    <x v="0"/>
    <x v="1"/>
    <x v="9"/>
    <x v="304"/>
    <x v="216"/>
    <x v="3519"/>
    <x v="3519"/>
    <x v="3519"/>
    <x v="3854"/>
    <x v="0"/>
    <x v="1"/>
    <x v="1"/>
    <x v="1"/>
    <x v="0"/>
  </r>
  <r>
    <s v="PL 11261"/>
    <x v="3086"/>
    <x v="0"/>
    <x v="0"/>
    <x v="0"/>
    <x v="0"/>
    <x v="0"/>
    <x v="307"/>
    <x v="653"/>
    <x v="3520"/>
    <x v="3520"/>
    <x v="3520"/>
    <x v="3855"/>
    <x v="0"/>
    <x v="1"/>
    <x v="1"/>
    <x v="0"/>
    <x v="0"/>
  </r>
  <r>
    <s v="PL 11582"/>
    <x v="3087"/>
    <x v="2"/>
    <x v="3"/>
    <x v="0"/>
    <x v="1"/>
    <x v="9"/>
    <x v="291"/>
    <x v="260"/>
    <x v="3521"/>
    <x v="3521"/>
    <x v="3521"/>
    <x v="3856"/>
    <x v="0"/>
    <x v="1"/>
    <x v="0"/>
    <x v="0"/>
    <x v="1"/>
  </r>
  <r>
    <s v="PL 11061"/>
    <x v="3088"/>
    <x v="3"/>
    <x v="0"/>
    <x v="6"/>
    <x v="1"/>
    <x v="9"/>
    <x v="301"/>
    <x v="501"/>
    <x v="1038"/>
    <x v="1038"/>
    <x v="1038"/>
    <x v="832"/>
    <x v="0"/>
    <x v="1"/>
    <x v="1"/>
    <x v="1"/>
    <x v="0"/>
  </r>
  <r>
    <s v="PL 10375"/>
    <x v="3087"/>
    <x v="1"/>
    <x v="0"/>
    <x v="0"/>
    <x v="0"/>
    <x v="0"/>
    <x v="299"/>
    <x v="631"/>
    <x v="1042"/>
    <x v="1042"/>
    <x v="1042"/>
    <x v="1096"/>
    <x v="0"/>
    <x v="1"/>
    <x v="0"/>
    <x v="0"/>
    <x v="0"/>
  </r>
  <r>
    <s v="PL 10554"/>
    <x v="3061"/>
    <x v="2"/>
    <x v="1"/>
    <x v="17"/>
    <x v="0"/>
    <x v="0"/>
    <x v="275"/>
    <x v="313"/>
    <x v="1230"/>
    <x v="1230"/>
    <x v="1230"/>
    <x v="3857"/>
    <x v="0"/>
    <x v="1"/>
    <x v="0"/>
    <x v="0"/>
    <x v="0"/>
  </r>
  <r>
    <s v="PL 10679"/>
    <x v="3089"/>
    <x v="3"/>
    <x v="0"/>
    <x v="17"/>
    <x v="2"/>
    <x v="72"/>
    <x v="304"/>
    <x v="636"/>
    <x v="2245"/>
    <x v="2245"/>
    <x v="2245"/>
    <x v="3858"/>
    <x v="0"/>
    <x v="1"/>
    <x v="1"/>
    <x v="1"/>
    <x v="0"/>
  </r>
  <r>
    <s v="PL 11328"/>
    <x v="3090"/>
    <x v="3"/>
    <x v="0"/>
    <x v="0"/>
    <x v="0"/>
    <x v="0"/>
    <x v="276"/>
    <x v="173"/>
    <x v="1540"/>
    <x v="1540"/>
    <x v="1540"/>
    <x v="1631"/>
    <x v="0"/>
    <x v="1"/>
    <x v="1"/>
    <x v="0"/>
    <x v="0"/>
  </r>
  <r>
    <s v="PL 12291"/>
    <x v="3091"/>
    <x v="2"/>
    <x v="3"/>
    <x v="0"/>
    <x v="2"/>
    <x v="35"/>
    <x v="292"/>
    <x v="624"/>
    <x v="3019"/>
    <x v="3019"/>
    <x v="3019"/>
    <x v="3859"/>
    <x v="1"/>
    <x v="2"/>
    <x v="1"/>
    <x v="1"/>
    <x v="0"/>
  </r>
  <r>
    <s v="PL 10514"/>
    <x v="3092"/>
    <x v="3"/>
    <x v="0"/>
    <x v="0"/>
    <x v="2"/>
    <x v="35"/>
    <x v="307"/>
    <x v="653"/>
    <x v="1567"/>
    <x v="1567"/>
    <x v="1567"/>
    <x v="2028"/>
    <x v="1"/>
    <x v="2"/>
    <x v="1"/>
    <x v="1"/>
    <x v="0"/>
  </r>
  <r>
    <s v="PL 10735"/>
    <x v="2969"/>
    <x v="3"/>
    <x v="0"/>
    <x v="17"/>
    <x v="0"/>
    <x v="0"/>
    <x v="285"/>
    <x v="33"/>
    <x v="671"/>
    <x v="671"/>
    <x v="671"/>
    <x v="705"/>
    <x v="0"/>
    <x v="1"/>
    <x v="0"/>
    <x v="0"/>
    <x v="0"/>
  </r>
  <r>
    <s v="PL 11861"/>
    <x v="2969"/>
    <x v="3"/>
    <x v="0"/>
    <x v="3"/>
    <x v="2"/>
    <x v="18"/>
    <x v="301"/>
    <x v="10"/>
    <x v="1564"/>
    <x v="1564"/>
    <x v="1564"/>
    <x v="852"/>
    <x v="0"/>
    <x v="1"/>
    <x v="0"/>
    <x v="0"/>
    <x v="1"/>
  </r>
  <r>
    <s v="PL 10469"/>
    <x v="3093"/>
    <x v="1"/>
    <x v="0"/>
    <x v="17"/>
    <x v="0"/>
    <x v="0"/>
    <x v="283"/>
    <x v="303"/>
    <x v="3522"/>
    <x v="3522"/>
    <x v="3522"/>
    <x v="3860"/>
    <x v="0"/>
    <x v="1"/>
    <x v="1"/>
    <x v="0"/>
    <x v="0"/>
  </r>
  <r>
    <s v="PL 11263"/>
    <x v="3038"/>
    <x v="1"/>
    <x v="0"/>
    <x v="0"/>
    <x v="0"/>
    <x v="0"/>
    <x v="307"/>
    <x v="212"/>
    <x v="3523"/>
    <x v="3523"/>
    <x v="3523"/>
    <x v="3861"/>
    <x v="0"/>
    <x v="1"/>
    <x v="0"/>
    <x v="0"/>
    <x v="0"/>
  </r>
  <r>
    <s v="PL 10511"/>
    <x v="3094"/>
    <x v="2"/>
    <x v="1"/>
    <x v="0"/>
    <x v="2"/>
    <x v="35"/>
    <x v="307"/>
    <x v="653"/>
    <x v="1502"/>
    <x v="1502"/>
    <x v="1502"/>
    <x v="2386"/>
    <x v="1"/>
    <x v="2"/>
    <x v="1"/>
    <x v="1"/>
    <x v="0"/>
  </r>
  <r>
    <s v="PL 10513"/>
    <x v="3095"/>
    <x v="0"/>
    <x v="0"/>
    <x v="0"/>
    <x v="2"/>
    <x v="35"/>
    <x v="307"/>
    <x v="653"/>
    <x v="1502"/>
    <x v="1502"/>
    <x v="1502"/>
    <x v="3862"/>
    <x v="1"/>
    <x v="2"/>
    <x v="1"/>
    <x v="1"/>
    <x v="0"/>
  </r>
  <r>
    <s v="PL 11639"/>
    <x v="2969"/>
    <x v="2"/>
    <x v="2"/>
    <x v="6"/>
    <x v="2"/>
    <x v="35"/>
    <x v="314"/>
    <x v="685"/>
    <x v="3524"/>
    <x v="3524"/>
    <x v="3524"/>
    <x v="3863"/>
    <x v="0"/>
    <x v="2"/>
    <x v="0"/>
    <x v="0"/>
    <x v="1"/>
  </r>
  <r>
    <s v="PL 10516"/>
    <x v="2969"/>
    <x v="3"/>
    <x v="0"/>
    <x v="0"/>
    <x v="2"/>
    <x v="35"/>
    <x v="307"/>
    <x v="653"/>
    <x v="1502"/>
    <x v="1502"/>
    <x v="1502"/>
    <x v="3862"/>
    <x v="1"/>
    <x v="2"/>
    <x v="0"/>
    <x v="0"/>
    <x v="1"/>
  </r>
  <r>
    <s v="PL 11576"/>
    <x v="3096"/>
    <x v="1"/>
    <x v="0"/>
    <x v="1"/>
    <x v="0"/>
    <x v="0"/>
    <x v="280"/>
    <x v="167"/>
    <x v="3525"/>
    <x v="3525"/>
    <x v="3525"/>
    <x v="3864"/>
    <x v="0"/>
    <x v="1"/>
    <x v="1"/>
    <x v="0"/>
    <x v="0"/>
  </r>
  <r>
    <s v="PL 11682"/>
    <x v="2969"/>
    <x v="2"/>
    <x v="1"/>
    <x v="3"/>
    <x v="0"/>
    <x v="53"/>
    <x v="268"/>
    <x v="585"/>
    <x v="3526"/>
    <x v="3526"/>
    <x v="3526"/>
    <x v="3865"/>
    <x v="0"/>
    <x v="1"/>
    <x v="0"/>
    <x v="0"/>
    <x v="0"/>
  </r>
  <r>
    <s v="PL 10580"/>
    <x v="3097"/>
    <x v="0"/>
    <x v="0"/>
    <x v="17"/>
    <x v="0"/>
    <x v="0"/>
    <x v="302"/>
    <x v="139"/>
    <x v="3527"/>
    <x v="3527"/>
    <x v="3527"/>
    <x v="3866"/>
    <x v="0"/>
    <x v="1"/>
    <x v="1"/>
    <x v="0"/>
    <x v="0"/>
  </r>
  <r>
    <s v="PL 10531"/>
    <x v="1754"/>
    <x v="1"/>
    <x v="0"/>
    <x v="17"/>
    <x v="0"/>
    <x v="53"/>
    <x v="294"/>
    <x v="327"/>
    <x v="913"/>
    <x v="913"/>
    <x v="913"/>
    <x v="1249"/>
    <x v="0"/>
    <x v="1"/>
    <x v="0"/>
    <x v="0"/>
    <x v="0"/>
  </r>
  <r>
    <s v="PL 11039"/>
    <x v="600"/>
    <x v="3"/>
    <x v="0"/>
    <x v="0"/>
    <x v="0"/>
    <x v="0"/>
    <x v="301"/>
    <x v="335"/>
    <x v="1166"/>
    <x v="1166"/>
    <x v="1166"/>
    <x v="1232"/>
    <x v="0"/>
    <x v="1"/>
    <x v="0"/>
    <x v="0"/>
    <x v="0"/>
  </r>
  <r>
    <s v="PL 11053"/>
    <x v="700"/>
    <x v="3"/>
    <x v="0"/>
    <x v="17"/>
    <x v="0"/>
    <x v="0"/>
    <x v="301"/>
    <x v="31"/>
    <x v="657"/>
    <x v="657"/>
    <x v="657"/>
    <x v="689"/>
    <x v="0"/>
    <x v="1"/>
    <x v="0"/>
    <x v="0"/>
    <x v="0"/>
  </r>
  <r>
    <s v="PL 10241"/>
    <x v="3098"/>
    <x v="0"/>
    <x v="0"/>
    <x v="0"/>
    <x v="1"/>
    <x v="9"/>
    <x v="296"/>
    <x v="587"/>
    <x v="3528"/>
    <x v="3528"/>
    <x v="3528"/>
    <x v="3867"/>
    <x v="0"/>
    <x v="1"/>
    <x v="1"/>
    <x v="1"/>
    <x v="0"/>
  </r>
  <r>
    <s v="PL 11078"/>
    <x v="3099"/>
    <x v="3"/>
    <x v="0"/>
    <x v="17"/>
    <x v="0"/>
    <x v="0"/>
    <x v="292"/>
    <x v="427"/>
    <x v="2561"/>
    <x v="2561"/>
    <x v="2561"/>
    <x v="2283"/>
    <x v="0"/>
    <x v="1"/>
    <x v="1"/>
    <x v="0"/>
    <x v="0"/>
  </r>
  <r>
    <s v="PL 11581"/>
    <x v="416"/>
    <x v="2"/>
    <x v="1"/>
    <x v="17"/>
    <x v="0"/>
    <x v="0"/>
    <x v="291"/>
    <x v="266"/>
    <x v="2458"/>
    <x v="2458"/>
    <x v="2458"/>
    <x v="3868"/>
    <x v="0"/>
    <x v="1"/>
    <x v="0"/>
    <x v="0"/>
    <x v="0"/>
  </r>
  <r>
    <s v="PL 12296"/>
    <x v="1939"/>
    <x v="1"/>
    <x v="0"/>
    <x v="17"/>
    <x v="0"/>
    <x v="0"/>
    <x v="305"/>
    <x v="392"/>
    <x v="91"/>
    <x v="91"/>
    <x v="91"/>
    <x v="970"/>
    <x v="0"/>
    <x v="1"/>
    <x v="0"/>
    <x v="0"/>
    <x v="0"/>
  </r>
  <r>
    <s v="PL 10506"/>
    <x v="798"/>
    <x v="2"/>
    <x v="4"/>
    <x v="0"/>
    <x v="0"/>
    <x v="0"/>
    <x v="300"/>
    <x v="632"/>
    <x v="3529"/>
    <x v="3529"/>
    <x v="3529"/>
    <x v="3869"/>
    <x v="0"/>
    <x v="1"/>
    <x v="0"/>
    <x v="0"/>
    <x v="0"/>
  </r>
  <r>
    <s v="PL 10063"/>
    <x v="1848"/>
    <x v="0"/>
    <x v="0"/>
    <x v="0"/>
    <x v="0"/>
    <x v="0"/>
    <x v="286"/>
    <x v="575"/>
    <x v="1831"/>
    <x v="1831"/>
    <x v="1831"/>
    <x v="3870"/>
    <x v="0"/>
    <x v="1"/>
    <x v="0"/>
    <x v="0"/>
    <x v="0"/>
  </r>
  <r>
    <s v="PL 10633"/>
    <x v="3100"/>
    <x v="0"/>
    <x v="0"/>
    <x v="17"/>
    <x v="0"/>
    <x v="0"/>
    <x v="302"/>
    <x v="75"/>
    <x v="1448"/>
    <x v="1448"/>
    <x v="1448"/>
    <x v="1529"/>
    <x v="1"/>
    <x v="1"/>
    <x v="1"/>
    <x v="0"/>
    <x v="0"/>
  </r>
  <r>
    <s v="PL 11083"/>
    <x v="2265"/>
    <x v="0"/>
    <x v="0"/>
    <x v="17"/>
    <x v="0"/>
    <x v="0"/>
    <x v="292"/>
    <x v="624"/>
    <x v="2881"/>
    <x v="2881"/>
    <x v="2881"/>
    <x v="3107"/>
    <x v="0"/>
    <x v="1"/>
    <x v="0"/>
    <x v="0"/>
    <x v="0"/>
  </r>
  <r>
    <s v="PL 10160"/>
    <x v="3101"/>
    <x v="0"/>
    <x v="0"/>
    <x v="17"/>
    <x v="0"/>
    <x v="0"/>
    <x v="297"/>
    <x v="369"/>
    <x v="2682"/>
    <x v="2682"/>
    <x v="2682"/>
    <x v="2876"/>
    <x v="0"/>
    <x v="1"/>
    <x v="1"/>
    <x v="0"/>
    <x v="0"/>
  </r>
  <r>
    <s v="PL 10198"/>
    <x v="3102"/>
    <x v="1"/>
    <x v="0"/>
    <x v="0"/>
    <x v="0"/>
    <x v="0"/>
    <x v="279"/>
    <x v="667"/>
    <x v="2682"/>
    <x v="2682"/>
    <x v="2682"/>
    <x v="2876"/>
    <x v="0"/>
    <x v="1"/>
    <x v="1"/>
    <x v="0"/>
    <x v="0"/>
  </r>
  <r>
    <s v="PL 10468"/>
    <x v="3103"/>
    <x v="3"/>
    <x v="0"/>
    <x v="0"/>
    <x v="0"/>
    <x v="0"/>
    <x v="283"/>
    <x v="303"/>
    <x v="2649"/>
    <x v="2649"/>
    <x v="2649"/>
    <x v="2839"/>
    <x v="0"/>
    <x v="1"/>
    <x v="1"/>
    <x v="0"/>
    <x v="0"/>
  </r>
  <r>
    <s v="PL 10634"/>
    <x v="1032"/>
    <x v="3"/>
    <x v="0"/>
    <x v="17"/>
    <x v="0"/>
    <x v="0"/>
    <x v="302"/>
    <x v="310"/>
    <x v="2649"/>
    <x v="2649"/>
    <x v="2649"/>
    <x v="2839"/>
    <x v="0"/>
    <x v="1"/>
    <x v="0"/>
    <x v="0"/>
    <x v="0"/>
  </r>
  <r>
    <s v="PL 10416"/>
    <x v="3104"/>
    <x v="3"/>
    <x v="0"/>
    <x v="0"/>
    <x v="0"/>
    <x v="0"/>
    <x v="277"/>
    <x v="663"/>
    <x v="3530"/>
    <x v="3530"/>
    <x v="3530"/>
    <x v="3871"/>
    <x v="0"/>
    <x v="1"/>
    <x v="1"/>
    <x v="0"/>
    <x v="0"/>
  </r>
  <r>
    <s v="PL 10612"/>
    <x v="3105"/>
    <x v="1"/>
    <x v="0"/>
    <x v="17"/>
    <x v="0"/>
    <x v="0"/>
    <x v="275"/>
    <x v="313"/>
    <x v="3530"/>
    <x v="3530"/>
    <x v="3530"/>
    <x v="3871"/>
    <x v="0"/>
    <x v="1"/>
    <x v="1"/>
    <x v="0"/>
    <x v="0"/>
  </r>
  <r>
    <s v="PL 11590"/>
    <x v="1905"/>
    <x v="1"/>
    <x v="0"/>
    <x v="0"/>
    <x v="0"/>
    <x v="0"/>
    <x v="291"/>
    <x v="434"/>
    <x v="1694"/>
    <x v="1694"/>
    <x v="1694"/>
    <x v="1792"/>
    <x v="0"/>
    <x v="1"/>
    <x v="0"/>
    <x v="0"/>
    <x v="0"/>
  </r>
  <r>
    <s v="PL 10158"/>
    <x v="3106"/>
    <x v="3"/>
    <x v="0"/>
    <x v="17"/>
    <x v="0"/>
    <x v="0"/>
    <x v="297"/>
    <x v="270"/>
    <x v="957"/>
    <x v="957"/>
    <x v="957"/>
    <x v="1006"/>
    <x v="0"/>
    <x v="1"/>
    <x v="1"/>
    <x v="0"/>
    <x v="0"/>
  </r>
  <r>
    <s v="PL 10680"/>
    <x v="872"/>
    <x v="0"/>
    <x v="0"/>
    <x v="17"/>
    <x v="0"/>
    <x v="0"/>
    <x v="304"/>
    <x v="329"/>
    <x v="3531"/>
    <x v="3531"/>
    <x v="3531"/>
    <x v="3872"/>
    <x v="0"/>
    <x v="1"/>
    <x v="0"/>
    <x v="0"/>
    <x v="0"/>
  </r>
  <r>
    <s v="PL 10732"/>
    <x v="3107"/>
    <x v="1"/>
    <x v="0"/>
    <x v="17"/>
    <x v="0"/>
    <x v="0"/>
    <x v="285"/>
    <x v="669"/>
    <x v="916"/>
    <x v="916"/>
    <x v="916"/>
    <x v="959"/>
    <x v="0"/>
    <x v="1"/>
    <x v="1"/>
    <x v="0"/>
    <x v="0"/>
  </r>
  <r>
    <s v="PL 10409"/>
    <x v="3108"/>
    <x v="3"/>
    <x v="0"/>
    <x v="17"/>
    <x v="0"/>
    <x v="0"/>
    <x v="288"/>
    <x v="621"/>
    <x v="2489"/>
    <x v="2489"/>
    <x v="2489"/>
    <x v="2667"/>
    <x v="0"/>
    <x v="1"/>
    <x v="1"/>
    <x v="0"/>
    <x v="0"/>
  </r>
  <r>
    <s v="PL 12218"/>
    <x v="3109"/>
    <x v="3"/>
    <x v="0"/>
    <x v="17"/>
    <x v="0"/>
    <x v="0"/>
    <x v="284"/>
    <x v="260"/>
    <x v="2489"/>
    <x v="2489"/>
    <x v="2489"/>
    <x v="2667"/>
    <x v="0"/>
    <x v="1"/>
    <x v="0"/>
    <x v="0"/>
    <x v="0"/>
  </r>
  <r>
    <s v="PL 10175"/>
    <x v="3110"/>
    <x v="3"/>
    <x v="0"/>
    <x v="17"/>
    <x v="0"/>
    <x v="0"/>
    <x v="273"/>
    <x v="536"/>
    <x v="2007"/>
    <x v="2007"/>
    <x v="2007"/>
    <x v="2128"/>
    <x v="0"/>
    <x v="1"/>
    <x v="1"/>
    <x v="0"/>
    <x v="0"/>
  </r>
  <r>
    <s v="PL 10635"/>
    <x v="3111"/>
    <x v="1"/>
    <x v="0"/>
    <x v="17"/>
    <x v="0"/>
    <x v="0"/>
    <x v="302"/>
    <x v="634"/>
    <x v="2204"/>
    <x v="2204"/>
    <x v="2204"/>
    <x v="2344"/>
    <x v="0"/>
    <x v="1"/>
    <x v="1"/>
    <x v="0"/>
    <x v="0"/>
  </r>
  <r>
    <s v="PL 10169"/>
    <x v="3112"/>
    <x v="2"/>
    <x v="1"/>
    <x v="17"/>
    <x v="0"/>
    <x v="0"/>
    <x v="273"/>
    <x v="536"/>
    <x v="1995"/>
    <x v="1995"/>
    <x v="1995"/>
    <x v="2967"/>
    <x v="0"/>
    <x v="1"/>
    <x v="1"/>
    <x v="0"/>
    <x v="0"/>
  </r>
  <r>
    <s v="PL 10232"/>
    <x v="3113"/>
    <x v="0"/>
    <x v="0"/>
    <x v="17"/>
    <x v="0"/>
    <x v="0"/>
    <x v="296"/>
    <x v="686"/>
    <x v="1995"/>
    <x v="1995"/>
    <x v="1995"/>
    <x v="2115"/>
    <x v="0"/>
    <x v="1"/>
    <x v="1"/>
    <x v="0"/>
    <x v="0"/>
  </r>
  <r>
    <s v="PL 10159"/>
    <x v="439"/>
    <x v="1"/>
    <x v="0"/>
    <x v="17"/>
    <x v="0"/>
    <x v="0"/>
    <x v="297"/>
    <x v="270"/>
    <x v="1435"/>
    <x v="1435"/>
    <x v="1435"/>
    <x v="1514"/>
    <x v="0"/>
    <x v="1"/>
    <x v="0"/>
    <x v="0"/>
    <x v="0"/>
  </r>
  <r>
    <s v="PL 11054"/>
    <x v="439"/>
    <x v="3"/>
    <x v="0"/>
    <x v="17"/>
    <x v="0"/>
    <x v="0"/>
    <x v="301"/>
    <x v="335"/>
    <x v="1435"/>
    <x v="1435"/>
    <x v="1435"/>
    <x v="1514"/>
    <x v="0"/>
    <x v="1"/>
    <x v="0"/>
    <x v="0"/>
    <x v="0"/>
  </r>
  <r>
    <s v="PL 10082"/>
    <x v="3114"/>
    <x v="2"/>
    <x v="3"/>
    <x v="9"/>
    <x v="1"/>
    <x v="9"/>
    <x v="286"/>
    <x v="361"/>
    <x v="198"/>
    <x v="198"/>
    <x v="198"/>
    <x v="1911"/>
    <x v="1"/>
    <x v="1"/>
    <x v="1"/>
    <x v="1"/>
    <x v="0"/>
  </r>
  <r>
    <s v="PL 10192"/>
    <x v="3115"/>
    <x v="2"/>
    <x v="2"/>
    <x v="0"/>
    <x v="1"/>
    <x v="9"/>
    <x v="279"/>
    <x v="479"/>
    <x v="198"/>
    <x v="198"/>
    <x v="198"/>
    <x v="1911"/>
    <x v="0"/>
    <x v="1"/>
    <x v="1"/>
    <x v="1"/>
    <x v="0"/>
  </r>
  <r>
    <s v="PL 10196"/>
    <x v="3116"/>
    <x v="0"/>
    <x v="0"/>
    <x v="0"/>
    <x v="1"/>
    <x v="9"/>
    <x v="279"/>
    <x v="479"/>
    <x v="198"/>
    <x v="198"/>
    <x v="198"/>
    <x v="203"/>
    <x v="0"/>
    <x v="1"/>
    <x v="1"/>
    <x v="1"/>
    <x v="0"/>
  </r>
  <r>
    <s v="PL 10240"/>
    <x v="30"/>
    <x v="0"/>
    <x v="0"/>
    <x v="9"/>
    <x v="1"/>
    <x v="9"/>
    <x v="296"/>
    <x v="587"/>
    <x v="198"/>
    <x v="198"/>
    <x v="198"/>
    <x v="203"/>
    <x v="0"/>
    <x v="1"/>
    <x v="0"/>
    <x v="0"/>
    <x v="1"/>
  </r>
  <r>
    <s v="PL 10442"/>
    <x v="30"/>
    <x v="2"/>
    <x v="1"/>
    <x v="17"/>
    <x v="0"/>
    <x v="0"/>
    <x v="277"/>
    <x v="663"/>
    <x v="198"/>
    <x v="198"/>
    <x v="198"/>
    <x v="1911"/>
    <x v="0"/>
    <x v="1"/>
    <x v="0"/>
    <x v="0"/>
    <x v="0"/>
  </r>
  <r>
    <s v="PL 10557"/>
    <x v="3058"/>
    <x v="0"/>
    <x v="0"/>
    <x v="0"/>
    <x v="1"/>
    <x v="9"/>
    <x v="294"/>
    <x v="236"/>
    <x v="198"/>
    <x v="198"/>
    <x v="198"/>
    <x v="203"/>
    <x v="0"/>
    <x v="1"/>
    <x v="0"/>
    <x v="1"/>
    <x v="0"/>
  </r>
  <r>
    <s v="PL 10567"/>
    <x v="439"/>
    <x v="3"/>
    <x v="0"/>
    <x v="0"/>
    <x v="1"/>
    <x v="9"/>
    <x v="290"/>
    <x v="199"/>
    <x v="198"/>
    <x v="198"/>
    <x v="198"/>
    <x v="203"/>
    <x v="0"/>
    <x v="1"/>
    <x v="0"/>
    <x v="0"/>
    <x v="1"/>
  </r>
  <r>
    <s v="PL 10645"/>
    <x v="670"/>
    <x v="1"/>
    <x v="0"/>
    <x v="6"/>
    <x v="1"/>
    <x v="9"/>
    <x v="290"/>
    <x v="199"/>
    <x v="198"/>
    <x v="198"/>
    <x v="198"/>
    <x v="203"/>
    <x v="0"/>
    <x v="1"/>
    <x v="0"/>
    <x v="0"/>
    <x v="1"/>
  </r>
  <r>
    <s v="PL 10728"/>
    <x v="30"/>
    <x v="2"/>
    <x v="2"/>
    <x v="0"/>
    <x v="1"/>
    <x v="9"/>
    <x v="285"/>
    <x v="334"/>
    <x v="198"/>
    <x v="198"/>
    <x v="198"/>
    <x v="1911"/>
    <x v="0"/>
    <x v="1"/>
    <x v="0"/>
    <x v="0"/>
    <x v="1"/>
  </r>
  <r>
    <s v="PL 11022"/>
    <x v="3117"/>
    <x v="0"/>
    <x v="0"/>
    <x v="0"/>
    <x v="1"/>
    <x v="9"/>
    <x v="298"/>
    <x v="225"/>
    <x v="198"/>
    <x v="198"/>
    <x v="198"/>
    <x v="203"/>
    <x v="0"/>
    <x v="1"/>
    <x v="1"/>
    <x v="1"/>
    <x v="0"/>
  </r>
  <r>
    <s v="PL 11024"/>
    <x v="30"/>
    <x v="2"/>
    <x v="3"/>
    <x v="6"/>
    <x v="1"/>
    <x v="9"/>
    <x v="293"/>
    <x v="227"/>
    <x v="198"/>
    <x v="198"/>
    <x v="198"/>
    <x v="1911"/>
    <x v="0"/>
    <x v="1"/>
    <x v="0"/>
    <x v="0"/>
    <x v="1"/>
  </r>
  <r>
    <s v="PL 11049"/>
    <x v="670"/>
    <x v="3"/>
    <x v="0"/>
    <x v="6"/>
    <x v="1"/>
    <x v="9"/>
    <x v="301"/>
    <x v="501"/>
    <x v="198"/>
    <x v="198"/>
    <x v="198"/>
    <x v="203"/>
    <x v="0"/>
    <x v="1"/>
    <x v="0"/>
    <x v="0"/>
    <x v="1"/>
  </r>
  <r>
    <s v="PL 11059"/>
    <x v="3046"/>
    <x v="0"/>
    <x v="0"/>
    <x v="6"/>
    <x v="1"/>
    <x v="9"/>
    <x v="301"/>
    <x v="501"/>
    <x v="198"/>
    <x v="198"/>
    <x v="198"/>
    <x v="203"/>
    <x v="0"/>
    <x v="1"/>
    <x v="0"/>
    <x v="1"/>
    <x v="0"/>
  </r>
  <r>
    <s v="PL 11068"/>
    <x v="3118"/>
    <x v="0"/>
    <x v="0"/>
    <x v="6"/>
    <x v="1"/>
    <x v="9"/>
    <x v="292"/>
    <x v="232"/>
    <x v="198"/>
    <x v="198"/>
    <x v="198"/>
    <x v="203"/>
    <x v="1"/>
    <x v="1"/>
    <x v="1"/>
    <x v="1"/>
    <x v="0"/>
  </r>
  <r>
    <s v="PL 11076"/>
    <x v="3119"/>
    <x v="3"/>
    <x v="0"/>
    <x v="17"/>
    <x v="0"/>
    <x v="0"/>
    <x v="292"/>
    <x v="178"/>
    <x v="198"/>
    <x v="198"/>
    <x v="198"/>
    <x v="203"/>
    <x v="0"/>
    <x v="1"/>
    <x v="1"/>
    <x v="0"/>
    <x v="0"/>
  </r>
  <r>
    <s v="PL 11081"/>
    <x v="3120"/>
    <x v="3"/>
    <x v="0"/>
    <x v="6"/>
    <x v="1"/>
    <x v="9"/>
    <x v="292"/>
    <x v="232"/>
    <x v="198"/>
    <x v="198"/>
    <x v="198"/>
    <x v="203"/>
    <x v="0"/>
    <x v="1"/>
    <x v="1"/>
    <x v="1"/>
    <x v="0"/>
  </r>
  <r>
    <s v="PL 11326"/>
    <x v="3121"/>
    <x v="3"/>
    <x v="0"/>
    <x v="17"/>
    <x v="0"/>
    <x v="0"/>
    <x v="276"/>
    <x v="239"/>
    <x v="198"/>
    <x v="198"/>
    <x v="198"/>
    <x v="203"/>
    <x v="0"/>
    <x v="1"/>
    <x v="1"/>
    <x v="0"/>
    <x v="0"/>
  </r>
  <r>
    <s v="PL 11587"/>
    <x v="3122"/>
    <x v="2"/>
    <x v="3"/>
    <x v="6"/>
    <x v="1"/>
    <x v="9"/>
    <x v="280"/>
    <x v="687"/>
    <x v="198"/>
    <x v="198"/>
    <x v="198"/>
    <x v="1911"/>
    <x v="1"/>
    <x v="1"/>
    <x v="1"/>
    <x v="1"/>
    <x v="0"/>
  </r>
  <r>
    <s v="PL 11638"/>
    <x v="3123"/>
    <x v="2"/>
    <x v="4"/>
    <x v="6"/>
    <x v="1"/>
    <x v="9"/>
    <x v="291"/>
    <x v="260"/>
    <x v="198"/>
    <x v="198"/>
    <x v="198"/>
    <x v="1911"/>
    <x v="0"/>
    <x v="1"/>
    <x v="1"/>
    <x v="1"/>
    <x v="0"/>
  </r>
  <r>
    <s v="PL 11865"/>
    <x v="3124"/>
    <x v="2"/>
    <x v="2"/>
    <x v="17"/>
    <x v="0"/>
    <x v="0"/>
    <x v="291"/>
    <x v="266"/>
    <x v="198"/>
    <x v="198"/>
    <x v="198"/>
    <x v="1911"/>
    <x v="0"/>
    <x v="1"/>
    <x v="1"/>
    <x v="0"/>
    <x v="0"/>
  </r>
  <r>
    <s v="PL 10077"/>
    <x v="3125"/>
    <x v="2"/>
    <x v="2"/>
    <x v="17"/>
    <x v="0"/>
    <x v="0"/>
    <x v="286"/>
    <x v="575"/>
    <x v="351"/>
    <x v="351"/>
    <x v="351"/>
    <x v="2188"/>
    <x v="1"/>
    <x v="1"/>
    <x v="0"/>
    <x v="0"/>
    <x v="0"/>
  </r>
  <r>
    <s v="PL 10163"/>
    <x v="3126"/>
    <x v="2"/>
    <x v="2"/>
    <x v="1"/>
    <x v="2"/>
    <x v="28"/>
    <x v="277"/>
    <x v="602"/>
    <x v="351"/>
    <x v="351"/>
    <x v="351"/>
    <x v="2188"/>
    <x v="1"/>
    <x v="2"/>
    <x v="1"/>
    <x v="1"/>
    <x v="0"/>
  </r>
  <r>
    <s v="PL 10625"/>
    <x v="3127"/>
    <x v="3"/>
    <x v="0"/>
    <x v="6"/>
    <x v="1"/>
    <x v="9"/>
    <x v="302"/>
    <x v="203"/>
    <x v="351"/>
    <x v="351"/>
    <x v="351"/>
    <x v="157"/>
    <x v="0"/>
    <x v="1"/>
    <x v="1"/>
    <x v="1"/>
    <x v="0"/>
  </r>
  <r>
    <s v="PL 11086"/>
    <x v="2747"/>
    <x v="1"/>
    <x v="0"/>
    <x v="17"/>
    <x v="0"/>
    <x v="0"/>
    <x v="292"/>
    <x v="427"/>
    <x v="351"/>
    <x v="351"/>
    <x v="351"/>
    <x v="157"/>
    <x v="0"/>
    <x v="1"/>
    <x v="0"/>
    <x v="0"/>
    <x v="0"/>
  </r>
  <r>
    <s v="PL 11570"/>
    <x v="3128"/>
    <x v="0"/>
    <x v="0"/>
    <x v="17"/>
    <x v="0"/>
    <x v="0"/>
    <x v="280"/>
    <x v="241"/>
    <x v="351"/>
    <x v="351"/>
    <x v="351"/>
    <x v="157"/>
    <x v="1"/>
    <x v="1"/>
    <x v="1"/>
    <x v="0"/>
    <x v="0"/>
  </r>
  <r>
    <s v="PL 11571"/>
    <x v="3109"/>
    <x v="0"/>
    <x v="0"/>
    <x v="17"/>
    <x v="0"/>
    <x v="0"/>
    <x v="280"/>
    <x v="241"/>
    <x v="351"/>
    <x v="351"/>
    <x v="351"/>
    <x v="157"/>
    <x v="1"/>
    <x v="1"/>
    <x v="0"/>
    <x v="0"/>
    <x v="0"/>
  </r>
  <r>
    <s v="PL 11749"/>
    <x v="3129"/>
    <x v="1"/>
    <x v="0"/>
    <x v="3"/>
    <x v="0"/>
    <x v="0"/>
    <x v="287"/>
    <x v="617"/>
    <x v="3532"/>
    <x v="3532"/>
    <x v="3532"/>
    <x v="3873"/>
    <x v="0"/>
    <x v="1"/>
    <x v="0"/>
    <x v="0"/>
    <x v="0"/>
  </r>
  <r>
    <s v="PL 11750"/>
    <x v="3129"/>
    <x v="2"/>
    <x v="3"/>
    <x v="3"/>
    <x v="2"/>
    <x v="18"/>
    <x v="287"/>
    <x v="688"/>
    <x v="3533"/>
    <x v="3533"/>
    <x v="3533"/>
    <x v="3874"/>
    <x v="0"/>
    <x v="1"/>
    <x v="0"/>
    <x v="0"/>
    <x v="1"/>
  </r>
  <r>
    <s v="PL 11640"/>
    <x v="3130"/>
    <x v="2"/>
    <x v="4"/>
    <x v="17"/>
    <x v="0"/>
    <x v="0"/>
    <x v="291"/>
    <x v="266"/>
    <x v="351"/>
    <x v="351"/>
    <x v="351"/>
    <x v="2188"/>
    <x v="0"/>
    <x v="1"/>
    <x v="0"/>
    <x v="0"/>
    <x v="0"/>
  </r>
  <r>
    <s v="PL 11688"/>
    <x v="3130"/>
    <x v="1"/>
    <x v="0"/>
    <x v="17"/>
    <x v="1"/>
    <x v="9"/>
    <x v="286"/>
    <x v="361"/>
    <x v="3534"/>
    <x v="3534"/>
    <x v="3534"/>
    <x v="3875"/>
    <x v="0"/>
    <x v="1"/>
    <x v="0"/>
    <x v="0"/>
    <x v="1"/>
  </r>
  <r>
    <s v="PL 10219"/>
    <x v="3131"/>
    <x v="1"/>
    <x v="0"/>
    <x v="0"/>
    <x v="0"/>
    <x v="0"/>
    <x v="296"/>
    <x v="628"/>
    <x v="1749"/>
    <x v="1749"/>
    <x v="1749"/>
    <x v="1848"/>
    <x v="0"/>
    <x v="1"/>
    <x v="1"/>
    <x v="0"/>
    <x v="0"/>
  </r>
  <r>
    <s v="PL 10446"/>
    <x v="1960"/>
    <x v="0"/>
    <x v="0"/>
    <x v="0"/>
    <x v="0"/>
    <x v="0"/>
    <x v="277"/>
    <x v="602"/>
    <x v="1128"/>
    <x v="1128"/>
    <x v="1128"/>
    <x v="3876"/>
    <x v="0"/>
    <x v="1"/>
    <x v="0"/>
    <x v="0"/>
    <x v="0"/>
  </r>
  <r>
    <s v="PL 11690"/>
    <x v="3132"/>
    <x v="0"/>
    <x v="0"/>
    <x v="17"/>
    <x v="1"/>
    <x v="9"/>
    <x v="286"/>
    <x v="361"/>
    <x v="3535"/>
    <x v="3535"/>
    <x v="3535"/>
    <x v="3877"/>
    <x v="0"/>
    <x v="1"/>
    <x v="1"/>
    <x v="1"/>
    <x v="0"/>
  </r>
  <r>
    <s v="PL 11718"/>
    <x v="3133"/>
    <x v="2"/>
    <x v="4"/>
    <x v="17"/>
    <x v="1"/>
    <x v="9"/>
    <x v="307"/>
    <x v="242"/>
    <x v="3535"/>
    <x v="3535"/>
    <x v="3535"/>
    <x v="3878"/>
    <x v="0"/>
    <x v="1"/>
    <x v="1"/>
    <x v="1"/>
    <x v="0"/>
  </r>
  <r>
    <s v="PL 11602"/>
    <x v="1960"/>
    <x v="3"/>
    <x v="0"/>
    <x v="17"/>
    <x v="2"/>
    <x v="35"/>
    <x v="291"/>
    <x v="623"/>
    <x v="3536"/>
    <x v="3536"/>
    <x v="3536"/>
    <x v="2704"/>
    <x v="1"/>
    <x v="1"/>
    <x v="0"/>
    <x v="0"/>
    <x v="1"/>
  </r>
  <r>
    <s v="PL 10676"/>
    <x v="1582"/>
    <x v="2"/>
    <x v="1"/>
    <x v="0"/>
    <x v="0"/>
    <x v="0"/>
    <x v="304"/>
    <x v="636"/>
    <x v="3537"/>
    <x v="3537"/>
    <x v="3537"/>
    <x v="3879"/>
    <x v="0"/>
    <x v="1"/>
    <x v="0"/>
    <x v="0"/>
    <x v="0"/>
  </r>
  <r>
    <s v="PL 11566"/>
    <x v="3134"/>
    <x v="1"/>
    <x v="0"/>
    <x v="3"/>
    <x v="0"/>
    <x v="53"/>
    <x v="280"/>
    <x v="117"/>
    <x v="3538"/>
    <x v="3538"/>
    <x v="3538"/>
    <x v="2877"/>
    <x v="0"/>
    <x v="1"/>
    <x v="1"/>
    <x v="0"/>
    <x v="0"/>
  </r>
  <r>
    <s v="PL 10449"/>
    <x v="2162"/>
    <x v="1"/>
    <x v="0"/>
    <x v="0"/>
    <x v="0"/>
    <x v="0"/>
    <x v="277"/>
    <x v="663"/>
    <x v="1249"/>
    <x v="1249"/>
    <x v="1249"/>
    <x v="1320"/>
    <x v="1"/>
    <x v="1"/>
    <x v="0"/>
    <x v="0"/>
    <x v="0"/>
  </r>
  <r>
    <s v="PL 11867"/>
    <x v="3135"/>
    <x v="0"/>
    <x v="0"/>
    <x v="0"/>
    <x v="0"/>
    <x v="0"/>
    <x v="291"/>
    <x v="623"/>
    <x v="3539"/>
    <x v="3539"/>
    <x v="3539"/>
    <x v="3862"/>
    <x v="1"/>
    <x v="1"/>
    <x v="0"/>
    <x v="0"/>
    <x v="0"/>
  </r>
  <r>
    <s v="PL 10070"/>
    <x v="3136"/>
    <x v="0"/>
    <x v="0"/>
    <x v="0"/>
    <x v="0"/>
    <x v="0"/>
    <x v="286"/>
    <x v="575"/>
    <x v="1283"/>
    <x v="1283"/>
    <x v="1283"/>
    <x v="1358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695"/>
    <x v="3137"/>
    <x v="3"/>
    <x v="0"/>
    <x v="0"/>
    <x v="0"/>
    <x v="0"/>
    <x v="290"/>
    <x v="314"/>
    <x v="3540"/>
    <x v="3540"/>
    <x v="3540"/>
    <x v="2446"/>
    <x v="1"/>
    <x v="1"/>
    <x v="1"/>
    <x v="0"/>
    <x v="0"/>
  </r>
  <r>
    <s v="PL 9573"/>
    <x v="349"/>
    <x v="1"/>
    <x v="0"/>
    <x v="0"/>
    <x v="0"/>
    <x v="0"/>
    <x v="284"/>
    <x v="260"/>
    <x v="1803"/>
    <x v="1803"/>
    <x v="1803"/>
    <x v="2528"/>
    <x v="0"/>
    <x v="1"/>
    <x v="0"/>
    <x v="0"/>
    <x v="0"/>
  </r>
  <r>
    <s v="PL 10566"/>
    <x v="3138"/>
    <x v="3"/>
    <x v="0"/>
    <x v="0"/>
    <x v="0"/>
    <x v="0"/>
    <x v="290"/>
    <x v="314"/>
    <x v="3541"/>
    <x v="3541"/>
    <x v="3541"/>
    <x v="3880"/>
    <x v="0"/>
    <x v="1"/>
    <x v="1"/>
    <x v="0"/>
    <x v="0"/>
  </r>
  <r>
    <s v="PL 11568"/>
    <x v="3139"/>
    <x v="0"/>
    <x v="0"/>
    <x v="3"/>
    <x v="0"/>
    <x v="53"/>
    <x v="280"/>
    <x v="0"/>
    <x v="1119"/>
    <x v="1119"/>
    <x v="1119"/>
    <x v="1180"/>
    <x v="0"/>
    <x v="1"/>
    <x v="1"/>
    <x v="0"/>
    <x v="0"/>
  </r>
  <r>
    <s v="PL 10651"/>
    <x v="796"/>
    <x v="2"/>
    <x v="1"/>
    <x v="0"/>
    <x v="0"/>
    <x v="0"/>
    <x v="290"/>
    <x v="27"/>
    <x v="2384"/>
    <x v="2384"/>
    <x v="2384"/>
    <x v="3881"/>
    <x v="0"/>
    <x v="1"/>
    <x v="0"/>
    <x v="0"/>
    <x v="0"/>
  </r>
  <r>
    <s v="PL 11719"/>
    <x v="3135"/>
    <x v="2"/>
    <x v="1"/>
    <x v="17"/>
    <x v="1"/>
    <x v="9"/>
    <x v="307"/>
    <x v="242"/>
    <x v="1632"/>
    <x v="1632"/>
    <x v="1632"/>
    <x v="3882"/>
    <x v="0"/>
    <x v="1"/>
    <x v="0"/>
    <x v="0"/>
    <x v="1"/>
  </r>
  <r>
    <s v="PL 10417"/>
    <x v="1430"/>
    <x v="0"/>
    <x v="0"/>
    <x v="0"/>
    <x v="0"/>
    <x v="0"/>
    <x v="277"/>
    <x v="663"/>
    <x v="2647"/>
    <x v="2647"/>
    <x v="2647"/>
    <x v="2837"/>
    <x v="0"/>
    <x v="1"/>
    <x v="0"/>
    <x v="0"/>
    <x v="0"/>
  </r>
  <r>
    <s v="PL 10041"/>
    <x v="1582"/>
    <x v="2"/>
    <x v="4"/>
    <x v="0"/>
    <x v="0"/>
    <x v="0"/>
    <x v="299"/>
    <x v="5"/>
    <x v="3542"/>
    <x v="3542"/>
    <x v="3542"/>
    <x v="3883"/>
    <x v="0"/>
    <x v="1"/>
    <x v="0"/>
    <x v="0"/>
    <x v="0"/>
  </r>
  <r>
    <s v="PL 10047"/>
    <x v="789"/>
    <x v="0"/>
    <x v="0"/>
    <x v="0"/>
    <x v="0"/>
    <x v="0"/>
    <x v="299"/>
    <x v="631"/>
    <x v="1939"/>
    <x v="1939"/>
    <x v="1939"/>
    <x v="2058"/>
    <x v="0"/>
    <x v="1"/>
    <x v="0"/>
    <x v="0"/>
    <x v="0"/>
  </r>
  <r>
    <s v="PL 10048"/>
    <x v="3140"/>
    <x v="0"/>
    <x v="0"/>
    <x v="0"/>
    <x v="0"/>
    <x v="0"/>
    <x v="299"/>
    <x v="631"/>
    <x v="1939"/>
    <x v="1939"/>
    <x v="1939"/>
    <x v="2058"/>
    <x v="0"/>
    <x v="1"/>
    <x v="1"/>
    <x v="0"/>
    <x v="0"/>
  </r>
  <r>
    <s v="PL 10049"/>
    <x v="3051"/>
    <x v="3"/>
    <x v="0"/>
    <x v="0"/>
    <x v="0"/>
    <x v="0"/>
    <x v="299"/>
    <x v="631"/>
    <x v="1939"/>
    <x v="1939"/>
    <x v="1939"/>
    <x v="2058"/>
    <x v="0"/>
    <x v="1"/>
    <x v="0"/>
    <x v="0"/>
    <x v="0"/>
  </r>
  <r>
    <s v="PL 11050"/>
    <x v="3051"/>
    <x v="3"/>
    <x v="0"/>
    <x v="0"/>
    <x v="0"/>
    <x v="0"/>
    <x v="301"/>
    <x v="335"/>
    <x v="2013"/>
    <x v="2013"/>
    <x v="2013"/>
    <x v="2448"/>
    <x v="0"/>
    <x v="1"/>
    <x v="0"/>
    <x v="0"/>
    <x v="0"/>
  </r>
  <r>
    <s v="PL 11834"/>
    <x v="3051"/>
    <x v="3"/>
    <x v="0"/>
    <x v="3"/>
    <x v="0"/>
    <x v="53"/>
    <x v="250"/>
    <x v="3"/>
    <x v="629"/>
    <x v="629"/>
    <x v="629"/>
    <x v="661"/>
    <x v="0"/>
    <x v="1"/>
    <x v="0"/>
    <x v="0"/>
    <x v="0"/>
  </r>
  <r>
    <s v="PL 11635"/>
    <x v="3141"/>
    <x v="1"/>
    <x v="0"/>
    <x v="0"/>
    <x v="0"/>
    <x v="0"/>
    <x v="291"/>
    <x v="266"/>
    <x v="2071"/>
    <x v="2071"/>
    <x v="2071"/>
    <x v="2198"/>
    <x v="0"/>
    <x v="1"/>
    <x v="1"/>
    <x v="0"/>
    <x v="0"/>
  </r>
  <r>
    <s v="PL 11714"/>
    <x v="2809"/>
    <x v="3"/>
    <x v="0"/>
    <x v="17"/>
    <x v="1"/>
    <x v="9"/>
    <x v="291"/>
    <x v="260"/>
    <x v="2122"/>
    <x v="2122"/>
    <x v="2122"/>
    <x v="2256"/>
    <x v="0"/>
    <x v="1"/>
    <x v="0"/>
    <x v="0"/>
    <x v="1"/>
  </r>
  <r>
    <s v="PL 11583"/>
    <x v="3142"/>
    <x v="1"/>
    <x v="0"/>
    <x v="1"/>
    <x v="0"/>
    <x v="0"/>
    <x v="291"/>
    <x v="266"/>
    <x v="1370"/>
    <x v="1370"/>
    <x v="1370"/>
    <x v="3884"/>
    <x v="0"/>
    <x v="1"/>
    <x v="1"/>
    <x v="0"/>
    <x v="0"/>
  </r>
  <r>
    <s v="PL 10722"/>
    <x v="2334"/>
    <x v="0"/>
    <x v="0"/>
    <x v="0"/>
    <x v="0"/>
    <x v="0"/>
    <x v="285"/>
    <x v="332"/>
    <x v="1415"/>
    <x v="1415"/>
    <x v="1415"/>
    <x v="110"/>
    <x v="0"/>
    <x v="1"/>
    <x v="0"/>
    <x v="0"/>
    <x v="0"/>
  </r>
  <r>
    <s v="PL 10629"/>
    <x v="2605"/>
    <x v="1"/>
    <x v="0"/>
    <x v="0"/>
    <x v="2"/>
    <x v="35"/>
    <x v="307"/>
    <x v="653"/>
    <x v="3543"/>
    <x v="3543"/>
    <x v="3543"/>
    <x v="3885"/>
    <x v="0"/>
    <x v="2"/>
    <x v="0"/>
    <x v="0"/>
    <x v="1"/>
  </r>
  <r>
    <s v="PL 10648"/>
    <x v="3143"/>
    <x v="3"/>
    <x v="0"/>
    <x v="0"/>
    <x v="0"/>
    <x v="0"/>
    <x v="290"/>
    <x v="620"/>
    <x v="1563"/>
    <x v="1563"/>
    <x v="1563"/>
    <x v="1653"/>
    <x v="0"/>
    <x v="1"/>
    <x v="1"/>
    <x v="0"/>
    <x v="0"/>
  </r>
  <r>
    <s v="PL 11259"/>
    <x v="3144"/>
    <x v="2"/>
    <x v="4"/>
    <x v="0"/>
    <x v="0"/>
    <x v="0"/>
    <x v="307"/>
    <x v="343"/>
    <x v="3544"/>
    <x v="3544"/>
    <x v="3544"/>
    <x v="3886"/>
    <x v="0"/>
    <x v="1"/>
    <x v="1"/>
    <x v="0"/>
    <x v="0"/>
  </r>
  <r>
    <s v="PL 11572"/>
    <x v="3145"/>
    <x v="1"/>
    <x v="0"/>
    <x v="0"/>
    <x v="0"/>
    <x v="0"/>
    <x v="280"/>
    <x v="606"/>
    <x v="3544"/>
    <x v="3544"/>
    <x v="3544"/>
    <x v="3887"/>
    <x v="0"/>
    <x v="1"/>
    <x v="1"/>
    <x v="0"/>
    <x v="0"/>
  </r>
  <r>
    <s v="PL 11853"/>
    <x v="1734"/>
    <x v="0"/>
    <x v="0"/>
    <x v="3"/>
    <x v="2"/>
    <x v="18"/>
    <x v="245"/>
    <x v="371"/>
    <x v="2960"/>
    <x v="2960"/>
    <x v="2960"/>
    <x v="3888"/>
    <x v="0"/>
    <x v="1"/>
    <x v="0"/>
    <x v="0"/>
    <x v="1"/>
  </r>
  <r>
    <s v="PL 10700"/>
    <x v="3146"/>
    <x v="1"/>
    <x v="0"/>
    <x v="0"/>
    <x v="0"/>
    <x v="0"/>
    <x v="275"/>
    <x v="313"/>
    <x v="3545"/>
    <x v="3545"/>
    <x v="3545"/>
    <x v="3889"/>
    <x v="0"/>
    <x v="1"/>
    <x v="1"/>
    <x v="0"/>
    <x v="0"/>
  </r>
  <r>
    <s v="PL 10472"/>
    <x v="3038"/>
    <x v="2"/>
    <x v="3"/>
    <x v="0"/>
    <x v="0"/>
    <x v="0"/>
    <x v="283"/>
    <x v="303"/>
    <x v="2609"/>
    <x v="2609"/>
    <x v="2609"/>
    <x v="3890"/>
    <x v="0"/>
    <x v="1"/>
    <x v="0"/>
    <x v="0"/>
    <x v="0"/>
  </r>
  <r>
    <s v="PL 10074"/>
    <x v="1936"/>
    <x v="2"/>
    <x v="1"/>
    <x v="0"/>
    <x v="0"/>
    <x v="0"/>
    <x v="286"/>
    <x v="575"/>
    <x v="1728"/>
    <x v="1728"/>
    <x v="1728"/>
    <x v="3891"/>
    <x v="0"/>
    <x v="1"/>
    <x v="0"/>
    <x v="0"/>
    <x v="0"/>
  </r>
  <r>
    <s v="PL 10505"/>
    <x v="3147"/>
    <x v="2"/>
    <x v="2"/>
    <x v="0"/>
    <x v="0"/>
    <x v="0"/>
    <x v="300"/>
    <x v="492"/>
    <x v="2184"/>
    <x v="2184"/>
    <x v="2184"/>
    <x v="3892"/>
    <x v="0"/>
    <x v="1"/>
    <x v="1"/>
    <x v="0"/>
    <x v="0"/>
  </r>
  <r>
    <s v="PL 11077"/>
    <x v="3148"/>
    <x v="1"/>
    <x v="0"/>
    <x v="0"/>
    <x v="0"/>
    <x v="0"/>
    <x v="292"/>
    <x v="427"/>
    <x v="3546"/>
    <x v="3546"/>
    <x v="3546"/>
    <x v="3893"/>
    <x v="1"/>
    <x v="1"/>
    <x v="1"/>
    <x v="0"/>
    <x v="0"/>
  </r>
  <r>
    <s v="PL 10595"/>
    <x v="3149"/>
    <x v="0"/>
    <x v="0"/>
    <x v="17"/>
    <x v="2"/>
    <x v="72"/>
    <x v="294"/>
    <x v="626"/>
    <x v="406"/>
    <x v="406"/>
    <x v="406"/>
    <x v="3894"/>
    <x v="0"/>
    <x v="1"/>
    <x v="1"/>
    <x v="1"/>
    <x v="0"/>
  </r>
  <r>
    <s v="PL 11337"/>
    <x v="3150"/>
    <x v="2"/>
    <x v="2"/>
    <x v="0"/>
    <x v="0"/>
    <x v="0"/>
    <x v="280"/>
    <x v="241"/>
    <x v="406"/>
    <x v="406"/>
    <x v="406"/>
    <x v="419"/>
    <x v="0"/>
    <x v="1"/>
    <x v="1"/>
    <x v="0"/>
    <x v="0"/>
  </r>
  <r>
    <s v="PL 11871"/>
    <x v="3151"/>
    <x v="1"/>
    <x v="0"/>
    <x v="1"/>
    <x v="2"/>
    <x v="35"/>
    <x v="312"/>
    <x v="682"/>
    <x v="3547"/>
    <x v="3547"/>
    <x v="3547"/>
    <x v="3895"/>
    <x v="0"/>
    <x v="2"/>
    <x v="1"/>
    <x v="1"/>
    <x v="0"/>
  </r>
  <r>
    <s v="PL 11872"/>
    <x v="1948"/>
    <x v="2"/>
    <x v="1"/>
    <x v="1"/>
    <x v="1"/>
    <x v="1"/>
    <x v="312"/>
    <x v="682"/>
    <x v="1527"/>
    <x v="1527"/>
    <x v="1527"/>
    <x v="3896"/>
    <x v="0"/>
    <x v="2"/>
    <x v="0"/>
    <x v="0"/>
    <x v="1"/>
  </r>
  <r>
    <s v="PL 11873"/>
    <x v="1816"/>
    <x v="1"/>
    <x v="0"/>
    <x v="1"/>
    <x v="1"/>
    <x v="3"/>
    <x v="315"/>
    <x v="561"/>
    <x v="3548"/>
    <x v="3548"/>
    <x v="3548"/>
    <x v="3897"/>
    <x v="1"/>
    <x v="2"/>
    <x v="0"/>
    <x v="0"/>
    <x v="1"/>
  </r>
  <r>
    <s v="PL 11874"/>
    <x v="1816"/>
    <x v="1"/>
    <x v="0"/>
    <x v="1"/>
    <x v="2"/>
    <x v="39"/>
    <x v="274"/>
    <x v="689"/>
    <x v="3549"/>
    <x v="3549"/>
    <x v="3549"/>
    <x v="3898"/>
    <x v="1"/>
    <x v="2"/>
    <x v="0"/>
    <x v="0"/>
    <x v="1"/>
  </r>
  <r>
    <s v="PL 11875"/>
    <x v="831"/>
    <x v="3"/>
    <x v="0"/>
    <x v="1"/>
    <x v="1"/>
    <x v="3"/>
    <x v="316"/>
    <x v="690"/>
    <x v="3548"/>
    <x v="3548"/>
    <x v="3548"/>
    <x v="3897"/>
    <x v="1"/>
    <x v="2"/>
    <x v="0"/>
    <x v="1"/>
    <x v="0"/>
  </r>
  <r>
    <s v="PL 11876"/>
    <x v="831"/>
    <x v="1"/>
    <x v="0"/>
    <x v="1"/>
    <x v="1"/>
    <x v="3"/>
    <x v="317"/>
    <x v="691"/>
    <x v="605"/>
    <x v="605"/>
    <x v="605"/>
    <x v="631"/>
    <x v="1"/>
    <x v="2"/>
    <x v="0"/>
    <x v="1"/>
    <x v="0"/>
  </r>
  <r>
    <s v="PL 11877"/>
    <x v="831"/>
    <x v="3"/>
    <x v="0"/>
    <x v="2"/>
    <x v="1"/>
    <x v="4"/>
    <x v="287"/>
    <x v="45"/>
    <x v="498"/>
    <x v="498"/>
    <x v="498"/>
    <x v="3899"/>
    <x v="0"/>
    <x v="2"/>
    <x v="0"/>
    <x v="1"/>
    <x v="0"/>
  </r>
  <r>
    <s v="PL 11878"/>
    <x v="3152"/>
    <x v="1"/>
    <x v="0"/>
    <x v="2"/>
    <x v="2"/>
    <x v="35"/>
    <x v="318"/>
    <x v="692"/>
    <x v="3550"/>
    <x v="3550"/>
    <x v="3550"/>
    <x v="3900"/>
    <x v="0"/>
    <x v="2"/>
    <x v="1"/>
    <x v="1"/>
    <x v="0"/>
  </r>
  <r>
    <s v="PL 11879"/>
    <x v="2393"/>
    <x v="1"/>
    <x v="0"/>
    <x v="2"/>
    <x v="1"/>
    <x v="6"/>
    <x v="319"/>
    <x v="693"/>
    <x v="3551"/>
    <x v="3551"/>
    <x v="3551"/>
    <x v="3901"/>
    <x v="0"/>
    <x v="2"/>
    <x v="0"/>
    <x v="1"/>
    <x v="0"/>
  </r>
  <r>
    <s v="PL 11880"/>
    <x v="1190"/>
    <x v="2"/>
    <x v="3"/>
    <x v="2"/>
    <x v="1"/>
    <x v="4"/>
    <x v="287"/>
    <x v="45"/>
    <x v="1470"/>
    <x v="1470"/>
    <x v="1470"/>
    <x v="1551"/>
    <x v="1"/>
    <x v="2"/>
    <x v="0"/>
    <x v="0"/>
    <x v="1"/>
  </r>
  <r>
    <s v="PL 11881"/>
    <x v="3153"/>
    <x v="0"/>
    <x v="0"/>
    <x v="2"/>
    <x v="2"/>
    <x v="31"/>
    <x v="310"/>
    <x v="681"/>
    <x v="3552"/>
    <x v="3552"/>
    <x v="3552"/>
    <x v="3902"/>
    <x v="1"/>
    <x v="2"/>
    <x v="0"/>
    <x v="1"/>
    <x v="0"/>
  </r>
  <r>
    <s v="PL 11882"/>
    <x v="831"/>
    <x v="2"/>
    <x v="2"/>
    <x v="16"/>
    <x v="2"/>
    <x v="35"/>
    <x v="287"/>
    <x v="45"/>
    <x v="3553"/>
    <x v="3553"/>
    <x v="3553"/>
    <x v="3903"/>
    <x v="0"/>
    <x v="2"/>
    <x v="0"/>
    <x v="1"/>
    <x v="0"/>
  </r>
  <r>
    <s v="PL 11883"/>
    <x v="3154"/>
    <x v="1"/>
    <x v="0"/>
    <x v="16"/>
    <x v="1"/>
    <x v="1"/>
    <x v="287"/>
    <x v="45"/>
    <x v="101"/>
    <x v="101"/>
    <x v="101"/>
    <x v="102"/>
    <x v="0"/>
    <x v="2"/>
    <x v="1"/>
    <x v="1"/>
    <x v="0"/>
  </r>
  <r>
    <s v="PL 11884"/>
    <x v="600"/>
    <x v="0"/>
    <x v="0"/>
    <x v="1"/>
    <x v="2"/>
    <x v="23"/>
    <x v="315"/>
    <x v="561"/>
    <x v="3554"/>
    <x v="3554"/>
    <x v="3554"/>
    <x v="3904"/>
    <x v="0"/>
    <x v="2"/>
    <x v="0"/>
    <x v="0"/>
    <x v="1"/>
  </r>
  <r>
    <s v="PL 11885"/>
    <x v="600"/>
    <x v="3"/>
    <x v="0"/>
    <x v="1"/>
    <x v="2"/>
    <x v="39"/>
    <x v="310"/>
    <x v="681"/>
    <x v="3555"/>
    <x v="3555"/>
    <x v="3555"/>
    <x v="3905"/>
    <x v="1"/>
    <x v="2"/>
    <x v="0"/>
    <x v="0"/>
    <x v="1"/>
  </r>
  <r>
    <s v="PL 11886"/>
    <x v="223"/>
    <x v="1"/>
    <x v="0"/>
    <x v="0"/>
    <x v="0"/>
    <x v="0"/>
    <x v="320"/>
    <x v="694"/>
    <x v="3556"/>
    <x v="3556"/>
    <x v="3556"/>
    <x v="3906"/>
    <x v="0"/>
    <x v="2"/>
    <x v="0"/>
    <x v="0"/>
    <x v="0"/>
  </r>
  <r>
    <s v="PL 11887"/>
    <x v="3155"/>
    <x v="3"/>
    <x v="0"/>
    <x v="0"/>
    <x v="1"/>
    <x v="7"/>
    <x v="287"/>
    <x v="45"/>
    <x v="3557"/>
    <x v="3557"/>
    <x v="3557"/>
    <x v="3907"/>
    <x v="1"/>
    <x v="2"/>
    <x v="1"/>
    <x v="1"/>
    <x v="0"/>
  </r>
  <r>
    <s v="PL 11888"/>
    <x v="223"/>
    <x v="3"/>
    <x v="0"/>
    <x v="17"/>
    <x v="0"/>
    <x v="0"/>
    <x v="287"/>
    <x v="266"/>
    <x v="507"/>
    <x v="507"/>
    <x v="507"/>
    <x v="523"/>
    <x v="0"/>
    <x v="1"/>
    <x v="0"/>
    <x v="0"/>
    <x v="0"/>
  </r>
  <r>
    <s v="PL 11895"/>
    <x v="487"/>
    <x v="2"/>
    <x v="2"/>
    <x v="3"/>
    <x v="1"/>
    <x v="2"/>
    <x v="287"/>
    <x v="45"/>
    <x v="357"/>
    <x v="357"/>
    <x v="357"/>
    <x v="3908"/>
    <x v="0"/>
    <x v="2"/>
    <x v="0"/>
    <x v="1"/>
    <x v="0"/>
  </r>
  <r>
    <s v="PL 11896"/>
    <x v="2194"/>
    <x v="2"/>
    <x v="4"/>
    <x v="6"/>
    <x v="1"/>
    <x v="9"/>
    <x v="287"/>
    <x v="45"/>
    <x v="879"/>
    <x v="879"/>
    <x v="879"/>
    <x v="3909"/>
    <x v="0"/>
    <x v="1"/>
    <x v="0"/>
    <x v="0"/>
    <x v="1"/>
  </r>
  <r>
    <s v="PL 11897"/>
    <x v="3156"/>
    <x v="0"/>
    <x v="0"/>
    <x v="6"/>
    <x v="1"/>
    <x v="9"/>
    <x v="287"/>
    <x v="45"/>
    <x v="198"/>
    <x v="198"/>
    <x v="198"/>
    <x v="203"/>
    <x v="0"/>
    <x v="1"/>
    <x v="1"/>
    <x v="1"/>
    <x v="0"/>
  </r>
  <r>
    <s v="PL 11898"/>
    <x v="3157"/>
    <x v="1"/>
    <x v="0"/>
    <x v="6"/>
    <x v="1"/>
    <x v="9"/>
    <x v="287"/>
    <x v="45"/>
    <x v="908"/>
    <x v="908"/>
    <x v="908"/>
    <x v="948"/>
    <x v="0"/>
    <x v="1"/>
    <x v="1"/>
    <x v="1"/>
    <x v="0"/>
  </r>
  <r>
    <s v="PL 11899"/>
    <x v="3158"/>
    <x v="0"/>
    <x v="0"/>
    <x v="6"/>
    <x v="1"/>
    <x v="9"/>
    <x v="287"/>
    <x v="45"/>
    <x v="1136"/>
    <x v="1136"/>
    <x v="1136"/>
    <x v="1198"/>
    <x v="0"/>
    <x v="1"/>
    <x v="1"/>
    <x v="1"/>
    <x v="0"/>
  </r>
  <r>
    <s v="PL 11900"/>
    <x v="3159"/>
    <x v="1"/>
    <x v="0"/>
    <x v="0"/>
    <x v="0"/>
    <x v="0"/>
    <x v="287"/>
    <x v="42"/>
    <x v="214"/>
    <x v="214"/>
    <x v="214"/>
    <x v="220"/>
    <x v="0"/>
    <x v="2"/>
    <x v="0"/>
    <x v="0"/>
    <x v="0"/>
  </r>
  <r>
    <s v="PL 11901"/>
    <x v="3159"/>
    <x v="0"/>
    <x v="0"/>
    <x v="4"/>
    <x v="0"/>
    <x v="70"/>
    <x v="314"/>
    <x v="45"/>
    <x v="30"/>
    <x v="30"/>
    <x v="30"/>
    <x v="31"/>
    <x v="0"/>
    <x v="1"/>
    <x v="0"/>
    <x v="0"/>
    <x v="0"/>
  </r>
  <r>
    <s v="PL 11903"/>
    <x v="1771"/>
    <x v="0"/>
    <x v="0"/>
    <x v="1"/>
    <x v="1"/>
    <x v="9"/>
    <x v="314"/>
    <x v="575"/>
    <x v="2515"/>
    <x v="2515"/>
    <x v="2515"/>
    <x v="993"/>
    <x v="1"/>
    <x v="1"/>
    <x v="0"/>
    <x v="0"/>
    <x v="1"/>
  </r>
  <r>
    <s v="PL 11904"/>
    <x v="3160"/>
    <x v="0"/>
    <x v="0"/>
    <x v="0"/>
    <x v="2"/>
    <x v="45"/>
    <x v="314"/>
    <x v="45"/>
    <x v="3558"/>
    <x v="3558"/>
    <x v="3558"/>
    <x v="3910"/>
    <x v="1"/>
    <x v="1"/>
    <x v="1"/>
    <x v="1"/>
    <x v="0"/>
  </r>
  <r>
    <s v="PL 11905"/>
    <x v="3161"/>
    <x v="1"/>
    <x v="0"/>
    <x v="0"/>
    <x v="0"/>
    <x v="0"/>
    <x v="312"/>
    <x v="695"/>
    <x v="19"/>
    <x v="19"/>
    <x v="19"/>
    <x v="3801"/>
    <x v="0"/>
    <x v="1"/>
    <x v="1"/>
    <x v="0"/>
    <x v="0"/>
  </r>
  <r>
    <s v="PL 11906"/>
    <x v="3162"/>
    <x v="2"/>
    <x v="2"/>
    <x v="2"/>
    <x v="2"/>
    <x v="42"/>
    <x v="310"/>
    <x v="681"/>
    <x v="3559"/>
    <x v="3559"/>
    <x v="3559"/>
    <x v="3911"/>
    <x v="1"/>
    <x v="2"/>
    <x v="1"/>
    <x v="1"/>
    <x v="0"/>
  </r>
  <r>
    <s v="PL 11907"/>
    <x v="881"/>
    <x v="0"/>
    <x v="0"/>
    <x v="0"/>
    <x v="0"/>
    <x v="19"/>
    <x v="287"/>
    <x v="617"/>
    <x v="3560"/>
    <x v="3560"/>
    <x v="3560"/>
    <x v="3912"/>
    <x v="0"/>
    <x v="1"/>
    <x v="0"/>
    <x v="0"/>
    <x v="0"/>
  </r>
  <r>
    <s v="PL 11908"/>
    <x v="3163"/>
    <x v="3"/>
    <x v="0"/>
    <x v="4"/>
    <x v="0"/>
    <x v="70"/>
    <x v="287"/>
    <x v="617"/>
    <x v="361"/>
    <x v="361"/>
    <x v="361"/>
    <x v="372"/>
    <x v="0"/>
    <x v="1"/>
    <x v="1"/>
    <x v="0"/>
    <x v="0"/>
  </r>
  <r>
    <s v="PL 11909"/>
    <x v="1900"/>
    <x v="0"/>
    <x v="0"/>
    <x v="6"/>
    <x v="0"/>
    <x v="0"/>
    <x v="312"/>
    <x v="371"/>
    <x v="3561"/>
    <x v="3561"/>
    <x v="3561"/>
    <x v="3913"/>
    <x v="0"/>
    <x v="1"/>
    <x v="0"/>
    <x v="0"/>
    <x v="0"/>
  </r>
  <r>
    <s v="PL 11910"/>
    <x v="3164"/>
    <x v="0"/>
    <x v="0"/>
    <x v="4"/>
    <x v="0"/>
    <x v="0"/>
    <x v="312"/>
    <x v="45"/>
    <x v="3562"/>
    <x v="3562"/>
    <x v="3562"/>
    <x v="3914"/>
    <x v="0"/>
    <x v="1"/>
    <x v="1"/>
    <x v="0"/>
    <x v="0"/>
  </r>
  <r>
    <s v="PL 11911"/>
    <x v="3165"/>
    <x v="1"/>
    <x v="0"/>
    <x v="17"/>
    <x v="2"/>
    <x v="35"/>
    <x v="312"/>
    <x v="682"/>
    <x v="3563"/>
    <x v="3563"/>
    <x v="3563"/>
    <x v="3915"/>
    <x v="0"/>
    <x v="1"/>
    <x v="1"/>
    <x v="1"/>
    <x v="0"/>
  </r>
  <r>
    <s v="PL 11912"/>
    <x v="1856"/>
    <x v="2"/>
    <x v="1"/>
    <x v="9"/>
    <x v="1"/>
    <x v="9"/>
    <x v="312"/>
    <x v="45"/>
    <x v="198"/>
    <x v="198"/>
    <x v="198"/>
    <x v="1911"/>
    <x v="0"/>
    <x v="1"/>
    <x v="0"/>
    <x v="1"/>
    <x v="0"/>
  </r>
  <r>
    <s v="PL 11913"/>
    <x v="3166"/>
    <x v="0"/>
    <x v="0"/>
    <x v="9"/>
    <x v="1"/>
    <x v="9"/>
    <x v="312"/>
    <x v="45"/>
    <x v="198"/>
    <x v="198"/>
    <x v="198"/>
    <x v="203"/>
    <x v="0"/>
    <x v="1"/>
    <x v="1"/>
    <x v="1"/>
    <x v="0"/>
  </r>
  <r>
    <s v="PL 11914"/>
    <x v="2260"/>
    <x v="2"/>
    <x v="2"/>
    <x v="1"/>
    <x v="1"/>
    <x v="11"/>
    <x v="312"/>
    <x v="45"/>
    <x v="3564"/>
    <x v="3564"/>
    <x v="3564"/>
    <x v="3916"/>
    <x v="1"/>
    <x v="2"/>
    <x v="0"/>
    <x v="0"/>
    <x v="1"/>
  </r>
  <r>
    <s v="PL 11915"/>
    <x v="2260"/>
    <x v="1"/>
    <x v="0"/>
    <x v="0"/>
    <x v="1"/>
    <x v="2"/>
    <x v="312"/>
    <x v="45"/>
    <x v="926"/>
    <x v="926"/>
    <x v="926"/>
    <x v="1117"/>
    <x v="0"/>
    <x v="2"/>
    <x v="0"/>
    <x v="0"/>
    <x v="1"/>
  </r>
  <r>
    <s v="PL 11916"/>
    <x v="65"/>
    <x v="1"/>
    <x v="0"/>
    <x v="0"/>
    <x v="0"/>
    <x v="0"/>
    <x v="312"/>
    <x v="7"/>
    <x v="2956"/>
    <x v="2956"/>
    <x v="2956"/>
    <x v="3198"/>
    <x v="0"/>
    <x v="1"/>
    <x v="0"/>
    <x v="0"/>
    <x v="0"/>
  </r>
  <r>
    <s v="PL 11917"/>
    <x v="3167"/>
    <x v="1"/>
    <x v="0"/>
    <x v="5"/>
    <x v="2"/>
    <x v="72"/>
    <x v="312"/>
    <x v="45"/>
    <x v="436"/>
    <x v="436"/>
    <x v="436"/>
    <x v="1017"/>
    <x v="1"/>
    <x v="1"/>
    <x v="1"/>
    <x v="1"/>
    <x v="0"/>
  </r>
  <r>
    <s v="PL 11918"/>
    <x v="2265"/>
    <x v="0"/>
    <x v="0"/>
    <x v="3"/>
    <x v="0"/>
    <x v="13"/>
    <x v="312"/>
    <x v="682"/>
    <x v="3565"/>
    <x v="3565"/>
    <x v="3565"/>
    <x v="3917"/>
    <x v="0"/>
    <x v="1"/>
    <x v="0"/>
    <x v="0"/>
    <x v="0"/>
  </r>
  <r>
    <s v="PL 11919"/>
    <x v="3168"/>
    <x v="0"/>
    <x v="0"/>
    <x v="0"/>
    <x v="1"/>
    <x v="7"/>
    <x v="313"/>
    <x v="684"/>
    <x v="3566"/>
    <x v="3566"/>
    <x v="3566"/>
    <x v="3918"/>
    <x v="0"/>
    <x v="2"/>
    <x v="1"/>
    <x v="1"/>
    <x v="0"/>
  </r>
  <r>
    <s v="PL 11920"/>
    <x v="3169"/>
    <x v="3"/>
    <x v="0"/>
    <x v="9"/>
    <x v="2"/>
    <x v="27"/>
    <x v="321"/>
    <x v="696"/>
    <x v="3567"/>
    <x v="3567"/>
    <x v="3567"/>
    <x v="3919"/>
    <x v="1"/>
    <x v="0"/>
    <x v="1"/>
    <x v="1"/>
    <x v="0"/>
  </r>
  <r>
    <s v="PL 11921"/>
    <x v="76"/>
    <x v="3"/>
    <x v="0"/>
    <x v="17"/>
    <x v="0"/>
    <x v="0"/>
    <x v="287"/>
    <x v="266"/>
    <x v="2489"/>
    <x v="2489"/>
    <x v="2489"/>
    <x v="2667"/>
    <x v="1"/>
    <x v="1"/>
    <x v="0"/>
    <x v="0"/>
    <x v="0"/>
  </r>
  <r>
    <s v="PL 11922"/>
    <x v="2135"/>
    <x v="1"/>
    <x v="0"/>
    <x v="17"/>
    <x v="0"/>
    <x v="0"/>
    <x v="287"/>
    <x v="266"/>
    <x v="3568"/>
    <x v="3568"/>
    <x v="3568"/>
    <x v="3920"/>
    <x v="0"/>
    <x v="1"/>
    <x v="0"/>
    <x v="0"/>
    <x v="0"/>
  </r>
  <r>
    <s v="PL 11923"/>
    <x v="2528"/>
    <x v="3"/>
    <x v="0"/>
    <x v="0"/>
    <x v="0"/>
    <x v="0"/>
    <x v="287"/>
    <x v="266"/>
    <x v="3569"/>
    <x v="3569"/>
    <x v="3569"/>
    <x v="3921"/>
    <x v="0"/>
    <x v="1"/>
    <x v="0"/>
    <x v="0"/>
    <x v="0"/>
  </r>
  <r>
    <s v="PL 11924"/>
    <x v="3170"/>
    <x v="1"/>
    <x v="0"/>
    <x v="17"/>
    <x v="0"/>
    <x v="0"/>
    <x v="287"/>
    <x v="0"/>
    <x v="2956"/>
    <x v="2956"/>
    <x v="2956"/>
    <x v="3198"/>
    <x v="0"/>
    <x v="1"/>
    <x v="1"/>
    <x v="0"/>
    <x v="0"/>
  </r>
  <r>
    <s v="PL 11925"/>
    <x v="1707"/>
    <x v="1"/>
    <x v="0"/>
    <x v="0"/>
    <x v="0"/>
    <x v="0"/>
    <x v="312"/>
    <x v="682"/>
    <x v="3570"/>
    <x v="3570"/>
    <x v="3570"/>
    <x v="3922"/>
    <x v="0"/>
    <x v="1"/>
    <x v="0"/>
    <x v="0"/>
    <x v="0"/>
  </r>
  <r>
    <s v="PL 11926"/>
    <x v="3171"/>
    <x v="3"/>
    <x v="0"/>
    <x v="0"/>
    <x v="0"/>
    <x v="0"/>
    <x v="312"/>
    <x v="254"/>
    <x v="3571"/>
    <x v="3571"/>
    <x v="3571"/>
    <x v="3923"/>
    <x v="0"/>
    <x v="1"/>
    <x v="1"/>
    <x v="0"/>
    <x v="0"/>
  </r>
  <r>
    <s v="PL 11927"/>
    <x v="3172"/>
    <x v="2"/>
    <x v="4"/>
    <x v="0"/>
    <x v="0"/>
    <x v="0"/>
    <x v="312"/>
    <x v="695"/>
    <x v="3572"/>
    <x v="3572"/>
    <x v="3572"/>
    <x v="3924"/>
    <x v="0"/>
    <x v="1"/>
    <x v="1"/>
    <x v="0"/>
    <x v="0"/>
  </r>
  <r>
    <s v="PL 11928"/>
    <x v="3173"/>
    <x v="0"/>
    <x v="0"/>
    <x v="1"/>
    <x v="1"/>
    <x v="11"/>
    <x v="322"/>
    <x v="697"/>
    <x v="3573"/>
    <x v="3573"/>
    <x v="3573"/>
    <x v="3925"/>
    <x v="1"/>
    <x v="2"/>
    <x v="1"/>
    <x v="1"/>
    <x v="0"/>
  </r>
  <r>
    <s v="PL 11929"/>
    <x v="3174"/>
    <x v="1"/>
    <x v="0"/>
    <x v="1"/>
    <x v="1"/>
    <x v="9"/>
    <x v="312"/>
    <x v="365"/>
    <x v="2515"/>
    <x v="2515"/>
    <x v="2515"/>
    <x v="993"/>
    <x v="1"/>
    <x v="1"/>
    <x v="1"/>
    <x v="1"/>
    <x v="0"/>
  </r>
  <r>
    <s v="PL 11930"/>
    <x v="3175"/>
    <x v="2"/>
    <x v="3"/>
    <x v="0"/>
    <x v="1"/>
    <x v="9"/>
    <x v="312"/>
    <x v="45"/>
    <x v="3574"/>
    <x v="3574"/>
    <x v="3574"/>
    <x v="3926"/>
    <x v="0"/>
    <x v="1"/>
    <x v="1"/>
    <x v="1"/>
    <x v="0"/>
  </r>
  <r>
    <s v="PL 11931"/>
    <x v="3176"/>
    <x v="3"/>
    <x v="0"/>
    <x v="6"/>
    <x v="0"/>
    <x v="24"/>
    <x v="312"/>
    <x v="45"/>
    <x v="2390"/>
    <x v="2390"/>
    <x v="2390"/>
    <x v="2554"/>
    <x v="0"/>
    <x v="2"/>
    <x v="1"/>
    <x v="0"/>
    <x v="0"/>
  </r>
  <r>
    <s v="PL 11932"/>
    <x v="3177"/>
    <x v="3"/>
    <x v="0"/>
    <x v="0"/>
    <x v="1"/>
    <x v="9"/>
    <x v="312"/>
    <x v="365"/>
    <x v="1125"/>
    <x v="1125"/>
    <x v="1125"/>
    <x v="1186"/>
    <x v="0"/>
    <x v="1"/>
    <x v="1"/>
    <x v="1"/>
    <x v="0"/>
  </r>
  <r>
    <s v="PL 11933"/>
    <x v="3178"/>
    <x v="2"/>
    <x v="2"/>
    <x v="0"/>
    <x v="0"/>
    <x v="0"/>
    <x v="312"/>
    <x v="371"/>
    <x v="3575"/>
    <x v="3575"/>
    <x v="3575"/>
    <x v="3927"/>
    <x v="1"/>
    <x v="1"/>
    <x v="1"/>
    <x v="0"/>
    <x v="0"/>
  </r>
  <r>
    <s v="PL 11934"/>
    <x v="3179"/>
    <x v="1"/>
    <x v="0"/>
    <x v="0"/>
    <x v="0"/>
    <x v="0"/>
    <x v="312"/>
    <x v="371"/>
    <x v="3575"/>
    <x v="3575"/>
    <x v="3575"/>
    <x v="652"/>
    <x v="1"/>
    <x v="1"/>
    <x v="1"/>
    <x v="0"/>
    <x v="0"/>
  </r>
  <r>
    <s v="PL 11935"/>
    <x v="3180"/>
    <x v="3"/>
    <x v="0"/>
    <x v="0"/>
    <x v="0"/>
    <x v="0"/>
    <x v="312"/>
    <x v="371"/>
    <x v="3575"/>
    <x v="3575"/>
    <x v="3575"/>
    <x v="652"/>
    <x v="1"/>
    <x v="1"/>
    <x v="1"/>
    <x v="0"/>
    <x v="0"/>
  </r>
  <r>
    <s v="PL 11936"/>
    <x v="3181"/>
    <x v="3"/>
    <x v="0"/>
    <x v="0"/>
    <x v="0"/>
    <x v="0"/>
    <x v="312"/>
    <x v="682"/>
    <x v="3576"/>
    <x v="3576"/>
    <x v="3576"/>
    <x v="3928"/>
    <x v="0"/>
    <x v="1"/>
    <x v="1"/>
    <x v="0"/>
    <x v="0"/>
  </r>
  <r>
    <s v="PL 11937"/>
    <x v="3182"/>
    <x v="0"/>
    <x v="0"/>
    <x v="17"/>
    <x v="0"/>
    <x v="0"/>
    <x v="287"/>
    <x v="201"/>
    <x v="622"/>
    <x v="622"/>
    <x v="622"/>
    <x v="3929"/>
    <x v="0"/>
    <x v="1"/>
    <x v="1"/>
    <x v="0"/>
    <x v="0"/>
  </r>
  <r>
    <s v="PL 11938"/>
    <x v="3183"/>
    <x v="2"/>
    <x v="3"/>
    <x v="17"/>
    <x v="0"/>
    <x v="0"/>
    <x v="312"/>
    <x v="371"/>
    <x v="1435"/>
    <x v="1435"/>
    <x v="1435"/>
    <x v="2014"/>
    <x v="0"/>
    <x v="1"/>
    <x v="1"/>
    <x v="0"/>
    <x v="0"/>
  </r>
  <r>
    <s v="PL 11939"/>
    <x v="515"/>
    <x v="3"/>
    <x v="0"/>
    <x v="17"/>
    <x v="0"/>
    <x v="0"/>
    <x v="312"/>
    <x v="7"/>
    <x v="3577"/>
    <x v="3577"/>
    <x v="3577"/>
    <x v="3930"/>
    <x v="0"/>
    <x v="1"/>
    <x v="0"/>
    <x v="0"/>
    <x v="0"/>
  </r>
  <r>
    <s v="PL 11940"/>
    <x v="3184"/>
    <x v="0"/>
    <x v="0"/>
    <x v="3"/>
    <x v="2"/>
    <x v="18"/>
    <x v="312"/>
    <x v="45"/>
    <x v="1649"/>
    <x v="1649"/>
    <x v="1649"/>
    <x v="3931"/>
    <x v="0"/>
    <x v="1"/>
    <x v="1"/>
    <x v="1"/>
    <x v="0"/>
  </r>
  <r>
    <s v="PL 11952"/>
    <x v="3185"/>
    <x v="2"/>
    <x v="2"/>
    <x v="1"/>
    <x v="0"/>
    <x v="70"/>
    <x v="318"/>
    <x v="45"/>
    <x v="3578"/>
    <x v="3578"/>
    <x v="3578"/>
    <x v="1669"/>
    <x v="0"/>
    <x v="2"/>
    <x v="1"/>
    <x v="0"/>
    <x v="0"/>
  </r>
  <r>
    <s v="PL 11953"/>
    <x v="3186"/>
    <x v="1"/>
    <x v="0"/>
    <x v="6"/>
    <x v="1"/>
    <x v="9"/>
    <x v="318"/>
    <x v="45"/>
    <x v="3579"/>
    <x v="3579"/>
    <x v="3579"/>
    <x v="3932"/>
    <x v="1"/>
    <x v="1"/>
    <x v="1"/>
    <x v="1"/>
    <x v="0"/>
  </r>
  <r>
    <s v="PL 11954"/>
    <x v="142"/>
    <x v="0"/>
    <x v="0"/>
    <x v="2"/>
    <x v="1"/>
    <x v="4"/>
    <x v="318"/>
    <x v="45"/>
    <x v="3491"/>
    <x v="3491"/>
    <x v="3491"/>
    <x v="3815"/>
    <x v="1"/>
    <x v="2"/>
    <x v="0"/>
    <x v="0"/>
    <x v="1"/>
  </r>
  <r>
    <s v="PL 11955"/>
    <x v="3187"/>
    <x v="0"/>
    <x v="0"/>
    <x v="0"/>
    <x v="1"/>
    <x v="9"/>
    <x v="318"/>
    <x v="45"/>
    <x v="3580"/>
    <x v="3580"/>
    <x v="3580"/>
    <x v="3933"/>
    <x v="0"/>
    <x v="1"/>
    <x v="1"/>
    <x v="1"/>
    <x v="0"/>
  </r>
  <r>
    <s v="PL 11956"/>
    <x v="1296"/>
    <x v="1"/>
    <x v="0"/>
    <x v="4"/>
    <x v="0"/>
    <x v="15"/>
    <x v="318"/>
    <x v="45"/>
    <x v="138"/>
    <x v="138"/>
    <x v="138"/>
    <x v="141"/>
    <x v="0"/>
    <x v="1"/>
    <x v="0"/>
    <x v="0"/>
    <x v="0"/>
  </r>
  <r>
    <s v="PL 11957"/>
    <x v="40"/>
    <x v="3"/>
    <x v="0"/>
    <x v="4"/>
    <x v="0"/>
    <x v="24"/>
    <x v="318"/>
    <x v="45"/>
    <x v="113"/>
    <x v="113"/>
    <x v="113"/>
    <x v="115"/>
    <x v="0"/>
    <x v="1"/>
    <x v="0"/>
    <x v="0"/>
    <x v="0"/>
  </r>
  <r>
    <s v="PL 11958"/>
    <x v="3188"/>
    <x v="0"/>
    <x v="0"/>
    <x v="9"/>
    <x v="1"/>
    <x v="9"/>
    <x v="318"/>
    <x v="45"/>
    <x v="3581"/>
    <x v="3581"/>
    <x v="3581"/>
    <x v="3934"/>
    <x v="0"/>
    <x v="1"/>
    <x v="0"/>
    <x v="1"/>
    <x v="0"/>
  </r>
  <r>
    <s v="PL 11959"/>
    <x v="3188"/>
    <x v="0"/>
    <x v="0"/>
    <x v="6"/>
    <x v="2"/>
    <x v="35"/>
    <x v="318"/>
    <x v="45"/>
    <x v="3582"/>
    <x v="3582"/>
    <x v="3582"/>
    <x v="3935"/>
    <x v="0"/>
    <x v="2"/>
    <x v="0"/>
    <x v="1"/>
    <x v="0"/>
  </r>
  <r>
    <s v="PL 11960"/>
    <x v="1475"/>
    <x v="3"/>
    <x v="0"/>
    <x v="6"/>
    <x v="1"/>
    <x v="1"/>
    <x v="318"/>
    <x v="45"/>
    <x v="244"/>
    <x v="244"/>
    <x v="244"/>
    <x v="626"/>
    <x v="0"/>
    <x v="2"/>
    <x v="0"/>
    <x v="0"/>
    <x v="1"/>
  </r>
  <r>
    <s v="PL 11961"/>
    <x v="3189"/>
    <x v="3"/>
    <x v="0"/>
    <x v="16"/>
    <x v="0"/>
    <x v="48"/>
    <x v="318"/>
    <x v="45"/>
    <x v="3583"/>
    <x v="3583"/>
    <x v="3583"/>
    <x v="3936"/>
    <x v="0"/>
    <x v="2"/>
    <x v="0"/>
    <x v="0"/>
    <x v="0"/>
  </r>
  <r>
    <s v="PL 11962"/>
    <x v="3189"/>
    <x v="0"/>
    <x v="0"/>
    <x v="1"/>
    <x v="1"/>
    <x v="7"/>
    <x v="320"/>
    <x v="694"/>
    <x v="3584"/>
    <x v="3584"/>
    <x v="3584"/>
    <x v="3937"/>
    <x v="0"/>
    <x v="2"/>
    <x v="0"/>
    <x v="0"/>
    <x v="1"/>
  </r>
  <r>
    <s v="PL 11963"/>
    <x v="1191"/>
    <x v="3"/>
    <x v="0"/>
    <x v="1"/>
    <x v="1"/>
    <x v="9"/>
    <x v="318"/>
    <x v="45"/>
    <x v="2515"/>
    <x v="2515"/>
    <x v="2515"/>
    <x v="993"/>
    <x v="1"/>
    <x v="1"/>
    <x v="0"/>
    <x v="1"/>
    <x v="0"/>
  </r>
  <r>
    <s v="PL 11964"/>
    <x v="43"/>
    <x v="2"/>
    <x v="1"/>
    <x v="1"/>
    <x v="2"/>
    <x v="33"/>
    <x v="316"/>
    <x v="690"/>
    <x v="3585"/>
    <x v="3585"/>
    <x v="3585"/>
    <x v="3938"/>
    <x v="0"/>
    <x v="2"/>
    <x v="0"/>
    <x v="0"/>
    <x v="1"/>
  </r>
  <r>
    <s v="PL 11965"/>
    <x v="3190"/>
    <x v="1"/>
    <x v="0"/>
    <x v="1"/>
    <x v="2"/>
    <x v="51"/>
    <x v="318"/>
    <x v="45"/>
    <x v="3586"/>
    <x v="3586"/>
    <x v="3586"/>
    <x v="3939"/>
    <x v="1"/>
    <x v="1"/>
    <x v="1"/>
    <x v="1"/>
    <x v="0"/>
  </r>
  <r>
    <s v="PL 11966"/>
    <x v="43"/>
    <x v="0"/>
    <x v="0"/>
    <x v="1"/>
    <x v="2"/>
    <x v="64"/>
    <x v="309"/>
    <x v="680"/>
    <x v="3587"/>
    <x v="3587"/>
    <x v="3587"/>
    <x v="3940"/>
    <x v="1"/>
    <x v="2"/>
    <x v="0"/>
    <x v="0"/>
    <x v="1"/>
  </r>
  <r>
    <s v="PL 11967"/>
    <x v="3191"/>
    <x v="0"/>
    <x v="0"/>
    <x v="4"/>
    <x v="0"/>
    <x v="70"/>
    <x v="318"/>
    <x v="45"/>
    <x v="56"/>
    <x v="56"/>
    <x v="56"/>
    <x v="57"/>
    <x v="0"/>
    <x v="1"/>
    <x v="1"/>
    <x v="0"/>
    <x v="0"/>
  </r>
  <r>
    <s v="PL 11968"/>
    <x v="1397"/>
    <x v="1"/>
    <x v="0"/>
    <x v="0"/>
    <x v="1"/>
    <x v="47"/>
    <x v="318"/>
    <x v="692"/>
    <x v="384"/>
    <x v="384"/>
    <x v="384"/>
    <x v="921"/>
    <x v="0"/>
    <x v="1"/>
    <x v="0"/>
    <x v="1"/>
    <x v="0"/>
  </r>
  <r>
    <s v="PL 11969"/>
    <x v="3192"/>
    <x v="3"/>
    <x v="0"/>
    <x v="3"/>
    <x v="2"/>
    <x v="20"/>
    <x v="318"/>
    <x v="45"/>
    <x v="3588"/>
    <x v="3588"/>
    <x v="3588"/>
    <x v="3941"/>
    <x v="0"/>
    <x v="1"/>
    <x v="1"/>
    <x v="1"/>
    <x v="0"/>
  </r>
  <r>
    <s v="PL 11970"/>
    <x v="2655"/>
    <x v="2"/>
    <x v="1"/>
    <x v="3"/>
    <x v="0"/>
    <x v="19"/>
    <x v="318"/>
    <x v="45"/>
    <x v="1079"/>
    <x v="1079"/>
    <x v="1079"/>
    <x v="3942"/>
    <x v="0"/>
    <x v="1"/>
    <x v="0"/>
    <x v="0"/>
    <x v="0"/>
  </r>
  <r>
    <s v="PL 11971"/>
    <x v="1705"/>
    <x v="1"/>
    <x v="0"/>
    <x v="0"/>
    <x v="0"/>
    <x v="0"/>
    <x v="318"/>
    <x v="364"/>
    <x v="3589"/>
    <x v="3589"/>
    <x v="3589"/>
    <x v="484"/>
    <x v="0"/>
    <x v="1"/>
    <x v="0"/>
    <x v="0"/>
    <x v="0"/>
  </r>
  <r>
    <s v="PL 11972"/>
    <x v="1705"/>
    <x v="2"/>
    <x v="3"/>
    <x v="0"/>
    <x v="0"/>
    <x v="0"/>
    <x v="318"/>
    <x v="692"/>
    <x v="3590"/>
    <x v="3590"/>
    <x v="3590"/>
    <x v="3943"/>
    <x v="0"/>
    <x v="1"/>
    <x v="0"/>
    <x v="0"/>
    <x v="0"/>
  </r>
  <r>
    <s v="PL 11973"/>
    <x v="3193"/>
    <x v="1"/>
    <x v="0"/>
    <x v="17"/>
    <x v="0"/>
    <x v="0"/>
    <x v="318"/>
    <x v="54"/>
    <x v="3591"/>
    <x v="3591"/>
    <x v="3591"/>
    <x v="3944"/>
    <x v="0"/>
    <x v="1"/>
    <x v="1"/>
    <x v="0"/>
    <x v="0"/>
  </r>
  <r>
    <s v="PL 11974"/>
    <x v="3194"/>
    <x v="0"/>
    <x v="0"/>
    <x v="17"/>
    <x v="0"/>
    <x v="0"/>
    <x v="318"/>
    <x v="692"/>
    <x v="3485"/>
    <x v="3485"/>
    <x v="3485"/>
    <x v="3807"/>
    <x v="0"/>
    <x v="1"/>
    <x v="1"/>
    <x v="0"/>
    <x v="0"/>
  </r>
  <r>
    <s v="PL 11975"/>
    <x v="3195"/>
    <x v="2"/>
    <x v="4"/>
    <x v="0"/>
    <x v="0"/>
    <x v="0"/>
    <x v="318"/>
    <x v="692"/>
    <x v="2909"/>
    <x v="2909"/>
    <x v="2909"/>
    <x v="3945"/>
    <x v="0"/>
    <x v="1"/>
    <x v="1"/>
    <x v="0"/>
    <x v="0"/>
  </r>
  <r>
    <s v="PL 11976"/>
    <x v="3196"/>
    <x v="2"/>
    <x v="3"/>
    <x v="0"/>
    <x v="0"/>
    <x v="0"/>
    <x v="318"/>
    <x v="45"/>
    <x v="1956"/>
    <x v="1956"/>
    <x v="1956"/>
    <x v="3946"/>
    <x v="0"/>
    <x v="1"/>
    <x v="1"/>
    <x v="0"/>
    <x v="0"/>
  </r>
  <r>
    <s v="PL 11977"/>
    <x v="2590"/>
    <x v="0"/>
    <x v="0"/>
    <x v="9"/>
    <x v="0"/>
    <x v="19"/>
    <x v="318"/>
    <x v="45"/>
    <x v="3592"/>
    <x v="3592"/>
    <x v="3592"/>
    <x v="3947"/>
    <x v="0"/>
    <x v="1"/>
    <x v="0"/>
    <x v="0"/>
    <x v="0"/>
  </r>
  <r>
    <s v="PL 11978"/>
    <x v="3197"/>
    <x v="0"/>
    <x v="0"/>
    <x v="0"/>
    <x v="0"/>
    <x v="0"/>
    <x v="318"/>
    <x v="692"/>
    <x v="790"/>
    <x v="790"/>
    <x v="790"/>
    <x v="3948"/>
    <x v="0"/>
    <x v="1"/>
    <x v="1"/>
    <x v="0"/>
    <x v="0"/>
  </r>
  <r>
    <s v="PL 11979"/>
    <x v="2307"/>
    <x v="3"/>
    <x v="0"/>
    <x v="0"/>
    <x v="0"/>
    <x v="0"/>
    <x v="318"/>
    <x v="692"/>
    <x v="3593"/>
    <x v="3593"/>
    <x v="3593"/>
    <x v="3949"/>
    <x v="0"/>
    <x v="1"/>
    <x v="0"/>
    <x v="0"/>
    <x v="0"/>
  </r>
  <r>
    <s v="PL 11980"/>
    <x v="3198"/>
    <x v="3"/>
    <x v="0"/>
    <x v="0"/>
    <x v="0"/>
    <x v="0"/>
    <x v="312"/>
    <x v="695"/>
    <x v="2360"/>
    <x v="2360"/>
    <x v="2360"/>
    <x v="3950"/>
    <x v="0"/>
    <x v="1"/>
    <x v="1"/>
    <x v="0"/>
    <x v="0"/>
  </r>
  <r>
    <s v="PL 11981"/>
    <x v="3199"/>
    <x v="3"/>
    <x v="0"/>
    <x v="0"/>
    <x v="0"/>
    <x v="0"/>
    <x v="312"/>
    <x v="682"/>
    <x v="3594"/>
    <x v="3594"/>
    <x v="3594"/>
    <x v="3951"/>
    <x v="0"/>
    <x v="1"/>
    <x v="1"/>
    <x v="0"/>
    <x v="0"/>
  </r>
  <r>
    <s v="PL 11982"/>
    <x v="3200"/>
    <x v="0"/>
    <x v="0"/>
    <x v="0"/>
    <x v="0"/>
    <x v="0"/>
    <x v="312"/>
    <x v="682"/>
    <x v="3595"/>
    <x v="3595"/>
    <x v="3595"/>
    <x v="3952"/>
    <x v="0"/>
    <x v="1"/>
    <x v="1"/>
    <x v="0"/>
    <x v="0"/>
  </r>
  <r>
    <s v="PL 11983"/>
    <x v="3201"/>
    <x v="3"/>
    <x v="0"/>
    <x v="17"/>
    <x v="0"/>
    <x v="0"/>
    <x v="318"/>
    <x v="246"/>
    <x v="3596"/>
    <x v="3596"/>
    <x v="3596"/>
    <x v="3953"/>
    <x v="0"/>
    <x v="1"/>
    <x v="1"/>
    <x v="0"/>
    <x v="0"/>
  </r>
  <r>
    <s v="PL 11984"/>
    <x v="3202"/>
    <x v="3"/>
    <x v="0"/>
    <x v="9"/>
    <x v="1"/>
    <x v="9"/>
    <x v="318"/>
    <x v="536"/>
    <x v="3597"/>
    <x v="3597"/>
    <x v="3597"/>
    <x v="3954"/>
    <x v="0"/>
    <x v="1"/>
    <x v="1"/>
    <x v="1"/>
    <x v="0"/>
  </r>
  <r>
    <s v="PL 11985"/>
    <x v="3203"/>
    <x v="1"/>
    <x v="0"/>
    <x v="1"/>
    <x v="1"/>
    <x v="9"/>
    <x v="309"/>
    <x v="270"/>
    <x v="2515"/>
    <x v="2515"/>
    <x v="2515"/>
    <x v="993"/>
    <x v="1"/>
    <x v="1"/>
    <x v="1"/>
    <x v="1"/>
    <x v="0"/>
  </r>
  <r>
    <s v="PL 11986"/>
    <x v="3204"/>
    <x v="0"/>
    <x v="0"/>
    <x v="1"/>
    <x v="1"/>
    <x v="7"/>
    <x v="319"/>
    <x v="693"/>
    <x v="3598"/>
    <x v="3598"/>
    <x v="3598"/>
    <x v="3955"/>
    <x v="1"/>
    <x v="2"/>
    <x v="1"/>
    <x v="1"/>
    <x v="0"/>
  </r>
  <r>
    <s v="PL 11987"/>
    <x v="3205"/>
    <x v="2"/>
    <x v="3"/>
    <x v="1"/>
    <x v="2"/>
    <x v="35"/>
    <x v="321"/>
    <x v="696"/>
    <x v="3599"/>
    <x v="3599"/>
    <x v="3599"/>
    <x v="3956"/>
    <x v="0"/>
    <x v="2"/>
    <x v="1"/>
    <x v="1"/>
    <x v="0"/>
  </r>
  <r>
    <s v="PL 11988"/>
    <x v="1207"/>
    <x v="3"/>
    <x v="0"/>
    <x v="1"/>
    <x v="1"/>
    <x v="11"/>
    <x v="309"/>
    <x v="45"/>
    <x v="3600"/>
    <x v="3600"/>
    <x v="3600"/>
    <x v="3957"/>
    <x v="1"/>
    <x v="2"/>
    <x v="0"/>
    <x v="1"/>
    <x v="0"/>
  </r>
  <r>
    <s v="PL 11989"/>
    <x v="435"/>
    <x v="3"/>
    <x v="0"/>
    <x v="2"/>
    <x v="1"/>
    <x v="4"/>
    <x v="309"/>
    <x v="45"/>
    <x v="2748"/>
    <x v="2748"/>
    <x v="2748"/>
    <x v="2952"/>
    <x v="1"/>
    <x v="2"/>
    <x v="0"/>
    <x v="0"/>
    <x v="1"/>
  </r>
  <r>
    <s v="PL 11990"/>
    <x v="1647"/>
    <x v="0"/>
    <x v="0"/>
    <x v="2"/>
    <x v="2"/>
    <x v="31"/>
    <x v="309"/>
    <x v="45"/>
    <x v="2453"/>
    <x v="2453"/>
    <x v="2453"/>
    <x v="3958"/>
    <x v="1"/>
    <x v="2"/>
    <x v="0"/>
    <x v="1"/>
    <x v="0"/>
  </r>
  <r>
    <s v="PL 11991"/>
    <x v="2790"/>
    <x v="2"/>
    <x v="2"/>
    <x v="1"/>
    <x v="2"/>
    <x v="39"/>
    <x v="323"/>
    <x v="698"/>
    <x v="2349"/>
    <x v="2349"/>
    <x v="2349"/>
    <x v="3959"/>
    <x v="1"/>
    <x v="2"/>
    <x v="0"/>
    <x v="1"/>
    <x v="0"/>
  </r>
  <r>
    <s v="PL 11992"/>
    <x v="111"/>
    <x v="3"/>
    <x v="0"/>
    <x v="0"/>
    <x v="0"/>
    <x v="19"/>
    <x v="309"/>
    <x v="45"/>
    <x v="3601"/>
    <x v="3601"/>
    <x v="3601"/>
    <x v="3960"/>
    <x v="0"/>
    <x v="2"/>
    <x v="0"/>
    <x v="0"/>
    <x v="0"/>
  </r>
  <r>
    <s v="PL 11993"/>
    <x v="111"/>
    <x v="3"/>
    <x v="0"/>
    <x v="0"/>
    <x v="1"/>
    <x v="7"/>
    <x v="323"/>
    <x v="698"/>
    <x v="3602"/>
    <x v="3602"/>
    <x v="3602"/>
    <x v="3961"/>
    <x v="1"/>
    <x v="2"/>
    <x v="0"/>
    <x v="0"/>
    <x v="1"/>
  </r>
  <r>
    <s v="PL 11994"/>
    <x v="3153"/>
    <x v="3"/>
    <x v="0"/>
    <x v="0"/>
    <x v="1"/>
    <x v="2"/>
    <x v="309"/>
    <x v="45"/>
    <x v="1952"/>
    <x v="1952"/>
    <x v="1952"/>
    <x v="2071"/>
    <x v="0"/>
    <x v="2"/>
    <x v="0"/>
    <x v="1"/>
    <x v="0"/>
  </r>
  <r>
    <s v="PL 11995"/>
    <x v="3206"/>
    <x v="0"/>
    <x v="0"/>
    <x v="0"/>
    <x v="2"/>
    <x v="35"/>
    <x v="324"/>
    <x v="699"/>
    <x v="3603"/>
    <x v="3603"/>
    <x v="3603"/>
    <x v="3962"/>
    <x v="0"/>
    <x v="2"/>
    <x v="1"/>
    <x v="1"/>
    <x v="0"/>
  </r>
  <r>
    <s v="PL 11996"/>
    <x v="3207"/>
    <x v="2"/>
    <x v="1"/>
    <x v="0"/>
    <x v="1"/>
    <x v="1"/>
    <x v="324"/>
    <x v="699"/>
    <x v="30"/>
    <x v="30"/>
    <x v="30"/>
    <x v="949"/>
    <x v="0"/>
    <x v="2"/>
    <x v="0"/>
    <x v="0"/>
    <x v="1"/>
  </r>
  <r>
    <s v="PL 11997"/>
    <x v="3207"/>
    <x v="3"/>
    <x v="0"/>
    <x v="9"/>
    <x v="2"/>
    <x v="27"/>
    <x v="313"/>
    <x v="684"/>
    <x v="3604"/>
    <x v="3604"/>
    <x v="3604"/>
    <x v="3963"/>
    <x v="1"/>
    <x v="0"/>
    <x v="0"/>
    <x v="0"/>
    <x v="1"/>
  </r>
  <r>
    <s v="PL 11998"/>
    <x v="3207"/>
    <x v="1"/>
    <x v="0"/>
    <x v="4"/>
    <x v="0"/>
    <x v="15"/>
    <x v="309"/>
    <x v="45"/>
    <x v="3605"/>
    <x v="3605"/>
    <x v="3605"/>
    <x v="1814"/>
    <x v="0"/>
    <x v="1"/>
    <x v="0"/>
    <x v="0"/>
    <x v="0"/>
  </r>
  <r>
    <s v="PL 11999"/>
    <x v="3208"/>
    <x v="0"/>
    <x v="0"/>
    <x v="17"/>
    <x v="0"/>
    <x v="0"/>
    <x v="309"/>
    <x v="680"/>
    <x v="3606"/>
    <x v="3606"/>
    <x v="3606"/>
    <x v="3964"/>
    <x v="0"/>
    <x v="1"/>
    <x v="1"/>
    <x v="0"/>
    <x v="0"/>
  </r>
  <r>
    <s v="PL 12000"/>
    <x v="3209"/>
    <x v="3"/>
    <x v="0"/>
    <x v="9"/>
    <x v="1"/>
    <x v="9"/>
    <x v="309"/>
    <x v="270"/>
    <x v="3466"/>
    <x v="3466"/>
    <x v="3466"/>
    <x v="3770"/>
    <x v="0"/>
    <x v="1"/>
    <x v="1"/>
    <x v="1"/>
    <x v="0"/>
  </r>
  <r>
    <s v="PL 12001"/>
    <x v="3210"/>
    <x v="1"/>
    <x v="0"/>
    <x v="5"/>
    <x v="2"/>
    <x v="72"/>
    <x v="309"/>
    <x v="680"/>
    <x v="3607"/>
    <x v="3607"/>
    <x v="3607"/>
    <x v="3965"/>
    <x v="0"/>
    <x v="2"/>
    <x v="1"/>
    <x v="1"/>
    <x v="0"/>
  </r>
  <r>
    <s v="PL 12002"/>
    <x v="3211"/>
    <x v="3"/>
    <x v="0"/>
    <x v="1"/>
    <x v="2"/>
    <x v="17"/>
    <x v="310"/>
    <x v="310"/>
    <x v="633"/>
    <x v="633"/>
    <x v="633"/>
    <x v="2683"/>
    <x v="1"/>
    <x v="1"/>
    <x v="1"/>
    <x v="1"/>
    <x v="0"/>
  </r>
  <r>
    <s v="PL 12003"/>
    <x v="1122"/>
    <x v="1"/>
    <x v="0"/>
    <x v="1"/>
    <x v="2"/>
    <x v="17"/>
    <x v="309"/>
    <x v="45"/>
    <x v="633"/>
    <x v="633"/>
    <x v="633"/>
    <x v="2683"/>
    <x v="1"/>
    <x v="1"/>
    <x v="0"/>
    <x v="1"/>
    <x v="0"/>
  </r>
  <r>
    <s v="PL 12004"/>
    <x v="3212"/>
    <x v="3"/>
    <x v="0"/>
    <x v="1"/>
    <x v="1"/>
    <x v="7"/>
    <x v="325"/>
    <x v="700"/>
    <x v="3608"/>
    <x v="3608"/>
    <x v="3608"/>
    <x v="3966"/>
    <x v="1"/>
    <x v="2"/>
    <x v="1"/>
    <x v="1"/>
    <x v="0"/>
  </r>
  <r>
    <s v="PL 12005"/>
    <x v="2588"/>
    <x v="1"/>
    <x v="0"/>
    <x v="1"/>
    <x v="2"/>
    <x v="17"/>
    <x v="310"/>
    <x v="310"/>
    <x v="633"/>
    <x v="633"/>
    <x v="633"/>
    <x v="2683"/>
    <x v="1"/>
    <x v="1"/>
    <x v="0"/>
    <x v="0"/>
    <x v="1"/>
  </r>
  <r>
    <s v="PL 12006"/>
    <x v="3213"/>
    <x v="2"/>
    <x v="1"/>
    <x v="17"/>
    <x v="0"/>
    <x v="0"/>
    <x v="309"/>
    <x v="187"/>
    <x v="3609"/>
    <x v="3609"/>
    <x v="3609"/>
    <x v="3967"/>
    <x v="0"/>
    <x v="1"/>
    <x v="1"/>
    <x v="0"/>
    <x v="0"/>
  </r>
  <r>
    <s v="PL 12007"/>
    <x v="2588"/>
    <x v="0"/>
    <x v="0"/>
    <x v="0"/>
    <x v="0"/>
    <x v="0"/>
    <x v="309"/>
    <x v="680"/>
    <x v="3610"/>
    <x v="3610"/>
    <x v="3610"/>
    <x v="3968"/>
    <x v="0"/>
    <x v="1"/>
    <x v="0"/>
    <x v="0"/>
    <x v="0"/>
  </r>
  <r>
    <s v="PL 12008"/>
    <x v="600"/>
    <x v="2"/>
    <x v="1"/>
    <x v="0"/>
    <x v="0"/>
    <x v="0"/>
    <x v="309"/>
    <x v="680"/>
    <x v="2148"/>
    <x v="2148"/>
    <x v="2148"/>
    <x v="2287"/>
    <x v="0"/>
    <x v="1"/>
    <x v="0"/>
    <x v="0"/>
    <x v="0"/>
  </r>
  <r>
    <s v="PL 12009"/>
    <x v="3214"/>
    <x v="1"/>
    <x v="0"/>
    <x v="0"/>
    <x v="0"/>
    <x v="0"/>
    <x v="309"/>
    <x v="2"/>
    <x v="3611"/>
    <x v="3611"/>
    <x v="3611"/>
    <x v="3969"/>
    <x v="0"/>
    <x v="1"/>
    <x v="1"/>
    <x v="0"/>
    <x v="0"/>
  </r>
  <r>
    <s v="PL 12010"/>
    <x v="3215"/>
    <x v="3"/>
    <x v="0"/>
    <x v="0"/>
    <x v="0"/>
    <x v="0"/>
    <x v="309"/>
    <x v="680"/>
    <x v="2707"/>
    <x v="2707"/>
    <x v="2707"/>
    <x v="3970"/>
    <x v="1"/>
    <x v="1"/>
    <x v="1"/>
    <x v="0"/>
    <x v="0"/>
  </r>
  <r>
    <s v="PL 12011"/>
    <x v="3216"/>
    <x v="2"/>
    <x v="2"/>
    <x v="17"/>
    <x v="0"/>
    <x v="0"/>
    <x v="309"/>
    <x v="370"/>
    <x v="2479"/>
    <x v="2479"/>
    <x v="2479"/>
    <x v="3971"/>
    <x v="0"/>
    <x v="1"/>
    <x v="1"/>
    <x v="0"/>
    <x v="0"/>
  </r>
  <r>
    <s v="PL 12012"/>
    <x v="3217"/>
    <x v="0"/>
    <x v="0"/>
    <x v="17"/>
    <x v="0"/>
    <x v="0"/>
    <x v="309"/>
    <x v="370"/>
    <x v="198"/>
    <x v="198"/>
    <x v="198"/>
    <x v="203"/>
    <x v="0"/>
    <x v="1"/>
    <x v="1"/>
    <x v="0"/>
    <x v="0"/>
  </r>
  <r>
    <s v="PL 12014"/>
    <x v="3218"/>
    <x v="1"/>
    <x v="0"/>
    <x v="0"/>
    <x v="0"/>
    <x v="0"/>
    <x v="309"/>
    <x v="680"/>
    <x v="3612"/>
    <x v="3612"/>
    <x v="3612"/>
    <x v="3972"/>
    <x v="0"/>
    <x v="1"/>
    <x v="1"/>
    <x v="0"/>
    <x v="0"/>
  </r>
  <r>
    <s v="PL 12015"/>
    <x v="3219"/>
    <x v="0"/>
    <x v="0"/>
    <x v="17"/>
    <x v="0"/>
    <x v="0"/>
    <x v="309"/>
    <x v="370"/>
    <x v="1435"/>
    <x v="1435"/>
    <x v="1435"/>
    <x v="1514"/>
    <x v="0"/>
    <x v="1"/>
    <x v="1"/>
    <x v="0"/>
    <x v="0"/>
  </r>
  <r>
    <s v="PL 12016"/>
    <x v="3220"/>
    <x v="1"/>
    <x v="0"/>
    <x v="0"/>
    <x v="0"/>
    <x v="0"/>
    <x v="309"/>
    <x v="680"/>
    <x v="3613"/>
    <x v="3613"/>
    <x v="3613"/>
    <x v="3973"/>
    <x v="0"/>
    <x v="1"/>
    <x v="1"/>
    <x v="0"/>
    <x v="0"/>
  </r>
  <r>
    <s v="PL 12017"/>
    <x v="2598"/>
    <x v="1"/>
    <x v="0"/>
    <x v="0"/>
    <x v="0"/>
    <x v="0"/>
    <x v="309"/>
    <x v="187"/>
    <x v="3377"/>
    <x v="3377"/>
    <x v="3377"/>
    <x v="3660"/>
    <x v="0"/>
    <x v="1"/>
    <x v="0"/>
    <x v="0"/>
    <x v="0"/>
  </r>
  <r>
    <s v="PL 12018"/>
    <x v="3221"/>
    <x v="0"/>
    <x v="0"/>
    <x v="0"/>
    <x v="0"/>
    <x v="0"/>
    <x v="309"/>
    <x v="680"/>
    <x v="3614"/>
    <x v="3614"/>
    <x v="3614"/>
    <x v="3974"/>
    <x v="0"/>
    <x v="1"/>
    <x v="1"/>
    <x v="0"/>
    <x v="0"/>
  </r>
  <r>
    <s v="PL 12019"/>
    <x v="3222"/>
    <x v="2"/>
    <x v="1"/>
    <x v="0"/>
    <x v="0"/>
    <x v="0"/>
    <x v="309"/>
    <x v="370"/>
    <x v="3615"/>
    <x v="3615"/>
    <x v="3615"/>
    <x v="3975"/>
    <x v="0"/>
    <x v="1"/>
    <x v="1"/>
    <x v="0"/>
    <x v="0"/>
  </r>
  <r>
    <s v="PL 10549"/>
    <x v="3223"/>
    <x v="2"/>
    <x v="2"/>
    <x v="0"/>
    <x v="0"/>
    <x v="0"/>
    <x v="294"/>
    <x v="210"/>
    <x v="3616"/>
    <x v="3616"/>
    <x v="3616"/>
    <x v="3976"/>
    <x v="0"/>
    <x v="1"/>
    <x v="1"/>
    <x v="0"/>
    <x v="0"/>
  </r>
  <r>
    <s v="PL 11418"/>
    <x v="3224"/>
    <x v="3"/>
    <x v="0"/>
    <x v="0"/>
    <x v="0"/>
    <x v="0"/>
    <x v="280"/>
    <x v="241"/>
    <x v="3617"/>
    <x v="3617"/>
    <x v="3617"/>
    <x v="3977"/>
    <x v="0"/>
    <x v="1"/>
    <x v="1"/>
    <x v="0"/>
    <x v="0"/>
  </r>
  <r>
    <s v="PL 10174"/>
    <x v="3225"/>
    <x v="3"/>
    <x v="0"/>
    <x v="0"/>
    <x v="0"/>
    <x v="0"/>
    <x v="273"/>
    <x v="536"/>
    <x v="3618"/>
    <x v="3618"/>
    <x v="3618"/>
    <x v="3978"/>
    <x v="0"/>
    <x v="1"/>
    <x v="1"/>
    <x v="0"/>
    <x v="0"/>
  </r>
  <r>
    <s v="PL 10173"/>
    <x v="789"/>
    <x v="2"/>
    <x v="3"/>
    <x v="0"/>
    <x v="0"/>
    <x v="0"/>
    <x v="273"/>
    <x v="536"/>
    <x v="2393"/>
    <x v="2393"/>
    <x v="2393"/>
    <x v="2558"/>
    <x v="0"/>
    <x v="1"/>
    <x v="0"/>
    <x v="0"/>
    <x v="0"/>
  </r>
  <r>
    <s v="PL 10110"/>
    <x v="3226"/>
    <x v="1"/>
    <x v="0"/>
    <x v="0"/>
    <x v="0"/>
    <x v="0"/>
    <x v="297"/>
    <x v="270"/>
    <x v="3619"/>
    <x v="3619"/>
    <x v="3619"/>
    <x v="767"/>
    <x v="0"/>
    <x v="1"/>
    <x v="1"/>
    <x v="0"/>
    <x v="0"/>
  </r>
  <r>
    <s v="PL 10161"/>
    <x v="2085"/>
    <x v="2"/>
    <x v="3"/>
    <x v="0"/>
    <x v="0"/>
    <x v="0"/>
    <x v="297"/>
    <x v="270"/>
    <x v="2746"/>
    <x v="2746"/>
    <x v="2746"/>
    <x v="2948"/>
    <x v="0"/>
    <x v="1"/>
    <x v="0"/>
    <x v="0"/>
    <x v="0"/>
  </r>
  <r>
    <s v="PL 10696"/>
    <x v="3227"/>
    <x v="0"/>
    <x v="0"/>
    <x v="0"/>
    <x v="0"/>
    <x v="0"/>
    <x v="275"/>
    <x v="313"/>
    <x v="3620"/>
    <x v="3620"/>
    <x v="3620"/>
    <x v="3979"/>
    <x v="0"/>
    <x v="1"/>
    <x v="1"/>
    <x v="0"/>
    <x v="0"/>
  </r>
  <r>
    <s v="PL 12110"/>
    <x v="2411"/>
    <x v="1"/>
    <x v="0"/>
    <x v="2"/>
    <x v="2"/>
    <x v="31"/>
    <x v="310"/>
    <x v="45"/>
    <x v="3621"/>
    <x v="3621"/>
    <x v="3621"/>
    <x v="3980"/>
    <x v="1"/>
    <x v="2"/>
    <x v="0"/>
    <x v="1"/>
    <x v="0"/>
  </r>
  <r>
    <s v="PL 12111"/>
    <x v="3228"/>
    <x v="1"/>
    <x v="0"/>
    <x v="0"/>
    <x v="1"/>
    <x v="7"/>
    <x v="310"/>
    <x v="45"/>
    <x v="3622"/>
    <x v="3622"/>
    <x v="3622"/>
    <x v="3981"/>
    <x v="0"/>
    <x v="2"/>
    <x v="1"/>
    <x v="1"/>
    <x v="0"/>
  </r>
  <r>
    <s v="PL 12112"/>
    <x v="3229"/>
    <x v="1"/>
    <x v="0"/>
    <x v="4"/>
    <x v="0"/>
    <x v="15"/>
    <x v="310"/>
    <x v="45"/>
    <x v="246"/>
    <x v="246"/>
    <x v="246"/>
    <x v="251"/>
    <x v="0"/>
    <x v="1"/>
    <x v="1"/>
    <x v="0"/>
    <x v="0"/>
  </r>
  <r>
    <s v="PL 12113"/>
    <x v="279"/>
    <x v="3"/>
    <x v="0"/>
    <x v="0"/>
    <x v="1"/>
    <x v="7"/>
    <x v="310"/>
    <x v="45"/>
    <x v="3623"/>
    <x v="3623"/>
    <x v="3623"/>
    <x v="3982"/>
    <x v="0"/>
    <x v="2"/>
    <x v="0"/>
    <x v="0"/>
    <x v="1"/>
  </r>
  <r>
    <s v="PL 12114"/>
    <x v="3230"/>
    <x v="3"/>
    <x v="0"/>
    <x v="9"/>
    <x v="1"/>
    <x v="9"/>
    <x v="310"/>
    <x v="45"/>
    <x v="198"/>
    <x v="198"/>
    <x v="198"/>
    <x v="203"/>
    <x v="0"/>
    <x v="1"/>
    <x v="1"/>
    <x v="1"/>
    <x v="0"/>
  </r>
  <r>
    <s v="PL 12115"/>
    <x v="38"/>
    <x v="0"/>
    <x v="0"/>
    <x v="17"/>
    <x v="0"/>
    <x v="0"/>
    <x v="310"/>
    <x v="253"/>
    <x v="3624"/>
    <x v="3624"/>
    <x v="3624"/>
    <x v="3983"/>
    <x v="0"/>
    <x v="1"/>
    <x v="0"/>
    <x v="0"/>
    <x v="0"/>
  </r>
  <r>
    <s v="PL 12116"/>
    <x v="3231"/>
    <x v="3"/>
    <x v="0"/>
    <x v="1"/>
    <x v="1"/>
    <x v="9"/>
    <x v="310"/>
    <x v="45"/>
    <x v="2515"/>
    <x v="2515"/>
    <x v="2515"/>
    <x v="993"/>
    <x v="1"/>
    <x v="1"/>
    <x v="1"/>
    <x v="1"/>
    <x v="0"/>
  </r>
  <r>
    <s v="PL 12117"/>
    <x v="2155"/>
    <x v="0"/>
    <x v="0"/>
    <x v="3"/>
    <x v="0"/>
    <x v="13"/>
    <x v="310"/>
    <x v="45"/>
    <x v="1383"/>
    <x v="1383"/>
    <x v="1383"/>
    <x v="1892"/>
    <x v="0"/>
    <x v="1"/>
    <x v="0"/>
    <x v="0"/>
    <x v="0"/>
  </r>
  <r>
    <s v="PL 12118"/>
    <x v="3232"/>
    <x v="3"/>
    <x v="0"/>
    <x v="3"/>
    <x v="0"/>
    <x v="13"/>
    <x v="310"/>
    <x v="45"/>
    <x v="1383"/>
    <x v="1383"/>
    <x v="1383"/>
    <x v="1892"/>
    <x v="0"/>
    <x v="1"/>
    <x v="1"/>
    <x v="0"/>
    <x v="0"/>
  </r>
  <r>
    <s v="PL 12119"/>
    <x v="3233"/>
    <x v="3"/>
    <x v="0"/>
    <x v="17"/>
    <x v="0"/>
    <x v="0"/>
    <x v="310"/>
    <x v="45"/>
    <x v="1135"/>
    <x v="1135"/>
    <x v="1135"/>
    <x v="1196"/>
    <x v="1"/>
    <x v="1"/>
    <x v="1"/>
    <x v="0"/>
    <x v="0"/>
  </r>
  <r>
    <s v="PL 12120"/>
    <x v="3234"/>
    <x v="0"/>
    <x v="0"/>
    <x v="17"/>
    <x v="0"/>
    <x v="0"/>
    <x v="310"/>
    <x v="45"/>
    <x v="1135"/>
    <x v="1135"/>
    <x v="1135"/>
    <x v="1196"/>
    <x v="1"/>
    <x v="1"/>
    <x v="1"/>
    <x v="0"/>
    <x v="0"/>
  </r>
  <r>
    <s v="PL 12121"/>
    <x v="3235"/>
    <x v="3"/>
    <x v="0"/>
    <x v="1"/>
    <x v="1"/>
    <x v="11"/>
    <x v="310"/>
    <x v="45"/>
    <x v="3625"/>
    <x v="3625"/>
    <x v="3625"/>
    <x v="3984"/>
    <x v="1"/>
    <x v="2"/>
    <x v="1"/>
    <x v="1"/>
    <x v="0"/>
  </r>
  <r>
    <s v="PL 12122"/>
    <x v="3236"/>
    <x v="0"/>
    <x v="0"/>
    <x v="17"/>
    <x v="0"/>
    <x v="0"/>
    <x v="310"/>
    <x v="45"/>
    <x v="351"/>
    <x v="351"/>
    <x v="351"/>
    <x v="157"/>
    <x v="0"/>
    <x v="1"/>
    <x v="1"/>
    <x v="0"/>
    <x v="0"/>
  </r>
  <r>
    <s v="PL 12123"/>
    <x v="3237"/>
    <x v="1"/>
    <x v="0"/>
    <x v="0"/>
    <x v="1"/>
    <x v="9"/>
    <x v="310"/>
    <x v="45"/>
    <x v="3436"/>
    <x v="3436"/>
    <x v="3436"/>
    <x v="3985"/>
    <x v="0"/>
    <x v="1"/>
    <x v="1"/>
    <x v="1"/>
    <x v="0"/>
  </r>
  <r>
    <s v="PL 12124"/>
    <x v="3238"/>
    <x v="3"/>
    <x v="0"/>
    <x v="0"/>
    <x v="0"/>
    <x v="0"/>
    <x v="310"/>
    <x v="369"/>
    <x v="3626"/>
    <x v="3626"/>
    <x v="3626"/>
    <x v="3986"/>
    <x v="0"/>
    <x v="1"/>
    <x v="1"/>
    <x v="0"/>
    <x v="0"/>
  </r>
  <r>
    <s v="PL 12125"/>
    <x v="30"/>
    <x v="2"/>
    <x v="1"/>
    <x v="17"/>
    <x v="2"/>
    <x v="72"/>
    <x v="310"/>
    <x v="45"/>
    <x v="3627"/>
    <x v="3627"/>
    <x v="3627"/>
    <x v="3987"/>
    <x v="0"/>
    <x v="1"/>
    <x v="0"/>
    <x v="0"/>
    <x v="1"/>
  </r>
  <r>
    <s v="PL 12126"/>
    <x v="3239"/>
    <x v="1"/>
    <x v="0"/>
    <x v="0"/>
    <x v="0"/>
    <x v="0"/>
    <x v="309"/>
    <x v="370"/>
    <x v="14"/>
    <x v="14"/>
    <x v="14"/>
    <x v="14"/>
    <x v="0"/>
    <x v="1"/>
    <x v="1"/>
    <x v="0"/>
    <x v="0"/>
  </r>
  <r>
    <s v="PL 12127"/>
    <x v="3240"/>
    <x v="0"/>
    <x v="0"/>
    <x v="0"/>
    <x v="0"/>
    <x v="0"/>
    <x v="310"/>
    <x v="369"/>
    <x v="3628"/>
    <x v="3628"/>
    <x v="3628"/>
    <x v="1391"/>
    <x v="1"/>
    <x v="1"/>
    <x v="1"/>
    <x v="0"/>
    <x v="0"/>
  </r>
  <r>
    <s v="PL 12128"/>
    <x v="3241"/>
    <x v="2"/>
    <x v="2"/>
    <x v="0"/>
    <x v="0"/>
    <x v="0"/>
    <x v="310"/>
    <x v="681"/>
    <x v="3629"/>
    <x v="3629"/>
    <x v="3629"/>
    <x v="3988"/>
    <x v="0"/>
    <x v="1"/>
    <x v="1"/>
    <x v="0"/>
    <x v="0"/>
  </r>
  <r>
    <s v="PL 12129"/>
    <x v="3242"/>
    <x v="2"/>
    <x v="1"/>
    <x v="0"/>
    <x v="0"/>
    <x v="0"/>
    <x v="310"/>
    <x v="58"/>
    <x v="3019"/>
    <x v="3019"/>
    <x v="3019"/>
    <x v="3859"/>
    <x v="0"/>
    <x v="1"/>
    <x v="1"/>
    <x v="0"/>
    <x v="0"/>
  </r>
  <r>
    <s v="PL 12130"/>
    <x v="3243"/>
    <x v="1"/>
    <x v="0"/>
    <x v="0"/>
    <x v="0"/>
    <x v="0"/>
    <x v="310"/>
    <x v="369"/>
    <x v="3630"/>
    <x v="3630"/>
    <x v="3630"/>
    <x v="452"/>
    <x v="0"/>
    <x v="1"/>
    <x v="1"/>
    <x v="0"/>
    <x v="0"/>
  </r>
  <r>
    <s v="PL 12131"/>
    <x v="3244"/>
    <x v="3"/>
    <x v="0"/>
    <x v="0"/>
    <x v="0"/>
    <x v="0"/>
    <x v="310"/>
    <x v="369"/>
    <x v="3631"/>
    <x v="3631"/>
    <x v="3631"/>
    <x v="3989"/>
    <x v="0"/>
    <x v="1"/>
    <x v="1"/>
    <x v="0"/>
    <x v="0"/>
  </r>
  <r>
    <s v="PL 12132"/>
    <x v="3245"/>
    <x v="1"/>
    <x v="0"/>
    <x v="0"/>
    <x v="0"/>
    <x v="0"/>
    <x v="310"/>
    <x v="681"/>
    <x v="3632"/>
    <x v="3632"/>
    <x v="3632"/>
    <x v="3990"/>
    <x v="0"/>
    <x v="1"/>
    <x v="1"/>
    <x v="0"/>
    <x v="0"/>
  </r>
  <r>
    <s v="PL 12133"/>
    <x v="3246"/>
    <x v="1"/>
    <x v="0"/>
    <x v="17"/>
    <x v="0"/>
    <x v="0"/>
    <x v="310"/>
    <x v="45"/>
    <x v="2985"/>
    <x v="2985"/>
    <x v="2985"/>
    <x v="3225"/>
    <x v="1"/>
    <x v="1"/>
    <x v="1"/>
    <x v="0"/>
    <x v="0"/>
  </r>
  <r>
    <s v="PL 12134"/>
    <x v="3247"/>
    <x v="3"/>
    <x v="0"/>
    <x v="1"/>
    <x v="0"/>
    <x v="0"/>
    <x v="310"/>
    <x v="45"/>
    <x v="3633"/>
    <x v="3633"/>
    <x v="3633"/>
    <x v="3991"/>
    <x v="0"/>
    <x v="1"/>
    <x v="1"/>
    <x v="0"/>
    <x v="0"/>
  </r>
  <r>
    <s v="PL 12135"/>
    <x v="3248"/>
    <x v="3"/>
    <x v="0"/>
    <x v="0"/>
    <x v="0"/>
    <x v="0"/>
    <x v="310"/>
    <x v="681"/>
    <x v="3634"/>
    <x v="3634"/>
    <x v="3634"/>
    <x v="3992"/>
    <x v="0"/>
    <x v="1"/>
    <x v="1"/>
    <x v="0"/>
    <x v="0"/>
  </r>
  <r>
    <s v="PL 12136"/>
    <x v="3249"/>
    <x v="1"/>
    <x v="0"/>
    <x v="0"/>
    <x v="0"/>
    <x v="0"/>
    <x v="310"/>
    <x v="8"/>
    <x v="2243"/>
    <x v="2243"/>
    <x v="2243"/>
    <x v="1679"/>
    <x v="0"/>
    <x v="1"/>
    <x v="1"/>
    <x v="0"/>
    <x v="0"/>
  </r>
  <r>
    <s v="PL 12137"/>
    <x v="3250"/>
    <x v="3"/>
    <x v="0"/>
    <x v="6"/>
    <x v="1"/>
    <x v="9"/>
    <x v="310"/>
    <x v="45"/>
    <x v="3635"/>
    <x v="3635"/>
    <x v="3635"/>
    <x v="3993"/>
    <x v="0"/>
    <x v="1"/>
    <x v="1"/>
    <x v="1"/>
    <x v="0"/>
  </r>
  <r>
    <s v="PL 12138"/>
    <x v="3251"/>
    <x v="3"/>
    <x v="0"/>
    <x v="6"/>
    <x v="1"/>
    <x v="9"/>
    <x v="310"/>
    <x v="45"/>
    <x v="198"/>
    <x v="198"/>
    <x v="198"/>
    <x v="203"/>
    <x v="0"/>
    <x v="1"/>
    <x v="0"/>
    <x v="1"/>
    <x v="0"/>
  </r>
  <r>
    <s v="PL 12139"/>
    <x v="3252"/>
    <x v="2"/>
    <x v="1"/>
    <x v="1"/>
    <x v="1"/>
    <x v="9"/>
    <x v="310"/>
    <x v="45"/>
    <x v="2515"/>
    <x v="2515"/>
    <x v="2515"/>
    <x v="2706"/>
    <x v="1"/>
    <x v="1"/>
    <x v="1"/>
    <x v="1"/>
    <x v="0"/>
  </r>
  <r>
    <s v="PL 10441"/>
    <x v="3253"/>
    <x v="2"/>
    <x v="3"/>
    <x v="17"/>
    <x v="2"/>
    <x v="23"/>
    <x v="277"/>
    <x v="602"/>
    <x v="992"/>
    <x v="992"/>
    <x v="992"/>
    <x v="1045"/>
    <x v="0"/>
    <x v="1"/>
    <x v="1"/>
    <x v="1"/>
    <x v="0"/>
  </r>
  <r>
    <s v="PL 10467"/>
    <x v="3254"/>
    <x v="0"/>
    <x v="0"/>
    <x v="0"/>
    <x v="0"/>
    <x v="0"/>
    <x v="283"/>
    <x v="303"/>
    <x v="2666"/>
    <x v="2666"/>
    <x v="2666"/>
    <x v="2858"/>
    <x v="0"/>
    <x v="1"/>
    <x v="1"/>
    <x v="0"/>
    <x v="0"/>
  </r>
  <r>
    <s v="PL 10075"/>
    <x v="3255"/>
    <x v="2"/>
    <x v="4"/>
    <x v="0"/>
    <x v="0"/>
    <x v="0"/>
    <x v="286"/>
    <x v="575"/>
    <x v="1898"/>
    <x v="1898"/>
    <x v="1898"/>
    <x v="2012"/>
    <x v="0"/>
    <x v="1"/>
    <x v="1"/>
    <x v="0"/>
    <x v="0"/>
  </r>
  <r>
    <s v="PL 10546"/>
    <x v="3256"/>
    <x v="1"/>
    <x v="0"/>
    <x v="1"/>
    <x v="1"/>
    <x v="9"/>
    <x v="294"/>
    <x v="236"/>
    <x v="2515"/>
    <x v="2515"/>
    <x v="2515"/>
    <x v="993"/>
    <x v="1"/>
    <x v="1"/>
    <x v="1"/>
    <x v="1"/>
    <x v="0"/>
  </r>
  <r>
    <s v="PL 10547"/>
    <x v="3257"/>
    <x v="0"/>
    <x v="0"/>
    <x v="1"/>
    <x v="1"/>
    <x v="9"/>
    <x v="294"/>
    <x v="236"/>
    <x v="2515"/>
    <x v="2515"/>
    <x v="2515"/>
    <x v="993"/>
    <x v="1"/>
    <x v="1"/>
    <x v="1"/>
    <x v="1"/>
    <x v="0"/>
  </r>
  <r>
    <s v="PL 12147"/>
    <x v="3258"/>
    <x v="1"/>
    <x v="0"/>
    <x v="13"/>
    <x v="0"/>
    <x v="53"/>
    <x v="313"/>
    <x v="45"/>
    <x v="3636"/>
    <x v="3636"/>
    <x v="3636"/>
    <x v="3994"/>
    <x v="0"/>
    <x v="1"/>
    <x v="1"/>
    <x v="0"/>
    <x v="0"/>
  </r>
  <r>
    <s v="PL 12148"/>
    <x v="3259"/>
    <x v="0"/>
    <x v="0"/>
    <x v="0"/>
    <x v="0"/>
    <x v="0"/>
    <x v="313"/>
    <x v="701"/>
    <x v="3637"/>
    <x v="3637"/>
    <x v="3637"/>
    <x v="3995"/>
    <x v="0"/>
    <x v="1"/>
    <x v="1"/>
    <x v="0"/>
    <x v="0"/>
  </r>
  <r>
    <s v="PL 12149"/>
    <x v="3260"/>
    <x v="0"/>
    <x v="0"/>
    <x v="0"/>
    <x v="0"/>
    <x v="0"/>
    <x v="313"/>
    <x v="17"/>
    <x v="1558"/>
    <x v="1558"/>
    <x v="1558"/>
    <x v="1648"/>
    <x v="0"/>
    <x v="1"/>
    <x v="0"/>
    <x v="0"/>
    <x v="0"/>
  </r>
  <r>
    <s v="PL 12150"/>
    <x v="1032"/>
    <x v="3"/>
    <x v="0"/>
    <x v="8"/>
    <x v="2"/>
    <x v="20"/>
    <x v="313"/>
    <x v="45"/>
    <x v="3638"/>
    <x v="3638"/>
    <x v="3638"/>
    <x v="3996"/>
    <x v="0"/>
    <x v="2"/>
    <x v="0"/>
    <x v="0"/>
    <x v="1"/>
  </r>
  <r>
    <s v="PL 12151"/>
    <x v="1853"/>
    <x v="1"/>
    <x v="0"/>
    <x v="4"/>
    <x v="4"/>
    <x v="67"/>
    <x v="313"/>
    <x v="45"/>
    <x v="105"/>
    <x v="105"/>
    <x v="105"/>
    <x v="171"/>
    <x v="0"/>
    <x v="2"/>
    <x v="2"/>
    <x v="0"/>
    <x v="2"/>
  </r>
  <r>
    <s v="PL 12152"/>
    <x v="2522"/>
    <x v="1"/>
    <x v="0"/>
    <x v="3"/>
    <x v="1"/>
    <x v="9"/>
    <x v="313"/>
    <x v="45"/>
    <x v="1165"/>
    <x v="1165"/>
    <x v="1165"/>
    <x v="1230"/>
    <x v="0"/>
    <x v="1"/>
    <x v="0"/>
    <x v="0"/>
    <x v="1"/>
  </r>
  <r>
    <s v="PL 12153"/>
    <x v="3261"/>
    <x v="3"/>
    <x v="0"/>
    <x v="0"/>
    <x v="2"/>
    <x v="17"/>
    <x v="313"/>
    <x v="45"/>
    <x v="3639"/>
    <x v="3639"/>
    <x v="3639"/>
    <x v="3997"/>
    <x v="1"/>
    <x v="1"/>
    <x v="1"/>
    <x v="1"/>
    <x v="0"/>
  </r>
  <r>
    <s v="PL 12154"/>
    <x v="3262"/>
    <x v="0"/>
    <x v="0"/>
    <x v="0"/>
    <x v="2"/>
    <x v="17"/>
    <x v="313"/>
    <x v="45"/>
    <x v="3639"/>
    <x v="3639"/>
    <x v="3639"/>
    <x v="3997"/>
    <x v="1"/>
    <x v="1"/>
    <x v="1"/>
    <x v="1"/>
    <x v="0"/>
  </r>
  <r>
    <s v="PL 12155"/>
    <x v="191"/>
    <x v="0"/>
    <x v="0"/>
    <x v="3"/>
    <x v="0"/>
    <x v="13"/>
    <x v="313"/>
    <x v="45"/>
    <x v="1383"/>
    <x v="1383"/>
    <x v="1383"/>
    <x v="1892"/>
    <x v="0"/>
    <x v="1"/>
    <x v="0"/>
    <x v="0"/>
    <x v="0"/>
  </r>
  <r>
    <s v="PL 12156"/>
    <x v="390"/>
    <x v="0"/>
    <x v="0"/>
    <x v="9"/>
    <x v="1"/>
    <x v="9"/>
    <x v="313"/>
    <x v="45"/>
    <x v="198"/>
    <x v="198"/>
    <x v="198"/>
    <x v="203"/>
    <x v="0"/>
    <x v="1"/>
    <x v="0"/>
    <x v="1"/>
    <x v="0"/>
  </r>
  <r>
    <s v="PL 10555"/>
    <x v="3263"/>
    <x v="1"/>
    <x v="0"/>
    <x v="1"/>
    <x v="1"/>
    <x v="9"/>
    <x v="294"/>
    <x v="236"/>
    <x v="2515"/>
    <x v="2515"/>
    <x v="2515"/>
    <x v="993"/>
    <x v="1"/>
    <x v="1"/>
    <x v="1"/>
    <x v="1"/>
    <x v="0"/>
  </r>
  <r>
    <s v="PL 10556"/>
    <x v="3264"/>
    <x v="1"/>
    <x v="0"/>
    <x v="1"/>
    <x v="1"/>
    <x v="9"/>
    <x v="294"/>
    <x v="236"/>
    <x v="2515"/>
    <x v="2515"/>
    <x v="2515"/>
    <x v="993"/>
    <x v="1"/>
    <x v="1"/>
    <x v="1"/>
    <x v="1"/>
    <x v="0"/>
  </r>
  <r>
    <s v="PL 10581"/>
    <x v="3265"/>
    <x v="3"/>
    <x v="0"/>
    <x v="1"/>
    <x v="1"/>
    <x v="9"/>
    <x v="294"/>
    <x v="236"/>
    <x v="2515"/>
    <x v="2515"/>
    <x v="2515"/>
    <x v="993"/>
    <x v="1"/>
    <x v="1"/>
    <x v="1"/>
    <x v="1"/>
    <x v="0"/>
  </r>
  <r>
    <s v="PL 10739"/>
    <x v="3266"/>
    <x v="3"/>
    <x v="0"/>
    <x v="1"/>
    <x v="1"/>
    <x v="9"/>
    <x v="293"/>
    <x v="227"/>
    <x v="2515"/>
    <x v="2515"/>
    <x v="2515"/>
    <x v="993"/>
    <x v="1"/>
    <x v="1"/>
    <x v="1"/>
    <x v="1"/>
    <x v="0"/>
  </r>
  <r>
    <s v="PL 11321"/>
    <x v="3267"/>
    <x v="3"/>
    <x v="0"/>
    <x v="1"/>
    <x v="1"/>
    <x v="9"/>
    <x v="298"/>
    <x v="225"/>
    <x v="2515"/>
    <x v="2515"/>
    <x v="2515"/>
    <x v="993"/>
    <x v="1"/>
    <x v="1"/>
    <x v="1"/>
    <x v="1"/>
    <x v="0"/>
  </r>
  <r>
    <s v="PL 11322"/>
    <x v="3268"/>
    <x v="2"/>
    <x v="2"/>
    <x v="1"/>
    <x v="1"/>
    <x v="9"/>
    <x v="295"/>
    <x v="237"/>
    <x v="2515"/>
    <x v="2515"/>
    <x v="2515"/>
    <x v="2706"/>
    <x v="1"/>
    <x v="1"/>
    <x v="1"/>
    <x v="1"/>
    <x v="0"/>
  </r>
  <r>
    <s v="PL 12164"/>
    <x v="3269"/>
    <x v="1"/>
    <x v="0"/>
    <x v="6"/>
    <x v="2"/>
    <x v="72"/>
    <x v="313"/>
    <x v="45"/>
    <x v="3437"/>
    <x v="3437"/>
    <x v="3437"/>
    <x v="3998"/>
    <x v="0"/>
    <x v="1"/>
    <x v="1"/>
    <x v="1"/>
    <x v="0"/>
  </r>
  <r>
    <s v="PL 11323"/>
    <x v="3270"/>
    <x v="0"/>
    <x v="0"/>
    <x v="1"/>
    <x v="1"/>
    <x v="9"/>
    <x v="295"/>
    <x v="237"/>
    <x v="2515"/>
    <x v="2515"/>
    <x v="2515"/>
    <x v="993"/>
    <x v="1"/>
    <x v="1"/>
    <x v="1"/>
    <x v="1"/>
    <x v="0"/>
  </r>
  <r>
    <s v="PL 11338"/>
    <x v="3271"/>
    <x v="1"/>
    <x v="0"/>
    <x v="1"/>
    <x v="1"/>
    <x v="9"/>
    <x v="280"/>
    <x v="687"/>
    <x v="2515"/>
    <x v="2515"/>
    <x v="2515"/>
    <x v="993"/>
    <x v="1"/>
    <x v="1"/>
    <x v="1"/>
    <x v="1"/>
    <x v="0"/>
  </r>
  <r>
    <s v="PL 12168"/>
    <x v="3272"/>
    <x v="3"/>
    <x v="0"/>
    <x v="4"/>
    <x v="2"/>
    <x v="72"/>
    <x v="313"/>
    <x v="45"/>
    <x v="3640"/>
    <x v="3640"/>
    <x v="3640"/>
    <x v="3999"/>
    <x v="0"/>
    <x v="1"/>
    <x v="1"/>
    <x v="1"/>
    <x v="0"/>
  </r>
  <r>
    <s v="PL 12169"/>
    <x v="3273"/>
    <x v="1"/>
    <x v="0"/>
    <x v="4"/>
    <x v="0"/>
    <x v="0"/>
    <x v="313"/>
    <x v="45"/>
    <x v="3641"/>
    <x v="3641"/>
    <x v="3641"/>
    <x v="4000"/>
    <x v="0"/>
    <x v="1"/>
    <x v="1"/>
    <x v="0"/>
    <x v="0"/>
  </r>
  <r>
    <s v="PL 12170"/>
    <x v="3274"/>
    <x v="2"/>
    <x v="2"/>
    <x v="1"/>
    <x v="1"/>
    <x v="9"/>
    <x v="313"/>
    <x v="45"/>
    <x v="2515"/>
    <x v="2515"/>
    <x v="2515"/>
    <x v="2706"/>
    <x v="1"/>
    <x v="1"/>
    <x v="0"/>
    <x v="1"/>
    <x v="0"/>
  </r>
  <r>
    <s v="PL 12171"/>
    <x v="3274"/>
    <x v="3"/>
    <x v="0"/>
    <x v="18"/>
    <x v="1"/>
    <x v="7"/>
    <x v="313"/>
    <x v="45"/>
    <x v="3642"/>
    <x v="3642"/>
    <x v="3642"/>
    <x v="4001"/>
    <x v="0"/>
    <x v="0"/>
    <x v="0"/>
    <x v="1"/>
    <x v="0"/>
  </r>
  <r>
    <s v="PL 12172"/>
    <x v="3275"/>
    <x v="3"/>
    <x v="0"/>
    <x v="17"/>
    <x v="0"/>
    <x v="0"/>
    <x v="313"/>
    <x v="45"/>
    <x v="2989"/>
    <x v="2989"/>
    <x v="2989"/>
    <x v="4002"/>
    <x v="0"/>
    <x v="1"/>
    <x v="1"/>
    <x v="0"/>
    <x v="0"/>
  </r>
  <r>
    <s v="PL 12173"/>
    <x v="107"/>
    <x v="1"/>
    <x v="0"/>
    <x v="17"/>
    <x v="0"/>
    <x v="0"/>
    <x v="313"/>
    <x v="45"/>
    <x v="614"/>
    <x v="614"/>
    <x v="614"/>
    <x v="3594"/>
    <x v="0"/>
    <x v="1"/>
    <x v="0"/>
    <x v="0"/>
    <x v="0"/>
  </r>
  <r>
    <s v="PL 12174"/>
    <x v="3276"/>
    <x v="3"/>
    <x v="0"/>
    <x v="1"/>
    <x v="0"/>
    <x v="0"/>
    <x v="313"/>
    <x v="45"/>
    <x v="2230"/>
    <x v="2230"/>
    <x v="2230"/>
    <x v="3838"/>
    <x v="0"/>
    <x v="1"/>
    <x v="1"/>
    <x v="0"/>
    <x v="0"/>
  </r>
  <r>
    <s v="PL 12175"/>
    <x v="1874"/>
    <x v="1"/>
    <x v="0"/>
    <x v="0"/>
    <x v="0"/>
    <x v="0"/>
    <x v="313"/>
    <x v="684"/>
    <x v="3643"/>
    <x v="3643"/>
    <x v="3643"/>
    <x v="112"/>
    <x v="0"/>
    <x v="1"/>
    <x v="0"/>
    <x v="0"/>
    <x v="0"/>
  </r>
  <r>
    <s v="PL 12176"/>
    <x v="3277"/>
    <x v="0"/>
    <x v="0"/>
    <x v="1"/>
    <x v="0"/>
    <x v="0"/>
    <x v="313"/>
    <x v="45"/>
    <x v="2371"/>
    <x v="2371"/>
    <x v="2371"/>
    <x v="2533"/>
    <x v="0"/>
    <x v="1"/>
    <x v="1"/>
    <x v="0"/>
    <x v="0"/>
  </r>
  <r>
    <s v="PL 12177"/>
    <x v="3278"/>
    <x v="0"/>
    <x v="0"/>
    <x v="10"/>
    <x v="0"/>
    <x v="0"/>
    <x v="313"/>
    <x v="45"/>
    <x v="2989"/>
    <x v="2989"/>
    <x v="2989"/>
    <x v="4002"/>
    <x v="0"/>
    <x v="1"/>
    <x v="1"/>
    <x v="0"/>
    <x v="0"/>
  </r>
  <r>
    <s v="PL 12178"/>
    <x v="3279"/>
    <x v="0"/>
    <x v="0"/>
    <x v="9"/>
    <x v="2"/>
    <x v="17"/>
    <x v="313"/>
    <x v="45"/>
    <x v="3644"/>
    <x v="3644"/>
    <x v="3644"/>
    <x v="4003"/>
    <x v="1"/>
    <x v="1"/>
    <x v="1"/>
    <x v="1"/>
    <x v="0"/>
  </r>
  <r>
    <s v="PL 12179"/>
    <x v="612"/>
    <x v="3"/>
    <x v="0"/>
    <x v="1"/>
    <x v="0"/>
    <x v="0"/>
    <x v="313"/>
    <x v="45"/>
    <x v="3645"/>
    <x v="3645"/>
    <x v="3645"/>
    <x v="208"/>
    <x v="0"/>
    <x v="1"/>
    <x v="0"/>
    <x v="0"/>
    <x v="0"/>
  </r>
  <r>
    <s v="PL 12180"/>
    <x v="3280"/>
    <x v="3"/>
    <x v="0"/>
    <x v="0"/>
    <x v="0"/>
    <x v="0"/>
    <x v="313"/>
    <x v="251"/>
    <x v="3646"/>
    <x v="3646"/>
    <x v="3646"/>
    <x v="4004"/>
    <x v="0"/>
    <x v="1"/>
    <x v="1"/>
    <x v="0"/>
    <x v="0"/>
  </r>
  <r>
    <s v="PL 12181"/>
    <x v="3281"/>
    <x v="1"/>
    <x v="0"/>
    <x v="0"/>
    <x v="0"/>
    <x v="0"/>
    <x v="313"/>
    <x v="684"/>
    <x v="3647"/>
    <x v="3647"/>
    <x v="3647"/>
    <x v="4005"/>
    <x v="0"/>
    <x v="1"/>
    <x v="1"/>
    <x v="0"/>
    <x v="0"/>
  </r>
  <r>
    <s v="PL 12182"/>
    <x v="3282"/>
    <x v="0"/>
    <x v="0"/>
    <x v="0"/>
    <x v="0"/>
    <x v="0"/>
    <x v="313"/>
    <x v="45"/>
    <x v="3648"/>
    <x v="3648"/>
    <x v="3648"/>
    <x v="4006"/>
    <x v="0"/>
    <x v="1"/>
    <x v="1"/>
    <x v="0"/>
    <x v="0"/>
  </r>
  <r>
    <s v="PL 12183"/>
    <x v="3283"/>
    <x v="0"/>
    <x v="0"/>
    <x v="6"/>
    <x v="1"/>
    <x v="9"/>
    <x v="313"/>
    <x v="45"/>
    <x v="3649"/>
    <x v="3649"/>
    <x v="3649"/>
    <x v="4007"/>
    <x v="0"/>
    <x v="1"/>
    <x v="1"/>
    <x v="1"/>
    <x v="0"/>
  </r>
  <r>
    <s v="PL 12184"/>
    <x v="3284"/>
    <x v="0"/>
    <x v="0"/>
    <x v="6"/>
    <x v="2"/>
    <x v="72"/>
    <x v="313"/>
    <x v="45"/>
    <x v="3650"/>
    <x v="3650"/>
    <x v="3650"/>
    <x v="4008"/>
    <x v="0"/>
    <x v="1"/>
    <x v="1"/>
    <x v="1"/>
    <x v="0"/>
  </r>
  <r>
    <s v="PL 12185"/>
    <x v="3285"/>
    <x v="0"/>
    <x v="0"/>
    <x v="9"/>
    <x v="2"/>
    <x v="17"/>
    <x v="326"/>
    <x v="45"/>
    <x v="3651"/>
    <x v="3651"/>
    <x v="3651"/>
    <x v="4009"/>
    <x v="1"/>
    <x v="1"/>
    <x v="1"/>
    <x v="1"/>
    <x v="0"/>
  </r>
  <r>
    <s v="PL 12186"/>
    <x v="3286"/>
    <x v="1"/>
    <x v="0"/>
    <x v="3"/>
    <x v="0"/>
    <x v="13"/>
    <x v="326"/>
    <x v="45"/>
    <x v="3334"/>
    <x v="3334"/>
    <x v="3334"/>
    <x v="4010"/>
    <x v="0"/>
    <x v="1"/>
    <x v="1"/>
    <x v="0"/>
    <x v="0"/>
  </r>
  <r>
    <s v="PL 12187"/>
    <x v="3287"/>
    <x v="3"/>
    <x v="0"/>
    <x v="0"/>
    <x v="0"/>
    <x v="0"/>
    <x v="326"/>
    <x v="45"/>
    <x v="3652"/>
    <x v="3652"/>
    <x v="3652"/>
    <x v="4011"/>
    <x v="0"/>
    <x v="1"/>
    <x v="1"/>
    <x v="0"/>
    <x v="0"/>
  </r>
  <r>
    <s v="PL 12188"/>
    <x v="3288"/>
    <x v="1"/>
    <x v="0"/>
    <x v="9"/>
    <x v="2"/>
    <x v="36"/>
    <x v="326"/>
    <x v="45"/>
    <x v="3653"/>
    <x v="3653"/>
    <x v="3653"/>
    <x v="4012"/>
    <x v="1"/>
    <x v="2"/>
    <x v="1"/>
    <x v="1"/>
    <x v="0"/>
  </r>
  <r>
    <s v="PL 12189"/>
    <x v="1763"/>
    <x v="3"/>
    <x v="0"/>
    <x v="9"/>
    <x v="2"/>
    <x v="40"/>
    <x v="326"/>
    <x v="45"/>
    <x v="3654"/>
    <x v="3654"/>
    <x v="3654"/>
    <x v="4013"/>
    <x v="1"/>
    <x v="2"/>
    <x v="0"/>
    <x v="0"/>
    <x v="1"/>
  </r>
  <r>
    <s v="PL 12190"/>
    <x v="903"/>
    <x v="1"/>
    <x v="0"/>
    <x v="17"/>
    <x v="0"/>
    <x v="0"/>
    <x v="326"/>
    <x v="45"/>
    <x v="3249"/>
    <x v="3249"/>
    <x v="3249"/>
    <x v="3683"/>
    <x v="0"/>
    <x v="1"/>
    <x v="0"/>
    <x v="0"/>
    <x v="0"/>
  </r>
  <r>
    <s v="PL 12191"/>
    <x v="903"/>
    <x v="2"/>
    <x v="3"/>
    <x v="0"/>
    <x v="0"/>
    <x v="0"/>
    <x v="326"/>
    <x v="45"/>
    <x v="3655"/>
    <x v="3655"/>
    <x v="3655"/>
    <x v="1890"/>
    <x v="0"/>
    <x v="1"/>
    <x v="0"/>
    <x v="0"/>
    <x v="0"/>
  </r>
  <r>
    <s v="PL 12192"/>
    <x v="1243"/>
    <x v="3"/>
    <x v="0"/>
    <x v="0"/>
    <x v="0"/>
    <x v="0"/>
    <x v="326"/>
    <x v="45"/>
    <x v="3656"/>
    <x v="3656"/>
    <x v="3656"/>
    <x v="4014"/>
    <x v="0"/>
    <x v="1"/>
    <x v="0"/>
    <x v="0"/>
    <x v="0"/>
  </r>
  <r>
    <s v="PL 12193"/>
    <x v="3289"/>
    <x v="3"/>
    <x v="0"/>
    <x v="0"/>
    <x v="1"/>
    <x v="9"/>
    <x v="326"/>
    <x v="45"/>
    <x v="3657"/>
    <x v="3657"/>
    <x v="3657"/>
    <x v="4015"/>
    <x v="1"/>
    <x v="1"/>
    <x v="1"/>
    <x v="1"/>
    <x v="0"/>
  </r>
  <r>
    <s v="PL 12194"/>
    <x v="3251"/>
    <x v="0"/>
    <x v="0"/>
    <x v="23"/>
    <x v="2"/>
    <x v="20"/>
    <x v="326"/>
    <x v="45"/>
    <x v="3658"/>
    <x v="3658"/>
    <x v="3658"/>
    <x v="4016"/>
    <x v="0"/>
    <x v="0"/>
    <x v="0"/>
    <x v="1"/>
    <x v="0"/>
  </r>
  <r>
    <s v="PL 12195"/>
    <x v="3290"/>
    <x v="1"/>
    <x v="0"/>
    <x v="6"/>
    <x v="1"/>
    <x v="9"/>
    <x v="326"/>
    <x v="45"/>
    <x v="2283"/>
    <x v="2283"/>
    <x v="2283"/>
    <x v="2433"/>
    <x v="0"/>
    <x v="1"/>
    <x v="1"/>
    <x v="1"/>
    <x v="0"/>
  </r>
  <r>
    <s v="PL 12196"/>
    <x v="243"/>
    <x v="1"/>
    <x v="0"/>
    <x v="6"/>
    <x v="1"/>
    <x v="2"/>
    <x v="326"/>
    <x v="45"/>
    <x v="1078"/>
    <x v="1078"/>
    <x v="1078"/>
    <x v="4017"/>
    <x v="0"/>
    <x v="1"/>
    <x v="0"/>
    <x v="0"/>
    <x v="1"/>
  </r>
  <r>
    <s v="PL 12197"/>
    <x v="3291"/>
    <x v="2"/>
    <x v="3"/>
    <x v="6"/>
    <x v="1"/>
    <x v="9"/>
    <x v="326"/>
    <x v="45"/>
    <x v="2770"/>
    <x v="2770"/>
    <x v="2770"/>
    <x v="4018"/>
    <x v="0"/>
    <x v="1"/>
    <x v="1"/>
    <x v="1"/>
    <x v="0"/>
  </r>
  <r>
    <s v="PL 12198"/>
    <x v="3292"/>
    <x v="2"/>
    <x v="1"/>
    <x v="1"/>
    <x v="1"/>
    <x v="9"/>
    <x v="326"/>
    <x v="45"/>
    <x v="2515"/>
    <x v="2515"/>
    <x v="2515"/>
    <x v="2706"/>
    <x v="1"/>
    <x v="1"/>
    <x v="1"/>
    <x v="1"/>
    <x v="0"/>
  </r>
  <r>
    <s v="PL 12199"/>
    <x v="2450"/>
    <x v="0"/>
    <x v="0"/>
    <x v="1"/>
    <x v="1"/>
    <x v="9"/>
    <x v="326"/>
    <x v="45"/>
    <x v="2515"/>
    <x v="2515"/>
    <x v="2515"/>
    <x v="993"/>
    <x v="1"/>
    <x v="1"/>
    <x v="0"/>
    <x v="1"/>
    <x v="0"/>
  </r>
  <r>
    <s v="PL 12200"/>
    <x v="3293"/>
    <x v="2"/>
    <x v="4"/>
    <x v="1"/>
    <x v="1"/>
    <x v="9"/>
    <x v="322"/>
    <x v="45"/>
    <x v="2515"/>
    <x v="2515"/>
    <x v="2515"/>
    <x v="2706"/>
    <x v="1"/>
    <x v="1"/>
    <x v="1"/>
    <x v="1"/>
    <x v="0"/>
  </r>
  <r>
    <s v="PL 12201"/>
    <x v="3294"/>
    <x v="0"/>
    <x v="0"/>
    <x v="1"/>
    <x v="1"/>
    <x v="9"/>
    <x v="322"/>
    <x v="45"/>
    <x v="3659"/>
    <x v="3659"/>
    <x v="3659"/>
    <x v="4019"/>
    <x v="1"/>
    <x v="1"/>
    <x v="1"/>
    <x v="1"/>
    <x v="0"/>
  </r>
  <r>
    <s v="PL 10742"/>
    <x v="3295"/>
    <x v="3"/>
    <x v="0"/>
    <x v="10"/>
    <x v="1"/>
    <x v="1"/>
    <x v="280"/>
    <x v="606"/>
    <x v="890"/>
    <x v="890"/>
    <x v="890"/>
    <x v="451"/>
    <x v="0"/>
    <x v="2"/>
    <x v="1"/>
    <x v="1"/>
    <x v="0"/>
  </r>
  <r>
    <s v="PL 10553"/>
    <x v="3296"/>
    <x v="3"/>
    <x v="0"/>
    <x v="0"/>
    <x v="0"/>
    <x v="0"/>
    <x v="294"/>
    <x v="181"/>
    <x v="3660"/>
    <x v="3660"/>
    <x v="3660"/>
    <x v="2383"/>
    <x v="1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697"/>
    <x v="3297"/>
    <x v="0"/>
    <x v="0"/>
    <x v="0"/>
    <x v="0"/>
    <x v="0"/>
    <x v="275"/>
    <x v="313"/>
    <x v="3660"/>
    <x v="3660"/>
    <x v="3660"/>
    <x v="2383"/>
    <x v="0"/>
    <x v="1"/>
    <x v="1"/>
    <x v="0"/>
    <x v="0"/>
  </r>
  <r>
    <s v="PL 10550"/>
    <x v="38"/>
    <x v="3"/>
    <x v="0"/>
    <x v="0"/>
    <x v="0"/>
    <x v="0"/>
    <x v="294"/>
    <x v="327"/>
    <x v="3661"/>
    <x v="3661"/>
    <x v="3661"/>
    <x v="4020"/>
    <x v="1"/>
    <x v="1"/>
    <x v="0"/>
    <x v="0"/>
    <x v="0"/>
  </r>
  <r>
    <s v="PL 11278"/>
    <x v="3298"/>
    <x v="2"/>
    <x v="1"/>
    <x v="0"/>
    <x v="0"/>
    <x v="0"/>
    <x v="307"/>
    <x v="653"/>
    <x v="3662"/>
    <x v="3662"/>
    <x v="3662"/>
    <x v="4021"/>
    <x v="0"/>
    <x v="1"/>
    <x v="1"/>
    <x v="0"/>
    <x v="0"/>
  </r>
  <r>
    <s v="PL 11258"/>
    <x v="3299"/>
    <x v="1"/>
    <x v="0"/>
    <x v="1"/>
    <x v="1"/>
    <x v="1"/>
    <x v="307"/>
    <x v="653"/>
    <x v="3663"/>
    <x v="3663"/>
    <x v="3663"/>
    <x v="4022"/>
    <x v="1"/>
    <x v="1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0662"/>
    <x v="3049"/>
    <x v="2"/>
    <x v="4"/>
    <x v="0"/>
    <x v="0"/>
    <x v="0"/>
    <x v="304"/>
    <x v="636"/>
    <x v="3664"/>
    <x v="3664"/>
    <x v="3664"/>
    <x v="4023"/>
    <x v="0"/>
    <x v="1"/>
    <x v="0"/>
    <x v="0"/>
    <x v="0"/>
  </r>
  <r>
    <s v="PL 10606"/>
    <x v="88"/>
    <x v="0"/>
    <x v="0"/>
    <x v="1"/>
    <x v="1"/>
    <x v="1"/>
    <x v="304"/>
    <x v="636"/>
    <x v="889"/>
    <x v="889"/>
    <x v="889"/>
    <x v="1938"/>
    <x v="0"/>
    <x v="1"/>
    <x v="0"/>
    <x v="0"/>
    <x v="1"/>
  </r>
  <r>
    <s v="PL 10713"/>
    <x v="3300"/>
    <x v="0"/>
    <x v="0"/>
    <x v="0"/>
    <x v="0"/>
    <x v="0"/>
    <x v="290"/>
    <x v="314"/>
    <x v="3665"/>
    <x v="3665"/>
    <x v="3665"/>
    <x v="4024"/>
    <x v="0"/>
    <x v="1"/>
    <x v="1"/>
    <x v="0"/>
    <x v="0"/>
  </r>
  <r>
    <s v="PL 10714"/>
    <x v="2977"/>
    <x v="1"/>
    <x v="0"/>
    <x v="0"/>
    <x v="0"/>
    <x v="0"/>
    <x v="290"/>
    <x v="314"/>
    <x v="3665"/>
    <x v="3665"/>
    <x v="3665"/>
    <x v="4024"/>
    <x v="0"/>
    <x v="1"/>
    <x v="0"/>
    <x v="0"/>
    <x v="0"/>
  </r>
  <r>
    <s v="PL 12220"/>
    <x v="3054"/>
    <x v="0"/>
    <x v="0"/>
    <x v="1"/>
    <x v="1"/>
    <x v="9"/>
    <x v="322"/>
    <x v="577"/>
    <x v="2515"/>
    <x v="2515"/>
    <x v="2515"/>
    <x v="993"/>
    <x v="1"/>
    <x v="1"/>
    <x v="0"/>
    <x v="0"/>
    <x v="1"/>
  </r>
  <r>
    <s v="PL 12221"/>
    <x v="3054"/>
    <x v="0"/>
    <x v="0"/>
    <x v="2"/>
    <x v="2"/>
    <x v="31"/>
    <x v="327"/>
    <x v="45"/>
    <x v="3666"/>
    <x v="3666"/>
    <x v="3666"/>
    <x v="4025"/>
    <x v="1"/>
    <x v="2"/>
    <x v="0"/>
    <x v="0"/>
    <x v="1"/>
  </r>
  <r>
    <s v="PL 12222"/>
    <x v="3301"/>
    <x v="0"/>
    <x v="0"/>
    <x v="2"/>
    <x v="2"/>
    <x v="42"/>
    <x v="321"/>
    <x v="696"/>
    <x v="3667"/>
    <x v="3667"/>
    <x v="3667"/>
    <x v="4026"/>
    <x v="1"/>
    <x v="2"/>
    <x v="0"/>
    <x v="0"/>
    <x v="1"/>
  </r>
  <r>
    <s v="PL 12223"/>
    <x v="3302"/>
    <x v="0"/>
    <x v="0"/>
    <x v="9"/>
    <x v="2"/>
    <x v="40"/>
    <x v="327"/>
    <x v="45"/>
    <x v="3668"/>
    <x v="3668"/>
    <x v="3668"/>
    <x v="4027"/>
    <x v="1"/>
    <x v="2"/>
    <x v="1"/>
    <x v="1"/>
    <x v="0"/>
  </r>
  <r>
    <s v="PL 12224"/>
    <x v="3303"/>
    <x v="2"/>
    <x v="4"/>
    <x v="0"/>
    <x v="2"/>
    <x v="26"/>
    <x v="327"/>
    <x v="45"/>
    <x v="3669"/>
    <x v="3669"/>
    <x v="3669"/>
    <x v="4028"/>
    <x v="1"/>
    <x v="2"/>
    <x v="0"/>
    <x v="0"/>
    <x v="1"/>
  </r>
  <r>
    <s v="PL 12225"/>
    <x v="2971"/>
    <x v="1"/>
    <x v="0"/>
    <x v="0"/>
    <x v="2"/>
    <x v="23"/>
    <x v="327"/>
    <x v="45"/>
    <x v="3670"/>
    <x v="3670"/>
    <x v="3670"/>
    <x v="4029"/>
    <x v="0"/>
    <x v="2"/>
    <x v="0"/>
    <x v="1"/>
    <x v="0"/>
  </r>
  <r>
    <s v="PL 12226"/>
    <x v="3304"/>
    <x v="0"/>
    <x v="0"/>
    <x v="19"/>
    <x v="2"/>
    <x v="33"/>
    <x v="327"/>
    <x v="45"/>
    <x v="760"/>
    <x v="760"/>
    <x v="760"/>
    <x v="794"/>
    <x v="1"/>
    <x v="0"/>
    <x v="1"/>
    <x v="1"/>
    <x v="0"/>
  </r>
  <r>
    <s v="PL 12227"/>
    <x v="107"/>
    <x v="2"/>
    <x v="4"/>
    <x v="19"/>
    <x v="2"/>
    <x v="33"/>
    <x v="327"/>
    <x v="45"/>
    <x v="760"/>
    <x v="760"/>
    <x v="760"/>
    <x v="795"/>
    <x v="1"/>
    <x v="0"/>
    <x v="0"/>
    <x v="0"/>
    <x v="1"/>
  </r>
  <r>
    <s v="PL 12228"/>
    <x v="682"/>
    <x v="2"/>
    <x v="2"/>
    <x v="19"/>
    <x v="2"/>
    <x v="33"/>
    <x v="327"/>
    <x v="45"/>
    <x v="3671"/>
    <x v="3671"/>
    <x v="3671"/>
    <x v="4030"/>
    <x v="1"/>
    <x v="0"/>
    <x v="0"/>
    <x v="1"/>
    <x v="0"/>
  </r>
  <r>
    <s v="PL 12229"/>
    <x v="682"/>
    <x v="3"/>
    <x v="0"/>
    <x v="19"/>
    <x v="2"/>
    <x v="33"/>
    <x v="327"/>
    <x v="45"/>
    <x v="1184"/>
    <x v="1184"/>
    <x v="1184"/>
    <x v="1252"/>
    <x v="0"/>
    <x v="0"/>
    <x v="0"/>
    <x v="1"/>
    <x v="0"/>
  </r>
  <r>
    <s v="PL 12230"/>
    <x v="630"/>
    <x v="2"/>
    <x v="4"/>
    <x v="1"/>
    <x v="4"/>
    <x v="67"/>
    <x v="327"/>
    <x v="45"/>
    <x v="77"/>
    <x v="77"/>
    <x v="77"/>
    <x v="528"/>
    <x v="0"/>
    <x v="1"/>
    <x v="0"/>
    <x v="0"/>
    <x v="2"/>
  </r>
  <r>
    <s v="PL 12231"/>
    <x v="1216"/>
    <x v="0"/>
    <x v="0"/>
    <x v="1"/>
    <x v="2"/>
    <x v="17"/>
    <x v="327"/>
    <x v="45"/>
    <x v="633"/>
    <x v="633"/>
    <x v="633"/>
    <x v="2683"/>
    <x v="1"/>
    <x v="1"/>
    <x v="0"/>
    <x v="0"/>
    <x v="1"/>
  </r>
  <r>
    <s v="PL 12232"/>
    <x v="3305"/>
    <x v="1"/>
    <x v="0"/>
    <x v="6"/>
    <x v="1"/>
    <x v="9"/>
    <x v="327"/>
    <x v="392"/>
    <x v="3672"/>
    <x v="3672"/>
    <x v="3672"/>
    <x v="4031"/>
    <x v="1"/>
    <x v="1"/>
    <x v="1"/>
    <x v="1"/>
    <x v="0"/>
  </r>
  <r>
    <s v="PL 12233"/>
    <x v="158"/>
    <x v="0"/>
    <x v="0"/>
    <x v="0"/>
    <x v="2"/>
    <x v="41"/>
    <x v="327"/>
    <x v="45"/>
    <x v="3673"/>
    <x v="3673"/>
    <x v="3673"/>
    <x v="4032"/>
    <x v="0"/>
    <x v="2"/>
    <x v="0"/>
    <x v="1"/>
    <x v="0"/>
  </r>
  <r>
    <s v="PL 12234"/>
    <x v="3306"/>
    <x v="3"/>
    <x v="0"/>
    <x v="21"/>
    <x v="2"/>
    <x v="35"/>
    <x v="327"/>
    <x v="45"/>
    <x v="1276"/>
    <x v="1276"/>
    <x v="1276"/>
    <x v="2082"/>
    <x v="0"/>
    <x v="1"/>
    <x v="1"/>
    <x v="1"/>
    <x v="0"/>
  </r>
  <r>
    <s v="PL 12235"/>
    <x v="416"/>
    <x v="1"/>
    <x v="0"/>
    <x v="9"/>
    <x v="0"/>
    <x v="19"/>
    <x v="327"/>
    <x v="45"/>
    <x v="3674"/>
    <x v="3674"/>
    <x v="3674"/>
    <x v="4033"/>
    <x v="0"/>
    <x v="2"/>
    <x v="0"/>
    <x v="0"/>
    <x v="0"/>
  </r>
  <r>
    <s v="PL 12236"/>
    <x v="3307"/>
    <x v="0"/>
    <x v="0"/>
    <x v="19"/>
    <x v="2"/>
    <x v="33"/>
    <x v="327"/>
    <x v="45"/>
    <x v="760"/>
    <x v="760"/>
    <x v="760"/>
    <x v="794"/>
    <x v="0"/>
    <x v="0"/>
    <x v="1"/>
    <x v="1"/>
    <x v="0"/>
  </r>
  <r>
    <s v="PL 12237"/>
    <x v="846"/>
    <x v="3"/>
    <x v="0"/>
    <x v="1"/>
    <x v="1"/>
    <x v="4"/>
    <x v="327"/>
    <x v="45"/>
    <x v="3675"/>
    <x v="3675"/>
    <x v="3675"/>
    <x v="4034"/>
    <x v="1"/>
    <x v="2"/>
    <x v="0"/>
    <x v="0"/>
    <x v="1"/>
  </r>
  <r>
    <s v="PL 12238"/>
    <x v="1019"/>
    <x v="3"/>
    <x v="0"/>
    <x v="0"/>
    <x v="1"/>
    <x v="9"/>
    <x v="327"/>
    <x v="45"/>
    <x v="3676"/>
    <x v="3676"/>
    <x v="3676"/>
    <x v="4035"/>
    <x v="0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2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2311"/>
    <x v="254"/>
    <x v="2"/>
    <x v="1"/>
    <x v="19"/>
    <x v="2"/>
    <x v="50"/>
    <x v="327"/>
    <x v="45"/>
    <x v="103"/>
    <x v="103"/>
    <x v="103"/>
    <x v="2991"/>
    <x v="0"/>
    <x v="0"/>
    <x v="0"/>
    <x v="1"/>
    <x v="0"/>
  </r>
  <r>
    <s v="PL 12312"/>
    <x v="250"/>
    <x v="0"/>
    <x v="0"/>
    <x v="19"/>
    <x v="2"/>
    <x v="50"/>
    <x v="327"/>
    <x v="45"/>
    <x v="103"/>
    <x v="103"/>
    <x v="103"/>
    <x v="104"/>
    <x v="0"/>
    <x v="0"/>
    <x v="0"/>
    <x v="0"/>
    <x v="1"/>
  </r>
  <r>
    <s v="PL 12313"/>
    <x v="1177"/>
    <x v="1"/>
    <x v="0"/>
    <x v="16"/>
    <x v="2"/>
    <x v="34"/>
    <x v="327"/>
    <x v="45"/>
    <x v="3677"/>
    <x v="3677"/>
    <x v="3677"/>
    <x v="4036"/>
    <x v="0"/>
    <x v="2"/>
    <x v="0"/>
    <x v="0"/>
    <x v="1"/>
  </r>
  <r>
    <s v="PL 12314"/>
    <x v="1177"/>
    <x v="2"/>
    <x v="4"/>
    <x v="16"/>
    <x v="2"/>
    <x v="62"/>
    <x v="327"/>
    <x v="45"/>
    <x v="3678"/>
    <x v="3678"/>
    <x v="3678"/>
    <x v="4037"/>
    <x v="0"/>
    <x v="2"/>
    <x v="0"/>
    <x v="0"/>
    <x v="1"/>
  </r>
  <r>
    <s v="PL 12315"/>
    <x v="76"/>
    <x v="0"/>
    <x v="0"/>
    <x v="16"/>
    <x v="2"/>
    <x v="22"/>
    <x v="327"/>
    <x v="45"/>
    <x v="3679"/>
    <x v="3679"/>
    <x v="3679"/>
    <x v="4038"/>
    <x v="0"/>
    <x v="2"/>
    <x v="0"/>
    <x v="0"/>
    <x v="1"/>
  </r>
  <r>
    <s v="PL 12316"/>
    <x v="76"/>
    <x v="1"/>
    <x v="0"/>
    <x v="9"/>
    <x v="2"/>
    <x v="17"/>
    <x v="327"/>
    <x v="45"/>
    <x v="3680"/>
    <x v="3680"/>
    <x v="3680"/>
    <x v="4039"/>
    <x v="1"/>
    <x v="1"/>
    <x v="0"/>
    <x v="0"/>
    <x v="1"/>
  </r>
  <r>
    <s v="PL 12317"/>
    <x v="76"/>
    <x v="0"/>
    <x v="0"/>
    <x v="9"/>
    <x v="2"/>
    <x v="17"/>
    <x v="327"/>
    <x v="45"/>
    <x v="3681"/>
    <x v="3681"/>
    <x v="3681"/>
    <x v="4040"/>
    <x v="1"/>
    <x v="1"/>
    <x v="0"/>
    <x v="0"/>
    <x v="1"/>
  </r>
  <r>
    <s v="PL 12318"/>
    <x v="201"/>
    <x v="1"/>
    <x v="0"/>
    <x v="6"/>
    <x v="1"/>
    <x v="9"/>
    <x v="327"/>
    <x v="45"/>
    <x v="3452"/>
    <x v="3452"/>
    <x v="3452"/>
    <x v="2213"/>
    <x v="0"/>
    <x v="1"/>
    <x v="0"/>
    <x v="1"/>
    <x v="0"/>
  </r>
  <r>
    <s v="PL 12319"/>
    <x v="192"/>
    <x v="3"/>
    <x v="0"/>
    <x v="0"/>
    <x v="0"/>
    <x v="0"/>
    <x v="327"/>
    <x v="45"/>
    <x v="1384"/>
    <x v="1384"/>
    <x v="1384"/>
    <x v="79"/>
    <x v="0"/>
    <x v="1"/>
    <x v="0"/>
    <x v="0"/>
    <x v="0"/>
  </r>
  <r>
    <s v="PL 12320"/>
    <x v="3308"/>
    <x v="0"/>
    <x v="0"/>
    <x v="0"/>
    <x v="0"/>
    <x v="0"/>
    <x v="327"/>
    <x v="45"/>
    <x v="3682"/>
    <x v="3682"/>
    <x v="3682"/>
    <x v="4041"/>
    <x v="0"/>
    <x v="1"/>
    <x v="1"/>
    <x v="0"/>
    <x v="0"/>
  </r>
  <r>
    <s v="PL 12321"/>
    <x v="3309"/>
    <x v="3"/>
    <x v="0"/>
    <x v="0"/>
    <x v="0"/>
    <x v="0"/>
    <x v="327"/>
    <x v="45"/>
    <x v="3683"/>
    <x v="3683"/>
    <x v="3683"/>
    <x v="4042"/>
    <x v="0"/>
    <x v="1"/>
    <x v="1"/>
    <x v="0"/>
    <x v="0"/>
  </r>
  <r>
    <s v="PL 12322"/>
    <x v="3310"/>
    <x v="0"/>
    <x v="0"/>
    <x v="0"/>
    <x v="0"/>
    <x v="0"/>
    <x v="327"/>
    <x v="45"/>
    <x v="654"/>
    <x v="654"/>
    <x v="654"/>
    <x v="3761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2335"/>
    <x v="663"/>
    <x v="3"/>
    <x v="0"/>
    <x v="3"/>
    <x v="0"/>
    <x v="16"/>
    <x v="256"/>
    <x v="569"/>
    <x v="408"/>
    <x v="408"/>
    <x v="408"/>
    <x v="422"/>
    <x v="0"/>
    <x v="2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s v="PL 12344"/>
    <x v="1964"/>
    <x v="1"/>
    <x v="0"/>
    <x v="5"/>
    <x v="2"/>
    <x v="35"/>
    <x v="287"/>
    <x v="45"/>
    <x v="1572"/>
    <x v="1572"/>
    <x v="1572"/>
    <x v="4043"/>
    <x v="0"/>
    <x v="2"/>
    <x v="0"/>
    <x v="1"/>
    <x v="0"/>
  </r>
  <r>
    <s v="PL 12345"/>
    <x v="2705"/>
    <x v="2"/>
    <x v="1"/>
    <x v="5"/>
    <x v="1"/>
    <x v="1"/>
    <x v="287"/>
    <x v="45"/>
    <x v="3684"/>
    <x v="3684"/>
    <x v="3684"/>
    <x v="4044"/>
    <x v="0"/>
    <x v="1"/>
    <x v="0"/>
    <x v="1"/>
    <x v="0"/>
  </r>
  <r>
    <s v="PL 12346"/>
    <x v="0"/>
    <x v="1"/>
    <x v="0"/>
    <x v="2"/>
    <x v="2"/>
    <x v="31"/>
    <x v="310"/>
    <x v="45"/>
    <x v="3685"/>
    <x v="3685"/>
    <x v="3685"/>
    <x v="4045"/>
    <x v="1"/>
    <x v="1"/>
    <x v="0"/>
    <x v="0"/>
    <x v="1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2355"/>
    <x v="537"/>
    <x v="2"/>
    <x v="2"/>
    <x v="9"/>
    <x v="2"/>
    <x v="17"/>
    <x v="310"/>
    <x v="45"/>
    <x v="1819"/>
    <x v="1819"/>
    <x v="1819"/>
    <x v="1799"/>
    <x v="1"/>
    <x v="1"/>
    <x v="0"/>
    <x v="0"/>
    <x v="1"/>
  </r>
  <r>
    <s v="PL 12356"/>
    <x v="537"/>
    <x v="2"/>
    <x v="1"/>
    <x v="8"/>
    <x v="0"/>
    <x v="19"/>
    <x v="310"/>
    <x v="45"/>
    <x v="3686"/>
    <x v="3686"/>
    <x v="3686"/>
    <x v="4046"/>
    <x v="0"/>
    <x v="1"/>
    <x v="0"/>
    <x v="0"/>
    <x v="0"/>
  </r>
  <r>
    <s v="PL 12357"/>
    <x v="3311"/>
    <x v="2"/>
    <x v="3"/>
    <x v="0"/>
    <x v="0"/>
    <x v="0"/>
    <x v="313"/>
    <x v="45"/>
    <x v="931"/>
    <x v="931"/>
    <x v="931"/>
    <x v="4047"/>
    <x v="0"/>
    <x v="1"/>
    <x v="1"/>
    <x v="0"/>
    <x v="0"/>
  </r>
  <r>
    <s v="PL 12358"/>
    <x v="3312"/>
    <x v="1"/>
    <x v="0"/>
    <x v="5"/>
    <x v="2"/>
    <x v="51"/>
    <x v="313"/>
    <x v="45"/>
    <x v="3687"/>
    <x v="3687"/>
    <x v="3687"/>
    <x v="4048"/>
    <x v="1"/>
    <x v="0"/>
    <x v="1"/>
    <x v="1"/>
    <x v="0"/>
  </r>
  <r>
    <s v="PL 12359"/>
    <x v="3313"/>
    <x v="1"/>
    <x v="0"/>
    <x v="5"/>
    <x v="2"/>
    <x v="51"/>
    <x v="313"/>
    <x v="45"/>
    <x v="3688"/>
    <x v="3688"/>
    <x v="3688"/>
    <x v="4049"/>
    <x v="1"/>
    <x v="0"/>
    <x v="1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2363"/>
    <x v="1422"/>
    <x v="2"/>
    <x v="3"/>
    <x v="12"/>
    <x v="0"/>
    <x v="0"/>
    <x v="326"/>
    <x v="45"/>
    <x v="3689"/>
    <x v="3689"/>
    <x v="3689"/>
    <x v="4050"/>
    <x v="0"/>
    <x v="1"/>
    <x v="0"/>
    <x v="0"/>
    <x v="0"/>
  </r>
  <r>
    <s v="PL 12364"/>
    <x v="1422"/>
    <x v="3"/>
    <x v="0"/>
    <x v="0"/>
    <x v="0"/>
    <x v="0"/>
    <x v="326"/>
    <x v="45"/>
    <x v="3656"/>
    <x v="3656"/>
    <x v="3656"/>
    <x v="4014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1"/>
    <x v="3"/>
    <x v="2"/>
    <x v="1"/>
    <x v="0"/>
  </r>
  <r>
    <s v="PL 12367"/>
    <x v="3314"/>
    <x v="2"/>
    <x v="2"/>
    <x v="3"/>
    <x v="0"/>
    <x v="53"/>
    <x v="327"/>
    <x v="45"/>
    <x v="3690"/>
    <x v="3690"/>
    <x v="3690"/>
    <x v="4051"/>
    <x v="0"/>
    <x v="1"/>
    <x v="1"/>
    <x v="0"/>
    <x v="0"/>
  </r>
  <r>
    <s v="PL 12368"/>
    <x v="3301"/>
    <x v="2"/>
    <x v="3"/>
    <x v="17"/>
    <x v="0"/>
    <x v="0"/>
    <x v="327"/>
    <x v="45"/>
    <x v="1568"/>
    <x v="1568"/>
    <x v="1568"/>
    <x v="4052"/>
    <x v="0"/>
    <x v="1"/>
    <x v="0"/>
    <x v="0"/>
    <x v="0"/>
  </r>
  <r>
    <s v="PL 12369"/>
    <x v="3315"/>
    <x v="1"/>
    <x v="0"/>
    <x v="17"/>
    <x v="0"/>
    <x v="0"/>
    <x v="327"/>
    <x v="45"/>
    <x v="2007"/>
    <x v="2007"/>
    <x v="2007"/>
    <x v="2128"/>
    <x v="0"/>
    <x v="1"/>
    <x v="1"/>
    <x v="0"/>
    <x v="0"/>
  </r>
  <r>
    <s v="PL 12370"/>
    <x v="3316"/>
    <x v="0"/>
    <x v="0"/>
    <x v="17"/>
    <x v="0"/>
    <x v="0"/>
    <x v="327"/>
    <x v="45"/>
    <x v="1435"/>
    <x v="1435"/>
    <x v="1435"/>
    <x v="1514"/>
    <x v="1"/>
    <x v="1"/>
    <x v="1"/>
    <x v="0"/>
    <x v="0"/>
  </r>
  <r>
    <s v="PL 12371"/>
    <x v="3317"/>
    <x v="1"/>
    <x v="0"/>
    <x v="1"/>
    <x v="0"/>
    <x v="0"/>
    <x v="327"/>
    <x v="45"/>
    <x v="1412"/>
    <x v="1412"/>
    <x v="1412"/>
    <x v="1492"/>
    <x v="0"/>
    <x v="1"/>
    <x v="1"/>
    <x v="0"/>
    <x v="0"/>
  </r>
  <r>
    <s v="PL 12372"/>
    <x v="3318"/>
    <x v="3"/>
    <x v="0"/>
    <x v="1"/>
    <x v="0"/>
    <x v="0"/>
    <x v="327"/>
    <x v="45"/>
    <x v="3691"/>
    <x v="3691"/>
    <x v="3691"/>
    <x v="4053"/>
    <x v="0"/>
    <x v="1"/>
    <x v="1"/>
    <x v="0"/>
    <x v="0"/>
  </r>
  <r>
    <s v="PL 12373"/>
    <x v="3319"/>
    <x v="0"/>
    <x v="0"/>
    <x v="17"/>
    <x v="2"/>
    <x v="18"/>
    <x v="327"/>
    <x v="45"/>
    <x v="3692"/>
    <x v="3692"/>
    <x v="3692"/>
    <x v="4054"/>
    <x v="0"/>
    <x v="1"/>
    <x v="1"/>
    <x v="1"/>
    <x v="0"/>
  </r>
  <r>
    <s v="PL 12374"/>
    <x v="3320"/>
    <x v="2"/>
    <x v="3"/>
    <x v="0"/>
    <x v="0"/>
    <x v="0"/>
    <x v="327"/>
    <x v="45"/>
    <x v="1498"/>
    <x v="1498"/>
    <x v="1498"/>
    <x v="4055"/>
    <x v="0"/>
    <x v="1"/>
    <x v="0"/>
    <x v="0"/>
    <x v="0"/>
  </r>
  <r>
    <s v="PL 12375"/>
    <x v="3320"/>
    <x v="2"/>
    <x v="2"/>
    <x v="0"/>
    <x v="0"/>
    <x v="0"/>
    <x v="327"/>
    <x v="45"/>
    <x v="3693"/>
    <x v="3693"/>
    <x v="3693"/>
    <x v="2259"/>
    <x v="0"/>
    <x v="1"/>
    <x v="0"/>
    <x v="0"/>
    <x v="0"/>
  </r>
  <r>
    <s v="PL 12376"/>
    <x v="3321"/>
    <x v="3"/>
    <x v="0"/>
    <x v="0"/>
    <x v="0"/>
    <x v="0"/>
    <x v="327"/>
    <x v="45"/>
    <x v="1593"/>
    <x v="1593"/>
    <x v="1593"/>
    <x v="4056"/>
    <x v="0"/>
    <x v="1"/>
    <x v="1"/>
    <x v="0"/>
    <x v="0"/>
  </r>
  <r>
    <s v="PL 12377"/>
    <x v="3322"/>
    <x v="0"/>
    <x v="0"/>
    <x v="0"/>
    <x v="0"/>
    <x v="0"/>
    <x v="327"/>
    <x v="45"/>
    <x v="3694"/>
    <x v="3694"/>
    <x v="3694"/>
    <x v="4057"/>
    <x v="0"/>
    <x v="1"/>
    <x v="1"/>
    <x v="0"/>
    <x v="0"/>
  </r>
  <r>
    <s v="PL 12378"/>
    <x v="3323"/>
    <x v="2"/>
    <x v="3"/>
    <x v="0"/>
    <x v="1"/>
    <x v="7"/>
    <x v="327"/>
    <x v="45"/>
    <x v="3695"/>
    <x v="3695"/>
    <x v="3695"/>
    <x v="4058"/>
    <x v="0"/>
    <x v="0"/>
    <x v="1"/>
    <x v="1"/>
    <x v="0"/>
  </r>
  <r>
    <s v="PL 12379"/>
    <x v="3324"/>
    <x v="3"/>
    <x v="0"/>
    <x v="1"/>
    <x v="1"/>
    <x v="9"/>
    <x v="327"/>
    <x v="45"/>
    <x v="2515"/>
    <x v="2515"/>
    <x v="2515"/>
    <x v="993"/>
    <x v="1"/>
    <x v="1"/>
    <x v="1"/>
    <x v="1"/>
    <x v="0"/>
  </r>
  <r>
    <s v="PL 12380"/>
    <x v="399"/>
    <x v="2"/>
    <x v="2"/>
    <x v="1"/>
    <x v="1"/>
    <x v="9"/>
    <x v="327"/>
    <x v="45"/>
    <x v="2847"/>
    <x v="2847"/>
    <x v="2847"/>
    <x v="3070"/>
    <x v="0"/>
    <x v="1"/>
    <x v="0"/>
    <x v="1"/>
    <x v="0"/>
  </r>
  <r>
    <s v="PL 12381"/>
    <x v="3325"/>
    <x v="1"/>
    <x v="0"/>
    <x v="1"/>
    <x v="1"/>
    <x v="9"/>
    <x v="327"/>
    <x v="45"/>
    <x v="1967"/>
    <x v="1967"/>
    <x v="1967"/>
    <x v="2087"/>
    <x v="0"/>
    <x v="1"/>
    <x v="1"/>
    <x v="1"/>
    <x v="0"/>
  </r>
  <r>
    <s v="PL 12382"/>
    <x v="3125"/>
    <x v="0"/>
    <x v="0"/>
    <x v="1"/>
    <x v="1"/>
    <x v="9"/>
    <x v="327"/>
    <x v="45"/>
    <x v="2515"/>
    <x v="2515"/>
    <x v="2515"/>
    <x v="993"/>
    <x v="1"/>
    <x v="1"/>
    <x v="0"/>
    <x v="0"/>
    <x v="1"/>
  </r>
  <r>
    <s v="PL 12383"/>
    <x v="3125"/>
    <x v="2"/>
    <x v="2"/>
    <x v="1"/>
    <x v="1"/>
    <x v="9"/>
    <x v="328"/>
    <x v="45"/>
    <x v="2515"/>
    <x v="2515"/>
    <x v="2515"/>
    <x v="2706"/>
    <x v="1"/>
    <x v="1"/>
    <x v="0"/>
    <x v="0"/>
    <x v="1"/>
  </r>
  <r>
    <s v="PL 12384"/>
    <x v="3326"/>
    <x v="0"/>
    <x v="0"/>
    <x v="1"/>
    <x v="1"/>
    <x v="9"/>
    <x v="328"/>
    <x v="45"/>
    <x v="2515"/>
    <x v="2515"/>
    <x v="2515"/>
    <x v="993"/>
    <x v="1"/>
    <x v="1"/>
    <x v="1"/>
    <x v="1"/>
    <x v="0"/>
  </r>
  <r>
    <s v="PL 12385"/>
    <x v="3327"/>
    <x v="2"/>
    <x v="1"/>
    <x v="18"/>
    <x v="1"/>
    <x v="7"/>
    <x v="328"/>
    <x v="45"/>
    <x v="3696"/>
    <x v="3696"/>
    <x v="3696"/>
    <x v="4059"/>
    <x v="0"/>
    <x v="0"/>
    <x v="1"/>
    <x v="1"/>
    <x v="0"/>
  </r>
  <r>
    <s v="PL 12386"/>
    <x v="3328"/>
    <x v="1"/>
    <x v="0"/>
    <x v="2"/>
    <x v="2"/>
    <x v="42"/>
    <x v="328"/>
    <x v="45"/>
    <x v="3697"/>
    <x v="3697"/>
    <x v="3697"/>
    <x v="4060"/>
    <x v="1"/>
    <x v="2"/>
    <x v="1"/>
    <x v="1"/>
    <x v="0"/>
  </r>
  <r>
    <s v="PL 12387"/>
    <x v="1372"/>
    <x v="1"/>
    <x v="0"/>
    <x v="4"/>
    <x v="0"/>
    <x v="15"/>
    <x v="272"/>
    <x v="593"/>
    <x v="599"/>
    <x v="599"/>
    <x v="599"/>
    <x v="623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2390"/>
    <x v="2579"/>
    <x v="0"/>
    <x v="0"/>
    <x v="4"/>
    <x v="0"/>
    <x v="53"/>
    <x v="269"/>
    <x v="565"/>
    <x v="220"/>
    <x v="220"/>
    <x v="220"/>
    <x v="579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2400"/>
    <x v="663"/>
    <x v="3"/>
    <x v="0"/>
    <x v="9"/>
    <x v="1"/>
    <x v="7"/>
    <x v="321"/>
    <x v="45"/>
    <x v="3698"/>
    <x v="3698"/>
    <x v="3698"/>
    <x v="4061"/>
    <x v="1"/>
    <x v="2"/>
    <x v="0"/>
    <x v="0"/>
    <x v="1"/>
  </r>
  <r>
    <s v="PL 12401"/>
    <x v="391"/>
    <x v="3"/>
    <x v="0"/>
    <x v="0"/>
    <x v="1"/>
    <x v="1"/>
    <x v="308"/>
    <x v="45"/>
    <x v="3699"/>
    <x v="3699"/>
    <x v="3699"/>
    <x v="4062"/>
    <x v="0"/>
    <x v="1"/>
    <x v="0"/>
    <x v="0"/>
    <x v="1"/>
  </r>
  <r>
    <s v="PL 12402"/>
    <x v="1213"/>
    <x v="2"/>
    <x v="4"/>
    <x v="0"/>
    <x v="2"/>
    <x v="35"/>
    <x v="308"/>
    <x v="45"/>
    <x v="2801"/>
    <x v="2801"/>
    <x v="2801"/>
    <x v="4063"/>
    <x v="0"/>
    <x v="0"/>
    <x v="0"/>
    <x v="1"/>
    <x v="0"/>
  </r>
  <r>
    <s v="PL 12403"/>
    <x v="35"/>
    <x v="0"/>
    <x v="0"/>
    <x v="17"/>
    <x v="0"/>
    <x v="0"/>
    <x v="308"/>
    <x v="393"/>
    <x v="916"/>
    <x v="916"/>
    <x v="916"/>
    <x v="959"/>
    <x v="1"/>
    <x v="1"/>
    <x v="0"/>
    <x v="0"/>
    <x v="0"/>
  </r>
  <r>
    <s v="PL 12404"/>
    <x v="35"/>
    <x v="0"/>
    <x v="0"/>
    <x v="2"/>
    <x v="0"/>
    <x v="66"/>
    <x v="308"/>
    <x v="45"/>
    <x v="3700"/>
    <x v="3700"/>
    <x v="3700"/>
    <x v="4064"/>
    <x v="0"/>
    <x v="2"/>
    <x v="0"/>
    <x v="0"/>
    <x v="0"/>
  </r>
  <r>
    <s v="PL 12405"/>
    <x v="2528"/>
    <x v="1"/>
    <x v="0"/>
    <x v="2"/>
    <x v="2"/>
    <x v="33"/>
    <x v="308"/>
    <x v="45"/>
    <x v="3701"/>
    <x v="3701"/>
    <x v="3701"/>
    <x v="4065"/>
    <x v="0"/>
    <x v="0"/>
    <x v="0"/>
    <x v="0"/>
    <x v="1"/>
  </r>
  <r>
    <s v="PL 12406"/>
    <x v="670"/>
    <x v="3"/>
    <x v="0"/>
    <x v="6"/>
    <x v="2"/>
    <x v="72"/>
    <x v="309"/>
    <x v="45"/>
    <x v="3012"/>
    <x v="3012"/>
    <x v="3012"/>
    <x v="3253"/>
    <x v="0"/>
    <x v="1"/>
    <x v="0"/>
    <x v="0"/>
    <x v="1"/>
  </r>
  <r>
    <s v="PL 12407"/>
    <x v="1216"/>
    <x v="1"/>
    <x v="0"/>
    <x v="17"/>
    <x v="0"/>
    <x v="0"/>
    <x v="327"/>
    <x v="45"/>
    <x v="198"/>
    <x v="198"/>
    <x v="198"/>
    <x v="203"/>
    <x v="0"/>
    <x v="1"/>
    <x v="0"/>
    <x v="0"/>
    <x v="0"/>
  </r>
  <r>
    <s v="PL 12408"/>
    <x v="3329"/>
    <x v="1"/>
    <x v="0"/>
    <x v="5"/>
    <x v="2"/>
    <x v="51"/>
    <x v="328"/>
    <x v="45"/>
    <x v="3702"/>
    <x v="3702"/>
    <x v="3702"/>
    <x v="4066"/>
    <x v="1"/>
    <x v="2"/>
    <x v="1"/>
    <x v="1"/>
    <x v="0"/>
  </r>
  <r>
    <s v="PL 12409"/>
    <x v="3330"/>
    <x v="1"/>
    <x v="0"/>
    <x v="9"/>
    <x v="2"/>
    <x v="49"/>
    <x v="328"/>
    <x v="45"/>
    <x v="3703"/>
    <x v="3703"/>
    <x v="3703"/>
    <x v="4067"/>
    <x v="1"/>
    <x v="2"/>
    <x v="1"/>
    <x v="1"/>
    <x v="0"/>
  </r>
  <r>
    <s v="PL 12410"/>
    <x v="71"/>
    <x v="3"/>
    <x v="0"/>
    <x v="9"/>
    <x v="2"/>
    <x v="28"/>
    <x v="328"/>
    <x v="45"/>
    <x v="317"/>
    <x v="317"/>
    <x v="317"/>
    <x v="325"/>
    <x v="1"/>
    <x v="2"/>
    <x v="0"/>
    <x v="0"/>
    <x v="1"/>
  </r>
  <r>
    <s v="PL 12411"/>
    <x v="449"/>
    <x v="0"/>
    <x v="0"/>
    <x v="0"/>
    <x v="2"/>
    <x v="41"/>
    <x v="328"/>
    <x v="45"/>
    <x v="3673"/>
    <x v="3673"/>
    <x v="3673"/>
    <x v="4032"/>
    <x v="0"/>
    <x v="2"/>
    <x v="0"/>
    <x v="0"/>
    <x v="1"/>
  </r>
  <r>
    <s v="PL 12412"/>
    <x v="69"/>
    <x v="0"/>
    <x v="0"/>
    <x v="0"/>
    <x v="2"/>
    <x v="41"/>
    <x v="328"/>
    <x v="45"/>
    <x v="3704"/>
    <x v="3704"/>
    <x v="3704"/>
    <x v="4068"/>
    <x v="0"/>
    <x v="2"/>
    <x v="0"/>
    <x v="1"/>
    <x v="0"/>
  </r>
  <r>
    <s v="PL 12413"/>
    <x v="961"/>
    <x v="2"/>
    <x v="3"/>
    <x v="17"/>
    <x v="2"/>
    <x v="72"/>
    <x v="328"/>
    <x v="45"/>
    <x v="3705"/>
    <x v="3705"/>
    <x v="3705"/>
    <x v="4069"/>
    <x v="0"/>
    <x v="1"/>
    <x v="0"/>
    <x v="1"/>
    <x v="0"/>
  </r>
  <r>
    <s v="PL 12414"/>
    <x v="3331"/>
    <x v="0"/>
    <x v="0"/>
    <x v="17"/>
    <x v="0"/>
    <x v="53"/>
    <x v="328"/>
    <x v="45"/>
    <x v="3629"/>
    <x v="3629"/>
    <x v="3629"/>
    <x v="4070"/>
    <x v="0"/>
    <x v="1"/>
    <x v="1"/>
    <x v="0"/>
    <x v="0"/>
  </r>
  <r>
    <s v="PL 12415"/>
    <x v="3332"/>
    <x v="1"/>
    <x v="0"/>
    <x v="9"/>
    <x v="1"/>
    <x v="2"/>
    <x v="328"/>
    <x v="45"/>
    <x v="3706"/>
    <x v="3706"/>
    <x v="3706"/>
    <x v="4071"/>
    <x v="0"/>
    <x v="1"/>
    <x v="1"/>
    <x v="1"/>
    <x v="0"/>
  </r>
  <r>
    <s v="PL 12416"/>
    <x v="1926"/>
    <x v="2"/>
    <x v="2"/>
    <x v="0"/>
    <x v="0"/>
    <x v="19"/>
    <x v="328"/>
    <x v="45"/>
    <x v="3707"/>
    <x v="3707"/>
    <x v="3707"/>
    <x v="4072"/>
    <x v="0"/>
    <x v="1"/>
    <x v="0"/>
    <x v="0"/>
    <x v="0"/>
  </r>
  <r>
    <s v="PL 12417"/>
    <x v="3333"/>
    <x v="1"/>
    <x v="0"/>
    <x v="0"/>
    <x v="0"/>
    <x v="0"/>
    <x v="328"/>
    <x v="45"/>
    <x v="3708"/>
    <x v="3708"/>
    <x v="3708"/>
    <x v="4073"/>
    <x v="0"/>
    <x v="1"/>
    <x v="1"/>
    <x v="0"/>
    <x v="0"/>
  </r>
  <r>
    <s v="PL 12418"/>
    <x v="503"/>
    <x v="3"/>
    <x v="0"/>
    <x v="0"/>
    <x v="1"/>
    <x v="9"/>
    <x v="328"/>
    <x v="45"/>
    <x v="2378"/>
    <x v="2378"/>
    <x v="2378"/>
    <x v="2540"/>
    <x v="0"/>
    <x v="1"/>
    <x v="0"/>
    <x v="1"/>
    <x v="0"/>
  </r>
  <r>
    <s v="PL 12419"/>
    <x v="1926"/>
    <x v="2"/>
    <x v="4"/>
    <x v="16"/>
    <x v="0"/>
    <x v="0"/>
    <x v="328"/>
    <x v="45"/>
    <x v="3709"/>
    <x v="3709"/>
    <x v="3709"/>
    <x v="4074"/>
    <x v="0"/>
    <x v="1"/>
    <x v="0"/>
    <x v="0"/>
    <x v="0"/>
  </r>
  <r>
    <s v="PL 12420"/>
    <x v="327"/>
    <x v="3"/>
    <x v="0"/>
    <x v="1"/>
    <x v="1"/>
    <x v="9"/>
    <x v="328"/>
    <x v="45"/>
    <x v="2515"/>
    <x v="2515"/>
    <x v="2515"/>
    <x v="993"/>
    <x v="1"/>
    <x v="1"/>
    <x v="0"/>
    <x v="0"/>
    <x v="1"/>
  </r>
  <r>
    <s v="PL 12421"/>
    <x v="3260"/>
    <x v="1"/>
    <x v="0"/>
    <x v="1"/>
    <x v="1"/>
    <x v="9"/>
    <x v="328"/>
    <x v="45"/>
    <x v="2515"/>
    <x v="2515"/>
    <x v="2515"/>
    <x v="993"/>
    <x v="0"/>
    <x v="1"/>
    <x v="0"/>
    <x v="0"/>
    <x v="1"/>
  </r>
  <r>
    <s v="PL 12422"/>
    <x v="3334"/>
    <x v="3"/>
    <x v="0"/>
    <x v="1"/>
    <x v="1"/>
    <x v="9"/>
    <x v="328"/>
    <x v="45"/>
    <x v="1212"/>
    <x v="1212"/>
    <x v="1212"/>
    <x v="1281"/>
    <x v="0"/>
    <x v="1"/>
    <x v="1"/>
    <x v="1"/>
    <x v="0"/>
  </r>
  <r>
    <s v="PL 12423"/>
    <x v="3335"/>
    <x v="0"/>
    <x v="0"/>
    <x v="3"/>
    <x v="0"/>
    <x v="13"/>
    <x v="328"/>
    <x v="45"/>
    <x v="34"/>
    <x v="34"/>
    <x v="34"/>
    <x v="35"/>
    <x v="1"/>
    <x v="1"/>
    <x v="1"/>
    <x v="0"/>
    <x v="0"/>
  </r>
  <r>
    <s v="PL 12424"/>
    <x v="3125"/>
    <x v="1"/>
    <x v="0"/>
    <x v="17"/>
    <x v="0"/>
    <x v="0"/>
    <x v="328"/>
    <x v="45"/>
    <x v="2834"/>
    <x v="2834"/>
    <x v="2834"/>
    <x v="3053"/>
    <x v="0"/>
    <x v="1"/>
    <x v="0"/>
    <x v="0"/>
    <x v="0"/>
  </r>
  <r>
    <s v="PL 12425"/>
    <x v="2485"/>
    <x v="0"/>
    <x v="0"/>
    <x v="17"/>
    <x v="0"/>
    <x v="0"/>
    <x v="328"/>
    <x v="45"/>
    <x v="3710"/>
    <x v="3710"/>
    <x v="3710"/>
    <x v="4075"/>
    <x v="0"/>
    <x v="1"/>
    <x v="0"/>
    <x v="0"/>
    <x v="0"/>
  </r>
  <r>
    <s v="PL 12426"/>
    <x v="2286"/>
    <x v="3"/>
    <x v="0"/>
    <x v="9"/>
    <x v="1"/>
    <x v="9"/>
    <x v="328"/>
    <x v="45"/>
    <x v="3711"/>
    <x v="3711"/>
    <x v="3711"/>
    <x v="4076"/>
    <x v="0"/>
    <x v="1"/>
    <x v="0"/>
    <x v="0"/>
    <x v="1"/>
  </r>
  <r>
    <s v="PL 12427"/>
    <x v="3336"/>
    <x v="2"/>
    <x v="1"/>
    <x v="9"/>
    <x v="1"/>
    <x v="9"/>
    <x v="328"/>
    <x v="45"/>
    <x v="3712"/>
    <x v="3712"/>
    <x v="3712"/>
    <x v="4077"/>
    <x v="0"/>
    <x v="1"/>
    <x v="1"/>
    <x v="1"/>
    <x v="0"/>
  </r>
  <r>
    <s v="PL 12428"/>
    <x v="3337"/>
    <x v="3"/>
    <x v="0"/>
    <x v="17"/>
    <x v="0"/>
    <x v="0"/>
    <x v="328"/>
    <x v="45"/>
    <x v="804"/>
    <x v="804"/>
    <x v="804"/>
    <x v="841"/>
    <x v="0"/>
    <x v="1"/>
    <x v="0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s v="PL 12431"/>
    <x v="30"/>
    <x v="0"/>
    <x v="0"/>
    <x v="17"/>
    <x v="0"/>
    <x v="0"/>
    <x v="328"/>
    <x v="45"/>
    <x v="3713"/>
    <x v="3713"/>
    <x v="3713"/>
    <x v="4078"/>
    <x v="0"/>
    <x v="1"/>
    <x v="0"/>
    <x v="0"/>
    <x v="0"/>
  </r>
  <r>
    <s v="PL 12432"/>
    <x v="713"/>
    <x v="0"/>
    <x v="0"/>
    <x v="17"/>
    <x v="0"/>
    <x v="0"/>
    <x v="328"/>
    <x v="45"/>
    <x v="3530"/>
    <x v="3530"/>
    <x v="3530"/>
    <x v="3871"/>
    <x v="0"/>
    <x v="1"/>
    <x v="0"/>
    <x v="0"/>
    <x v="0"/>
  </r>
  <r>
    <s v="PL 12433"/>
    <x v="3338"/>
    <x v="2"/>
    <x v="1"/>
    <x v="0"/>
    <x v="0"/>
    <x v="0"/>
    <x v="328"/>
    <x v="45"/>
    <x v="3509"/>
    <x v="3509"/>
    <x v="3509"/>
    <x v="4079"/>
    <x v="0"/>
    <x v="1"/>
    <x v="1"/>
    <x v="0"/>
    <x v="0"/>
  </r>
  <r>
    <s v="PL 12434"/>
    <x v="3109"/>
    <x v="2"/>
    <x v="4"/>
    <x v="0"/>
    <x v="0"/>
    <x v="0"/>
    <x v="328"/>
    <x v="45"/>
    <x v="3714"/>
    <x v="3714"/>
    <x v="3714"/>
    <x v="4080"/>
    <x v="0"/>
    <x v="1"/>
    <x v="0"/>
    <x v="0"/>
    <x v="0"/>
  </r>
  <r>
    <s v="PL 12435"/>
    <x v="3339"/>
    <x v="1"/>
    <x v="0"/>
    <x v="0"/>
    <x v="0"/>
    <x v="0"/>
    <x v="328"/>
    <x v="45"/>
    <x v="3715"/>
    <x v="3715"/>
    <x v="3715"/>
    <x v="4081"/>
    <x v="0"/>
    <x v="1"/>
    <x v="1"/>
    <x v="0"/>
    <x v="0"/>
  </r>
  <r>
    <s v="PL 12436"/>
    <x v="1926"/>
    <x v="2"/>
    <x v="3"/>
    <x v="2"/>
    <x v="2"/>
    <x v="50"/>
    <x v="328"/>
    <x v="45"/>
    <x v="3716"/>
    <x v="3716"/>
    <x v="3716"/>
    <x v="4082"/>
    <x v="1"/>
    <x v="0"/>
    <x v="0"/>
    <x v="0"/>
    <x v="1"/>
  </r>
  <r>
    <s v="PL 12437"/>
    <x v="3340"/>
    <x v="2"/>
    <x v="2"/>
    <x v="0"/>
    <x v="0"/>
    <x v="0"/>
    <x v="328"/>
    <x v="45"/>
    <x v="562"/>
    <x v="562"/>
    <x v="562"/>
    <x v="4083"/>
    <x v="0"/>
    <x v="1"/>
    <x v="1"/>
    <x v="0"/>
    <x v="0"/>
  </r>
  <r>
    <s v="PL 12438"/>
    <x v="3303"/>
    <x v="1"/>
    <x v="0"/>
    <x v="0"/>
    <x v="0"/>
    <x v="0"/>
    <x v="328"/>
    <x v="45"/>
    <x v="3717"/>
    <x v="3717"/>
    <x v="3717"/>
    <x v="4084"/>
    <x v="0"/>
    <x v="1"/>
    <x v="0"/>
    <x v="0"/>
    <x v="0"/>
  </r>
  <r>
    <s v="PL 12439"/>
    <x v="3341"/>
    <x v="2"/>
    <x v="2"/>
    <x v="0"/>
    <x v="0"/>
    <x v="0"/>
    <x v="328"/>
    <x v="45"/>
    <x v="3718"/>
    <x v="3718"/>
    <x v="3718"/>
    <x v="4085"/>
    <x v="0"/>
    <x v="1"/>
    <x v="0"/>
    <x v="0"/>
    <x v="0"/>
  </r>
  <r>
    <s v="PL 12440"/>
    <x v="3342"/>
    <x v="1"/>
    <x v="0"/>
    <x v="17"/>
    <x v="0"/>
    <x v="53"/>
    <x v="328"/>
    <x v="45"/>
    <x v="3719"/>
    <x v="3719"/>
    <x v="3719"/>
    <x v="4086"/>
    <x v="0"/>
    <x v="1"/>
    <x v="1"/>
    <x v="0"/>
    <x v="0"/>
  </r>
  <r>
    <s v="PL 12441"/>
    <x v="3343"/>
    <x v="1"/>
    <x v="0"/>
    <x v="1"/>
    <x v="1"/>
    <x v="9"/>
    <x v="308"/>
    <x v="45"/>
    <x v="2515"/>
    <x v="2515"/>
    <x v="2515"/>
    <x v="993"/>
    <x v="1"/>
    <x v="1"/>
    <x v="1"/>
    <x v="1"/>
    <x v="0"/>
  </r>
  <r>
    <s v="PL 12442"/>
    <x v="3341"/>
    <x v="3"/>
    <x v="0"/>
    <x v="1"/>
    <x v="1"/>
    <x v="9"/>
    <x v="308"/>
    <x v="45"/>
    <x v="2515"/>
    <x v="2515"/>
    <x v="2515"/>
    <x v="993"/>
    <x v="1"/>
    <x v="1"/>
    <x v="0"/>
    <x v="0"/>
    <x v="1"/>
  </r>
  <r>
    <s v="PL 12443"/>
    <x v="3344"/>
    <x v="3"/>
    <x v="0"/>
    <x v="1"/>
    <x v="0"/>
    <x v="70"/>
    <x v="308"/>
    <x v="45"/>
    <x v="220"/>
    <x v="220"/>
    <x v="220"/>
    <x v="579"/>
    <x v="0"/>
    <x v="1"/>
    <x v="1"/>
    <x v="0"/>
    <x v="0"/>
  </r>
  <r>
    <s v="PL 12445"/>
    <x v="3345"/>
    <x v="1"/>
    <x v="0"/>
    <x v="17"/>
    <x v="0"/>
    <x v="53"/>
    <x v="308"/>
    <x v="45"/>
    <x v="626"/>
    <x v="626"/>
    <x v="626"/>
    <x v="658"/>
    <x v="1"/>
    <x v="1"/>
    <x v="1"/>
    <x v="0"/>
    <x v="0"/>
  </r>
  <r>
    <s v="PL 12446"/>
    <x v="350"/>
    <x v="0"/>
    <x v="0"/>
    <x v="3"/>
    <x v="0"/>
    <x v="0"/>
    <x v="308"/>
    <x v="45"/>
    <x v="3261"/>
    <x v="3261"/>
    <x v="3261"/>
    <x v="4087"/>
    <x v="1"/>
    <x v="1"/>
    <x v="0"/>
    <x v="0"/>
    <x v="0"/>
  </r>
  <r>
    <s v="PL 12447"/>
    <x v="3346"/>
    <x v="2"/>
    <x v="3"/>
    <x v="3"/>
    <x v="0"/>
    <x v="13"/>
    <x v="308"/>
    <x v="45"/>
    <x v="3720"/>
    <x v="3720"/>
    <x v="3720"/>
    <x v="4088"/>
    <x v="0"/>
    <x v="1"/>
    <x v="0"/>
    <x v="0"/>
    <x v="0"/>
  </r>
  <r>
    <s v="PL 12448"/>
    <x v="3346"/>
    <x v="2"/>
    <x v="1"/>
    <x v="0"/>
    <x v="0"/>
    <x v="0"/>
    <x v="308"/>
    <x v="45"/>
    <x v="1556"/>
    <x v="1556"/>
    <x v="1556"/>
    <x v="4089"/>
    <x v="0"/>
    <x v="1"/>
    <x v="0"/>
    <x v="0"/>
    <x v="0"/>
  </r>
  <r>
    <s v="PL 12449"/>
    <x v="2269"/>
    <x v="1"/>
    <x v="0"/>
    <x v="6"/>
    <x v="2"/>
    <x v="72"/>
    <x v="308"/>
    <x v="45"/>
    <x v="3721"/>
    <x v="3721"/>
    <x v="3721"/>
    <x v="4090"/>
    <x v="0"/>
    <x v="1"/>
    <x v="0"/>
    <x v="1"/>
    <x v="0"/>
  </r>
  <r>
    <s v="PL 12450"/>
    <x v="2269"/>
    <x v="1"/>
    <x v="0"/>
    <x v="9"/>
    <x v="1"/>
    <x v="9"/>
    <x v="308"/>
    <x v="45"/>
    <x v="198"/>
    <x v="198"/>
    <x v="198"/>
    <x v="203"/>
    <x v="0"/>
    <x v="1"/>
    <x v="0"/>
    <x v="1"/>
    <x v="0"/>
  </r>
  <r>
    <s v="PL 12451"/>
    <x v="3347"/>
    <x v="2"/>
    <x v="4"/>
    <x v="6"/>
    <x v="2"/>
    <x v="35"/>
    <x v="308"/>
    <x v="45"/>
    <x v="3722"/>
    <x v="3722"/>
    <x v="3722"/>
    <x v="4091"/>
    <x v="0"/>
    <x v="2"/>
    <x v="1"/>
    <x v="1"/>
    <x v="0"/>
  </r>
  <r>
    <s v="PL 12452"/>
    <x v="3337"/>
    <x v="3"/>
    <x v="0"/>
    <x v="0"/>
    <x v="0"/>
    <x v="0"/>
    <x v="308"/>
    <x v="45"/>
    <x v="3723"/>
    <x v="3723"/>
    <x v="3723"/>
    <x v="3967"/>
    <x v="0"/>
    <x v="1"/>
    <x v="0"/>
    <x v="0"/>
    <x v="0"/>
  </r>
  <r>
    <s v="PL 12453"/>
    <x v="3348"/>
    <x v="1"/>
    <x v="0"/>
    <x v="0"/>
    <x v="0"/>
    <x v="0"/>
    <x v="308"/>
    <x v="45"/>
    <x v="3724"/>
    <x v="3724"/>
    <x v="3724"/>
    <x v="4092"/>
    <x v="1"/>
    <x v="1"/>
    <x v="1"/>
    <x v="0"/>
    <x v="0"/>
  </r>
  <r>
    <s v="PL 12454"/>
    <x v="3349"/>
    <x v="2"/>
    <x v="1"/>
    <x v="0"/>
    <x v="0"/>
    <x v="0"/>
    <x v="308"/>
    <x v="45"/>
    <x v="1695"/>
    <x v="1695"/>
    <x v="1695"/>
    <x v="1793"/>
    <x v="0"/>
    <x v="1"/>
    <x v="1"/>
    <x v="0"/>
    <x v="0"/>
  </r>
  <r>
    <s v="PL 12455"/>
    <x v="3350"/>
    <x v="0"/>
    <x v="0"/>
    <x v="0"/>
    <x v="0"/>
    <x v="0"/>
    <x v="308"/>
    <x v="45"/>
    <x v="626"/>
    <x v="626"/>
    <x v="626"/>
    <x v="658"/>
    <x v="0"/>
    <x v="1"/>
    <x v="1"/>
    <x v="0"/>
    <x v="0"/>
  </r>
  <r>
    <s v="PL 12456"/>
    <x v="3351"/>
    <x v="3"/>
    <x v="0"/>
    <x v="0"/>
    <x v="0"/>
    <x v="0"/>
    <x v="308"/>
    <x v="45"/>
    <x v="3705"/>
    <x v="3705"/>
    <x v="3705"/>
    <x v="4093"/>
    <x v="0"/>
    <x v="1"/>
    <x v="1"/>
    <x v="0"/>
    <x v="0"/>
  </r>
  <r>
    <s v="PL 12457"/>
    <x v="3352"/>
    <x v="3"/>
    <x v="0"/>
    <x v="0"/>
    <x v="0"/>
    <x v="0"/>
    <x v="308"/>
    <x v="45"/>
    <x v="1695"/>
    <x v="1695"/>
    <x v="1695"/>
    <x v="3032"/>
    <x v="0"/>
    <x v="1"/>
    <x v="1"/>
    <x v="0"/>
    <x v="0"/>
  </r>
  <r>
    <s v="PL 12458"/>
    <x v="3353"/>
    <x v="3"/>
    <x v="0"/>
    <x v="0"/>
    <x v="0"/>
    <x v="0"/>
    <x v="308"/>
    <x v="45"/>
    <x v="3725"/>
    <x v="3725"/>
    <x v="3725"/>
    <x v="4094"/>
    <x v="0"/>
    <x v="1"/>
    <x v="1"/>
    <x v="0"/>
    <x v="0"/>
  </r>
  <r>
    <s v="PL 12459"/>
    <x v="3354"/>
    <x v="0"/>
    <x v="0"/>
    <x v="0"/>
    <x v="0"/>
    <x v="0"/>
    <x v="308"/>
    <x v="45"/>
    <x v="3726"/>
    <x v="3726"/>
    <x v="3726"/>
    <x v="4095"/>
    <x v="0"/>
    <x v="1"/>
    <x v="1"/>
    <x v="0"/>
    <x v="0"/>
  </r>
  <r>
    <s v="PL 12460"/>
    <x v="3355"/>
    <x v="2"/>
    <x v="3"/>
    <x v="17"/>
    <x v="0"/>
    <x v="0"/>
    <x v="308"/>
    <x v="45"/>
    <x v="1276"/>
    <x v="1276"/>
    <x v="1276"/>
    <x v="1351"/>
    <x v="0"/>
    <x v="1"/>
    <x v="1"/>
    <x v="0"/>
    <x v="0"/>
  </r>
  <r>
    <s v="PL 12461"/>
    <x v="3356"/>
    <x v="0"/>
    <x v="0"/>
    <x v="17"/>
    <x v="0"/>
    <x v="0"/>
    <x v="308"/>
    <x v="45"/>
    <x v="351"/>
    <x v="351"/>
    <x v="351"/>
    <x v="157"/>
    <x v="1"/>
    <x v="1"/>
    <x v="1"/>
    <x v="0"/>
    <x v="0"/>
  </r>
  <r>
    <s v="PL 12462"/>
    <x v="3357"/>
    <x v="1"/>
    <x v="0"/>
    <x v="17"/>
    <x v="0"/>
    <x v="0"/>
    <x v="308"/>
    <x v="608"/>
    <x v="3474"/>
    <x v="3474"/>
    <x v="3474"/>
    <x v="3785"/>
    <x v="0"/>
    <x v="1"/>
    <x v="1"/>
    <x v="0"/>
    <x v="0"/>
  </r>
  <r>
    <s v="PL 12463"/>
    <x v="1479"/>
    <x v="2"/>
    <x v="1"/>
    <x v="17"/>
    <x v="0"/>
    <x v="0"/>
    <x v="308"/>
    <x v="393"/>
    <x v="351"/>
    <x v="351"/>
    <x v="351"/>
    <x v="2188"/>
    <x v="0"/>
    <x v="1"/>
    <x v="0"/>
    <x v="0"/>
    <x v="0"/>
  </r>
  <r>
    <s v="PL 12464"/>
    <x v="3358"/>
    <x v="3"/>
    <x v="0"/>
    <x v="0"/>
    <x v="0"/>
    <x v="0"/>
    <x v="308"/>
    <x v="393"/>
    <x v="2362"/>
    <x v="2362"/>
    <x v="2362"/>
    <x v="2792"/>
    <x v="0"/>
    <x v="1"/>
    <x v="1"/>
    <x v="0"/>
    <x v="0"/>
  </r>
  <r>
    <s v="PL 12465"/>
    <x v="3359"/>
    <x v="0"/>
    <x v="0"/>
    <x v="0"/>
    <x v="0"/>
    <x v="0"/>
    <x v="308"/>
    <x v="608"/>
    <x v="501"/>
    <x v="501"/>
    <x v="501"/>
    <x v="4096"/>
    <x v="0"/>
    <x v="1"/>
    <x v="1"/>
    <x v="0"/>
    <x v="0"/>
  </r>
  <r>
    <s v="PL 12466"/>
    <x v="3360"/>
    <x v="0"/>
    <x v="0"/>
    <x v="4"/>
    <x v="0"/>
    <x v="24"/>
    <x v="308"/>
    <x v="45"/>
    <x v="571"/>
    <x v="571"/>
    <x v="571"/>
    <x v="591"/>
    <x v="0"/>
    <x v="1"/>
    <x v="1"/>
    <x v="0"/>
    <x v="0"/>
  </r>
  <r>
    <s v="PL 12467"/>
    <x v="3361"/>
    <x v="3"/>
    <x v="0"/>
    <x v="4"/>
    <x v="0"/>
    <x v="15"/>
    <x v="308"/>
    <x v="45"/>
    <x v="1581"/>
    <x v="1581"/>
    <x v="1581"/>
    <x v="4097"/>
    <x v="0"/>
    <x v="1"/>
    <x v="1"/>
    <x v="0"/>
    <x v="0"/>
  </r>
  <r>
    <s v="PL 12468"/>
    <x v="3362"/>
    <x v="3"/>
    <x v="0"/>
    <x v="1"/>
    <x v="1"/>
    <x v="9"/>
    <x v="308"/>
    <x v="45"/>
    <x v="2515"/>
    <x v="2515"/>
    <x v="2515"/>
    <x v="993"/>
    <x v="1"/>
    <x v="1"/>
    <x v="0"/>
    <x v="0"/>
    <x v="1"/>
  </r>
  <r>
    <s v="PL 12469"/>
    <x v="3362"/>
    <x v="0"/>
    <x v="0"/>
    <x v="1"/>
    <x v="1"/>
    <x v="9"/>
    <x v="308"/>
    <x v="45"/>
    <x v="2515"/>
    <x v="2515"/>
    <x v="2515"/>
    <x v="993"/>
    <x v="1"/>
    <x v="1"/>
    <x v="0"/>
    <x v="0"/>
    <x v="1"/>
  </r>
  <r>
    <s v="PL 12470"/>
    <x v="3363"/>
    <x v="3"/>
    <x v="0"/>
    <x v="1"/>
    <x v="1"/>
    <x v="9"/>
    <x v="308"/>
    <x v="45"/>
    <x v="3501"/>
    <x v="3501"/>
    <x v="3501"/>
    <x v="3827"/>
    <x v="0"/>
    <x v="1"/>
    <x v="1"/>
    <x v="1"/>
    <x v="0"/>
  </r>
  <r>
    <s v="PL 12471"/>
    <x v="3364"/>
    <x v="3"/>
    <x v="0"/>
    <x v="1"/>
    <x v="1"/>
    <x v="9"/>
    <x v="321"/>
    <x v="45"/>
    <x v="947"/>
    <x v="947"/>
    <x v="947"/>
    <x v="4098"/>
    <x v="1"/>
    <x v="1"/>
    <x v="1"/>
    <x v="1"/>
    <x v="0"/>
  </r>
  <r>
    <s v="PL 12472"/>
    <x v="3365"/>
    <x v="1"/>
    <x v="0"/>
    <x v="1"/>
    <x v="1"/>
    <x v="9"/>
    <x v="321"/>
    <x v="45"/>
    <x v="947"/>
    <x v="947"/>
    <x v="947"/>
    <x v="4098"/>
    <x v="1"/>
    <x v="1"/>
    <x v="1"/>
    <x v="1"/>
    <x v="0"/>
  </r>
  <r>
    <s v="PL 12473"/>
    <x v="3366"/>
    <x v="2"/>
    <x v="3"/>
    <x v="1"/>
    <x v="1"/>
    <x v="7"/>
    <x v="321"/>
    <x v="45"/>
    <x v="3727"/>
    <x v="3727"/>
    <x v="3727"/>
    <x v="4099"/>
    <x v="0"/>
    <x v="2"/>
    <x v="1"/>
    <x v="1"/>
    <x v="0"/>
  </r>
  <r>
    <s v="PL 12474"/>
    <x v="3367"/>
    <x v="2"/>
    <x v="4"/>
    <x v="1"/>
    <x v="2"/>
    <x v="33"/>
    <x v="321"/>
    <x v="45"/>
    <x v="3728"/>
    <x v="3728"/>
    <x v="3728"/>
    <x v="4100"/>
    <x v="0"/>
    <x v="2"/>
    <x v="1"/>
    <x v="1"/>
    <x v="0"/>
  </r>
  <r>
    <s v="PL 12475"/>
    <x v="512"/>
    <x v="1"/>
    <x v="0"/>
    <x v="0"/>
    <x v="1"/>
    <x v="9"/>
    <x v="321"/>
    <x v="45"/>
    <x v="1623"/>
    <x v="1623"/>
    <x v="1623"/>
    <x v="3781"/>
    <x v="0"/>
    <x v="1"/>
    <x v="0"/>
    <x v="0"/>
    <x v="1"/>
  </r>
  <r>
    <s v="PL 12476"/>
    <x v="131"/>
    <x v="3"/>
    <x v="0"/>
    <x v="1"/>
    <x v="0"/>
    <x v="16"/>
    <x v="321"/>
    <x v="45"/>
    <x v="264"/>
    <x v="264"/>
    <x v="264"/>
    <x v="271"/>
    <x v="0"/>
    <x v="1"/>
    <x v="0"/>
    <x v="0"/>
    <x v="0"/>
  </r>
  <r>
    <s v="PL 12477"/>
    <x v="3013"/>
    <x v="3"/>
    <x v="0"/>
    <x v="1"/>
    <x v="0"/>
    <x v="70"/>
    <x v="321"/>
    <x v="45"/>
    <x v="571"/>
    <x v="571"/>
    <x v="571"/>
    <x v="591"/>
    <x v="0"/>
    <x v="1"/>
    <x v="0"/>
    <x v="0"/>
    <x v="0"/>
  </r>
  <r>
    <s v="PL 12478"/>
    <x v="3368"/>
    <x v="0"/>
    <x v="0"/>
    <x v="7"/>
    <x v="1"/>
    <x v="12"/>
    <x v="321"/>
    <x v="45"/>
    <x v="3729"/>
    <x v="3729"/>
    <x v="3729"/>
    <x v="4101"/>
    <x v="0"/>
    <x v="1"/>
    <x v="0"/>
    <x v="1"/>
    <x v="0"/>
  </r>
  <r>
    <s v="PL 12479"/>
    <x v="3368"/>
    <x v="3"/>
    <x v="0"/>
    <x v="0"/>
    <x v="1"/>
    <x v="9"/>
    <x v="321"/>
    <x v="45"/>
    <x v="3730"/>
    <x v="3730"/>
    <x v="3730"/>
    <x v="4102"/>
    <x v="0"/>
    <x v="1"/>
    <x v="0"/>
    <x v="1"/>
    <x v="0"/>
  </r>
  <r>
    <s v="PL 12480"/>
    <x v="1259"/>
    <x v="3"/>
    <x v="0"/>
    <x v="0"/>
    <x v="0"/>
    <x v="0"/>
    <x v="321"/>
    <x v="542"/>
    <x v="503"/>
    <x v="503"/>
    <x v="503"/>
    <x v="4103"/>
    <x v="0"/>
    <x v="1"/>
    <x v="0"/>
    <x v="0"/>
    <x v="0"/>
  </r>
  <r>
    <s v="PL 12481"/>
    <x v="327"/>
    <x v="2"/>
    <x v="2"/>
    <x v="3"/>
    <x v="0"/>
    <x v="19"/>
    <x v="321"/>
    <x v="45"/>
    <x v="2177"/>
    <x v="2177"/>
    <x v="2177"/>
    <x v="2341"/>
    <x v="0"/>
    <x v="1"/>
    <x v="0"/>
    <x v="0"/>
    <x v="0"/>
  </r>
  <r>
    <s v="PL 12482"/>
    <x v="3369"/>
    <x v="3"/>
    <x v="0"/>
    <x v="17"/>
    <x v="0"/>
    <x v="0"/>
    <x v="321"/>
    <x v="542"/>
    <x v="898"/>
    <x v="898"/>
    <x v="898"/>
    <x v="937"/>
    <x v="0"/>
    <x v="1"/>
    <x v="1"/>
    <x v="0"/>
    <x v="0"/>
  </r>
  <r>
    <s v="PL 12483"/>
    <x v="3362"/>
    <x v="2"/>
    <x v="2"/>
    <x v="17"/>
    <x v="0"/>
    <x v="0"/>
    <x v="321"/>
    <x v="542"/>
    <x v="1082"/>
    <x v="1082"/>
    <x v="1082"/>
    <x v="1137"/>
    <x v="0"/>
    <x v="1"/>
    <x v="0"/>
    <x v="0"/>
    <x v="0"/>
  </r>
  <r>
    <s v="PL 12484"/>
    <x v="3370"/>
    <x v="0"/>
    <x v="0"/>
    <x v="0"/>
    <x v="0"/>
    <x v="0"/>
    <x v="321"/>
    <x v="542"/>
    <x v="3731"/>
    <x v="3731"/>
    <x v="3731"/>
    <x v="1461"/>
    <x v="0"/>
    <x v="1"/>
    <x v="1"/>
    <x v="0"/>
    <x v="0"/>
  </r>
  <r>
    <s v="PL 12485"/>
    <x v="3371"/>
    <x v="3"/>
    <x v="0"/>
    <x v="1"/>
    <x v="0"/>
    <x v="0"/>
    <x v="308"/>
    <x v="608"/>
    <x v="3732"/>
    <x v="3732"/>
    <x v="3732"/>
    <x v="4104"/>
    <x v="0"/>
    <x v="1"/>
    <x v="1"/>
    <x v="0"/>
    <x v="0"/>
  </r>
  <r>
    <s v="PL 12486"/>
    <x v="3372"/>
    <x v="0"/>
    <x v="0"/>
    <x v="17"/>
    <x v="0"/>
    <x v="0"/>
    <x v="321"/>
    <x v="35"/>
    <x v="3733"/>
    <x v="3733"/>
    <x v="3733"/>
    <x v="4105"/>
    <x v="0"/>
    <x v="1"/>
    <x v="1"/>
    <x v="0"/>
    <x v="0"/>
  </r>
  <r>
    <s v="PL 12487"/>
    <x v="1636"/>
    <x v="0"/>
    <x v="0"/>
    <x v="1"/>
    <x v="1"/>
    <x v="7"/>
    <x v="321"/>
    <x v="45"/>
    <x v="3734"/>
    <x v="3734"/>
    <x v="3734"/>
    <x v="4106"/>
    <x v="1"/>
    <x v="2"/>
    <x v="0"/>
    <x v="0"/>
    <x v="1"/>
  </r>
  <r>
    <s v="PL 12488"/>
    <x v="439"/>
    <x v="0"/>
    <x v="0"/>
    <x v="1"/>
    <x v="1"/>
    <x v="9"/>
    <x v="321"/>
    <x v="45"/>
    <x v="2515"/>
    <x v="2515"/>
    <x v="2515"/>
    <x v="993"/>
    <x v="1"/>
    <x v="1"/>
    <x v="0"/>
    <x v="0"/>
    <x v="1"/>
  </r>
  <r>
    <s v="PL 12489"/>
    <x v="2177"/>
    <x v="2"/>
    <x v="3"/>
    <x v="0"/>
    <x v="2"/>
    <x v="35"/>
    <x v="325"/>
    <x v="45"/>
    <x v="3735"/>
    <x v="3735"/>
    <x v="3735"/>
    <x v="4107"/>
    <x v="1"/>
    <x v="2"/>
    <x v="0"/>
    <x v="0"/>
    <x v="1"/>
  </r>
  <r>
    <s v="PL 12490"/>
    <x v="3373"/>
    <x v="2"/>
    <x v="1"/>
    <x v="1"/>
    <x v="1"/>
    <x v="9"/>
    <x v="325"/>
    <x v="45"/>
    <x v="2515"/>
    <x v="2515"/>
    <x v="2515"/>
    <x v="2706"/>
    <x v="1"/>
    <x v="1"/>
    <x v="1"/>
    <x v="1"/>
    <x v="0"/>
  </r>
  <r>
    <s v="PL 12491"/>
    <x v="2747"/>
    <x v="1"/>
    <x v="0"/>
    <x v="4"/>
    <x v="0"/>
    <x v="70"/>
    <x v="325"/>
    <x v="45"/>
    <x v="138"/>
    <x v="138"/>
    <x v="138"/>
    <x v="141"/>
    <x v="0"/>
    <x v="1"/>
    <x v="0"/>
    <x v="0"/>
    <x v="0"/>
  </r>
  <r>
    <s v="PL 12492"/>
    <x v="3374"/>
    <x v="3"/>
    <x v="0"/>
    <x v="1"/>
    <x v="0"/>
    <x v="70"/>
    <x v="325"/>
    <x v="45"/>
    <x v="77"/>
    <x v="77"/>
    <x v="77"/>
    <x v="78"/>
    <x v="0"/>
    <x v="1"/>
    <x v="1"/>
    <x v="0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  <r>
    <m/>
    <x v="141"/>
    <x v="4"/>
    <x v="5"/>
    <x v="11"/>
    <x v="3"/>
    <x v="43"/>
    <x v="36"/>
    <x v="45"/>
    <x v="168"/>
    <x v="168"/>
    <x v="168"/>
    <x v="171"/>
    <x v="0"/>
    <x v="3"/>
    <x v="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ross Sold GWP" cacheId="0" autoFormatId="1" applyNumberFormats="0" applyBorderFormats="0" applyFontFormats="0" applyPatternFormats="0" applyAlignmentFormats="0" applyWidthHeightFormats="1" dataCaption="" updatedVersion="5" rowGrandTotals="0" compact="0" compactData="0" showDrill="1">
  <location ref="A1:C3377" firstHeaderRow="1" firstDataRow="2" firstDataCol="1"/>
  <pivotFields count="18">
    <pivotField compact="0" outline="0" multipleItemSelectionAllowed="1" showAll="0"/>
    <pivotField axis="axisRow" compact="0" outline="0" multipleItemSelectionAllowed="1" showAll="0">
      <items count="3376">
        <item x="503"/>
        <item x="1832"/>
        <item x="223"/>
        <item x="368"/>
        <item x="1372"/>
        <item x="1750"/>
        <item x="2281"/>
        <item x="30"/>
        <item x="2064"/>
        <item x="583"/>
        <item x="444"/>
        <item x="972"/>
        <item x="2458"/>
        <item x="391"/>
        <item x="225"/>
        <item x="139"/>
        <item x="703"/>
        <item x="44"/>
        <item x="398"/>
        <item x="371"/>
        <item x="715"/>
        <item x="2758"/>
        <item x="2118"/>
        <item x="1786"/>
        <item x="39"/>
        <item x="1237"/>
        <item x="107"/>
        <item x="88"/>
        <item x="342"/>
        <item x="745"/>
        <item x="35"/>
        <item x="1541"/>
        <item x="883"/>
        <item x="79"/>
        <item x="0"/>
        <item x="42"/>
        <item x="321"/>
        <item x="1"/>
        <item x="113"/>
        <item x="2777"/>
        <item x="37"/>
        <item x="670"/>
        <item x="323"/>
        <item x="184"/>
        <item x="57"/>
        <item x="210"/>
        <item x="160"/>
        <item x="147"/>
        <item x="19"/>
        <item x="1819"/>
        <item x="435"/>
        <item x="1415"/>
        <item x="29"/>
        <item x="23"/>
        <item x="213"/>
        <item x="15"/>
        <item x="2"/>
        <item x="2752"/>
        <item x="1780"/>
        <item x="537"/>
        <item x="2776"/>
        <item x="339"/>
        <item x="2580"/>
        <item x="3213"/>
        <item x="3155"/>
        <item x="2396"/>
        <item x="69"/>
        <item x="3"/>
        <item x="601"/>
        <item x="76"/>
        <item x="4"/>
        <item x="376"/>
        <item x="197"/>
        <item x="5"/>
        <item x="2741"/>
        <item x="1856"/>
        <item x="529"/>
        <item x="2472"/>
        <item x="93"/>
        <item x="2403"/>
        <item x="6"/>
        <item x="1013"/>
        <item x="9"/>
        <item x="7"/>
        <item x="3005"/>
        <item x="8"/>
        <item x="153"/>
        <item x="177"/>
        <item x="10"/>
        <item x="11"/>
        <item x="12"/>
        <item x="14"/>
        <item x="13"/>
        <item x="16"/>
        <item x="17"/>
        <item x="18"/>
        <item x="20"/>
        <item x="21"/>
        <item x="22"/>
        <item x="24"/>
        <item x="25"/>
        <item x="26"/>
        <item x="27"/>
        <item x="28"/>
        <item x="31"/>
        <item x="32"/>
        <item x="33"/>
        <item x="34"/>
        <item x="36"/>
        <item x="38"/>
        <item x="40"/>
        <item x="41"/>
        <item x="43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4"/>
        <item x="95"/>
        <item x="96"/>
        <item x="136"/>
        <item x="97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7"/>
        <item x="138"/>
        <item x="140"/>
        <item x="300"/>
        <item x="142"/>
        <item x="181"/>
        <item x="143"/>
        <item x="144"/>
        <item x="145"/>
        <item x="146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89"/>
        <item x="167"/>
        <item x="168"/>
        <item x="169"/>
        <item x="170"/>
        <item x="171"/>
        <item x="205"/>
        <item x="172"/>
        <item x="173"/>
        <item x="174"/>
        <item x="175"/>
        <item x="176"/>
        <item x="178"/>
        <item x="179"/>
        <item x="180"/>
        <item x="182"/>
        <item x="183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8"/>
        <item x="199"/>
        <item x="200"/>
        <item x="201"/>
        <item x="202"/>
        <item x="203"/>
        <item x="204"/>
        <item x="206"/>
        <item x="207"/>
        <item x="208"/>
        <item x="209"/>
        <item x="211"/>
        <item x="212"/>
        <item x="353"/>
        <item x="214"/>
        <item x="215"/>
        <item x="216"/>
        <item x="217"/>
        <item x="218"/>
        <item x="219"/>
        <item x="220"/>
        <item x="221"/>
        <item x="222"/>
        <item x="22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96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1"/>
        <item x="302"/>
        <item x="303"/>
        <item x="304"/>
        <item x="305"/>
        <item x="315"/>
        <item x="306"/>
        <item x="307"/>
        <item x="308"/>
        <item x="309"/>
        <item x="310"/>
        <item x="311"/>
        <item x="312"/>
        <item x="313"/>
        <item x="314"/>
        <item x="316"/>
        <item x="317"/>
        <item x="318"/>
        <item x="319"/>
        <item x="320"/>
        <item x="322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40"/>
        <item x="341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99"/>
        <item x="369"/>
        <item x="370"/>
        <item x="372"/>
        <item x="373"/>
        <item x="374"/>
        <item x="375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2"/>
        <item x="393"/>
        <item x="394"/>
        <item x="395"/>
        <item x="396"/>
        <item x="397"/>
        <item x="400"/>
        <item x="401"/>
        <item x="402"/>
        <item x="403"/>
        <item x="404"/>
        <item x="405"/>
        <item x="406"/>
        <item x="407"/>
        <item x="408"/>
        <item x="442"/>
        <item x="409"/>
        <item x="410"/>
        <item x="441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6"/>
        <item x="437"/>
        <item x="438"/>
        <item x="439"/>
        <item x="440"/>
        <item x="443"/>
        <item x="445"/>
        <item x="446"/>
        <item x="447"/>
        <item x="448"/>
        <item x="449"/>
        <item x="531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512"/>
        <item x="496"/>
        <item x="497"/>
        <item x="498"/>
        <item x="499"/>
        <item x="500"/>
        <item x="501"/>
        <item x="502"/>
        <item x="504"/>
        <item x="505"/>
        <item x="506"/>
        <item x="507"/>
        <item x="508"/>
        <item x="509"/>
        <item x="510"/>
        <item x="511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30"/>
        <item x="532"/>
        <item x="533"/>
        <item x="534"/>
        <item x="535"/>
        <item x="536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96"/>
        <item x="617"/>
        <item x="618"/>
        <item x="619"/>
        <item x="683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758"/>
        <item x="666"/>
        <item x="667"/>
        <item x="668"/>
        <item x="669"/>
        <item x="673"/>
        <item x="671"/>
        <item x="672"/>
        <item x="800"/>
        <item x="674"/>
        <item x="675"/>
        <item x="676"/>
        <item x="677"/>
        <item x="678"/>
        <item x="679"/>
        <item x="680"/>
        <item x="681"/>
        <item x="682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7"/>
        <item x="698"/>
        <item x="699"/>
        <item x="700"/>
        <item x="701"/>
        <item x="702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1293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923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1111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166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60"/>
        <item x="1159"/>
        <item x="1161"/>
        <item x="1162"/>
        <item x="1163"/>
        <item x="1164"/>
        <item x="1165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4"/>
        <item x="1295"/>
        <item x="1296"/>
        <item x="1297"/>
        <item x="1298"/>
        <item x="1299"/>
        <item x="1326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63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6"/>
        <item x="1417"/>
        <item x="1418"/>
        <item x="1419"/>
        <item x="1420"/>
        <item x="1421"/>
        <item x="1422"/>
        <item x="1423"/>
        <item x="1424"/>
        <item x="2086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821"/>
        <item x="1460"/>
        <item x="1461"/>
        <item x="1462"/>
        <item x="1463"/>
        <item x="1464"/>
        <item x="2488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664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605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754"/>
        <item x="1599"/>
        <item x="1600"/>
        <item x="1601"/>
        <item x="1602"/>
        <item x="1603"/>
        <item x="1604"/>
        <item x="1606"/>
        <item x="1607"/>
        <item x="1608"/>
        <item x="1609"/>
        <item x="1802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847"/>
        <item x="1637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5"/>
        <item x="1666"/>
        <item x="1667"/>
        <item x="1668"/>
        <item x="169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1"/>
        <item x="1752"/>
        <item x="1753"/>
        <item x="1755"/>
        <item x="1756"/>
        <item x="1757"/>
        <item x="1758"/>
        <item x="1759"/>
        <item x="2478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20"/>
        <item x="1822"/>
        <item x="1823"/>
        <item x="1824"/>
        <item x="1825"/>
        <item x="1826"/>
        <item x="1827"/>
        <item x="1828"/>
        <item x="1829"/>
        <item x="1830"/>
        <item x="1831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8"/>
        <item x="1849"/>
        <item x="1850"/>
        <item x="1851"/>
        <item x="1852"/>
        <item x="1853"/>
        <item x="1854"/>
        <item x="1855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2416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174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451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72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7"/>
        <item x="2398"/>
        <item x="2399"/>
        <item x="2400"/>
        <item x="2401"/>
        <item x="2402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2"/>
        <item x="2453"/>
        <item x="2454"/>
        <item x="2455"/>
        <item x="2456"/>
        <item x="2457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3"/>
        <item x="2474"/>
        <item x="2475"/>
        <item x="2476"/>
        <item x="2627"/>
        <item x="2477"/>
        <item x="2479"/>
        <item x="2480"/>
        <item x="2481"/>
        <item x="2482"/>
        <item x="2483"/>
        <item x="2484"/>
        <item x="2485"/>
        <item x="2486"/>
        <item x="2487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724"/>
        <item x="2619"/>
        <item x="2620"/>
        <item x="2621"/>
        <item x="2622"/>
        <item x="2785"/>
        <item x="2623"/>
        <item x="2624"/>
        <item x="2625"/>
        <item x="2626"/>
        <item x="2628"/>
        <item x="2629"/>
        <item x="2630"/>
        <item x="2631"/>
        <item x="2632"/>
        <item x="2633"/>
        <item x="2634"/>
        <item x="2635"/>
        <item x="2636"/>
        <item x="2637"/>
        <item x="2834"/>
        <item x="2639"/>
        <item x="2640"/>
        <item x="2641"/>
        <item x="2642"/>
        <item x="2643"/>
        <item x="2644"/>
        <item x="2907"/>
        <item x="2645"/>
        <item x="2646"/>
        <item x="2647"/>
        <item x="2922"/>
        <item x="2648"/>
        <item x="2649"/>
        <item x="2650"/>
        <item x="2651"/>
        <item x="2652"/>
        <item x="2653"/>
        <item x="3076"/>
        <item x="3077"/>
        <item x="3078"/>
        <item x="3079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3139"/>
        <item x="2689"/>
        <item x="2690"/>
        <item x="2908"/>
        <item x="2895"/>
        <item x="2692"/>
        <item x="2968"/>
        <item x="2694"/>
        <item x="2695"/>
        <item x="2696"/>
        <item x="2697"/>
        <item x="2698"/>
        <item x="2699"/>
        <item x="2700"/>
        <item x="2701"/>
        <item x="2702"/>
        <item x="2703"/>
        <item x="2693"/>
        <item x="2704"/>
        <item x="2705"/>
        <item x="2711"/>
        <item x="2710"/>
        <item x="2760"/>
        <item x="2786"/>
        <item x="2839"/>
        <item x="2712"/>
        <item x="2731"/>
        <item x="2730"/>
        <item x="2727"/>
        <item x="2780"/>
        <item x="2762"/>
        <item x="2746"/>
        <item x="2848"/>
        <item x="2939"/>
        <item x="3140"/>
        <item x="2846"/>
        <item x="3016"/>
        <item x="3051"/>
        <item x="2961"/>
        <item x="2883"/>
        <item x="3065"/>
        <item x="2821"/>
        <item x="2865"/>
        <item x="2891"/>
        <item x="2717"/>
        <item x="3059"/>
        <item x="2787"/>
        <item x="3137"/>
        <item x="2763"/>
        <item x="3148"/>
        <item x="3257"/>
        <item x="2929"/>
        <item x="3127"/>
        <item x="3116"/>
        <item x="2713"/>
        <item x="2948"/>
        <item x="2993"/>
        <item x="2854"/>
        <item x="2822"/>
        <item x="2769"/>
        <item x="2892"/>
        <item x="2994"/>
        <item x="2982"/>
        <item x="2740"/>
        <item x="2778"/>
        <item x="3227"/>
        <item x="2737"/>
        <item x="2779"/>
        <item x="2761"/>
        <item x="2733"/>
        <item x="2750"/>
        <item x="2745"/>
        <item x="2764"/>
        <item x="2828"/>
        <item x="2818"/>
        <item x="2997"/>
        <item x="2796"/>
        <item x="2885"/>
        <item x="2723"/>
        <item x="2715"/>
        <item x="3070"/>
        <item x="2853"/>
        <item x="2903"/>
        <item x="3107"/>
        <item x="3114"/>
        <item x="3103"/>
        <item x="3045"/>
        <item x="2747"/>
        <item x="2995"/>
        <item x="3085"/>
        <item x="2973"/>
        <item x="2844"/>
        <item x="3226"/>
        <item x="3112"/>
        <item x="3052"/>
        <item x="2843"/>
        <item x="2882"/>
        <item x="2857"/>
        <item x="2742"/>
        <item x="2924"/>
        <item x="3001"/>
        <item x="3009"/>
        <item x="3069"/>
        <item x="2900"/>
        <item x="2901"/>
        <item x="2887"/>
        <item x="3081"/>
        <item x="2855"/>
        <item x="3032"/>
        <item x="2720"/>
        <item x="3007"/>
        <item x="2992"/>
        <item x="2770"/>
        <item x="2925"/>
        <item x="2795"/>
        <item x="3132"/>
        <item x="2830"/>
        <item x="2835"/>
        <item x="2794"/>
        <item x="2754"/>
        <item x="3058"/>
        <item x="3053"/>
        <item x="2861"/>
        <item x="2926"/>
        <item x="2841"/>
        <item x="3030"/>
        <item x="2950"/>
        <item x="3043"/>
        <item x="2958"/>
        <item x="2987"/>
        <item x="2771"/>
        <item x="2801"/>
        <item x="2638"/>
        <item x="2709"/>
        <item x="3060"/>
        <item x="2869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726"/>
        <item x="3089"/>
        <item x="2654"/>
        <item x="2791"/>
        <item x="2775"/>
        <item x="2773"/>
        <item x="3110"/>
        <item x="3080"/>
        <item x="2691"/>
        <item x="2899"/>
        <item x="3047"/>
        <item x="2827"/>
        <item x="3015"/>
        <item x="2768"/>
        <item x="2831"/>
        <item x="2714"/>
        <item x="2953"/>
        <item x="3084"/>
        <item x="3255"/>
        <item x="2873"/>
        <item x="3014"/>
        <item x="3133"/>
        <item x="2872"/>
        <item x="2998"/>
        <item x="3136"/>
        <item x="2736"/>
        <item x="2799"/>
        <item x="2967"/>
        <item x="2735"/>
        <item x="2871"/>
        <item x="3256"/>
        <item x="3104"/>
        <item x="3094"/>
        <item x="2757"/>
        <item x="2919"/>
        <item x="3147"/>
        <item x="3050"/>
        <item x="2870"/>
        <item x="2719"/>
        <item x="3024"/>
        <item x="2784"/>
        <item x="2874"/>
        <item x="2984"/>
        <item x="3066"/>
        <item x="3023"/>
        <item x="2946"/>
        <item x="2947"/>
        <item x="2889"/>
        <item x="3021"/>
        <item x="3149"/>
        <item x="3100"/>
        <item x="3072"/>
        <item x="2826"/>
        <item x="2969"/>
        <item x="2955"/>
        <item x="2782"/>
        <item x="2851"/>
        <item x="2823"/>
        <item x="2916"/>
        <item x="2790"/>
        <item x="3046"/>
        <item x="2738"/>
        <item x="2759"/>
        <item x="3004"/>
        <item x="2875"/>
        <item x="2783"/>
        <item x="2963"/>
        <item x="2721"/>
        <item x="3258"/>
        <item x="3259"/>
        <item x="3225"/>
        <item x="3299"/>
        <item x="3056"/>
        <item x="2942"/>
        <item x="3297"/>
        <item x="3090"/>
        <item x="3265"/>
        <item x="3266"/>
        <item x="2890"/>
        <item x="3267"/>
        <item x="2856"/>
        <item x="2858"/>
        <item x="2859"/>
        <item x="2985"/>
        <item x="2991"/>
        <item x="3151"/>
        <item x="2655"/>
        <item x="2725"/>
        <item x="3087"/>
        <item x="2977"/>
        <item x="2965"/>
        <item x="3008"/>
        <item x="3029"/>
        <item x="3106"/>
        <item x="2716"/>
        <item x="3128"/>
        <item x="2970"/>
        <item x="3057"/>
        <item x="3144"/>
        <item x="3054"/>
        <item x="2753"/>
        <item x="2842"/>
        <item x="3101"/>
        <item x="3105"/>
        <item x="3113"/>
        <item x="3037"/>
        <item x="2960"/>
        <item x="2797"/>
        <item x="3117"/>
        <item x="3145"/>
        <item x="3011"/>
        <item x="2772"/>
        <item x="2820"/>
        <item x="2935"/>
        <item x="2849"/>
        <item x="3300"/>
        <item x="2927"/>
        <item x="2743"/>
        <item x="2902"/>
        <item x="2888"/>
        <item x="3091"/>
        <item x="3108"/>
        <item x="2975"/>
        <item x="2732"/>
        <item x="2781"/>
        <item x="3138"/>
        <item x="3228"/>
        <item x="3298"/>
        <item x="2996"/>
        <item x="3071"/>
        <item x="2728"/>
        <item x="2964"/>
        <item x="2748"/>
        <item x="2718"/>
        <item x="3010"/>
        <item x="2979"/>
        <item x="2974"/>
        <item x="3062"/>
        <item x="2877"/>
        <item x="3143"/>
        <item x="2706"/>
        <item x="2971"/>
        <item x="2739"/>
        <item x="2921"/>
        <item x="2744"/>
        <item x="2943"/>
        <item x="2913"/>
        <item x="3109"/>
        <item x="2833"/>
        <item x="2917"/>
        <item x="3093"/>
        <item x="2933"/>
        <item x="3268"/>
        <item x="2734"/>
        <item x="3017"/>
        <item x="2832"/>
        <item x="3013"/>
        <item x="2923"/>
        <item x="2959"/>
        <item x="2825"/>
        <item x="2999"/>
        <item x="3055"/>
        <item x="2840"/>
        <item x="2836"/>
        <item x="2972"/>
        <item x="2852"/>
        <item x="2756"/>
        <item x="2911"/>
        <item x="2766"/>
        <item x="3033"/>
        <item x="2819"/>
        <item x="3098"/>
        <item x="2878"/>
        <item x="2860"/>
        <item x="2798"/>
        <item x="2978"/>
        <item x="3002"/>
        <item x="3118"/>
        <item x="3141"/>
        <item x="2707"/>
        <item x="3099"/>
        <item x="3115"/>
        <item x="3041"/>
        <item x="2765"/>
        <item x="3119"/>
        <item x="3061"/>
        <item x="2990"/>
        <item x="2793"/>
        <item x="3120"/>
        <item x="2850"/>
        <item x="3044"/>
        <item x="3121"/>
        <item x="3150"/>
        <item x="2957"/>
        <item x="3122"/>
        <item x="2884"/>
        <item x="3102"/>
        <item x="2893"/>
        <item x="3049"/>
        <item x="3088"/>
        <item x="2876"/>
        <item x="3095"/>
        <item x="3082"/>
        <item x="2986"/>
        <item x="2867"/>
        <item x="2749"/>
        <item x="2755"/>
        <item x="2802"/>
        <item x="2868"/>
        <item x="3064"/>
        <item x="3269"/>
        <item x="3270"/>
        <item x="3272"/>
        <item x="3123"/>
        <item x="2910"/>
        <item x="3092"/>
        <item x="2932"/>
        <item x="2845"/>
        <item x="3063"/>
        <item x="3273"/>
        <item x="3067"/>
        <item x="2722"/>
        <item x="3068"/>
        <item x="3034"/>
        <item x="2966"/>
        <item x="2792"/>
        <item x="3135"/>
        <item x="3129"/>
        <item x="3146"/>
        <item x="3073"/>
        <item x="2944"/>
        <item x="3097"/>
        <item x="3025"/>
        <item x="3074"/>
        <item x="2774"/>
        <item x="3075"/>
        <item x="3018"/>
        <item x="2803"/>
        <item x="3124"/>
        <item x="3036"/>
        <item x="3039"/>
        <item x="3040"/>
        <item x="3086"/>
        <item x="2941"/>
        <item x="3134"/>
        <item x="2708"/>
        <item x="2956"/>
        <item x="3006"/>
        <item x="3012"/>
        <item x="2897"/>
        <item x="3083"/>
        <item x="3142"/>
        <item x="2838"/>
        <item x="2981"/>
        <item x="3125"/>
        <item x="3096"/>
        <item x="3131"/>
        <item x="2930"/>
        <item x="2954"/>
        <item x="2983"/>
        <item x="3042"/>
        <item x="2886"/>
        <item x="3003"/>
        <item x="3000"/>
        <item x="2931"/>
        <item x="2928"/>
        <item x="2909"/>
        <item x="2837"/>
        <item x="2880"/>
        <item x="2937"/>
        <item x="2896"/>
        <item x="2988"/>
        <item x="2949"/>
        <item x="2864"/>
        <item x="3048"/>
        <item x="2789"/>
        <item x="2800"/>
        <item x="3031"/>
        <item x="2905"/>
        <item x="2824"/>
        <item x="2918"/>
        <item x="2980"/>
        <item x="2920"/>
        <item x="2881"/>
        <item x="2934"/>
        <item x="2912"/>
        <item x="3026"/>
        <item x="2904"/>
        <item x="3130"/>
        <item x="3020"/>
        <item x="2915"/>
        <item x="2894"/>
        <item x="2863"/>
        <item x="2951"/>
        <item x="2898"/>
        <item x="2962"/>
        <item x="2936"/>
        <item x="2879"/>
        <item x="3035"/>
        <item x="2976"/>
        <item x="3022"/>
        <item x="2767"/>
        <item x="2906"/>
        <item x="2945"/>
        <item x="2729"/>
        <item x="3038"/>
        <item x="2829"/>
        <item x="2952"/>
        <item x="3126"/>
        <item x="3152"/>
        <item x="3153"/>
        <item x="3154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2788"/>
        <item x="2989"/>
        <item x="2866"/>
        <item x="2914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2862"/>
        <item x="3260"/>
        <item x="3261"/>
        <item x="3262"/>
        <item x="3263"/>
        <item x="3264"/>
        <item x="3271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2938"/>
        <item x="3111"/>
        <item x="3301"/>
        <item x="3302"/>
        <item x="3303"/>
        <item x="3304"/>
        <item x="3305"/>
        <item x="3306"/>
        <item x="3307"/>
        <item x="2847"/>
        <item x="2751"/>
        <item x="3019"/>
        <item x="3027"/>
        <item x="3308"/>
        <item x="3309"/>
        <item x="3310"/>
        <item x="3028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2940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14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numFmtId="181" showAll="0"/>
    <pivotField compact="0" outline="0" multipleItemSelectionAllowed="1" numFmtId="181" showAll="0"/>
    <pivotField dataField="1" compact="0" outline="0" multipleItemSelectionAllowed="1" numFmtId="180" showAll="0"/>
    <pivotField compact="0" outline="0" multipleItemSelectionAllowed="1" numFmtId="180" showAll="0"/>
    <pivotField compact="0" outline="0" multipleItemSelectionAllowed="1" numFmtId="180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1"/>
  </rowFields>
  <rowItems count="33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</rowItems>
  <colFields count="1">
    <field x="-2"/>
  </colFields>
  <colItems count="2">
    <i>
      <x/>
    </i>
    <i i="1">
      <x v="1"/>
    </i>
  </colItems>
  <dataFields count="2">
    <dataField name="COUNTA of Policy Name" fld="6" subtotal="count" baseField="0" baseItem="0"/>
    <dataField name="SUM of Gross Premium" fld="9" baseField="0" baseItem="0"/>
  </dataField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Pivot Table 6" cacheId="0" autoFormatId="1" applyNumberFormats="0" applyBorderFormats="0" applyFontFormats="0" applyPatternFormats="0" applyAlignmentFormats="0" applyWidthHeightFormats="1" dataCaption="" updatedVersion="5" compact="0" compactData="0" showDrill="1">
  <location ref="A1:E78" firstHeaderRow="1" firstDataRow="2" firstDataCol="1"/>
  <pivotFields count="18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76">
        <item x="56"/>
        <item x="74"/>
        <item x="25"/>
        <item x="21"/>
        <item x="14"/>
        <item x="1"/>
        <item x="41"/>
        <item x="52"/>
        <item x="15"/>
        <item x="59"/>
        <item x="66"/>
        <item x="53"/>
        <item x="22"/>
        <item x="16"/>
        <item x="5"/>
        <item x="70"/>
        <item x="10"/>
        <item x="62"/>
        <item x="18"/>
        <item x="67"/>
        <item x="39"/>
        <item x="44"/>
        <item x="42"/>
        <item x="54"/>
        <item x="68"/>
        <item x="32"/>
        <item x="33"/>
        <item x="61"/>
        <item x="20"/>
        <item x="19"/>
        <item x="58"/>
        <item x="57"/>
        <item x="29"/>
        <item x="64"/>
        <item x="26"/>
        <item x="45"/>
        <item x="51"/>
        <item x="38"/>
        <item x="65"/>
        <item x="31"/>
        <item x="69"/>
        <item x="73"/>
        <item x="34"/>
        <item x="2"/>
        <item x="47"/>
        <item x="36"/>
        <item x="49"/>
        <item x="46"/>
        <item x="48"/>
        <item x="71"/>
        <item x="23"/>
        <item x="63"/>
        <item x="72"/>
        <item x="37"/>
        <item x="28"/>
        <item x="30"/>
        <item x="3"/>
        <item x="7"/>
        <item x="27"/>
        <item x="50"/>
        <item x="55"/>
        <item x="24"/>
        <item x="13"/>
        <item x="12"/>
        <item x="60"/>
        <item x="9"/>
        <item x="35"/>
        <item x="11"/>
        <item x="40"/>
        <item x="17"/>
        <item x="4"/>
        <item x="8"/>
        <item x="6"/>
        <item x="0"/>
        <item x="43"/>
        <item t="default"/>
      </items>
    </pivotField>
    <pivotField compact="0" outline="0" multipleItemSelectionAllowed="1" numFmtId="181" showAll="0"/>
    <pivotField compact="0" outline="0" multipleItemSelectionAllowed="1" numFmtId="181" showAll="0"/>
    <pivotField dataField="1" compact="0" outline="0" multipleItemSelectionAllowed="1" numFmtId="180" showAll="0"/>
    <pivotField compact="0" outline="0" multipleItemSelectionAllowed="1" numFmtId="180" showAll="0"/>
    <pivotField compact="0" outline="0" multipleItemSelectionAllowed="1" numFmtId="180" showAll="0"/>
    <pivotField compact="0" outline="0" multipleItemSelectionAllowed="1" showAll="0"/>
    <pivotField axis="axisCol" compact="0" outline="0" multipleItemSelectionAllowed="1" showAll="0">
      <items count="4">
        <item x="0"/>
        <item x="1"/>
        <item x="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Gross Premium" fld="9" baseField="0" baseItem="0"/>
  </dataFields>
  <pivotTableStyleInfo showRowHeaders="1" showColHeaders="1" showLastColumn="1"/>
</pivotTableDefinition>
</file>

<file path=xl/pivotTables/pivotTable3.xml><?xml version="1.0" encoding="utf-8"?>
<pivotTableDefinition xmlns="http://schemas.openxmlformats.org/spreadsheetml/2006/main" name="Pivot Table 5" cacheId="0" autoFormatId="1" applyNumberFormats="0" applyBorderFormats="0" applyFontFormats="0" applyPatternFormats="0" applyAlignmentFormats="0" applyWidthHeightFormats="1" dataCaption="" updatedVersion="5" compact="0" compactData="0" showDrill="1">
  <location ref="A1:B8" firstHeaderRow="1" firstDataRow="1" firstDataCol="1"/>
  <pivotFields count="18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7">
        <item x="2"/>
        <item x="4"/>
        <item x="3"/>
        <item x="1"/>
        <item x="0"/>
        <item x="5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81" showAll="0"/>
    <pivotField compact="0" outline="0" multipleItemSelectionAllowed="1" numFmtId="181" showAll="0"/>
    <pivotField dataField="1" compact="0" outline="0" multipleItemSelectionAllowed="1" numFmtId="180" showAll="0"/>
    <pivotField compact="0" outline="0" multipleItemSelectionAllowed="1" numFmtId="180" showAll="0"/>
    <pivotField compact="0" outline="0" multipleItemSelectionAllowed="1" numFmtId="180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ross Premium" fld="9" baseField="0" baseItem="0"/>
  </dataFields>
  <pivotTableStyleInfo showRowHeaders="1" showColHeaders="1" showLastColumn="1"/>
</pivotTableDefinition>
</file>

<file path=xl/pivotTables/pivotTable4.xml><?xml version="1.0" encoding="utf-8"?>
<pivotTableDefinition xmlns="http://schemas.openxmlformats.org/spreadsheetml/2006/main" name="Pivot Table 4" cacheId="0" autoFormatId="1" applyNumberFormats="0" applyBorderFormats="0" applyFontFormats="0" applyPatternFormats="0" applyAlignmentFormats="0" applyWidthHeightFormats="1" dataCaption="" updatedVersion="5" compact="0" compactData="0" showDrill="1">
  <location ref="A1:B6" firstHeaderRow="1" firstDataRow="1" firstDataCol="1"/>
  <pivotFields count="18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81" showAll="0"/>
    <pivotField compact="0" outline="0" multipleItemSelectionAllowed="1" numFmtId="181" showAll="0"/>
    <pivotField dataField="1" compact="0" outline="0" multipleItemSelectionAllowed="1" numFmtId="180" showAll="0"/>
    <pivotField compact="0" outline="0" multipleItemSelectionAllowed="1" numFmtId="180" showAll="0"/>
    <pivotField compact="0" outline="0" multipleItemSelectionAllowed="1" numFmtId="180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5">
        <item x="3"/>
        <item x="1"/>
        <item x="2"/>
        <item x="0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ss Premium" fld="9" baseField="0" baseItem="0"/>
  </dataFields>
  <pivotTableStyleInfo showRowHeaders="1" showColHeaders="1" showLastColumn="1"/>
</pivotTableDefinition>
</file>

<file path=xl/pivotTables/pivotTable5.xml><?xml version="1.0" encoding="utf-8"?>
<pivotTableDefinition xmlns="http://schemas.openxmlformats.org/spreadsheetml/2006/main" name="Pivot Table 3" cacheId="0" autoFormatId="1" applyNumberFormats="0" applyBorderFormats="0" applyFontFormats="0" applyPatternFormats="0" applyAlignmentFormats="0" applyWidthHeightFormats="1" dataCaption="" updatedVersion="5" compact="0" compactData="0" showDrill="1">
  <location ref="A1:B5" firstHeaderRow="1" firstDataRow="1" firstDataCol="1"/>
  <pivotFields count="18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81" showAll="0"/>
    <pivotField compact="0" outline="0" multipleItemSelectionAllowed="1" numFmtId="181" showAll="0"/>
    <pivotField dataField="1" compact="0" outline="0" multipleItemSelectionAllowed="1" numFmtId="180" showAll="0"/>
    <pivotField compact="0" outline="0" multipleItemSelectionAllowed="1" numFmtId="180" showAll="0"/>
    <pivotField compact="0" outline="0" multipleItemSelectionAllowed="1" numFmtId="180" showAll="0"/>
    <pivotField compact="0" outline="0" multipleItemSelectionAllowed="1" showAll="0"/>
    <pivotField axis="axisRow" compact="0" outline="0" multipleItemSelectionAllowed="1" showAll="0">
      <items count="4">
        <item x="0"/>
        <item x="1"/>
        <item x="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ross Premium" fld="9" baseField="0" baseItem="0"/>
  </dataFields>
  <pivotTableStyleInfo showRowHeaders="1" showColHeaders="1" showLastColumn="1"/>
</pivotTableDefinition>
</file>

<file path=xl/pivotTables/pivotTable6.xml><?xml version="1.0" encoding="utf-8"?>
<pivotTableDefinition xmlns="http://schemas.openxmlformats.org/spreadsheetml/2006/main" name="Pivot Table 2" cacheId="0" autoFormatId="1" applyNumberFormats="0" applyBorderFormats="0" applyFontFormats="0" applyPatternFormats="0" applyAlignmentFormats="0" applyWidthHeightFormats="1" dataCaption="" updatedVersion="5" rowGrandTotals="0" compact="0" compactData="0" showDrill="1">
  <location ref="A1:B25" firstHeaderRow="1" firstDataRow="1" firstDataCol="1"/>
  <pivotFields count="18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25">
        <item x="23"/>
        <item x="1"/>
        <item x="8"/>
        <item x="5"/>
        <item x="0"/>
        <item x="17"/>
        <item x="4"/>
        <item x="3"/>
        <item x="12"/>
        <item x="15"/>
        <item x="18"/>
        <item x="14"/>
        <item x="13"/>
        <item x="6"/>
        <item x="22"/>
        <item x="20"/>
        <item x="10"/>
        <item x="19"/>
        <item x="7"/>
        <item x="21"/>
        <item x="9"/>
        <item x="16"/>
        <item x="2"/>
        <item x="1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numFmtId="181" showAll="0"/>
    <pivotField compact="0" outline="0" multipleItemSelectionAllowed="1" numFmtId="181" showAll="0"/>
    <pivotField dataField="1" compact="0" outline="0" multipleItemSelectionAllowed="1" numFmtId="180" showAll="0"/>
    <pivotField compact="0" outline="0" multipleItemSelectionAllowed="1" numFmtId="180" showAll="0"/>
    <pivotField compact="0" outline="0" multipleItemSelectionAllowed="1" numFmtId="180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UM of Gross Premium" fld="9" baseField="0" baseItem="0"/>
  </dataFields>
  <pivotTableStyleInfo showRowHeaders="1" showColHeaders="1" showLastColumn="1"/>
</pivotTableDefinition>
</file>

<file path=xl/pivotTables/pivotTable7.xml><?xml version="1.0" encoding="utf-8"?>
<pivotTableDefinition xmlns="http://schemas.openxmlformats.org/spreadsheetml/2006/main" name="Dashboards" cacheId="0" autoFormatId="1" applyNumberFormats="0" applyBorderFormats="0" applyFontFormats="0" applyPatternFormats="0" applyAlignmentFormats="0" applyWidthHeightFormats="1" dataCaption="" updatedVersion="5" compact="0" compactData="0" showDrill="1">
  <location ref="A2:B8" firstHeaderRow="1" firstDataRow="1" firstDataCol="1"/>
  <pivotFields count="18"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6">
        <item x="0"/>
        <item x="1"/>
        <item x="3"/>
        <item x="2"/>
        <item x="4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81" showAll="0"/>
    <pivotField compact="0" outline="0" multipleItemSelectionAllowed="1" numFmtId="181" showAll="0"/>
    <pivotField dataField="1" compact="0" outline="0" multipleItemSelectionAllowed="1" numFmtId="180" showAll="0"/>
    <pivotField compact="0" outline="0" multipleItemSelectionAllowed="1" numFmtId="180" showAll="0"/>
    <pivotField compact="0" outline="0" multipleItemSelectionAllowed="1" numFmtId="180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Gross Premium" fld="9" baseField="0" baseItem="0"/>
  </dataFields>
  <pivotTableStyleInfo showRowHeaders="1" showColHeaders="1" showLastColumn="1"/>
</pivotTableDefinition>
</file>

<file path=xl/pivotTables/pivotTable8.xml><?xml version="1.0" encoding="utf-8"?>
<pivotTableDefinition xmlns="http://schemas.openxmlformats.org/spreadsheetml/2006/main" name="Dashboards 2" cacheId="0" autoFormatId="1" applyNumberFormats="0" applyBorderFormats="0" applyFontFormats="0" applyPatternFormats="0" applyAlignmentFormats="0" applyWidthHeightFormats="1" dataCaption="" updatedVersion="5" compact="0" compactData="0" showDrill="1">
  <location ref="C2:C3" firstHeaderRow="1" firstDataRow="1" firstDataCol="0"/>
  <pivotFields count="18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numFmtId="181" showAll="0"/>
    <pivotField compact="0" outline="0" multipleItemSelectionAllowed="1" numFmtId="181" showAll="0"/>
    <pivotField dataField="1" compact="0" outline="0" multipleItemSelectionAllowed="1" numFmtId="180" showAll="0"/>
    <pivotField compact="0" outline="0" multipleItemSelectionAllowed="1" numFmtId="180" showAll="0"/>
    <pivotField compact="0" outline="0" multipleItemSelectionAllowed="1" numFmtId="180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dataFields count="1">
    <dataField name="SUM of Gross Premium" fld="9" baseField="0" baseItem="0"/>
  </dataFields>
  <pivotTableStyleInfo showRowHeaders="1" showColHeaders="1" showLastColumn="1"/>
</pivotTableDefinition>
</file>

<file path=xl/tables/table1.xml><?xml version="1.0" encoding="utf-8"?>
<table xmlns="http://schemas.openxmlformats.org/spreadsheetml/2006/main" id="1" name="Table_1" displayName="Table_1" ref="A1:C6279" headerRowCount="0">
  <tableColumns count="3">
    <tableColumn id="1" name="Column1" dataDxfId="0"/>
    <tableColumn id="2" name="Column2" dataDxfId="1"/>
    <tableColumn id="3" name="Column3" dataDxfId="2"/>
  </tableColumns>
  <tableStyleInfo name="Liability_client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R6279">
  <tableColumns count="18">
    <tableColumn id="1" name="PL NO" dataDxfId="3"/>
    <tableColumn id="2" name="Client Id" dataDxfId="4"/>
    <tableColumn id="3" name="Sales Channel" dataDxfId="5"/>
    <tableColumn id="4" name="POS Location" dataDxfId="6"/>
    <tableColumn id="5" name="Insurer Name" dataDxfId="7"/>
    <tableColumn id="6" name="Category" dataDxfId="8"/>
    <tableColumn id="7" name="Policy Name" dataDxfId="9"/>
    <tableColumn id="8" name="Policy Start Date" dataDxfId="10"/>
    <tableColumn id="9" name="Policy End Date" dataDxfId="11"/>
    <tableColumn id="10" name="Gross Premium" dataDxfId="12"/>
    <tableColumn id="11" name="Total GST Amount" dataDxfId="13"/>
    <tableColumn id="12" name="Net Premium" dataDxfId="14"/>
    <tableColumn id="13" name="Total Brokerage Received" dataDxfId="15"/>
    <tableColumn id="14" name="Client Type" dataDxfId="16"/>
    <tableColumn id="15" name="Policy MIS New" dataDxfId="17"/>
    <tableColumn id="16" name="Type of Purchase&#10;(New Client/Old Client)" dataDxfId="18"/>
    <tableColumn id="17" name="HasLiability" dataDxfId="19"/>
    <tableColumn id="18" name="IsCrossSold" dataDxfId="20"/>
  </tableColumns>
  <tableStyleInfo name="Raw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A1" sqref="A1"/>
    </sheetView>
  </sheetViews>
  <sheetFormatPr defaultColWidth="14.4259259259259" defaultRowHeight="15" customHeight="1"/>
  <cols>
    <col min="1" max="1" width="8" customWidth="1"/>
    <col min="2" max="2" width="6.86111111111111" customWidth="1"/>
    <col min="3" max="3" width="12.712962962963" customWidth="1"/>
    <col min="4" max="4" width="14.5740740740741" customWidth="1"/>
    <col min="5" max="5" width="14.287037037037" customWidth="1"/>
    <col min="6" max="9" width="8.71296296296296" customWidth="1"/>
    <col min="10" max="10" width="16.712962962963" customWidth="1"/>
    <col min="11" max="26" width="8.71296296296296" customWidth="1"/>
  </cols>
  <sheetData>
    <row r="1" ht="14.25" customHeight="1" spans="1:26">
      <c r="A1" s="18"/>
      <c r="B1" s="18"/>
      <c r="C1" s="18"/>
      <c r="D1" s="5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4.25" customHeight="1" spans="1:2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 spans="1:26">
      <c r="A3" s="18"/>
      <c r="B3" s="18"/>
      <c r="C3" s="59" t="s">
        <v>0</v>
      </c>
      <c r="D3" s="60" t="s">
        <v>1</v>
      </c>
      <c r="E3" s="61"/>
      <c r="F3" s="61"/>
      <c r="G3" s="61"/>
      <c r="H3" s="61"/>
      <c r="I3" s="61"/>
      <c r="J3" s="64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 spans="1:26">
      <c r="A4" s="18"/>
      <c r="B4" s="18"/>
      <c r="C4" s="62">
        <v>1</v>
      </c>
      <c r="D4" s="63" t="s">
        <v>2</v>
      </c>
      <c r="E4" s="61"/>
      <c r="F4" s="61"/>
      <c r="G4" s="61"/>
      <c r="H4" s="61"/>
      <c r="I4" s="61"/>
      <c r="J4" s="6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 spans="1:26">
      <c r="A5" s="18"/>
      <c r="B5" s="18"/>
      <c r="C5" s="62">
        <v>2</v>
      </c>
      <c r="D5" s="63" t="s">
        <v>3</v>
      </c>
      <c r="E5" s="61"/>
      <c r="F5" s="61"/>
      <c r="G5" s="61"/>
      <c r="H5" s="61"/>
      <c r="I5" s="61"/>
      <c r="J5" s="6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 spans="1:26">
      <c r="A6" s="18"/>
      <c r="B6" s="18"/>
      <c r="C6" s="62">
        <v>3</v>
      </c>
      <c r="D6" s="63" t="s">
        <v>4</v>
      </c>
      <c r="E6" s="61"/>
      <c r="F6" s="61"/>
      <c r="G6" s="61"/>
      <c r="H6" s="61"/>
      <c r="I6" s="61"/>
      <c r="J6" s="6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4.25" customHeight="1" spans="1:2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 spans="1:26">
      <c r="A8" s="18"/>
      <c r="B8" s="18"/>
      <c r="C8" s="58" t="s">
        <v>5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4.25" customHeight="1" spans="1:26">
      <c r="A9" s="18"/>
      <c r="B9" s="18"/>
      <c r="C9" s="60" t="s">
        <v>6</v>
      </c>
      <c r="D9" s="64"/>
      <c r="E9" s="59" t="s">
        <v>7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 spans="1:26">
      <c r="A10" s="18"/>
      <c r="B10" s="18"/>
      <c r="C10" s="65" t="s">
        <v>8</v>
      </c>
      <c r="D10" s="64"/>
      <c r="E10" s="66">
        <v>0.2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4.25" customHeight="1" spans="1:26">
      <c r="A11" s="18"/>
      <c r="B11" s="18"/>
      <c r="C11" s="65" t="s">
        <v>9</v>
      </c>
      <c r="D11" s="64"/>
      <c r="E11" s="66">
        <v>0.2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 spans="1:26">
      <c r="A12" s="18"/>
      <c r="B12" s="18"/>
      <c r="C12" s="65" t="s">
        <v>10</v>
      </c>
      <c r="D12" s="64"/>
      <c r="E12" s="66">
        <v>0.15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 spans="1:26">
      <c r="A13" s="18"/>
      <c r="B13" s="18"/>
      <c r="C13" s="65" t="s">
        <v>11</v>
      </c>
      <c r="D13" s="64"/>
      <c r="E13" s="66">
        <v>0.05</v>
      </c>
      <c r="F13" s="67" t="s">
        <v>12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4.25" customHeight="1" spans="1:2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4.25" customHeight="1" spans="1:2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 spans="1:2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 spans="1:26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4.25" customHeight="1" spans="1:26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4.25" customHeight="1" spans="1:26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 spans="1:26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 spans="1:26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 spans="1:26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 spans="1:26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 spans="1:26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 spans="1:26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 spans="1: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 spans="1:26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 spans="1:26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 spans="1:26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 spans="1:26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 spans="1:2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 spans="1:2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 spans="1:2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 spans="1:2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 spans="1:2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 spans="1:2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 spans="1:2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 spans="1:2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 spans="1:2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 spans="1:26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 spans="1:26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 spans="1:26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 spans="1:26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 spans="1:26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 spans="1:26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 spans="1:2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 spans="1:26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 spans="1:26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 spans="1:26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 spans="1:26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 spans="1:26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 spans="1:26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 spans="1:26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 spans="1:26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 spans="1:26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 spans="1:2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 spans="1:26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 spans="1:26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 spans="1:26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 spans="1:26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 spans="1:26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 spans="1:26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 spans="1:26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 spans="1:26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 spans="1:26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 spans="1:2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 spans="1:26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 spans="1:26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 spans="1:26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 spans="1:26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 spans="1:26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 spans="1:26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 spans="1:26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 spans="1:26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 spans="1:26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 spans="1:2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 spans="1:26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 spans="1:26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 spans="1:26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 spans="1:26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 spans="1:26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 spans="1:26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 spans="1:26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 spans="1:26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 spans="1:26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 spans="1:2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 spans="1:26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 spans="1:26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 spans="1:26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 spans="1:26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 spans="1:26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 spans="1:26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 spans="1:26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 spans="1:26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 spans="1:26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 spans="1:2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 spans="1:26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 spans="1:26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 spans="1:26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 spans="1:26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 spans="1:26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 spans="1:26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 spans="1:26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 spans="1:26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 spans="1:26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4.25" customHeight="1" spans="1:2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4.25" customHeight="1" spans="1:26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4.25" customHeight="1" spans="1:26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4.25" customHeight="1" spans="1:26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4.25" customHeight="1" spans="1:26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4.25" customHeight="1" spans="1:26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4.25" customHeight="1" spans="1:26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4.25" customHeight="1" spans="1:26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4.25" customHeight="1" spans="1:26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4.25" customHeight="1" spans="1:26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4.25" customHeight="1" spans="1:2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4.25" customHeight="1" spans="1:26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4.25" customHeight="1" spans="1:26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4.25" customHeight="1" spans="1:26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4.25" customHeight="1" spans="1:26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4.25" customHeight="1" spans="1:26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4.25" customHeight="1" spans="1:26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4.25" customHeight="1" spans="1:26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4.25" customHeight="1" spans="1:26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4.25" customHeight="1" spans="1:26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4.25" customHeight="1" spans="1: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4.25" customHeight="1" spans="1:26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4.25" customHeight="1" spans="1:26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4.25" customHeight="1" spans="1:26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4.25" customHeight="1" spans="1:26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4.25" customHeight="1" spans="1:26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4.25" customHeight="1" spans="1:26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4.25" customHeight="1" spans="1:26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4.25" customHeight="1" spans="1:26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4.25" customHeight="1" spans="1:26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4.25" customHeight="1" spans="1:2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4.25" customHeight="1" spans="1:26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4.25" customHeight="1" spans="1:26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4.25" customHeight="1" spans="1:26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4.25" customHeight="1" spans="1:26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4.25" customHeight="1" spans="1:26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4.25" customHeight="1" spans="1:26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4.25" customHeight="1" spans="1:26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4.25" customHeight="1" spans="1:26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4.25" customHeight="1" spans="1:26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4.25" customHeight="1" spans="1:2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4.25" customHeight="1" spans="1:26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4.25" customHeight="1" spans="1:26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 spans="1:26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4.25" customHeight="1" spans="1:26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4.25" customHeight="1" spans="1:26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4.25" customHeight="1" spans="1:26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4.25" customHeight="1" spans="1:26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4.25" customHeight="1" spans="1:26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4.25" customHeight="1" spans="1:26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4.25" customHeight="1" spans="1:2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4.25" customHeight="1" spans="1:26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4.25" customHeight="1" spans="1:26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4.25" customHeight="1" spans="1:26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4.25" customHeight="1" spans="1:26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4.25" customHeight="1" spans="1:26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4.25" customHeight="1" spans="1:26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4.25" customHeight="1" spans="1:26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4.25" customHeight="1" spans="1:26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4.25" customHeight="1" spans="1:26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4.25" customHeight="1" spans="1:2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4.25" customHeight="1" spans="1:26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4.25" customHeight="1" spans="1:26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4.25" customHeight="1" spans="1:26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4.25" customHeight="1" spans="1:26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4.25" customHeight="1" spans="1:26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4.25" customHeight="1" spans="1:26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4.25" customHeight="1" spans="1:26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4.25" customHeight="1" spans="1:26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4.25" customHeight="1" spans="1:26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4.25" customHeight="1" spans="1:2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4.25" customHeight="1" spans="1:26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4.25" customHeight="1" spans="1:26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4.25" customHeight="1" spans="1:26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4.25" customHeight="1" spans="1:26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4.25" customHeight="1" spans="1:26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4.25" customHeight="1" spans="1:26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 spans="1:26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 spans="1:26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 spans="1:26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 spans="1:2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 spans="1:26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 spans="1:26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 spans="1:26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 spans="1:26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 spans="1:26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 spans="1:26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 spans="1:26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 spans="1:26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 spans="1:26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4.25" customHeight="1" spans="1:2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4.25" customHeight="1" spans="1:26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 spans="1:26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 spans="1:26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 spans="1:26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 spans="1:26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 spans="1:26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 spans="1:26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 spans="1:26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 spans="1:26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 spans="1:2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 spans="1:26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 spans="1:26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 spans="1:26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 spans="1:26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 spans="1:26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 spans="1:26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 spans="1:26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 spans="1:26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 spans="1:26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 spans="1:2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 spans="1:26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 spans="1:26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 spans="1:26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 spans="1:26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 spans="1:26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 spans="1:26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 spans="1:26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 spans="1:26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 spans="1:26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 spans="1: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 spans="1:26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 spans="1:26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 spans="1:26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 spans="1:26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 spans="1:26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 spans="1:26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 spans="1:26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 spans="1:26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 spans="1:26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 spans="1:2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4.25" customHeight="1" spans="1:26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4.25" customHeight="1" spans="1:26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4.25" customHeight="1" spans="1:26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4.25" customHeight="1" spans="1:26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4.25" customHeight="1" spans="1:26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4.25" customHeight="1" spans="1:26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4.25" customHeight="1" spans="1:26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4.25" customHeight="1" spans="1:26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4.25" customHeight="1" spans="1:26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4.25" customHeight="1" spans="1:2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4.25" customHeight="1" spans="1:26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4.25" customHeight="1" spans="1:26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4.25" customHeight="1" spans="1:26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4.25" customHeight="1" spans="1:26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4.25" customHeight="1" spans="1:26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4.25" customHeight="1" spans="1:26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4.25" customHeight="1" spans="1:26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4.25" customHeight="1" spans="1:26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4.25" customHeight="1" spans="1:26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4.25" customHeight="1" spans="1:2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4.25" customHeight="1" spans="1:26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4.25" customHeight="1" spans="1:26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4.25" customHeight="1" spans="1:26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4.25" customHeight="1" spans="1:26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4.25" customHeight="1" spans="1:26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4.25" customHeight="1" spans="1:26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4.25" customHeight="1" spans="1:26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4.25" customHeight="1" spans="1:26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4.25" customHeight="1" spans="1:26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4.25" customHeight="1" spans="1:2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4.25" customHeight="1" spans="1:26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 spans="1:26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 spans="1:26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 spans="1:26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4.25" customHeight="1" spans="1:26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4.25" customHeight="1" spans="1:26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4.25" customHeight="1" spans="1:26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4.25" customHeight="1" spans="1:26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 spans="1:26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 spans="1:2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 spans="1:26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 spans="1:26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 spans="1:26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 spans="1:26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 spans="1:26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 spans="1:26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 spans="1:26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 spans="1:26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 spans="1:26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 spans="1:2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 spans="1:26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 spans="1:26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 spans="1:26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 spans="1:26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 spans="1:26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 spans="1:26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 spans="1:26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 spans="1:26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 spans="1:26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 spans="1:2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 spans="1:26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 spans="1:26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 spans="1:26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 spans="1:26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 spans="1:26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 spans="1:26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 spans="1:26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 spans="1:26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 spans="1:26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 spans="1:2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 spans="1:26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 spans="1:26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 spans="1:26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 spans="1:26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 spans="1:26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 spans="1:26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 spans="1:26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 spans="1:26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 spans="1:26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 spans="1:2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 spans="1:26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 spans="1:26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 spans="1:26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 spans="1:26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 spans="1:26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 spans="1:26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 spans="1:26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 spans="1:26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 spans="1:26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4.25" customHeight="1" spans="1: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 spans="1:26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 spans="1:26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 spans="1:26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 spans="1:26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 spans="1:26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4.25" customHeight="1" spans="1:26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 spans="1:26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 spans="1:26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 spans="1:26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 spans="1:2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4.25" customHeight="1" spans="1:26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4.25" customHeight="1" spans="1:26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4.25" customHeight="1" spans="1:26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4.25" customHeight="1" spans="1:26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4.25" customHeight="1" spans="1:26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4.25" customHeight="1" spans="1:26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4.25" customHeight="1" spans="1:26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4.25" customHeight="1" spans="1:26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4.25" customHeight="1" spans="1:26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4.25" customHeight="1" spans="1:2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4.25" customHeight="1" spans="1:26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4.25" customHeight="1" spans="1:26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4.25" customHeight="1" spans="1:26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4.25" customHeight="1" spans="1:26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4.25" customHeight="1" spans="1:26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4.25" customHeight="1" spans="1:26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4.25" customHeight="1" spans="1:26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4.25" customHeight="1" spans="1:26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4.25" customHeight="1" spans="1:26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4.25" customHeight="1" spans="1:2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4.25" customHeight="1" spans="1:26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4.25" customHeight="1" spans="1:26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4.25" customHeight="1" spans="1:26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4.25" customHeight="1" spans="1:26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4.25" customHeight="1" spans="1:26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4.25" customHeight="1" spans="1:26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4.25" customHeight="1" spans="1:26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4.25" customHeight="1" spans="1:26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4.25" customHeight="1" spans="1:26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4.25" customHeight="1" spans="1:2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4.25" customHeight="1" spans="1:26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4.25" customHeight="1" spans="1:26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4.25" customHeight="1" spans="1:26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4.25" customHeight="1" spans="1:26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4.25" customHeight="1" spans="1:26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4.25" customHeight="1" spans="1:26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4.25" customHeight="1" spans="1:26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4.25" customHeight="1" spans="1:26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4.25" customHeight="1" spans="1:26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4.25" customHeight="1" spans="1:2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4.25" customHeight="1" spans="1:26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4.25" customHeight="1" spans="1:26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4.25" customHeight="1" spans="1:26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4.25" customHeight="1" spans="1:26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4.25" customHeight="1" spans="1:26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4.25" customHeight="1" spans="1:26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4.25" customHeight="1" spans="1:26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4.25" customHeight="1" spans="1:26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4.25" customHeight="1" spans="1:26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4.25" customHeight="1" spans="1:2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4.25" customHeight="1" spans="1:26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4.25" customHeight="1" spans="1:26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4.25" customHeight="1" spans="1:26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4.25" customHeight="1" spans="1:26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4.25" customHeight="1" spans="1:26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4.25" customHeight="1" spans="1:26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4.25" customHeight="1" spans="1:26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4.25" customHeight="1" spans="1:26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4.25" customHeight="1" spans="1:26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4.25" customHeight="1" spans="1:2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4.25" customHeight="1" spans="1:26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4.25" customHeight="1" spans="1:26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4.25" customHeight="1" spans="1:26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4.25" customHeight="1" spans="1:26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4.25" customHeight="1" spans="1:26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4.25" customHeight="1" spans="1:26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4.25" customHeight="1" spans="1:26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4.25" customHeight="1" spans="1:26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4.25" customHeight="1" spans="1:26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4.25" customHeight="1" spans="1:2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4.25" customHeight="1" spans="1:26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4.25" customHeight="1" spans="1:26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4.25" customHeight="1" spans="1:26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4.25" customHeight="1" spans="1:26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4.25" customHeight="1" spans="1:26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4.25" customHeight="1" spans="1:26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4.25" customHeight="1" spans="1:26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4.25" customHeight="1" spans="1:26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4.25" customHeight="1" spans="1:26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4.25" customHeight="1" spans="1:2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4.25" customHeight="1" spans="1:26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4.25" customHeight="1" spans="1:26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4.25" customHeight="1" spans="1:26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4.25" customHeight="1" spans="1:26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4.25" customHeight="1" spans="1:26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4.25" customHeight="1" spans="1:26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4.25" customHeight="1" spans="1:26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4.25" customHeight="1" spans="1:26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4.25" customHeight="1" spans="1:26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4.25" customHeight="1" spans="1: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4.25" customHeight="1" spans="1:26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4.25" customHeight="1" spans="1:26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4.25" customHeight="1" spans="1:26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4.25" customHeight="1" spans="1:26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4.25" customHeight="1" spans="1:26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4.25" customHeight="1" spans="1:26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4.25" customHeight="1" spans="1:26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4.25" customHeight="1" spans="1:26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4.25" customHeight="1" spans="1:26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4.25" customHeight="1" spans="1:2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4.25" customHeight="1" spans="1:26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4.25" customHeight="1" spans="1:26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4.25" customHeight="1" spans="1:26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4.25" customHeight="1" spans="1:26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4.25" customHeight="1" spans="1:26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4.25" customHeight="1" spans="1:26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4.25" customHeight="1" spans="1:26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4.25" customHeight="1" spans="1:26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4.25" customHeight="1" spans="1:26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4.25" customHeight="1" spans="1:2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4.25" customHeight="1" spans="1:26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4.25" customHeight="1" spans="1:26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4.25" customHeight="1" spans="1:26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4.25" customHeight="1" spans="1:26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4.25" customHeight="1" spans="1:26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4.25" customHeight="1" spans="1:26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4.25" customHeight="1" spans="1:26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4.25" customHeight="1" spans="1:26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4.25" customHeight="1" spans="1:26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4.25" customHeight="1" spans="1:2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4.25" customHeight="1" spans="1:26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4.25" customHeight="1" spans="1:26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4.25" customHeight="1" spans="1:26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4.25" customHeight="1" spans="1:26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4.25" customHeight="1" spans="1:26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4.25" customHeight="1" spans="1:26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4.25" customHeight="1" spans="1:26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4.25" customHeight="1" spans="1:26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4.25" customHeight="1" spans="1:26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4.25" customHeight="1" spans="1:2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4.25" customHeight="1" spans="1:26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4.25" customHeight="1" spans="1:26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4.25" customHeight="1" spans="1:26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4.25" customHeight="1" spans="1:26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4.25" customHeight="1" spans="1:26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4.25" customHeight="1" spans="1:26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4.25" customHeight="1" spans="1:26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4.25" customHeight="1" spans="1:26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4.25" customHeight="1" spans="1:26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4.25" customHeight="1" spans="1:2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4.25" customHeight="1" spans="1:26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4.25" customHeight="1" spans="1:26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4.25" customHeight="1" spans="1:26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4.25" customHeight="1" spans="1:26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4.25" customHeight="1" spans="1:26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4.25" customHeight="1" spans="1:26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4.25" customHeight="1" spans="1:26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4.25" customHeight="1" spans="1:26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4.25" customHeight="1" spans="1:26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4.25" customHeight="1" spans="1:2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4.25" customHeight="1" spans="1:26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4.25" customHeight="1" spans="1:26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4.25" customHeight="1" spans="1:26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4.25" customHeight="1" spans="1:26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4.25" customHeight="1" spans="1:26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4.25" customHeight="1" spans="1:26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4.25" customHeight="1" spans="1:26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4.25" customHeight="1" spans="1:26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4.25" customHeight="1" spans="1:26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4.25" customHeight="1" spans="1:2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4.25" customHeight="1" spans="1:26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4.25" customHeight="1" spans="1:26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4.25" customHeight="1" spans="1:26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4.25" customHeight="1" spans="1:26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4.25" customHeight="1" spans="1:26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4.25" customHeight="1" spans="1:26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4.25" customHeight="1" spans="1:26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4.25" customHeight="1" spans="1:26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4.25" customHeight="1" spans="1:26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4.25" customHeight="1" spans="1:2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4.25" customHeight="1" spans="1:26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4.25" customHeight="1" spans="1:26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4.25" customHeight="1" spans="1:26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4.25" customHeight="1" spans="1:26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4.25" customHeight="1" spans="1:26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4.25" customHeight="1" spans="1:26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4.25" customHeight="1" spans="1:26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4.25" customHeight="1" spans="1:26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4.25" customHeight="1" spans="1:26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4.25" customHeight="1" spans="1:2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4.25" customHeight="1" spans="1:26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4.25" customHeight="1" spans="1:26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4.25" customHeight="1" spans="1:26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4.25" customHeight="1" spans="1:26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4.25" customHeight="1" spans="1:26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4.25" customHeight="1" spans="1:26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4.25" customHeight="1" spans="1:26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4.25" customHeight="1" spans="1:26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4.25" customHeight="1" spans="1:26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4.25" customHeight="1" spans="1: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4.25" customHeight="1" spans="1:26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4.25" customHeight="1" spans="1:26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4.25" customHeight="1" spans="1:26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4.25" customHeight="1" spans="1:26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4.25" customHeight="1" spans="1:26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4.25" customHeight="1" spans="1:26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4.25" customHeight="1" spans="1:26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4.25" customHeight="1" spans="1:26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4.25" customHeight="1" spans="1:26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4.25" customHeight="1" spans="1:2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4.25" customHeight="1" spans="1:26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4.25" customHeight="1" spans="1:26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4.25" customHeight="1" spans="1:26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4.25" customHeight="1" spans="1:26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4.25" customHeight="1" spans="1:26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4.25" customHeight="1" spans="1:26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4.25" customHeight="1" spans="1:26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4.25" customHeight="1" spans="1:26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4.25" customHeight="1" spans="1:26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4.25" customHeight="1" spans="1:2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4.25" customHeight="1" spans="1:26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4.25" customHeight="1" spans="1:26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4.25" customHeight="1" spans="1:26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4.25" customHeight="1" spans="1:26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4.25" customHeight="1" spans="1:26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4.25" customHeight="1" spans="1:26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4.25" customHeight="1" spans="1:26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4.25" customHeight="1" spans="1:26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4.25" customHeight="1" spans="1:26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4.25" customHeight="1" spans="1:2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4.25" customHeight="1" spans="1:26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4.25" customHeight="1" spans="1:26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4.25" customHeight="1" spans="1:26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4.25" customHeight="1" spans="1:26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4.25" customHeight="1" spans="1:26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4.25" customHeight="1" spans="1:26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4.25" customHeight="1" spans="1:26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4.25" customHeight="1" spans="1:26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4.25" customHeight="1" spans="1:26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4.25" customHeight="1" spans="1:2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4.25" customHeight="1" spans="1:26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4.25" customHeight="1" spans="1:26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4.25" customHeight="1" spans="1:26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4.25" customHeight="1" spans="1:26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4.25" customHeight="1" spans="1:26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4.25" customHeight="1" spans="1:26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4.25" customHeight="1" spans="1:26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4.25" customHeight="1" spans="1:26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4.25" customHeight="1" spans="1:26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4.25" customHeight="1" spans="1:2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4.25" customHeight="1" spans="1:26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4.25" customHeight="1" spans="1:26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4.25" customHeight="1" spans="1:26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4.25" customHeight="1" spans="1:26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4.25" customHeight="1" spans="1:26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4.25" customHeight="1" spans="1:26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4.25" customHeight="1" spans="1:26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4.25" customHeight="1" spans="1:26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4.25" customHeight="1" spans="1:26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4.25" customHeight="1" spans="1:2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4.25" customHeight="1" spans="1:26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4.25" customHeight="1" spans="1:26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4.25" customHeight="1" spans="1:26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4.25" customHeight="1" spans="1:26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4.25" customHeight="1" spans="1:26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4.25" customHeight="1" spans="1:26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4.25" customHeight="1" spans="1:26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4.25" customHeight="1" spans="1:26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4.25" customHeight="1" spans="1:26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4.25" customHeight="1" spans="1:2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4.25" customHeight="1" spans="1:26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4.25" customHeight="1" spans="1:26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4.25" customHeight="1" spans="1:26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4.25" customHeight="1" spans="1:26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4.25" customHeight="1" spans="1:26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4.25" customHeight="1" spans="1:26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4.25" customHeight="1" spans="1:26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4.25" customHeight="1" spans="1:26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4.25" customHeight="1" spans="1:26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4.25" customHeight="1" spans="1:2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4.25" customHeight="1" spans="1:26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4.25" customHeight="1" spans="1:26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4.25" customHeight="1" spans="1:26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4.25" customHeight="1" spans="1:26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4.25" customHeight="1" spans="1:26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4.25" customHeight="1" spans="1:26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4.25" customHeight="1" spans="1:26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4.25" customHeight="1" spans="1:26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4.25" customHeight="1" spans="1:26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4.25" customHeight="1" spans="1:2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4.25" customHeight="1" spans="1:26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4.25" customHeight="1" spans="1:26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4.25" customHeight="1" spans="1:26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4.25" customHeight="1" spans="1:26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4.25" customHeight="1" spans="1:26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4.25" customHeight="1" spans="1:26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4.25" customHeight="1" spans="1:26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4.25" customHeight="1" spans="1:26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4.25" customHeight="1" spans="1:26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4.25" customHeight="1" spans="1: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4.25" customHeight="1" spans="1:26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4.25" customHeight="1" spans="1:26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4.25" customHeight="1" spans="1:26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4.25" customHeight="1" spans="1:26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4.25" customHeight="1" spans="1:26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4.25" customHeight="1" spans="1:26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4.25" customHeight="1" spans="1:26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4.25" customHeight="1" spans="1:26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4.25" customHeight="1" spans="1:26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4.25" customHeight="1" spans="1:2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4.25" customHeight="1" spans="1:26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4.25" customHeight="1" spans="1:26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4.25" customHeight="1" spans="1:26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4.25" customHeight="1" spans="1:26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4.25" customHeight="1" spans="1:26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4.25" customHeight="1" spans="1:26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4.25" customHeight="1" spans="1:26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4.25" customHeight="1" spans="1:26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4.25" customHeight="1" spans="1:26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4.25" customHeight="1" spans="1:2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4.25" customHeight="1" spans="1:26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4.25" customHeight="1" spans="1:26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4.25" customHeight="1" spans="1:26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4.25" customHeight="1" spans="1:26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4.25" customHeight="1" spans="1:26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4.25" customHeight="1" spans="1:26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4.25" customHeight="1" spans="1:26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4.25" customHeight="1" spans="1:26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4.25" customHeight="1" spans="1:26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4.25" customHeight="1" spans="1:2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4.25" customHeight="1" spans="1:26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4.25" customHeight="1" spans="1:26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4.25" customHeight="1" spans="1:26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4.25" customHeight="1" spans="1:26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4.25" customHeight="1" spans="1:26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4.25" customHeight="1" spans="1:26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4.25" customHeight="1" spans="1:26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4.25" customHeight="1" spans="1:26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4.25" customHeight="1" spans="1:26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4.25" customHeight="1" spans="1:2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4.25" customHeight="1" spans="1:26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4.25" customHeight="1" spans="1:26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4.25" customHeight="1" spans="1:26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4.25" customHeight="1" spans="1:26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4.25" customHeight="1" spans="1:26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4.25" customHeight="1" spans="1:26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4.25" customHeight="1" spans="1:26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4.25" customHeight="1" spans="1:26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4.25" customHeight="1" spans="1:26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4.25" customHeight="1" spans="1:2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4.25" customHeight="1" spans="1:26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4.25" customHeight="1" spans="1:26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4.25" customHeight="1" spans="1:26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4.25" customHeight="1" spans="1:26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4.25" customHeight="1" spans="1:26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4.25" customHeight="1" spans="1:26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4.25" customHeight="1" spans="1:26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4.25" customHeight="1" spans="1:26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4.25" customHeight="1" spans="1:26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4.25" customHeight="1" spans="1:2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4.25" customHeight="1" spans="1:26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4.25" customHeight="1" spans="1:26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4.25" customHeight="1" spans="1:26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4.25" customHeight="1" spans="1:26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4.25" customHeight="1" spans="1:26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4.25" customHeight="1" spans="1:26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4.25" customHeight="1" spans="1:26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4.25" customHeight="1" spans="1:26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4.25" customHeight="1" spans="1:26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4.25" customHeight="1" spans="1:2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4.25" customHeight="1" spans="1:26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4.25" customHeight="1" spans="1:26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4.25" customHeight="1" spans="1:26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4.25" customHeight="1" spans="1:26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4.25" customHeight="1" spans="1:26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4.25" customHeight="1" spans="1:26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4.25" customHeight="1" spans="1:26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4.25" customHeight="1" spans="1:26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4.25" customHeight="1" spans="1:26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4.25" customHeight="1" spans="1:2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4.25" customHeight="1" spans="1:26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4.25" customHeight="1" spans="1:26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4.25" customHeight="1" spans="1:26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4.25" customHeight="1" spans="1:26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4.25" customHeight="1" spans="1:26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4.25" customHeight="1" spans="1:26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4.25" customHeight="1" spans="1:26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4.25" customHeight="1" spans="1:26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4.25" customHeight="1" spans="1:26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4.25" customHeight="1" spans="1:2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4.25" customHeight="1" spans="1:26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4.25" customHeight="1" spans="1:26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4.25" customHeight="1" spans="1:26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4.25" customHeight="1" spans="1:26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4.25" customHeight="1" spans="1:26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4.25" customHeight="1" spans="1:26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4.25" customHeight="1" spans="1:26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4.25" customHeight="1" spans="1:26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4.25" customHeight="1" spans="1:26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4.25" customHeight="1" spans="1: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4.25" customHeight="1" spans="1:26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4.25" customHeight="1" spans="1:26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4.25" customHeight="1" spans="1:26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4.25" customHeight="1" spans="1:26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4.25" customHeight="1" spans="1:26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4.25" customHeight="1" spans="1:26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4.25" customHeight="1" spans="1:26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4.25" customHeight="1" spans="1:26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4.25" customHeight="1" spans="1:26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4.25" customHeight="1" spans="1:2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4.25" customHeight="1" spans="1:26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4.25" customHeight="1" spans="1:26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4.25" customHeight="1" spans="1:26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4.25" customHeight="1" spans="1:26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4.25" customHeight="1" spans="1:26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4.25" customHeight="1" spans="1:26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4.25" customHeight="1" spans="1:26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4.25" customHeight="1" spans="1:26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4.25" customHeight="1" spans="1:26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4.25" customHeight="1" spans="1:2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4.25" customHeight="1" spans="1:26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4.25" customHeight="1" spans="1:26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4.25" customHeight="1" spans="1:26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4.25" customHeight="1" spans="1:26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4.25" customHeight="1" spans="1:26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4.25" customHeight="1" spans="1:26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4.25" customHeight="1" spans="1:26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4.25" customHeight="1" spans="1:26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4.25" customHeight="1" spans="1:26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4.25" customHeight="1" spans="1:2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4.25" customHeight="1" spans="1:26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4.25" customHeight="1" spans="1:26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4.25" customHeight="1" spans="1:26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4.25" customHeight="1" spans="1:26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4.25" customHeight="1" spans="1:26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4.25" customHeight="1" spans="1:26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4.25" customHeight="1" spans="1:26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4.25" customHeight="1" spans="1:26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4.25" customHeight="1" spans="1:26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4.25" customHeight="1" spans="1:2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4.25" customHeight="1" spans="1:26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4.25" customHeight="1" spans="1:26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4.25" customHeight="1" spans="1:26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4.25" customHeight="1" spans="1:26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4.25" customHeight="1" spans="1:26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4.25" customHeight="1" spans="1:26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4.25" customHeight="1" spans="1:26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4.25" customHeight="1" spans="1:26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4.25" customHeight="1" spans="1:26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4.25" customHeight="1" spans="1:2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4.25" customHeight="1" spans="1:26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4.25" customHeight="1" spans="1:26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4.25" customHeight="1" spans="1:26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4.25" customHeight="1" spans="1:26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4.25" customHeight="1" spans="1:26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4.25" customHeight="1" spans="1:26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4.25" customHeight="1" spans="1:26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4.25" customHeight="1" spans="1:26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4.25" customHeight="1" spans="1:26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4.25" customHeight="1" spans="1:2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4.25" customHeight="1" spans="1:26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4.25" customHeight="1" spans="1:26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4.25" customHeight="1" spans="1:26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4.25" customHeight="1" spans="1:26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4.25" customHeight="1" spans="1:26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4.25" customHeight="1" spans="1:26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4.25" customHeight="1" spans="1:26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4.25" customHeight="1" spans="1:26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4.25" customHeight="1" spans="1:26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4.25" customHeight="1" spans="1:2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4.25" customHeight="1" spans="1:26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4.25" customHeight="1" spans="1:26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4.25" customHeight="1" spans="1:26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4.25" customHeight="1" spans="1:26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4.25" customHeight="1" spans="1:26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4.25" customHeight="1" spans="1:26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4.25" customHeight="1" spans="1:26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4.25" customHeight="1" spans="1:26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4.25" customHeight="1" spans="1:26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4.25" customHeight="1" spans="1:2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4.25" customHeight="1" spans="1:26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4.25" customHeight="1" spans="1:26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4.25" customHeight="1" spans="1:26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4.25" customHeight="1" spans="1:26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4.25" customHeight="1" spans="1:26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4.25" customHeight="1" spans="1:26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4.25" customHeight="1" spans="1:26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4.25" customHeight="1" spans="1:26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4.25" customHeight="1" spans="1:26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4.25" customHeight="1" spans="1:2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4.25" customHeight="1" spans="1:26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4.25" customHeight="1" spans="1:26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4.25" customHeight="1" spans="1:26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4.25" customHeight="1" spans="1:26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4.25" customHeight="1" spans="1:26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4.25" customHeight="1" spans="1:26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4.25" customHeight="1" spans="1:26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4.25" customHeight="1" spans="1:26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4.25" customHeight="1" spans="1:26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4.25" customHeight="1" spans="1: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4.25" customHeight="1" spans="1:26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4.25" customHeight="1" spans="1:26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4.25" customHeight="1" spans="1:26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4.25" customHeight="1" spans="1:26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4.25" customHeight="1" spans="1:26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4.25" customHeight="1" spans="1:26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4.25" customHeight="1" spans="1:26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4.25" customHeight="1" spans="1:26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4.25" customHeight="1" spans="1:26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4.25" customHeight="1" spans="1:2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4.25" customHeight="1" spans="1:26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4.25" customHeight="1" spans="1:26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4.25" customHeight="1" spans="1:26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4.25" customHeight="1" spans="1:26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4.25" customHeight="1" spans="1:26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4.25" customHeight="1" spans="1:26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4.25" customHeight="1" spans="1:26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4.25" customHeight="1" spans="1:26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4.25" customHeight="1" spans="1:26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4.25" customHeight="1" spans="1:2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4.25" customHeight="1" spans="1:26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4.25" customHeight="1" spans="1:26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4.25" customHeight="1" spans="1:26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4.25" customHeight="1" spans="1:26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4.25" customHeight="1" spans="1:26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4.25" customHeight="1" spans="1:26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4.25" customHeight="1" spans="1:26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4.25" customHeight="1" spans="1:26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4.25" customHeight="1" spans="1:26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4.25" customHeight="1" spans="1:2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4.25" customHeight="1" spans="1:26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4.25" customHeight="1" spans="1:26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4.25" customHeight="1" spans="1:26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4.25" customHeight="1" spans="1:26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4.25" customHeight="1" spans="1:26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4.25" customHeight="1" spans="1:26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4.25" customHeight="1" spans="1:26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4.25" customHeight="1" spans="1:26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4.25" customHeight="1" spans="1:26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4.25" customHeight="1" spans="1:2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4.25" customHeight="1" spans="1:26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4.25" customHeight="1" spans="1:26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4.25" customHeight="1" spans="1:26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4.25" customHeight="1" spans="1:26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4.25" customHeight="1" spans="1:26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4.25" customHeight="1" spans="1:26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4.25" customHeight="1" spans="1:26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4.25" customHeight="1" spans="1:26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4.25" customHeight="1" spans="1:26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4.25" customHeight="1" spans="1:2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4.25" customHeight="1" spans="1:26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4.25" customHeight="1" spans="1:26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4.25" customHeight="1" spans="1:26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4.25" customHeight="1" spans="1:26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4.25" customHeight="1" spans="1:26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4.25" customHeight="1" spans="1:26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4.25" customHeight="1" spans="1:26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4.25" customHeight="1" spans="1:26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4.25" customHeight="1" spans="1:26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4.25" customHeight="1" spans="1:2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4.25" customHeight="1" spans="1:26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4.25" customHeight="1" spans="1:26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4.25" customHeight="1" spans="1:26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4.25" customHeight="1" spans="1:26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4.25" customHeight="1" spans="1:26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4.25" customHeight="1" spans="1:26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4.25" customHeight="1" spans="1:26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4.25" customHeight="1" spans="1:26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4.25" customHeight="1" spans="1:26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4.25" customHeight="1" spans="1:2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4.25" customHeight="1" spans="1:26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4.25" customHeight="1" spans="1:26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4.25" customHeight="1" spans="1:26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4.25" customHeight="1" spans="1:26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4.25" customHeight="1" spans="1:26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4.25" customHeight="1" spans="1:26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4.25" customHeight="1" spans="1:26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4.25" customHeight="1" spans="1:26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4.25" customHeight="1" spans="1:26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4.25" customHeight="1" spans="1:2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4.25" customHeight="1" spans="1:26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4.25" customHeight="1" spans="1:26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4.25" customHeight="1" spans="1:26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4.25" customHeight="1" spans="1:26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4.25" customHeight="1" spans="1:26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4.25" customHeight="1" spans="1:26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4.25" customHeight="1" spans="1:26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4.25" customHeight="1" spans="1:26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4.25" customHeight="1" spans="1:26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4.25" customHeight="1" spans="1:2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4.25" customHeight="1" spans="1:26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4.25" customHeight="1" spans="1:26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4.25" customHeight="1" spans="1:26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4.25" customHeight="1" spans="1:26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4.25" customHeight="1" spans="1:26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4.25" customHeight="1" spans="1:26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4.25" customHeight="1" spans="1:26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4.25" customHeight="1" spans="1:26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4.25" customHeight="1" spans="1:26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4.25" customHeight="1" spans="1: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4.25" customHeight="1" spans="1:26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4.25" customHeight="1" spans="1:26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4.25" customHeight="1" spans="1:26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4.25" customHeight="1" spans="1:26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4.25" customHeight="1" spans="1:26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4.25" customHeight="1" spans="1:26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4.25" customHeight="1" spans="1:26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4.25" customHeight="1" spans="1:26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4.25" customHeight="1" spans="1:26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4.25" customHeight="1" spans="1:2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4.25" customHeight="1" spans="1:26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4.25" customHeight="1" spans="1:26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4.25" customHeight="1" spans="1:26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4.25" customHeight="1" spans="1:26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4.25" customHeight="1" spans="1:26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4.25" customHeight="1" spans="1:26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4.25" customHeight="1" spans="1:26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4.25" customHeight="1" spans="1:26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4.25" customHeight="1" spans="1:26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4.25" customHeight="1" spans="1:2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4.25" customHeight="1" spans="1:26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4.25" customHeight="1" spans="1:26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4.25" customHeight="1" spans="1:26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4.25" customHeight="1" spans="1:26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4.25" customHeight="1" spans="1:26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4.25" customHeight="1" spans="1:26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4.25" customHeight="1" spans="1:26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4.25" customHeight="1" spans="1:26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4.25" customHeight="1" spans="1:26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4.25" customHeight="1" spans="1:2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4.25" customHeight="1" spans="1:26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4.25" customHeight="1" spans="1:26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4.25" customHeight="1" spans="1:26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4.25" customHeight="1" spans="1:26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4.25" customHeight="1" spans="1:26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4.25" customHeight="1" spans="1:26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4.25" customHeight="1" spans="1:26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4.25" customHeight="1" spans="1:26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4.25" customHeight="1" spans="1:26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4.25" customHeight="1" spans="1:2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4.25" customHeight="1" spans="1:26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4.25" customHeight="1" spans="1:26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4.25" customHeight="1" spans="1:26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4.25" customHeight="1" spans="1:26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4.25" customHeight="1" spans="1:26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4.25" customHeight="1" spans="1:26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4.25" customHeight="1" spans="1:26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4.25" customHeight="1" spans="1:26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4.25" customHeight="1" spans="1:26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4.25" customHeight="1" spans="1:2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4.25" customHeight="1" spans="1:26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4.25" customHeight="1" spans="1:26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4.25" customHeight="1" spans="1:26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4.25" customHeight="1" spans="1:26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4.25" customHeight="1" spans="1:26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4.25" customHeight="1" spans="1:26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4.25" customHeight="1" spans="1:26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4.25" customHeight="1" spans="1:26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4.25" customHeight="1" spans="1:26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4.25" customHeight="1" spans="1:2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4.25" customHeight="1" spans="1:26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4.25" customHeight="1" spans="1:26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4.25" customHeight="1" spans="1:26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4.25" customHeight="1" spans="1:26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4.25" customHeight="1" spans="1:26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4.25" customHeight="1" spans="1:26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4.25" customHeight="1" spans="1:26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4.25" customHeight="1" spans="1:26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4.25" customHeight="1" spans="1:26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4.25" customHeight="1" spans="1:2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4.25" customHeight="1" spans="1:26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4.25" customHeight="1" spans="1:26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4.25" customHeight="1" spans="1:26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4.25" customHeight="1" spans="1:26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9">
    <mergeCell ref="D3:J3"/>
    <mergeCell ref="D4:J4"/>
    <mergeCell ref="D5:J5"/>
    <mergeCell ref="D6:J6"/>
    <mergeCell ref="C9:D9"/>
    <mergeCell ref="C10:D10"/>
    <mergeCell ref="C11:D11"/>
    <mergeCell ref="C12:D12"/>
    <mergeCell ref="C13:D13"/>
  </mergeCells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6279"/>
  <sheetViews>
    <sheetView workbookViewId="0">
      <selection activeCell="A1" sqref="A1"/>
    </sheetView>
  </sheetViews>
  <sheetFormatPr defaultColWidth="14.4259259259259" defaultRowHeight="15" customHeight="1" outlineLevelCol="2"/>
  <cols>
    <col min="1" max="1" width="18" customWidth="1"/>
    <col min="2" max="3" width="29.5740740740741" customWidth="1"/>
  </cols>
  <sheetData>
    <row r="1" customHeight="1" spans="1:3">
      <c r="A1" s="56"/>
      <c r="B1" s="56"/>
      <c r="C1" s="56"/>
    </row>
    <row r="2" customHeight="1" spans="1:3">
      <c r="A2" s="57"/>
      <c r="B2" s="57"/>
      <c r="C2" s="57"/>
    </row>
    <row r="3" customHeight="1" spans="1:3">
      <c r="A3" s="57"/>
      <c r="B3" s="57"/>
      <c r="C3" s="57"/>
    </row>
    <row r="4" customHeight="1" spans="1:3">
      <c r="A4" s="57"/>
      <c r="B4" s="57"/>
      <c r="C4" s="57"/>
    </row>
    <row r="5" customHeight="1" spans="1:3">
      <c r="A5" s="57"/>
      <c r="B5" s="57"/>
      <c r="C5" s="57"/>
    </row>
    <row r="6" customHeight="1" spans="1:3">
      <c r="A6" s="57"/>
      <c r="B6" s="57"/>
      <c r="C6" s="57"/>
    </row>
    <row r="7" customHeight="1" spans="1:3">
      <c r="A7" s="57"/>
      <c r="B7" s="57"/>
      <c r="C7" s="57"/>
    </row>
    <row r="8" customHeight="1" spans="1:3">
      <c r="A8" s="57"/>
      <c r="B8" s="57"/>
      <c r="C8" s="57"/>
    </row>
    <row r="9" customHeight="1" spans="1:3">
      <c r="A9" s="57"/>
      <c r="B9" s="57"/>
      <c r="C9" s="57"/>
    </row>
    <row r="10" customHeight="1" spans="1:3">
      <c r="A10" s="57"/>
      <c r="B10" s="57"/>
      <c r="C10" s="57"/>
    </row>
    <row r="11" customHeight="1" spans="1:3">
      <c r="A11" s="57"/>
      <c r="B11" s="57"/>
      <c r="C11" s="57"/>
    </row>
    <row r="12" customHeight="1" spans="1:3">
      <c r="A12" s="57"/>
      <c r="B12" s="57"/>
      <c r="C12" s="57"/>
    </row>
    <row r="13" customHeight="1" spans="1:3">
      <c r="A13" s="57"/>
      <c r="B13" s="57"/>
      <c r="C13" s="57"/>
    </row>
    <row r="14" customHeight="1" spans="1:3">
      <c r="A14" s="57"/>
      <c r="B14" s="57"/>
      <c r="C14" s="57"/>
    </row>
    <row r="15" customHeight="1" spans="1:3">
      <c r="A15" s="57"/>
      <c r="B15" s="57"/>
      <c r="C15" s="57"/>
    </row>
    <row r="16" customHeight="1" spans="1:3">
      <c r="A16" s="57"/>
      <c r="B16" s="57"/>
      <c r="C16" s="57"/>
    </row>
    <row r="17" customHeight="1" spans="1:3">
      <c r="A17" s="57"/>
      <c r="B17" s="57"/>
      <c r="C17" s="57"/>
    </row>
    <row r="18" customHeight="1" spans="1:3">
      <c r="A18" s="57"/>
      <c r="B18" s="57"/>
      <c r="C18" s="57"/>
    </row>
    <row r="19" customHeight="1" spans="1:3">
      <c r="A19" s="57"/>
      <c r="B19" s="57"/>
      <c r="C19" s="57"/>
    </row>
    <row r="20" customHeight="1" spans="1:3">
      <c r="A20" s="57"/>
      <c r="B20" s="57"/>
      <c r="C20" s="57"/>
    </row>
    <row r="21" customHeight="1" spans="1:3">
      <c r="A21" s="57"/>
      <c r="B21" s="57"/>
      <c r="C21" s="57"/>
    </row>
    <row r="22" customHeight="1" spans="1:3">
      <c r="A22" s="57"/>
      <c r="B22" s="57"/>
      <c r="C22" s="57"/>
    </row>
    <row r="23" customHeight="1" spans="1:3">
      <c r="A23" s="57"/>
      <c r="B23" s="57"/>
      <c r="C23" s="57"/>
    </row>
    <row r="24" customHeight="1" spans="1:3">
      <c r="A24" s="57"/>
      <c r="B24" s="57"/>
      <c r="C24" s="57"/>
    </row>
    <row r="25" customHeight="1" spans="1:3">
      <c r="A25" s="57"/>
      <c r="B25" s="57"/>
      <c r="C25" s="57"/>
    </row>
    <row r="26" customHeight="1" spans="1:3">
      <c r="A26" s="57"/>
      <c r="B26" s="57"/>
      <c r="C26" s="57"/>
    </row>
    <row r="27" customHeight="1" spans="1:3">
      <c r="A27" s="57"/>
      <c r="B27" s="57"/>
      <c r="C27" s="57"/>
    </row>
    <row r="28" customHeight="1" spans="1:3">
      <c r="A28" s="57"/>
      <c r="B28" s="57"/>
      <c r="C28" s="57"/>
    </row>
    <row r="29" customHeight="1" spans="1:3">
      <c r="A29" s="57"/>
      <c r="B29" s="57"/>
      <c r="C29" s="57"/>
    </row>
    <row r="30" customHeight="1" spans="1:3">
      <c r="A30" s="57"/>
      <c r="B30" s="57"/>
      <c r="C30" s="57"/>
    </row>
    <row r="31" customHeight="1" spans="1:3">
      <c r="A31" s="57"/>
      <c r="B31" s="57"/>
      <c r="C31" s="57"/>
    </row>
    <row r="32" customHeight="1" spans="1:3">
      <c r="A32" s="57"/>
      <c r="B32" s="57"/>
      <c r="C32" s="57"/>
    </row>
    <row r="33" customHeight="1" spans="1:3">
      <c r="A33" s="57"/>
      <c r="B33" s="57"/>
      <c r="C33" s="57"/>
    </row>
    <row r="34" customHeight="1" spans="1:3">
      <c r="A34" s="57"/>
      <c r="B34" s="57"/>
      <c r="C34" s="57"/>
    </row>
    <row r="35" customHeight="1" spans="1:3">
      <c r="A35" s="57"/>
      <c r="B35" s="57"/>
      <c r="C35" s="57"/>
    </row>
    <row r="36" customHeight="1" spans="1:3">
      <c r="A36" s="57"/>
      <c r="B36" s="57"/>
      <c r="C36" s="57"/>
    </row>
    <row r="37" customHeight="1" spans="1:3">
      <c r="A37" s="57"/>
      <c r="B37" s="57"/>
      <c r="C37" s="57"/>
    </row>
    <row r="38" customHeight="1" spans="1:3">
      <c r="A38" s="57"/>
      <c r="B38" s="57"/>
      <c r="C38" s="57"/>
    </row>
    <row r="39" customHeight="1" spans="1:3">
      <c r="A39" s="57"/>
      <c r="B39" s="57"/>
      <c r="C39" s="57"/>
    </row>
    <row r="40" customHeight="1" spans="1:3">
      <c r="A40" s="57"/>
      <c r="B40" s="57"/>
      <c r="C40" s="57"/>
    </row>
    <row r="41" customHeight="1" spans="1:3">
      <c r="A41" s="57"/>
      <c r="B41" s="57"/>
      <c r="C41" s="57"/>
    </row>
    <row r="42" customHeight="1" spans="1:3">
      <c r="A42" s="57"/>
      <c r="B42" s="57"/>
      <c r="C42" s="57"/>
    </row>
    <row r="43" customHeight="1" spans="1:3">
      <c r="A43" s="57"/>
      <c r="B43" s="57"/>
      <c r="C43" s="57"/>
    </row>
    <row r="44" customHeight="1" spans="1:3">
      <c r="A44" s="57"/>
      <c r="B44" s="57"/>
      <c r="C44" s="57"/>
    </row>
    <row r="45" customHeight="1" spans="1:3">
      <c r="A45" s="57"/>
      <c r="B45" s="57"/>
      <c r="C45" s="57"/>
    </row>
    <row r="46" customHeight="1" spans="1:3">
      <c r="A46" s="57"/>
      <c r="B46" s="57"/>
      <c r="C46" s="57"/>
    </row>
    <row r="47" customHeight="1" spans="1:3">
      <c r="A47" s="57"/>
      <c r="B47" s="57"/>
      <c r="C47" s="57"/>
    </row>
    <row r="48" customHeight="1" spans="1:3">
      <c r="A48" s="57"/>
      <c r="B48" s="57"/>
      <c r="C48" s="57"/>
    </row>
    <row r="49" customHeight="1" spans="1:3">
      <c r="A49" s="57"/>
      <c r="B49" s="57"/>
      <c r="C49" s="57"/>
    </row>
    <row r="50" customHeight="1" spans="1:3">
      <c r="A50" s="57"/>
      <c r="B50" s="57"/>
      <c r="C50" s="57"/>
    </row>
    <row r="51" customHeight="1" spans="1:3">
      <c r="A51" s="57"/>
      <c r="B51" s="57"/>
      <c r="C51" s="57"/>
    </row>
    <row r="52" customHeight="1" spans="1:3">
      <c r="A52" s="57"/>
      <c r="B52" s="57"/>
      <c r="C52" s="57"/>
    </row>
    <row r="53" customHeight="1" spans="1:3">
      <c r="A53" s="57"/>
      <c r="B53" s="57"/>
      <c r="C53" s="57"/>
    </row>
    <row r="54" customHeight="1" spans="1:3">
      <c r="A54" s="57"/>
      <c r="B54" s="57"/>
      <c r="C54" s="57"/>
    </row>
    <row r="55" customHeight="1" spans="1:3">
      <c r="A55" s="57"/>
      <c r="B55" s="57"/>
      <c r="C55" s="57"/>
    </row>
    <row r="56" customHeight="1" spans="1:3">
      <c r="A56" s="57"/>
      <c r="B56" s="57"/>
      <c r="C56" s="57"/>
    </row>
    <row r="57" customHeight="1" spans="1:3">
      <c r="A57" s="57"/>
      <c r="B57" s="57"/>
      <c r="C57" s="57"/>
    </row>
    <row r="58" customHeight="1" spans="1:3">
      <c r="A58" s="57"/>
      <c r="B58" s="57"/>
      <c r="C58" s="57"/>
    </row>
    <row r="59" customHeight="1" spans="1:3">
      <c r="A59" s="57"/>
      <c r="B59" s="57"/>
      <c r="C59" s="57"/>
    </row>
    <row r="60" customHeight="1" spans="1:3">
      <c r="A60" s="57"/>
      <c r="B60" s="57"/>
      <c r="C60" s="57"/>
    </row>
    <row r="61" customHeight="1" spans="1:3">
      <c r="A61" s="57"/>
      <c r="B61" s="57"/>
      <c r="C61" s="57"/>
    </row>
    <row r="62" customHeight="1" spans="1:3">
      <c r="A62" s="57"/>
      <c r="B62" s="57"/>
      <c r="C62" s="57"/>
    </row>
    <row r="63" customHeight="1" spans="1:3">
      <c r="A63" s="57"/>
      <c r="B63" s="57"/>
      <c r="C63" s="57"/>
    </row>
    <row r="64" customHeight="1" spans="1:3">
      <c r="A64" s="57"/>
      <c r="B64" s="57"/>
      <c r="C64" s="57"/>
    </row>
    <row r="65" customHeight="1" spans="1:3">
      <c r="A65" s="57"/>
      <c r="B65" s="57"/>
      <c r="C65" s="57"/>
    </row>
    <row r="66" customHeight="1" spans="1:3">
      <c r="A66" s="57"/>
      <c r="B66" s="57"/>
      <c r="C66" s="57"/>
    </row>
    <row r="67" customHeight="1" spans="1:3">
      <c r="A67" s="57"/>
      <c r="B67" s="57"/>
      <c r="C67" s="57"/>
    </row>
    <row r="68" customHeight="1" spans="1:3">
      <c r="A68" s="57"/>
      <c r="B68" s="57"/>
      <c r="C68" s="57"/>
    </row>
    <row r="69" customHeight="1" spans="1:3">
      <c r="A69" s="57"/>
      <c r="B69" s="57"/>
      <c r="C69" s="57"/>
    </row>
    <row r="70" customHeight="1" spans="1:3">
      <c r="A70" s="57"/>
      <c r="B70" s="57"/>
      <c r="C70" s="57"/>
    </row>
    <row r="71" customHeight="1" spans="1:3">
      <c r="A71" s="57"/>
      <c r="B71" s="57"/>
      <c r="C71" s="57"/>
    </row>
    <row r="72" customHeight="1" spans="1:3">
      <c r="A72" s="57"/>
      <c r="B72" s="57"/>
      <c r="C72" s="57"/>
    </row>
    <row r="73" customHeight="1" spans="1:3">
      <c r="A73" s="57"/>
      <c r="B73" s="57"/>
      <c r="C73" s="57"/>
    </row>
    <row r="74" customHeight="1" spans="1:3">
      <c r="A74" s="57"/>
      <c r="B74" s="57"/>
      <c r="C74" s="57"/>
    </row>
    <row r="75" customHeight="1" spans="1:3">
      <c r="A75" s="57"/>
      <c r="B75" s="57"/>
      <c r="C75" s="57"/>
    </row>
    <row r="76" customHeight="1" spans="1:3">
      <c r="A76" s="57"/>
      <c r="B76" s="57"/>
      <c r="C76" s="57"/>
    </row>
    <row r="77" customHeight="1" spans="1:3">
      <c r="A77" s="57"/>
      <c r="B77" s="57"/>
      <c r="C77" s="57"/>
    </row>
    <row r="78" customHeight="1" spans="1:3">
      <c r="A78" s="57"/>
      <c r="B78" s="57"/>
      <c r="C78" s="57"/>
    </row>
    <row r="79" customHeight="1" spans="1:3">
      <c r="A79" s="57"/>
      <c r="B79" s="57"/>
      <c r="C79" s="57"/>
    </row>
    <row r="80" customHeight="1" spans="1:3">
      <c r="A80" s="57"/>
      <c r="B80" s="57"/>
      <c r="C80" s="57"/>
    </row>
    <row r="81" customHeight="1" spans="1:3">
      <c r="A81" s="57"/>
      <c r="B81" s="57"/>
      <c r="C81" s="57"/>
    </row>
    <row r="82" customHeight="1" spans="1:3">
      <c r="A82" s="57"/>
      <c r="B82" s="57"/>
      <c r="C82" s="57"/>
    </row>
    <row r="83" customHeight="1" spans="1:3">
      <c r="A83" s="57"/>
      <c r="B83" s="57"/>
      <c r="C83" s="57"/>
    </row>
    <row r="84" customHeight="1" spans="1:3">
      <c r="A84" s="57"/>
      <c r="B84" s="57"/>
      <c r="C84" s="57"/>
    </row>
    <row r="85" customHeight="1" spans="1:3">
      <c r="A85" s="57"/>
      <c r="B85" s="57"/>
      <c r="C85" s="57"/>
    </row>
    <row r="86" customHeight="1" spans="1:3">
      <c r="A86" s="57"/>
      <c r="B86" s="57"/>
      <c r="C86" s="57"/>
    </row>
    <row r="87" customHeight="1" spans="1:3">
      <c r="A87" s="57"/>
      <c r="B87" s="57"/>
      <c r="C87" s="57"/>
    </row>
    <row r="88" customHeight="1" spans="1:3">
      <c r="A88" s="57"/>
      <c r="B88" s="57"/>
      <c r="C88" s="57"/>
    </row>
    <row r="89" customHeight="1" spans="1:3">
      <c r="A89" s="57"/>
      <c r="B89" s="57"/>
      <c r="C89" s="57"/>
    </row>
    <row r="90" customHeight="1" spans="1:3">
      <c r="A90" s="57"/>
      <c r="B90" s="57"/>
      <c r="C90" s="57"/>
    </row>
    <row r="91" customHeight="1" spans="1:3">
      <c r="A91" s="57"/>
      <c r="B91" s="57"/>
      <c r="C91" s="57"/>
    </row>
    <row r="92" customHeight="1" spans="1:3">
      <c r="A92" s="57"/>
      <c r="B92" s="57"/>
      <c r="C92" s="57"/>
    </row>
    <row r="93" customHeight="1" spans="1:3">
      <c r="A93" s="57"/>
      <c r="B93" s="57"/>
      <c r="C93" s="57"/>
    </row>
    <row r="94" customHeight="1" spans="1:3">
      <c r="A94" s="57"/>
      <c r="B94" s="57"/>
      <c r="C94" s="57"/>
    </row>
    <row r="95" customHeight="1" spans="1:3">
      <c r="A95" s="57"/>
      <c r="B95" s="57"/>
      <c r="C95" s="57"/>
    </row>
    <row r="96" customHeight="1" spans="1:3">
      <c r="A96" s="57"/>
      <c r="B96" s="57"/>
      <c r="C96" s="57"/>
    </row>
    <row r="97" customHeight="1" spans="1:3">
      <c r="A97" s="57"/>
      <c r="B97" s="57"/>
      <c r="C97" s="57"/>
    </row>
    <row r="98" customHeight="1" spans="1:3">
      <c r="A98" s="57"/>
      <c r="B98" s="57"/>
      <c r="C98" s="57"/>
    </row>
    <row r="99" customHeight="1" spans="1:3">
      <c r="A99" s="57"/>
      <c r="B99" s="57"/>
      <c r="C99" s="57"/>
    </row>
    <row r="100" customHeight="1" spans="1:3">
      <c r="A100" s="57"/>
      <c r="B100" s="57"/>
      <c r="C100" s="57"/>
    </row>
    <row r="101" customHeight="1" spans="1:3">
      <c r="A101" s="57"/>
      <c r="B101" s="57"/>
      <c r="C101" s="57"/>
    </row>
    <row r="102" customHeight="1" spans="1:3">
      <c r="A102" s="57"/>
      <c r="B102" s="57"/>
      <c r="C102" s="57"/>
    </row>
    <row r="103" customHeight="1" spans="1:3">
      <c r="A103" s="57"/>
      <c r="B103" s="57"/>
      <c r="C103" s="57"/>
    </row>
    <row r="104" customHeight="1" spans="1:3">
      <c r="A104" s="57"/>
      <c r="B104" s="57"/>
      <c r="C104" s="57"/>
    </row>
    <row r="105" customHeight="1" spans="1:3">
      <c r="A105" s="57"/>
      <c r="B105" s="57"/>
      <c r="C105" s="57"/>
    </row>
    <row r="106" customHeight="1" spans="1:3">
      <c r="A106" s="57"/>
      <c r="B106" s="57"/>
      <c r="C106" s="57"/>
    </row>
    <row r="107" customHeight="1" spans="1:3">
      <c r="A107" s="57"/>
      <c r="B107" s="57"/>
      <c r="C107" s="57"/>
    </row>
    <row r="108" customHeight="1" spans="1:3">
      <c r="A108" s="57"/>
      <c r="B108" s="57"/>
      <c r="C108" s="57"/>
    </row>
    <row r="109" customHeight="1" spans="1:3">
      <c r="A109" s="57"/>
      <c r="B109" s="57"/>
      <c r="C109" s="57"/>
    </row>
    <row r="110" customHeight="1" spans="1:3">
      <c r="A110" s="57"/>
      <c r="B110" s="57"/>
      <c r="C110" s="57"/>
    </row>
    <row r="111" customHeight="1" spans="1:3">
      <c r="A111" s="57"/>
      <c r="B111" s="57"/>
      <c r="C111" s="57"/>
    </row>
    <row r="112" customHeight="1" spans="1:3">
      <c r="A112" s="57"/>
      <c r="B112" s="57"/>
      <c r="C112" s="57"/>
    </row>
    <row r="113" customHeight="1" spans="1:3">
      <c r="A113" s="57"/>
      <c r="B113" s="57"/>
      <c r="C113" s="57"/>
    </row>
    <row r="114" customHeight="1" spans="1:3">
      <c r="A114" s="57"/>
      <c r="B114" s="57"/>
      <c r="C114" s="57"/>
    </row>
    <row r="115" customHeight="1" spans="1:3">
      <c r="A115" s="57"/>
      <c r="B115" s="57"/>
      <c r="C115" s="57"/>
    </row>
    <row r="116" customHeight="1" spans="1:3">
      <c r="A116" s="57"/>
      <c r="B116" s="57"/>
      <c r="C116" s="57"/>
    </row>
    <row r="117" customHeight="1" spans="1:3">
      <c r="A117" s="57"/>
      <c r="B117" s="57"/>
      <c r="C117" s="57"/>
    </row>
    <row r="118" customHeight="1" spans="1:3">
      <c r="A118" s="57"/>
      <c r="B118" s="57"/>
      <c r="C118" s="57"/>
    </row>
    <row r="119" customHeight="1" spans="1:3">
      <c r="A119" s="57"/>
      <c r="B119" s="57"/>
      <c r="C119" s="57"/>
    </row>
    <row r="120" customHeight="1" spans="1:3">
      <c r="A120" s="57"/>
      <c r="B120" s="57"/>
      <c r="C120" s="57"/>
    </row>
    <row r="121" customHeight="1" spans="1:3">
      <c r="A121" s="57"/>
      <c r="B121" s="57"/>
      <c r="C121" s="57"/>
    </row>
    <row r="122" customHeight="1" spans="1:3">
      <c r="A122" s="57"/>
      <c r="B122" s="57"/>
      <c r="C122" s="57"/>
    </row>
    <row r="123" customHeight="1" spans="1:3">
      <c r="A123" s="57"/>
      <c r="B123" s="57"/>
      <c r="C123" s="57"/>
    </row>
    <row r="124" customHeight="1" spans="1:3">
      <c r="A124" s="57"/>
      <c r="B124" s="57"/>
      <c r="C124" s="57"/>
    </row>
    <row r="125" customHeight="1" spans="1:3">
      <c r="A125" s="57"/>
      <c r="B125" s="57"/>
      <c r="C125" s="57"/>
    </row>
    <row r="126" customHeight="1" spans="1:3">
      <c r="A126" s="57"/>
      <c r="B126" s="57"/>
      <c r="C126" s="57"/>
    </row>
    <row r="127" customHeight="1" spans="1:3">
      <c r="A127" s="57"/>
      <c r="B127" s="57"/>
      <c r="C127" s="57"/>
    </row>
    <row r="128" customHeight="1" spans="1:3">
      <c r="A128" s="57"/>
      <c r="B128" s="57"/>
      <c r="C128" s="57"/>
    </row>
    <row r="129" customHeight="1" spans="1:3">
      <c r="A129" s="57"/>
      <c r="B129" s="57"/>
      <c r="C129" s="57"/>
    </row>
    <row r="130" customHeight="1" spans="1:3">
      <c r="A130" s="57"/>
      <c r="B130" s="57"/>
      <c r="C130" s="57"/>
    </row>
    <row r="131" customHeight="1" spans="1:3">
      <c r="A131" s="57"/>
      <c r="B131" s="57"/>
      <c r="C131" s="57"/>
    </row>
    <row r="132" customHeight="1" spans="1:3">
      <c r="A132" s="57"/>
      <c r="B132" s="57"/>
      <c r="C132" s="57"/>
    </row>
    <row r="133" customHeight="1" spans="1:3">
      <c r="A133" s="57"/>
      <c r="B133" s="57"/>
      <c r="C133" s="57"/>
    </row>
    <row r="134" customHeight="1" spans="1:3">
      <c r="A134" s="57"/>
      <c r="B134" s="57"/>
      <c r="C134" s="57"/>
    </row>
    <row r="135" customHeight="1" spans="1:3">
      <c r="A135" s="57"/>
      <c r="B135" s="57"/>
      <c r="C135" s="57"/>
    </row>
    <row r="136" customHeight="1" spans="1:3">
      <c r="A136" s="57"/>
      <c r="B136" s="57"/>
      <c r="C136" s="57"/>
    </row>
    <row r="137" customHeight="1" spans="1:3">
      <c r="A137" s="57"/>
      <c r="B137" s="57"/>
      <c r="C137" s="57"/>
    </row>
    <row r="138" customHeight="1" spans="1:3">
      <c r="A138" s="57"/>
      <c r="B138" s="57"/>
      <c r="C138" s="57"/>
    </row>
    <row r="139" customHeight="1" spans="1:3">
      <c r="A139" s="57"/>
      <c r="B139" s="57"/>
      <c r="C139" s="57"/>
    </row>
    <row r="140" customHeight="1" spans="1:3">
      <c r="A140" s="57"/>
      <c r="B140" s="57"/>
      <c r="C140" s="57"/>
    </row>
    <row r="141" customHeight="1" spans="1:3">
      <c r="A141" s="57"/>
      <c r="B141" s="57"/>
      <c r="C141" s="57"/>
    </row>
    <row r="142" customHeight="1" spans="1:3">
      <c r="A142" s="57"/>
      <c r="B142" s="57"/>
      <c r="C142" s="57"/>
    </row>
    <row r="143" customHeight="1" spans="1:3">
      <c r="A143" s="57"/>
      <c r="B143" s="57"/>
      <c r="C143" s="57"/>
    </row>
    <row r="144" customHeight="1" spans="1:3">
      <c r="A144" s="57"/>
      <c r="B144" s="57"/>
      <c r="C144" s="57"/>
    </row>
    <row r="145" customHeight="1" spans="1:3">
      <c r="A145" s="57"/>
      <c r="B145" s="57"/>
      <c r="C145" s="57"/>
    </row>
    <row r="146" customHeight="1" spans="1:3">
      <c r="A146" s="57"/>
      <c r="B146" s="57"/>
      <c r="C146" s="57"/>
    </row>
    <row r="147" customHeight="1" spans="1:3">
      <c r="A147" s="57"/>
      <c r="B147" s="57"/>
      <c r="C147" s="57"/>
    </row>
    <row r="148" customHeight="1" spans="1:3">
      <c r="A148" s="57"/>
      <c r="B148" s="57"/>
      <c r="C148" s="57"/>
    </row>
    <row r="149" customHeight="1" spans="1:3">
      <c r="A149" s="57"/>
      <c r="B149" s="57"/>
      <c r="C149" s="57"/>
    </row>
    <row r="150" customHeight="1" spans="1:3">
      <c r="A150" s="57"/>
      <c r="B150" s="57"/>
      <c r="C150" s="57"/>
    </row>
    <row r="151" customHeight="1" spans="1:3">
      <c r="A151" s="57"/>
      <c r="B151" s="57"/>
      <c r="C151" s="57"/>
    </row>
    <row r="152" customHeight="1" spans="1:3">
      <c r="A152" s="57"/>
      <c r="B152" s="57"/>
      <c r="C152" s="57"/>
    </row>
    <row r="153" customHeight="1" spans="1:3">
      <c r="A153" s="57"/>
      <c r="B153" s="57"/>
      <c r="C153" s="57"/>
    </row>
    <row r="154" customHeight="1" spans="1:3">
      <c r="A154" s="57"/>
      <c r="B154" s="57"/>
      <c r="C154" s="57"/>
    </row>
    <row r="155" customHeight="1" spans="1:3">
      <c r="A155" s="57"/>
      <c r="B155" s="57"/>
      <c r="C155" s="57"/>
    </row>
    <row r="156" customHeight="1" spans="1:3">
      <c r="A156" s="57"/>
      <c r="B156" s="57"/>
      <c r="C156" s="57"/>
    </row>
    <row r="157" customHeight="1" spans="1:3">
      <c r="A157" s="57"/>
      <c r="B157" s="57"/>
      <c r="C157" s="57"/>
    </row>
    <row r="158" customHeight="1" spans="1:3">
      <c r="A158" s="57"/>
      <c r="B158" s="57"/>
      <c r="C158" s="57"/>
    </row>
    <row r="159" customHeight="1" spans="1:3">
      <c r="A159" s="57"/>
      <c r="B159" s="57"/>
      <c r="C159" s="57"/>
    </row>
    <row r="160" customHeight="1" spans="1:3">
      <c r="A160" s="57"/>
      <c r="B160" s="57"/>
      <c r="C160" s="57"/>
    </row>
    <row r="161" customHeight="1" spans="1:3">
      <c r="A161" s="57"/>
      <c r="B161" s="57"/>
      <c r="C161" s="57"/>
    </row>
    <row r="162" customHeight="1" spans="1:3">
      <c r="A162" s="57"/>
      <c r="B162" s="57"/>
      <c r="C162" s="57"/>
    </row>
    <row r="163" customHeight="1" spans="1:3">
      <c r="A163" s="57"/>
      <c r="B163" s="57"/>
      <c r="C163" s="57"/>
    </row>
    <row r="164" customHeight="1" spans="1:3">
      <c r="A164" s="57"/>
      <c r="B164" s="57"/>
      <c r="C164" s="57"/>
    </row>
    <row r="165" customHeight="1" spans="1:3">
      <c r="A165" s="57"/>
      <c r="B165" s="57"/>
      <c r="C165" s="57"/>
    </row>
    <row r="166" customHeight="1" spans="1:3">
      <c r="A166" s="57"/>
      <c r="B166" s="57"/>
      <c r="C166" s="57"/>
    </row>
    <row r="167" customHeight="1" spans="1:3">
      <c r="A167" s="57"/>
      <c r="B167" s="57"/>
      <c r="C167" s="57"/>
    </row>
    <row r="168" customHeight="1" spans="1:3">
      <c r="A168" s="57"/>
      <c r="B168" s="57"/>
      <c r="C168" s="57"/>
    </row>
    <row r="169" customHeight="1" spans="1:3">
      <c r="A169" s="57"/>
      <c r="B169" s="57"/>
      <c r="C169" s="57"/>
    </row>
    <row r="170" customHeight="1" spans="1:3">
      <c r="A170" s="57"/>
      <c r="B170" s="57"/>
      <c r="C170" s="57"/>
    </row>
    <row r="171" customHeight="1" spans="1:3">
      <c r="A171" s="57"/>
      <c r="B171" s="57"/>
      <c r="C171" s="57"/>
    </row>
    <row r="172" customHeight="1" spans="1:3">
      <c r="A172" s="57"/>
      <c r="B172" s="57"/>
      <c r="C172" s="57"/>
    </row>
    <row r="173" customHeight="1" spans="1:3">
      <c r="A173" s="57"/>
      <c r="B173" s="57"/>
      <c r="C173" s="57"/>
    </row>
    <row r="174" customHeight="1" spans="1:3">
      <c r="A174" s="57"/>
      <c r="B174" s="57"/>
      <c r="C174" s="57"/>
    </row>
    <row r="175" customHeight="1" spans="1:3">
      <c r="A175" s="57"/>
      <c r="B175" s="57"/>
      <c r="C175" s="57"/>
    </row>
    <row r="176" customHeight="1" spans="1:3">
      <c r="A176" s="57"/>
      <c r="B176" s="57"/>
      <c r="C176" s="57"/>
    </row>
    <row r="177" customHeight="1" spans="1:3">
      <c r="A177" s="57"/>
      <c r="B177" s="57"/>
      <c r="C177" s="57"/>
    </row>
    <row r="178" customHeight="1" spans="1:3">
      <c r="A178" s="57"/>
      <c r="B178" s="57"/>
      <c r="C178" s="57"/>
    </row>
    <row r="179" customHeight="1" spans="1:3">
      <c r="A179" s="57"/>
      <c r="B179" s="57"/>
      <c r="C179" s="57"/>
    </row>
    <row r="180" customHeight="1" spans="1:3">
      <c r="A180" s="57"/>
      <c r="B180" s="57"/>
      <c r="C180" s="57"/>
    </row>
    <row r="181" customHeight="1" spans="1:3">
      <c r="A181" s="57"/>
      <c r="B181" s="57"/>
      <c r="C181" s="57"/>
    </row>
    <row r="182" customHeight="1" spans="1:3">
      <c r="A182" s="57"/>
      <c r="B182" s="57"/>
      <c r="C182" s="57"/>
    </row>
    <row r="183" customHeight="1" spans="1:3">
      <c r="A183" s="57"/>
      <c r="B183" s="57"/>
      <c r="C183" s="57"/>
    </row>
    <row r="184" customHeight="1" spans="1:3">
      <c r="A184" s="57"/>
      <c r="B184" s="57"/>
      <c r="C184" s="57"/>
    </row>
    <row r="185" customHeight="1" spans="1:3">
      <c r="A185" s="57"/>
      <c r="B185" s="57"/>
      <c r="C185" s="57"/>
    </row>
    <row r="186" customHeight="1" spans="1:3">
      <c r="A186" s="57"/>
      <c r="B186" s="57"/>
      <c r="C186" s="57"/>
    </row>
    <row r="187" customHeight="1" spans="1:3">
      <c r="A187" s="57"/>
      <c r="B187" s="57"/>
      <c r="C187" s="57"/>
    </row>
    <row r="188" customHeight="1" spans="1:3">
      <c r="A188" s="57"/>
      <c r="B188" s="57"/>
      <c r="C188" s="57"/>
    </row>
    <row r="189" customHeight="1" spans="1:3">
      <c r="A189" s="57"/>
      <c r="B189" s="57"/>
      <c r="C189" s="57"/>
    </row>
    <row r="190" customHeight="1" spans="1:3">
      <c r="A190" s="57"/>
      <c r="B190" s="57"/>
      <c r="C190" s="57"/>
    </row>
    <row r="191" customHeight="1" spans="1:3">
      <c r="A191" s="57"/>
      <c r="B191" s="57"/>
      <c r="C191" s="57"/>
    </row>
    <row r="192" customHeight="1" spans="1:3">
      <c r="A192" s="57"/>
      <c r="B192" s="57"/>
      <c r="C192" s="57"/>
    </row>
    <row r="193" customHeight="1" spans="1:3">
      <c r="A193" s="57"/>
      <c r="B193" s="57"/>
      <c r="C193" s="57"/>
    </row>
    <row r="194" customHeight="1" spans="1:3">
      <c r="A194" s="57"/>
      <c r="B194" s="57"/>
      <c r="C194" s="57"/>
    </row>
    <row r="195" customHeight="1" spans="1:3">
      <c r="A195" s="57"/>
      <c r="B195" s="57"/>
      <c r="C195" s="57"/>
    </row>
    <row r="196" customHeight="1" spans="1:3">
      <c r="A196" s="57"/>
      <c r="B196" s="57"/>
      <c r="C196" s="57"/>
    </row>
    <row r="197" customHeight="1" spans="1:3">
      <c r="A197" s="57"/>
      <c r="B197" s="57"/>
      <c r="C197" s="57"/>
    </row>
    <row r="198" customHeight="1" spans="1:3">
      <c r="A198" s="57"/>
      <c r="B198" s="57"/>
      <c r="C198" s="57"/>
    </row>
    <row r="199" customHeight="1" spans="1:3">
      <c r="A199" s="57"/>
      <c r="B199" s="57"/>
      <c r="C199" s="57"/>
    </row>
    <row r="200" customHeight="1" spans="1:3">
      <c r="A200" s="57"/>
      <c r="B200" s="57"/>
      <c r="C200" s="57"/>
    </row>
    <row r="201" customHeight="1" spans="1:3">
      <c r="A201" s="57"/>
      <c r="B201" s="57"/>
      <c r="C201" s="57"/>
    </row>
    <row r="202" customHeight="1" spans="1:3">
      <c r="A202" s="57"/>
      <c r="B202" s="57"/>
      <c r="C202" s="57"/>
    </row>
    <row r="203" customHeight="1" spans="1:3">
      <c r="A203" s="57"/>
      <c r="B203" s="57"/>
      <c r="C203" s="57"/>
    </row>
    <row r="204" customHeight="1" spans="1:3">
      <c r="A204" s="57"/>
      <c r="B204" s="57"/>
      <c r="C204" s="57"/>
    </row>
    <row r="205" customHeight="1" spans="1:3">
      <c r="A205" s="57"/>
      <c r="B205" s="57"/>
      <c r="C205" s="57"/>
    </row>
    <row r="206" customHeight="1" spans="1:3">
      <c r="A206" s="57"/>
      <c r="B206" s="57"/>
      <c r="C206" s="57"/>
    </row>
    <row r="207" customHeight="1" spans="1:3">
      <c r="A207" s="57"/>
      <c r="B207" s="57"/>
      <c r="C207" s="57"/>
    </row>
    <row r="208" customHeight="1" spans="1:3">
      <c r="A208" s="57"/>
      <c r="B208" s="57"/>
      <c r="C208" s="57"/>
    </row>
    <row r="209" customHeight="1" spans="1:3">
      <c r="A209" s="57"/>
      <c r="B209" s="57"/>
      <c r="C209" s="57"/>
    </row>
    <row r="210" customHeight="1" spans="1:3">
      <c r="A210" s="57"/>
      <c r="B210" s="57"/>
      <c r="C210" s="57"/>
    </row>
    <row r="211" customHeight="1" spans="1:3">
      <c r="A211" s="57"/>
      <c r="B211" s="57"/>
      <c r="C211" s="57"/>
    </row>
    <row r="212" customHeight="1" spans="1:3">
      <c r="A212" s="57"/>
      <c r="B212" s="57"/>
      <c r="C212" s="57"/>
    </row>
    <row r="213" customHeight="1" spans="1:3">
      <c r="A213" s="57"/>
      <c r="B213" s="57"/>
      <c r="C213" s="57"/>
    </row>
    <row r="214" customHeight="1" spans="1:3">
      <c r="A214" s="57"/>
      <c r="B214" s="57"/>
      <c r="C214" s="57"/>
    </row>
    <row r="215" customHeight="1" spans="1:3">
      <c r="A215" s="57"/>
      <c r="B215" s="57"/>
      <c r="C215" s="57"/>
    </row>
    <row r="216" customHeight="1" spans="1:3">
      <c r="A216" s="57"/>
      <c r="B216" s="57"/>
      <c r="C216" s="57"/>
    </row>
    <row r="217" customHeight="1" spans="1:3">
      <c r="A217" s="57"/>
      <c r="B217" s="57"/>
      <c r="C217" s="57"/>
    </row>
    <row r="218" customHeight="1" spans="1:3">
      <c r="A218" s="57"/>
      <c r="B218" s="57"/>
      <c r="C218" s="57"/>
    </row>
    <row r="219" customHeight="1" spans="1:3">
      <c r="A219" s="57"/>
      <c r="B219" s="57"/>
      <c r="C219" s="57"/>
    </row>
    <row r="220" customHeight="1" spans="1:3">
      <c r="A220" s="57"/>
      <c r="B220" s="57"/>
      <c r="C220" s="57"/>
    </row>
    <row r="221" customHeight="1" spans="1:3">
      <c r="A221" s="57"/>
      <c r="B221" s="57"/>
      <c r="C221" s="57"/>
    </row>
    <row r="222" customHeight="1" spans="1:3">
      <c r="A222" s="57"/>
      <c r="B222" s="57"/>
      <c r="C222" s="57"/>
    </row>
    <row r="223" customHeight="1" spans="1:3">
      <c r="A223" s="57"/>
      <c r="B223" s="57"/>
      <c r="C223" s="57"/>
    </row>
    <row r="224" customHeight="1" spans="1:3">
      <c r="A224" s="57"/>
      <c r="B224" s="57"/>
      <c r="C224" s="57"/>
    </row>
    <row r="225" customHeight="1" spans="1:3">
      <c r="A225" s="57"/>
      <c r="B225" s="57"/>
      <c r="C225" s="57"/>
    </row>
    <row r="226" customHeight="1" spans="1:3">
      <c r="A226" s="57"/>
      <c r="B226" s="57"/>
      <c r="C226" s="57"/>
    </row>
    <row r="227" customHeight="1" spans="1:3">
      <c r="A227" s="57"/>
      <c r="B227" s="57"/>
      <c r="C227" s="57"/>
    </row>
    <row r="228" customHeight="1" spans="1:3">
      <c r="A228" s="57"/>
      <c r="B228" s="57"/>
      <c r="C228" s="57"/>
    </row>
    <row r="229" customHeight="1" spans="1:3">
      <c r="A229" s="57"/>
      <c r="B229" s="57"/>
      <c r="C229" s="57"/>
    </row>
    <row r="230" customHeight="1" spans="1:3">
      <c r="A230" s="57"/>
      <c r="B230" s="57"/>
      <c r="C230" s="57"/>
    </row>
    <row r="231" customHeight="1" spans="1:3">
      <c r="A231" s="57"/>
      <c r="B231" s="57"/>
      <c r="C231" s="57"/>
    </row>
    <row r="232" customHeight="1" spans="1:3">
      <c r="A232" s="57"/>
      <c r="B232" s="57"/>
      <c r="C232" s="57"/>
    </row>
    <row r="233" customHeight="1" spans="1:3">
      <c r="A233" s="57"/>
      <c r="B233" s="57"/>
      <c r="C233" s="57"/>
    </row>
    <row r="234" customHeight="1" spans="1:3">
      <c r="A234" s="57"/>
      <c r="B234" s="57"/>
      <c r="C234" s="57"/>
    </row>
    <row r="235" customHeight="1" spans="1:3">
      <c r="A235" s="57"/>
      <c r="B235" s="57"/>
      <c r="C235" s="57"/>
    </row>
    <row r="236" customHeight="1" spans="1:3">
      <c r="A236" s="57"/>
      <c r="B236" s="57"/>
      <c r="C236" s="57"/>
    </row>
    <row r="237" customHeight="1" spans="1:3">
      <c r="A237" s="57"/>
      <c r="B237" s="57"/>
      <c r="C237" s="57"/>
    </row>
    <row r="238" customHeight="1" spans="1:3">
      <c r="A238" s="57"/>
      <c r="B238" s="57"/>
      <c r="C238" s="57"/>
    </row>
    <row r="239" customHeight="1" spans="1:3">
      <c r="A239" s="57"/>
      <c r="B239" s="57"/>
      <c r="C239" s="57"/>
    </row>
    <row r="240" customHeight="1" spans="1:3">
      <c r="A240" s="57"/>
      <c r="B240" s="57"/>
      <c r="C240" s="57"/>
    </row>
    <row r="241" customHeight="1" spans="1:3">
      <c r="A241" s="57"/>
      <c r="B241" s="57"/>
      <c r="C241" s="57"/>
    </row>
    <row r="242" customHeight="1" spans="1:3">
      <c r="A242" s="57"/>
      <c r="B242" s="57"/>
      <c r="C242" s="57"/>
    </row>
    <row r="243" customHeight="1" spans="1:3">
      <c r="A243" s="57"/>
      <c r="B243" s="57"/>
      <c r="C243" s="57"/>
    </row>
    <row r="244" customHeight="1" spans="1:3">
      <c r="A244" s="57"/>
      <c r="B244" s="57"/>
      <c r="C244" s="57"/>
    </row>
    <row r="245" customHeight="1" spans="1:3">
      <c r="A245" s="57"/>
      <c r="B245" s="57"/>
      <c r="C245" s="57"/>
    </row>
    <row r="246" customHeight="1" spans="1:3">
      <c r="A246" s="57"/>
      <c r="B246" s="57"/>
      <c r="C246" s="57"/>
    </row>
    <row r="247" customHeight="1" spans="1:3">
      <c r="A247" s="57"/>
      <c r="B247" s="57"/>
      <c r="C247" s="57"/>
    </row>
    <row r="248" customHeight="1" spans="1:3">
      <c r="A248" s="57"/>
      <c r="B248" s="57"/>
      <c r="C248" s="57"/>
    </row>
    <row r="249" customHeight="1" spans="1:3">
      <c r="A249" s="57"/>
      <c r="B249" s="57"/>
      <c r="C249" s="57"/>
    </row>
    <row r="250" customHeight="1" spans="1:3">
      <c r="A250" s="57"/>
      <c r="B250" s="57"/>
      <c r="C250" s="57"/>
    </row>
    <row r="251" customHeight="1" spans="1:3">
      <c r="A251" s="57"/>
      <c r="B251" s="57"/>
      <c r="C251" s="57"/>
    </row>
    <row r="252" customHeight="1" spans="1:3">
      <c r="A252" s="57"/>
      <c r="B252" s="57"/>
      <c r="C252" s="57"/>
    </row>
    <row r="253" customHeight="1" spans="1:3">
      <c r="A253" s="57"/>
      <c r="B253" s="57"/>
      <c r="C253" s="57"/>
    </row>
    <row r="254" customHeight="1" spans="1:3">
      <c r="A254" s="57"/>
      <c r="B254" s="57"/>
      <c r="C254" s="57"/>
    </row>
    <row r="255" customHeight="1" spans="1:3">
      <c r="A255" s="57"/>
      <c r="B255" s="57"/>
      <c r="C255" s="57"/>
    </row>
    <row r="256" customHeight="1" spans="1:3">
      <c r="A256" s="57"/>
      <c r="B256" s="57"/>
      <c r="C256" s="57"/>
    </row>
    <row r="257" customHeight="1" spans="1:3">
      <c r="A257" s="57"/>
      <c r="B257" s="57"/>
      <c r="C257" s="57"/>
    </row>
    <row r="258" customHeight="1" spans="1:3">
      <c r="A258" s="57"/>
      <c r="B258" s="57"/>
      <c r="C258" s="57"/>
    </row>
    <row r="259" customHeight="1" spans="1:3">
      <c r="A259" s="57"/>
      <c r="B259" s="57"/>
      <c r="C259" s="57"/>
    </row>
    <row r="260" customHeight="1" spans="1:3">
      <c r="A260" s="57"/>
      <c r="B260" s="57"/>
      <c r="C260" s="57"/>
    </row>
    <row r="261" customHeight="1" spans="1:3">
      <c r="A261" s="57"/>
      <c r="B261" s="57"/>
      <c r="C261" s="57"/>
    </row>
    <row r="262" customHeight="1" spans="1:3">
      <c r="A262" s="57"/>
      <c r="B262" s="57"/>
      <c r="C262" s="57"/>
    </row>
    <row r="263" customHeight="1" spans="1:3">
      <c r="A263" s="57"/>
      <c r="B263" s="57"/>
      <c r="C263" s="57"/>
    </row>
    <row r="264" customHeight="1" spans="1:3">
      <c r="A264" s="57"/>
      <c r="B264" s="57"/>
      <c r="C264" s="57"/>
    </row>
    <row r="265" customHeight="1" spans="1:3">
      <c r="A265" s="57"/>
      <c r="B265" s="57"/>
      <c r="C265" s="57"/>
    </row>
    <row r="266" customHeight="1" spans="1:3">
      <c r="A266" s="57"/>
      <c r="B266" s="57"/>
      <c r="C266" s="57"/>
    </row>
    <row r="267" customHeight="1" spans="1:3">
      <c r="A267" s="57"/>
      <c r="B267" s="57"/>
      <c r="C267" s="57"/>
    </row>
    <row r="268" customHeight="1" spans="1:3">
      <c r="A268" s="57"/>
      <c r="B268" s="57"/>
      <c r="C268" s="57"/>
    </row>
    <row r="269" customHeight="1" spans="1:3">
      <c r="A269" s="57"/>
      <c r="B269" s="57"/>
      <c r="C269" s="57"/>
    </row>
    <row r="270" customHeight="1" spans="1:3">
      <c r="A270" s="57"/>
      <c r="B270" s="57"/>
      <c r="C270" s="57"/>
    </row>
    <row r="271" customHeight="1" spans="1:3">
      <c r="A271" s="57"/>
      <c r="B271" s="57"/>
      <c r="C271" s="57"/>
    </row>
    <row r="272" customHeight="1" spans="1:3">
      <c r="A272" s="57"/>
      <c r="B272" s="57"/>
      <c r="C272" s="57"/>
    </row>
    <row r="273" customHeight="1" spans="1:3">
      <c r="A273" s="57"/>
      <c r="B273" s="57"/>
      <c r="C273" s="57"/>
    </row>
    <row r="274" customHeight="1" spans="1:3">
      <c r="A274" s="57"/>
      <c r="B274" s="57"/>
      <c r="C274" s="57"/>
    </row>
    <row r="275" customHeight="1" spans="1:3">
      <c r="A275" s="57"/>
      <c r="B275" s="57"/>
      <c r="C275" s="57"/>
    </row>
    <row r="276" customHeight="1" spans="1:3">
      <c r="A276" s="57"/>
      <c r="B276" s="57"/>
      <c r="C276" s="57"/>
    </row>
    <row r="277" customHeight="1" spans="1:3">
      <c r="A277" s="57"/>
      <c r="B277" s="57"/>
      <c r="C277" s="57"/>
    </row>
    <row r="278" customHeight="1" spans="1:3">
      <c r="A278" s="57"/>
      <c r="B278" s="57"/>
      <c r="C278" s="57"/>
    </row>
    <row r="279" customHeight="1" spans="1:3">
      <c r="A279" s="57"/>
      <c r="B279" s="57"/>
      <c r="C279" s="57"/>
    </row>
    <row r="280" customHeight="1" spans="1:3">
      <c r="A280" s="57"/>
      <c r="B280" s="57"/>
      <c r="C280" s="57"/>
    </row>
    <row r="281" customHeight="1" spans="1:3">
      <c r="A281" s="57"/>
      <c r="B281" s="57"/>
      <c r="C281" s="57"/>
    </row>
    <row r="282" customHeight="1" spans="1:3">
      <c r="A282" s="57"/>
      <c r="B282" s="57"/>
      <c r="C282" s="57"/>
    </row>
    <row r="283" customHeight="1" spans="1:3">
      <c r="A283" s="57"/>
      <c r="B283" s="57"/>
      <c r="C283" s="57"/>
    </row>
    <row r="284" customHeight="1" spans="1:3">
      <c r="A284" s="57"/>
      <c r="B284" s="57"/>
      <c r="C284" s="57"/>
    </row>
    <row r="285" customHeight="1" spans="1:3">
      <c r="A285" s="57"/>
      <c r="B285" s="57"/>
      <c r="C285" s="57"/>
    </row>
    <row r="286" customHeight="1" spans="1:3">
      <c r="A286" s="57"/>
      <c r="B286" s="57"/>
      <c r="C286" s="57"/>
    </row>
    <row r="287" customHeight="1" spans="1:3">
      <c r="A287" s="57"/>
      <c r="B287" s="57"/>
      <c r="C287" s="57"/>
    </row>
    <row r="288" customHeight="1" spans="1:3">
      <c r="A288" s="57"/>
      <c r="B288" s="57"/>
      <c r="C288" s="57"/>
    </row>
    <row r="289" customHeight="1" spans="1:3">
      <c r="A289" s="57"/>
      <c r="B289" s="57"/>
      <c r="C289" s="57"/>
    </row>
    <row r="290" customHeight="1" spans="1:3">
      <c r="A290" s="57"/>
      <c r="B290" s="57"/>
      <c r="C290" s="57"/>
    </row>
    <row r="291" customHeight="1" spans="1:3">
      <c r="A291" s="57"/>
      <c r="B291" s="57"/>
      <c r="C291" s="57"/>
    </row>
    <row r="292" customHeight="1" spans="1:3">
      <c r="A292" s="57"/>
      <c r="B292" s="57"/>
      <c r="C292" s="57"/>
    </row>
    <row r="293" customHeight="1" spans="1:3">
      <c r="A293" s="57"/>
      <c r="B293" s="57"/>
      <c r="C293" s="57"/>
    </row>
    <row r="294" customHeight="1" spans="1:3">
      <c r="A294" s="57"/>
      <c r="B294" s="57"/>
      <c r="C294" s="57"/>
    </row>
    <row r="295" customHeight="1" spans="1:3">
      <c r="A295" s="57"/>
      <c r="B295" s="57"/>
      <c r="C295" s="57"/>
    </row>
    <row r="296" customHeight="1" spans="1:3">
      <c r="A296" s="57"/>
      <c r="B296" s="57"/>
      <c r="C296" s="57"/>
    </row>
    <row r="297" customHeight="1" spans="1:3">
      <c r="A297" s="57"/>
      <c r="B297" s="57"/>
      <c r="C297" s="57"/>
    </row>
    <row r="298" customHeight="1" spans="1:3">
      <c r="A298" s="57"/>
      <c r="B298" s="57"/>
      <c r="C298" s="57"/>
    </row>
    <row r="299" customHeight="1" spans="1:3">
      <c r="A299" s="57"/>
      <c r="B299" s="57"/>
      <c r="C299" s="57"/>
    </row>
    <row r="300" customHeight="1" spans="1:3">
      <c r="A300" s="57"/>
      <c r="B300" s="57"/>
      <c r="C300" s="57"/>
    </row>
    <row r="301" customHeight="1" spans="1:3">
      <c r="A301" s="57"/>
      <c r="B301" s="57"/>
      <c r="C301" s="57"/>
    </row>
    <row r="302" customHeight="1" spans="1:3">
      <c r="A302" s="57"/>
      <c r="B302" s="57"/>
      <c r="C302" s="57"/>
    </row>
    <row r="303" customHeight="1" spans="1:3">
      <c r="A303" s="57"/>
      <c r="B303" s="57"/>
      <c r="C303" s="57"/>
    </row>
    <row r="304" customHeight="1" spans="1:3">
      <c r="A304" s="57"/>
      <c r="B304" s="57"/>
      <c r="C304" s="57"/>
    </row>
    <row r="305" customHeight="1" spans="1:3">
      <c r="A305" s="57"/>
      <c r="B305" s="57"/>
      <c r="C305" s="57"/>
    </row>
    <row r="306" customHeight="1" spans="1:3">
      <c r="A306" s="57"/>
      <c r="B306" s="57"/>
      <c r="C306" s="57"/>
    </row>
    <row r="307" customHeight="1" spans="1:3">
      <c r="A307" s="57"/>
      <c r="B307" s="57"/>
      <c r="C307" s="57"/>
    </row>
    <row r="308" customHeight="1" spans="1:3">
      <c r="A308" s="57"/>
      <c r="B308" s="57"/>
      <c r="C308" s="57"/>
    </row>
    <row r="309" customHeight="1" spans="1:3">
      <c r="A309" s="57"/>
      <c r="B309" s="57"/>
      <c r="C309" s="57"/>
    </row>
    <row r="310" customHeight="1" spans="1:3">
      <c r="A310" s="57"/>
      <c r="B310" s="57"/>
      <c r="C310" s="57"/>
    </row>
    <row r="311" customHeight="1" spans="1:3">
      <c r="A311" s="57"/>
      <c r="B311" s="57"/>
      <c r="C311" s="57"/>
    </row>
    <row r="312" customHeight="1" spans="1:3">
      <c r="A312" s="57"/>
      <c r="B312" s="57"/>
      <c r="C312" s="57"/>
    </row>
    <row r="313" customHeight="1" spans="1:3">
      <c r="A313" s="57"/>
      <c r="B313" s="57"/>
      <c r="C313" s="57"/>
    </row>
    <row r="314" customHeight="1" spans="1:3">
      <c r="A314" s="57"/>
      <c r="B314" s="57"/>
      <c r="C314" s="57"/>
    </row>
    <row r="315" customHeight="1" spans="1:3">
      <c r="A315" s="57"/>
      <c r="B315" s="57"/>
      <c r="C315" s="57"/>
    </row>
    <row r="316" customHeight="1" spans="1:3">
      <c r="A316" s="57"/>
      <c r="B316" s="57"/>
      <c r="C316" s="57"/>
    </row>
    <row r="317" customHeight="1" spans="1:3">
      <c r="A317" s="57"/>
      <c r="B317" s="57"/>
      <c r="C317" s="57"/>
    </row>
    <row r="318" customHeight="1" spans="1:3">
      <c r="A318" s="57"/>
      <c r="B318" s="57"/>
      <c r="C318" s="57"/>
    </row>
    <row r="319" customHeight="1" spans="1:3">
      <c r="A319" s="57"/>
      <c r="B319" s="57"/>
      <c r="C319" s="57"/>
    </row>
    <row r="320" customHeight="1" spans="1:3">
      <c r="A320" s="57"/>
      <c r="B320" s="57"/>
      <c r="C320" s="57"/>
    </row>
    <row r="321" customHeight="1" spans="1:3">
      <c r="A321" s="57"/>
      <c r="B321" s="57"/>
      <c r="C321" s="57"/>
    </row>
    <row r="322" customHeight="1" spans="1:3">
      <c r="A322" s="57"/>
      <c r="B322" s="57"/>
      <c r="C322" s="57"/>
    </row>
    <row r="323" customHeight="1" spans="1:3">
      <c r="A323" s="57"/>
      <c r="B323" s="57"/>
      <c r="C323" s="57"/>
    </row>
    <row r="324" customHeight="1" spans="1:3">
      <c r="A324" s="57"/>
      <c r="B324" s="57"/>
      <c r="C324" s="57"/>
    </row>
    <row r="325" customHeight="1" spans="1:3">
      <c r="A325" s="57"/>
      <c r="B325" s="57"/>
      <c r="C325" s="57"/>
    </row>
    <row r="326" customHeight="1" spans="1:3">
      <c r="A326" s="57"/>
      <c r="B326" s="57"/>
      <c r="C326" s="57"/>
    </row>
    <row r="327" customHeight="1" spans="1:3">
      <c r="A327" s="57"/>
      <c r="B327" s="57"/>
      <c r="C327" s="57"/>
    </row>
    <row r="328" customHeight="1" spans="1:3">
      <c r="A328" s="57"/>
      <c r="B328" s="57"/>
      <c r="C328" s="57"/>
    </row>
    <row r="329" customHeight="1" spans="1:3">
      <c r="A329" s="57"/>
      <c r="B329" s="57"/>
      <c r="C329" s="57"/>
    </row>
    <row r="330" customHeight="1" spans="1:3">
      <c r="A330" s="57"/>
      <c r="B330" s="57"/>
      <c r="C330" s="57"/>
    </row>
    <row r="331" customHeight="1" spans="1:3">
      <c r="A331" s="57"/>
      <c r="B331" s="57"/>
      <c r="C331" s="57"/>
    </row>
    <row r="332" customHeight="1" spans="1:3">
      <c r="A332" s="57"/>
      <c r="B332" s="57"/>
      <c r="C332" s="57"/>
    </row>
    <row r="333" customHeight="1" spans="1:3">
      <c r="A333" s="57"/>
      <c r="B333" s="57"/>
      <c r="C333" s="57"/>
    </row>
    <row r="334" customHeight="1" spans="1:3">
      <c r="A334" s="57"/>
      <c r="B334" s="57"/>
      <c r="C334" s="57"/>
    </row>
    <row r="335" customHeight="1" spans="1:3">
      <c r="A335" s="57"/>
      <c r="B335" s="57"/>
      <c r="C335" s="57"/>
    </row>
    <row r="336" customHeight="1" spans="1:3">
      <c r="A336" s="57"/>
      <c r="B336" s="57"/>
      <c r="C336" s="57"/>
    </row>
    <row r="337" customHeight="1" spans="1:3">
      <c r="A337" s="57"/>
      <c r="B337" s="57"/>
      <c r="C337" s="57"/>
    </row>
    <row r="338" customHeight="1" spans="1:3">
      <c r="A338" s="57"/>
      <c r="B338" s="57"/>
      <c r="C338" s="57"/>
    </row>
    <row r="339" customHeight="1" spans="1:3">
      <c r="A339" s="57"/>
      <c r="B339" s="57"/>
      <c r="C339" s="57"/>
    </row>
    <row r="340" customHeight="1" spans="1:3">
      <c r="A340" s="57"/>
      <c r="B340" s="57"/>
      <c r="C340" s="57"/>
    </row>
    <row r="341" customHeight="1" spans="1:3">
      <c r="A341" s="57"/>
      <c r="B341" s="57"/>
      <c r="C341" s="57"/>
    </row>
    <row r="342" customHeight="1" spans="1:3">
      <c r="A342" s="57"/>
      <c r="B342" s="57"/>
      <c r="C342" s="57"/>
    </row>
    <row r="343" customHeight="1" spans="1:3">
      <c r="A343" s="57"/>
      <c r="B343" s="57"/>
      <c r="C343" s="57"/>
    </row>
    <row r="344" customHeight="1" spans="1:3">
      <c r="A344" s="57"/>
      <c r="B344" s="57"/>
      <c r="C344" s="57"/>
    </row>
    <row r="345" customHeight="1" spans="1:3">
      <c r="A345" s="57"/>
      <c r="B345" s="57"/>
      <c r="C345" s="57"/>
    </row>
    <row r="346" customHeight="1" spans="1:3">
      <c r="A346" s="57"/>
      <c r="B346" s="57"/>
      <c r="C346" s="57"/>
    </row>
    <row r="347" customHeight="1" spans="1:3">
      <c r="A347" s="57"/>
      <c r="B347" s="57"/>
      <c r="C347" s="57"/>
    </row>
    <row r="348" customHeight="1" spans="1:3">
      <c r="A348" s="57"/>
      <c r="B348" s="57"/>
      <c r="C348" s="57"/>
    </row>
    <row r="349" customHeight="1" spans="1:3">
      <c r="A349" s="57"/>
      <c r="B349" s="57"/>
      <c r="C349" s="57"/>
    </row>
    <row r="350" customHeight="1" spans="1:3">
      <c r="A350" s="57"/>
      <c r="B350" s="57"/>
      <c r="C350" s="57"/>
    </row>
    <row r="351" customHeight="1" spans="1:3">
      <c r="A351" s="57"/>
      <c r="B351" s="57"/>
      <c r="C351" s="57"/>
    </row>
    <row r="352" customHeight="1" spans="1:3">
      <c r="A352" s="57"/>
      <c r="B352" s="57"/>
      <c r="C352" s="57"/>
    </row>
    <row r="353" customHeight="1" spans="1:3">
      <c r="A353" s="57"/>
      <c r="B353" s="57"/>
      <c r="C353" s="57"/>
    </row>
    <row r="354" customHeight="1" spans="1:3">
      <c r="A354" s="57"/>
      <c r="B354" s="57"/>
      <c r="C354" s="57"/>
    </row>
    <row r="355" customHeight="1" spans="1:3">
      <c r="A355" s="57"/>
      <c r="B355" s="57"/>
      <c r="C355" s="57"/>
    </row>
    <row r="356" customHeight="1" spans="1:3">
      <c r="A356" s="57"/>
      <c r="B356" s="57"/>
      <c r="C356" s="57"/>
    </row>
    <row r="357" customHeight="1" spans="1:3">
      <c r="A357" s="57"/>
      <c r="B357" s="57"/>
      <c r="C357" s="57"/>
    </row>
    <row r="358" customHeight="1" spans="1:3">
      <c r="A358" s="57"/>
      <c r="B358" s="57"/>
      <c r="C358" s="57"/>
    </row>
    <row r="359" customHeight="1" spans="1:3">
      <c r="A359" s="57"/>
      <c r="B359" s="57"/>
      <c r="C359" s="57"/>
    </row>
    <row r="360" customHeight="1" spans="1:3">
      <c r="A360" s="57"/>
      <c r="B360" s="57"/>
      <c r="C360" s="57"/>
    </row>
    <row r="361" customHeight="1" spans="1:3">
      <c r="A361" s="57"/>
      <c r="B361" s="57"/>
      <c r="C361" s="57"/>
    </row>
    <row r="362" customHeight="1" spans="1:3">
      <c r="A362" s="57"/>
      <c r="B362" s="57"/>
      <c r="C362" s="57"/>
    </row>
    <row r="363" customHeight="1" spans="1:3">
      <c r="A363" s="57"/>
      <c r="B363" s="57"/>
      <c r="C363" s="57"/>
    </row>
    <row r="364" customHeight="1" spans="1:3">
      <c r="A364" s="57"/>
      <c r="B364" s="57"/>
      <c r="C364" s="57"/>
    </row>
    <row r="365" customHeight="1" spans="1:3">
      <c r="A365" s="57"/>
      <c r="B365" s="57"/>
      <c r="C365" s="57"/>
    </row>
    <row r="366" customHeight="1" spans="1:3">
      <c r="A366" s="57"/>
      <c r="B366" s="57"/>
      <c r="C366" s="57"/>
    </row>
    <row r="367" customHeight="1" spans="1:3">
      <c r="A367" s="57"/>
      <c r="B367" s="57"/>
      <c r="C367" s="57"/>
    </row>
    <row r="368" customHeight="1" spans="1:3">
      <c r="A368" s="57"/>
      <c r="B368" s="57"/>
      <c r="C368" s="57"/>
    </row>
    <row r="369" customHeight="1" spans="1:3">
      <c r="A369" s="57"/>
      <c r="B369" s="57"/>
      <c r="C369" s="57"/>
    </row>
    <row r="370" customHeight="1" spans="1:3">
      <c r="A370" s="57"/>
      <c r="B370" s="57"/>
      <c r="C370" s="57"/>
    </row>
    <row r="371" customHeight="1" spans="1:3">
      <c r="A371" s="57"/>
      <c r="B371" s="57"/>
      <c r="C371" s="57"/>
    </row>
    <row r="372" customHeight="1" spans="1:3">
      <c r="A372" s="57"/>
      <c r="B372" s="57"/>
      <c r="C372" s="57"/>
    </row>
    <row r="373" customHeight="1" spans="1:3">
      <c r="A373" s="57"/>
      <c r="B373" s="57"/>
      <c r="C373" s="57"/>
    </row>
    <row r="374" customHeight="1" spans="1:3">
      <c r="A374" s="57"/>
      <c r="B374" s="57"/>
      <c r="C374" s="57"/>
    </row>
    <row r="375" customHeight="1" spans="1:3">
      <c r="A375" s="57"/>
      <c r="B375" s="57"/>
      <c r="C375" s="57"/>
    </row>
    <row r="376" customHeight="1" spans="1:3">
      <c r="A376" s="57"/>
      <c r="B376" s="57"/>
      <c r="C376" s="57"/>
    </row>
    <row r="377" customHeight="1" spans="1:3">
      <c r="A377" s="57"/>
      <c r="B377" s="57"/>
      <c r="C377" s="57"/>
    </row>
    <row r="378" customHeight="1" spans="1:3">
      <c r="A378" s="57"/>
      <c r="B378" s="57"/>
      <c r="C378" s="57"/>
    </row>
    <row r="379" customHeight="1" spans="1:3">
      <c r="A379" s="57"/>
      <c r="B379" s="57"/>
      <c r="C379" s="57"/>
    </row>
    <row r="380" customHeight="1" spans="1:3">
      <c r="A380" s="57"/>
      <c r="B380" s="57"/>
      <c r="C380" s="57"/>
    </row>
    <row r="381" customHeight="1" spans="1:3">
      <c r="A381" s="57"/>
      <c r="B381" s="57"/>
      <c r="C381" s="57"/>
    </row>
    <row r="382" customHeight="1" spans="1:3">
      <c r="A382" s="57"/>
      <c r="B382" s="57"/>
      <c r="C382" s="57"/>
    </row>
    <row r="383" customHeight="1" spans="1:3">
      <c r="A383" s="57"/>
      <c r="B383" s="57"/>
      <c r="C383" s="57"/>
    </row>
    <row r="384" customHeight="1" spans="1:3">
      <c r="A384" s="57"/>
      <c r="B384" s="57"/>
      <c r="C384" s="57"/>
    </row>
    <row r="385" customHeight="1" spans="1:3">
      <c r="A385" s="57"/>
      <c r="B385" s="57"/>
      <c r="C385" s="57"/>
    </row>
    <row r="386" customHeight="1" spans="1:3">
      <c r="A386" s="57"/>
      <c r="B386" s="57"/>
      <c r="C386" s="57"/>
    </row>
    <row r="387" customHeight="1" spans="1:3">
      <c r="A387" s="57"/>
      <c r="B387" s="57"/>
      <c r="C387" s="57"/>
    </row>
    <row r="388" customHeight="1" spans="1:3">
      <c r="A388" s="57"/>
      <c r="B388" s="57"/>
      <c r="C388" s="57"/>
    </row>
    <row r="389" customHeight="1" spans="1:3">
      <c r="A389" s="57"/>
      <c r="B389" s="57"/>
      <c r="C389" s="57"/>
    </row>
    <row r="390" customHeight="1" spans="1:3">
      <c r="A390" s="57"/>
      <c r="B390" s="57"/>
      <c r="C390" s="57"/>
    </row>
    <row r="391" customHeight="1" spans="1:3">
      <c r="A391" s="57"/>
      <c r="B391" s="57"/>
      <c r="C391" s="57"/>
    </row>
    <row r="392" customHeight="1" spans="1:3">
      <c r="A392" s="57"/>
      <c r="B392" s="57"/>
      <c r="C392" s="57"/>
    </row>
    <row r="393" customHeight="1" spans="1:3">
      <c r="A393" s="57"/>
      <c r="B393" s="57"/>
      <c r="C393" s="57"/>
    </row>
    <row r="394" customHeight="1" spans="1:3">
      <c r="A394" s="57"/>
      <c r="B394" s="57"/>
      <c r="C394" s="57"/>
    </row>
    <row r="395" customHeight="1" spans="1:3">
      <c r="A395" s="57"/>
      <c r="B395" s="57"/>
      <c r="C395" s="57"/>
    </row>
    <row r="396" customHeight="1" spans="1:3">
      <c r="A396" s="57"/>
      <c r="B396" s="57"/>
      <c r="C396" s="57"/>
    </row>
    <row r="397" customHeight="1" spans="1:3">
      <c r="A397" s="57"/>
      <c r="B397" s="57"/>
      <c r="C397" s="57"/>
    </row>
    <row r="398" customHeight="1" spans="1:3">
      <c r="A398" s="57"/>
      <c r="B398" s="57"/>
      <c r="C398" s="57"/>
    </row>
    <row r="399" customHeight="1" spans="1:3">
      <c r="A399" s="57"/>
      <c r="B399" s="57"/>
      <c r="C399" s="57"/>
    </row>
    <row r="400" customHeight="1" spans="1:3">
      <c r="A400" s="57"/>
      <c r="B400" s="57"/>
      <c r="C400" s="57"/>
    </row>
    <row r="401" customHeight="1" spans="1:3">
      <c r="A401" s="57"/>
      <c r="B401" s="57"/>
      <c r="C401" s="57"/>
    </row>
    <row r="402" customHeight="1" spans="1:3">
      <c r="A402" s="57"/>
      <c r="B402" s="57"/>
      <c r="C402" s="57"/>
    </row>
    <row r="403" customHeight="1" spans="1:3">
      <c r="A403" s="57"/>
      <c r="B403" s="57"/>
      <c r="C403" s="57"/>
    </row>
    <row r="404" customHeight="1" spans="1:3">
      <c r="A404" s="57"/>
      <c r="B404" s="57"/>
      <c r="C404" s="57"/>
    </row>
    <row r="405" customHeight="1" spans="1:3">
      <c r="A405" s="57"/>
      <c r="B405" s="57"/>
      <c r="C405" s="57"/>
    </row>
    <row r="406" customHeight="1" spans="1:3">
      <c r="A406" s="57"/>
      <c r="B406" s="57"/>
      <c r="C406" s="57"/>
    </row>
    <row r="407" customHeight="1" spans="1:3">
      <c r="A407" s="57"/>
      <c r="B407" s="57"/>
      <c r="C407" s="57"/>
    </row>
    <row r="408" customHeight="1" spans="1:3">
      <c r="A408" s="57"/>
      <c r="B408" s="57"/>
      <c r="C408" s="57"/>
    </row>
    <row r="409" customHeight="1" spans="1:3">
      <c r="A409" s="57"/>
      <c r="B409" s="57"/>
      <c r="C409" s="57"/>
    </row>
    <row r="410" customHeight="1" spans="1:3">
      <c r="A410" s="57"/>
      <c r="B410" s="57"/>
      <c r="C410" s="57"/>
    </row>
    <row r="411" customHeight="1" spans="1:3">
      <c r="A411" s="57"/>
      <c r="B411" s="57"/>
      <c r="C411" s="57"/>
    </row>
    <row r="412" customHeight="1" spans="1:3">
      <c r="A412" s="57"/>
      <c r="B412" s="57"/>
      <c r="C412" s="57"/>
    </row>
    <row r="413" customHeight="1" spans="1:3">
      <c r="A413" s="57"/>
      <c r="B413" s="57"/>
      <c r="C413" s="57"/>
    </row>
    <row r="414" customHeight="1" spans="1:3">
      <c r="A414" s="57"/>
      <c r="B414" s="57"/>
      <c r="C414" s="57"/>
    </row>
    <row r="415" customHeight="1" spans="1:3">
      <c r="A415" s="57"/>
      <c r="B415" s="57"/>
      <c r="C415" s="57"/>
    </row>
    <row r="416" customHeight="1" spans="1:3">
      <c r="A416" s="57"/>
      <c r="B416" s="57"/>
      <c r="C416" s="57"/>
    </row>
    <row r="417" customHeight="1" spans="1:3">
      <c r="A417" s="57"/>
      <c r="B417" s="57"/>
      <c r="C417" s="57"/>
    </row>
    <row r="418" customHeight="1" spans="1:3">
      <c r="A418" s="57"/>
      <c r="B418" s="57"/>
      <c r="C418" s="57"/>
    </row>
    <row r="419" customHeight="1" spans="1:3">
      <c r="A419" s="57"/>
      <c r="B419" s="57"/>
      <c r="C419" s="57"/>
    </row>
    <row r="420" customHeight="1" spans="1:3">
      <c r="A420" s="57"/>
      <c r="B420" s="57"/>
      <c r="C420" s="57"/>
    </row>
    <row r="421" customHeight="1" spans="1:3">
      <c r="A421" s="57"/>
      <c r="B421" s="57"/>
      <c r="C421" s="57"/>
    </row>
    <row r="422" customHeight="1" spans="1:3">
      <c r="A422" s="57"/>
      <c r="B422" s="57"/>
      <c r="C422" s="57"/>
    </row>
    <row r="423" customHeight="1" spans="1:3">
      <c r="A423" s="57"/>
      <c r="B423" s="57"/>
      <c r="C423" s="57"/>
    </row>
    <row r="424" customHeight="1" spans="1:3">
      <c r="A424" s="57"/>
      <c r="B424" s="57"/>
      <c r="C424" s="57"/>
    </row>
    <row r="425" customHeight="1" spans="1:3">
      <c r="A425" s="57"/>
      <c r="B425" s="57"/>
      <c r="C425" s="57"/>
    </row>
    <row r="426" customHeight="1" spans="1:3">
      <c r="A426" s="57"/>
      <c r="B426" s="57"/>
      <c r="C426" s="57"/>
    </row>
    <row r="427" customHeight="1" spans="1:3">
      <c r="A427" s="57"/>
      <c r="B427" s="57"/>
      <c r="C427" s="57"/>
    </row>
    <row r="428" customHeight="1" spans="1:3">
      <c r="A428" s="57"/>
      <c r="B428" s="57"/>
      <c r="C428" s="57"/>
    </row>
    <row r="429" customHeight="1" spans="1:3">
      <c r="A429" s="57"/>
      <c r="B429" s="57"/>
      <c r="C429" s="57"/>
    </row>
    <row r="430" customHeight="1" spans="1:3">
      <c r="A430" s="57"/>
      <c r="B430" s="57"/>
      <c r="C430" s="57"/>
    </row>
    <row r="431" customHeight="1" spans="1:3">
      <c r="A431" s="57"/>
      <c r="B431" s="57"/>
      <c r="C431" s="57"/>
    </row>
    <row r="432" customHeight="1" spans="1:3">
      <c r="A432" s="57"/>
      <c r="B432" s="57"/>
      <c r="C432" s="57"/>
    </row>
    <row r="433" customHeight="1" spans="1:3">
      <c r="A433" s="57"/>
      <c r="B433" s="57"/>
      <c r="C433" s="57"/>
    </row>
    <row r="434" customHeight="1" spans="1:3">
      <c r="A434" s="57"/>
      <c r="B434" s="57"/>
      <c r="C434" s="57"/>
    </row>
    <row r="435" customHeight="1" spans="1:3">
      <c r="A435" s="57"/>
      <c r="B435" s="57"/>
      <c r="C435" s="57"/>
    </row>
    <row r="436" customHeight="1" spans="1:3">
      <c r="A436" s="57"/>
      <c r="B436" s="57"/>
      <c r="C436" s="57"/>
    </row>
    <row r="437" customHeight="1" spans="1:3">
      <c r="A437" s="57"/>
      <c r="B437" s="57"/>
      <c r="C437" s="57"/>
    </row>
    <row r="438" customHeight="1" spans="1:3">
      <c r="A438" s="57"/>
      <c r="B438" s="57"/>
      <c r="C438" s="57"/>
    </row>
    <row r="439" customHeight="1" spans="1:3">
      <c r="A439" s="57"/>
      <c r="B439" s="57"/>
      <c r="C439" s="57"/>
    </row>
    <row r="440" customHeight="1" spans="1:3">
      <c r="A440" s="57"/>
      <c r="B440" s="57"/>
      <c r="C440" s="57"/>
    </row>
    <row r="441" customHeight="1" spans="1:3">
      <c r="A441" s="57"/>
      <c r="B441" s="57"/>
      <c r="C441" s="57"/>
    </row>
    <row r="442" customHeight="1" spans="1:3">
      <c r="A442" s="57"/>
      <c r="B442" s="57"/>
      <c r="C442" s="57"/>
    </row>
    <row r="443" customHeight="1" spans="1:3">
      <c r="A443" s="57"/>
      <c r="B443" s="57"/>
      <c r="C443" s="57"/>
    </row>
    <row r="444" customHeight="1" spans="1:3">
      <c r="A444" s="57"/>
      <c r="B444" s="57"/>
      <c r="C444" s="57"/>
    </row>
    <row r="445" customHeight="1" spans="1:3">
      <c r="A445" s="57"/>
      <c r="B445" s="57"/>
      <c r="C445" s="57"/>
    </row>
    <row r="446" customHeight="1" spans="1:3">
      <c r="A446" s="57"/>
      <c r="B446" s="57"/>
      <c r="C446" s="57"/>
    </row>
    <row r="447" customHeight="1" spans="1:3">
      <c r="A447" s="57"/>
      <c r="B447" s="57"/>
      <c r="C447" s="57"/>
    </row>
    <row r="448" customHeight="1" spans="1:3">
      <c r="A448" s="57"/>
      <c r="B448" s="57"/>
      <c r="C448" s="57"/>
    </row>
    <row r="449" customHeight="1" spans="1:3">
      <c r="A449" s="57"/>
      <c r="B449" s="57"/>
      <c r="C449" s="57"/>
    </row>
    <row r="450" customHeight="1" spans="1:3">
      <c r="A450" s="57"/>
      <c r="B450" s="57"/>
      <c r="C450" s="57"/>
    </row>
    <row r="451" customHeight="1" spans="1:3">
      <c r="A451" s="57"/>
      <c r="B451" s="57"/>
      <c r="C451" s="57"/>
    </row>
    <row r="452" customHeight="1" spans="1:3">
      <c r="A452" s="57"/>
      <c r="B452" s="57"/>
      <c r="C452" s="57"/>
    </row>
    <row r="453" customHeight="1" spans="1:3">
      <c r="A453" s="57"/>
      <c r="B453" s="57"/>
      <c r="C453" s="57"/>
    </row>
    <row r="454" customHeight="1" spans="1:3">
      <c r="A454" s="57"/>
      <c r="B454" s="57"/>
      <c r="C454" s="57"/>
    </row>
    <row r="455" customHeight="1" spans="1:3">
      <c r="A455" s="57"/>
      <c r="B455" s="57"/>
      <c r="C455" s="57"/>
    </row>
    <row r="456" customHeight="1" spans="1:3">
      <c r="A456" s="57"/>
      <c r="B456" s="57"/>
      <c r="C456" s="57"/>
    </row>
    <row r="457" customHeight="1" spans="1:3">
      <c r="A457" s="57"/>
      <c r="B457" s="57"/>
      <c r="C457" s="57"/>
    </row>
    <row r="458" customHeight="1" spans="1:3">
      <c r="A458" s="57"/>
      <c r="B458" s="57"/>
      <c r="C458" s="57"/>
    </row>
    <row r="459" customHeight="1" spans="1:3">
      <c r="A459" s="57"/>
      <c r="B459" s="57"/>
      <c r="C459" s="57"/>
    </row>
    <row r="460" customHeight="1" spans="1:3">
      <c r="A460" s="57"/>
      <c r="B460" s="57"/>
      <c r="C460" s="57"/>
    </row>
    <row r="461" customHeight="1" spans="1:3">
      <c r="A461" s="57"/>
      <c r="B461" s="57"/>
      <c r="C461" s="57"/>
    </row>
    <row r="462" customHeight="1" spans="1:3">
      <c r="A462" s="57"/>
      <c r="B462" s="57"/>
      <c r="C462" s="57"/>
    </row>
    <row r="463" customHeight="1" spans="1:3">
      <c r="A463" s="57"/>
      <c r="B463" s="57"/>
      <c r="C463" s="57"/>
    </row>
    <row r="464" customHeight="1" spans="1:3">
      <c r="A464" s="57"/>
      <c r="B464" s="57"/>
      <c r="C464" s="57"/>
    </row>
    <row r="465" customHeight="1" spans="1:3">
      <c r="A465" s="57"/>
      <c r="B465" s="57"/>
      <c r="C465" s="57"/>
    </row>
    <row r="466" customHeight="1" spans="1:3">
      <c r="A466" s="57"/>
      <c r="B466" s="57"/>
      <c r="C466" s="57"/>
    </row>
    <row r="467" customHeight="1" spans="1:3">
      <c r="A467" s="57"/>
      <c r="B467" s="57"/>
      <c r="C467" s="57"/>
    </row>
    <row r="468" customHeight="1" spans="1:3">
      <c r="A468" s="57"/>
      <c r="B468" s="57"/>
      <c r="C468" s="57"/>
    </row>
    <row r="469" customHeight="1" spans="1:3">
      <c r="A469" s="57"/>
      <c r="B469" s="57"/>
      <c r="C469" s="57"/>
    </row>
    <row r="470" customHeight="1" spans="1:3">
      <c r="A470" s="57"/>
      <c r="B470" s="57"/>
      <c r="C470" s="57"/>
    </row>
    <row r="471" customHeight="1" spans="1:3">
      <c r="A471" s="57"/>
      <c r="B471" s="57"/>
      <c r="C471" s="57"/>
    </row>
    <row r="472" customHeight="1" spans="1:3">
      <c r="A472" s="57"/>
      <c r="B472" s="57"/>
      <c r="C472" s="57"/>
    </row>
    <row r="473" customHeight="1" spans="1:3">
      <c r="A473" s="57"/>
      <c r="B473" s="57"/>
      <c r="C473" s="57"/>
    </row>
    <row r="474" customHeight="1" spans="1:3">
      <c r="A474" s="57"/>
      <c r="B474" s="57"/>
      <c r="C474" s="57"/>
    </row>
    <row r="475" customHeight="1" spans="1:3">
      <c r="A475" s="57"/>
      <c r="B475" s="57"/>
      <c r="C475" s="57"/>
    </row>
    <row r="476" customHeight="1" spans="1:3">
      <c r="A476" s="57"/>
      <c r="B476" s="57"/>
      <c r="C476" s="57"/>
    </row>
    <row r="477" customHeight="1" spans="1:3">
      <c r="A477" s="57"/>
      <c r="B477" s="57"/>
      <c r="C477" s="57"/>
    </row>
    <row r="478" customHeight="1" spans="1:3">
      <c r="A478" s="57"/>
      <c r="B478" s="57"/>
      <c r="C478" s="57"/>
    </row>
    <row r="479" customHeight="1" spans="1:3">
      <c r="A479" s="57"/>
      <c r="B479" s="57"/>
      <c r="C479" s="57"/>
    </row>
    <row r="480" customHeight="1" spans="1:3">
      <c r="A480" s="57"/>
      <c r="B480" s="57"/>
      <c r="C480" s="57"/>
    </row>
    <row r="481" customHeight="1" spans="1:3">
      <c r="A481" s="57"/>
      <c r="B481" s="57"/>
      <c r="C481" s="57"/>
    </row>
    <row r="482" customHeight="1" spans="1:3">
      <c r="A482" s="57"/>
      <c r="B482" s="57"/>
      <c r="C482" s="57"/>
    </row>
    <row r="483" customHeight="1" spans="1:3">
      <c r="A483" s="57"/>
      <c r="B483" s="57"/>
      <c r="C483" s="57"/>
    </row>
    <row r="484" customHeight="1" spans="1:3">
      <c r="A484" s="57"/>
      <c r="B484" s="57"/>
      <c r="C484" s="57"/>
    </row>
    <row r="485" customHeight="1" spans="1:3">
      <c r="A485" s="57"/>
      <c r="B485" s="57"/>
      <c r="C485" s="57"/>
    </row>
    <row r="486" customHeight="1" spans="1:3">
      <c r="A486" s="57"/>
      <c r="B486" s="57"/>
      <c r="C486" s="57"/>
    </row>
    <row r="487" customHeight="1" spans="1:3">
      <c r="A487" s="57"/>
      <c r="B487" s="57"/>
      <c r="C487" s="57"/>
    </row>
    <row r="488" customHeight="1" spans="1:3">
      <c r="A488" s="57"/>
      <c r="B488" s="57"/>
      <c r="C488" s="57"/>
    </row>
    <row r="489" customHeight="1" spans="1:3">
      <c r="A489" s="57"/>
      <c r="B489" s="57"/>
      <c r="C489" s="57"/>
    </row>
    <row r="490" customHeight="1" spans="1:3">
      <c r="A490" s="57"/>
      <c r="B490" s="57"/>
      <c r="C490" s="57"/>
    </row>
    <row r="491" customHeight="1" spans="1:3">
      <c r="A491" s="57"/>
      <c r="B491" s="57"/>
      <c r="C491" s="57"/>
    </row>
    <row r="492" customHeight="1" spans="1:3">
      <c r="A492" s="57"/>
      <c r="B492" s="57"/>
      <c r="C492" s="57"/>
    </row>
    <row r="493" customHeight="1" spans="1:3">
      <c r="A493" s="57"/>
      <c r="B493" s="57"/>
      <c r="C493" s="57"/>
    </row>
    <row r="494" customHeight="1" spans="1:3">
      <c r="A494" s="57"/>
      <c r="B494" s="57"/>
      <c r="C494" s="57"/>
    </row>
    <row r="495" customHeight="1" spans="1:3">
      <c r="A495" s="57"/>
      <c r="B495" s="57"/>
      <c r="C495" s="57"/>
    </row>
    <row r="496" customHeight="1" spans="1:3">
      <c r="A496" s="57"/>
      <c r="B496" s="57"/>
      <c r="C496" s="57"/>
    </row>
    <row r="497" customHeight="1" spans="1:3">
      <c r="A497" s="57"/>
      <c r="B497" s="57"/>
      <c r="C497" s="57"/>
    </row>
    <row r="498" customHeight="1" spans="1:3">
      <c r="A498" s="57"/>
      <c r="B498" s="57"/>
      <c r="C498" s="57"/>
    </row>
    <row r="499" customHeight="1" spans="1:3">
      <c r="A499" s="57"/>
      <c r="B499" s="57"/>
      <c r="C499" s="57"/>
    </row>
    <row r="500" customHeight="1" spans="1:3">
      <c r="A500" s="57"/>
      <c r="B500" s="57"/>
      <c r="C500" s="57"/>
    </row>
    <row r="501" customHeight="1" spans="1:3">
      <c r="A501" s="57"/>
      <c r="B501" s="57"/>
      <c r="C501" s="57"/>
    </row>
    <row r="502" customHeight="1" spans="1:3">
      <c r="A502" s="57"/>
      <c r="B502" s="57"/>
      <c r="C502" s="57"/>
    </row>
    <row r="503" customHeight="1" spans="1:3">
      <c r="A503" s="57"/>
      <c r="B503" s="57"/>
      <c r="C503" s="57"/>
    </row>
    <row r="504" customHeight="1" spans="1:3">
      <c r="A504" s="57"/>
      <c r="B504" s="57"/>
      <c r="C504" s="57"/>
    </row>
    <row r="505" customHeight="1" spans="1:3">
      <c r="A505" s="57"/>
      <c r="B505" s="57"/>
      <c r="C505" s="57"/>
    </row>
    <row r="506" customHeight="1" spans="1:3">
      <c r="A506" s="57"/>
      <c r="B506" s="57"/>
      <c r="C506" s="57"/>
    </row>
    <row r="507" customHeight="1" spans="1:3">
      <c r="A507" s="57"/>
      <c r="B507" s="57"/>
      <c r="C507" s="57"/>
    </row>
    <row r="508" customHeight="1" spans="1:3">
      <c r="A508" s="57"/>
      <c r="B508" s="57"/>
      <c r="C508" s="57"/>
    </row>
    <row r="509" customHeight="1" spans="1:3">
      <c r="A509" s="57"/>
      <c r="B509" s="57"/>
      <c r="C509" s="57"/>
    </row>
    <row r="510" customHeight="1" spans="1:3">
      <c r="A510" s="57"/>
      <c r="B510" s="57"/>
      <c r="C510" s="57"/>
    </row>
    <row r="511" customHeight="1" spans="1:3">
      <c r="A511" s="57"/>
      <c r="B511" s="57"/>
      <c r="C511" s="57"/>
    </row>
    <row r="512" customHeight="1" spans="1:3">
      <c r="A512" s="57"/>
      <c r="B512" s="57"/>
      <c r="C512" s="57"/>
    </row>
    <row r="513" customHeight="1" spans="1:3">
      <c r="A513" s="57"/>
      <c r="B513" s="57"/>
      <c r="C513" s="57"/>
    </row>
    <row r="514" customHeight="1" spans="1:3">
      <c r="A514" s="57"/>
      <c r="B514" s="57"/>
      <c r="C514" s="57"/>
    </row>
    <row r="515" customHeight="1" spans="1:3">
      <c r="A515" s="57"/>
      <c r="B515" s="57"/>
      <c r="C515" s="57"/>
    </row>
    <row r="516" customHeight="1" spans="1:3">
      <c r="A516" s="57"/>
      <c r="B516" s="57"/>
      <c r="C516" s="57"/>
    </row>
    <row r="517" customHeight="1" spans="1:3">
      <c r="A517" s="57"/>
      <c r="B517" s="57"/>
      <c r="C517" s="57"/>
    </row>
    <row r="518" customHeight="1" spans="1:3">
      <c r="A518" s="57"/>
      <c r="B518" s="57"/>
      <c r="C518" s="57"/>
    </row>
    <row r="519" customHeight="1" spans="1:3">
      <c r="A519" s="57"/>
      <c r="B519" s="57"/>
      <c r="C519" s="57"/>
    </row>
    <row r="520" customHeight="1" spans="1:3">
      <c r="A520" s="57"/>
      <c r="B520" s="57"/>
      <c r="C520" s="57"/>
    </row>
    <row r="521" customHeight="1" spans="1:3">
      <c r="A521" s="57"/>
      <c r="B521" s="57"/>
      <c r="C521" s="57"/>
    </row>
    <row r="522" customHeight="1" spans="1:3">
      <c r="A522" s="57"/>
      <c r="B522" s="57"/>
      <c r="C522" s="57"/>
    </row>
    <row r="523" customHeight="1" spans="1:3">
      <c r="A523" s="57"/>
      <c r="B523" s="57"/>
      <c r="C523" s="57"/>
    </row>
    <row r="524" customHeight="1" spans="1:3">
      <c r="A524" s="57"/>
      <c r="B524" s="57"/>
      <c r="C524" s="57"/>
    </row>
    <row r="525" customHeight="1" spans="1:3">
      <c r="A525" s="57"/>
      <c r="B525" s="57"/>
      <c r="C525" s="57"/>
    </row>
    <row r="526" customHeight="1" spans="1:3">
      <c r="A526" s="57"/>
      <c r="B526" s="57"/>
      <c r="C526" s="57"/>
    </row>
    <row r="527" customHeight="1" spans="1:3">
      <c r="A527" s="57"/>
      <c r="B527" s="57"/>
      <c r="C527" s="57"/>
    </row>
    <row r="528" customHeight="1" spans="1:3">
      <c r="A528" s="57"/>
      <c r="B528" s="57"/>
      <c r="C528" s="57"/>
    </row>
    <row r="529" customHeight="1" spans="1:3">
      <c r="A529" s="57"/>
      <c r="B529" s="57"/>
      <c r="C529" s="57"/>
    </row>
    <row r="530" customHeight="1" spans="1:3">
      <c r="A530" s="57"/>
      <c r="B530" s="57"/>
      <c r="C530" s="57"/>
    </row>
    <row r="531" customHeight="1" spans="1:3">
      <c r="A531" s="57"/>
      <c r="B531" s="57"/>
      <c r="C531" s="57"/>
    </row>
    <row r="532" customHeight="1" spans="1:3">
      <c r="A532" s="57"/>
      <c r="B532" s="57"/>
      <c r="C532" s="57"/>
    </row>
    <row r="533" customHeight="1" spans="1:3">
      <c r="A533" s="57"/>
      <c r="B533" s="57"/>
      <c r="C533" s="57"/>
    </row>
    <row r="534" customHeight="1" spans="1:3">
      <c r="A534" s="57"/>
      <c r="B534" s="57"/>
      <c r="C534" s="57"/>
    </row>
    <row r="535" customHeight="1" spans="1:3">
      <c r="A535" s="57"/>
      <c r="B535" s="57"/>
      <c r="C535" s="57"/>
    </row>
    <row r="536" customHeight="1" spans="1:3">
      <c r="A536" s="57"/>
      <c r="B536" s="57"/>
      <c r="C536" s="57"/>
    </row>
    <row r="537" customHeight="1" spans="1:3">
      <c r="A537" s="57"/>
      <c r="B537" s="57"/>
      <c r="C537" s="57"/>
    </row>
    <row r="538" customHeight="1" spans="1:3">
      <c r="A538" s="57"/>
      <c r="B538" s="57"/>
      <c r="C538" s="57"/>
    </row>
    <row r="539" customHeight="1" spans="1:3">
      <c r="A539" s="57"/>
      <c r="B539" s="57"/>
      <c r="C539" s="57"/>
    </row>
    <row r="540" customHeight="1" spans="1:3">
      <c r="A540" s="57"/>
      <c r="B540" s="57"/>
      <c r="C540" s="57"/>
    </row>
    <row r="541" customHeight="1" spans="1:3">
      <c r="A541" s="57"/>
      <c r="B541" s="57"/>
      <c r="C541" s="57"/>
    </row>
    <row r="542" customHeight="1" spans="1:3">
      <c r="A542" s="57"/>
      <c r="B542" s="57"/>
      <c r="C542" s="57"/>
    </row>
    <row r="543" customHeight="1" spans="1:3">
      <c r="A543" s="57"/>
      <c r="B543" s="57"/>
      <c r="C543" s="57"/>
    </row>
    <row r="544" customHeight="1" spans="1:3">
      <c r="A544" s="57"/>
      <c r="B544" s="57"/>
      <c r="C544" s="57"/>
    </row>
    <row r="545" customHeight="1" spans="1:3">
      <c r="A545" s="57"/>
      <c r="B545" s="57"/>
      <c r="C545" s="57"/>
    </row>
    <row r="546" customHeight="1" spans="1:3">
      <c r="A546" s="57"/>
      <c r="B546" s="57"/>
      <c r="C546" s="57"/>
    </row>
    <row r="547" customHeight="1" spans="1:3">
      <c r="A547" s="57"/>
      <c r="B547" s="57"/>
      <c r="C547" s="57"/>
    </row>
    <row r="548" customHeight="1" spans="1:3">
      <c r="A548" s="57"/>
      <c r="B548" s="57"/>
      <c r="C548" s="57"/>
    </row>
    <row r="549" customHeight="1" spans="1:3">
      <c r="A549" s="57"/>
      <c r="B549" s="57"/>
      <c r="C549" s="57"/>
    </row>
    <row r="550" customHeight="1" spans="1:3">
      <c r="A550" s="57"/>
      <c r="B550" s="57"/>
      <c r="C550" s="57"/>
    </row>
    <row r="551" customHeight="1" spans="1:3">
      <c r="A551" s="57"/>
      <c r="B551" s="57"/>
      <c r="C551" s="57"/>
    </row>
    <row r="552" customHeight="1" spans="1:3">
      <c r="A552" s="57"/>
      <c r="B552" s="57"/>
      <c r="C552" s="57"/>
    </row>
    <row r="553" customHeight="1" spans="1:3">
      <c r="A553" s="57"/>
      <c r="B553" s="57"/>
      <c r="C553" s="57"/>
    </row>
    <row r="554" customHeight="1" spans="1:3">
      <c r="A554" s="57"/>
      <c r="B554" s="57"/>
      <c r="C554" s="57"/>
    </row>
    <row r="555" customHeight="1" spans="1:3">
      <c r="A555" s="57"/>
      <c r="B555" s="57"/>
      <c r="C555" s="57"/>
    </row>
    <row r="556" customHeight="1" spans="1:3">
      <c r="A556" s="57"/>
      <c r="B556" s="57"/>
      <c r="C556" s="57"/>
    </row>
    <row r="557" customHeight="1" spans="1:3">
      <c r="A557" s="57"/>
      <c r="B557" s="57"/>
      <c r="C557" s="57"/>
    </row>
    <row r="558" customHeight="1" spans="1:3">
      <c r="A558" s="57"/>
      <c r="B558" s="57"/>
      <c r="C558" s="57"/>
    </row>
    <row r="559" customHeight="1" spans="1:3">
      <c r="A559" s="57"/>
      <c r="B559" s="57"/>
      <c r="C559" s="57"/>
    </row>
    <row r="560" customHeight="1" spans="1:3">
      <c r="A560" s="57"/>
      <c r="B560" s="57"/>
      <c r="C560" s="57"/>
    </row>
    <row r="561" customHeight="1" spans="1:3">
      <c r="A561" s="57"/>
      <c r="B561" s="57"/>
      <c r="C561" s="57"/>
    </row>
    <row r="562" customHeight="1" spans="1:3">
      <c r="A562" s="57"/>
      <c r="B562" s="57"/>
      <c r="C562" s="57"/>
    </row>
    <row r="563" customHeight="1" spans="1:3">
      <c r="A563" s="57"/>
      <c r="B563" s="57"/>
      <c r="C563" s="57"/>
    </row>
    <row r="564" customHeight="1" spans="1:3">
      <c r="A564" s="57"/>
      <c r="B564" s="57"/>
      <c r="C564" s="57"/>
    </row>
    <row r="565" customHeight="1" spans="1:3">
      <c r="A565" s="57"/>
      <c r="B565" s="57"/>
      <c r="C565" s="57"/>
    </row>
    <row r="566" customHeight="1" spans="1:3">
      <c r="A566" s="57"/>
      <c r="B566" s="57"/>
      <c r="C566" s="57"/>
    </row>
    <row r="567" customHeight="1" spans="1:3">
      <c r="A567" s="57"/>
      <c r="B567" s="57"/>
      <c r="C567" s="57"/>
    </row>
    <row r="568" customHeight="1" spans="1:3">
      <c r="A568" s="57"/>
      <c r="B568" s="57"/>
      <c r="C568" s="57"/>
    </row>
    <row r="569" customHeight="1" spans="1:3">
      <c r="A569" s="57"/>
      <c r="B569" s="57"/>
      <c r="C569" s="57"/>
    </row>
    <row r="570" customHeight="1" spans="1:3">
      <c r="A570" s="57"/>
      <c r="B570" s="57"/>
      <c r="C570" s="57"/>
    </row>
    <row r="571" customHeight="1" spans="1:3">
      <c r="A571" s="57"/>
      <c r="B571" s="57"/>
      <c r="C571" s="57"/>
    </row>
    <row r="572" customHeight="1" spans="1:3">
      <c r="A572" s="57"/>
      <c r="B572" s="57"/>
      <c r="C572" s="57"/>
    </row>
    <row r="573" customHeight="1" spans="1:3">
      <c r="A573" s="57"/>
      <c r="B573" s="57"/>
      <c r="C573" s="57"/>
    </row>
    <row r="574" customHeight="1" spans="1:3">
      <c r="A574" s="57"/>
      <c r="B574" s="57"/>
      <c r="C574" s="57"/>
    </row>
    <row r="575" customHeight="1" spans="1:3">
      <c r="A575" s="57"/>
      <c r="B575" s="57"/>
      <c r="C575" s="57"/>
    </row>
    <row r="576" customHeight="1" spans="1:3">
      <c r="A576" s="57"/>
      <c r="B576" s="57"/>
      <c r="C576" s="57"/>
    </row>
    <row r="577" customHeight="1" spans="1:3">
      <c r="A577" s="57"/>
      <c r="B577" s="57"/>
      <c r="C577" s="57"/>
    </row>
    <row r="578" customHeight="1" spans="1:3">
      <c r="A578" s="57"/>
      <c r="B578" s="57"/>
      <c r="C578" s="57"/>
    </row>
    <row r="579" customHeight="1" spans="1:3">
      <c r="A579" s="57"/>
      <c r="B579" s="57"/>
      <c r="C579" s="57"/>
    </row>
    <row r="580" customHeight="1" spans="1:3">
      <c r="A580" s="57"/>
      <c r="B580" s="57"/>
      <c r="C580" s="57"/>
    </row>
    <row r="581" customHeight="1" spans="1:3">
      <c r="A581" s="57"/>
      <c r="B581" s="57"/>
      <c r="C581" s="57"/>
    </row>
    <row r="582" customHeight="1" spans="1:3">
      <c r="A582" s="57"/>
      <c r="B582" s="57"/>
      <c r="C582" s="57"/>
    </row>
    <row r="583" customHeight="1" spans="1:3">
      <c r="A583" s="57"/>
      <c r="B583" s="57"/>
      <c r="C583" s="57"/>
    </row>
    <row r="584" customHeight="1" spans="1:3">
      <c r="A584" s="57"/>
      <c r="B584" s="57"/>
      <c r="C584" s="57"/>
    </row>
    <row r="585" customHeight="1" spans="1:3">
      <c r="A585" s="57"/>
      <c r="B585" s="57"/>
      <c r="C585" s="57"/>
    </row>
    <row r="586" customHeight="1" spans="1:3">
      <c r="A586" s="57"/>
      <c r="B586" s="57"/>
      <c r="C586" s="57"/>
    </row>
    <row r="587" customHeight="1" spans="1:3">
      <c r="A587" s="57"/>
      <c r="B587" s="57"/>
      <c r="C587" s="57"/>
    </row>
    <row r="588" customHeight="1" spans="1:3">
      <c r="A588" s="57"/>
      <c r="B588" s="57"/>
      <c r="C588" s="57"/>
    </row>
    <row r="589" customHeight="1" spans="1:3">
      <c r="A589" s="57"/>
      <c r="B589" s="57"/>
      <c r="C589" s="57"/>
    </row>
    <row r="590" customHeight="1" spans="1:3">
      <c r="A590" s="57"/>
      <c r="B590" s="57"/>
      <c r="C590" s="57"/>
    </row>
    <row r="591" customHeight="1" spans="1:3">
      <c r="A591" s="57"/>
      <c r="B591" s="57"/>
      <c r="C591" s="57"/>
    </row>
    <row r="592" customHeight="1" spans="1:3">
      <c r="A592" s="57"/>
      <c r="B592" s="57"/>
      <c r="C592" s="57"/>
    </row>
    <row r="593" customHeight="1" spans="1:3">
      <c r="A593" s="57"/>
      <c r="B593" s="57"/>
      <c r="C593" s="57"/>
    </row>
    <row r="594" customHeight="1" spans="1:3">
      <c r="A594" s="57"/>
      <c r="B594" s="57"/>
      <c r="C594" s="57"/>
    </row>
    <row r="595" customHeight="1" spans="1:3">
      <c r="A595" s="57"/>
      <c r="B595" s="57"/>
      <c r="C595" s="57"/>
    </row>
    <row r="596" customHeight="1" spans="1:3">
      <c r="A596" s="57"/>
      <c r="B596" s="57"/>
      <c r="C596" s="57"/>
    </row>
    <row r="597" customHeight="1" spans="1:3">
      <c r="A597" s="57"/>
      <c r="B597" s="57"/>
      <c r="C597" s="57"/>
    </row>
    <row r="598" customHeight="1" spans="1:3">
      <c r="A598" s="57"/>
      <c r="B598" s="57"/>
      <c r="C598" s="57"/>
    </row>
    <row r="599" customHeight="1" spans="1:3">
      <c r="A599" s="57"/>
      <c r="B599" s="57"/>
      <c r="C599" s="57"/>
    </row>
    <row r="600" customHeight="1" spans="1:3">
      <c r="A600" s="57"/>
      <c r="B600" s="57"/>
      <c r="C600" s="57"/>
    </row>
    <row r="601" customHeight="1" spans="1:3">
      <c r="A601" s="57"/>
      <c r="B601" s="57"/>
      <c r="C601" s="57"/>
    </row>
    <row r="602" customHeight="1" spans="1:3">
      <c r="A602" s="57"/>
      <c r="B602" s="57"/>
      <c r="C602" s="57"/>
    </row>
    <row r="603" customHeight="1" spans="1:3">
      <c r="A603" s="57"/>
      <c r="B603" s="57"/>
      <c r="C603" s="57"/>
    </row>
    <row r="604" customHeight="1" spans="1:3">
      <c r="A604" s="57"/>
      <c r="B604" s="57"/>
      <c r="C604" s="57"/>
    </row>
    <row r="605" customHeight="1" spans="1:3">
      <c r="A605" s="57"/>
      <c r="B605" s="57"/>
      <c r="C605" s="57"/>
    </row>
    <row r="606" customHeight="1" spans="1:3">
      <c r="A606" s="57"/>
      <c r="B606" s="57"/>
      <c r="C606" s="57"/>
    </row>
    <row r="607" customHeight="1" spans="1:3">
      <c r="A607" s="57"/>
      <c r="B607" s="57"/>
      <c r="C607" s="57"/>
    </row>
    <row r="608" customHeight="1" spans="1:3">
      <c r="A608" s="57"/>
      <c r="B608" s="57"/>
      <c r="C608" s="57"/>
    </row>
    <row r="609" customHeight="1" spans="1:3">
      <c r="A609" s="57"/>
      <c r="B609" s="57"/>
      <c r="C609" s="57"/>
    </row>
    <row r="610" customHeight="1" spans="1:3">
      <c r="A610" s="57"/>
      <c r="B610" s="57"/>
      <c r="C610" s="57"/>
    </row>
    <row r="611" customHeight="1" spans="1:3">
      <c r="A611" s="57"/>
      <c r="B611" s="57"/>
      <c r="C611" s="57"/>
    </row>
    <row r="612" customHeight="1" spans="1:3">
      <c r="A612" s="57"/>
      <c r="B612" s="57"/>
      <c r="C612" s="57"/>
    </row>
    <row r="613" customHeight="1" spans="1:3">
      <c r="A613" s="57"/>
      <c r="B613" s="57"/>
      <c r="C613" s="57"/>
    </row>
    <row r="614" customHeight="1" spans="1:3">
      <c r="A614" s="57"/>
      <c r="B614" s="57"/>
      <c r="C614" s="57"/>
    </row>
    <row r="615" customHeight="1" spans="1:3">
      <c r="A615" s="57"/>
      <c r="B615" s="57"/>
      <c r="C615" s="57"/>
    </row>
    <row r="616" customHeight="1" spans="1:3">
      <c r="A616" s="57"/>
      <c r="B616" s="57"/>
      <c r="C616" s="57"/>
    </row>
    <row r="617" customHeight="1" spans="1:3">
      <c r="A617" s="57"/>
      <c r="B617" s="57"/>
      <c r="C617" s="57"/>
    </row>
    <row r="618" customHeight="1" spans="1:3">
      <c r="A618" s="57"/>
      <c r="B618" s="57"/>
      <c r="C618" s="57"/>
    </row>
    <row r="619" customHeight="1" spans="1:3">
      <c r="A619" s="57"/>
      <c r="B619" s="57"/>
      <c r="C619" s="57"/>
    </row>
    <row r="620" customHeight="1" spans="1:3">
      <c r="A620" s="57"/>
      <c r="B620" s="57"/>
      <c r="C620" s="57"/>
    </row>
    <row r="621" customHeight="1" spans="1:3">
      <c r="A621" s="57"/>
      <c r="B621" s="57"/>
      <c r="C621" s="57"/>
    </row>
    <row r="622" customHeight="1" spans="1:3">
      <c r="A622" s="57"/>
      <c r="B622" s="57"/>
      <c r="C622" s="57"/>
    </row>
    <row r="623" customHeight="1" spans="1:3">
      <c r="A623" s="57"/>
      <c r="B623" s="57"/>
      <c r="C623" s="57"/>
    </row>
    <row r="624" customHeight="1" spans="1:3">
      <c r="A624" s="57"/>
      <c r="B624" s="57"/>
      <c r="C624" s="57"/>
    </row>
    <row r="625" customHeight="1" spans="1:3">
      <c r="A625" s="57"/>
      <c r="B625" s="57"/>
      <c r="C625" s="57"/>
    </row>
    <row r="626" customHeight="1" spans="1:3">
      <c r="A626" s="57"/>
      <c r="B626" s="57"/>
      <c r="C626" s="57"/>
    </row>
    <row r="627" customHeight="1" spans="1:3">
      <c r="A627" s="57"/>
      <c r="B627" s="57"/>
      <c r="C627" s="57"/>
    </row>
    <row r="628" customHeight="1" spans="1:3">
      <c r="A628" s="57"/>
      <c r="B628" s="57"/>
      <c r="C628" s="57"/>
    </row>
    <row r="629" customHeight="1" spans="1:3">
      <c r="A629" s="57"/>
      <c r="B629" s="57"/>
      <c r="C629" s="57"/>
    </row>
    <row r="630" customHeight="1" spans="1:3">
      <c r="A630" s="57"/>
      <c r="B630" s="57"/>
      <c r="C630" s="57"/>
    </row>
    <row r="631" customHeight="1" spans="1:3">
      <c r="A631" s="57"/>
      <c r="B631" s="57"/>
      <c r="C631" s="57"/>
    </row>
    <row r="632" customHeight="1" spans="1:3">
      <c r="A632" s="57"/>
      <c r="B632" s="57"/>
      <c r="C632" s="57"/>
    </row>
    <row r="633" customHeight="1" spans="1:3">
      <c r="A633" s="57"/>
      <c r="B633" s="57"/>
      <c r="C633" s="57"/>
    </row>
    <row r="634" customHeight="1" spans="1:3">
      <c r="A634" s="57"/>
      <c r="B634" s="57"/>
      <c r="C634" s="57"/>
    </row>
    <row r="635" customHeight="1" spans="1:3">
      <c r="A635" s="57"/>
      <c r="B635" s="57"/>
      <c r="C635" s="57"/>
    </row>
    <row r="636" customHeight="1" spans="1:3">
      <c r="A636" s="57"/>
      <c r="B636" s="57"/>
      <c r="C636" s="57"/>
    </row>
    <row r="637" customHeight="1" spans="1:3">
      <c r="A637" s="57"/>
      <c r="B637" s="57"/>
      <c r="C637" s="57"/>
    </row>
    <row r="638" customHeight="1" spans="1:3">
      <c r="A638" s="57"/>
      <c r="B638" s="57"/>
      <c r="C638" s="57"/>
    </row>
    <row r="639" customHeight="1" spans="1:3">
      <c r="A639" s="57"/>
      <c r="B639" s="57"/>
      <c r="C639" s="57"/>
    </row>
    <row r="640" customHeight="1" spans="1:3">
      <c r="A640" s="57"/>
      <c r="B640" s="57"/>
      <c r="C640" s="57"/>
    </row>
    <row r="641" customHeight="1" spans="1:3">
      <c r="A641" s="57"/>
      <c r="B641" s="57"/>
      <c r="C641" s="57"/>
    </row>
    <row r="642" customHeight="1" spans="1:3">
      <c r="A642" s="57"/>
      <c r="B642" s="57"/>
      <c r="C642" s="57"/>
    </row>
    <row r="643" customHeight="1" spans="1:3">
      <c r="A643" s="57"/>
      <c r="B643" s="57"/>
      <c r="C643" s="57"/>
    </row>
    <row r="644" customHeight="1" spans="1:3">
      <c r="A644" s="57"/>
      <c r="B644" s="57"/>
      <c r="C644" s="57"/>
    </row>
    <row r="645" customHeight="1" spans="1:3">
      <c r="A645" s="57"/>
      <c r="B645" s="57"/>
      <c r="C645" s="57"/>
    </row>
    <row r="646" customHeight="1" spans="1:3">
      <c r="A646" s="57"/>
      <c r="B646" s="57"/>
      <c r="C646" s="57"/>
    </row>
    <row r="647" customHeight="1" spans="1:3">
      <c r="A647" s="57"/>
      <c r="B647" s="57"/>
      <c r="C647" s="57"/>
    </row>
    <row r="648" customHeight="1" spans="1:3">
      <c r="A648" s="57"/>
      <c r="B648" s="57"/>
      <c r="C648" s="57"/>
    </row>
    <row r="649" customHeight="1" spans="1:3">
      <c r="A649" s="57"/>
      <c r="B649" s="57"/>
      <c r="C649" s="57"/>
    </row>
    <row r="650" customHeight="1" spans="1:3">
      <c r="A650" s="57"/>
      <c r="B650" s="57"/>
      <c r="C650" s="57"/>
    </row>
    <row r="651" customHeight="1" spans="1:3">
      <c r="A651" s="57"/>
      <c r="B651" s="57"/>
      <c r="C651" s="57"/>
    </row>
    <row r="652" customHeight="1" spans="1:3">
      <c r="A652" s="57"/>
      <c r="B652" s="57"/>
      <c r="C652" s="57"/>
    </row>
    <row r="653" customHeight="1" spans="1:3">
      <c r="A653" s="57"/>
      <c r="B653" s="57"/>
      <c r="C653" s="57"/>
    </row>
    <row r="654" customHeight="1" spans="1:3">
      <c r="A654" s="57"/>
      <c r="B654" s="57"/>
      <c r="C654" s="57"/>
    </row>
    <row r="655" customHeight="1" spans="1:3">
      <c r="A655" s="57"/>
      <c r="B655" s="57"/>
      <c r="C655" s="57"/>
    </row>
    <row r="656" customHeight="1" spans="1:3">
      <c r="A656" s="57"/>
      <c r="B656" s="57"/>
      <c r="C656" s="57"/>
    </row>
    <row r="657" customHeight="1" spans="1:3">
      <c r="A657" s="57"/>
      <c r="B657" s="57"/>
      <c r="C657" s="57"/>
    </row>
    <row r="658" customHeight="1" spans="1:3">
      <c r="A658" s="57"/>
      <c r="B658" s="57"/>
      <c r="C658" s="57"/>
    </row>
    <row r="659" customHeight="1" spans="1:3">
      <c r="A659" s="57"/>
      <c r="B659" s="57"/>
      <c r="C659" s="57"/>
    </row>
    <row r="660" customHeight="1" spans="1:3">
      <c r="A660" s="57"/>
      <c r="B660" s="57"/>
      <c r="C660" s="57"/>
    </row>
    <row r="661" customHeight="1" spans="1:3">
      <c r="A661" s="57"/>
      <c r="B661" s="57"/>
      <c r="C661" s="57"/>
    </row>
    <row r="662" customHeight="1" spans="1:3">
      <c r="A662" s="57"/>
      <c r="B662" s="57"/>
      <c r="C662" s="57"/>
    </row>
    <row r="663" customHeight="1" spans="1:3">
      <c r="A663" s="57"/>
      <c r="B663" s="57"/>
      <c r="C663" s="57"/>
    </row>
    <row r="664" customHeight="1" spans="1:3">
      <c r="A664" s="57"/>
      <c r="B664" s="57"/>
      <c r="C664" s="57"/>
    </row>
    <row r="665" customHeight="1" spans="1:3">
      <c r="A665" s="57"/>
      <c r="B665" s="57"/>
      <c r="C665" s="57"/>
    </row>
    <row r="666" customHeight="1" spans="1:3">
      <c r="A666" s="57"/>
      <c r="B666" s="57"/>
      <c r="C666" s="57"/>
    </row>
    <row r="667" customHeight="1" spans="1:3">
      <c r="A667" s="57"/>
      <c r="B667" s="57"/>
      <c r="C667" s="57"/>
    </row>
    <row r="668" customHeight="1" spans="1:3">
      <c r="A668" s="57"/>
      <c r="B668" s="57"/>
      <c r="C668" s="57"/>
    </row>
    <row r="669" customHeight="1" spans="1:3">
      <c r="A669" s="57"/>
      <c r="B669" s="57"/>
      <c r="C669" s="57"/>
    </row>
    <row r="670" customHeight="1" spans="1:3">
      <c r="A670" s="57"/>
      <c r="B670" s="57"/>
      <c r="C670" s="57"/>
    </row>
    <row r="671" customHeight="1" spans="1:3">
      <c r="A671" s="57"/>
      <c r="B671" s="57"/>
      <c r="C671" s="57"/>
    </row>
    <row r="672" customHeight="1" spans="1:3">
      <c r="A672" s="57"/>
      <c r="B672" s="57"/>
      <c r="C672" s="57"/>
    </row>
    <row r="673" customHeight="1" spans="1:3">
      <c r="A673" s="57"/>
      <c r="B673" s="57"/>
      <c r="C673" s="57"/>
    </row>
    <row r="674" customHeight="1" spans="1:3">
      <c r="A674" s="57"/>
      <c r="B674" s="57"/>
      <c r="C674" s="57"/>
    </row>
    <row r="675" customHeight="1" spans="1:3">
      <c r="A675" s="57"/>
      <c r="B675" s="57"/>
      <c r="C675" s="57"/>
    </row>
    <row r="676" customHeight="1" spans="1:3">
      <c r="A676" s="57"/>
      <c r="B676" s="57"/>
      <c r="C676" s="57"/>
    </row>
    <row r="677" customHeight="1" spans="1:3">
      <c r="A677" s="57"/>
      <c r="B677" s="57"/>
      <c r="C677" s="57"/>
    </row>
    <row r="678" customHeight="1" spans="1:3">
      <c r="A678" s="57"/>
      <c r="B678" s="57"/>
      <c r="C678" s="57"/>
    </row>
    <row r="679" customHeight="1" spans="1:3">
      <c r="A679" s="57"/>
      <c r="B679" s="57"/>
      <c r="C679" s="57"/>
    </row>
    <row r="680" customHeight="1" spans="1:3">
      <c r="A680" s="57"/>
      <c r="B680" s="57"/>
      <c r="C680" s="57"/>
    </row>
    <row r="681" customHeight="1" spans="1:3">
      <c r="A681" s="57"/>
      <c r="B681" s="57"/>
      <c r="C681" s="57"/>
    </row>
    <row r="682" customHeight="1" spans="1:3">
      <c r="A682" s="57"/>
      <c r="B682" s="57"/>
      <c r="C682" s="57"/>
    </row>
    <row r="683" customHeight="1" spans="1:3">
      <c r="A683" s="57"/>
      <c r="B683" s="57"/>
      <c r="C683" s="57"/>
    </row>
    <row r="684" customHeight="1" spans="1:3">
      <c r="A684" s="57"/>
      <c r="B684" s="57"/>
      <c r="C684" s="57"/>
    </row>
    <row r="685" customHeight="1" spans="1:3">
      <c r="A685" s="57"/>
      <c r="B685" s="57"/>
      <c r="C685" s="57"/>
    </row>
    <row r="686" customHeight="1" spans="1:3">
      <c r="A686" s="57"/>
      <c r="B686" s="57"/>
      <c r="C686" s="57"/>
    </row>
    <row r="687" customHeight="1" spans="1:3">
      <c r="A687" s="57"/>
      <c r="B687" s="57"/>
      <c r="C687" s="57"/>
    </row>
    <row r="688" customHeight="1" spans="1:3">
      <c r="A688" s="57"/>
      <c r="B688" s="57"/>
      <c r="C688" s="57"/>
    </row>
    <row r="689" customHeight="1" spans="1:3">
      <c r="A689" s="57"/>
      <c r="B689" s="57"/>
      <c r="C689" s="57"/>
    </row>
    <row r="690" customHeight="1" spans="1:3">
      <c r="A690" s="57"/>
      <c r="B690" s="57"/>
      <c r="C690" s="57"/>
    </row>
    <row r="691" customHeight="1" spans="1:3">
      <c r="A691" s="57"/>
      <c r="B691" s="57"/>
      <c r="C691" s="57"/>
    </row>
    <row r="692" customHeight="1" spans="1:3">
      <c r="A692" s="57"/>
      <c r="B692" s="57"/>
      <c r="C692" s="57"/>
    </row>
    <row r="693" customHeight="1" spans="1:3">
      <c r="A693" s="57"/>
      <c r="B693" s="57"/>
      <c r="C693" s="57"/>
    </row>
    <row r="694" customHeight="1" spans="1:3">
      <c r="A694" s="57"/>
      <c r="B694" s="57"/>
      <c r="C694" s="57"/>
    </row>
    <row r="695" customHeight="1" spans="1:3">
      <c r="A695" s="57"/>
      <c r="B695" s="57"/>
      <c r="C695" s="57"/>
    </row>
    <row r="696" customHeight="1" spans="1:3">
      <c r="A696" s="57"/>
      <c r="B696" s="57"/>
      <c r="C696" s="57"/>
    </row>
    <row r="697" customHeight="1" spans="1:3">
      <c r="A697" s="57"/>
      <c r="B697" s="57"/>
      <c r="C697" s="57"/>
    </row>
    <row r="698" customHeight="1" spans="1:3">
      <c r="A698" s="57"/>
      <c r="B698" s="57"/>
      <c r="C698" s="57"/>
    </row>
    <row r="699" customHeight="1" spans="1:3">
      <c r="A699" s="57"/>
      <c r="B699" s="57"/>
      <c r="C699" s="57"/>
    </row>
    <row r="700" customHeight="1" spans="1:3">
      <c r="A700" s="57"/>
      <c r="B700" s="57"/>
      <c r="C700" s="57"/>
    </row>
    <row r="701" customHeight="1" spans="1:3">
      <c r="A701" s="57"/>
      <c r="B701" s="57"/>
      <c r="C701" s="57"/>
    </row>
    <row r="702" customHeight="1" spans="1:3">
      <c r="A702" s="57"/>
      <c r="B702" s="57"/>
      <c r="C702" s="57"/>
    </row>
    <row r="703" customHeight="1" spans="1:3">
      <c r="A703" s="57"/>
      <c r="B703" s="57"/>
      <c r="C703" s="57"/>
    </row>
    <row r="704" customHeight="1" spans="1:3">
      <c r="A704" s="57"/>
      <c r="B704" s="57"/>
      <c r="C704" s="57"/>
    </row>
    <row r="705" customHeight="1" spans="1:3">
      <c r="A705" s="57"/>
      <c r="B705" s="57"/>
      <c r="C705" s="57"/>
    </row>
    <row r="706" customHeight="1" spans="1:3">
      <c r="A706" s="57"/>
      <c r="B706" s="57"/>
      <c r="C706" s="57"/>
    </row>
    <row r="707" customHeight="1" spans="1:3">
      <c r="A707" s="57"/>
      <c r="B707" s="57"/>
      <c r="C707" s="57"/>
    </row>
    <row r="708" customHeight="1" spans="1:3">
      <c r="A708" s="57"/>
      <c r="B708" s="57"/>
      <c r="C708" s="57"/>
    </row>
    <row r="709" customHeight="1" spans="1:3">
      <c r="A709" s="57"/>
      <c r="B709" s="57"/>
      <c r="C709" s="57"/>
    </row>
    <row r="710" customHeight="1" spans="1:3">
      <c r="A710" s="57"/>
      <c r="B710" s="57"/>
      <c r="C710" s="57"/>
    </row>
    <row r="711" customHeight="1" spans="1:3">
      <c r="A711" s="57"/>
      <c r="B711" s="57"/>
      <c r="C711" s="57"/>
    </row>
    <row r="712" customHeight="1" spans="1:3">
      <c r="A712" s="57"/>
      <c r="B712" s="57"/>
      <c r="C712" s="57"/>
    </row>
    <row r="713" customHeight="1" spans="1:3">
      <c r="A713" s="57"/>
      <c r="B713" s="57"/>
      <c r="C713" s="57"/>
    </row>
    <row r="714" customHeight="1" spans="1:3">
      <c r="A714" s="57"/>
      <c r="B714" s="57"/>
      <c r="C714" s="57"/>
    </row>
    <row r="715" customHeight="1" spans="1:3">
      <c r="A715" s="57"/>
      <c r="B715" s="57"/>
      <c r="C715" s="57"/>
    </row>
    <row r="716" customHeight="1" spans="1:3">
      <c r="A716" s="57"/>
      <c r="B716" s="57"/>
      <c r="C716" s="57"/>
    </row>
    <row r="717" customHeight="1" spans="1:3">
      <c r="A717" s="57"/>
      <c r="B717" s="57"/>
      <c r="C717" s="57"/>
    </row>
    <row r="718" customHeight="1" spans="1:3">
      <c r="A718" s="57"/>
      <c r="B718" s="57"/>
      <c r="C718" s="57"/>
    </row>
    <row r="719" customHeight="1" spans="1:3">
      <c r="A719" s="57"/>
      <c r="B719" s="57"/>
      <c r="C719" s="57"/>
    </row>
    <row r="720" customHeight="1" spans="1:3">
      <c r="A720" s="57"/>
      <c r="B720" s="57"/>
      <c r="C720" s="57"/>
    </row>
    <row r="721" customHeight="1" spans="1:3">
      <c r="A721" s="57"/>
      <c r="B721" s="57"/>
      <c r="C721" s="57"/>
    </row>
    <row r="722" customHeight="1" spans="1:3">
      <c r="A722" s="57"/>
      <c r="B722" s="57"/>
      <c r="C722" s="57"/>
    </row>
    <row r="723" customHeight="1" spans="1:3">
      <c r="A723" s="57"/>
      <c r="B723" s="57"/>
      <c r="C723" s="57"/>
    </row>
    <row r="724" customHeight="1" spans="1:3">
      <c r="A724" s="57"/>
      <c r="B724" s="57"/>
      <c r="C724" s="57"/>
    </row>
    <row r="725" customHeight="1" spans="1:3">
      <c r="A725" s="57"/>
      <c r="B725" s="57"/>
      <c r="C725" s="57"/>
    </row>
    <row r="726" customHeight="1" spans="1:3">
      <c r="A726" s="57"/>
      <c r="B726" s="57"/>
      <c r="C726" s="57"/>
    </row>
    <row r="727" customHeight="1" spans="1:3">
      <c r="A727" s="57"/>
      <c r="B727" s="57"/>
      <c r="C727" s="57"/>
    </row>
    <row r="728" customHeight="1" spans="1:3">
      <c r="A728" s="57"/>
      <c r="B728" s="57"/>
      <c r="C728" s="57"/>
    </row>
    <row r="729" customHeight="1" spans="1:3">
      <c r="A729" s="57"/>
      <c r="B729" s="57"/>
      <c r="C729" s="57"/>
    </row>
    <row r="730" customHeight="1" spans="1:3">
      <c r="A730" s="57"/>
      <c r="B730" s="57"/>
      <c r="C730" s="57"/>
    </row>
    <row r="731" customHeight="1" spans="1:3">
      <c r="A731" s="57"/>
      <c r="B731" s="57"/>
      <c r="C731" s="57"/>
    </row>
    <row r="732" customHeight="1" spans="1:3">
      <c r="A732" s="57"/>
      <c r="B732" s="57"/>
      <c r="C732" s="57"/>
    </row>
    <row r="733" customHeight="1" spans="1:3">
      <c r="A733" s="57"/>
      <c r="B733" s="57"/>
      <c r="C733" s="57"/>
    </row>
    <row r="734" customHeight="1" spans="1:3">
      <c r="A734" s="57"/>
      <c r="B734" s="57"/>
      <c r="C734" s="57"/>
    </row>
    <row r="735" customHeight="1" spans="1:3">
      <c r="A735" s="57"/>
      <c r="B735" s="57"/>
      <c r="C735" s="57"/>
    </row>
    <row r="736" customHeight="1" spans="1:3">
      <c r="A736" s="57"/>
      <c r="B736" s="57"/>
      <c r="C736" s="57"/>
    </row>
    <row r="737" customHeight="1" spans="1:3">
      <c r="A737" s="57"/>
      <c r="B737" s="57"/>
      <c r="C737" s="57"/>
    </row>
    <row r="738" customHeight="1" spans="1:3">
      <c r="A738" s="57"/>
      <c r="B738" s="57"/>
      <c r="C738" s="57"/>
    </row>
    <row r="739" customHeight="1" spans="1:3">
      <c r="A739" s="57"/>
      <c r="B739" s="57"/>
      <c r="C739" s="57"/>
    </row>
    <row r="740" customHeight="1" spans="1:3">
      <c r="A740" s="57"/>
      <c r="B740" s="57"/>
      <c r="C740" s="57"/>
    </row>
    <row r="741" customHeight="1" spans="1:3">
      <c r="A741" s="57"/>
      <c r="B741" s="57"/>
      <c r="C741" s="57"/>
    </row>
    <row r="742" customHeight="1" spans="1:3">
      <c r="A742" s="57"/>
      <c r="B742" s="57"/>
      <c r="C742" s="57"/>
    </row>
    <row r="743" customHeight="1" spans="1:3">
      <c r="A743" s="57"/>
      <c r="B743" s="57"/>
      <c r="C743" s="57"/>
    </row>
    <row r="744" customHeight="1" spans="1:3">
      <c r="A744" s="57"/>
      <c r="B744" s="57"/>
      <c r="C744" s="57"/>
    </row>
    <row r="745" customHeight="1" spans="1:3">
      <c r="A745" s="57"/>
      <c r="B745" s="57"/>
      <c r="C745" s="57"/>
    </row>
    <row r="746" customHeight="1" spans="1:3">
      <c r="A746" s="57"/>
      <c r="B746" s="57"/>
      <c r="C746" s="57"/>
    </row>
    <row r="747" customHeight="1" spans="1:3">
      <c r="A747" s="57"/>
      <c r="B747" s="57"/>
      <c r="C747" s="57"/>
    </row>
    <row r="748" customHeight="1" spans="1:3">
      <c r="A748" s="57"/>
      <c r="B748" s="57"/>
      <c r="C748" s="57"/>
    </row>
    <row r="749" customHeight="1" spans="1:3">
      <c r="A749" s="57"/>
      <c r="B749" s="57"/>
      <c r="C749" s="57"/>
    </row>
    <row r="750" customHeight="1" spans="1:3">
      <c r="A750" s="57"/>
      <c r="B750" s="57"/>
      <c r="C750" s="57"/>
    </row>
    <row r="751" customHeight="1" spans="1:3">
      <c r="A751" s="57"/>
      <c r="B751" s="57"/>
      <c r="C751" s="57"/>
    </row>
    <row r="752" customHeight="1" spans="1:3">
      <c r="A752" s="57"/>
      <c r="B752" s="57"/>
      <c r="C752" s="57"/>
    </row>
    <row r="753" customHeight="1" spans="1:3">
      <c r="A753" s="57"/>
      <c r="B753" s="57"/>
      <c r="C753" s="57"/>
    </row>
    <row r="754" customHeight="1" spans="1:3">
      <c r="A754" s="57"/>
      <c r="B754" s="57"/>
      <c r="C754" s="57"/>
    </row>
    <row r="755" customHeight="1" spans="1:3">
      <c r="A755" s="57"/>
      <c r="B755" s="57"/>
      <c r="C755" s="57"/>
    </row>
    <row r="756" customHeight="1" spans="1:3">
      <c r="A756" s="57"/>
      <c r="B756" s="57"/>
      <c r="C756" s="57"/>
    </row>
    <row r="757" customHeight="1" spans="1:3">
      <c r="A757" s="57"/>
      <c r="B757" s="57"/>
      <c r="C757" s="57"/>
    </row>
    <row r="758" customHeight="1" spans="1:3">
      <c r="A758" s="57"/>
      <c r="B758" s="57"/>
      <c r="C758" s="57"/>
    </row>
    <row r="759" customHeight="1" spans="1:3">
      <c r="A759" s="57"/>
      <c r="B759" s="57"/>
      <c r="C759" s="57"/>
    </row>
    <row r="760" customHeight="1" spans="1:3">
      <c r="A760" s="57"/>
      <c r="B760" s="57"/>
      <c r="C760" s="57"/>
    </row>
    <row r="761" customHeight="1" spans="1:3">
      <c r="A761" s="57"/>
      <c r="B761" s="57"/>
      <c r="C761" s="57"/>
    </row>
    <row r="762" customHeight="1" spans="1:3">
      <c r="A762" s="57"/>
      <c r="B762" s="57"/>
      <c r="C762" s="57"/>
    </row>
    <row r="763" customHeight="1" spans="1:3">
      <c r="A763" s="57"/>
      <c r="B763" s="57"/>
      <c r="C763" s="57"/>
    </row>
    <row r="764" customHeight="1" spans="1:3">
      <c r="A764" s="57"/>
      <c r="B764" s="57"/>
      <c r="C764" s="57"/>
    </row>
    <row r="765" customHeight="1" spans="1:3">
      <c r="A765" s="57"/>
      <c r="B765" s="57"/>
      <c r="C765" s="57"/>
    </row>
    <row r="766" customHeight="1" spans="1:3">
      <c r="A766" s="57"/>
      <c r="B766" s="57"/>
      <c r="C766" s="57"/>
    </row>
    <row r="767" customHeight="1" spans="1:3">
      <c r="A767" s="57"/>
      <c r="B767" s="57"/>
      <c r="C767" s="57"/>
    </row>
    <row r="768" customHeight="1" spans="1:3">
      <c r="A768" s="57"/>
      <c r="B768" s="57"/>
      <c r="C768" s="57"/>
    </row>
    <row r="769" customHeight="1" spans="1:3">
      <c r="A769" s="57"/>
      <c r="B769" s="57"/>
      <c r="C769" s="57"/>
    </row>
    <row r="770" customHeight="1" spans="1:3">
      <c r="A770" s="57"/>
      <c r="B770" s="57"/>
      <c r="C770" s="57"/>
    </row>
    <row r="771" customHeight="1" spans="1:3">
      <c r="A771" s="57"/>
      <c r="B771" s="57"/>
      <c r="C771" s="57"/>
    </row>
    <row r="772" customHeight="1" spans="1:3">
      <c r="A772" s="57"/>
      <c r="B772" s="57"/>
      <c r="C772" s="57"/>
    </row>
    <row r="773" customHeight="1" spans="1:3">
      <c r="A773" s="57"/>
      <c r="B773" s="57"/>
      <c r="C773" s="57"/>
    </row>
    <row r="774" customHeight="1" spans="1:3">
      <c r="A774" s="57"/>
      <c r="B774" s="57"/>
      <c r="C774" s="57"/>
    </row>
    <row r="775" customHeight="1" spans="1:3">
      <c r="A775" s="57"/>
      <c r="B775" s="57"/>
      <c r="C775" s="57"/>
    </row>
    <row r="776" customHeight="1" spans="1:3">
      <c r="A776" s="57"/>
      <c r="B776" s="57"/>
      <c r="C776" s="57"/>
    </row>
    <row r="777" customHeight="1" spans="1:3">
      <c r="A777" s="57"/>
      <c r="B777" s="57"/>
      <c r="C777" s="57"/>
    </row>
    <row r="778" customHeight="1" spans="1:3">
      <c r="A778" s="57"/>
      <c r="B778" s="57"/>
      <c r="C778" s="57"/>
    </row>
    <row r="779" customHeight="1" spans="1:3">
      <c r="A779" s="57"/>
      <c r="B779" s="57"/>
      <c r="C779" s="57"/>
    </row>
    <row r="780" customHeight="1" spans="1:3">
      <c r="A780" s="57"/>
      <c r="B780" s="57"/>
      <c r="C780" s="57"/>
    </row>
    <row r="781" customHeight="1" spans="1:3">
      <c r="A781" s="57"/>
      <c r="B781" s="57"/>
      <c r="C781" s="57"/>
    </row>
    <row r="782" customHeight="1" spans="1:3">
      <c r="A782" s="57"/>
      <c r="B782" s="57"/>
      <c r="C782" s="57"/>
    </row>
    <row r="783" customHeight="1" spans="1:3">
      <c r="A783" s="57"/>
      <c r="B783" s="57"/>
      <c r="C783" s="57"/>
    </row>
    <row r="784" customHeight="1" spans="1:3">
      <c r="A784" s="57"/>
      <c r="B784" s="57"/>
      <c r="C784" s="57"/>
    </row>
    <row r="785" customHeight="1" spans="1:3">
      <c r="A785" s="57"/>
      <c r="B785" s="57"/>
      <c r="C785" s="57"/>
    </row>
    <row r="786" customHeight="1" spans="1:3">
      <c r="A786" s="57"/>
      <c r="B786" s="57"/>
      <c r="C786" s="57"/>
    </row>
    <row r="787" customHeight="1" spans="1:3">
      <c r="A787" s="57"/>
      <c r="B787" s="57"/>
      <c r="C787" s="57"/>
    </row>
    <row r="788" customHeight="1" spans="1:3">
      <c r="A788" s="57"/>
      <c r="B788" s="57"/>
      <c r="C788" s="57"/>
    </row>
    <row r="789" customHeight="1" spans="1:3">
      <c r="A789" s="57"/>
      <c r="B789" s="57"/>
      <c r="C789" s="57"/>
    </row>
    <row r="790" customHeight="1" spans="1:3">
      <c r="A790" s="57"/>
      <c r="B790" s="57"/>
      <c r="C790" s="57"/>
    </row>
    <row r="791" customHeight="1" spans="1:3">
      <c r="A791" s="57"/>
      <c r="B791" s="57"/>
      <c r="C791" s="57"/>
    </row>
    <row r="792" customHeight="1" spans="1:3">
      <c r="A792" s="57"/>
      <c r="B792" s="57"/>
      <c r="C792" s="57"/>
    </row>
    <row r="793" customHeight="1" spans="1:3">
      <c r="A793" s="57"/>
      <c r="B793" s="57"/>
      <c r="C793" s="57"/>
    </row>
    <row r="794" customHeight="1" spans="1:3">
      <c r="A794" s="57"/>
      <c r="B794" s="57"/>
      <c r="C794" s="57"/>
    </row>
    <row r="795" customHeight="1" spans="1:3">
      <c r="A795" s="57"/>
      <c r="B795" s="57"/>
      <c r="C795" s="57"/>
    </row>
    <row r="796" customHeight="1" spans="1:3">
      <c r="A796" s="57"/>
      <c r="B796" s="57"/>
      <c r="C796" s="57"/>
    </row>
    <row r="797" customHeight="1" spans="1:3">
      <c r="A797" s="57"/>
      <c r="B797" s="57"/>
      <c r="C797" s="57"/>
    </row>
    <row r="798" customHeight="1" spans="1:3">
      <c r="A798" s="57"/>
      <c r="B798" s="57"/>
      <c r="C798" s="57"/>
    </row>
    <row r="799" customHeight="1" spans="1:3">
      <c r="A799" s="57"/>
      <c r="B799" s="57"/>
      <c r="C799" s="57"/>
    </row>
    <row r="800" customHeight="1" spans="1:3">
      <c r="A800" s="57"/>
      <c r="B800" s="57"/>
      <c r="C800" s="57"/>
    </row>
    <row r="801" customHeight="1" spans="1:3">
      <c r="A801" s="57"/>
      <c r="B801" s="57"/>
      <c r="C801" s="57"/>
    </row>
    <row r="802" customHeight="1" spans="1:3">
      <c r="A802" s="57"/>
      <c r="B802" s="57"/>
      <c r="C802" s="57"/>
    </row>
    <row r="803" customHeight="1" spans="1:3">
      <c r="A803" s="57"/>
      <c r="B803" s="57"/>
      <c r="C803" s="57"/>
    </row>
    <row r="804" customHeight="1" spans="1:3">
      <c r="A804" s="57"/>
      <c r="B804" s="57"/>
      <c r="C804" s="57"/>
    </row>
    <row r="805" customHeight="1" spans="1:3">
      <c r="A805" s="57"/>
      <c r="B805" s="57"/>
      <c r="C805" s="57"/>
    </row>
    <row r="806" customHeight="1" spans="1:3">
      <c r="A806" s="57"/>
      <c r="B806" s="57"/>
      <c r="C806" s="57"/>
    </row>
    <row r="807" customHeight="1" spans="1:3">
      <c r="A807" s="57"/>
      <c r="B807" s="57"/>
      <c r="C807" s="57"/>
    </row>
    <row r="808" customHeight="1" spans="1:3">
      <c r="A808" s="57"/>
      <c r="B808" s="57"/>
      <c r="C808" s="57"/>
    </row>
    <row r="809" customHeight="1" spans="1:3">
      <c r="A809" s="57"/>
      <c r="B809" s="57"/>
      <c r="C809" s="57"/>
    </row>
    <row r="810" customHeight="1" spans="1:3">
      <c r="A810" s="57"/>
      <c r="B810" s="57"/>
      <c r="C810" s="57"/>
    </row>
    <row r="811" customHeight="1" spans="1:3">
      <c r="A811" s="57"/>
      <c r="B811" s="57"/>
      <c r="C811" s="57"/>
    </row>
    <row r="812" customHeight="1" spans="1:3">
      <c r="A812" s="57"/>
      <c r="B812" s="57"/>
      <c r="C812" s="57"/>
    </row>
    <row r="813" customHeight="1" spans="1:3">
      <c r="A813" s="57"/>
      <c r="B813" s="57"/>
      <c r="C813" s="57"/>
    </row>
    <row r="814" customHeight="1" spans="1:3">
      <c r="A814" s="57"/>
      <c r="B814" s="57"/>
      <c r="C814" s="57"/>
    </row>
    <row r="815" customHeight="1" spans="1:3">
      <c r="A815" s="57"/>
      <c r="B815" s="57"/>
      <c r="C815" s="57"/>
    </row>
    <row r="816" customHeight="1" spans="1:3">
      <c r="A816" s="57"/>
      <c r="B816" s="57"/>
      <c r="C816" s="57"/>
    </row>
    <row r="817" customHeight="1" spans="1:3">
      <c r="A817" s="57"/>
      <c r="B817" s="57"/>
      <c r="C817" s="57"/>
    </row>
    <row r="818" customHeight="1" spans="1:3">
      <c r="A818" s="57"/>
      <c r="B818" s="57"/>
      <c r="C818" s="57"/>
    </row>
    <row r="819" customHeight="1" spans="1:3">
      <c r="A819" s="57"/>
      <c r="B819" s="57"/>
      <c r="C819" s="57"/>
    </row>
    <row r="820" customHeight="1" spans="1:3">
      <c r="A820" s="57"/>
      <c r="B820" s="57"/>
      <c r="C820" s="57"/>
    </row>
    <row r="821" customHeight="1" spans="1:3">
      <c r="A821" s="57"/>
      <c r="B821" s="57"/>
      <c r="C821" s="57"/>
    </row>
    <row r="822" customHeight="1" spans="1:3">
      <c r="A822" s="57"/>
      <c r="B822" s="57"/>
      <c r="C822" s="57"/>
    </row>
    <row r="823" customHeight="1" spans="1:3">
      <c r="A823" s="57"/>
      <c r="B823" s="57"/>
      <c r="C823" s="57"/>
    </row>
    <row r="824" customHeight="1" spans="1:3">
      <c r="A824" s="57"/>
      <c r="B824" s="57"/>
      <c r="C824" s="57"/>
    </row>
    <row r="825" customHeight="1" spans="1:3">
      <c r="A825" s="57"/>
      <c r="B825" s="57"/>
      <c r="C825" s="57"/>
    </row>
    <row r="826" customHeight="1" spans="1:3">
      <c r="A826" s="57"/>
      <c r="B826" s="57"/>
      <c r="C826" s="57"/>
    </row>
    <row r="827" customHeight="1" spans="1:3">
      <c r="A827" s="57"/>
      <c r="B827" s="57"/>
      <c r="C827" s="57"/>
    </row>
    <row r="828" customHeight="1" spans="1:3">
      <c r="A828" s="57"/>
      <c r="B828" s="57"/>
      <c r="C828" s="57"/>
    </row>
    <row r="829" customHeight="1" spans="1:3">
      <c r="A829" s="57"/>
      <c r="B829" s="57"/>
      <c r="C829" s="57"/>
    </row>
    <row r="830" customHeight="1" spans="1:3">
      <c r="A830" s="57"/>
      <c r="B830" s="57"/>
      <c r="C830" s="57"/>
    </row>
    <row r="831" customHeight="1" spans="1:3">
      <c r="A831" s="57"/>
      <c r="B831" s="57"/>
      <c r="C831" s="57"/>
    </row>
    <row r="832" customHeight="1" spans="1:3">
      <c r="A832" s="57"/>
      <c r="B832" s="57"/>
      <c r="C832" s="57"/>
    </row>
    <row r="833" customHeight="1" spans="1:3">
      <c r="A833" s="57"/>
      <c r="B833" s="57"/>
      <c r="C833" s="57"/>
    </row>
    <row r="834" customHeight="1" spans="1:3">
      <c r="A834" s="57"/>
      <c r="B834" s="57"/>
      <c r="C834" s="57"/>
    </row>
    <row r="835" customHeight="1" spans="1:3">
      <c r="A835" s="57"/>
      <c r="B835" s="57"/>
      <c r="C835" s="57"/>
    </row>
    <row r="836" customHeight="1" spans="1:3">
      <c r="A836" s="57"/>
      <c r="B836" s="57"/>
      <c r="C836" s="57"/>
    </row>
    <row r="837" customHeight="1" spans="1:3">
      <c r="A837" s="57"/>
      <c r="B837" s="57"/>
      <c r="C837" s="57"/>
    </row>
    <row r="838" customHeight="1" spans="1:3">
      <c r="A838" s="57"/>
      <c r="B838" s="57"/>
      <c r="C838" s="57"/>
    </row>
    <row r="839" customHeight="1" spans="1:3">
      <c r="A839" s="57"/>
      <c r="B839" s="57"/>
      <c r="C839" s="57"/>
    </row>
    <row r="840" customHeight="1" spans="1:3">
      <c r="A840" s="57"/>
      <c r="B840" s="57"/>
      <c r="C840" s="57"/>
    </row>
    <row r="841" customHeight="1" spans="1:3">
      <c r="A841" s="57"/>
      <c r="B841" s="57"/>
      <c r="C841" s="57"/>
    </row>
    <row r="842" customHeight="1" spans="1:3">
      <c r="A842" s="57"/>
      <c r="B842" s="57"/>
      <c r="C842" s="57"/>
    </row>
    <row r="843" customHeight="1" spans="1:3">
      <c r="A843" s="57"/>
      <c r="B843" s="57"/>
      <c r="C843" s="57"/>
    </row>
    <row r="844" customHeight="1" spans="1:3">
      <c r="A844" s="57"/>
      <c r="B844" s="57"/>
      <c r="C844" s="57"/>
    </row>
    <row r="845" customHeight="1" spans="1:3">
      <c r="A845" s="57"/>
      <c r="B845" s="57"/>
      <c r="C845" s="57"/>
    </row>
    <row r="846" customHeight="1" spans="1:3">
      <c r="A846" s="57"/>
      <c r="B846" s="57"/>
      <c r="C846" s="57"/>
    </row>
    <row r="847" customHeight="1" spans="1:3">
      <c r="A847" s="57"/>
      <c r="B847" s="57"/>
      <c r="C847" s="57"/>
    </row>
    <row r="848" customHeight="1" spans="1:3">
      <c r="A848" s="57"/>
      <c r="B848" s="57"/>
      <c r="C848" s="57"/>
    </row>
    <row r="849" customHeight="1" spans="1:3">
      <c r="A849" s="57"/>
      <c r="B849" s="57"/>
      <c r="C849" s="57"/>
    </row>
    <row r="850" customHeight="1" spans="1:3">
      <c r="A850" s="57"/>
      <c r="B850" s="57"/>
      <c r="C850" s="57"/>
    </row>
    <row r="851" customHeight="1" spans="1:3">
      <c r="A851" s="57"/>
      <c r="B851" s="57"/>
      <c r="C851" s="57"/>
    </row>
    <row r="852" customHeight="1" spans="1:3">
      <c r="A852" s="57"/>
      <c r="B852" s="57"/>
      <c r="C852" s="57"/>
    </row>
    <row r="853" customHeight="1" spans="1:3">
      <c r="A853" s="57"/>
      <c r="B853" s="57"/>
      <c r="C853" s="57"/>
    </row>
    <row r="854" customHeight="1" spans="1:3">
      <c r="A854" s="57"/>
      <c r="B854" s="57"/>
      <c r="C854" s="57"/>
    </row>
    <row r="855" customHeight="1" spans="1:3">
      <c r="A855" s="57"/>
      <c r="B855" s="57"/>
      <c r="C855" s="57"/>
    </row>
    <row r="856" customHeight="1" spans="1:3">
      <c r="A856" s="57"/>
      <c r="B856" s="57"/>
      <c r="C856" s="57"/>
    </row>
    <row r="857" customHeight="1" spans="1:3">
      <c r="A857" s="57"/>
      <c r="B857" s="57"/>
      <c r="C857" s="57"/>
    </row>
    <row r="858" customHeight="1" spans="1:3">
      <c r="A858" s="57"/>
      <c r="B858" s="57"/>
      <c r="C858" s="57"/>
    </row>
    <row r="859" customHeight="1" spans="1:3">
      <c r="A859" s="57"/>
      <c r="B859" s="57"/>
      <c r="C859" s="57"/>
    </row>
    <row r="860" customHeight="1" spans="1:3">
      <c r="A860" s="57"/>
      <c r="B860" s="57"/>
      <c r="C860" s="57"/>
    </row>
    <row r="861" customHeight="1" spans="1:3">
      <c r="A861" s="57"/>
      <c r="B861" s="57"/>
      <c r="C861" s="57"/>
    </row>
    <row r="862" customHeight="1" spans="1:3">
      <c r="A862" s="57"/>
      <c r="B862" s="57"/>
      <c r="C862" s="57"/>
    </row>
    <row r="863" customHeight="1" spans="1:3">
      <c r="A863" s="57"/>
      <c r="B863" s="57"/>
      <c r="C863" s="57"/>
    </row>
    <row r="864" customHeight="1" spans="1:3">
      <c r="A864" s="57"/>
      <c r="B864" s="57"/>
      <c r="C864" s="57"/>
    </row>
    <row r="865" customHeight="1" spans="1:3">
      <c r="A865" s="57"/>
      <c r="B865" s="57"/>
      <c r="C865" s="57"/>
    </row>
    <row r="866" customHeight="1" spans="1:3">
      <c r="A866" s="57"/>
      <c r="B866" s="57"/>
      <c r="C866" s="57"/>
    </row>
    <row r="867" customHeight="1" spans="1:3">
      <c r="A867" s="57"/>
      <c r="B867" s="57"/>
      <c r="C867" s="57"/>
    </row>
    <row r="868" customHeight="1" spans="1:3">
      <c r="A868" s="57"/>
      <c r="B868" s="57"/>
      <c r="C868" s="57"/>
    </row>
    <row r="869" customHeight="1" spans="1:3">
      <c r="A869" s="57"/>
      <c r="B869" s="57"/>
      <c r="C869" s="57"/>
    </row>
    <row r="870" customHeight="1" spans="1:3">
      <c r="A870" s="57"/>
      <c r="B870" s="57"/>
      <c r="C870" s="57"/>
    </row>
    <row r="871" customHeight="1" spans="1:3">
      <c r="A871" s="57"/>
      <c r="B871" s="57"/>
      <c r="C871" s="57"/>
    </row>
    <row r="872" customHeight="1" spans="1:3">
      <c r="A872" s="57"/>
      <c r="B872" s="57"/>
      <c r="C872" s="57"/>
    </row>
    <row r="873" customHeight="1" spans="1:3">
      <c r="A873" s="57"/>
      <c r="B873" s="57"/>
      <c r="C873" s="57"/>
    </row>
    <row r="874" customHeight="1" spans="1:3">
      <c r="A874" s="57"/>
      <c r="B874" s="57"/>
      <c r="C874" s="57"/>
    </row>
    <row r="875" customHeight="1" spans="1:3">
      <c r="A875" s="57"/>
      <c r="B875" s="57"/>
      <c r="C875" s="57"/>
    </row>
    <row r="876" customHeight="1" spans="1:3">
      <c r="A876" s="57"/>
      <c r="B876" s="57"/>
      <c r="C876" s="57"/>
    </row>
    <row r="877" customHeight="1" spans="1:3">
      <c r="A877" s="57"/>
      <c r="B877" s="57"/>
      <c r="C877" s="57"/>
    </row>
    <row r="878" customHeight="1" spans="1:3">
      <c r="A878" s="57"/>
      <c r="B878" s="57"/>
      <c r="C878" s="57"/>
    </row>
    <row r="879" customHeight="1" spans="1:3">
      <c r="A879" s="57"/>
      <c r="B879" s="57"/>
      <c r="C879" s="57"/>
    </row>
    <row r="880" customHeight="1" spans="1:3">
      <c r="A880" s="57"/>
      <c r="B880" s="57"/>
      <c r="C880" s="57"/>
    </row>
    <row r="881" customHeight="1" spans="1:3">
      <c r="A881" s="57"/>
      <c r="B881" s="57"/>
      <c r="C881" s="57"/>
    </row>
    <row r="882" customHeight="1" spans="1:3">
      <c r="A882" s="57"/>
      <c r="B882" s="57"/>
      <c r="C882" s="57"/>
    </row>
    <row r="883" customHeight="1" spans="1:3">
      <c r="A883" s="57"/>
      <c r="B883" s="57"/>
      <c r="C883" s="57"/>
    </row>
    <row r="884" customHeight="1" spans="1:3">
      <c r="A884" s="57"/>
      <c r="B884" s="57"/>
      <c r="C884" s="57"/>
    </row>
    <row r="885" customHeight="1" spans="1:3">
      <c r="A885" s="57"/>
      <c r="B885" s="57"/>
      <c r="C885" s="57"/>
    </row>
    <row r="886" customHeight="1" spans="1:3">
      <c r="A886" s="57"/>
      <c r="B886" s="57"/>
      <c r="C886" s="57"/>
    </row>
    <row r="887" customHeight="1" spans="1:3">
      <c r="A887" s="57"/>
      <c r="B887" s="57"/>
      <c r="C887" s="57"/>
    </row>
    <row r="888" customHeight="1" spans="1:3">
      <c r="A888" s="57"/>
      <c r="B888" s="57"/>
      <c r="C888" s="57"/>
    </row>
    <row r="889" customHeight="1" spans="1:3">
      <c r="A889" s="57"/>
      <c r="B889" s="57"/>
      <c r="C889" s="57"/>
    </row>
    <row r="890" customHeight="1" spans="1:3">
      <c r="A890" s="57"/>
      <c r="B890" s="57"/>
      <c r="C890" s="57"/>
    </row>
    <row r="891" customHeight="1" spans="1:3">
      <c r="A891" s="57"/>
      <c r="B891" s="57"/>
      <c r="C891" s="57"/>
    </row>
    <row r="892" customHeight="1" spans="1:3">
      <c r="A892" s="57"/>
      <c r="B892" s="57"/>
      <c r="C892" s="57"/>
    </row>
    <row r="893" customHeight="1" spans="1:3">
      <c r="A893" s="57"/>
      <c r="B893" s="57"/>
      <c r="C893" s="57"/>
    </row>
    <row r="894" customHeight="1" spans="1:3">
      <c r="A894" s="57"/>
      <c r="B894" s="57"/>
      <c r="C894" s="57"/>
    </row>
    <row r="895" customHeight="1" spans="1:3">
      <c r="A895" s="57"/>
      <c r="B895" s="57"/>
      <c r="C895" s="57"/>
    </row>
    <row r="896" customHeight="1" spans="1:3">
      <c r="A896" s="57"/>
      <c r="B896" s="57"/>
      <c r="C896" s="57"/>
    </row>
    <row r="897" customHeight="1" spans="1:3">
      <c r="A897" s="57"/>
      <c r="B897" s="57"/>
      <c r="C897" s="57"/>
    </row>
    <row r="898" customHeight="1" spans="1:3">
      <c r="A898" s="57"/>
      <c r="B898" s="57"/>
      <c r="C898" s="57"/>
    </row>
    <row r="899" customHeight="1" spans="1:3">
      <c r="A899" s="57"/>
      <c r="B899" s="57"/>
      <c r="C899" s="57"/>
    </row>
    <row r="900" customHeight="1" spans="1:3">
      <c r="A900" s="57"/>
      <c r="B900" s="57"/>
      <c r="C900" s="57"/>
    </row>
    <row r="901" customHeight="1" spans="1:3">
      <c r="A901" s="57"/>
      <c r="B901" s="57"/>
      <c r="C901" s="57"/>
    </row>
    <row r="902" customHeight="1" spans="1:3">
      <c r="A902" s="57"/>
      <c r="B902" s="57"/>
      <c r="C902" s="57"/>
    </row>
    <row r="903" customHeight="1" spans="1:3">
      <c r="A903" s="57"/>
      <c r="B903" s="57"/>
      <c r="C903" s="57"/>
    </row>
    <row r="904" customHeight="1" spans="1:3">
      <c r="A904" s="57"/>
      <c r="B904" s="57"/>
      <c r="C904" s="57"/>
    </row>
    <row r="905" customHeight="1" spans="1:3">
      <c r="A905" s="57"/>
      <c r="B905" s="57"/>
      <c r="C905" s="57"/>
    </row>
    <row r="906" customHeight="1" spans="1:3">
      <c r="A906" s="57"/>
      <c r="B906" s="57"/>
      <c r="C906" s="57"/>
    </row>
    <row r="907" customHeight="1" spans="1:3">
      <c r="A907" s="57"/>
      <c r="B907" s="57"/>
      <c r="C907" s="57"/>
    </row>
    <row r="908" customHeight="1" spans="1:3">
      <c r="A908" s="57"/>
      <c r="B908" s="57"/>
      <c r="C908" s="57"/>
    </row>
    <row r="909" customHeight="1" spans="1:3">
      <c r="A909" s="57"/>
      <c r="B909" s="57"/>
      <c r="C909" s="57"/>
    </row>
    <row r="910" customHeight="1" spans="1:3">
      <c r="A910" s="57"/>
      <c r="B910" s="57"/>
      <c r="C910" s="57"/>
    </row>
    <row r="911" customHeight="1" spans="1:3">
      <c r="A911" s="57"/>
      <c r="B911" s="57"/>
      <c r="C911" s="57"/>
    </row>
    <row r="912" customHeight="1" spans="1:3">
      <c r="A912" s="57"/>
      <c r="B912" s="57"/>
      <c r="C912" s="57"/>
    </row>
    <row r="913" customHeight="1" spans="1:3">
      <c r="A913" s="57"/>
      <c r="B913" s="57"/>
      <c r="C913" s="57"/>
    </row>
    <row r="914" customHeight="1" spans="1:3">
      <c r="A914" s="57"/>
      <c r="B914" s="57"/>
      <c r="C914" s="57"/>
    </row>
    <row r="915" customHeight="1" spans="1:3">
      <c r="A915" s="57"/>
      <c r="B915" s="57"/>
      <c r="C915" s="57"/>
    </row>
    <row r="916" customHeight="1" spans="1:3">
      <c r="A916" s="57"/>
      <c r="B916" s="57"/>
      <c r="C916" s="57"/>
    </row>
    <row r="917" customHeight="1" spans="1:3">
      <c r="A917" s="57"/>
      <c r="B917" s="57"/>
      <c r="C917" s="57"/>
    </row>
    <row r="918" customHeight="1" spans="1:3">
      <c r="A918" s="57"/>
      <c r="B918" s="57"/>
      <c r="C918" s="57"/>
    </row>
    <row r="919" customHeight="1" spans="1:3">
      <c r="A919" s="57"/>
      <c r="B919" s="57"/>
      <c r="C919" s="57"/>
    </row>
    <row r="920" customHeight="1" spans="1:3">
      <c r="A920" s="57"/>
      <c r="B920" s="57"/>
      <c r="C920" s="57"/>
    </row>
    <row r="921" customHeight="1" spans="1:3">
      <c r="A921" s="57"/>
      <c r="B921" s="57"/>
      <c r="C921" s="57"/>
    </row>
    <row r="922" customHeight="1" spans="1:3">
      <c r="A922" s="57"/>
      <c r="B922" s="57"/>
      <c r="C922" s="57"/>
    </row>
    <row r="923" customHeight="1" spans="1:3">
      <c r="A923" s="57"/>
      <c r="B923" s="57"/>
      <c r="C923" s="57"/>
    </row>
    <row r="924" customHeight="1" spans="1:3">
      <c r="A924" s="57"/>
      <c r="B924" s="57"/>
      <c r="C924" s="57"/>
    </row>
    <row r="925" customHeight="1" spans="1:3">
      <c r="A925" s="57"/>
      <c r="B925" s="57"/>
      <c r="C925" s="57"/>
    </row>
    <row r="926" customHeight="1" spans="1:3">
      <c r="A926" s="57"/>
      <c r="B926" s="57"/>
      <c r="C926" s="57"/>
    </row>
    <row r="927" customHeight="1" spans="1:3">
      <c r="A927" s="57"/>
      <c r="B927" s="57"/>
      <c r="C927" s="57"/>
    </row>
    <row r="928" customHeight="1" spans="1:3">
      <c r="A928" s="57"/>
      <c r="B928" s="57"/>
      <c r="C928" s="57"/>
    </row>
    <row r="929" customHeight="1" spans="1:3">
      <c r="A929" s="57"/>
      <c r="B929" s="57"/>
      <c r="C929" s="57"/>
    </row>
    <row r="930" customHeight="1" spans="1:3">
      <c r="A930" s="57"/>
      <c r="B930" s="57"/>
      <c r="C930" s="57"/>
    </row>
    <row r="931" customHeight="1" spans="1:3">
      <c r="A931" s="57"/>
      <c r="B931" s="57"/>
      <c r="C931" s="57"/>
    </row>
    <row r="932" customHeight="1" spans="1:3">
      <c r="A932" s="57"/>
      <c r="B932" s="57"/>
      <c r="C932" s="57"/>
    </row>
    <row r="933" customHeight="1" spans="1:3">
      <c r="A933" s="57"/>
      <c r="B933" s="57"/>
      <c r="C933" s="57"/>
    </row>
    <row r="934" customHeight="1" spans="1:3">
      <c r="A934" s="57"/>
      <c r="B934" s="57"/>
      <c r="C934" s="57"/>
    </row>
    <row r="935" customHeight="1" spans="1:3">
      <c r="A935" s="57"/>
      <c r="B935" s="57"/>
      <c r="C935" s="57"/>
    </row>
    <row r="936" customHeight="1" spans="1:3">
      <c r="A936" s="57"/>
      <c r="B936" s="57"/>
      <c r="C936" s="57"/>
    </row>
    <row r="937" customHeight="1" spans="1:3">
      <c r="A937" s="57"/>
      <c r="B937" s="57"/>
      <c r="C937" s="57"/>
    </row>
    <row r="938" customHeight="1" spans="1:3">
      <c r="A938" s="57"/>
      <c r="B938" s="57"/>
      <c r="C938" s="57"/>
    </row>
    <row r="939" customHeight="1" spans="1:3">
      <c r="A939" s="57"/>
      <c r="B939" s="57"/>
      <c r="C939" s="57"/>
    </row>
    <row r="940" customHeight="1" spans="1:3">
      <c r="A940" s="57"/>
      <c r="B940" s="57"/>
      <c r="C940" s="57"/>
    </row>
    <row r="941" customHeight="1" spans="1:3">
      <c r="A941" s="57"/>
      <c r="B941" s="57"/>
      <c r="C941" s="57"/>
    </row>
    <row r="942" customHeight="1" spans="1:3">
      <c r="A942" s="57"/>
      <c r="B942" s="57"/>
      <c r="C942" s="57"/>
    </row>
    <row r="943" customHeight="1" spans="1:3">
      <c r="A943" s="57"/>
      <c r="B943" s="57"/>
      <c r="C943" s="57"/>
    </row>
    <row r="944" customHeight="1" spans="1:3">
      <c r="A944" s="57"/>
      <c r="B944" s="57"/>
      <c r="C944" s="57"/>
    </row>
    <row r="945" customHeight="1" spans="1:3">
      <c r="A945" s="57"/>
      <c r="B945" s="57"/>
      <c r="C945" s="57"/>
    </row>
    <row r="946" customHeight="1" spans="1:3">
      <c r="A946" s="57"/>
      <c r="B946" s="57"/>
      <c r="C946" s="57"/>
    </row>
    <row r="947" customHeight="1" spans="1:3">
      <c r="A947" s="57"/>
      <c r="B947" s="57"/>
      <c r="C947" s="57"/>
    </row>
    <row r="948" customHeight="1" spans="1:3">
      <c r="A948" s="57"/>
      <c r="B948" s="57"/>
      <c r="C948" s="57"/>
    </row>
    <row r="949" customHeight="1" spans="1:3">
      <c r="A949" s="57"/>
      <c r="B949" s="57"/>
      <c r="C949" s="57"/>
    </row>
    <row r="950" customHeight="1" spans="1:3">
      <c r="A950" s="57"/>
      <c r="B950" s="57"/>
      <c r="C950" s="57"/>
    </row>
    <row r="951" customHeight="1" spans="1:3">
      <c r="A951" s="57"/>
      <c r="B951" s="57"/>
      <c r="C951" s="57"/>
    </row>
    <row r="952" customHeight="1" spans="1:3">
      <c r="A952" s="57"/>
      <c r="B952" s="57"/>
      <c r="C952" s="57"/>
    </row>
    <row r="953" customHeight="1" spans="1:3">
      <c r="A953" s="57"/>
      <c r="B953" s="57"/>
      <c r="C953" s="57"/>
    </row>
    <row r="954" customHeight="1" spans="1:3">
      <c r="A954" s="57"/>
      <c r="B954" s="57"/>
      <c r="C954" s="57"/>
    </row>
    <row r="955" customHeight="1" spans="1:3">
      <c r="A955" s="57"/>
      <c r="B955" s="57"/>
      <c r="C955" s="57"/>
    </row>
    <row r="956" customHeight="1" spans="1:3">
      <c r="A956" s="57"/>
      <c r="B956" s="57"/>
      <c r="C956" s="57"/>
    </row>
    <row r="957" customHeight="1" spans="1:3">
      <c r="A957" s="57"/>
      <c r="B957" s="57"/>
      <c r="C957" s="57"/>
    </row>
    <row r="958" customHeight="1" spans="1:3">
      <c r="A958" s="57"/>
      <c r="B958" s="57"/>
      <c r="C958" s="57"/>
    </row>
    <row r="959" customHeight="1" spans="1:3">
      <c r="A959" s="57"/>
      <c r="B959" s="57"/>
      <c r="C959" s="57"/>
    </row>
    <row r="960" customHeight="1" spans="1:3">
      <c r="A960" s="57"/>
      <c r="B960" s="57"/>
      <c r="C960" s="57"/>
    </row>
    <row r="961" customHeight="1" spans="1:3">
      <c r="A961" s="57"/>
      <c r="B961" s="57"/>
      <c r="C961" s="57"/>
    </row>
    <row r="962" customHeight="1" spans="1:3">
      <c r="A962" s="57"/>
      <c r="B962" s="57"/>
      <c r="C962" s="57"/>
    </row>
    <row r="963" customHeight="1" spans="1:3">
      <c r="A963" s="57"/>
      <c r="B963" s="57"/>
      <c r="C963" s="57"/>
    </row>
    <row r="964" customHeight="1" spans="1:3">
      <c r="A964" s="57"/>
      <c r="B964" s="57"/>
      <c r="C964" s="57"/>
    </row>
    <row r="965" customHeight="1" spans="1:3">
      <c r="A965" s="57"/>
      <c r="B965" s="57"/>
      <c r="C965" s="57"/>
    </row>
    <row r="966" customHeight="1" spans="1:3">
      <c r="A966" s="57"/>
      <c r="B966" s="57"/>
      <c r="C966" s="57"/>
    </row>
    <row r="967" customHeight="1" spans="1:3">
      <c r="A967" s="57"/>
      <c r="B967" s="57"/>
      <c r="C967" s="57"/>
    </row>
    <row r="968" customHeight="1" spans="1:3">
      <c r="A968" s="57"/>
      <c r="B968" s="57"/>
      <c r="C968" s="57"/>
    </row>
    <row r="969" customHeight="1" spans="1:3">
      <c r="A969" s="57"/>
      <c r="B969" s="57"/>
      <c r="C969" s="57"/>
    </row>
    <row r="970" customHeight="1" spans="1:3">
      <c r="A970" s="57"/>
      <c r="B970" s="57"/>
      <c r="C970" s="57"/>
    </row>
    <row r="971" customHeight="1" spans="1:3">
      <c r="A971" s="57"/>
      <c r="B971" s="57"/>
      <c r="C971" s="57"/>
    </row>
    <row r="972" customHeight="1" spans="1:3">
      <c r="A972" s="57"/>
      <c r="B972" s="57"/>
      <c r="C972" s="57"/>
    </row>
    <row r="973" customHeight="1" spans="1:3">
      <c r="A973" s="57"/>
      <c r="B973" s="57"/>
      <c r="C973" s="57"/>
    </row>
    <row r="974" customHeight="1" spans="1:3">
      <c r="A974" s="57"/>
      <c r="B974" s="57"/>
      <c r="C974" s="57"/>
    </row>
    <row r="975" customHeight="1" spans="1:3">
      <c r="A975" s="57"/>
      <c r="B975" s="57"/>
      <c r="C975" s="57"/>
    </row>
    <row r="976" customHeight="1" spans="1:3">
      <c r="A976" s="57"/>
      <c r="B976" s="57"/>
      <c r="C976" s="57"/>
    </row>
    <row r="977" customHeight="1" spans="1:3">
      <c r="A977" s="57"/>
      <c r="B977" s="57"/>
      <c r="C977" s="57"/>
    </row>
    <row r="978" customHeight="1" spans="1:3">
      <c r="A978" s="57"/>
      <c r="B978" s="57"/>
      <c r="C978" s="57"/>
    </row>
    <row r="979" customHeight="1" spans="1:3">
      <c r="A979" s="57"/>
      <c r="B979" s="57"/>
      <c r="C979" s="57"/>
    </row>
    <row r="980" customHeight="1" spans="1:3">
      <c r="A980" s="57"/>
      <c r="B980" s="57"/>
      <c r="C980" s="57"/>
    </row>
    <row r="981" customHeight="1" spans="1:3">
      <c r="A981" s="57"/>
      <c r="B981" s="57"/>
      <c r="C981" s="57"/>
    </row>
    <row r="982" customHeight="1" spans="1:3">
      <c r="A982" s="57"/>
      <c r="B982" s="57"/>
      <c r="C982" s="57"/>
    </row>
    <row r="983" customHeight="1" spans="1:3">
      <c r="A983" s="57"/>
      <c r="B983" s="57"/>
      <c r="C983" s="57"/>
    </row>
    <row r="984" customHeight="1" spans="1:3">
      <c r="A984" s="57"/>
      <c r="B984" s="57"/>
      <c r="C984" s="57"/>
    </row>
    <row r="985" customHeight="1" spans="1:3">
      <c r="A985" s="57"/>
      <c r="B985" s="57"/>
      <c r="C985" s="57"/>
    </row>
    <row r="986" customHeight="1" spans="1:3">
      <c r="A986" s="57"/>
      <c r="B986" s="57"/>
      <c r="C986" s="57"/>
    </row>
    <row r="987" customHeight="1" spans="1:3">
      <c r="A987" s="57"/>
      <c r="B987" s="57"/>
      <c r="C987" s="57"/>
    </row>
    <row r="988" customHeight="1" spans="1:3">
      <c r="A988" s="57"/>
      <c r="B988" s="57"/>
      <c r="C988" s="57"/>
    </row>
    <row r="989" customHeight="1" spans="1:3">
      <c r="A989" s="57"/>
      <c r="B989" s="57"/>
      <c r="C989" s="57"/>
    </row>
    <row r="990" customHeight="1" spans="1:3">
      <c r="A990" s="57"/>
      <c r="B990" s="57"/>
      <c r="C990" s="57"/>
    </row>
    <row r="991" customHeight="1" spans="1:3">
      <c r="A991" s="57"/>
      <c r="B991" s="57"/>
      <c r="C991" s="57"/>
    </row>
    <row r="992" customHeight="1" spans="1:3">
      <c r="A992" s="57"/>
      <c r="B992" s="57"/>
      <c r="C992" s="57"/>
    </row>
    <row r="993" customHeight="1" spans="1:3">
      <c r="A993" s="57"/>
      <c r="B993" s="57"/>
      <c r="C993" s="57"/>
    </row>
    <row r="994" customHeight="1" spans="1:3">
      <c r="A994" s="57"/>
      <c r="B994" s="57"/>
      <c r="C994" s="57"/>
    </row>
    <row r="995" customHeight="1" spans="1:3">
      <c r="A995" s="57"/>
      <c r="B995" s="57"/>
      <c r="C995" s="57"/>
    </row>
    <row r="996" customHeight="1" spans="1:3">
      <c r="A996" s="57"/>
      <c r="B996" s="57"/>
      <c r="C996" s="57"/>
    </row>
    <row r="997" customHeight="1" spans="1:3">
      <c r="A997" s="57"/>
      <c r="B997" s="57"/>
      <c r="C997" s="57"/>
    </row>
    <row r="998" customHeight="1" spans="1:3">
      <c r="A998" s="57"/>
      <c r="B998" s="57"/>
      <c r="C998" s="57"/>
    </row>
    <row r="999" customHeight="1" spans="1:3">
      <c r="A999" s="57"/>
      <c r="B999" s="57"/>
      <c r="C999" s="57"/>
    </row>
    <row r="1000" customHeight="1" spans="1:3">
      <c r="A1000" s="57"/>
      <c r="B1000" s="57"/>
      <c r="C1000" s="57"/>
    </row>
    <row r="1001" customHeight="1" spans="1:3">
      <c r="A1001" s="57"/>
      <c r="B1001" s="57"/>
      <c r="C1001" s="57"/>
    </row>
    <row r="1002" customHeight="1" spans="1:3">
      <c r="A1002" s="57"/>
      <c r="B1002" s="57"/>
      <c r="C1002" s="57"/>
    </row>
    <row r="1003" customHeight="1" spans="1:3">
      <c r="A1003" s="57"/>
      <c r="B1003" s="57"/>
      <c r="C1003" s="57"/>
    </row>
    <row r="1004" customHeight="1" spans="1:3">
      <c r="A1004" s="57"/>
      <c r="B1004" s="57"/>
      <c r="C1004" s="57"/>
    </row>
    <row r="1005" customHeight="1" spans="1:3">
      <c r="A1005" s="57"/>
      <c r="B1005" s="57"/>
      <c r="C1005" s="57"/>
    </row>
    <row r="1006" customHeight="1" spans="1:3">
      <c r="A1006" s="57"/>
      <c r="B1006" s="57"/>
      <c r="C1006" s="57"/>
    </row>
    <row r="1007" customHeight="1" spans="1:3">
      <c r="A1007" s="57"/>
      <c r="B1007" s="57"/>
      <c r="C1007" s="57"/>
    </row>
    <row r="1008" customHeight="1" spans="1:3">
      <c r="A1008" s="57"/>
      <c r="B1008" s="57"/>
      <c r="C1008" s="57"/>
    </row>
    <row r="1009" customHeight="1" spans="1:3">
      <c r="A1009" s="57"/>
      <c r="B1009" s="57"/>
      <c r="C1009" s="57"/>
    </row>
    <row r="1010" customHeight="1" spans="1:3">
      <c r="A1010" s="57"/>
      <c r="B1010" s="57"/>
      <c r="C1010" s="57"/>
    </row>
    <row r="1011" customHeight="1" spans="1:3">
      <c r="A1011" s="57"/>
      <c r="B1011" s="57"/>
      <c r="C1011" s="57"/>
    </row>
    <row r="1012" customHeight="1" spans="1:3">
      <c r="A1012" s="57"/>
      <c r="B1012" s="57"/>
      <c r="C1012" s="57"/>
    </row>
    <row r="1013" customHeight="1" spans="1:3">
      <c r="A1013" s="57"/>
      <c r="B1013" s="57"/>
      <c r="C1013" s="57"/>
    </row>
    <row r="1014" customHeight="1" spans="1:3">
      <c r="A1014" s="57"/>
      <c r="B1014" s="57"/>
      <c r="C1014" s="57"/>
    </row>
    <row r="1015" customHeight="1" spans="1:3">
      <c r="A1015" s="57"/>
      <c r="B1015" s="57"/>
      <c r="C1015" s="57"/>
    </row>
    <row r="1016" customHeight="1" spans="1:3">
      <c r="A1016" s="57"/>
      <c r="B1016" s="57"/>
      <c r="C1016" s="57"/>
    </row>
    <row r="1017" customHeight="1" spans="1:3">
      <c r="A1017" s="57"/>
      <c r="B1017" s="57"/>
      <c r="C1017" s="57"/>
    </row>
    <row r="1018" customHeight="1" spans="1:3">
      <c r="A1018" s="57"/>
      <c r="B1018" s="57"/>
      <c r="C1018" s="57"/>
    </row>
    <row r="1019" customHeight="1" spans="1:3">
      <c r="A1019" s="57"/>
      <c r="B1019" s="57"/>
      <c r="C1019" s="57"/>
    </row>
    <row r="1020" customHeight="1" spans="1:3">
      <c r="A1020" s="57"/>
      <c r="B1020" s="57"/>
      <c r="C1020" s="57"/>
    </row>
    <row r="1021" customHeight="1" spans="1:3">
      <c r="A1021" s="57"/>
      <c r="B1021" s="57"/>
      <c r="C1021" s="57"/>
    </row>
    <row r="1022" customHeight="1" spans="1:3">
      <c r="A1022" s="57"/>
      <c r="B1022" s="57"/>
      <c r="C1022" s="57"/>
    </row>
    <row r="1023" customHeight="1" spans="1:3">
      <c r="A1023" s="57"/>
      <c r="B1023" s="57"/>
      <c r="C1023" s="57"/>
    </row>
    <row r="1024" customHeight="1" spans="1:3">
      <c r="A1024" s="57"/>
      <c r="B1024" s="57"/>
      <c r="C1024" s="57"/>
    </row>
    <row r="1025" customHeight="1" spans="1:3">
      <c r="A1025" s="57"/>
      <c r="B1025" s="57"/>
      <c r="C1025" s="57"/>
    </row>
    <row r="1026" customHeight="1" spans="1:3">
      <c r="A1026" s="57"/>
      <c r="B1026" s="57"/>
      <c r="C1026" s="57"/>
    </row>
    <row r="1027" customHeight="1" spans="1:3">
      <c r="A1027" s="57"/>
      <c r="B1027" s="57"/>
      <c r="C1027" s="57"/>
    </row>
    <row r="1028" customHeight="1" spans="1:3">
      <c r="A1028" s="57"/>
      <c r="B1028" s="57"/>
      <c r="C1028" s="57"/>
    </row>
    <row r="1029" customHeight="1" spans="1:3">
      <c r="A1029" s="57"/>
      <c r="B1029" s="57"/>
      <c r="C1029" s="57"/>
    </row>
    <row r="1030" customHeight="1" spans="1:3">
      <c r="A1030" s="57"/>
      <c r="B1030" s="57"/>
      <c r="C1030" s="57"/>
    </row>
    <row r="1031" customHeight="1" spans="1:3">
      <c r="A1031" s="57"/>
      <c r="B1031" s="57"/>
      <c r="C1031" s="57"/>
    </row>
    <row r="1032" customHeight="1" spans="1:3">
      <c r="A1032" s="57"/>
      <c r="B1032" s="57"/>
      <c r="C1032" s="57"/>
    </row>
    <row r="1033" customHeight="1" spans="1:3">
      <c r="A1033" s="57"/>
      <c r="B1033" s="57"/>
      <c r="C1033" s="57"/>
    </row>
    <row r="1034" customHeight="1" spans="1:3">
      <c r="A1034" s="57"/>
      <c r="B1034" s="57"/>
      <c r="C1034" s="57"/>
    </row>
    <row r="1035" customHeight="1" spans="1:3">
      <c r="A1035" s="57"/>
      <c r="B1035" s="57"/>
      <c r="C1035" s="57"/>
    </row>
    <row r="1036" customHeight="1" spans="1:3">
      <c r="A1036" s="57"/>
      <c r="B1036" s="57"/>
      <c r="C1036" s="57"/>
    </row>
    <row r="1037" customHeight="1" spans="1:3">
      <c r="A1037" s="57"/>
      <c r="B1037" s="57"/>
      <c r="C1037" s="57"/>
    </row>
    <row r="1038" customHeight="1" spans="1:3">
      <c r="A1038" s="57"/>
      <c r="B1038" s="57"/>
      <c r="C1038" s="57"/>
    </row>
    <row r="1039" customHeight="1" spans="1:3">
      <c r="A1039" s="57"/>
      <c r="B1039" s="57"/>
      <c r="C1039" s="57"/>
    </row>
    <row r="1040" customHeight="1" spans="1:3">
      <c r="A1040" s="57"/>
      <c r="B1040" s="57"/>
      <c r="C1040" s="57"/>
    </row>
    <row r="1041" customHeight="1" spans="1:3">
      <c r="A1041" s="57"/>
      <c r="B1041" s="57"/>
      <c r="C1041" s="57"/>
    </row>
    <row r="1042" customHeight="1" spans="1:3">
      <c r="A1042" s="57"/>
      <c r="B1042" s="57"/>
      <c r="C1042" s="57"/>
    </row>
    <row r="1043" customHeight="1" spans="1:3">
      <c r="A1043" s="57"/>
      <c r="B1043" s="57"/>
      <c r="C1043" s="57"/>
    </row>
    <row r="1044" customHeight="1" spans="1:3">
      <c r="A1044" s="57"/>
      <c r="B1044" s="57"/>
      <c r="C1044" s="57"/>
    </row>
    <row r="1045" customHeight="1" spans="1:3">
      <c r="A1045" s="57"/>
      <c r="B1045" s="57"/>
      <c r="C1045" s="57"/>
    </row>
    <row r="1046" customHeight="1" spans="1:3">
      <c r="A1046" s="57"/>
      <c r="B1046" s="57"/>
      <c r="C1046" s="57"/>
    </row>
    <row r="1047" customHeight="1" spans="1:3">
      <c r="A1047" s="57"/>
      <c r="B1047" s="57"/>
      <c r="C1047" s="57"/>
    </row>
    <row r="1048" customHeight="1" spans="1:3">
      <c r="A1048" s="57"/>
      <c r="B1048" s="57"/>
      <c r="C1048" s="57"/>
    </row>
    <row r="1049" customHeight="1" spans="1:3">
      <c r="A1049" s="57"/>
      <c r="B1049" s="57"/>
      <c r="C1049" s="57"/>
    </row>
    <row r="1050" customHeight="1" spans="1:3">
      <c r="A1050" s="57"/>
      <c r="B1050" s="57"/>
      <c r="C1050" s="57"/>
    </row>
    <row r="1051" customHeight="1" spans="1:3">
      <c r="A1051" s="57"/>
      <c r="B1051" s="57"/>
      <c r="C1051" s="57"/>
    </row>
    <row r="1052" customHeight="1" spans="1:3">
      <c r="A1052" s="57"/>
      <c r="B1052" s="57"/>
      <c r="C1052" s="57"/>
    </row>
    <row r="1053" customHeight="1" spans="1:3">
      <c r="A1053" s="57"/>
      <c r="B1053" s="57"/>
      <c r="C1053" s="57"/>
    </row>
    <row r="1054" customHeight="1" spans="1:3">
      <c r="A1054" s="57"/>
      <c r="B1054" s="57"/>
      <c r="C1054" s="57"/>
    </row>
    <row r="1055" customHeight="1" spans="1:3">
      <c r="A1055" s="57"/>
      <c r="B1055" s="57"/>
      <c r="C1055" s="57"/>
    </row>
    <row r="1056" customHeight="1" spans="1:3">
      <c r="A1056" s="57"/>
      <c r="B1056" s="57"/>
      <c r="C1056" s="57"/>
    </row>
    <row r="1057" customHeight="1" spans="1:3">
      <c r="A1057" s="57"/>
      <c r="B1057" s="57"/>
      <c r="C1057" s="57"/>
    </row>
    <row r="1058" customHeight="1" spans="1:3">
      <c r="A1058" s="57"/>
      <c r="B1058" s="57"/>
      <c r="C1058" s="57"/>
    </row>
    <row r="1059" customHeight="1" spans="1:3">
      <c r="A1059" s="57"/>
      <c r="B1059" s="57"/>
      <c r="C1059" s="57"/>
    </row>
    <row r="1060" customHeight="1" spans="1:3">
      <c r="A1060" s="57"/>
      <c r="B1060" s="57"/>
      <c r="C1060" s="57"/>
    </row>
    <row r="1061" customHeight="1" spans="1:3">
      <c r="A1061" s="57"/>
      <c r="B1061" s="57"/>
      <c r="C1061" s="57"/>
    </row>
    <row r="1062" customHeight="1" spans="1:3">
      <c r="A1062" s="57"/>
      <c r="B1062" s="57"/>
      <c r="C1062" s="57"/>
    </row>
    <row r="1063" customHeight="1" spans="1:3">
      <c r="A1063" s="57"/>
      <c r="B1063" s="57"/>
      <c r="C1063" s="57"/>
    </row>
    <row r="1064" customHeight="1" spans="1:3">
      <c r="A1064" s="57"/>
      <c r="B1064" s="57"/>
      <c r="C1064" s="57"/>
    </row>
    <row r="1065" customHeight="1" spans="1:3">
      <c r="A1065" s="57"/>
      <c r="B1065" s="57"/>
      <c r="C1065" s="57"/>
    </row>
    <row r="1066" customHeight="1" spans="1:3">
      <c r="A1066" s="57"/>
      <c r="B1066" s="57"/>
      <c r="C1066" s="57"/>
    </row>
    <row r="1067" customHeight="1" spans="1:3">
      <c r="A1067" s="57"/>
      <c r="B1067" s="57"/>
      <c r="C1067" s="57"/>
    </row>
    <row r="1068" customHeight="1" spans="1:3">
      <c r="A1068" s="57"/>
      <c r="B1068" s="57"/>
      <c r="C1068" s="57"/>
    </row>
    <row r="1069" customHeight="1" spans="1:3">
      <c r="A1069" s="57"/>
      <c r="B1069" s="57"/>
      <c r="C1069" s="57"/>
    </row>
    <row r="1070" customHeight="1" spans="1:3">
      <c r="A1070" s="57"/>
      <c r="B1070" s="57"/>
      <c r="C1070" s="57"/>
    </row>
    <row r="1071" customHeight="1" spans="1:3">
      <c r="A1071" s="57"/>
      <c r="B1071" s="57"/>
      <c r="C1071" s="57"/>
    </row>
    <row r="1072" customHeight="1" spans="1:3">
      <c r="A1072" s="57"/>
      <c r="B1072" s="57"/>
      <c r="C1072" s="57"/>
    </row>
    <row r="1073" customHeight="1" spans="1:3">
      <c r="A1073" s="57"/>
      <c r="B1073" s="57"/>
      <c r="C1073" s="57"/>
    </row>
    <row r="1074" customHeight="1" spans="1:3">
      <c r="A1074" s="57"/>
      <c r="B1074" s="57"/>
      <c r="C1074" s="57"/>
    </row>
    <row r="1075" customHeight="1" spans="1:3">
      <c r="A1075" s="57"/>
      <c r="B1075" s="57"/>
      <c r="C1075" s="57"/>
    </row>
    <row r="1076" customHeight="1" spans="1:3">
      <c r="A1076" s="57"/>
      <c r="B1076" s="57"/>
      <c r="C1076" s="57"/>
    </row>
    <row r="1077" customHeight="1" spans="1:3">
      <c r="A1077" s="57"/>
      <c r="B1077" s="57"/>
      <c r="C1077" s="57"/>
    </row>
    <row r="1078" customHeight="1" spans="1:3">
      <c r="A1078" s="57"/>
      <c r="B1078" s="57"/>
      <c r="C1078" s="57"/>
    </row>
    <row r="1079" customHeight="1" spans="1:3">
      <c r="A1079" s="57"/>
      <c r="B1079" s="57"/>
      <c r="C1079" s="57"/>
    </row>
    <row r="1080" customHeight="1" spans="1:3">
      <c r="A1080" s="57"/>
      <c r="B1080" s="57"/>
      <c r="C1080" s="57"/>
    </row>
    <row r="1081" customHeight="1" spans="1:3">
      <c r="A1081" s="57"/>
      <c r="B1081" s="57"/>
      <c r="C1081" s="57"/>
    </row>
    <row r="1082" customHeight="1" spans="1:3">
      <c r="A1082" s="57"/>
      <c r="B1082" s="57"/>
      <c r="C1082" s="57"/>
    </row>
    <row r="1083" customHeight="1" spans="1:3">
      <c r="A1083" s="57"/>
      <c r="B1083" s="57"/>
      <c r="C1083" s="57"/>
    </row>
    <row r="1084" customHeight="1" spans="1:3">
      <c r="A1084" s="57"/>
      <c r="B1084" s="57"/>
      <c r="C1084" s="57"/>
    </row>
    <row r="1085" customHeight="1" spans="1:3">
      <c r="A1085" s="57"/>
      <c r="B1085" s="57"/>
      <c r="C1085" s="57"/>
    </row>
    <row r="1086" customHeight="1" spans="1:3">
      <c r="A1086" s="57"/>
      <c r="B1086" s="57"/>
      <c r="C1086" s="57"/>
    </row>
    <row r="1087" customHeight="1" spans="1:3">
      <c r="A1087" s="57"/>
      <c r="B1087" s="57"/>
      <c r="C1087" s="57"/>
    </row>
    <row r="1088" customHeight="1" spans="1:3">
      <c r="A1088" s="57"/>
      <c r="B1088" s="57"/>
      <c r="C1088" s="57"/>
    </row>
    <row r="1089" customHeight="1" spans="1:3">
      <c r="A1089" s="57"/>
      <c r="B1089" s="57"/>
      <c r="C1089" s="57"/>
    </row>
    <row r="1090" customHeight="1" spans="1:3">
      <c r="A1090" s="57"/>
      <c r="B1090" s="57"/>
      <c r="C1090" s="57"/>
    </row>
    <row r="1091" customHeight="1" spans="1:3">
      <c r="A1091" s="57"/>
      <c r="B1091" s="57"/>
      <c r="C1091" s="57"/>
    </row>
    <row r="1092" customHeight="1" spans="1:3">
      <c r="A1092" s="57"/>
      <c r="B1092" s="57"/>
      <c r="C1092" s="57"/>
    </row>
    <row r="1093" customHeight="1" spans="1:3">
      <c r="A1093" s="57"/>
      <c r="B1093" s="57"/>
      <c r="C1093" s="57"/>
    </row>
    <row r="1094" customHeight="1" spans="1:3">
      <c r="A1094" s="57"/>
      <c r="B1094" s="57"/>
      <c r="C1094" s="57"/>
    </row>
    <row r="1095" customHeight="1" spans="1:3">
      <c r="A1095" s="57"/>
      <c r="B1095" s="57"/>
      <c r="C1095" s="57"/>
    </row>
    <row r="1096" customHeight="1" spans="1:3">
      <c r="A1096" s="57"/>
      <c r="B1096" s="57"/>
      <c r="C1096" s="57"/>
    </row>
    <row r="1097" customHeight="1" spans="1:3">
      <c r="A1097" s="57"/>
      <c r="B1097" s="57"/>
      <c r="C1097" s="57"/>
    </row>
    <row r="1098" customHeight="1" spans="1:3">
      <c r="A1098" s="57"/>
      <c r="B1098" s="57"/>
      <c r="C1098" s="57"/>
    </row>
    <row r="1099" customHeight="1" spans="1:3">
      <c r="A1099" s="57"/>
      <c r="B1099" s="57"/>
      <c r="C1099" s="57"/>
    </row>
    <row r="1100" customHeight="1" spans="1:3">
      <c r="A1100" s="57"/>
      <c r="B1100" s="57"/>
      <c r="C1100" s="57"/>
    </row>
    <row r="1101" customHeight="1" spans="1:3">
      <c r="A1101" s="57"/>
      <c r="B1101" s="57"/>
      <c r="C1101" s="57"/>
    </row>
    <row r="1102" customHeight="1" spans="1:3">
      <c r="A1102" s="57"/>
      <c r="B1102" s="57"/>
      <c r="C1102" s="57"/>
    </row>
    <row r="1103" customHeight="1" spans="1:3">
      <c r="A1103" s="57"/>
      <c r="B1103" s="57"/>
      <c r="C1103" s="57"/>
    </row>
    <row r="1104" customHeight="1" spans="1:3">
      <c r="A1104" s="57"/>
      <c r="B1104" s="57"/>
      <c r="C1104" s="57"/>
    </row>
    <row r="1105" customHeight="1" spans="1:3">
      <c r="A1105" s="57"/>
      <c r="B1105" s="57"/>
      <c r="C1105" s="57"/>
    </row>
    <row r="1106" customHeight="1" spans="1:3">
      <c r="A1106" s="57"/>
      <c r="B1106" s="57"/>
      <c r="C1106" s="57"/>
    </row>
    <row r="1107" customHeight="1" spans="1:3">
      <c r="A1107" s="57"/>
      <c r="B1107" s="57"/>
      <c r="C1107" s="57"/>
    </row>
    <row r="1108" customHeight="1" spans="1:3">
      <c r="A1108" s="57"/>
      <c r="B1108" s="57"/>
      <c r="C1108" s="57"/>
    </row>
    <row r="1109" customHeight="1" spans="1:3">
      <c r="A1109" s="57"/>
      <c r="B1109" s="57"/>
      <c r="C1109" s="57"/>
    </row>
    <row r="1110" customHeight="1" spans="1:3">
      <c r="A1110" s="57"/>
      <c r="B1110" s="57"/>
      <c r="C1110" s="57"/>
    </row>
    <row r="1111" customHeight="1" spans="1:3">
      <c r="A1111" s="57"/>
      <c r="B1111" s="57"/>
      <c r="C1111" s="57"/>
    </row>
    <row r="1112" customHeight="1" spans="1:3">
      <c r="A1112" s="57"/>
      <c r="B1112" s="57"/>
      <c r="C1112" s="57"/>
    </row>
    <row r="1113" customHeight="1" spans="1:3">
      <c r="A1113" s="57"/>
      <c r="B1113" s="57"/>
      <c r="C1113" s="57"/>
    </row>
    <row r="1114" customHeight="1" spans="1:3">
      <c r="A1114" s="57"/>
      <c r="B1114" s="57"/>
      <c r="C1114" s="57"/>
    </row>
    <row r="1115" customHeight="1" spans="1:3">
      <c r="A1115" s="57"/>
      <c r="B1115" s="57"/>
      <c r="C1115" s="57"/>
    </row>
    <row r="1116" customHeight="1" spans="1:3">
      <c r="A1116" s="57"/>
      <c r="B1116" s="57"/>
      <c r="C1116" s="57"/>
    </row>
    <row r="1117" customHeight="1" spans="1:3">
      <c r="A1117" s="57"/>
      <c r="B1117" s="57"/>
      <c r="C1117" s="57"/>
    </row>
    <row r="1118" customHeight="1" spans="1:3">
      <c r="A1118" s="57"/>
      <c r="B1118" s="57"/>
      <c r="C1118" s="57"/>
    </row>
    <row r="1119" customHeight="1" spans="1:3">
      <c r="A1119" s="57"/>
      <c r="B1119" s="57"/>
      <c r="C1119" s="57"/>
    </row>
    <row r="1120" customHeight="1" spans="1:3">
      <c r="A1120" s="57"/>
      <c r="B1120" s="57"/>
      <c r="C1120" s="57"/>
    </row>
    <row r="1121" customHeight="1" spans="1:3">
      <c r="A1121" s="57"/>
      <c r="B1121" s="57"/>
      <c r="C1121" s="57"/>
    </row>
    <row r="1122" customHeight="1" spans="1:3">
      <c r="A1122" s="57"/>
      <c r="B1122" s="57"/>
      <c r="C1122" s="57"/>
    </row>
    <row r="1123" customHeight="1" spans="1:3">
      <c r="A1123" s="57"/>
      <c r="B1123" s="57"/>
      <c r="C1123" s="57"/>
    </row>
    <row r="1124" customHeight="1" spans="1:3">
      <c r="A1124" s="57"/>
      <c r="B1124" s="57"/>
      <c r="C1124" s="57"/>
    </row>
    <row r="1125" customHeight="1" spans="1:3">
      <c r="A1125" s="57"/>
      <c r="B1125" s="57"/>
      <c r="C1125" s="57"/>
    </row>
    <row r="1126" customHeight="1" spans="1:3">
      <c r="A1126" s="57"/>
      <c r="B1126" s="57"/>
      <c r="C1126" s="57"/>
    </row>
    <row r="1127" customHeight="1" spans="1:3">
      <c r="A1127" s="57"/>
      <c r="B1127" s="57"/>
      <c r="C1127" s="57"/>
    </row>
    <row r="1128" customHeight="1" spans="1:3">
      <c r="A1128" s="57"/>
      <c r="B1128" s="57"/>
      <c r="C1128" s="57"/>
    </row>
    <row r="1129" customHeight="1" spans="1:3">
      <c r="A1129" s="57"/>
      <c r="B1129" s="57"/>
      <c r="C1129" s="57"/>
    </row>
    <row r="1130" customHeight="1" spans="1:3">
      <c r="A1130" s="57"/>
      <c r="B1130" s="57"/>
      <c r="C1130" s="57"/>
    </row>
    <row r="1131" customHeight="1" spans="1:3">
      <c r="A1131" s="57"/>
      <c r="B1131" s="57"/>
      <c r="C1131" s="57"/>
    </row>
    <row r="1132" customHeight="1" spans="1:3">
      <c r="A1132" s="57"/>
      <c r="B1132" s="57"/>
      <c r="C1132" s="57"/>
    </row>
    <row r="1133" customHeight="1" spans="1:3">
      <c r="A1133" s="57"/>
      <c r="B1133" s="57"/>
      <c r="C1133" s="57"/>
    </row>
    <row r="1134" customHeight="1" spans="1:3">
      <c r="A1134" s="57"/>
      <c r="B1134" s="57"/>
      <c r="C1134" s="57"/>
    </row>
    <row r="1135" customHeight="1" spans="1:3">
      <c r="A1135" s="57"/>
      <c r="B1135" s="57"/>
      <c r="C1135" s="57"/>
    </row>
    <row r="1136" customHeight="1" spans="1:3">
      <c r="A1136" s="57"/>
      <c r="B1136" s="57"/>
      <c r="C1136" s="57"/>
    </row>
    <row r="1137" customHeight="1" spans="1:3">
      <c r="A1137" s="57"/>
      <c r="B1137" s="57"/>
      <c r="C1137" s="57"/>
    </row>
    <row r="1138" customHeight="1" spans="1:3">
      <c r="A1138" s="57"/>
      <c r="B1138" s="57"/>
      <c r="C1138" s="57"/>
    </row>
    <row r="1139" customHeight="1" spans="1:3">
      <c r="A1139" s="57"/>
      <c r="B1139" s="57"/>
      <c r="C1139" s="57"/>
    </row>
    <row r="1140" customHeight="1" spans="1:3">
      <c r="A1140" s="57"/>
      <c r="B1140" s="57"/>
      <c r="C1140" s="57"/>
    </row>
    <row r="1141" customHeight="1" spans="1:3">
      <c r="A1141" s="57"/>
      <c r="B1141" s="57"/>
      <c r="C1141" s="57"/>
    </row>
    <row r="1142" customHeight="1" spans="1:3">
      <c r="A1142" s="57"/>
      <c r="B1142" s="57"/>
      <c r="C1142" s="57"/>
    </row>
    <row r="1143" customHeight="1" spans="1:3">
      <c r="A1143" s="57"/>
      <c r="B1143" s="57"/>
      <c r="C1143" s="57"/>
    </row>
    <row r="1144" customHeight="1" spans="1:3">
      <c r="A1144" s="57"/>
      <c r="B1144" s="57"/>
      <c r="C1144" s="57"/>
    </row>
    <row r="1145" customHeight="1" spans="1:3">
      <c r="A1145" s="57"/>
      <c r="B1145" s="57"/>
      <c r="C1145" s="57"/>
    </row>
    <row r="1146" customHeight="1" spans="1:3">
      <c r="A1146" s="57"/>
      <c r="B1146" s="57"/>
      <c r="C1146" s="57"/>
    </row>
    <row r="1147" customHeight="1" spans="1:3">
      <c r="A1147" s="57"/>
      <c r="B1147" s="57"/>
      <c r="C1147" s="57"/>
    </row>
    <row r="1148" customHeight="1" spans="1:3">
      <c r="A1148" s="57"/>
      <c r="B1148" s="57"/>
      <c r="C1148" s="57"/>
    </row>
    <row r="1149" customHeight="1" spans="1:3">
      <c r="A1149" s="57"/>
      <c r="B1149" s="57"/>
      <c r="C1149" s="57"/>
    </row>
    <row r="1150" customHeight="1" spans="1:3">
      <c r="A1150" s="57"/>
      <c r="B1150" s="57"/>
      <c r="C1150" s="57"/>
    </row>
    <row r="1151" customHeight="1" spans="1:3">
      <c r="A1151" s="57"/>
      <c r="B1151" s="57"/>
      <c r="C1151" s="57"/>
    </row>
    <row r="1152" customHeight="1" spans="1:3">
      <c r="A1152" s="57"/>
      <c r="B1152" s="57"/>
      <c r="C1152" s="57"/>
    </row>
    <row r="1153" customHeight="1" spans="1:3">
      <c r="A1153" s="57"/>
      <c r="B1153" s="57"/>
      <c r="C1153" s="57"/>
    </row>
    <row r="1154" customHeight="1" spans="1:3">
      <c r="A1154" s="57"/>
      <c r="B1154" s="57"/>
      <c r="C1154" s="57"/>
    </row>
    <row r="1155" customHeight="1" spans="1:3">
      <c r="A1155" s="57"/>
      <c r="B1155" s="57"/>
      <c r="C1155" s="57"/>
    </row>
    <row r="1156" customHeight="1" spans="1:3">
      <c r="A1156" s="57"/>
      <c r="B1156" s="57"/>
      <c r="C1156" s="57"/>
    </row>
    <row r="1157" customHeight="1" spans="1:3">
      <c r="A1157" s="57"/>
      <c r="B1157" s="57"/>
      <c r="C1157" s="57"/>
    </row>
    <row r="1158" customHeight="1" spans="1:3">
      <c r="A1158" s="57"/>
      <c r="B1158" s="57"/>
      <c r="C1158" s="57"/>
    </row>
    <row r="1159" customHeight="1" spans="1:3">
      <c r="A1159" s="57"/>
      <c r="B1159" s="57"/>
      <c r="C1159" s="57"/>
    </row>
    <row r="1160" customHeight="1" spans="1:3">
      <c r="A1160" s="57"/>
      <c r="B1160" s="57"/>
      <c r="C1160" s="57"/>
    </row>
    <row r="1161" customHeight="1" spans="1:3">
      <c r="A1161" s="57"/>
      <c r="B1161" s="57"/>
      <c r="C1161" s="57"/>
    </row>
    <row r="1162" customHeight="1" spans="1:3">
      <c r="A1162" s="57"/>
      <c r="B1162" s="57"/>
      <c r="C1162" s="57"/>
    </row>
    <row r="1163" customHeight="1" spans="1:3">
      <c r="A1163" s="57"/>
      <c r="B1163" s="57"/>
      <c r="C1163" s="57"/>
    </row>
    <row r="1164" customHeight="1" spans="1:3">
      <c r="A1164" s="57"/>
      <c r="B1164" s="57"/>
      <c r="C1164" s="57"/>
    </row>
    <row r="1165" customHeight="1" spans="1:3">
      <c r="A1165" s="57"/>
      <c r="B1165" s="57"/>
      <c r="C1165" s="57"/>
    </row>
    <row r="1166" customHeight="1" spans="1:3">
      <c r="A1166" s="57"/>
      <c r="B1166" s="57"/>
      <c r="C1166" s="57"/>
    </row>
    <row r="1167" customHeight="1" spans="1:3">
      <c r="A1167" s="57"/>
      <c r="B1167" s="57"/>
      <c r="C1167" s="57"/>
    </row>
    <row r="1168" customHeight="1" spans="1:3">
      <c r="A1168" s="57"/>
      <c r="B1168" s="57"/>
      <c r="C1168" s="57"/>
    </row>
    <row r="1169" customHeight="1" spans="1:3">
      <c r="A1169" s="57"/>
      <c r="B1169" s="57"/>
      <c r="C1169" s="57"/>
    </row>
    <row r="1170" customHeight="1" spans="1:3">
      <c r="A1170" s="57"/>
      <c r="B1170" s="57"/>
      <c r="C1170" s="57"/>
    </row>
    <row r="1171" customHeight="1" spans="1:3">
      <c r="A1171" s="57"/>
      <c r="B1171" s="57"/>
      <c r="C1171" s="57"/>
    </row>
    <row r="1172" customHeight="1" spans="1:3">
      <c r="A1172" s="57"/>
      <c r="B1172" s="57"/>
      <c r="C1172" s="57"/>
    </row>
    <row r="1173" customHeight="1" spans="1:3">
      <c r="A1173" s="57"/>
      <c r="B1173" s="57"/>
      <c r="C1173" s="57"/>
    </row>
    <row r="1174" customHeight="1" spans="1:3">
      <c r="A1174" s="57"/>
      <c r="B1174" s="57"/>
      <c r="C1174" s="57"/>
    </row>
    <row r="1175" customHeight="1" spans="1:3">
      <c r="A1175" s="57"/>
      <c r="B1175" s="57"/>
      <c r="C1175" s="57"/>
    </row>
    <row r="1176" customHeight="1" spans="1:3">
      <c r="A1176" s="57"/>
      <c r="B1176" s="57"/>
      <c r="C1176" s="57"/>
    </row>
    <row r="1177" customHeight="1" spans="1:3">
      <c r="A1177" s="57"/>
      <c r="B1177" s="57"/>
      <c r="C1177" s="57"/>
    </row>
    <row r="1178" customHeight="1" spans="1:3">
      <c r="A1178" s="57"/>
      <c r="B1178" s="57"/>
      <c r="C1178" s="57"/>
    </row>
    <row r="1179" customHeight="1" spans="1:3">
      <c r="A1179" s="57"/>
      <c r="B1179" s="57"/>
      <c r="C1179" s="57"/>
    </row>
    <row r="1180" customHeight="1" spans="1:3">
      <c r="A1180" s="57"/>
      <c r="B1180" s="57"/>
      <c r="C1180" s="57"/>
    </row>
    <row r="1181" customHeight="1" spans="1:3">
      <c r="A1181" s="57"/>
      <c r="B1181" s="57"/>
      <c r="C1181" s="57"/>
    </row>
    <row r="1182" customHeight="1" spans="1:3">
      <c r="A1182" s="57"/>
      <c r="B1182" s="57"/>
      <c r="C1182" s="57"/>
    </row>
    <row r="1183" customHeight="1" spans="1:3">
      <c r="A1183" s="57"/>
      <c r="B1183" s="57"/>
      <c r="C1183" s="57"/>
    </row>
    <row r="1184" customHeight="1" spans="1:3">
      <c r="A1184" s="57"/>
      <c r="B1184" s="57"/>
      <c r="C1184" s="57"/>
    </row>
    <row r="1185" customHeight="1" spans="1:3">
      <c r="A1185" s="57"/>
      <c r="B1185" s="57"/>
      <c r="C1185" s="57"/>
    </row>
    <row r="1186" customHeight="1" spans="1:3">
      <c r="A1186" s="57"/>
      <c r="B1186" s="57"/>
      <c r="C1186" s="57"/>
    </row>
    <row r="1187" customHeight="1" spans="1:3">
      <c r="A1187" s="57"/>
      <c r="B1187" s="57"/>
      <c r="C1187" s="57"/>
    </row>
    <row r="1188" customHeight="1" spans="1:3">
      <c r="A1188" s="57"/>
      <c r="B1188" s="57"/>
      <c r="C1188" s="57"/>
    </row>
    <row r="1189" customHeight="1" spans="1:3">
      <c r="A1189" s="57"/>
      <c r="B1189" s="57"/>
      <c r="C1189" s="57"/>
    </row>
    <row r="1190" customHeight="1" spans="1:3">
      <c r="A1190" s="57"/>
      <c r="B1190" s="57"/>
      <c r="C1190" s="57"/>
    </row>
    <row r="1191" customHeight="1" spans="1:3">
      <c r="A1191" s="57"/>
      <c r="B1191" s="57"/>
      <c r="C1191" s="57"/>
    </row>
    <row r="1192" customHeight="1" spans="1:3">
      <c r="A1192" s="57"/>
      <c r="B1192" s="57"/>
      <c r="C1192" s="57"/>
    </row>
    <row r="1193" customHeight="1" spans="1:3">
      <c r="A1193" s="57"/>
      <c r="B1193" s="57"/>
      <c r="C1193" s="57"/>
    </row>
    <row r="1194" customHeight="1" spans="1:3">
      <c r="A1194" s="57"/>
      <c r="B1194" s="57"/>
      <c r="C1194" s="57"/>
    </row>
    <row r="1195" customHeight="1" spans="1:3">
      <c r="A1195" s="57"/>
      <c r="B1195" s="57"/>
      <c r="C1195" s="57"/>
    </row>
    <row r="1196" customHeight="1" spans="1:3">
      <c r="A1196" s="57"/>
      <c r="B1196" s="57"/>
      <c r="C1196" s="57"/>
    </row>
    <row r="1197" customHeight="1" spans="1:3">
      <c r="A1197" s="57"/>
      <c r="B1197" s="57"/>
      <c r="C1197" s="57"/>
    </row>
    <row r="1198" customHeight="1" spans="1:3">
      <c r="A1198" s="57"/>
      <c r="B1198" s="57"/>
      <c r="C1198" s="57"/>
    </row>
    <row r="1199" customHeight="1" spans="1:3">
      <c r="A1199" s="57"/>
      <c r="B1199" s="57"/>
      <c r="C1199" s="57"/>
    </row>
    <row r="1200" customHeight="1" spans="1:3">
      <c r="A1200" s="57"/>
      <c r="B1200" s="57"/>
      <c r="C1200" s="57"/>
    </row>
    <row r="1201" customHeight="1" spans="1:3">
      <c r="A1201" s="57"/>
      <c r="B1201" s="57"/>
      <c r="C1201" s="57"/>
    </row>
    <row r="1202" customHeight="1" spans="1:3">
      <c r="A1202" s="57"/>
      <c r="B1202" s="57"/>
      <c r="C1202" s="57"/>
    </row>
    <row r="1203" customHeight="1" spans="1:3">
      <c r="A1203" s="57"/>
      <c r="B1203" s="57"/>
      <c r="C1203" s="57"/>
    </row>
    <row r="1204" customHeight="1" spans="1:3">
      <c r="A1204" s="57"/>
      <c r="B1204" s="57"/>
      <c r="C1204" s="57"/>
    </row>
    <row r="1205" customHeight="1" spans="1:3">
      <c r="A1205" s="57"/>
      <c r="B1205" s="57"/>
      <c r="C1205" s="57"/>
    </row>
    <row r="1206" customHeight="1" spans="1:3">
      <c r="A1206" s="57"/>
      <c r="B1206" s="57"/>
      <c r="C1206" s="57"/>
    </row>
    <row r="1207" customHeight="1" spans="1:3">
      <c r="A1207" s="57"/>
      <c r="B1207" s="57"/>
      <c r="C1207" s="57"/>
    </row>
    <row r="1208" customHeight="1" spans="1:3">
      <c r="A1208" s="57"/>
      <c r="B1208" s="57"/>
      <c r="C1208" s="57"/>
    </row>
    <row r="1209" customHeight="1" spans="1:3">
      <c r="A1209" s="57"/>
      <c r="B1209" s="57"/>
      <c r="C1209" s="57"/>
    </row>
    <row r="1210" customHeight="1" spans="1:3">
      <c r="A1210" s="57"/>
      <c r="B1210" s="57"/>
      <c r="C1210" s="57"/>
    </row>
    <row r="1211" customHeight="1" spans="1:3">
      <c r="A1211" s="57"/>
      <c r="B1211" s="57"/>
      <c r="C1211" s="57"/>
    </row>
    <row r="1212" customHeight="1" spans="1:3">
      <c r="A1212" s="57"/>
      <c r="B1212" s="57"/>
      <c r="C1212" s="57"/>
    </row>
    <row r="1213" customHeight="1" spans="1:3">
      <c r="A1213" s="57"/>
      <c r="B1213" s="57"/>
      <c r="C1213" s="57"/>
    </row>
    <row r="1214" customHeight="1" spans="1:3">
      <c r="A1214" s="57"/>
      <c r="B1214" s="57"/>
      <c r="C1214" s="57"/>
    </row>
    <row r="1215" customHeight="1" spans="1:3">
      <c r="A1215" s="57"/>
      <c r="B1215" s="57"/>
      <c r="C1215" s="57"/>
    </row>
    <row r="1216" customHeight="1" spans="1:3">
      <c r="A1216" s="57"/>
      <c r="B1216" s="57"/>
      <c r="C1216" s="57"/>
    </row>
    <row r="1217" customHeight="1" spans="1:3">
      <c r="A1217" s="57"/>
      <c r="B1217" s="57"/>
      <c r="C1217" s="57"/>
    </row>
    <row r="1218" customHeight="1" spans="1:3">
      <c r="A1218" s="57"/>
      <c r="B1218" s="57"/>
      <c r="C1218" s="57"/>
    </row>
    <row r="1219" customHeight="1" spans="1:3">
      <c r="A1219" s="57"/>
      <c r="B1219" s="57"/>
      <c r="C1219" s="57"/>
    </row>
    <row r="1220" customHeight="1" spans="1:3">
      <c r="A1220" s="57"/>
      <c r="B1220" s="57"/>
      <c r="C1220" s="57"/>
    </row>
    <row r="1221" customHeight="1" spans="1:3">
      <c r="A1221" s="57"/>
      <c r="B1221" s="57"/>
      <c r="C1221" s="57"/>
    </row>
    <row r="1222" customHeight="1" spans="1:3">
      <c r="A1222" s="57"/>
      <c r="B1222" s="57"/>
      <c r="C1222" s="57"/>
    </row>
    <row r="1223" customHeight="1" spans="1:3">
      <c r="A1223" s="57"/>
      <c r="B1223" s="57"/>
      <c r="C1223" s="57"/>
    </row>
    <row r="1224" customHeight="1" spans="1:3">
      <c r="A1224" s="57"/>
      <c r="B1224" s="57"/>
      <c r="C1224" s="57"/>
    </row>
    <row r="1225" customHeight="1" spans="1:3">
      <c r="A1225" s="57"/>
      <c r="B1225" s="57"/>
      <c r="C1225" s="57"/>
    </row>
    <row r="1226" customHeight="1" spans="1:3">
      <c r="A1226" s="57"/>
      <c r="B1226" s="57"/>
      <c r="C1226" s="57"/>
    </row>
    <row r="1227" customHeight="1" spans="1:3">
      <c r="A1227" s="57"/>
      <c r="B1227" s="57"/>
      <c r="C1227" s="57"/>
    </row>
    <row r="1228" customHeight="1" spans="1:3">
      <c r="A1228" s="57"/>
      <c r="B1228" s="57"/>
      <c r="C1228" s="57"/>
    </row>
    <row r="1229" customHeight="1" spans="1:3">
      <c r="A1229" s="57"/>
      <c r="B1229" s="57"/>
      <c r="C1229" s="57"/>
    </row>
    <row r="1230" customHeight="1" spans="1:3">
      <c r="A1230" s="57"/>
      <c r="B1230" s="57"/>
      <c r="C1230" s="57"/>
    </row>
    <row r="1231" customHeight="1" spans="1:3">
      <c r="A1231" s="57"/>
      <c r="B1231" s="57"/>
      <c r="C1231" s="57"/>
    </row>
    <row r="1232" customHeight="1" spans="1:3">
      <c r="A1232" s="57"/>
      <c r="B1232" s="57"/>
      <c r="C1232" s="57"/>
    </row>
    <row r="1233" customHeight="1" spans="1:3">
      <c r="A1233" s="57"/>
      <c r="B1233" s="57"/>
      <c r="C1233" s="57"/>
    </row>
    <row r="1234" customHeight="1" spans="1:3">
      <c r="A1234" s="57"/>
      <c r="B1234" s="57"/>
      <c r="C1234" s="57"/>
    </row>
    <row r="1235" customHeight="1" spans="1:3">
      <c r="A1235" s="57"/>
      <c r="B1235" s="57"/>
      <c r="C1235" s="57"/>
    </row>
    <row r="1236" customHeight="1" spans="1:3">
      <c r="A1236" s="57"/>
      <c r="B1236" s="57"/>
      <c r="C1236" s="57"/>
    </row>
    <row r="1237" customHeight="1" spans="1:3">
      <c r="A1237" s="57"/>
      <c r="B1237" s="57"/>
      <c r="C1237" s="57"/>
    </row>
    <row r="1238" customHeight="1" spans="1:3">
      <c r="A1238" s="57"/>
      <c r="B1238" s="57"/>
      <c r="C1238" s="57"/>
    </row>
    <row r="1239" customHeight="1" spans="1:3">
      <c r="A1239" s="57"/>
      <c r="B1239" s="57"/>
      <c r="C1239" s="57"/>
    </row>
    <row r="1240" customHeight="1" spans="1:3">
      <c r="A1240" s="57"/>
      <c r="B1240" s="57"/>
      <c r="C1240" s="57"/>
    </row>
    <row r="1241" customHeight="1" spans="1:3">
      <c r="A1241" s="57"/>
      <c r="B1241" s="57"/>
      <c r="C1241" s="57"/>
    </row>
    <row r="1242" customHeight="1" spans="1:3">
      <c r="A1242" s="57"/>
      <c r="B1242" s="57"/>
      <c r="C1242" s="57"/>
    </row>
    <row r="1243" customHeight="1" spans="1:3">
      <c r="A1243" s="57"/>
      <c r="B1243" s="57"/>
      <c r="C1243" s="57"/>
    </row>
    <row r="1244" customHeight="1" spans="1:3">
      <c r="A1244" s="57"/>
      <c r="B1244" s="57"/>
      <c r="C1244" s="57"/>
    </row>
    <row r="1245" customHeight="1" spans="1:3">
      <c r="A1245" s="57"/>
      <c r="B1245" s="57"/>
      <c r="C1245" s="57"/>
    </row>
    <row r="1246" customHeight="1" spans="1:3">
      <c r="A1246" s="57"/>
      <c r="B1246" s="57"/>
      <c r="C1246" s="57"/>
    </row>
    <row r="1247" customHeight="1" spans="1:3">
      <c r="A1247" s="57"/>
      <c r="B1247" s="57"/>
      <c r="C1247" s="57"/>
    </row>
    <row r="1248" customHeight="1" spans="1:3">
      <c r="A1248" s="57"/>
      <c r="B1248" s="57"/>
      <c r="C1248" s="57"/>
    </row>
    <row r="1249" customHeight="1" spans="1:3">
      <c r="A1249" s="57"/>
      <c r="B1249" s="57"/>
      <c r="C1249" s="57"/>
    </row>
    <row r="1250" customHeight="1" spans="1:3">
      <c r="A1250" s="57"/>
      <c r="B1250" s="57"/>
      <c r="C1250" s="57"/>
    </row>
    <row r="1251" customHeight="1" spans="1:3">
      <c r="A1251" s="57"/>
      <c r="B1251" s="57"/>
      <c r="C1251" s="57"/>
    </row>
    <row r="1252" customHeight="1" spans="1:3">
      <c r="A1252" s="57"/>
      <c r="B1252" s="57"/>
      <c r="C1252" s="57"/>
    </row>
    <row r="1253" customHeight="1" spans="1:3">
      <c r="A1253" s="57"/>
      <c r="B1253" s="57"/>
      <c r="C1253" s="57"/>
    </row>
    <row r="1254" customHeight="1" spans="1:3">
      <c r="A1254" s="57"/>
      <c r="B1254" s="57"/>
      <c r="C1254" s="57"/>
    </row>
    <row r="1255" customHeight="1" spans="1:3">
      <c r="A1255" s="57"/>
      <c r="B1255" s="57"/>
      <c r="C1255" s="57"/>
    </row>
    <row r="1256" customHeight="1" spans="1:3">
      <c r="A1256" s="57"/>
      <c r="B1256" s="57"/>
      <c r="C1256" s="57"/>
    </row>
    <row r="1257" customHeight="1" spans="1:3">
      <c r="A1257" s="57"/>
      <c r="B1257" s="57"/>
      <c r="C1257" s="57"/>
    </row>
    <row r="1258" customHeight="1" spans="1:3">
      <c r="A1258" s="57"/>
      <c r="B1258" s="57"/>
      <c r="C1258" s="57"/>
    </row>
    <row r="1259" customHeight="1" spans="1:3">
      <c r="A1259" s="57"/>
      <c r="B1259" s="57"/>
      <c r="C1259" s="57"/>
    </row>
    <row r="1260" customHeight="1" spans="1:3">
      <c r="A1260" s="57"/>
      <c r="B1260" s="57"/>
      <c r="C1260" s="57"/>
    </row>
    <row r="1261" customHeight="1" spans="1:3">
      <c r="A1261" s="57"/>
      <c r="B1261" s="57"/>
      <c r="C1261" s="57"/>
    </row>
    <row r="1262" customHeight="1" spans="1:3">
      <c r="A1262" s="57"/>
      <c r="B1262" s="57"/>
      <c r="C1262" s="57"/>
    </row>
    <row r="1263" customHeight="1" spans="1:3">
      <c r="A1263" s="57"/>
      <c r="B1263" s="57"/>
      <c r="C1263" s="57"/>
    </row>
    <row r="1264" customHeight="1" spans="1:3">
      <c r="A1264" s="57"/>
      <c r="B1264" s="57"/>
      <c r="C1264" s="57"/>
    </row>
    <row r="1265" customHeight="1" spans="1:3">
      <c r="A1265" s="57"/>
      <c r="B1265" s="57"/>
      <c r="C1265" s="57"/>
    </row>
    <row r="1266" customHeight="1" spans="1:3">
      <c r="A1266" s="57"/>
      <c r="B1266" s="57"/>
      <c r="C1266" s="57"/>
    </row>
    <row r="1267" customHeight="1" spans="1:3">
      <c r="A1267" s="57"/>
      <c r="B1267" s="57"/>
      <c r="C1267" s="57"/>
    </row>
    <row r="1268" customHeight="1" spans="1:3">
      <c r="A1268" s="57"/>
      <c r="B1268" s="57"/>
      <c r="C1268" s="57"/>
    </row>
    <row r="1269" customHeight="1" spans="1:3">
      <c r="A1269" s="57"/>
      <c r="B1269" s="57"/>
      <c r="C1269" s="57"/>
    </row>
    <row r="1270" customHeight="1" spans="1:3">
      <c r="A1270" s="57"/>
      <c r="B1270" s="57"/>
      <c r="C1270" s="57"/>
    </row>
    <row r="1271" customHeight="1" spans="1:3">
      <c r="A1271" s="57"/>
      <c r="B1271" s="57"/>
      <c r="C1271" s="57"/>
    </row>
    <row r="1272" customHeight="1" spans="1:3">
      <c r="A1272" s="57"/>
      <c r="B1272" s="57"/>
      <c r="C1272" s="57"/>
    </row>
    <row r="1273" customHeight="1" spans="1:3">
      <c r="A1273" s="57"/>
      <c r="B1273" s="57"/>
      <c r="C1273" s="57"/>
    </row>
    <row r="1274" customHeight="1" spans="1:3">
      <c r="A1274" s="57"/>
      <c r="B1274" s="57"/>
      <c r="C1274" s="57"/>
    </row>
    <row r="1275" customHeight="1" spans="1:3">
      <c r="A1275" s="57"/>
      <c r="B1275" s="57"/>
      <c r="C1275" s="57"/>
    </row>
    <row r="1276" customHeight="1" spans="1:3">
      <c r="A1276" s="57"/>
      <c r="B1276" s="57"/>
      <c r="C1276" s="57"/>
    </row>
    <row r="1277" customHeight="1" spans="1:3">
      <c r="A1277" s="57"/>
      <c r="B1277" s="57"/>
      <c r="C1277" s="57"/>
    </row>
    <row r="1278" customHeight="1" spans="1:3">
      <c r="A1278" s="57"/>
      <c r="B1278" s="57"/>
      <c r="C1278" s="57"/>
    </row>
    <row r="1279" customHeight="1" spans="1:3">
      <c r="A1279" s="57"/>
      <c r="B1279" s="57"/>
      <c r="C1279" s="57"/>
    </row>
    <row r="1280" customHeight="1" spans="1:3">
      <c r="A1280" s="57"/>
      <c r="B1280" s="57"/>
      <c r="C1280" s="57"/>
    </row>
    <row r="1281" customHeight="1" spans="1:3">
      <c r="A1281" s="57"/>
      <c r="B1281" s="57"/>
      <c r="C1281" s="57"/>
    </row>
    <row r="1282" customHeight="1" spans="1:3">
      <c r="A1282" s="57"/>
      <c r="B1282" s="57"/>
      <c r="C1282" s="57"/>
    </row>
    <row r="1283" customHeight="1" spans="1:3">
      <c r="A1283" s="57"/>
      <c r="B1283" s="57"/>
      <c r="C1283" s="57"/>
    </row>
    <row r="1284" customHeight="1" spans="1:3">
      <c r="A1284" s="57"/>
      <c r="B1284" s="57"/>
      <c r="C1284" s="57"/>
    </row>
    <row r="1285" customHeight="1" spans="1:3">
      <c r="A1285" s="57"/>
      <c r="B1285" s="57"/>
      <c r="C1285" s="57"/>
    </row>
    <row r="1286" customHeight="1" spans="1:3">
      <c r="A1286" s="57"/>
      <c r="B1286" s="57"/>
      <c r="C1286" s="57"/>
    </row>
    <row r="1287" customHeight="1" spans="1:3">
      <c r="A1287" s="57"/>
      <c r="B1287" s="57"/>
      <c r="C1287" s="57"/>
    </row>
    <row r="1288" customHeight="1" spans="1:3">
      <c r="A1288" s="57"/>
      <c r="B1288" s="57"/>
      <c r="C1288" s="57"/>
    </row>
    <row r="1289" customHeight="1" spans="1:3">
      <c r="A1289" s="57"/>
      <c r="B1289" s="57"/>
      <c r="C1289" s="57"/>
    </row>
    <row r="1290" customHeight="1" spans="1:3">
      <c r="A1290" s="57"/>
      <c r="B1290" s="57"/>
      <c r="C1290" s="57"/>
    </row>
    <row r="1291" customHeight="1" spans="1:3">
      <c r="A1291" s="57"/>
      <c r="B1291" s="57"/>
      <c r="C1291" s="57"/>
    </row>
    <row r="1292" customHeight="1" spans="1:3">
      <c r="A1292" s="57"/>
      <c r="B1292" s="57"/>
      <c r="C1292" s="57"/>
    </row>
    <row r="1293" customHeight="1" spans="1:3">
      <c r="A1293" s="57"/>
      <c r="B1293" s="57"/>
      <c r="C1293" s="57"/>
    </row>
    <row r="1294" customHeight="1" spans="1:3">
      <c r="A1294" s="57"/>
      <c r="B1294" s="57"/>
      <c r="C1294" s="57"/>
    </row>
    <row r="1295" customHeight="1" spans="1:3">
      <c r="A1295" s="57"/>
      <c r="B1295" s="57"/>
      <c r="C1295" s="57"/>
    </row>
    <row r="1296" customHeight="1" spans="1:3">
      <c r="A1296" s="57"/>
      <c r="B1296" s="57"/>
      <c r="C1296" s="57"/>
    </row>
    <row r="1297" customHeight="1" spans="1:3">
      <c r="A1297" s="57"/>
      <c r="B1297" s="57"/>
      <c r="C1297" s="57"/>
    </row>
    <row r="1298" customHeight="1" spans="1:3">
      <c r="A1298" s="57"/>
      <c r="B1298" s="57"/>
      <c r="C1298" s="57"/>
    </row>
    <row r="1299" customHeight="1" spans="1:3">
      <c r="A1299" s="57"/>
      <c r="B1299" s="57"/>
      <c r="C1299" s="57"/>
    </row>
    <row r="1300" customHeight="1" spans="1:3">
      <c r="A1300" s="57"/>
      <c r="B1300" s="57"/>
      <c r="C1300" s="57"/>
    </row>
    <row r="1301" customHeight="1" spans="1:3">
      <c r="A1301" s="57"/>
      <c r="B1301" s="57"/>
      <c r="C1301" s="57"/>
    </row>
    <row r="1302" customHeight="1" spans="1:3">
      <c r="A1302" s="57"/>
      <c r="B1302" s="57"/>
      <c r="C1302" s="57"/>
    </row>
    <row r="1303" customHeight="1" spans="1:3">
      <c r="A1303" s="57"/>
      <c r="B1303" s="57"/>
      <c r="C1303" s="57"/>
    </row>
    <row r="1304" customHeight="1" spans="1:3">
      <c r="A1304" s="57"/>
      <c r="B1304" s="57"/>
      <c r="C1304" s="57"/>
    </row>
    <row r="1305" customHeight="1" spans="1:3">
      <c r="A1305" s="57"/>
      <c r="B1305" s="57"/>
      <c r="C1305" s="57"/>
    </row>
    <row r="1306" customHeight="1" spans="1:3">
      <c r="A1306" s="57"/>
      <c r="B1306" s="57"/>
      <c r="C1306" s="57"/>
    </row>
    <row r="1307" customHeight="1" spans="1:3">
      <c r="A1307" s="57"/>
      <c r="B1307" s="57"/>
      <c r="C1307" s="57"/>
    </row>
    <row r="1308" customHeight="1" spans="1:3">
      <c r="A1308" s="57"/>
      <c r="B1308" s="57"/>
      <c r="C1308" s="57"/>
    </row>
    <row r="1309" customHeight="1" spans="1:3">
      <c r="A1309" s="57"/>
      <c r="B1309" s="57"/>
      <c r="C1309" s="57"/>
    </row>
    <row r="1310" customHeight="1" spans="1:3">
      <c r="A1310" s="57"/>
      <c r="B1310" s="57"/>
      <c r="C1310" s="57"/>
    </row>
    <row r="1311" customHeight="1" spans="1:3">
      <c r="A1311" s="57"/>
      <c r="B1311" s="57"/>
      <c r="C1311" s="57"/>
    </row>
    <row r="1312" customHeight="1" spans="1:3">
      <c r="A1312" s="57"/>
      <c r="B1312" s="57"/>
      <c r="C1312" s="57"/>
    </row>
    <row r="1313" customHeight="1" spans="1:3">
      <c r="A1313" s="57"/>
      <c r="B1313" s="57"/>
      <c r="C1313" s="57"/>
    </row>
    <row r="1314" customHeight="1" spans="1:3">
      <c r="A1314" s="57"/>
      <c r="B1314" s="57"/>
      <c r="C1314" s="57"/>
    </row>
    <row r="1315" customHeight="1" spans="1:3">
      <c r="A1315" s="57"/>
      <c r="B1315" s="57"/>
      <c r="C1315" s="57"/>
    </row>
    <row r="1316" customHeight="1" spans="1:3">
      <c r="A1316" s="57"/>
      <c r="B1316" s="57"/>
      <c r="C1316" s="57"/>
    </row>
    <row r="1317" customHeight="1" spans="1:3">
      <c r="A1317" s="57"/>
      <c r="B1317" s="57"/>
      <c r="C1317" s="57"/>
    </row>
    <row r="1318" customHeight="1" spans="1:3">
      <c r="A1318" s="57"/>
      <c r="B1318" s="57"/>
      <c r="C1318" s="57"/>
    </row>
    <row r="1319" customHeight="1" spans="1:3">
      <c r="A1319" s="57"/>
      <c r="B1319" s="57"/>
      <c r="C1319" s="57"/>
    </row>
    <row r="1320" customHeight="1" spans="1:3">
      <c r="A1320" s="57"/>
      <c r="B1320" s="57"/>
      <c r="C1320" s="57"/>
    </row>
    <row r="1321" customHeight="1" spans="1:3">
      <c r="A1321" s="57"/>
      <c r="B1321" s="57"/>
      <c r="C1321" s="57"/>
    </row>
    <row r="1322" customHeight="1" spans="1:3">
      <c r="A1322" s="57"/>
      <c r="B1322" s="57"/>
      <c r="C1322" s="57"/>
    </row>
    <row r="1323" customHeight="1" spans="1:3">
      <c r="A1323" s="57"/>
      <c r="B1323" s="57"/>
      <c r="C1323" s="57"/>
    </row>
    <row r="1324" customHeight="1" spans="1:3">
      <c r="A1324" s="57"/>
      <c r="B1324" s="57"/>
      <c r="C1324" s="57"/>
    </row>
    <row r="1325" customHeight="1" spans="1:3">
      <c r="A1325" s="57"/>
      <c r="B1325" s="57"/>
      <c r="C1325" s="57"/>
    </row>
    <row r="1326" customHeight="1" spans="1:3">
      <c r="A1326" s="57"/>
      <c r="B1326" s="57"/>
      <c r="C1326" s="57"/>
    </row>
    <row r="1327" customHeight="1" spans="1:3">
      <c r="A1327" s="57"/>
      <c r="B1327" s="57"/>
      <c r="C1327" s="57"/>
    </row>
    <row r="1328" customHeight="1" spans="1:3">
      <c r="A1328" s="57"/>
      <c r="B1328" s="57"/>
      <c r="C1328" s="57"/>
    </row>
    <row r="1329" customHeight="1" spans="1:3">
      <c r="A1329" s="57"/>
      <c r="B1329" s="57"/>
      <c r="C1329" s="57"/>
    </row>
    <row r="1330" customHeight="1" spans="1:3">
      <c r="A1330" s="57"/>
      <c r="B1330" s="57"/>
      <c r="C1330" s="57"/>
    </row>
    <row r="1331" customHeight="1" spans="1:3">
      <c r="A1331" s="57"/>
      <c r="B1331" s="57"/>
      <c r="C1331" s="57"/>
    </row>
    <row r="1332" customHeight="1" spans="1:3">
      <c r="A1332" s="57"/>
      <c r="B1332" s="57"/>
      <c r="C1332" s="57"/>
    </row>
    <row r="1333" customHeight="1" spans="1:3">
      <c r="A1333" s="57"/>
      <c r="B1333" s="57"/>
      <c r="C1333" s="57"/>
    </row>
    <row r="1334" customHeight="1" spans="1:3">
      <c r="A1334" s="57"/>
      <c r="B1334" s="57"/>
      <c r="C1334" s="57"/>
    </row>
    <row r="1335" customHeight="1" spans="1:3">
      <c r="A1335" s="57"/>
      <c r="B1335" s="57"/>
      <c r="C1335" s="57"/>
    </row>
    <row r="1336" customHeight="1" spans="1:3">
      <c r="A1336" s="57"/>
      <c r="B1336" s="57"/>
      <c r="C1336" s="57"/>
    </row>
    <row r="1337" customHeight="1" spans="1:3">
      <c r="A1337" s="57"/>
      <c r="B1337" s="57"/>
      <c r="C1337" s="57"/>
    </row>
    <row r="1338" customHeight="1" spans="1:3">
      <c r="A1338" s="57"/>
      <c r="B1338" s="57"/>
      <c r="C1338" s="57"/>
    </row>
    <row r="1339" customHeight="1" spans="1:3">
      <c r="A1339" s="57"/>
      <c r="B1339" s="57"/>
      <c r="C1339" s="57"/>
    </row>
    <row r="1340" customHeight="1" spans="1:3">
      <c r="A1340" s="57"/>
      <c r="B1340" s="57"/>
      <c r="C1340" s="57"/>
    </row>
    <row r="1341" customHeight="1" spans="1:3">
      <c r="A1341" s="57"/>
      <c r="B1341" s="57"/>
      <c r="C1341" s="57"/>
    </row>
    <row r="1342" customHeight="1" spans="1:3">
      <c r="A1342" s="57"/>
      <c r="B1342" s="57"/>
      <c r="C1342" s="57"/>
    </row>
    <row r="1343" customHeight="1" spans="1:3">
      <c r="A1343" s="57"/>
      <c r="B1343" s="57"/>
      <c r="C1343" s="57"/>
    </row>
    <row r="1344" customHeight="1" spans="1:3">
      <c r="A1344" s="57"/>
      <c r="B1344" s="57"/>
      <c r="C1344" s="57"/>
    </row>
    <row r="1345" customHeight="1" spans="1:3">
      <c r="A1345" s="57"/>
      <c r="B1345" s="57"/>
      <c r="C1345" s="57"/>
    </row>
    <row r="1346" customHeight="1" spans="1:3">
      <c r="A1346" s="57"/>
      <c r="B1346" s="57"/>
      <c r="C1346" s="57"/>
    </row>
    <row r="1347" customHeight="1" spans="1:3">
      <c r="A1347" s="57"/>
      <c r="B1347" s="57"/>
      <c r="C1347" s="57"/>
    </row>
    <row r="1348" customHeight="1" spans="1:3">
      <c r="A1348" s="57"/>
      <c r="B1348" s="57"/>
      <c r="C1348" s="57"/>
    </row>
    <row r="1349" customHeight="1" spans="1:3">
      <c r="A1349" s="57"/>
      <c r="B1349" s="57"/>
      <c r="C1349" s="57"/>
    </row>
    <row r="1350" customHeight="1" spans="1:3">
      <c r="A1350" s="57"/>
      <c r="B1350" s="57"/>
      <c r="C1350" s="57"/>
    </row>
    <row r="1351" customHeight="1" spans="1:3">
      <c r="A1351" s="57"/>
      <c r="B1351" s="57"/>
      <c r="C1351" s="57"/>
    </row>
    <row r="1352" customHeight="1" spans="1:3">
      <c r="A1352" s="57"/>
      <c r="B1352" s="57"/>
      <c r="C1352" s="57"/>
    </row>
    <row r="1353" customHeight="1" spans="1:3">
      <c r="A1353" s="57"/>
      <c r="B1353" s="57"/>
      <c r="C1353" s="57"/>
    </row>
    <row r="1354" customHeight="1" spans="1:3">
      <c r="A1354" s="57"/>
      <c r="B1354" s="57"/>
      <c r="C1354" s="57"/>
    </row>
    <row r="1355" customHeight="1" spans="1:3">
      <c r="A1355" s="57"/>
      <c r="B1355" s="57"/>
      <c r="C1355" s="57"/>
    </row>
    <row r="1356" customHeight="1" spans="1:3">
      <c r="A1356" s="57"/>
      <c r="B1356" s="57"/>
      <c r="C1356" s="57"/>
    </row>
    <row r="1357" customHeight="1" spans="1:3">
      <c r="A1357" s="57"/>
      <c r="B1357" s="57"/>
      <c r="C1357" s="57"/>
    </row>
    <row r="1358" customHeight="1" spans="1:3">
      <c r="A1358" s="57"/>
      <c r="B1358" s="57"/>
      <c r="C1358" s="57"/>
    </row>
    <row r="1359" customHeight="1" spans="1:3">
      <c r="A1359" s="57"/>
      <c r="B1359" s="57"/>
      <c r="C1359" s="57"/>
    </row>
    <row r="1360" customHeight="1" spans="1:3">
      <c r="A1360" s="57"/>
      <c r="B1360" s="57"/>
      <c r="C1360" s="57"/>
    </row>
    <row r="1361" customHeight="1" spans="1:3">
      <c r="A1361" s="57"/>
      <c r="B1361" s="57"/>
      <c r="C1361" s="57"/>
    </row>
    <row r="1362" customHeight="1" spans="1:3">
      <c r="A1362" s="57"/>
      <c r="B1362" s="57"/>
      <c r="C1362" s="57"/>
    </row>
    <row r="1363" customHeight="1" spans="1:3">
      <c r="A1363" s="57"/>
      <c r="B1363" s="57"/>
      <c r="C1363" s="57"/>
    </row>
    <row r="1364" customHeight="1" spans="1:3">
      <c r="A1364" s="57"/>
      <c r="B1364" s="57"/>
      <c r="C1364" s="57"/>
    </row>
    <row r="1365" customHeight="1" spans="1:3">
      <c r="A1365" s="57"/>
      <c r="B1365" s="57"/>
      <c r="C1365" s="57"/>
    </row>
    <row r="1366" customHeight="1" spans="1:3">
      <c r="A1366" s="57"/>
      <c r="B1366" s="57"/>
      <c r="C1366" s="57"/>
    </row>
    <row r="1367" customHeight="1" spans="1:3">
      <c r="A1367" s="57"/>
      <c r="B1367" s="57"/>
      <c r="C1367" s="57"/>
    </row>
    <row r="1368" customHeight="1" spans="1:3">
      <c r="A1368" s="57"/>
      <c r="B1368" s="57"/>
      <c r="C1368" s="57"/>
    </row>
    <row r="1369" customHeight="1" spans="1:3">
      <c r="A1369" s="57"/>
      <c r="B1369" s="57"/>
      <c r="C1369" s="57"/>
    </row>
    <row r="1370" customHeight="1" spans="1:3">
      <c r="A1370" s="57"/>
      <c r="B1370" s="57"/>
      <c r="C1370" s="57"/>
    </row>
    <row r="1371" customHeight="1" spans="1:3">
      <c r="A1371" s="57"/>
      <c r="B1371" s="57"/>
      <c r="C1371" s="57"/>
    </row>
    <row r="1372" customHeight="1" spans="1:3">
      <c r="A1372" s="57"/>
      <c r="B1372" s="57"/>
      <c r="C1372" s="57"/>
    </row>
    <row r="1373" customHeight="1" spans="1:3">
      <c r="A1373" s="57"/>
      <c r="B1373" s="57"/>
      <c r="C1373" s="57"/>
    </row>
    <row r="1374" customHeight="1" spans="1:3">
      <c r="A1374" s="57"/>
      <c r="B1374" s="57"/>
      <c r="C1374" s="57"/>
    </row>
    <row r="1375" customHeight="1" spans="1:3">
      <c r="A1375" s="57"/>
      <c r="B1375" s="57"/>
      <c r="C1375" s="57"/>
    </row>
    <row r="1376" customHeight="1" spans="1:3">
      <c r="A1376" s="57"/>
      <c r="B1376" s="57"/>
      <c r="C1376" s="57"/>
    </row>
    <row r="1377" customHeight="1" spans="1:3">
      <c r="A1377" s="57"/>
      <c r="B1377" s="57"/>
      <c r="C1377" s="57"/>
    </row>
    <row r="1378" customHeight="1" spans="1:3">
      <c r="A1378" s="57"/>
      <c r="B1378" s="57"/>
      <c r="C1378" s="57"/>
    </row>
    <row r="1379" customHeight="1" spans="1:3">
      <c r="A1379" s="57"/>
      <c r="B1379" s="57"/>
      <c r="C1379" s="57"/>
    </row>
    <row r="1380" customHeight="1" spans="1:3">
      <c r="A1380" s="57"/>
      <c r="B1380" s="57"/>
      <c r="C1380" s="57"/>
    </row>
    <row r="1381" customHeight="1" spans="1:3">
      <c r="A1381" s="57"/>
      <c r="B1381" s="57"/>
      <c r="C1381" s="57"/>
    </row>
    <row r="1382" customHeight="1" spans="1:3">
      <c r="A1382" s="57"/>
      <c r="B1382" s="57"/>
      <c r="C1382" s="57"/>
    </row>
    <row r="1383" customHeight="1" spans="1:3">
      <c r="A1383" s="57"/>
      <c r="B1383" s="57"/>
      <c r="C1383" s="57"/>
    </row>
    <row r="1384" customHeight="1" spans="1:3">
      <c r="A1384" s="57"/>
      <c r="B1384" s="57"/>
      <c r="C1384" s="57"/>
    </row>
    <row r="1385" customHeight="1" spans="1:3">
      <c r="A1385" s="57"/>
      <c r="B1385" s="57"/>
      <c r="C1385" s="57"/>
    </row>
    <row r="1386" customHeight="1" spans="1:3">
      <c r="A1386" s="57"/>
      <c r="B1386" s="57"/>
      <c r="C1386" s="57"/>
    </row>
    <row r="1387" customHeight="1" spans="1:3">
      <c r="A1387" s="57"/>
      <c r="B1387" s="57"/>
      <c r="C1387" s="57"/>
    </row>
    <row r="1388" customHeight="1" spans="1:3">
      <c r="A1388" s="57"/>
      <c r="B1388" s="57"/>
      <c r="C1388" s="57"/>
    </row>
    <row r="1389" customHeight="1" spans="1:3">
      <c r="A1389" s="57"/>
      <c r="B1389" s="57"/>
      <c r="C1389" s="57"/>
    </row>
    <row r="1390" customHeight="1" spans="1:3">
      <c r="A1390" s="57"/>
      <c r="B1390" s="57"/>
      <c r="C1390" s="57"/>
    </row>
    <row r="1391" customHeight="1" spans="1:3">
      <c r="A1391" s="57"/>
      <c r="B1391" s="57"/>
      <c r="C1391" s="57"/>
    </row>
    <row r="1392" customHeight="1" spans="1:3">
      <c r="A1392" s="57"/>
      <c r="B1392" s="57"/>
      <c r="C1392" s="57"/>
    </row>
    <row r="1393" customHeight="1" spans="1:3">
      <c r="A1393" s="57"/>
      <c r="B1393" s="57"/>
      <c r="C1393" s="57"/>
    </row>
    <row r="1394" customHeight="1" spans="1:3">
      <c r="A1394" s="57"/>
      <c r="B1394" s="57"/>
      <c r="C1394" s="57"/>
    </row>
    <row r="1395" customHeight="1" spans="1:3">
      <c r="A1395" s="57"/>
      <c r="B1395" s="57"/>
      <c r="C1395" s="57"/>
    </row>
    <row r="1396" customHeight="1" spans="1:3">
      <c r="A1396" s="57"/>
      <c r="B1396" s="57"/>
      <c r="C1396" s="57"/>
    </row>
    <row r="1397" customHeight="1" spans="1:3">
      <c r="A1397" s="57"/>
      <c r="B1397" s="57"/>
      <c r="C1397" s="57"/>
    </row>
    <row r="1398" customHeight="1" spans="1:3">
      <c r="A1398" s="57"/>
      <c r="B1398" s="57"/>
      <c r="C1398" s="57"/>
    </row>
    <row r="1399" customHeight="1" spans="1:3">
      <c r="A1399" s="57"/>
      <c r="B1399" s="57"/>
      <c r="C1399" s="57"/>
    </row>
    <row r="1400" customHeight="1" spans="1:3">
      <c r="A1400" s="57"/>
      <c r="B1400" s="57"/>
      <c r="C1400" s="57"/>
    </row>
    <row r="1401" customHeight="1" spans="1:3">
      <c r="A1401" s="57"/>
      <c r="B1401" s="57"/>
      <c r="C1401" s="57"/>
    </row>
    <row r="1402" customHeight="1" spans="1:3">
      <c r="A1402" s="57"/>
      <c r="B1402" s="57"/>
      <c r="C1402" s="57"/>
    </row>
    <row r="1403" customHeight="1" spans="1:3">
      <c r="A1403" s="57"/>
      <c r="B1403" s="57"/>
      <c r="C1403" s="57"/>
    </row>
    <row r="1404" customHeight="1" spans="1:3">
      <c r="A1404" s="57"/>
      <c r="B1404" s="57"/>
      <c r="C1404" s="57"/>
    </row>
    <row r="1405" customHeight="1" spans="1:3">
      <c r="A1405" s="57"/>
      <c r="B1405" s="57"/>
      <c r="C1405" s="57"/>
    </row>
    <row r="1406" customHeight="1" spans="1:3">
      <c r="A1406" s="57"/>
      <c r="B1406" s="57"/>
      <c r="C1406" s="57"/>
    </row>
    <row r="1407" customHeight="1" spans="1:3">
      <c r="A1407" s="57"/>
      <c r="B1407" s="57"/>
      <c r="C1407" s="57"/>
    </row>
    <row r="1408" customHeight="1" spans="1:3">
      <c r="A1408" s="57"/>
      <c r="B1408" s="57"/>
      <c r="C1408" s="57"/>
    </row>
    <row r="1409" customHeight="1" spans="1:3">
      <c r="A1409" s="57"/>
      <c r="B1409" s="57"/>
      <c r="C1409" s="57"/>
    </row>
    <row r="1410" customHeight="1" spans="1:3">
      <c r="A1410" s="57"/>
      <c r="B1410" s="57"/>
      <c r="C1410" s="57"/>
    </row>
    <row r="1411" customHeight="1" spans="1:3">
      <c r="A1411" s="57"/>
      <c r="B1411" s="57"/>
      <c r="C1411" s="57"/>
    </row>
    <row r="1412" customHeight="1" spans="1:3">
      <c r="A1412" s="57"/>
      <c r="B1412" s="57"/>
      <c r="C1412" s="57"/>
    </row>
    <row r="1413" customHeight="1" spans="1:3">
      <c r="A1413" s="57"/>
      <c r="B1413" s="57"/>
      <c r="C1413" s="57"/>
    </row>
    <row r="1414" customHeight="1" spans="1:3">
      <c r="A1414" s="57"/>
      <c r="B1414" s="57"/>
      <c r="C1414" s="57"/>
    </row>
    <row r="1415" customHeight="1" spans="1:3">
      <c r="A1415" s="57"/>
      <c r="B1415" s="57"/>
      <c r="C1415" s="57"/>
    </row>
    <row r="1416" customHeight="1" spans="1:3">
      <c r="A1416" s="57"/>
      <c r="B1416" s="57"/>
      <c r="C1416" s="57"/>
    </row>
    <row r="1417" customHeight="1" spans="1:3">
      <c r="A1417" s="57"/>
      <c r="B1417" s="57"/>
      <c r="C1417" s="57"/>
    </row>
    <row r="1418" customHeight="1" spans="1:3">
      <c r="A1418" s="57"/>
      <c r="B1418" s="57"/>
      <c r="C1418" s="57"/>
    </row>
    <row r="1419" customHeight="1" spans="1:3">
      <c r="A1419" s="57"/>
      <c r="B1419" s="57"/>
      <c r="C1419" s="57"/>
    </row>
    <row r="1420" customHeight="1" spans="1:3">
      <c r="A1420" s="57"/>
      <c r="B1420" s="57"/>
      <c r="C1420" s="57"/>
    </row>
    <row r="1421" customHeight="1" spans="1:3">
      <c r="A1421" s="57"/>
      <c r="B1421" s="57"/>
      <c r="C1421" s="57"/>
    </row>
    <row r="1422" customHeight="1" spans="1:3">
      <c r="A1422" s="57"/>
      <c r="B1422" s="57"/>
      <c r="C1422" s="57"/>
    </row>
    <row r="1423" customHeight="1" spans="1:3">
      <c r="A1423" s="57"/>
      <c r="B1423" s="57"/>
      <c r="C1423" s="57"/>
    </row>
    <row r="1424" customHeight="1" spans="1:3">
      <c r="A1424" s="57"/>
      <c r="B1424" s="57"/>
      <c r="C1424" s="57"/>
    </row>
    <row r="1425" customHeight="1" spans="1:3">
      <c r="A1425" s="57"/>
      <c r="B1425" s="57"/>
      <c r="C1425" s="57"/>
    </row>
    <row r="1426" customHeight="1" spans="1:3">
      <c r="A1426" s="57"/>
      <c r="B1426" s="57"/>
      <c r="C1426" s="57"/>
    </row>
    <row r="1427" customHeight="1" spans="1:3">
      <c r="A1427" s="57"/>
      <c r="B1427" s="57"/>
      <c r="C1427" s="57"/>
    </row>
    <row r="1428" customHeight="1" spans="1:3">
      <c r="A1428" s="57"/>
      <c r="B1428" s="57"/>
      <c r="C1428" s="57"/>
    </row>
    <row r="1429" customHeight="1" spans="1:3">
      <c r="A1429" s="57"/>
      <c r="B1429" s="57"/>
      <c r="C1429" s="57"/>
    </row>
    <row r="1430" customHeight="1" spans="1:3">
      <c r="A1430" s="57"/>
      <c r="B1430" s="57"/>
      <c r="C1430" s="57"/>
    </row>
    <row r="1431" customHeight="1" spans="1:3">
      <c r="A1431" s="57"/>
      <c r="B1431" s="57"/>
      <c r="C1431" s="57"/>
    </row>
    <row r="1432" customHeight="1" spans="1:3">
      <c r="A1432" s="57"/>
      <c r="B1432" s="57"/>
      <c r="C1432" s="57"/>
    </row>
    <row r="1433" customHeight="1" spans="1:3">
      <c r="A1433" s="57"/>
      <c r="B1433" s="57"/>
      <c r="C1433" s="57"/>
    </row>
    <row r="1434" customHeight="1" spans="1:3">
      <c r="A1434" s="57"/>
      <c r="B1434" s="57"/>
      <c r="C1434" s="57"/>
    </row>
    <row r="1435" customHeight="1" spans="1:3">
      <c r="A1435" s="57"/>
      <c r="B1435" s="57"/>
      <c r="C1435" s="57"/>
    </row>
    <row r="1436" customHeight="1" spans="1:3">
      <c r="A1436" s="57"/>
      <c r="B1436" s="57"/>
      <c r="C1436" s="57"/>
    </row>
    <row r="1437" customHeight="1" spans="1:3">
      <c r="A1437" s="57"/>
      <c r="B1437" s="57"/>
      <c r="C1437" s="57"/>
    </row>
    <row r="1438" customHeight="1" spans="1:3">
      <c r="A1438" s="57"/>
      <c r="B1438" s="57"/>
      <c r="C1438" s="57"/>
    </row>
    <row r="1439" customHeight="1" spans="1:3">
      <c r="A1439" s="57"/>
      <c r="B1439" s="57"/>
      <c r="C1439" s="57"/>
    </row>
    <row r="1440" customHeight="1" spans="1:3">
      <c r="A1440" s="57"/>
      <c r="B1440" s="57"/>
      <c r="C1440" s="57"/>
    </row>
    <row r="1441" customHeight="1" spans="1:3">
      <c r="A1441" s="57"/>
      <c r="B1441" s="57"/>
      <c r="C1441" s="57"/>
    </row>
    <row r="1442" customHeight="1" spans="1:3">
      <c r="A1442" s="57"/>
      <c r="B1442" s="57"/>
      <c r="C1442" s="57"/>
    </row>
    <row r="1443" customHeight="1" spans="1:3">
      <c r="A1443" s="57"/>
      <c r="B1443" s="57"/>
      <c r="C1443" s="57"/>
    </row>
    <row r="1444" customHeight="1" spans="1:3">
      <c r="A1444" s="57"/>
      <c r="B1444" s="57"/>
      <c r="C1444" s="57"/>
    </row>
    <row r="1445" customHeight="1" spans="1:3">
      <c r="A1445" s="57"/>
      <c r="B1445" s="57"/>
      <c r="C1445" s="57"/>
    </row>
    <row r="1446" customHeight="1" spans="1:3">
      <c r="A1446" s="57"/>
      <c r="B1446" s="57"/>
      <c r="C1446" s="57"/>
    </row>
    <row r="1447" customHeight="1" spans="1:3">
      <c r="A1447" s="57"/>
      <c r="B1447" s="57"/>
      <c r="C1447" s="57"/>
    </row>
    <row r="1448" customHeight="1" spans="1:3">
      <c r="A1448" s="57"/>
      <c r="B1448" s="57"/>
      <c r="C1448" s="57"/>
    </row>
    <row r="1449" customHeight="1" spans="1:3">
      <c r="A1449" s="57"/>
      <c r="B1449" s="57"/>
      <c r="C1449" s="57"/>
    </row>
    <row r="1450" customHeight="1" spans="1:3">
      <c r="A1450" s="57"/>
      <c r="B1450" s="57"/>
      <c r="C1450" s="57"/>
    </row>
    <row r="1451" customHeight="1" spans="1:3">
      <c r="A1451" s="57"/>
      <c r="B1451" s="57"/>
      <c r="C1451" s="57"/>
    </row>
    <row r="1452" customHeight="1" spans="1:3">
      <c r="A1452" s="57"/>
      <c r="B1452" s="57"/>
      <c r="C1452" s="57"/>
    </row>
    <row r="1453" customHeight="1" spans="1:3">
      <c r="A1453" s="57"/>
      <c r="B1453" s="57"/>
      <c r="C1453" s="57"/>
    </row>
    <row r="1454" customHeight="1" spans="1:3">
      <c r="A1454" s="57"/>
      <c r="B1454" s="57"/>
      <c r="C1454" s="57"/>
    </row>
    <row r="1455" customHeight="1" spans="1:3">
      <c r="A1455" s="57"/>
      <c r="B1455" s="57"/>
      <c r="C1455" s="57"/>
    </row>
    <row r="1456" customHeight="1" spans="1:3">
      <c r="A1456" s="57"/>
      <c r="B1456" s="57"/>
      <c r="C1456" s="57"/>
    </row>
    <row r="1457" customHeight="1" spans="1:3">
      <c r="A1457" s="57"/>
      <c r="B1457" s="57"/>
      <c r="C1457" s="57"/>
    </row>
    <row r="1458" customHeight="1" spans="1:3">
      <c r="A1458" s="57"/>
      <c r="B1458" s="57"/>
      <c r="C1458" s="57"/>
    </row>
    <row r="1459" customHeight="1" spans="1:3">
      <c r="A1459" s="57"/>
      <c r="B1459" s="57"/>
      <c r="C1459" s="57"/>
    </row>
    <row r="1460" customHeight="1" spans="1:3">
      <c r="A1460" s="57"/>
      <c r="B1460" s="57"/>
      <c r="C1460" s="57"/>
    </row>
    <row r="1461" customHeight="1" spans="1:3">
      <c r="A1461" s="57"/>
      <c r="B1461" s="57"/>
      <c r="C1461" s="57"/>
    </row>
    <row r="1462" customHeight="1" spans="1:3">
      <c r="A1462" s="57"/>
      <c r="B1462" s="57"/>
      <c r="C1462" s="57"/>
    </row>
    <row r="1463" customHeight="1" spans="1:3">
      <c r="A1463" s="57"/>
      <c r="B1463" s="57"/>
      <c r="C1463" s="57"/>
    </row>
    <row r="1464" customHeight="1" spans="1:3">
      <c r="A1464" s="57"/>
      <c r="B1464" s="57"/>
      <c r="C1464" s="57"/>
    </row>
    <row r="1465" customHeight="1" spans="1:3">
      <c r="A1465" s="57"/>
      <c r="B1465" s="57"/>
      <c r="C1465" s="57"/>
    </row>
    <row r="1466" customHeight="1" spans="1:3">
      <c r="A1466" s="57"/>
      <c r="B1466" s="57"/>
      <c r="C1466" s="57"/>
    </row>
    <row r="1467" customHeight="1" spans="1:3">
      <c r="A1467" s="57"/>
      <c r="B1467" s="57"/>
      <c r="C1467" s="57"/>
    </row>
    <row r="1468" customHeight="1" spans="1:3">
      <c r="A1468" s="57"/>
      <c r="B1468" s="57"/>
      <c r="C1468" s="57"/>
    </row>
    <row r="1469" customHeight="1" spans="1:3">
      <c r="A1469" s="57"/>
      <c r="B1469" s="57"/>
      <c r="C1469" s="57"/>
    </row>
    <row r="1470" customHeight="1" spans="1:3">
      <c r="A1470" s="57"/>
      <c r="B1470" s="57"/>
      <c r="C1470" s="57"/>
    </row>
    <row r="1471" customHeight="1" spans="1:3">
      <c r="A1471" s="57"/>
      <c r="B1471" s="57"/>
      <c r="C1471" s="57"/>
    </row>
    <row r="1472" customHeight="1" spans="1:3">
      <c r="A1472" s="57"/>
      <c r="B1472" s="57"/>
      <c r="C1472" s="57"/>
    </row>
    <row r="1473" customHeight="1" spans="1:3">
      <c r="A1473" s="57"/>
      <c r="B1473" s="57"/>
      <c r="C1473" s="57"/>
    </row>
    <row r="1474" customHeight="1" spans="1:3">
      <c r="A1474" s="57"/>
      <c r="B1474" s="57"/>
      <c r="C1474" s="57"/>
    </row>
    <row r="1475" customHeight="1" spans="1:3">
      <c r="A1475" s="57"/>
      <c r="B1475" s="57"/>
      <c r="C1475" s="57"/>
    </row>
    <row r="1476" customHeight="1" spans="1:3">
      <c r="A1476" s="57"/>
      <c r="B1476" s="57"/>
      <c r="C1476" s="57"/>
    </row>
    <row r="1477" customHeight="1" spans="1:3">
      <c r="A1477" s="57"/>
      <c r="B1477" s="57"/>
      <c r="C1477" s="57"/>
    </row>
    <row r="1478" customHeight="1" spans="1:3">
      <c r="A1478" s="57"/>
      <c r="B1478" s="57"/>
      <c r="C1478" s="57"/>
    </row>
    <row r="1479" customHeight="1" spans="1:3">
      <c r="A1479" s="57"/>
      <c r="B1479" s="57"/>
      <c r="C1479" s="57"/>
    </row>
    <row r="1480" customHeight="1" spans="1:3">
      <c r="A1480" s="57"/>
      <c r="B1480" s="57"/>
      <c r="C1480" s="57"/>
    </row>
    <row r="1481" customHeight="1" spans="1:3">
      <c r="A1481" s="57"/>
      <c r="B1481" s="57"/>
      <c r="C1481" s="57"/>
    </row>
    <row r="1482" customHeight="1" spans="1:3">
      <c r="A1482" s="57"/>
      <c r="B1482" s="57"/>
      <c r="C1482" s="57"/>
    </row>
    <row r="1483" customHeight="1" spans="1:3">
      <c r="A1483" s="57"/>
      <c r="B1483" s="57"/>
      <c r="C1483" s="57"/>
    </row>
    <row r="1484" customHeight="1" spans="1:3">
      <c r="A1484" s="57"/>
      <c r="B1484" s="57"/>
      <c r="C1484" s="57"/>
    </row>
    <row r="1485" customHeight="1" spans="1:3">
      <c r="A1485" s="57"/>
      <c r="B1485" s="57"/>
      <c r="C1485" s="57"/>
    </row>
    <row r="1486" customHeight="1" spans="1:3">
      <c r="A1486" s="57"/>
      <c r="B1486" s="57"/>
      <c r="C1486" s="57"/>
    </row>
    <row r="1487" customHeight="1" spans="1:3">
      <c r="A1487" s="57"/>
      <c r="B1487" s="57"/>
      <c r="C1487" s="57"/>
    </row>
    <row r="1488" customHeight="1" spans="1:3">
      <c r="A1488" s="57"/>
      <c r="B1488" s="57"/>
      <c r="C1488" s="57"/>
    </row>
    <row r="1489" customHeight="1" spans="1:3">
      <c r="A1489" s="57"/>
      <c r="B1489" s="57"/>
      <c r="C1489" s="57"/>
    </row>
    <row r="1490" customHeight="1" spans="1:3">
      <c r="A1490" s="57"/>
      <c r="B1490" s="57"/>
      <c r="C1490" s="57"/>
    </row>
    <row r="1491" customHeight="1" spans="1:3">
      <c r="A1491" s="57"/>
      <c r="B1491" s="57"/>
      <c r="C1491" s="57"/>
    </row>
    <row r="1492" customHeight="1" spans="1:3">
      <c r="A1492" s="57"/>
      <c r="B1492" s="57"/>
      <c r="C1492" s="57"/>
    </row>
    <row r="1493" customHeight="1" spans="1:3">
      <c r="A1493" s="57"/>
      <c r="B1493" s="57"/>
      <c r="C1493" s="57"/>
    </row>
    <row r="1494" customHeight="1" spans="1:3">
      <c r="A1494" s="57"/>
      <c r="B1494" s="57"/>
      <c r="C1494" s="57"/>
    </row>
    <row r="1495" customHeight="1" spans="1:3">
      <c r="A1495" s="57"/>
      <c r="B1495" s="57"/>
      <c r="C1495" s="57"/>
    </row>
    <row r="1496" customHeight="1" spans="1:3">
      <c r="A1496" s="57"/>
      <c r="B1496" s="57"/>
      <c r="C1496" s="57"/>
    </row>
    <row r="1497" customHeight="1" spans="1:3">
      <c r="A1497" s="57"/>
      <c r="B1497" s="57"/>
      <c r="C1497" s="57"/>
    </row>
    <row r="1498" customHeight="1" spans="1:3">
      <c r="A1498" s="57"/>
      <c r="B1498" s="57"/>
      <c r="C1498" s="57"/>
    </row>
    <row r="1499" customHeight="1" spans="1:3">
      <c r="A1499" s="57"/>
      <c r="B1499" s="57"/>
      <c r="C1499" s="57"/>
    </row>
    <row r="1500" customHeight="1" spans="1:3">
      <c r="A1500" s="57"/>
      <c r="B1500" s="57"/>
      <c r="C1500" s="57"/>
    </row>
    <row r="1501" customHeight="1" spans="1:3">
      <c r="A1501" s="57"/>
      <c r="B1501" s="57"/>
      <c r="C1501" s="57"/>
    </row>
    <row r="1502" customHeight="1" spans="1:3">
      <c r="A1502" s="57"/>
      <c r="B1502" s="57"/>
      <c r="C1502" s="57"/>
    </row>
    <row r="1503" customHeight="1" spans="1:3">
      <c r="A1503" s="57"/>
      <c r="B1503" s="57"/>
      <c r="C1503" s="57"/>
    </row>
    <row r="1504" customHeight="1" spans="1:3">
      <c r="A1504" s="57"/>
      <c r="B1504" s="57"/>
      <c r="C1504" s="57"/>
    </row>
    <row r="1505" customHeight="1" spans="1:3">
      <c r="A1505" s="57"/>
      <c r="B1505" s="57"/>
      <c r="C1505" s="57"/>
    </row>
    <row r="1506" customHeight="1" spans="1:3">
      <c r="A1506" s="57"/>
      <c r="B1506" s="57"/>
      <c r="C1506" s="57"/>
    </row>
    <row r="1507" customHeight="1" spans="1:3">
      <c r="A1507" s="57"/>
      <c r="B1507" s="57"/>
      <c r="C1507" s="57"/>
    </row>
    <row r="1508" customHeight="1" spans="1:3">
      <c r="A1508" s="57"/>
      <c r="B1508" s="57"/>
      <c r="C1508" s="57"/>
    </row>
    <row r="1509" customHeight="1" spans="1:3">
      <c r="A1509" s="57"/>
      <c r="B1509" s="57"/>
      <c r="C1509" s="57"/>
    </row>
    <row r="1510" customHeight="1" spans="1:3">
      <c r="A1510" s="57"/>
      <c r="B1510" s="57"/>
      <c r="C1510" s="57"/>
    </row>
    <row r="1511" customHeight="1" spans="1:3">
      <c r="A1511" s="57"/>
      <c r="B1511" s="57"/>
      <c r="C1511" s="57"/>
    </row>
    <row r="1512" customHeight="1" spans="1:3">
      <c r="A1512" s="57"/>
      <c r="B1512" s="57"/>
      <c r="C1512" s="57"/>
    </row>
    <row r="1513" customHeight="1" spans="1:3">
      <c r="A1513" s="57"/>
      <c r="B1513" s="57"/>
      <c r="C1513" s="57"/>
    </row>
    <row r="1514" customHeight="1" spans="1:3">
      <c r="A1514" s="57"/>
      <c r="B1514" s="57"/>
      <c r="C1514" s="57"/>
    </row>
    <row r="1515" customHeight="1" spans="1:3">
      <c r="A1515" s="57"/>
      <c r="B1515" s="57"/>
      <c r="C1515" s="57"/>
    </row>
    <row r="1516" customHeight="1" spans="1:3">
      <c r="A1516" s="57"/>
      <c r="B1516" s="57"/>
      <c r="C1516" s="57"/>
    </row>
    <row r="1517" customHeight="1" spans="1:3">
      <c r="A1517" s="57"/>
      <c r="B1517" s="57"/>
      <c r="C1517" s="57"/>
    </row>
    <row r="1518" customHeight="1" spans="1:3">
      <c r="A1518" s="57"/>
      <c r="B1518" s="57"/>
      <c r="C1518" s="57"/>
    </row>
    <row r="1519" customHeight="1" spans="1:3">
      <c r="A1519" s="57"/>
      <c r="B1519" s="57"/>
      <c r="C1519" s="57"/>
    </row>
    <row r="1520" customHeight="1" spans="1:3">
      <c r="A1520" s="57"/>
      <c r="B1520" s="57"/>
      <c r="C1520" s="57"/>
    </row>
    <row r="1521" customHeight="1" spans="1:3">
      <c r="A1521" s="57"/>
      <c r="B1521" s="57"/>
      <c r="C1521" s="57"/>
    </row>
    <row r="1522" customHeight="1" spans="1:3">
      <c r="A1522" s="57"/>
      <c r="B1522" s="57"/>
      <c r="C1522" s="57"/>
    </row>
    <row r="1523" customHeight="1" spans="1:3">
      <c r="A1523" s="57"/>
      <c r="B1523" s="57"/>
      <c r="C1523" s="57"/>
    </row>
    <row r="1524" customHeight="1" spans="1:3">
      <c r="A1524" s="57"/>
      <c r="B1524" s="57"/>
      <c r="C1524" s="57"/>
    </row>
    <row r="1525" customHeight="1" spans="1:3">
      <c r="A1525" s="57"/>
      <c r="B1525" s="57"/>
      <c r="C1525" s="57"/>
    </row>
    <row r="1526" customHeight="1" spans="1:3">
      <c r="A1526" s="57"/>
      <c r="B1526" s="57"/>
      <c r="C1526" s="57"/>
    </row>
    <row r="1527" customHeight="1" spans="1:3">
      <c r="A1527" s="57"/>
      <c r="B1527" s="57"/>
      <c r="C1527" s="57"/>
    </row>
    <row r="1528" customHeight="1" spans="1:3">
      <c r="A1528" s="57"/>
      <c r="B1528" s="57"/>
      <c r="C1528" s="57"/>
    </row>
    <row r="1529" customHeight="1" spans="1:3">
      <c r="A1529" s="57"/>
      <c r="B1529" s="57"/>
      <c r="C1529" s="57"/>
    </row>
    <row r="1530" customHeight="1" spans="1:3">
      <c r="A1530" s="57"/>
      <c r="B1530" s="57"/>
      <c r="C1530" s="57"/>
    </row>
    <row r="1531" customHeight="1" spans="1:3">
      <c r="A1531" s="57"/>
      <c r="B1531" s="57"/>
      <c r="C1531" s="57"/>
    </row>
    <row r="1532" customHeight="1" spans="1:3">
      <c r="A1532" s="57"/>
      <c r="B1532" s="57"/>
      <c r="C1532" s="57"/>
    </row>
    <row r="1533" customHeight="1" spans="1:3">
      <c r="A1533" s="57"/>
      <c r="B1533" s="57"/>
      <c r="C1533" s="57"/>
    </row>
    <row r="1534" customHeight="1" spans="1:3">
      <c r="A1534" s="57"/>
      <c r="B1534" s="57"/>
      <c r="C1534" s="57"/>
    </row>
    <row r="1535" customHeight="1" spans="1:3">
      <c r="A1535" s="57"/>
      <c r="B1535" s="57"/>
      <c r="C1535" s="57"/>
    </row>
    <row r="1536" customHeight="1" spans="1:3">
      <c r="A1536" s="57"/>
      <c r="B1536" s="57"/>
      <c r="C1536" s="57"/>
    </row>
    <row r="1537" customHeight="1" spans="1:3">
      <c r="A1537" s="57"/>
      <c r="B1537" s="57"/>
      <c r="C1537" s="57"/>
    </row>
    <row r="1538" customHeight="1" spans="1:3">
      <c r="A1538" s="57"/>
      <c r="B1538" s="57"/>
      <c r="C1538" s="57"/>
    </row>
    <row r="1539" customHeight="1" spans="1:3">
      <c r="A1539" s="57"/>
      <c r="B1539" s="57"/>
      <c r="C1539" s="57"/>
    </row>
    <row r="1540" customHeight="1" spans="1:3">
      <c r="A1540" s="57"/>
      <c r="B1540" s="57"/>
      <c r="C1540" s="57"/>
    </row>
    <row r="1541" customHeight="1" spans="1:3">
      <c r="A1541" s="57"/>
      <c r="B1541" s="57"/>
      <c r="C1541" s="57"/>
    </row>
    <row r="1542" customHeight="1" spans="1:3">
      <c r="A1542" s="57"/>
      <c r="B1542" s="57"/>
      <c r="C1542" s="57"/>
    </row>
    <row r="1543" customHeight="1" spans="1:3">
      <c r="A1543" s="57"/>
      <c r="B1543" s="57"/>
      <c r="C1543" s="57"/>
    </row>
    <row r="1544" customHeight="1" spans="1:3">
      <c r="A1544" s="57"/>
      <c r="B1544" s="57"/>
      <c r="C1544" s="57"/>
    </row>
    <row r="1545" customHeight="1" spans="1:3">
      <c r="A1545" s="57"/>
      <c r="B1545" s="57"/>
      <c r="C1545" s="57"/>
    </row>
    <row r="1546" customHeight="1" spans="1:3">
      <c r="A1546" s="57"/>
      <c r="B1546" s="57"/>
      <c r="C1546" s="57"/>
    </row>
    <row r="1547" customHeight="1" spans="1:3">
      <c r="A1547" s="57"/>
      <c r="B1547" s="57"/>
      <c r="C1547" s="57"/>
    </row>
    <row r="1548" customHeight="1" spans="1:3">
      <c r="A1548" s="57"/>
      <c r="B1548" s="57"/>
      <c r="C1548" s="57"/>
    </row>
    <row r="1549" customHeight="1" spans="1:3">
      <c r="A1549" s="57"/>
      <c r="B1549" s="57"/>
      <c r="C1549" s="57"/>
    </row>
    <row r="1550" customHeight="1" spans="1:3">
      <c r="A1550" s="57"/>
      <c r="B1550" s="57"/>
      <c r="C1550" s="57"/>
    </row>
    <row r="1551" customHeight="1" spans="1:3">
      <c r="A1551" s="57"/>
      <c r="B1551" s="57"/>
      <c r="C1551" s="57"/>
    </row>
    <row r="1552" customHeight="1" spans="1:3">
      <c r="A1552" s="57"/>
      <c r="B1552" s="57"/>
      <c r="C1552" s="57"/>
    </row>
    <row r="1553" customHeight="1" spans="1:3">
      <c r="A1553" s="57"/>
      <c r="B1553" s="57"/>
      <c r="C1553" s="57"/>
    </row>
    <row r="1554" customHeight="1" spans="1:3">
      <c r="A1554" s="57"/>
      <c r="B1554" s="57"/>
      <c r="C1554" s="57"/>
    </row>
    <row r="1555" customHeight="1" spans="1:3">
      <c r="A1555" s="57"/>
      <c r="B1555" s="57"/>
      <c r="C1555" s="57"/>
    </row>
    <row r="1556" customHeight="1" spans="1:3">
      <c r="A1556" s="57"/>
      <c r="B1556" s="57"/>
      <c r="C1556" s="57"/>
    </row>
    <row r="1557" customHeight="1" spans="1:3">
      <c r="A1557" s="57"/>
      <c r="B1557" s="57"/>
      <c r="C1557" s="57"/>
    </row>
    <row r="1558" customHeight="1" spans="1:3">
      <c r="A1558" s="57"/>
      <c r="B1558" s="57"/>
      <c r="C1558" s="57"/>
    </row>
    <row r="1559" customHeight="1" spans="1:3">
      <c r="A1559" s="57"/>
      <c r="B1559" s="57"/>
      <c r="C1559" s="57"/>
    </row>
    <row r="1560" customHeight="1" spans="1:3">
      <c r="A1560" s="57"/>
      <c r="B1560" s="57"/>
      <c r="C1560" s="57"/>
    </row>
    <row r="1561" customHeight="1" spans="1:3">
      <c r="A1561" s="57"/>
      <c r="B1561" s="57"/>
      <c r="C1561" s="57"/>
    </row>
    <row r="1562" customHeight="1" spans="1:3">
      <c r="A1562" s="57"/>
      <c r="B1562" s="57"/>
      <c r="C1562" s="57"/>
    </row>
    <row r="1563" customHeight="1" spans="1:3">
      <c r="A1563" s="57"/>
      <c r="B1563" s="57"/>
      <c r="C1563" s="57"/>
    </row>
    <row r="1564" customHeight="1" spans="1:3">
      <c r="A1564" s="57"/>
      <c r="B1564" s="57"/>
      <c r="C1564" s="57"/>
    </row>
    <row r="1565" customHeight="1" spans="1:3">
      <c r="A1565" s="57"/>
      <c r="B1565" s="57"/>
      <c r="C1565" s="57"/>
    </row>
    <row r="1566" customHeight="1" spans="1:3">
      <c r="A1566" s="57"/>
      <c r="B1566" s="57"/>
      <c r="C1566" s="57"/>
    </row>
    <row r="1567" customHeight="1" spans="1:3">
      <c r="A1567" s="57"/>
      <c r="B1567" s="57"/>
      <c r="C1567" s="57"/>
    </row>
    <row r="1568" customHeight="1" spans="1:3">
      <c r="A1568" s="57"/>
      <c r="B1568" s="57"/>
      <c r="C1568" s="57"/>
    </row>
    <row r="1569" customHeight="1" spans="1:3">
      <c r="A1569" s="57"/>
      <c r="B1569" s="57"/>
      <c r="C1569" s="57"/>
    </row>
    <row r="1570" customHeight="1" spans="1:3">
      <c r="A1570" s="57"/>
      <c r="B1570" s="57"/>
      <c r="C1570" s="57"/>
    </row>
    <row r="1571" customHeight="1" spans="1:3">
      <c r="A1571" s="57"/>
      <c r="B1571" s="57"/>
      <c r="C1571" s="57"/>
    </row>
    <row r="1572" customHeight="1" spans="1:3">
      <c r="A1572" s="57"/>
      <c r="B1572" s="57"/>
      <c r="C1572" s="57"/>
    </row>
    <row r="1573" customHeight="1" spans="1:3">
      <c r="A1573" s="57"/>
      <c r="B1573" s="57"/>
      <c r="C1573" s="57"/>
    </row>
    <row r="1574" customHeight="1" spans="1:3">
      <c r="A1574" s="57"/>
      <c r="B1574" s="57"/>
      <c r="C1574" s="57"/>
    </row>
    <row r="1575" customHeight="1" spans="1:3">
      <c r="A1575" s="57"/>
      <c r="B1575" s="57"/>
      <c r="C1575" s="57"/>
    </row>
    <row r="1576" customHeight="1" spans="1:3">
      <c r="A1576" s="57"/>
      <c r="B1576" s="57"/>
      <c r="C1576" s="57"/>
    </row>
    <row r="1577" customHeight="1" spans="1:3">
      <c r="A1577" s="57"/>
      <c r="B1577" s="57"/>
      <c r="C1577" s="57"/>
    </row>
    <row r="1578" customHeight="1" spans="1:3">
      <c r="A1578" s="57"/>
      <c r="B1578" s="57"/>
      <c r="C1578" s="57"/>
    </row>
    <row r="1579" customHeight="1" spans="1:3">
      <c r="A1579" s="57"/>
      <c r="B1579" s="57"/>
      <c r="C1579" s="57"/>
    </row>
    <row r="1580" customHeight="1" spans="1:3">
      <c r="A1580" s="57"/>
      <c r="B1580" s="57"/>
      <c r="C1580" s="57"/>
    </row>
    <row r="1581" customHeight="1" spans="1:3">
      <c r="A1581" s="57"/>
      <c r="B1581" s="57"/>
      <c r="C1581" s="57"/>
    </row>
    <row r="1582" customHeight="1" spans="1:3">
      <c r="A1582" s="57"/>
      <c r="B1582" s="57"/>
      <c r="C1582" s="57"/>
    </row>
    <row r="1583" customHeight="1" spans="1:3">
      <c r="A1583" s="57"/>
      <c r="B1583" s="57"/>
      <c r="C1583" s="57"/>
    </row>
    <row r="1584" customHeight="1" spans="1:3">
      <c r="A1584" s="57"/>
      <c r="B1584" s="57"/>
      <c r="C1584" s="57"/>
    </row>
    <row r="1585" customHeight="1" spans="1:3">
      <c r="A1585" s="57"/>
      <c r="B1585" s="57"/>
      <c r="C1585" s="57"/>
    </row>
    <row r="1586" customHeight="1" spans="1:3">
      <c r="A1586" s="57"/>
      <c r="B1586" s="57"/>
      <c r="C1586" s="57"/>
    </row>
    <row r="1587" customHeight="1" spans="1:3">
      <c r="A1587" s="57"/>
      <c r="B1587" s="57"/>
      <c r="C1587" s="57"/>
    </row>
    <row r="1588" customHeight="1" spans="1:3">
      <c r="A1588" s="57"/>
      <c r="B1588" s="57"/>
      <c r="C1588" s="57"/>
    </row>
    <row r="1589" customHeight="1" spans="1:3">
      <c r="A1589" s="57"/>
      <c r="B1589" s="57"/>
      <c r="C1589" s="57"/>
    </row>
    <row r="1590" customHeight="1" spans="1:3">
      <c r="A1590" s="57"/>
      <c r="B1590" s="57"/>
      <c r="C1590" s="57"/>
    </row>
    <row r="1591" customHeight="1" spans="1:3">
      <c r="A1591" s="57"/>
      <c r="B1591" s="57"/>
      <c r="C1591" s="57"/>
    </row>
    <row r="1592" customHeight="1" spans="1:3">
      <c r="A1592" s="57"/>
      <c r="B1592" s="57"/>
      <c r="C1592" s="57"/>
    </row>
    <row r="1593" customHeight="1" spans="1:3">
      <c r="A1593" s="57"/>
      <c r="B1593" s="57"/>
      <c r="C1593" s="57"/>
    </row>
    <row r="1594" customHeight="1" spans="1:3">
      <c r="A1594" s="57"/>
      <c r="B1594" s="57"/>
      <c r="C1594" s="57"/>
    </row>
    <row r="1595" customHeight="1" spans="1:3">
      <c r="A1595" s="57"/>
      <c r="B1595" s="57"/>
      <c r="C1595" s="57"/>
    </row>
    <row r="1596" customHeight="1" spans="1:3">
      <c r="A1596" s="57"/>
      <c r="B1596" s="57"/>
      <c r="C1596" s="57"/>
    </row>
    <row r="1597" customHeight="1" spans="1:3">
      <c r="A1597" s="57"/>
      <c r="B1597" s="57"/>
      <c r="C1597" s="57"/>
    </row>
    <row r="1598" customHeight="1" spans="1:3">
      <c r="A1598" s="57"/>
      <c r="B1598" s="57"/>
      <c r="C1598" s="57"/>
    </row>
    <row r="1599" customHeight="1" spans="1:3">
      <c r="A1599" s="57"/>
      <c r="B1599" s="57"/>
      <c r="C1599" s="57"/>
    </row>
    <row r="1600" customHeight="1" spans="1:3">
      <c r="A1600" s="57"/>
      <c r="B1600" s="57"/>
      <c r="C1600" s="57"/>
    </row>
    <row r="1601" customHeight="1" spans="1:3">
      <c r="A1601" s="57"/>
      <c r="B1601" s="57"/>
      <c r="C1601" s="57"/>
    </row>
    <row r="1602" customHeight="1" spans="1:3">
      <c r="A1602" s="57"/>
      <c r="B1602" s="57"/>
      <c r="C1602" s="57"/>
    </row>
    <row r="1603" customHeight="1" spans="1:3">
      <c r="A1603" s="57"/>
      <c r="B1603" s="57"/>
      <c r="C1603" s="57"/>
    </row>
    <row r="1604" customHeight="1" spans="1:3">
      <c r="A1604" s="57"/>
      <c r="B1604" s="57"/>
      <c r="C1604" s="57"/>
    </row>
    <row r="1605" customHeight="1" spans="1:3">
      <c r="A1605" s="57"/>
      <c r="B1605" s="57"/>
      <c r="C1605" s="57"/>
    </row>
    <row r="1606" customHeight="1" spans="1:3">
      <c r="A1606" s="57"/>
      <c r="B1606" s="57"/>
      <c r="C1606" s="57"/>
    </row>
    <row r="1607" customHeight="1" spans="1:3">
      <c r="A1607" s="57"/>
      <c r="B1607" s="57"/>
      <c r="C1607" s="57"/>
    </row>
    <row r="1608" customHeight="1" spans="1:3">
      <c r="A1608" s="57"/>
      <c r="B1608" s="57"/>
      <c r="C1608" s="57"/>
    </row>
    <row r="1609" customHeight="1" spans="1:3">
      <c r="A1609" s="57"/>
      <c r="B1609" s="57"/>
      <c r="C1609" s="57"/>
    </row>
    <row r="1610" customHeight="1" spans="1:3">
      <c r="A1610" s="57"/>
      <c r="B1610" s="57"/>
      <c r="C1610" s="57"/>
    </row>
    <row r="1611" customHeight="1" spans="1:3">
      <c r="A1611" s="57"/>
      <c r="B1611" s="57"/>
      <c r="C1611" s="57"/>
    </row>
    <row r="1612" customHeight="1" spans="1:3">
      <c r="A1612" s="57"/>
      <c r="B1612" s="57"/>
      <c r="C1612" s="57"/>
    </row>
    <row r="1613" customHeight="1" spans="1:3">
      <c r="A1613" s="57"/>
      <c r="B1613" s="57"/>
      <c r="C1613" s="57"/>
    </row>
    <row r="1614" customHeight="1" spans="1:3">
      <c r="A1614" s="57"/>
      <c r="B1614" s="57"/>
      <c r="C1614" s="57"/>
    </row>
    <row r="1615" customHeight="1" spans="1:3">
      <c r="A1615" s="57"/>
      <c r="B1615" s="57"/>
      <c r="C1615" s="57"/>
    </row>
    <row r="1616" customHeight="1" spans="1:3">
      <c r="A1616" s="57"/>
      <c r="B1616" s="57"/>
      <c r="C1616" s="57"/>
    </row>
    <row r="1617" customHeight="1" spans="1:3">
      <c r="A1617" s="57"/>
      <c r="B1617" s="57"/>
      <c r="C1617" s="57"/>
    </row>
    <row r="1618" customHeight="1" spans="1:3">
      <c r="A1618" s="57"/>
      <c r="B1618" s="57"/>
      <c r="C1618" s="57"/>
    </row>
    <row r="1619" customHeight="1" spans="1:3">
      <c r="A1619" s="57"/>
      <c r="B1619" s="57"/>
      <c r="C1619" s="57"/>
    </row>
    <row r="1620" customHeight="1" spans="1:3">
      <c r="A1620" s="57"/>
      <c r="B1620" s="57"/>
      <c r="C1620" s="57"/>
    </row>
    <row r="1621" customHeight="1" spans="1:3">
      <c r="A1621" s="57"/>
      <c r="B1621" s="57"/>
      <c r="C1621" s="57"/>
    </row>
    <row r="1622" customHeight="1" spans="1:3">
      <c r="A1622" s="57"/>
      <c r="B1622" s="57"/>
      <c r="C1622" s="57"/>
    </row>
    <row r="1623" customHeight="1" spans="1:3">
      <c r="A1623" s="57"/>
      <c r="B1623" s="57"/>
      <c r="C1623" s="57"/>
    </row>
    <row r="1624" customHeight="1" spans="1:3">
      <c r="A1624" s="57"/>
      <c r="B1624" s="57"/>
      <c r="C1624" s="57"/>
    </row>
    <row r="1625" customHeight="1" spans="1:3">
      <c r="A1625" s="57"/>
      <c r="B1625" s="57"/>
      <c r="C1625" s="57"/>
    </row>
    <row r="1626" customHeight="1" spans="1:3">
      <c r="A1626" s="57"/>
      <c r="B1626" s="57"/>
      <c r="C1626" s="57"/>
    </row>
    <row r="1627" customHeight="1" spans="1:3">
      <c r="A1627" s="57"/>
      <c r="B1627" s="57"/>
      <c r="C1627" s="57"/>
    </row>
    <row r="1628" customHeight="1" spans="1:3">
      <c r="A1628" s="57"/>
      <c r="B1628" s="57"/>
      <c r="C1628" s="57"/>
    </row>
    <row r="1629" customHeight="1" spans="1:3">
      <c r="A1629" s="57"/>
      <c r="B1629" s="57"/>
      <c r="C1629" s="57"/>
    </row>
    <row r="1630" customHeight="1" spans="1:3">
      <c r="A1630" s="57"/>
      <c r="B1630" s="57"/>
      <c r="C1630" s="57"/>
    </row>
    <row r="1631" customHeight="1" spans="1:3">
      <c r="A1631" s="57"/>
      <c r="B1631" s="57"/>
      <c r="C1631" s="57"/>
    </row>
    <row r="1632" customHeight="1" spans="1:3">
      <c r="A1632" s="57"/>
      <c r="B1632" s="57"/>
      <c r="C1632" s="57"/>
    </row>
    <row r="1633" customHeight="1" spans="1:3">
      <c r="A1633" s="57"/>
      <c r="B1633" s="57"/>
      <c r="C1633" s="57"/>
    </row>
    <row r="1634" customHeight="1" spans="1:3">
      <c r="A1634" s="57"/>
      <c r="B1634" s="57"/>
      <c r="C1634" s="57"/>
    </row>
    <row r="1635" customHeight="1" spans="1:3">
      <c r="A1635" s="57"/>
      <c r="B1635" s="57"/>
      <c r="C1635" s="57"/>
    </row>
    <row r="1636" customHeight="1" spans="1:3">
      <c r="A1636" s="57"/>
      <c r="B1636" s="57"/>
      <c r="C1636" s="57"/>
    </row>
    <row r="1637" customHeight="1" spans="1:3">
      <c r="A1637" s="57"/>
      <c r="B1637" s="57"/>
      <c r="C1637" s="57"/>
    </row>
    <row r="1638" customHeight="1" spans="1:3">
      <c r="A1638" s="57"/>
      <c r="B1638" s="57"/>
      <c r="C1638" s="57"/>
    </row>
    <row r="1639" customHeight="1" spans="1:3">
      <c r="A1639" s="57"/>
      <c r="B1639" s="57"/>
      <c r="C1639" s="57"/>
    </row>
    <row r="1640" customHeight="1" spans="1:3">
      <c r="A1640" s="57"/>
      <c r="B1640" s="57"/>
      <c r="C1640" s="57"/>
    </row>
    <row r="1641" customHeight="1" spans="1:3">
      <c r="A1641" s="57"/>
      <c r="B1641" s="57"/>
      <c r="C1641" s="57"/>
    </row>
    <row r="1642" customHeight="1" spans="1:3">
      <c r="A1642" s="57"/>
      <c r="B1642" s="57"/>
      <c r="C1642" s="57"/>
    </row>
    <row r="1643" customHeight="1" spans="1:3">
      <c r="A1643" s="57"/>
      <c r="B1643" s="57"/>
      <c r="C1643" s="57"/>
    </row>
    <row r="1644" customHeight="1" spans="1:3">
      <c r="A1644" s="57"/>
      <c r="B1644" s="57"/>
      <c r="C1644" s="57"/>
    </row>
    <row r="1645" customHeight="1" spans="1:3">
      <c r="A1645" s="57"/>
      <c r="B1645" s="57"/>
      <c r="C1645" s="57"/>
    </row>
    <row r="1646" customHeight="1" spans="1:3">
      <c r="A1646" s="57"/>
      <c r="B1646" s="57"/>
      <c r="C1646" s="57"/>
    </row>
    <row r="1647" customHeight="1" spans="1:3">
      <c r="A1647" s="57"/>
      <c r="B1647" s="57"/>
      <c r="C1647" s="57"/>
    </row>
    <row r="1648" customHeight="1" spans="1:3">
      <c r="A1648" s="57"/>
      <c r="B1648" s="57"/>
      <c r="C1648" s="57"/>
    </row>
    <row r="1649" customHeight="1" spans="1:3">
      <c r="A1649" s="57"/>
      <c r="B1649" s="57"/>
      <c r="C1649" s="57"/>
    </row>
    <row r="1650" customHeight="1" spans="1:3">
      <c r="A1650" s="57"/>
      <c r="B1650" s="57"/>
      <c r="C1650" s="57"/>
    </row>
    <row r="1651" customHeight="1" spans="1:3">
      <c r="A1651" s="57"/>
      <c r="B1651" s="57"/>
      <c r="C1651" s="57"/>
    </row>
    <row r="1652" customHeight="1" spans="1:3">
      <c r="A1652" s="57"/>
      <c r="B1652" s="57"/>
      <c r="C1652" s="57"/>
    </row>
    <row r="1653" customHeight="1" spans="1:3">
      <c r="A1653" s="57"/>
      <c r="B1653" s="57"/>
      <c r="C1653" s="57"/>
    </row>
    <row r="1654" customHeight="1" spans="1:3">
      <c r="A1654" s="57"/>
      <c r="B1654" s="57"/>
      <c r="C1654" s="57"/>
    </row>
    <row r="1655" customHeight="1" spans="1:3">
      <c r="A1655" s="57"/>
      <c r="B1655" s="57"/>
      <c r="C1655" s="57"/>
    </row>
    <row r="1656" customHeight="1" spans="1:3">
      <c r="A1656" s="57"/>
      <c r="B1656" s="57"/>
      <c r="C1656" s="57"/>
    </row>
    <row r="1657" customHeight="1" spans="1:3">
      <c r="A1657" s="57"/>
      <c r="B1657" s="57"/>
      <c r="C1657" s="57"/>
    </row>
    <row r="1658" customHeight="1" spans="1:3">
      <c r="A1658" s="57"/>
      <c r="B1658" s="57"/>
      <c r="C1658" s="57"/>
    </row>
    <row r="1659" customHeight="1" spans="1:3">
      <c r="A1659" s="57"/>
      <c r="B1659" s="57"/>
      <c r="C1659" s="57"/>
    </row>
    <row r="1660" customHeight="1" spans="1:3">
      <c r="A1660" s="57"/>
      <c r="B1660" s="57"/>
      <c r="C1660" s="57"/>
    </row>
    <row r="1661" customHeight="1" spans="1:3">
      <c r="A1661" s="57"/>
      <c r="B1661" s="57"/>
      <c r="C1661" s="57"/>
    </row>
    <row r="1662" customHeight="1" spans="1:3">
      <c r="A1662" s="57"/>
      <c r="B1662" s="57"/>
      <c r="C1662" s="57"/>
    </row>
    <row r="1663" customHeight="1" spans="1:3">
      <c r="A1663" s="57"/>
      <c r="B1663" s="57"/>
      <c r="C1663" s="57"/>
    </row>
    <row r="1664" customHeight="1" spans="1:3">
      <c r="A1664" s="57"/>
      <c r="B1664" s="57"/>
      <c r="C1664" s="57"/>
    </row>
    <row r="1665" customHeight="1" spans="1:3">
      <c r="A1665" s="57"/>
      <c r="B1665" s="57"/>
      <c r="C1665" s="57"/>
    </row>
    <row r="1666" customHeight="1" spans="1:3">
      <c r="A1666" s="57"/>
      <c r="B1666" s="57"/>
      <c r="C1666" s="57"/>
    </row>
    <row r="1667" customHeight="1" spans="1:3">
      <c r="A1667" s="57"/>
      <c r="B1667" s="57"/>
      <c r="C1667" s="57"/>
    </row>
    <row r="1668" customHeight="1" spans="1:3">
      <c r="A1668" s="57"/>
      <c r="B1668" s="57"/>
      <c r="C1668" s="57"/>
    </row>
    <row r="1669" customHeight="1" spans="1:3">
      <c r="A1669" s="57"/>
      <c r="B1669" s="57"/>
      <c r="C1669" s="57"/>
    </row>
    <row r="1670" customHeight="1" spans="1:3">
      <c r="A1670" s="57"/>
      <c r="B1670" s="57"/>
      <c r="C1670" s="57"/>
    </row>
    <row r="1671" customHeight="1" spans="1:3">
      <c r="A1671" s="57"/>
      <c r="B1671" s="57"/>
      <c r="C1671" s="57"/>
    </row>
    <row r="1672" customHeight="1" spans="1:3">
      <c r="A1672" s="57"/>
      <c r="B1672" s="57"/>
      <c r="C1672" s="57"/>
    </row>
    <row r="1673" customHeight="1" spans="1:3">
      <c r="A1673" s="57"/>
      <c r="B1673" s="57"/>
      <c r="C1673" s="57"/>
    </row>
    <row r="1674" customHeight="1" spans="1:3">
      <c r="A1674" s="57"/>
      <c r="B1674" s="57"/>
      <c r="C1674" s="57"/>
    </row>
    <row r="1675" customHeight="1" spans="1:3">
      <c r="A1675" s="57"/>
      <c r="B1675" s="57"/>
      <c r="C1675" s="57"/>
    </row>
    <row r="1676" customHeight="1" spans="1:3">
      <c r="A1676" s="57"/>
      <c r="B1676" s="57"/>
      <c r="C1676" s="57"/>
    </row>
    <row r="1677" customHeight="1" spans="1:3">
      <c r="A1677" s="57"/>
      <c r="B1677" s="57"/>
      <c r="C1677" s="57"/>
    </row>
    <row r="1678" customHeight="1" spans="1:3">
      <c r="A1678" s="57"/>
      <c r="B1678" s="57"/>
      <c r="C1678" s="57"/>
    </row>
    <row r="1679" customHeight="1" spans="1:3">
      <c r="A1679" s="57"/>
      <c r="B1679" s="57"/>
      <c r="C1679" s="57"/>
    </row>
    <row r="1680" customHeight="1" spans="1:3">
      <c r="A1680" s="57"/>
      <c r="B1680" s="57"/>
      <c r="C1680" s="57"/>
    </row>
    <row r="1681" customHeight="1" spans="1:3">
      <c r="A1681" s="57"/>
      <c r="B1681" s="57"/>
      <c r="C1681" s="57"/>
    </row>
    <row r="1682" customHeight="1" spans="1:3">
      <c r="A1682" s="57"/>
      <c r="B1682" s="57"/>
      <c r="C1682" s="57"/>
    </row>
    <row r="1683" customHeight="1" spans="1:3">
      <c r="A1683" s="57"/>
      <c r="B1683" s="57"/>
      <c r="C1683" s="57"/>
    </row>
    <row r="1684" customHeight="1" spans="1:3">
      <c r="A1684" s="57"/>
      <c r="B1684" s="57"/>
      <c r="C1684" s="57"/>
    </row>
    <row r="1685" customHeight="1" spans="1:3">
      <c r="A1685" s="57"/>
      <c r="B1685" s="57"/>
      <c r="C1685" s="57"/>
    </row>
    <row r="1686" customHeight="1" spans="1:3">
      <c r="A1686" s="57"/>
      <c r="B1686" s="57"/>
      <c r="C1686" s="57"/>
    </row>
    <row r="1687" customHeight="1" spans="1:3">
      <c r="A1687" s="57"/>
      <c r="B1687" s="57"/>
      <c r="C1687" s="57"/>
    </row>
    <row r="1688" customHeight="1" spans="1:3">
      <c r="A1688" s="57"/>
      <c r="B1688" s="57"/>
      <c r="C1688" s="57"/>
    </row>
    <row r="1689" customHeight="1" spans="1:3">
      <c r="A1689" s="57"/>
      <c r="B1689" s="57"/>
      <c r="C1689" s="57"/>
    </row>
    <row r="1690" customHeight="1" spans="1:3">
      <c r="A1690" s="57"/>
      <c r="B1690" s="57"/>
      <c r="C1690" s="57"/>
    </row>
    <row r="1691" customHeight="1" spans="1:3">
      <c r="A1691" s="57"/>
      <c r="B1691" s="57"/>
      <c r="C1691" s="57"/>
    </row>
    <row r="1692" customHeight="1" spans="1:3">
      <c r="A1692" s="57"/>
      <c r="B1692" s="57"/>
      <c r="C1692" s="57"/>
    </row>
    <row r="1693" customHeight="1" spans="1:3">
      <c r="A1693" s="57"/>
      <c r="B1693" s="57"/>
      <c r="C1693" s="57"/>
    </row>
    <row r="1694" customHeight="1" spans="1:3">
      <c r="A1694" s="57"/>
      <c r="B1694" s="57"/>
      <c r="C1694" s="57"/>
    </row>
    <row r="1695" customHeight="1" spans="1:3">
      <c r="A1695" s="57"/>
      <c r="B1695" s="57"/>
      <c r="C1695" s="57"/>
    </row>
    <row r="1696" customHeight="1" spans="1:3">
      <c r="A1696" s="57"/>
      <c r="B1696" s="57"/>
      <c r="C1696" s="57"/>
    </row>
    <row r="1697" customHeight="1" spans="1:3">
      <c r="A1697" s="57"/>
      <c r="B1697" s="57"/>
      <c r="C1697" s="57"/>
    </row>
    <row r="1698" customHeight="1" spans="1:3">
      <c r="A1698" s="57"/>
      <c r="B1698" s="57"/>
      <c r="C1698" s="57"/>
    </row>
    <row r="1699" customHeight="1" spans="1:3">
      <c r="A1699" s="57"/>
      <c r="B1699" s="57"/>
      <c r="C1699" s="57"/>
    </row>
    <row r="1700" customHeight="1" spans="1:3">
      <c r="A1700" s="57"/>
      <c r="B1700" s="57"/>
      <c r="C1700" s="57"/>
    </row>
    <row r="1701" customHeight="1" spans="1:3">
      <c r="A1701" s="57"/>
      <c r="B1701" s="57"/>
      <c r="C1701" s="57"/>
    </row>
    <row r="1702" customHeight="1" spans="1:3">
      <c r="A1702" s="57"/>
      <c r="B1702" s="57"/>
      <c r="C1702" s="57"/>
    </row>
    <row r="1703" customHeight="1" spans="1:3">
      <c r="A1703" s="57"/>
      <c r="B1703" s="57"/>
      <c r="C1703" s="57"/>
    </row>
    <row r="1704" customHeight="1" spans="1:3">
      <c r="A1704" s="57"/>
      <c r="B1704" s="57"/>
      <c r="C1704" s="57"/>
    </row>
    <row r="1705" customHeight="1" spans="1:3">
      <c r="A1705" s="57"/>
      <c r="B1705" s="57"/>
      <c r="C1705" s="57"/>
    </row>
    <row r="1706" customHeight="1" spans="1:3">
      <c r="A1706" s="57"/>
      <c r="B1706" s="57"/>
      <c r="C1706" s="57"/>
    </row>
    <row r="1707" customHeight="1" spans="1:3">
      <c r="A1707" s="57"/>
      <c r="B1707" s="57"/>
      <c r="C1707" s="57"/>
    </row>
    <row r="1708" customHeight="1" spans="1:3">
      <c r="A1708" s="57"/>
      <c r="B1708" s="57"/>
      <c r="C1708" s="57"/>
    </row>
    <row r="1709" customHeight="1" spans="1:3">
      <c r="A1709" s="57"/>
      <c r="B1709" s="57"/>
      <c r="C1709" s="57"/>
    </row>
    <row r="1710" customHeight="1" spans="1:3">
      <c r="A1710" s="57"/>
      <c r="B1710" s="57"/>
      <c r="C1710" s="57"/>
    </row>
    <row r="1711" customHeight="1" spans="1:3">
      <c r="A1711" s="57"/>
      <c r="B1711" s="57"/>
      <c r="C1711" s="57"/>
    </row>
    <row r="1712" customHeight="1" spans="1:3">
      <c r="A1712" s="57"/>
      <c r="B1712" s="57"/>
      <c r="C1712" s="57"/>
    </row>
    <row r="1713" customHeight="1" spans="1:3">
      <c r="A1713" s="57"/>
      <c r="B1713" s="57"/>
      <c r="C1713" s="57"/>
    </row>
    <row r="1714" customHeight="1" spans="1:3">
      <c r="A1714" s="57"/>
      <c r="B1714" s="57"/>
      <c r="C1714" s="57"/>
    </row>
    <row r="1715" customHeight="1" spans="1:3">
      <c r="A1715" s="57"/>
      <c r="B1715" s="57"/>
      <c r="C1715" s="57"/>
    </row>
    <row r="1716" customHeight="1" spans="1:3">
      <c r="A1716" s="57"/>
      <c r="B1716" s="57"/>
      <c r="C1716" s="57"/>
    </row>
    <row r="1717" customHeight="1" spans="1:3">
      <c r="A1717" s="57"/>
      <c r="B1717" s="57"/>
      <c r="C1717" s="57"/>
    </row>
    <row r="1718" customHeight="1" spans="1:3">
      <c r="A1718" s="57"/>
      <c r="B1718" s="57"/>
      <c r="C1718" s="57"/>
    </row>
    <row r="1719" customHeight="1" spans="1:3">
      <c r="A1719" s="57"/>
      <c r="B1719" s="57"/>
      <c r="C1719" s="57"/>
    </row>
    <row r="1720" customHeight="1" spans="1:3">
      <c r="A1720" s="57"/>
      <c r="B1720" s="57"/>
      <c r="C1720" s="57"/>
    </row>
    <row r="1721" customHeight="1" spans="1:3">
      <c r="A1721" s="57"/>
      <c r="B1721" s="57"/>
      <c r="C1721" s="57"/>
    </row>
    <row r="1722" customHeight="1" spans="1:3">
      <c r="A1722" s="57"/>
      <c r="B1722" s="57"/>
      <c r="C1722" s="57"/>
    </row>
    <row r="1723" customHeight="1" spans="1:3">
      <c r="A1723" s="57"/>
      <c r="B1723" s="57"/>
      <c r="C1723" s="57"/>
    </row>
    <row r="1724" customHeight="1" spans="1:3">
      <c r="A1724" s="57"/>
      <c r="B1724" s="57"/>
      <c r="C1724" s="57"/>
    </row>
    <row r="1725" customHeight="1" spans="1:3">
      <c r="A1725" s="57"/>
      <c r="B1725" s="57"/>
      <c r="C1725" s="57"/>
    </row>
    <row r="1726" customHeight="1" spans="1:3">
      <c r="A1726" s="57"/>
      <c r="B1726" s="57"/>
      <c r="C1726" s="57"/>
    </row>
    <row r="1727" customHeight="1" spans="1:3">
      <c r="A1727" s="57"/>
      <c r="B1727" s="57"/>
      <c r="C1727" s="57"/>
    </row>
    <row r="1728" customHeight="1" spans="1:3">
      <c r="A1728" s="57"/>
      <c r="B1728" s="57"/>
      <c r="C1728" s="57"/>
    </row>
    <row r="1729" customHeight="1" spans="1:3">
      <c r="A1729" s="57"/>
      <c r="B1729" s="57"/>
      <c r="C1729" s="57"/>
    </row>
    <row r="1730" customHeight="1" spans="1:3">
      <c r="A1730" s="57"/>
      <c r="B1730" s="57"/>
      <c r="C1730" s="57"/>
    </row>
    <row r="1731" customHeight="1" spans="1:3">
      <c r="A1731" s="57"/>
      <c r="B1731" s="57"/>
      <c r="C1731" s="57"/>
    </row>
    <row r="1732" customHeight="1" spans="1:3">
      <c r="A1732" s="57"/>
      <c r="B1732" s="57"/>
      <c r="C1732" s="57"/>
    </row>
    <row r="1733" customHeight="1" spans="1:3">
      <c r="A1733" s="57"/>
      <c r="B1733" s="57"/>
      <c r="C1733" s="57"/>
    </row>
    <row r="1734" customHeight="1" spans="1:3">
      <c r="A1734" s="57"/>
      <c r="B1734" s="57"/>
      <c r="C1734" s="57"/>
    </row>
    <row r="1735" customHeight="1" spans="1:3">
      <c r="A1735" s="57"/>
      <c r="B1735" s="57"/>
      <c r="C1735" s="57"/>
    </row>
    <row r="1736" customHeight="1" spans="1:3">
      <c r="A1736" s="57"/>
      <c r="B1736" s="57"/>
      <c r="C1736" s="57"/>
    </row>
    <row r="1737" customHeight="1" spans="1:3">
      <c r="A1737" s="57"/>
      <c r="B1737" s="57"/>
      <c r="C1737" s="57"/>
    </row>
    <row r="1738" customHeight="1" spans="1:3">
      <c r="A1738" s="57"/>
      <c r="B1738" s="57"/>
      <c r="C1738" s="57"/>
    </row>
    <row r="1739" customHeight="1" spans="1:3">
      <c r="A1739" s="57"/>
      <c r="B1739" s="57"/>
      <c r="C1739" s="57"/>
    </row>
    <row r="1740" customHeight="1" spans="1:3">
      <c r="A1740" s="57"/>
      <c r="B1740" s="57"/>
      <c r="C1740" s="57"/>
    </row>
    <row r="1741" customHeight="1" spans="1:3">
      <c r="A1741" s="57"/>
      <c r="B1741" s="57"/>
      <c r="C1741" s="57"/>
    </row>
    <row r="1742" customHeight="1" spans="1:3">
      <c r="A1742" s="57"/>
      <c r="B1742" s="57"/>
      <c r="C1742" s="57"/>
    </row>
    <row r="1743" customHeight="1" spans="1:3">
      <c r="A1743" s="57"/>
      <c r="B1743" s="57"/>
      <c r="C1743" s="57"/>
    </row>
    <row r="1744" customHeight="1" spans="1:3">
      <c r="A1744" s="57"/>
      <c r="B1744" s="57"/>
      <c r="C1744" s="57"/>
    </row>
    <row r="1745" customHeight="1" spans="1:3">
      <c r="A1745" s="57"/>
      <c r="B1745" s="57"/>
      <c r="C1745" s="57"/>
    </row>
    <row r="1746" customHeight="1" spans="1:3">
      <c r="A1746" s="57"/>
      <c r="B1746" s="57"/>
      <c r="C1746" s="57"/>
    </row>
    <row r="1747" customHeight="1" spans="1:3">
      <c r="A1747" s="57"/>
      <c r="B1747" s="57"/>
      <c r="C1747" s="57"/>
    </row>
    <row r="1748" customHeight="1" spans="1:3">
      <c r="A1748" s="57"/>
      <c r="B1748" s="57"/>
      <c r="C1748" s="57"/>
    </row>
    <row r="1749" customHeight="1" spans="1:3">
      <c r="A1749" s="57"/>
      <c r="B1749" s="57"/>
      <c r="C1749" s="57"/>
    </row>
    <row r="1750" customHeight="1" spans="1:3">
      <c r="A1750" s="57"/>
      <c r="B1750" s="57"/>
      <c r="C1750" s="57"/>
    </row>
    <row r="1751" customHeight="1" spans="1:3">
      <c r="A1751" s="57"/>
      <c r="B1751" s="57"/>
      <c r="C1751" s="57"/>
    </row>
    <row r="1752" customHeight="1" spans="1:3">
      <c r="A1752" s="57"/>
      <c r="B1752" s="57"/>
      <c r="C1752" s="57"/>
    </row>
    <row r="1753" customHeight="1" spans="1:3">
      <c r="A1753" s="57"/>
      <c r="B1753" s="57"/>
      <c r="C1753" s="57"/>
    </row>
    <row r="1754" customHeight="1" spans="1:3">
      <c r="A1754" s="57"/>
      <c r="B1754" s="57"/>
      <c r="C1754" s="57"/>
    </row>
    <row r="1755" customHeight="1" spans="1:3">
      <c r="A1755" s="57"/>
      <c r="B1755" s="57"/>
      <c r="C1755" s="57"/>
    </row>
    <row r="1756" customHeight="1" spans="1:3">
      <c r="A1756" s="57"/>
      <c r="B1756" s="57"/>
      <c r="C1756" s="57"/>
    </row>
    <row r="1757" customHeight="1" spans="1:3">
      <c r="A1757" s="57"/>
      <c r="B1757" s="57"/>
      <c r="C1757" s="57"/>
    </row>
    <row r="1758" customHeight="1" spans="1:3">
      <c r="A1758" s="57"/>
      <c r="B1758" s="57"/>
      <c r="C1758" s="57"/>
    </row>
    <row r="1759" customHeight="1" spans="1:3">
      <c r="A1759" s="57"/>
      <c r="B1759" s="57"/>
      <c r="C1759" s="57"/>
    </row>
    <row r="1760" customHeight="1" spans="1:3">
      <c r="A1760" s="57"/>
      <c r="B1760" s="57"/>
      <c r="C1760" s="57"/>
    </row>
    <row r="1761" customHeight="1" spans="1:3">
      <c r="A1761" s="57"/>
      <c r="B1761" s="57"/>
      <c r="C1761" s="57"/>
    </row>
    <row r="1762" customHeight="1" spans="1:3">
      <c r="A1762" s="57"/>
      <c r="B1762" s="57"/>
      <c r="C1762" s="57"/>
    </row>
    <row r="1763" customHeight="1" spans="1:3">
      <c r="A1763" s="57"/>
      <c r="B1763" s="57"/>
      <c r="C1763" s="57"/>
    </row>
    <row r="1764" customHeight="1" spans="1:3">
      <c r="A1764" s="57"/>
      <c r="B1764" s="57"/>
      <c r="C1764" s="57"/>
    </row>
    <row r="1765" customHeight="1" spans="1:3">
      <c r="A1765" s="57"/>
      <c r="B1765" s="57"/>
      <c r="C1765" s="57"/>
    </row>
    <row r="1766" customHeight="1" spans="1:3">
      <c r="A1766" s="57"/>
      <c r="B1766" s="57"/>
      <c r="C1766" s="57"/>
    </row>
    <row r="1767" customHeight="1" spans="1:3">
      <c r="A1767" s="57"/>
      <c r="B1767" s="57"/>
      <c r="C1767" s="57"/>
    </row>
    <row r="1768" customHeight="1" spans="1:3">
      <c r="A1768" s="57"/>
      <c r="B1768" s="57"/>
      <c r="C1768" s="57"/>
    </row>
    <row r="1769" customHeight="1" spans="1:3">
      <c r="A1769" s="57"/>
      <c r="B1769" s="57"/>
      <c r="C1769" s="57"/>
    </row>
    <row r="1770" customHeight="1" spans="1:3">
      <c r="A1770" s="57"/>
      <c r="B1770" s="57"/>
      <c r="C1770" s="57"/>
    </row>
    <row r="1771" customHeight="1" spans="1:3">
      <c r="A1771" s="57"/>
      <c r="B1771" s="57"/>
      <c r="C1771" s="57"/>
    </row>
    <row r="1772" customHeight="1" spans="1:3">
      <c r="A1772" s="57"/>
      <c r="B1772" s="57"/>
      <c r="C1772" s="57"/>
    </row>
    <row r="1773" customHeight="1" spans="1:3">
      <c r="A1773" s="57"/>
      <c r="B1773" s="57"/>
      <c r="C1773" s="57"/>
    </row>
    <row r="1774" customHeight="1" spans="1:3">
      <c r="A1774" s="57"/>
      <c r="B1774" s="57"/>
      <c r="C1774" s="57"/>
    </row>
    <row r="1775" customHeight="1" spans="1:3">
      <c r="A1775" s="57"/>
      <c r="B1775" s="57"/>
      <c r="C1775" s="57"/>
    </row>
    <row r="1776" customHeight="1" spans="1:3">
      <c r="A1776" s="57"/>
      <c r="B1776" s="57"/>
      <c r="C1776" s="57"/>
    </row>
    <row r="1777" customHeight="1" spans="1:3">
      <c r="A1777" s="57"/>
      <c r="B1777" s="57"/>
      <c r="C1777" s="57"/>
    </row>
    <row r="1778" customHeight="1" spans="1:3">
      <c r="A1778" s="57"/>
      <c r="B1778" s="57"/>
      <c r="C1778" s="57"/>
    </row>
    <row r="1779" customHeight="1" spans="1:3">
      <c r="A1779" s="57"/>
      <c r="B1779" s="57"/>
      <c r="C1779" s="57"/>
    </row>
    <row r="1780" customHeight="1" spans="1:3">
      <c r="A1780" s="57"/>
      <c r="B1780" s="57"/>
      <c r="C1780" s="57"/>
    </row>
    <row r="1781" customHeight="1" spans="1:3">
      <c r="A1781" s="57"/>
      <c r="B1781" s="57"/>
      <c r="C1781" s="57"/>
    </row>
    <row r="1782" customHeight="1" spans="1:3">
      <c r="A1782" s="57"/>
      <c r="B1782" s="57"/>
      <c r="C1782" s="57"/>
    </row>
    <row r="1783" customHeight="1" spans="1:3">
      <c r="A1783" s="57"/>
      <c r="B1783" s="57"/>
      <c r="C1783" s="57"/>
    </row>
    <row r="1784" customHeight="1" spans="1:3">
      <c r="A1784" s="57"/>
      <c r="B1784" s="57"/>
      <c r="C1784" s="57"/>
    </row>
    <row r="1785" customHeight="1" spans="1:3">
      <c r="A1785" s="57"/>
      <c r="B1785" s="57"/>
      <c r="C1785" s="57"/>
    </row>
    <row r="1786" customHeight="1" spans="1:3">
      <c r="A1786" s="57"/>
      <c r="B1786" s="57"/>
      <c r="C1786" s="57"/>
    </row>
    <row r="1787" customHeight="1" spans="1:3">
      <c r="A1787" s="57"/>
      <c r="B1787" s="57"/>
      <c r="C1787" s="57"/>
    </row>
    <row r="1788" customHeight="1" spans="1:3">
      <c r="A1788" s="57"/>
      <c r="B1788" s="57"/>
      <c r="C1788" s="57"/>
    </row>
    <row r="1789" customHeight="1" spans="1:3">
      <c r="A1789" s="57"/>
      <c r="B1789" s="57"/>
      <c r="C1789" s="57"/>
    </row>
    <row r="1790" customHeight="1" spans="1:3">
      <c r="A1790" s="57"/>
      <c r="B1790" s="57"/>
      <c r="C1790" s="57"/>
    </row>
    <row r="1791" customHeight="1" spans="1:3">
      <c r="A1791" s="57"/>
      <c r="B1791" s="57"/>
      <c r="C1791" s="57"/>
    </row>
    <row r="1792" customHeight="1" spans="1:3">
      <c r="A1792" s="57"/>
      <c r="B1792" s="57"/>
      <c r="C1792" s="57"/>
    </row>
    <row r="1793" customHeight="1" spans="1:3">
      <c r="A1793" s="57"/>
      <c r="B1793" s="57"/>
      <c r="C1793" s="57"/>
    </row>
    <row r="1794" customHeight="1" spans="1:3">
      <c r="A1794" s="57"/>
      <c r="B1794" s="57"/>
      <c r="C1794" s="57"/>
    </row>
    <row r="1795" customHeight="1" spans="1:3">
      <c r="A1795" s="57"/>
      <c r="B1795" s="57"/>
      <c r="C1795" s="57"/>
    </row>
    <row r="1796" customHeight="1" spans="1:3">
      <c r="A1796" s="57"/>
      <c r="B1796" s="57"/>
      <c r="C1796" s="57"/>
    </row>
    <row r="1797" customHeight="1" spans="1:3">
      <c r="A1797" s="57"/>
      <c r="B1797" s="57"/>
      <c r="C1797" s="57"/>
    </row>
    <row r="1798" customHeight="1" spans="1:3">
      <c r="A1798" s="57"/>
      <c r="B1798" s="57"/>
      <c r="C1798" s="57"/>
    </row>
    <row r="1799" customHeight="1" spans="1:3">
      <c r="A1799" s="57"/>
      <c r="B1799" s="57"/>
      <c r="C1799" s="57"/>
    </row>
    <row r="1800" customHeight="1" spans="1:3">
      <c r="A1800" s="57"/>
      <c r="B1800" s="57"/>
      <c r="C1800" s="57"/>
    </row>
    <row r="1801" customHeight="1" spans="1:3">
      <c r="A1801" s="57"/>
      <c r="B1801" s="57"/>
      <c r="C1801" s="57"/>
    </row>
    <row r="1802" customHeight="1" spans="1:3">
      <c r="A1802" s="57"/>
      <c r="B1802" s="57"/>
      <c r="C1802" s="57"/>
    </row>
    <row r="1803" customHeight="1" spans="1:3">
      <c r="A1803" s="57"/>
      <c r="B1803" s="57"/>
      <c r="C1803" s="57"/>
    </row>
    <row r="1804" customHeight="1" spans="1:3">
      <c r="A1804" s="57"/>
      <c r="B1804" s="57"/>
      <c r="C1804" s="57"/>
    </row>
    <row r="1805" customHeight="1" spans="1:3">
      <c r="A1805" s="57"/>
      <c r="B1805" s="57"/>
      <c r="C1805" s="57"/>
    </row>
    <row r="1806" customHeight="1" spans="1:3">
      <c r="A1806" s="57"/>
      <c r="B1806" s="57"/>
      <c r="C1806" s="57"/>
    </row>
    <row r="1807" customHeight="1" spans="1:3">
      <c r="A1807" s="57"/>
      <c r="B1807" s="57"/>
      <c r="C1807" s="57"/>
    </row>
    <row r="1808" customHeight="1" spans="1:3">
      <c r="A1808" s="57"/>
      <c r="B1808" s="57"/>
      <c r="C1808" s="57"/>
    </row>
    <row r="1809" customHeight="1" spans="1:3">
      <c r="A1809" s="57"/>
      <c r="B1809" s="57"/>
      <c r="C1809" s="57"/>
    </row>
    <row r="1810" customHeight="1" spans="1:3">
      <c r="A1810" s="57"/>
      <c r="B1810" s="57"/>
      <c r="C1810" s="57"/>
    </row>
    <row r="1811" customHeight="1" spans="1:3">
      <c r="A1811" s="57"/>
      <c r="B1811" s="57"/>
      <c r="C1811" s="57"/>
    </row>
    <row r="1812" customHeight="1" spans="1:3">
      <c r="A1812" s="57"/>
      <c r="B1812" s="57"/>
      <c r="C1812" s="57"/>
    </row>
    <row r="1813" customHeight="1" spans="1:3">
      <c r="A1813" s="57"/>
      <c r="B1813" s="57"/>
      <c r="C1813" s="57"/>
    </row>
    <row r="1814" customHeight="1" spans="1:3">
      <c r="A1814" s="57"/>
      <c r="B1814" s="57"/>
      <c r="C1814" s="57"/>
    </row>
    <row r="1815" customHeight="1" spans="1:3">
      <c r="A1815" s="57"/>
      <c r="B1815" s="57"/>
      <c r="C1815" s="57"/>
    </row>
    <row r="1816" customHeight="1" spans="1:3">
      <c r="A1816" s="57"/>
      <c r="B1816" s="57"/>
      <c r="C1816" s="57"/>
    </row>
    <row r="1817" customHeight="1" spans="1:3">
      <c r="A1817" s="57"/>
      <c r="B1817" s="57"/>
      <c r="C1817" s="57"/>
    </row>
    <row r="1818" customHeight="1" spans="1:3">
      <c r="A1818" s="57"/>
      <c r="B1818" s="57"/>
      <c r="C1818" s="57"/>
    </row>
    <row r="1819" customHeight="1" spans="1:3">
      <c r="A1819" s="57"/>
      <c r="B1819" s="57"/>
      <c r="C1819" s="57"/>
    </row>
    <row r="1820" customHeight="1" spans="1:3">
      <c r="A1820" s="57"/>
      <c r="B1820" s="57"/>
      <c r="C1820" s="57"/>
    </row>
    <row r="1821" customHeight="1" spans="1:3">
      <c r="A1821" s="57"/>
      <c r="B1821" s="57"/>
      <c r="C1821" s="57"/>
    </row>
    <row r="1822" customHeight="1" spans="1:3">
      <c r="A1822" s="57"/>
      <c r="B1822" s="57"/>
      <c r="C1822" s="57"/>
    </row>
    <row r="1823" customHeight="1" spans="1:3">
      <c r="A1823" s="57"/>
      <c r="B1823" s="57"/>
      <c r="C1823" s="57"/>
    </row>
    <row r="1824" customHeight="1" spans="1:3">
      <c r="A1824" s="57"/>
      <c r="B1824" s="57"/>
      <c r="C1824" s="57"/>
    </row>
    <row r="1825" customHeight="1" spans="1:3">
      <c r="A1825" s="57"/>
      <c r="B1825" s="57"/>
      <c r="C1825" s="57"/>
    </row>
    <row r="1826" customHeight="1" spans="1:3">
      <c r="A1826" s="57"/>
      <c r="B1826" s="57"/>
      <c r="C1826" s="57"/>
    </row>
    <row r="1827" customHeight="1" spans="1:3">
      <c r="A1827" s="57"/>
      <c r="B1827" s="57"/>
      <c r="C1827" s="57"/>
    </row>
    <row r="1828" customHeight="1" spans="1:3">
      <c r="A1828" s="57"/>
      <c r="B1828" s="57"/>
      <c r="C1828" s="57"/>
    </row>
    <row r="1829" customHeight="1" spans="1:3">
      <c r="A1829" s="57"/>
      <c r="B1829" s="57"/>
      <c r="C1829" s="57"/>
    </row>
    <row r="1830" customHeight="1" spans="1:3">
      <c r="A1830" s="57"/>
      <c r="B1830" s="57"/>
      <c r="C1830" s="57"/>
    </row>
    <row r="1831" customHeight="1" spans="1:3">
      <c r="A1831" s="57"/>
      <c r="B1831" s="57"/>
      <c r="C1831" s="57"/>
    </row>
    <row r="1832" customHeight="1" spans="1:3">
      <c r="A1832" s="57"/>
      <c r="B1832" s="57"/>
      <c r="C1832" s="57"/>
    </row>
    <row r="1833" customHeight="1" spans="1:3">
      <c r="A1833" s="57"/>
      <c r="B1833" s="57"/>
      <c r="C1833" s="57"/>
    </row>
    <row r="1834" customHeight="1" spans="1:3">
      <c r="A1834" s="57"/>
      <c r="B1834" s="57"/>
      <c r="C1834" s="57"/>
    </row>
    <row r="1835" customHeight="1" spans="1:3">
      <c r="A1835" s="57"/>
      <c r="B1835" s="57"/>
      <c r="C1835" s="57"/>
    </row>
    <row r="1836" customHeight="1" spans="1:3">
      <c r="A1836" s="57"/>
      <c r="B1836" s="57"/>
      <c r="C1836" s="57"/>
    </row>
    <row r="1837" customHeight="1" spans="1:3">
      <c r="A1837" s="57"/>
      <c r="B1837" s="57"/>
      <c r="C1837" s="57"/>
    </row>
    <row r="1838" customHeight="1" spans="1:3">
      <c r="A1838" s="57"/>
      <c r="B1838" s="57"/>
      <c r="C1838" s="57"/>
    </row>
    <row r="1839" customHeight="1" spans="1:3">
      <c r="A1839" s="57"/>
      <c r="B1839" s="57"/>
      <c r="C1839" s="57"/>
    </row>
    <row r="1840" customHeight="1" spans="1:3">
      <c r="A1840" s="57"/>
      <c r="B1840" s="57"/>
      <c r="C1840" s="57"/>
    </row>
    <row r="1841" customHeight="1" spans="1:3">
      <c r="A1841" s="57"/>
      <c r="B1841" s="57"/>
      <c r="C1841" s="57"/>
    </row>
    <row r="1842" customHeight="1" spans="1:3">
      <c r="A1842" s="57"/>
      <c r="B1842" s="57"/>
      <c r="C1842" s="57"/>
    </row>
    <row r="1843" customHeight="1" spans="1:3">
      <c r="A1843" s="57"/>
      <c r="B1843" s="57"/>
      <c r="C1843" s="57"/>
    </row>
    <row r="1844" customHeight="1" spans="1:3">
      <c r="A1844" s="57"/>
      <c r="B1844" s="57"/>
      <c r="C1844" s="57"/>
    </row>
    <row r="1845" customHeight="1" spans="1:3">
      <c r="A1845" s="57"/>
      <c r="B1845" s="57"/>
      <c r="C1845" s="57"/>
    </row>
    <row r="1846" customHeight="1" spans="1:3">
      <c r="A1846" s="57"/>
      <c r="B1846" s="57"/>
      <c r="C1846" s="57"/>
    </row>
    <row r="1847" customHeight="1" spans="1:3">
      <c r="A1847" s="57"/>
      <c r="B1847" s="57"/>
      <c r="C1847" s="57"/>
    </row>
    <row r="1848" customHeight="1" spans="1:3">
      <c r="A1848" s="57"/>
      <c r="B1848" s="57"/>
      <c r="C1848" s="57"/>
    </row>
    <row r="1849" customHeight="1" spans="1:3">
      <c r="A1849" s="57"/>
      <c r="B1849" s="57"/>
      <c r="C1849" s="57"/>
    </row>
    <row r="1850" customHeight="1" spans="1:3">
      <c r="A1850" s="57"/>
      <c r="B1850" s="57"/>
      <c r="C1850" s="57"/>
    </row>
    <row r="1851" customHeight="1" spans="1:3">
      <c r="A1851" s="57"/>
      <c r="B1851" s="57"/>
      <c r="C1851" s="57"/>
    </row>
    <row r="1852" customHeight="1" spans="1:3">
      <c r="A1852" s="57"/>
      <c r="B1852" s="57"/>
      <c r="C1852" s="57"/>
    </row>
    <row r="1853" customHeight="1" spans="1:3">
      <c r="A1853" s="57"/>
      <c r="B1853" s="57"/>
      <c r="C1853" s="57"/>
    </row>
    <row r="1854" customHeight="1" spans="1:3">
      <c r="A1854" s="57"/>
      <c r="B1854" s="57"/>
      <c r="C1854" s="57"/>
    </row>
    <row r="1855" customHeight="1" spans="1:3">
      <c r="A1855" s="57"/>
      <c r="B1855" s="57"/>
      <c r="C1855" s="57"/>
    </row>
    <row r="1856" customHeight="1" spans="1:3">
      <c r="A1856" s="57"/>
      <c r="B1856" s="57"/>
      <c r="C1856" s="57"/>
    </row>
    <row r="1857" customHeight="1" spans="1:3">
      <c r="A1857" s="57"/>
      <c r="B1857" s="57"/>
      <c r="C1857" s="57"/>
    </row>
    <row r="1858" customHeight="1" spans="1:3">
      <c r="A1858" s="57"/>
      <c r="B1858" s="57"/>
      <c r="C1858" s="57"/>
    </row>
    <row r="1859" customHeight="1" spans="1:3">
      <c r="A1859" s="57"/>
      <c r="B1859" s="57"/>
      <c r="C1859" s="57"/>
    </row>
    <row r="1860" customHeight="1" spans="1:3">
      <c r="A1860" s="57"/>
      <c r="B1860" s="57"/>
      <c r="C1860" s="57"/>
    </row>
    <row r="1861" customHeight="1" spans="1:3">
      <c r="A1861" s="57"/>
      <c r="B1861" s="57"/>
      <c r="C1861" s="57"/>
    </row>
    <row r="1862" customHeight="1" spans="1:3">
      <c r="A1862" s="57"/>
      <c r="B1862" s="57"/>
      <c r="C1862" s="57"/>
    </row>
    <row r="1863" customHeight="1" spans="1:3">
      <c r="A1863" s="57"/>
      <c r="B1863" s="57"/>
      <c r="C1863" s="57"/>
    </row>
    <row r="1864" customHeight="1" spans="1:3">
      <c r="A1864" s="57"/>
      <c r="B1864" s="57"/>
      <c r="C1864" s="57"/>
    </row>
    <row r="1865" customHeight="1" spans="1:3">
      <c r="A1865" s="57"/>
      <c r="B1865" s="57"/>
      <c r="C1865" s="57"/>
    </row>
    <row r="1866" customHeight="1" spans="1:3">
      <c r="A1866" s="57"/>
      <c r="B1866" s="57"/>
      <c r="C1866" s="57"/>
    </row>
    <row r="1867" customHeight="1" spans="1:3">
      <c r="A1867" s="57"/>
      <c r="B1867" s="57"/>
      <c r="C1867" s="57"/>
    </row>
    <row r="1868" customHeight="1" spans="1:3">
      <c r="A1868" s="57"/>
      <c r="B1868" s="57"/>
      <c r="C1868" s="57"/>
    </row>
    <row r="1869" customHeight="1" spans="1:3">
      <c r="A1869" s="57"/>
      <c r="B1869" s="57"/>
      <c r="C1869" s="57"/>
    </row>
    <row r="1870" customHeight="1" spans="1:3">
      <c r="A1870" s="57"/>
      <c r="B1870" s="57"/>
      <c r="C1870" s="57"/>
    </row>
    <row r="1871" customHeight="1" spans="1:3">
      <c r="A1871" s="57"/>
      <c r="B1871" s="57"/>
      <c r="C1871" s="57"/>
    </row>
    <row r="1872" customHeight="1" spans="1:3">
      <c r="A1872" s="57"/>
      <c r="B1872" s="57"/>
      <c r="C1872" s="57"/>
    </row>
    <row r="1873" customHeight="1" spans="1:3">
      <c r="A1873" s="57"/>
      <c r="B1873" s="57"/>
      <c r="C1873" s="57"/>
    </row>
    <row r="1874" customHeight="1" spans="1:3">
      <c r="A1874" s="57"/>
      <c r="B1874" s="57"/>
      <c r="C1874" s="57"/>
    </row>
    <row r="1875" customHeight="1" spans="1:3">
      <c r="A1875" s="57"/>
      <c r="B1875" s="57"/>
      <c r="C1875" s="57"/>
    </row>
    <row r="1876" customHeight="1" spans="1:3">
      <c r="A1876" s="57"/>
      <c r="B1876" s="57"/>
      <c r="C1876" s="57"/>
    </row>
    <row r="1877" customHeight="1" spans="1:3">
      <c r="A1877" s="57"/>
      <c r="B1877" s="57"/>
      <c r="C1877" s="57"/>
    </row>
    <row r="1878" customHeight="1" spans="1:3">
      <c r="A1878" s="57"/>
      <c r="B1878" s="57"/>
      <c r="C1878" s="57"/>
    </row>
    <row r="1879" customHeight="1" spans="1:3">
      <c r="A1879" s="57"/>
      <c r="B1879" s="57"/>
      <c r="C1879" s="57"/>
    </row>
    <row r="1880" customHeight="1" spans="1:3">
      <c r="A1880" s="57"/>
      <c r="B1880" s="57"/>
      <c r="C1880" s="57"/>
    </row>
    <row r="1881" customHeight="1" spans="1:3">
      <c r="A1881" s="57"/>
      <c r="B1881" s="57"/>
      <c r="C1881" s="57"/>
    </row>
    <row r="1882" customHeight="1" spans="1:3">
      <c r="A1882" s="57"/>
      <c r="B1882" s="57"/>
      <c r="C1882" s="57"/>
    </row>
    <row r="1883" customHeight="1" spans="1:3">
      <c r="A1883" s="57"/>
      <c r="B1883" s="57"/>
      <c r="C1883" s="57"/>
    </row>
    <row r="1884" customHeight="1" spans="1:3">
      <c r="A1884" s="57"/>
      <c r="B1884" s="57"/>
      <c r="C1884" s="57"/>
    </row>
    <row r="1885" customHeight="1" spans="1:3">
      <c r="A1885" s="57"/>
      <c r="B1885" s="57"/>
      <c r="C1885" s="57"/>
    </row>
    <row r="1886" customHeight="1" spans="1:3">
      <c r="A1886" s="57"/>
      <c r="B1886" s="57"/>
      <c r="C1886" s="57"/>
    </row>
    <row r="1887" customHeight="1" spans="1:3">
      <c r="A1887" s="57"/>
      <c r="B1887" s="57"/>
      <c r="C1887" s="57"/>
    </row>
    <row r="1888" customHeight="1" spans="1:3">
      <c r="A1888" s="57"/>
      <c r="B1888" s="57"/>
      <c r="C1888" s="57"/>
    </row>
    <row r="1889" customHeight="1" spans="1:3">
      <c r="A1889" s="57"/>
      <c r="B1889" s="57"/>
      <c r="C1889" s="57"/>
    </row>
    <row r="1890" customHeight="1" spans="1:3">
      <c r="A1890" s="57"/>
      <c r="B1890" s="57"/>
      <c r="C1890" s="57"/>
    </row>
    <row r="1891" customHeight="1" spans="1:3">
      <c r="A1891" s="57"/>
      <c r="B1891" s="57"/>
      <c r="C1891" s="57"/>
    </row>
    <row r="1892" customHeight="1" spans="1:3">
      <c r="A1892" s="57"/>
      <c r="B1892" s="57"/>
      <c r="C1892" s="57"/>
    </row>
    <row r="1893" customHeight="1" spans="1:3">
      <c r="A1893" s="57"/>
      <c r="B1893" s="57"/>
      <c r="C1893" s="57"/>
    </row>
    <row r="1894" customHeight="1" spans="1:3">
      <c r="A1894" s="57"/>
      <c r="B1894" s="57"/>
      <c r="C1894" s="57"/>
    </row>
    <row r="1895" customHeight="1" spans="1:3">
      <c r="A1895" s="57"/>
      <c r="B1895" s="57"/>
      <c r="C1895" s="57"/>
    </row>
    <row r="1896" customHeight="1" spans="1:3">
      <c r="A1896" s="57"/>
      <c r="B1896" s="57"/>
      <c r="C1896" s="57"/>
    </row>
    <row r="1897" customHeight="1" spans="1:3">
      <c r="A1897" s="57"/>
      <c r="B1897" s="57"/>
      <c r="C1897" s="57"/>
    </row>
    <row r="1898" customHeight="1" spans="1:3">
      <c r="A1898" s="57"/>
      <c r="B1898" s="57"/>
      <c r="C1898" s="57"/>
    </row>
    <row r="1899" customHeight="1" spans="1:3">
      <c r="A1899" s="57"/>
      <c r="B1899" s="57"/>
      <c r="C1899" s="57"/>
    </row>
    <row r="1900" customHeight="1" spans="1:3">
      <c r="A1900" s="57"/>
      <c r="B1900" s="57"/>
      <c r="C1900" s="57"/>
    </row>
    <row r="1901" customHeight="1" spans="1:3">
      <c r="A1901" s="57"/>
      <c r="B1901" s="57"/>
      <c r="C1901" s="57"/>
    </row>
    <row r="1902" customHeight="1" spans="1:3">
      <c r="A1902" s="57"/>
      <c r="B1902" s="57"/>
      <c r="C1902" s="57"/>
    </row>
    <row r="1903" customHeight="1" spans="1:3">
      <c r="A1903" s="57"/>
      <c r="B1903" s="57"/>
      <c r="C1903" s="57"/>
    </row>
    <row r="1904" customHeight="1" spans="1:3">
      <c r="A1904" s="57"/>
      <c r="B1904" s="57"/>
      <c r="C1904" s="57"/>
    </row>
    <row r="1905" customHeight="1" spans="1:3">
      <c r="A1905" s="57"/>
      <c r="B1905" s="57"/>
      <c r="C1905" s="57"/>
    </row>
    <row r="1906" customHeight="1" spans="1:3">
      <c r="A1906" s="57"/>
      <c r="B1906" s="57"/>
      <c r="C1906" s="57"/>
    </row>
    <row r="1907" customHeight="1" spans="1:3">
      <c r="A1907" s="57"/>
      <c r="B1907" s="57"/>
      <c r="C1907" s="57"/>
    </row>
    <row r="1908" customHeight="1" spans="1:3">
      <c r="A1908" s="57"/>
      <c r="B1908" s="57"/>
      <c r="C1908" s="57"/>
    </row>
    <row r="1909" customHeight="1" spans="1:3">
      <c r="A1909" s="57"/>
      <c r="B1909" s="57"/>
      <c r="C1909" s="57"/>
    </row>
    <row r="1910" customHeight="1" spans="1:3">
      <c r="A1910" s="57"/>
      <c r="B1910" s="57"/>
      <c r="C1910" s="57"/>
    </row>
    <row r="1911" customHeight="1" spans="1:3">
      <c r="A1911" s="57"/>
      <c r="B1911" s="57"/>
      <c r="C1911" s="57"/>
    </row>
    <row r="1912" customHeight="1" spans="1:3">
      <c r="A1912" s="57"/>
      <c r="B1912" s="57"/>
      <c r="C1912" s="57"/>
    </row>
    <row r="1913" customHeight="1" spans="1:3">
      <c r="A1913" s="57"/>
      <c r="B1913" s="57"/>
      <c r="C1913" s="57"/>
    </row>
    <row r="1914" customHeight="1" spans="1:3">
      <c r="A1914" s="57"/>
      <c r="B1914" s="57"/>
      <c r="C1914" s="57"/>
    </row>
    <row r="1915" customHeight="1" spans="1:3">
      <c r="A1915" s="57"/>
      <c r="B1915" s="57"/>
      <c r="C1915" s="57"/>
    </row>
    <row r="1916" customHeight="1" spans="1:3">
      <c r="A1916" s="57"/>
      <c r="B1916" s="57"/>
      <c r="C1916" s="57"/>
    </row>
    <row r="1917" customHeight="1" spans="1:3">
      <c r="A1917" s="57"/>
      <c r="B1917" s="57"/>
      <c r="C1917" s="57"/>
    </row>
    <row r="1918" customHeight="1" spans="1:3">
      <c r="A1918" s="57"/>
      <c r="B1918" s="57"/>
      <c r="C1918" s="57"/>
    </row>
    <row r="1919" customHeight="1" spans="1:3">
      <c r="A1919" s="57"/>
      <c r="B1919" s="57"/>
      <c r="C1919" s="57"/>
    </row>
    <row r="1920" customHeight="1" spans="1:3">
      <c r="A1920" s="57"/>
      <c r="B1920" s="57"/>
      <c r="C1920" s="57"/>
    </row>
    <row r="1921" customHeight="1" spans="1:3">
      <c r="A1921" s="57"/>
      <c r="B1921" s="57"/>
      <c r="C1921" s="57"/>
    </row>
    <row r="1922" customHeight="1" spans="1:3">
      <c r="A1922" s="57"/>
      <c r="B1922" s="57"/>
      <c r="C1922" s="57"/>
    </row>
    <row r="1923" customHeight="1" spans="1:3">
      <c r="A1923" s="57"/>
      <c r="B1923" s="57"/>
      <c r="C1923" s="57"/>
    </row>
    <row r="1924" customHeight="1" spans="1:3">
      <c r="A1924" s="57"/>
      <c r="B1924" s="57"/>
      <c r="C1924" s="57"/>
    </row>
    <row r="1925" customHeight="1" spans="1:3">
      <c r="A1925" s="57"/>
      <c r="B1925" s="57"/>
      <c r="C1925" s="57"/>
    </row>
    <row r="1926" customHeight="1" spans="1:3">
      <c r="A1926" s="57"/>
      <c r="B1926" s="57"/>
      <c r="C1926" s="57"/>
    </row>
    <row r="1927" customHeight="1" spans="1:3">
      <c r="A1927" s="57"/>
      <c r="B1927" s="57"/>
      <c r="C1927" s="57"/>
    </row>
    <row r="1928" customHeight="1" spans="1:3">
      <c r="A1928" s="57"/>
      <c r="B1928" s="57"/>
      <c r="C1928" s="57"/>
    </row>
    <row r="1929" customHeight="1" spans="1:3">
      <c r="A1929" s="57"/>
      <c r="B1929" s="57"/>
      <c r="C1929" s="57"/>
    </row>
    <row r="1930" customHeight="1" spans="1:3">
      <c r="A1930" s="57"/>
      <c r="B1930" s="57"/>
      <c r="C1930" s="57"/>
    </row>
    <row r="1931" customHeight="1" spans="1:3">
      <c r="A1931" s="57"/>
      <c r="B1931" s="57"/>
      <c r="C1931" s="57"/>
    </row>
    <row r="1932" customHeight="1" spans="1:3">
      <c r="A1932" s="57"/>
      <c r="B1932" s="57"/>
      <c r="C1932" s="57"/>
    </row>
    <row r="1933" customHeight="1" spans="1:3">
      <c r="A1933" s="57"/>
      <c r="B1933" s="57"/>
      <c r="C1933" s="57"/>
    </row>
    <row r="1934" customHeight="1" spans="1:3">
      <c r="A1934" s="57"/>
      <c r="B1934" s="57"/>
      <c r="C1934" s="57"/>
    </row>
    <row r="1935" customHeight="1" spans="1:3">
      <c r="A1935" s="57"/>
      <c r="B1935" s="57"/>
      <c r="C1935" s="57"/>
    </row>
    <row r="1936" customHeight="1" spans="1:3">
      <c r="A1936" s="57"/>
      <c r="B1936" s="57"/>
      <c r="C1936" s="57"/>
    </row>
    <row r="1937" customHeight="1" spans="1:3">
      <c r="A1937" s="57"/>
      <c r="B1937" s="57"/>
      <c r="C1937" s="57"/>
    </row>
    <row r="1938" customHeight="1" spans="1:3">
      <c r="A1938" s="57"/>
      <c r="B1938" s="57"/>
      <c r="C1938" s="57"/>
    </row>
    <row r="1939" customHeight="1" spans="1:3">
      <c r="A1939" s="57"/>
      <c r="B1939" s="57"/>
      <c r="C1939" s="57"/>
    </row>
    <row r="1940" customHeight="1" spans="1:3">
      <c r="A1940" s="57"/>
      <c r="B1940" s="57"/>
      <c r="C1940" s="57"/>
    </row>
    <row r="1941" customHeight="1" spans="1:3">
      <c r="A1941" s="57"/>
      <c r="B1941" s="57"/>
      <c r="C1941" s="57"/>
    </row>
    <row r="1942" customHeight="1" spans="1:3">
      <c r="A1942" s="57"/>
      <c r="B1942" s="57"/>
      <c r="C1942" s="57"/>
    </row>
    <row r="1943" customHeight="1" spans="1:3">
      <c r="A1943" s="57"/>
      <c r="B1943" s="57"/>
      <c r="C1943" s="57"/>
    </row>
    <row r="1944" customHeight="1" spans="1:3">
      <c r="A1944" s="57"/>
      <c r="B1944" s="57"/>
      <c r="C1944" s="57"/>
    </row>
    <row r="1945" customHeight="1" spans="1:3">
      <c r="A1945" s="57"/>
      <c r="B1945" s="57"/>
      <c r="C1945" s="57"/>
    </row>
    <row r="1946" customHeight="1" spans="1:3">
      <c r="A1946" s="57"/>
      <c r="B1946" s="57"/>
      <c r="C1946" s="57"/>
    </row>
    <row r="1947" customHeight="1" spans="1:3">
      <c r="A1947" s="57"/>
      <c r="B1947" s="57"/>
      <c r="C1947" s="57"/>
    </row>
    <row r="1948" customHeight="1" spans="1:3">
      <c r="A1948" s="57"/>
      <c r="B1948" s="57"/>
      <c r="C1948" s="57"/>
    </row>
    <row r="1949" customHeight="1" spans="1:3">
      <c r="A1949" s="57"/>
      <c r="B1949" s="57"/>
      <c r="C1949" s="57"/>
    </row>
    <row r="1950" customHeight="1" spans="1:3">
      <c r="A1950" s="57"/>
      <c r="B1950" s="57"/>
      <c r="C1950" s="57"/>
    </row>
    <row r="1951" customHeight="1" spans="1:3">
      <c r="A1951" s="57"/>
      <c r="B1951" s="57"/>
      <c r="C1951" s="57"/>
    </row>
    <row r="1952" customHeight="1" spans="1:3">
      <c r="A1952" s="57"/>
      <c r="B1952" s="57"/>
      <c r="C1952" s="57"/>
    </row>
    <row r="1953" customHeight="1" spans="1:3">
      <c r="A1953" s="57"/>
      <c r="B1953" s="57"/>
      <c r="C1953" s="57"/>
    </row>
    <row r="1954" customHeight="1" spans="1:3">
      <c r="A1954" s="57"/>
      <c r="B1954" s="57"/>
      <c r="C1954" s="57"/>
    </row>
    <row r="1955" customHeight="1" spans="1:3">
      <c r="A1955" s="57"/>
      <c r="B1955" s="57"/>
      <c r="C1955" s="57"/>
    </row>
    <row r="1956" customHeight="1" spans="1:3">
      <c r="A1956" s="57"/>
      <c r="B1956" s="57"/>
      <c r="C1956" s="57"/>
    </row>
    <row r="1957" customHeight="1" spans="1:3">
      <c r="A1957" s="57"/>
      <c r="B1957" s="57"/>
      <c r="C1957" s="57"/>
    </row>
    <row r="1958" customHeight="1" spans="1:3">
      <c r="A1958" s="57"/>
      <c r="B1958" s="57"/>
      <c r="C1958" s="57"/>
    </row>
    <row r="1959" customHeight="1" spans="1:3">
      <c r="A1959" s="57"/>
      <c r="B1959" s="57"/>
      <c r="C1959" s="57"/>
    </row>
    <row r="1960" customHeight="1" spans="1:3">
      <c r="A1960" s="57"/>
      <c r="B1960" s="57"/>
      <c r="C1960" s="57"/>
    </row>
    <row r="1961" customHeight="1" spans="1:3">
      <c r="A1961" s="57"/>
      <c r="B1961" s="57"/>
      <c r="C1961" s="57"/>
    </row>
    <row r="1962" customHeight="1" spans="1:3">
      <c r="A1962" s="57"/>
      <c r="B1962" s="57"/>
      <c r="C1962" s="57"/>
    </row>
    <row r="1963" customHeight="1" spans="1:3">
      <c r="A1963" s="57"/>
      <c r="B1963" s="57"/>
      <c r="C1963" s="57"/>
    </row>
    <row r="1964" customHeight="1" spans="1:3">
      <c r="A1964" s="57"/>
      <c r="B1964" s="57"/>
      <c r="C1964" s="57"/>
    </row>
    <row r="1965" customHeight="1" spans="1:3">
      <c r="A1965" s="57"/>
      <c r="B1965" s="57"/>
      <c r="C1965" s="57"/>
    </row>
    <row r="1966" customHeight="1" spans="1:3">
      <c r="A1966" s="57"/>
      <c r="B1966" s="57"/>
      <c r="C1966" s="57"/>
    </row>
    <row r="1967" customHeight="1" spans="1:3">
      <c r="A1967" s="57"/>
      <c r="B1967" s="57"/>
      <c r="C1967" s="57"/>
    </row>
    <row r="1968" customHeight="1" spans="1:3">
      <c r="A1968" s="57"/>
      <c r="B1968" s="57"/>
      <c r="C1968" s="57"/>
    </row>
    <row r="1969" customHeight="1" spans="1:3">
      <c r="A1969" s="57"/>
      <c r="B1969" s="57"/>
      <c r="C1969" s="57"/>
    </row>
    <row r="1970" customHeight="1" spans="1:3">
      <c r="A1970" s="57"/>
      <c r="B1970" s="57"/>
      <c r="C1970" s="57"/>
    </row>
    <row r="1971" customHeight="1" spans="1:3">
      <c r="A1971" s="57"/>
      <c r="B1971" s="57"/>
      <c r="C1971" s="57"/>
    </row>
    <row r="1972" customHeight="1" spans="1:3">
      <c r="A1972" s="57"/>
      <c r="B1972" s="57"/>
      <c r="C1972" s="57"/>
    </row>
    <row r="1973" customHeight="1" spans="1:3">
      <c r="A1973" s="57"/>
      <c r="B1973" s="57"/>
      <c r="C1973" s="57"/>
    </row>
    <row r="1974" customHeight="1" spans="1:3">
      <c r="A1974" s="57"/>
      <c r="B1974" s="57"/>
      <c r="C1974" s="57"/>
    </row>
    <row r="1975" customHeight="1" spans="1:3">
      <c r="A1975" s="57"/>
      <c r="B1975" s="57"/>
      <c r="C1975" s="57"/>
    </row>
    <row r="1976" customHeight="1" spans="1:3">
      <c r="A1976" s="57"/>
      <c r="B1976" s="57"/>
      <c r="C1976" s="57"/>
    </row>
    <row r="1977" customHeight="1" spans="1:3">
      <c r="A1977" s="57"/>
      <c r="B1977" s="57"/>
      <c r="C1977" s="57"/>
    </row>
    <row r="1978" customHeight="1" spans="1:3">
      <c r="A1978" s="57"/>
      <c r="B1978" s="57"/>
      <c r="C1978" s="57"/>
    </row>
    <row r="1979" customHeight="1" spans="1:3">
      <c r="A1979" s="57"/>
      <c r="B1979" s="57"/>
      <c r="C1979" s="57"/>
    </row>
    <row r="1980" customHeight="1" spans="1:3">
      <c r="A1980" s="57"/>
      <c r="B1980" s="57"/>
      <c r="C1980" s="57"/>
    </row>
    <row r="1981" customHeight="1" spans="1:3">
      <c r="A1981" s="57"/>
      <c r="B1981" s="57"/>
      <c r="C1981" s="57"/>
    </row>
    <row r="1982" customHeight="1" spans="1:3">
      <c r="A1982" s="57"/>
      <c r="B1982" s="57"/>
      <c r="C1982" s="57"/>
    </row>
    <row r="1983" customHeight="1" spans="1:3">
      <c r="A1983" s="57"/>
      <c r="B1983" s="57"/>
      <c r="C1983" s="57"/>
    </row>
    <row r="1984" customHeight="1" spans="1:3">
      <c r="A1984" s="57"/>
      <c r="B1984" s="57"/>
      <c r="C1984" s="57"/>
    </row>
    <row r="1985" customHeight="1" spans="1:3">
      <c r="A1985" s="57"/>
      <c r="B1985" s="57"/>
      <c r="C1985" s="57"/>
    </row>
    <row r="1986" customHeight="1" spans="1:3">
      <c r="A1986" s="57"/>
      <c r="B1986" s="57"/>
      <c r="C1986" s="57"/>
    </row>
    <row r="1987" customHeight="1" spans="1:3">
      <c r="A1987" s="57"/>
      <c r="B1987" s="57"/>
      <c r="C1987" s="57"/>
    </row>
    <row r="1988" customHeight="1" spans="1:3">
      <c r="A1988" s="57"/>
      <c r="B1988" s="57"/>
      <c r="C1988" s="57"/>
    </row>
    <row r="1989" customHeight="1" spans="1:3">
      <c r="A1989" s="57"/>
      <c r="B1989" s="57"/>
      <c r="C1989" s="57"/>
    </row>
    <row r="1990" customHeight="1" spans="1:3">
      <c r="A1990" s="57"/>
      <c r="B1990" s="57"/>
      <c r="C1990" s="57"/>
    </row>
    <row r="1991" customHeight="1" spans="1:3">
      <c r="A1991" s="57"/>
      <c r="B1991" s="57"/>
      <c r="C1991" s="57"/>
    </row>
    <row r="1992" customHeight="1" spans="1:3">
      <c r="A1992" s="57"/>
      <c r="B1992" s="57"/>
      <c r="C1992" s="57"/>
    </row>
    <row r="1993" customHeight="1" spans="1:3">
      <c r="A1993" s="57"/>
      <c r="B1993" s="57"/>
      <c r="C1993" s="57"/>
    </row>
    <row r="1994" customHeight="1" spans="1:3">
      <c r="A1994" s="57"/>
      <c r="B1994" s="57"/>
      <c r="C1994" s="57"/>
    </row>
    <row r="1995" customHeight="1" spans="1:3">
      <c r="A1995" s="57"/>
      <c r="B1995" s="57"/>
      <c r="C1995" s="57"/>
    </row>
    <row r="1996" customHeight="1" spans="1:3">
      <c r="A1996" s="57"/>
      <c r="B1996" s="57"/>
      <c r="C1996" s="57"/>
    </row>
    <row r="1997" customHeight="1" spans="1:3">
      <c r="A1997" s="57"/>
      <c r="B1997" s="57"/>
      <c r="C1997" s="57"/>
    </row>
    <row r="1998" customHeight="1" spans="1:3">
      <c r="A1998" s="57"/>
      <c r="B1998" s="57"/>
      <c r="C1998" s="57"/>
    </row>
    <row r="1999" customHeight="1" spans="1:3">
      <c r="A1999" s="57"/>
      <c r="B1999" s="57"/>
      <c r="C1999" s="57"/>
    </row>
    <row r="2000" customHeight="1" spans="1:3">
      <c r="A2000" s="57"/>
      <c r="B2000" s="57"/>
      <c r="C2000" s="57"/>
    </row>
    <row r="2001" customHeight="1" spans="1:3">
      <c r="A2001" s="57"/>
      <c r="B2001" s="57"/>
      <c r="C2001" s="57"/>
    </row>
    <row r="2002" customHeight="1" spans="1:3">
      <c r="A2002" s="57"/>
      <c r="B2002" s="57"/>
      <c r="C2002" s="57"/>
    </row>
    <row r="2003" customHeight="1" spans="1:3">
      <c r="A2003" s="57"/>
      <c r="B2003" s="57"/>
      <c r="C2003" s="57"/>
    </row>
    <row r="2004" customHeight="1" spans="1:3">
      <c r="A2004" s="57"/>
      <c r="B2004" s="57"/>
      <c r="C2004" s="57"/>
    </row>
    <row r="2005" customHeight="1" spans="1:3">
      <c r="A2005" s="57"/>
      <c r="B2005" s="57"/>
      <c r="C2005" s="57"/>
    </row>
    <row r="2006" customHeight="1" spans="1:3">
      <c r="A2006" s="57"/>
      <c r="B2006" s="57"/>
      <c r="C2006" s="57"/>
    </row>
    <row r="2007" customHeight="1" spans="1:3">
      <c r="A2007" s="57"/>
      <c r="B2007" s="57"/>
      <c r="C2007" s="57"/>
    </row>
    <row r="2008" customHeight="1" spans="1:3">
      <c r="A2008" s="57"/>
      <c r="B2008" s="57"/>
      <c r="C2008" s="57"/>
    </row>
    <row r="2009" customHeight="1" spans="1:3">
      <c r="A2009" s="57"/>
      <c r="B2009" s="57"/>
      <c r="C2009" s="57"/>
    </row>
    <row r="2010" customHeight="1" spans="1:3">
      <c r="A2010" s="57"/>
      <c r="B2010" s="57"/>
      <c r="C2010" s="57"/>
    </row>
    <row r="2011" customHeight="1" spans="1:3">
      <c r="A2011" s="57"/>
      <c r="B2011" s="57"/>
      <c r="C2011" s="57"/>
    </row>
    <row r="2012" customHeight="1" spans="1:3">
      <c r="A2012" s="57"/>
      <c r="B2012" s="57"/>
      <c r="C2012" s="57"/>
    </row>
    <row r="2013" customHeight="1" spans="1:3">
      <c r="A2013" s="57"/>
      <c r="B2013" s="57"/>
      <c r="C2013" s="57"/>
    </row>
    <row r="2014" customHeight="1" spans="1:3">
      <c r="A2014" s="57"/>
      <c r="B2014" s="57"/>
      <c r="C2014" s="57"/>
    </row>
    <row r="2015" customHeight="1" spans="1:3">
      <c r="A2015" s="57"/>
      <c r="B2015" s="57"/>
      <c r="C2015" s="57"/>
    </row>
    <row r="2016" customHeight="1" spans="1:3">
      <c r="A2016" s="57"/>
      <c r="B2016" s="57"/>
      <c r="C2016" s="57"/>
    </row>
    <row r="2017" customHeight="1" spans="1:3">
      <c r="A2017" s="57"/>
      <c r="B2017" s="57"/>
      <c r="C2017" s="57"/>
    </row>
    <row r="2018" customHeight="1" spans="1:3">
      <c r="A2018" s="57"/>
      <c r="B2018" s="57"/>
      <c r="C2018" s="57"/>
    </row>
    <row r="2019" customHeight="1" spans="1:3">
      <c r="A2019" s="57"/>
      <c r="B2019" s="57"/>
      <c r="C2019" s="57"/>
    </row>
    <row r="2020" customHeight="1" spans="1:3">
      <c r="A2020" s="57"/>
      <c r="B2020" s="57"/>
      <c r="C2020" s="57"/>
    </row>
    <row r="2021" customHeight="1" spans="1:3">
      <c r="A2021" s="57"/>
      <c r="B2021" s="57"/>
      <c r="C2021" s="57"/>
    </row>
    <row r="2022" customHeight="1" spans="1:3">
      <c r="A2022" s="57"/>
      <c r="B2022" s="57"/>
      <c r="C2022" s="57"/>
    </row>
    <row r="2023" customHeight="1" spans="1:3">
      <c r="A2023" s="57"/>
      <c r="B2023" s="57"/>
      <c r="C2023" s="57"/>
    </row>
    <row r="2024" customHeight="1" spans="1:3">
      <c r="A2024" s="57"/>
      <c r="B2024" s="57"/>
      <c r="C2024" s="57"/>
    </row>
    <row r="2025" customHeight="1" spans="1:3">
      <c r="A2025" s="57"/>
      <c r="B2025" s="57"/>
      <c r="C2025" s="57"/>
    </row>
    <row r="2026" customHeight="1" spans="1:3">
      <c r="A2026" s="57"/>
      <c r="B2026" s="57"/>
      <c r="C2026" s="57"/>
    </row>
    <row r="2027" customHeight="1" spans="1:3">
      <c r="A2027" s="57"/>
      <c r="B2027" s="57"/>
      <c r="C2027" s="57"/>
    </row>
    <row r="2028" customHeight="1" spans="1:3">
      <c r="A2028" s="57"/>
      <c r="B2028" s="57"/>
      <c r="C2028" s="57"/>
    </row>
    <row r="2029" customHeight="1" spans="1:3">
      <c r="A2029" s="57"/>
      <c r="B2029" s="57"/>
      <c r="C2029" s="57"/>
    </row>
    <row r="2030" customHeight="1" spans="1:3">
      <c r="A2030" s="57"/>
      <c r="B2030" s="57"/>
      <c r="C2030" s="57"/>
    </row>
    <row r="2031" customHeight="1" spans="1:3">
      <c r="A2031" s="57"/>
      <c r="B2031" s="57"/>
      <c r="C2031" s="57"/>
    </row>
    <row r="2032" customHeight="1" spans="1:3">
      <c r="A2032" s="57"/>
      <c r="B2032" s="57"/>
      <c r="C2032" s="57"/>
    </row>
    <row r="2033" customHeight="1" spans="1:3">
      <c r="A2033" s="57"/>
      <c r="B2033" s="57"/>
      <c r="C2033" s="57"/>
    </row>
    <row r="2034" customHeight="1" spans="1:3">
      <c r="A2034" s="57"/>
      <c r="B2034" s="57"/>
      <c r="C2034" s="57"/>
    </row>
    <row r="2035" customHeight="1" spans="1:3">
      <c r="A2035" s="57"/>
      <c r="B2035" s="57"/>
      <c r="C2035" s="57"/>
    </row>
    <row r="2036" customHeight="1" spans="1:3">
      <c r="A2036" s="57"/>
      <c r="B2036" s="57"/>
      <c r="C2036" s="57"/>
    </row>
    <row r="2037" customHeight="1" spans="1:3">
      <c r="A2037" s="57"/>
      <c r="B2037" s="57"/>
      <c r="C2037" s="57"/>
    </row>
    <row r="2038" customHeight="1" spans="1:3">
      <c r="A2038" s="57"/>
      <c r="B2038" s="57"/>
      <c r="C2038" s="57"/>
    </row>
    <row r="2039" customHeight="1" spans="1:3">
      <c r="A2039" s="57"/>
      <c r="B2039" s="57"/>
      <c r="C2039" s="57"/>
    </row>
    <row r="2040" customHeight="1" spans="1:3">
      <c r="A2040" s="57"/>
      <c r="B2040" s="57"/>
      <c r="C2040" s="57"/>
    </row>
    <row r="2041" customHeight="1" spans="1:3">
      <c r="A2041" s="57"/>
      <c r="B2041" s="57"/>
      <c r="C2041" s="57"/>
    </row>
    <row r="2042" customHeight="1" spans="1:3">
      <c r="A2042" s="57"/>
      <c r="B2042" s="57"/>
      <c r="C2042" s="57"/>
    </row>
    <row r="2043" customHeight="1" spans="1:3">
      <c r="A2043" s="57"/>
      <c r="B2043" s="57"/>
      <c r="C2043" s="57"/>
    </row>
    <row r="2044" customHeight="1" spans="1:3">
      <c r="A2044" s="57"/>
      <c r="B2044" s="57"/>
      <c r="C2044" s="57"/>
    </row>
    <row r="2045" customHeight="1" spans="1:3">
      <c r="A2045" s="57"/>
      <c r="B2045" s="57"/>
      <c r="C2045" s="57"/>
    </row>
    <row r="2046" customHeight="1" spans="1:3">
      <c r="A2046" s="57"/>
      <c r="B2046" s="57"/>
      <c r="C2046" s="57"/>
    </row>
    <row r="2047" customHeight="1" spans="1:3">
      <c r="A2047" s="57"/>
      <c r="B2047" s="57"/>
      <c r="C2047" s="57"/>
    </row>
    <row r="2048" customHeight="1" spans="1:3">
      <c r="A2048" s="57"/>
      <c r="B2048" s="57"/>
      <c r="C2048" s="57"/>
    </row>
    <row r="2049" customHeight="1" spans="1:3">
      <c r="A2049" s="57"/>
      <c r="B2049" s="57"/>
      <c r="C2049" s="57"/>
    </row>
    <row r="2050" customHeight="1" spans="1:3">
      <c r="A2050" s="57"/>
      <c r="B2050" s="57"/>
      <c r="C2050" s="57"/>
    </row>
    <row r="2051" customHeight="1" spans="1:3">
      <c r="A2051" s="57"/>
      <c r="B2051" s="57"/>
      <c r="C2051" s="57"/>
    </row>
    <row r="2052" customHeight="1" spans="1:3">
      <c r="A2052" s="57"/>
      <c r="B2052" s="57"/>
      <c r="C2052" s="57"/>
    </row>
    <row r="2053" customHeight="1" spans="1:3">
      <c r="A2053" s="57"/>
      <c r="B2053" s="57"/>
      <c r="C2053" s="57"/>
    </row>
    <row r="2054" customHeight="1" spans="1:3">
      <c r="A2054" s="57"/>
      <c r="B2054" s="57"/>
      <c r="C2054" s="57"/>
    </row>
    <row r="2055" customHeight="1" spans="1:3">
      <c r="A2055" s="57"/>
      <c r="B2055" s="57"/>
      <c r="C2055" s="57"/>
    </row>
    <row r="2056" customHeight="1" spans="1:3">
      <c r="A2056" s="57"/>
      <c r="B2056" s="57"/>
      <c r="C2056" s="57"/>
    </row>
    <row r="2057" customHeight="1" spans="1:3">
      <c r="A2057" s="57"/>
      <c r="B2057" s="57"/>
      <c r="C2057" s="57"/>
    </row>
    <row r="2058" customHeight="1" spans="1:3">
      <c r="A2058" s="57"/>
      <c r="B2058" s="57"/>
      <c r="C2058" s="57"/>
    </row>
    <row r="2059" customHeight="1" spans="1:3">
      <c r="A2059" s="57"/>
      <c r="B2059" s="57"/>
      <c r="C2059" s="57"/>
    </row>
    <row r="2060" customHeight="1" spans="1:3">
      <c r="A2060" s="57"/>
      <c r="B2060" s="57"/>
      <c r="C2060" s="57"/>
    </row>
    <row r="2061" customHeight="1" spans="1:3">
      <c r="A2061" s="57"/>
      <c r="B2061" s="57"/>
      <c r="C2061" s="57"/>
    </row>
    <row r="2062" customHeight="1" spans="1:3">
      <c r="A2062" s="57"/>
      <c r="B2062" s="57"/>
      <c r="C2062" s="57"/>
    </row>
    <row r="2063" customHeight="1" spans="1:3">
      <c r="A2063" s="57"/>
      <c r="B2063" s="57"/>
      <c r="C2063" s="57"/>
    </row>
    <row r="2064" customHeight="1" spans="1:3">
      <c r="A2064" s="57"/>
      <c r="B2064" s="57"/>
      <c r="C2064" s="57"/>
    </row>
    <row r="2065" customHeight="1" spans="1:3">
      <c r="A2065" s="57"/>
      <c r="B2065" s="57"/>
      <c r="C2065" s="57"/>
    </row>
    <row r="2066" customHeight="1" spans="1:3">
      <c r="A2066" s="57"/>
      <c r="B2066" s="57"/>
      <c r="C2066" s="57"/>
    </row>
    <row r="2067" customHeight="1" spans="1:3">
      <c r="A2067" s="57"/>
      <c r="B2067" s="57"/>
      <c r="C2067" s="57"/>
    </row>
    <row r="2068" customHeight="1" spans="1:3">
      <c r="A2068" s="57"/>
      <c r="B2068" s="57"/>
      <c r="C2068" s="57"/>
    </row>
    <row r="2069" customHeight="1" spans="1:3">
      <c r="A2069" s="57"/>
      <c r="B2069" s="57"/>
      <c r="C2069" s="57"/>
    </row>
    <row r="2070" customHeight="1" spans="1:3">
      <c r="A2070" s="57"/>
      <c r="B2070" s="57"/>
      <c r="C2070" s="57"/>
    </row>
    <row r="2071" customHeight="1" spans="1:3">
      <c r="A2071" s="57"/>
      <c r="B2071" s="57"/>
      <c r="C2071" s="57"/>
    </row>
    <row r="2072" customHeight="1" spans="1:3">
      <c r="A2072" s="57"/>
      <c r="B2072" s="57"/>
      <c r="C2072" s="57"/>
    </row>
    <row r="2073" customHeight="1" spans="1:3">
      <c r="A2073" s="57"/>
      <c r="B2073" s="57"/>
      <c r="C2073" s="57"/>
    </row>
    <row r="2074" customHeight="1" spans="1:3">
      <c r="A2074" s="57"/>
      <c r="B2074" s="57"/>
      <c r="C2074" s="57"/>
    </row>
    <row r="2075" customHeight="1" spans="1:3">
      <c r="A2075" s="57"/>
      <c r="B2075" s="57"/>
      <c r="C2075" s="57"/>
    </row>
    <row r="2076" customHeight="1" spans="1:3">
      <c r="A2076" s="57"/>
      <c r="B2076" s="57"/>
      <c r="C2076" s="57"/>
    </row>
    <row r="2077" customHeight="1" spans="1:3">
      <c r="A2077" s="57"/>
      <c r="B2077" s="57"/>
      <c r="C2077" s="57"/>
    </row>
    <row r="2078" customHeight="1" spans="1:3">
      <c r="A2078" s="57"/>
      <c r="B2078" s="57"/>
      <c r="C2078" s="57"/>
    </row>
    <row r="2079" customHeight="1" spans="1:3">
      <c r="A2079" s="57"/>
      <c r="B2079" s="57"/>
      <c r="C2079" s="57"/>
    </row>
    <row r="2080" customHeight="1" spans="1:3">
      <c r="A2080" s="57"/>
      <c r="B2080" s="57"/>
      <c r="C2080" s="57"/>
    </row>
    <row r="2081" customHeight="1" spans="1:3">
      <c r="A2081" s="57"/>
      <c r="B2081" s="57"/>
      <c r="C2081" s="57"/>
    </row>
    <row r="2082" customHeight="1" spans="1:3">
      <c r="A2082" s="57"/>
      <c r="B2082" s="57"/>
      <c r="C2082" s="57"/>
    </row>
    <row r="2083" customHeight="1" spans="1:3">
      <c r="A2083" s="57"/>
      <c r="B2083" s="57"/>
      <c r="C2083" s="57"/>
    </row>
    <row r="2084" customHeight="1" spans="1:3">
      <c r="A2084" s="57"/>
      <c r="B2084" s="57"/>
      <c r="C2084" s="57"/>
    </row>
    <row r="2085" customHeight="1" spans="1:3">
      <c r="A2085" s="57"/>
      <c r="B2085" s="57"/>
      <c r="C2085" s="57"/>
    </row>
    <row r="2086" customHeight="1" spans="1:3">
      <c r="A2086" s="57"/>
      <c r="B2086" s="57"/>
      <c r="C2086" s="57"/>
    </row>
    <row r="2087" customHeight="1" spans="1:3">
      <c r="A2087" s="57"/>
      <c r="B2087" s="57"/>
      <c r="C2087" s="57"/>
    </row>
    <row r="2088" customHeight="1" spans="1:3">
      <c r="A2088" s="57"/>
      <c r="B2088" s="57"/>
      <c r="C2088" s="57"/>
    </row>
    <row r="2089" customHeight="1" spans="1:3">
      <c r="A2089" s="57"/>
      <c r="B2089" s="57"/>
      <c r="C2089" s="57"/>
    </row>
    <row r="2090" customHeight="1" spans="1:3">
      <c r="A2090" s="57"/>
      <c r="B2090" s="57"/>
      <c r="C2090" s="57"/>
    </row>
    <row r="2091" customHeight="1" spans="1:3">
      <c r="A2091" s="57"/>
      <c r="B2091" s="57"/>
      <c r="C2091" s="57"/>
    </row>
    <row r="2092" customHeight="1" spans="1:3">
      <c r="A2092" s="57"/>
      <c r="B2092" s="57"/>
      <c r="C2092" s="57"/>
    </row>
    <row r="2093" customHeight="1" spans="1:3">
      <c r="A2093" s="57"/>
      <c r="B2093" s="57"/>
      <c r="C2093" s="57"/>
    </row>
    <row r="2094" customHeight="1" spans="1:3">
      <c r="A2094" s="57"/>
      <c r="B2094" s="57"/>
      <c r="C2094" s="57"/>
    </row>
    <row r="2095" customHeight="1" spans="1:3">
      <c r="A2095" s="57"/>
      <c r="B2095" s="57"/>
      <c r="C2095" s="57"/>
    </row>
    <row r="2096" customHeight="1" spans="1:3">
      <c r="A2096" s="57"/>
      <c r="B2096" s="57"/>
      <c r="C2096" s="57"/>
    </row>
    <row r="2097" customHeight="1" spans="1:3">
      <c r="A2097" s="57"/>
      <c r="B2097" s="57"/>
      <c r="C2097" s="57"/>
    </row>
    <row r="2098" customHeight="1" spans="1:3">
      <c r="A2098" s="57"/>
      <c r="B2098" s="57"/>
      <c r="C2098" s="57"/>
    </row>
    <row r="2099" customHeight="1" spans="1:3">
      <c r="A2099" s="57"/>
      <c r="B2099" s="57"/>
      <c r="C2099" s="57"/>
    </row>
    <row r="2100" customHeight="1" spans="1:3">
      <c r="A2100" s="57"/>
      <c r="B2100" s="57"/>
      <c r="C2100" s="57"/>
    </row>
    <row r="2101" customHeight="1" spans="1:3">
      <c r="A2101" s="57"/>
      <c r="B2101" s="57"/>
      <c r="C2101" s="57"/>
    </row>
    <row r="2102" customHeight="1" spans="1:3">
      <c r="A2102" s="57"/>
      <c r="B2102" s="57"/>
      <c r="C2102" s="57"/>
    </row>
    <row r="2103" customHeight="1" spans="1:3">
      <c r="A2103" s="57"/>
      <c r="B2103" s="57"/>
      <c r="C2103" s="57"/>
    </row>
    <row r="2104" customHeight="1" spans="1:3">
      <c r="A2104" s="57"/>
      <c r="B2104" s="57"/>
      <c r="C2104" s="57"/>
    </row>
    <row r="2105" customHeight="1" spans="1:3">
      <c r="A2105" s="57"/>
      <c r="B2105" s="57"/>
      <c r="C2105" s="57"/>
    </row>
    <row r="2106" customHeight="1" spans="1:3">
      <c r="A2106" s="57"/>
      <c r="B2106" s="57"/>
      <c r="C2106" s="57"/>
    </row>
    <row r="2107" customHeight="1" spans="1:3">
      <c r="A2107" s="57"/>
      <c r="B2107" s="57"/>
      <c r="C2107" s="57"/>
    </row>
    <row r="2108" customHeight="1" spans="1:3">
      <c r="A2108" s="57"/>
      <c r="B2108" s="57"/>
      <c r="C2108" s="57"/>
    </row>
    <row r="2109" customHeight="1" spans="1:3">
      <c r="A2109" s="57"/>
      <c r="B2109" s="57"/>
      <c r="C2109" s="57"/>
    </row>
    <row r="2110" customHeight="1" spans="1:3">
      <c r="A2110" s="57"/>
      <c r="B2110" s="57"/>
      <c r="C2110" s="57"/>
    </row>
    <row r="2111" customHeight="1" spans="1:3">
      <c r="A2111" s="57"/>
      <c r="B2111" s="57"/>
      <c r="C2111" s="57"/>
    </row>
    <row r="2112" customHeight="1" spans="1:3">
      <c r="A2112" s="57"/>
      <c r="B2112" s="57"/>
      <c r="C2112" s="57"/>
    </row>
    <row r="2113" customHeight="1" spans="1:3">
      <c r="A2113" s="57"/>
      <c r="B2113" s="57"/>
      <c r="C2113" s="57"/>
    </row>
    <row r="2114" customHeight="1" spans="1:3">
      <c r="A2114" s="57"/>
      <c r="B2114" s="57"/>
      <c r="C2114" s="57"/>
    </row>
    <row r="2115" customHeight="1" spans="1:3">
      <c r="A2115" s="57"/>
      <c r="B2115" s="57"/>
      <c r="C2115" s="57"/>
    </row>
    <row r="2116" customHeight="1" spans="1:3">
      <c r="A2116" s="57"/>
      <c r="B2116" s="57"/>
      <c r="C2116" s="57"/>
    </row>
    <row r="2117" customHeight="1" spans="1:3">
      <c r="A2117" s="57"/>
      <c r="B2117" s="57"/>
      <c r="C2117" s="57"/>
    </row>
    <row r="2118" customHeight="1" spans="1:3">
      <c r="A2118" s="57"/>
      <c r="B2118" s="57"/>
      <c r="C2118" s="57"/>
    </row>
    <row r="2119" customHeight="1" spans="1:3">
      <c r="A2119" s="57"/>
      <c r="B2119" s="57"/>
      <c r="C2119" s="57"/>
    </row>
    <row r="2120" customHeight="1" spans="1:3">
      <c r="A2120" s="57"/>
      <c r="B2120" s="57"/>
      <c r="C2120" s="57"/>
    </row>
    <row r="2121" customHeight="1" spans="1:3">
      <c r="A2121" s="57"/>
      <c r="B2121" s="57"/>
      <c r="C2121" s="57"/>
    </row>
    <row r="2122" customHeight="1" spans="1:3">
      <c r="A2122" s="57"/>
      <c r="B2122" s="57"/>
      <c r="C2122" s="57"/>
    </row>
    <row r="2123" customHeight="1" spans="1:3">
      <c r="A2123" s="57"/>
      <c r="B2123" s="57"/>
      <c r="C2123" s="57"/>
    </row>
    <row r="2124" customHeight="1" spans="1:3">
      <c r="A2124" s="57"/>
      <c r="B2124" s="57"/>
      <c r="C2124" s="57"/>
    </row>
    <row r="2125" customHeight="1" spans="1:3">
      <c r="A2125" s="57"/>
      <c r="B2125" s="57"/>
      <c r="C2125" s="57"/>
    </row>
    <row r="2126" customHeight="1" spans="1:3">
      <c r="A2126" s="57"/>
      <c r="B2126" s="57"/>
      <c r="C2126" s="57"/>
    </row>
    <row r="2127" customHeight="1" spans="1:3">
      <c r="A2127" s="57"/>
      <c r="B2127" s="57"/>
      <c r="C2127" s="57"/>
    </row>
    <row r="2128" customHeight="1" spans="1:3">
      <c r="A2128" s="57"/>
      <c r="B2128" s="57"/>
      <c r="C2128" s="57"/>
    </row>
    <row r="2129" customHeight="1" spans="1:3">
      <c r="A2129" s="57"/>
      <c r="B2129" s="57"/>
      <c r="C2129" s="57"/>
    </row>
    <row r="2130" customHeight="1" spans="1:3">
      <c r="A2130" s="57"/>
      <c r="B2130" s="57"/>
      <c r="C2130" s="57"/>
    </row>
    <row r="2131" customHeight="1" spans="1:3">
      <c r="A2131" s="57"/>
      <c r="B2131" s="57"/>
      <c r="C2131" s="57"/>
    </row>
    <row r="2132" customHeight="1" spans="1:3">
      <c r="A2132" s="57"/>
      <c r="B2132" s="57"/>
      <c r="C2132" s="57"/>
    </row>
    <row r="2133" customHeight="1" spans="1:3">
      <c r="A2133" s="57"/>
      <c r="B2133" s="57"/>
      <c r="C2133" s="57"/>
    </row>
    <row r="2134" customHeight="1" spans="1:3">
      <c r="A2134" s="57"/>
      <c r="B2134" s="57"/>
      <c r="C2134" s="57"/>
    </row>
    <row r="2135" customHeight="1" spans="1:3">
      <c r="A2135" s="57"/>
      <c r="B2135" s="57"/>
      <c r="C2135" s="57"/>
    </row>
    <row r="2136" customHeight="1" spans="1:3">
      <c r="A2136" s="57"/>
      <c r="B2136" s="57"/>
      <c r="C2136" s="57"/>
    </row>
    <row r="2137" customHeight="1" spans="1:3">
      <c r="A2137" s="57"/>
      <c r="B2137" s="57"/>
      <c r="C2137" s="57"/>
    </row>
    <row r="2138" customHeight="1" spans="1:3">
      <c r="A2138" s="57"/>
      <c r="B2138" s="57"/>
      <c r="C2138" s="57"/>
    </row>
    <row r="2139" customHeight="1" spans="1:3">
      <c r="A2139" s="57"/>
      <c r="B2139" s="57"/>
      <c r="C2139" s="57"/>
    </row>
    <row r="2140" customHeight="1" spans="1:3">
      <c r="A2140" s="57"/>
      <c r="B2140" s="57"/>
      <c r="C2140" s="57"/>
    </row>
    <row r="2141" customHeight="1" spans="1:3">
      <c r="A2141" s="57"/>
      <c r="B2141" s="57"/>
      <c r="C2141" s="57"/>
    </row>
    <row r="2142" customHeight="1" spans="1:3">
      <c r="A2142" s="57"/>
      <c r="B2142" s="57"/>
      <c r="C2142" s="57"/>
    </row>
    <row r="2143" customHeight="1" spans="1:3">
      <c r="A2143" s="57"/>
      <c r="B2143" s="57"/>
      <c r="C2143" s="57"/>
    </row>
    <row r="2144" customHeight="1" spans="1:3">
      <c r="A2144" s="57"/>
      <c r="B2144" s="57"/>
      <c r="C2144" s="57"/>
    </row>
    <row r="2145" customHeight="1" spans="1:3">
      <c r="A2145" s="57"/>
      <c r="B2145" s="57"/>
      <c r="C2145" s="57"/>
    </row>
    <row r="2146" customHeight="1" spans="1:3">
      <c r="A2146" s="57"/>
      <c r="B2146" s="57"/>
      <c r="C2146" s="57"/>
    </row>
    <row r="2147" customHeight="1" spans="1:3">
      <c r="A2147" s="57"/>
      <c r="B2147" s="57"/>
      <c r="C2147" s="57"/>
    </row>
    <row r="2148" customHeight="1" spans="1:3">
      <c r="A2148" s="57"/>
      <c r="B2148" s="57"/>
      <c r="C2148" s="57"/>
    </row>
    <row r="2149" customHeight="1" spans="1:3">
      <c r="A2149" s="57"/>
      <c r="B2149" s="57"/>
      <c r="C2149" s="57"/>
    </row>
    <row r="2150" customHeight="1" spans="1:3">
      <c r="A2150" s="57"/>
      <c r="B2150" s="57"/>
      <c r="C2150" s="57"/>
    </row>
    <row r="2151" customHeight="1" spans="1:3">
      <c r="A2151" s="57"/>
      <c r="B2151" s="57"/>
      <c r="C2151" s="57"/>
    </row>
    <row r="2152" customHeight="1" spans="1:3">
      <c r="A2152" s="57"/>
      <c r="B2152" s="57"/>
      <c r="C2152" s="57"/>
    </row>
    <row r="2153" customHeight="1" spans="1:3">
      <c r="A2153" s="57"/>
      <c r="B2153" s="57"/>
      <c r="C2153" s="57"/>
    </row>
    <row r="2154" customHeight="1" spans="1:3">
      <c r="A2154" s="57"/>
      <c r="B2154" s="57"/>
      <c r="C2154" s="57"/>
    </row>
    <row r="2155" customHeight="1" spans="1:3">
      <c r="A2155" s="57"/>
      <c r="B2155" s="57"/>
      <c r="C2155" s="57"/>
    </row>
    <row r="2156" customHeight="1" spans="1:3">
      <c r="A2156" s="57"/>
      <c r="B2156" s="57"/>
      <c r="C2156" s="57"/>
    </row>
    <row r="2157" customHeight="1" spans="1:3">
      <c r="A2157" s="57"/>
      <c r="B2157" s="57"/>
      <c r="C2157" s="57"/>
    </row>
    <row r="2158" customHeight="1" spans="1:3">
      <c r="A2158" s="57"/>
      <c r="B2158" s="57"/>
      <c r="C2158" s="57"/>
    </row>
    <row r="2159" customHeight="1" spans="1:3">
      <c r="A2159" s="57"/>
      <c r="B2159" s="57"/>
      <c r="C2159" s="57"/>
    </row>
    <row r="2160" customHeight="1" spans="1:3">
      <c r="A2160" s="57"/>
      <c r="B2160" s="57"/>
      <c r="C2160" s="57"/>
    </row>
    <row r="2161" customHeight="1" spans="1:3">
      <c r="A2161" s="57"/>
      <c r="B2161" s="57"/>
      <c r="C2161" s="57"/>
    </row>
    <row r="2162" customHeight="1" spans="1:3">
      <c r="A2162" s="57"/>
      <c r="B2162" s="57"/>
      <c r="C2162" s="57"/>
    </row>
    <row r="2163" customHeight="1" spans="1:3">
      <c r="A2163" s="57"/>
      <c r="B2163" s="57"/>
      <c r="C2163" s="57"/>
    </row>
    <row r="2164" customHeight="1" spans="1:3">
      <c r="A2164" s="57"/>
      <c r="B2164" s="57"/>
      <c r="C2164" s="57"/>
    </row>
    <row r="2165" customHeight="1" spans="1:3">
      <c r="A2165" s="57"/>
      <c r="B2165" s="57"/>
      <c r="C2165" s="57"/>
    </row>
    <row r="2166" customHeight="1" spans="1:3">
      <c r="A2166" s="57"/>
      <c r="B2166" s="57"/>
      <c r="C2166" s="57"/>
    </row>
    <row r="2167" customHeight="1" spans="1:3">
      <c r="A2167" s="57"/>
      <c r="B2167" s="57"/>
      <c r="C2167" s="57"/>
    </row>
    <row r="2168" customHeight="1" spans="1:3">
      <c r="A2168" s="57"/>
      <c r="B2168" s="57"/>
      <c r="C2168" s="57"/>
    </row>
    <row r="2169" customHeight="1" spans="1:3">
      <c r="A2169" s="57"/>
      <c r="B2169" s="57"/>
      <c r="C2169" s="57"/>
    </row>
    <row r="2170" customHeight="1" spans="1:3">
      <c r="A2170" s="57"/>
      <c r="B2170" s="57"/>
      <c r="C2170" s="57"/>
    </row>
    <row r="2171" customHeight="1" spans="1:3">
      <c r="A2171" s="57"/>
      <c r="B2171" s="57"/>
      <c r="C2171" s="57"/>
    </row>
    <row r="2172" customHeight="1" spans="1:3">
      <c r="A2172" s="57"/>
      <c r="B2172" s="57"/>
      <c r="C2172" s="57"/>
    </row>
    <row r="2173" customHeight="1" spans="1:3">
      <c r="A2173" s="57"/>
      <c r="B2173" s="57"/>
      <c r="C2173" s="57"/>
    </row>
    <row r="2174" customHeight="1" spans="1:3">
      <c r="A2174" s="57"/>
      <c r="B2174" s="57"/>
      <c r="C2174" s="57"/>
    </row>
    <row r="2175" customHeight="1" spans="1:3">
      <c r="A2175" s="57"/>
      <c r="B2175" s="57"/>
      <c r="C2175" s="57"/>
    </row>
    <row r="2176" customHeight="1" spans="1:3">
      <c r="A2176" s="57"/>
      <c r="B2176" s="57"/>
      <c r="C2176" s="57"/>
    </row>
    <row r="2177" customHeight="1" spans="1:3">
      <c r="A2177" s="57"/>
      <c r="B2177" s="57"/>
      <c r="C2177" s="57"/>
    </row>
    <row r="2178" customHeight="1" spans="1:3">
      <c r="A2178" s="57"/>
      <c r="B2178" s="57"/>
      <c r="C2178" s="57"/>
    </row>
    <row r="2179" customHeight="1" spans="1:3">
      <c r="A2179" s="57"/>
      <c r="B2179" s="57"/>
      <c r="C2179" s="57"/>
    </row>
    <row r="2180" customHeight="1" spans="1:3">
      <c r="A2180" s="57"/>
      <c r="B2180" s="57"/>
      <c r="C2180" s="57"/>
    </row>
    <row r="2181" customHeight="1" spans="1:3">
      <c r="A2181" s="57"/>
      <c r="B2181" s="57"/>
      <c r="C2181" s="57"/>
    </row>
    <row r="2182" customHeight="1" spans="1:3">
      <c r="A2182" s="57"/>
      <c r="B2182" s="57"/>
      <c r="C2182" s="57"/>
    </row>
    <row r="2183" customHeight="1" spans="1:3">
      <c r="A2183" s="57"/>
      <c r="B2183" s="57"/>
      <c r="C2183" s="57"/>
    </row>
    <row r="2184" customHeight="1" spans="1:3">
      <c r="A2184" s="57"/>
      <c r="B2184" s="57"/>
      <c r="C2184" s="57"/>
    </row>
    <row r="2185" customHeight="1" spans="1:3">
      <c r="A2185" s="57"/>
      <c r="B2185" s="57"/>
      <c r="C2185" s="57"/>
    </row>
    <row r="2186" customHeight="1" spans="1:3">
      <c r="A2186" s="57"/>
      <c r="B2186" s="57"/>
      <c r="C2186" s="57"/>
    </row>
    <row r="2187" customHeight="1" spans="1:3">
      <c r="A2187" s="57"/>
      <c r="B2187" s="57"/>
      <c r="C2187" s="57"/>
    </row>
    <row r="2188" customHeight="1" spans="1:3">
      <c r="A2188" s="57"/>
      <c r="B2188" s="57"/>
      <c r="C2188" s="57"/>
    </row>
    <row r="2189" customHeight="1" spans="1:3">
      <c r="A2189" s="57"/>
      <c r="B2189" s="57"/>
      <c r="C2189" s="57"/>
    </row>
    <row r="2190" customHeight="1" spans="1:3">
      <c r="A2190" s="57"/>
      <c r="B2190" s="57"/>
      <c r="C2190" s="57"/>
    </row>
    <row r="2191" customHeight="1" spans="1:3">
      <c r="A2191" s="57"/>
      <c r="B2191" s="57"/>
      <c r="C2191" s="57"/>
    </row>
    <row r="2192" customHeight="1" spans="1:3">
      <c r="A2192" s="57"/>
      <c r="B2192" s="57"/>
      <c r="C2192" s="57"/>
    </row>
    <row r="2193" customHeight="1" spans="1:3">
      <c r="A2193" s="57"/>
      <c r="B2193" s="57"/>
      <c r="C2193" s="57"/>
    </row>
    <row r="2194" customHeight="1" spans="1:3">
      <c r="A2194" s="57"/>
      <c r="B2194" s="57"/>
      <c r="C2194" s="57"/>
    </row>
    <row r="2195" customHeight="1" spans="1:3">
      <c r="A2195" s="57"/>
      <c r="B2195" s="57"/>
      <c r="C2195" s="57"/>
    </row>
    <row r="2196" customHeight="1" spans="1:3">
      <c r="A2196" s="57"/>
      <c r="B2196" s="57"/>
      <c r="C2196" s="57"/>
    </row>
    <row r="2197" customHeight="1" spans="1:3">
      <c r="A2197" s="57"/>
      <c r="B2197" s="57"/>
      <c r="C2197" s="57"/>
    </row>
    <row r="2198" customHeight="1" spans="1:3">
      <c r="A2198" s="57"/>
      <c r="B2198" s="57"/>
      <c r="C2198" s="57"/>
    </row>
    <row r="2199" customHeight="1" spans="1:3">
      <c r="A2199" s="57"/>
      <c r="B2199" s="57"/>
      <c r="C2199" s="57"/>
    </row>
    <row r="2200" customHeight="1" spans="1:3">
      <c r="A2200" s="57"/>
      <c r="B2200" s="57"/>
      <c r="C2200" s="57"/>
    </row>
    <row r="2201" customHeight="1" spans="1:3">
      <c r="A2201" s="57"/>
      <c r="B2201" s="57"/>
      <c r="C2201" s="57"/>
    </row>
    <row r="2202" customHeight="1" spans="1:3">
      <c r="A2202" s="57"/>
      <c r="B2202" s="57"/>
      <c r="C2202" s="57"/>
    </row>
    <row r="2203" customHeight="1" spans="1:3">
      <c r="A2203" s="57"/>
      <c r="B2203" s="57"/>
      <c r="C2203" s="57"/>
    </row>
    <row r="2204" customHeight="1" spans="1:3">
      <c r="A2204" s="57"/>
      <c r="B2204" s="57"/>
      <c r="C2204" s="57"/>
    </row>
    <row r="2205" customHeight="1" spans="1:3">
      <c r="A2205" s="57"/>
      <c r="B2205" s="57"/>
      <c r="C2205" s="57"/>
    </row>
    <row r="2206" customHeight="1" spans="1:3">
      <c r="A2206" s="57"/>
      <c r="B2206" s="57"/>
      <c r="C2206" s="57"/>
    </row>
    <row r="2207" customHeight="1" spans="1:3">
      <c r="A2207" s="57"/>
      <c r="B2207" s="57"/>
      <c r="C2207" s="57"/>
    </row>
    <row r="2208" customHeight="1" spans="1:3">
      <c r="A2208" s="57"/>
      <c r="B2208" s="57"/>
      <c r="C2208" s="57"/>
    </row>
    <row r="2209" customHeight="1" spans="1:3">
      <c r="A2209" s="57"/>
      <c r="B2209" s="57"/>
      <c r="C2209" s="57"/>
    </row>
    <row r="2210" customHeight="1" spans="1:3">
      <c r="A2210" s="57"/>
      <c r="B2210" s="57"/>
      <c r="C2210" s="57"/>
    </row>
    <row r="2211" customHeight="1" spans="1:3">
      <c r="A2211" s="57"/>
      <c r="B2211" s="57"/>
      <c r="C2211" s="57"/>
    </row>
    <row r="2212" customHeight="1" spans="1:3">
      <c r="A2212" s="57"/>
      <c r="B2212" s="57"/>
      <c r="C2212" s="57"/>
    </row>
    <row r="2213" customHeight="1" spans="1:3">
      <c r="A2213" s="57"/>
      <c r="B2213" s="57"/>
      <c r="C2213" s="57"/>
    </row>
    <row r="2214" customHeight="1" spans="1:3">
      <c r="A2214" s="57"/>
      <c r="B2214" s="57"/>
      <c r="C2214" s="57"/>
    </row>
    <row r="2215" customHeight="1" spans="1:3">
      <c r="A2215" s="57"/>
      <c r="B2215" s="57"/>
      <c r="C2215" s="57"/>
    </row>
    <row r="2216" customHeight="1" spans="1:3">
      <c r="A2216" s="57"/>
      <c r="B2216" s="57"/>
      <c r="C2216" s="57"/>
    </row>
    <row r="2217" customHeight="1" spans="1:3">
      <c r="A2217" s="57"/>
      <c r="B2217" s="57"/>
      <c r="C2217" s="57"/>
    </row>
    <row r="2218" customHeight="1" spans="1:3">
      <c r="A2218" s="57"/>
      <c r="B2218" s="57"/>
      <c r="C2218" s="57"/>
    </row>
    <row r="2219" customHeight="1" spans="1:3">
      <c r="A2219" s="57"/>
      <c r="B2219" s="57"/>
      <c r="C2219" s="57"/>
    </row>
    <row r="2220" customHeight="1" spans="1:3">
      <c r="A2220" s="57"/>
      <c r="B2220" s="57"/>
      <c r="C2220" s="57"/>
    </row>
    <row r="2221" customHeight="1" spans="1:3">
      <c r="A2221" s="57"/>
      <c r="B2221" s="57"/>
      <c r="C2221" s="57"/>
    </row>
    <row r="2222" customHeight="1" spans="1:3">
      <c r="A2222" s="57"/>
      <c r="B2222" s="57"/>
      <c r="C2222" s="57"/>
    </row>
    <row r="2223" customHeight="1" spans="1:3">
      <c r="A2223" s="57"/>
      <c r="B2223" s="57"/>
      <c r="C2223" s="57"/>
    </row>
    <row r="2224" customHeight="1" spans="1:3">
      <c r="A2224" s="57"/>
      <c r="B2224" s="57"/>
      <c r="C2224" s="57"/>
    </row>
    <row r="2225" customHeight="1" spans="1:3">
      <c r="A2225" s="57"/>
      <c r="B2225" s="57"/>
      <c r="C2225" s="57"/>
    </row>
    <row r="2226" customHeight="1" spans="1:3">
      <c r="A2226" s="57"/>
      <c r="B2226" s="57"/>
      <c r="C2226" s="57"/>
    </row>
    <row r="2227" customHeight="1" spans="1:3">
      <c r="A2227" s="57"/>
      <c r="B2227" s="57"/>
      <c r="C2227" s="57"/>
    </row>
    <row r="2228" customHeight="1" spans="1:3">
      <c r="A2228" s="57"/>
      <c r="B2228" s="57"/>
      <c r="C2228" s="57"/>
    </row>
    <row r="2229" customHeight="1" spans="1:3">
      <c r="A2229" s="57"/>
      <c r="B2229" s="57"/>
      <c r="C2229" s="57"/>
    </row>
    <row r="2230" customHeight="1" spans="1:3">
      <c r="A2230" s="57"/>
      <c r="B2230" s="57"/>
      <c r="C2230" s="57"/>
    </row>
    <row r="2231" customHeight="1" spans="1:3">
      <c r="A2231" s="57"/>
      <c r="B2231" s="57"/>
      <c r="C2231" s="57"/>
    </row>
    <row r="2232" customHeight="1" spans="1:3">
      <c r="A2232" s="57"/>
      <c r="B2232" s="57"/>
      <c r="C2232" s="57"/>
    </row>
    <row r="2233" customHeight="1" spans="1:3">
      <c r="A2233" s="57"/>
      <c r="B2233" s="57"/>
      <c r="C2233" s="57"/>
    </row>
    <row r="2234" customHeight="1" spans="1:3">
      <c r="A2234" s="57"/>
      <c r="B2234" s="57"/>
      <c r="C2234" s="57"/>
    </row>
    <row r="2235" customHeight="1" spans="1:3">
      <c r="A2235" s="57"/>
      <c r="B2235" s="57"/>
      <c r="C2235" s="57"/>
    </row>
    <row r="2236" customHeight="1" spans="1:3">
      <c r="A2236" s="57"/>
      <c r="B2236" s="57"/>
      <c r="C2236" s="57"/>
    </row>
    <row r="2237" customHeight="1" spans="1:3">
      <c r="A2237" s="57"/>
      <c r="B2237" s="57"/>
      <c r="C2237" s="57"/>
    </row>
    <row r="2238" customHeight="1" spans="1:3">
      <c r="A2238" s="57"/>
      <c r="B2238" s="57"/>
      <c r="C2238" s="57"/>
    </row>
    <row r="2239" customHeight="1" spans="1:3">
      <c r="A2239" s="57"/>
      <c r="B2239" s="57"/>
      <c r="C2239" s="57"/>
    </row>
    <row r="2240" customHeight="1" spans="1:3">
      <c r="A2240" s="57"/>
      <c r="B2240" s="57"/>
      <c r="C2240" s="57"/>
    </row>
    <row r="2241" customHeight="1" spans="1:3">
      <c r="A2241" s="57"/>
      <c r="B2241" s="57"/>
      <c r="C2241" s="57"/>
    </row>
    <row r="2242" customHeight="1" spans="1:3">
      <c r="A2242" s="57"/>
      <c r="B2242" s="57"/>
      <c r="C2242" s="57"/>
    </row>
    <row r="2243" customHeight="1" spans="1:3">
      <c r="A2243" s="57"/>
      <c r="B2243" s="57"/>
      <c r="C2243" s="57"/>
    </row>
    <row r="2244" customHeight="1" spans="1:3">
      <c r="A2244" s="57"/>
      <c r="B2244" s="57"/>
      <c r="C2244" s="57"/>
    </row>
    <row r="2245" customHeight="1" spans="1:3">
      <c r="A2245" s="57"/>
      <c r="B2245" s="57"/>
      <c r="C2245" s="57"/>
    </row>
    <row r="2246" customHeight="1" spans="1:3">
      <c r="A2246" s="57"/>
      <c r="B2246" s="57"/>
      <c r="C2246" s="57"/>
    </row>
    <row r="2247" customHeight="1" spans="1:3">
      <c r="A2247" s="57"/>
      <c r="B2247" s="57"/>
      <c r="C2247" s="57"/>
    </row>
    <row r="2248" customHeight="1" spans="1:3">
      <c r="A2248" s="57"/>
      <c r="B2248" s="57"/>
      <c r="C2248" s="57"/>
    </row>
    <row r="2249" customHeight="1" spans="1:3">
      <c r="A2249" s="57"/>
      <c r="B2249" s="57"/>
      <c r="C2249" s="57"/>
    </row>
    <row r="2250" customHeight="1" spans="1:3">
      <c r="A2250" s="57"/>
      <c r="B2250" s="57"/>
      <c r="C2250" s="57"/>
    </row>
    <row r="2251" customHeight="1" spans="1:3">
      <c r="A2251" s="57"/>
      <c r="B2251" s="57"/>
      <c r="C2251" s="57"/>
    </row>
    <row r="2252" customHeight="1" spans="1:3">
      <c r="A2252" s="57"/>
      <c r="B2252" s="57"/>
      <c r="C2252" s="57"/>
    </row>
    <row r="2253" customHeight="1" spans="1:3">
      <c r="A2253" s="57"/>
      <c r="B2253" s="57"/>
      <c r="C2253" s="57"/>
    </row>
    <row r="2254" customHeight="1" spans="1:3">
      <c r="A2254" s="57"/>
      <c r="B2254" s="57"/>
      <c r="C2254" s="57"/>
    </row>
    <row r="2255" customHeight="1" spans="1:3">
      <c r="A2255" s="57"/>
      <c r="B2255" s="57"/>
      <c r="C2255" s="57"/>
    </row>
    <row r="2256" customHeight="1" spans="1:3">
      <c r="A2256" s="57"/>
      <c r="B2256" s="57"/>
      <c r="C2256" s="57"/>
    </row>
    <row r="2257" customHeight="1" spans="1:3">
      <c r="A2257" s="57"/>
      <c r="B2257" s="57"/>
      <c r="C2257" s="57"/>
    </row>
    <row r="2258" customHeight="1" spans="1:3">
      <c r="A2258" s="57"/>
      <c r="B2258" s="57"/>
      <c r="C2258" s="57"/>
    </row>
    <row r="2259" customHeight="1" spans="1:3">
      <c r="A2259" s="57"/>
      <c r="B2259" s="57"/>
      <c r="C2259" s="57"/>
    </row>
    <row r="2260" customHeight="1" spans="1:3">
      <c r="A2260" s="57"/>
      <c r="B2260" s="57"/>
      <c r="C2260" s="57"/>
    </row>
    <row r="2261" customHeight="1" spans="1:3">
      <c r="A2261" s="57"/>
      <c r="B2261" s="57"/>
      <c r="C2261" s="57"/>
    </row>
    <row r="2262" customHeight="1" spans="1:3">
      <c r="A2262" s="57"/>
      <c r="B2262" s="57"/>
      <c r="C2262" s="57"/>
    </row>
    <row r="2263" customHeight="1" spans="1:3">
      <c r="A2263" s="57"/>
      <c r="B2263" s="57"/>
      <c r="C2263" s="57"/>
    </row>
    <row r="2264" customHeight="1" spans="1:3">
      <c r="A2264" s="57"/>
      <c r="B2264" s="57"/>
      <c r="C2264" s="57"/>
    </row>
    <row r="2265" customHeight="1" spans="1:3">
      <c r="A2265" s="57"/>
      <c r="B2265" s="57"/>
      <c r="C2265" s="57"/>
    </row>
    <row r="2266" customHeight="1" spans="1:3">
      <c r="A2266" s="57"/>
      <c r="B2266" s="57"/>
      <c r="C2266" s="57"/>
    </row>
    <row r="2267" customHeight="1" spans="1:3">
      <c r="A2267" s="57"/>
      <c r="B2267" s="57"/>
      <c r="C2267" s="57"/>
    </row>
    <row r="2268" customHeight="1" spans="1:3">
      <c r="A2268" s="57"/>
      <c r="B2268" s="57"/>
      <c r="C2268" s="57"/>
    </row>
    <row r="2269" customHeight="1" spans="1:3">
      <c r="A2269" s="57"/>
      <c r="B2269" s="57"/>
      <c r="C2269" s="57"/>
    </row>
    <row r="2270" customHeight="1" spans="1:3">
      <c r="A2270" s="57"/>
      <c r="B2270" s="57"/>
      <c r="C2270" s="57"/>
    </row>
    <row r="2271" customHeight="1" spans="1:3">
      <c r="A2271" s="57"/>
      <c r="B2271" s="57"/>
      <c r="C2271" s="57"/>
    </row>
    <row r="2272" customHeight="1" spans="1:3">
      <c r="A2272" s="57"/>
      <c r="B2272" s="57"/>
      <c r="C2272" s="57"/>
    </row>
    <row r="2273" customHeight="1" spans="1:3">
      <c r="A2273" s="57"/>
      <c r="B2273" s="57"/>
      <c r="C2273" s="57"/>
    </row>
    <row r="2274" customHeight="1" spans="1:3">
      <c r="A2274" s="57"/>
      <c r="B2274" s="57"/>
      <c r="C2274" s="57"/>
    </row>
    <row r="2275" customHeight="1" spans="1:3">
      <c r="A2275" s="57"/>
      <c r="B2275" s="57"/>
      <c r="C2275" s="57"/>
    </row>
    <row r="2276" customHeight="1" spans="1:3">
      <c r="A2276" s="57"/>
      <c r="B2276" s="57"/>
      <c r="C2276" s="57"/>
    </row>
    <row r="2277" customHeight="1" spans="1:3">
      <c r="A2277" s="57"/>
      <c r="B2277" s="57"/>
      <c r="C2277" s="57"/>
    </row>
    <row r="2278" customHeight="1" spans="1:3">
      <c r="A2278" s="57"/>
      <c r="B2278" s="57"/>
      <c r="C2278" s="57"/>
    </row>
    <row r="2279" customHeight="1" spans="1:3">
      <c r="A2279" s="57"/>
      <c r="B2279" s="57"/>
      <c r="C2279" s="57"/>
    </row>
    <row r="2280" customHeight="1" spans="1:3">
      <c r="A2280" s="57"/>
      <c r="B2280" s="57"/>
      <c r="C2280" s="57"/>
    </row>
    <row r="2281" customHeight="1" spans="1:3">
      <c r="A2281" s="57"/>
      <c r="B2281" s="57"/>
      <c r="C2281" s="57"/>
    </row>
    <row r="2282" customHeight="1" spans="1:3">
      <c r="A2282" s="57"/>
      <c r="B2282" s="57"/>
      <c r="C2282" s="57"/>
    </row>
    <row r="2283" customHeight="1" spans="1:3">
      <c r="A2283" s="57"/>
      <c r="B2283" s="57"/>
      <c r="C2283" s="57"/>
    </row>
    <row r="2284" customHeight="1" spans="1:3">
      <c r="A2284" s="57"/>
      <c r="B2284" s="57"/>
      <c r="C2284" s="57"/>
    </row>
    <row r="2285" customHeight="1" spans="1:3">
      <c r="A2285" s="57"/>
      <c r="B2285" s="57"/>
      <c r="C2285" s="57"/>
    </row>
    <row r="2286" customHeight="1" spans="1:3">
      <c r="A2286" s="57"/>
      <c r="B2286" s="57"/>
      <c r="C2286" s="57"/>
    </row>
    <row r="2287" customHeight="1" spans="1:3">
      <c r="A2287" s="57"/>
      <c r="B2287" s="57"/>
      <c r="C2287" s="57"/>
    </row>
    <row r="2288" customHeight="1" spans="1:3">
      <c r="A2288" s="57"/>
      <c r="B2288" s="57"/>
      <c r="C2288" s="57"/>
    </row>
    <row r="2289" customHeight="1" spans="1:3">
      <c r="A2289" s="57"/>
      <c r="B2289" s="57"/>
      <c r="C2289" s="57"/>
    </row>
    <row r="2290" customHeight="1" spans="1:3">
      <c r="A2290" s="57"/>
      <c r="B2290" s="57"/>
      <c r="C2290" s="57"/>
    </row>
    <row r="2291" customHeight="1" spans="1:3">
      <c r="A2291" s="57"/>
      <c r="B2291" s="57"/>
      <c r="C2291" s="57"/>
    </row>
    <row r="2292" customHeight="1" spans="1:3">
      <c r="A2292" s="57"/>
      <c r="B2292" s="57"/>
      <c r="C2292" s="57"/>
    </row>
    <row r="2293" customHeight="1" spans="1:3">
      <c r="A2293" s="57"/>
      <c r="B2293" s="57"/>
      <c r="C2293" s="57"/>
    </row>
    <row r="2294" customHeight="1" spans="1:3">
      <c r="A2294" s="57"/>
      <c r="B2294" s="57"/>
      <c r="C2294" s="57"/>
    </row>
    <row r="2295" customHeight="1" spans="1:3">
      <c r="A2295" s="57"/>
      <c r="B2295" s="57"/>
      <c r="C2295" s="57"/>
    </row>
    <row r="2296" customHeight="1" spans="1:3">
      <c r="A2296" s="57"/>
      <c r="B2296" s="57"/>
      <c r="C2296" s="57"/>
    </row>
    <row r="2297" customHeight="1" spans="1:3">
      <c r="A2297" s="57"/>
      <c r="B2297" s="57"/>
      <c r="C2297" s="57"/>
    </row>
    <row r="2298" customHeight="1" spans="1:3">
      <c r="A2298" s="57"/>
      <c r="B2298" s="57"/>
      <c r="C2298" s="57"/>
    </row>
    <row r="2299" customHeight="1" spans="1:3">
      <c r="A2299" s="57"/>
      <c r="B2299" s="57"/>
      <c r="C2299" s="57"/>
    </row>
    <row r="2300" customHeight="1" spans="1:3">
      <c r="A2300" s="57"/>
      <c r="B2300" s="57"/>
      <c r="C2300" s="57"/>
    </row>
    <row r="2301" customHeight="1" spans="1:3">
      <c r="A2301" s="57"/>
      <c r="B2301" s="57"/>
      <c r="C2301" s="57"/>
    </row>
    <row r="2302" customHeight="1" spans="1:3">
      <c r="A2302" s="57"/>
      <c r="B2302" s="57"/>
      <c r="C2302" s="57"/>
    </row>
    <row r="2303" customHeight="1" spans="1:3">
      <c r="A2303" s="57"/>
      <c r="B2303" s="57"/>
      <c r="C2303" s="57"/>
    </row>
    <row r="2304" customHeight="1" spans="1:3">
      <c r="A2304" s="57"/>
      <c r="B2304" s="57"/>
      <c r="C2304" s="57"/>
    </row>
    <row r="2305" customHeight="1" spans="1:3">
      <c r="A2305" s="57"/>
      <c r="B2305" s="57"/>
      <c r="C2305" s="57"/>
    </row>
    <row r="2306" customHeight="1" spans="1:3">
      <c r="A2306" s="57"/>
      <c r="B2306" s="57"/>
      <c r="C2306" s="57"/>
    </row>
    <row r="2307" customHeight="1" spans="1:3">
      <c r="A2307" s="57"/>
      <c r="B2307" s="57"/>
      <c r="C2307" s="57"/>
    </row>
    <row r="2308" customHeight="1" spans="1:3">
      <c r="A2308" s="57"/>
      <c r="B2308" s="57"/>
      <c r="C2308" s="57"/>
    </row>
    <row r="2309" customHeight="1" spans="1:3">
      <c r="A2309" s="57"/>
      <c r="B2309" s="57"/>
      <c r="C2309" s="57"/>
    </row>
    <row r="2310" customHeight="1" spans="1:3">
      <c r="A2310" s="57"/>
      <c r="B2310" s="57"/>
      <c r="C2310" s="57"/>
    </row>
    <row r="2311" customHeight="1" spans="1:3">
      <c r="A2311" s="57"/>
      <c r="B2311" s="57"/>
      <c r="C2311" s="57"/>
    </row>
    <row r="2312" customHeight="1" spans="1:3">
      <c r="A2312" s="57"/>
      <c r="B2312" s="57"/>
      <c r="C2312" s="57"/>
    </row>
    <row r="2313" customHeight="1" spans="1:3">
      <c r="A2313" s="57"/>
      <c r="B2313" s="57"/>
      <c r="C2313" s="57"/>
    </row>
    <row r="2314" customHeight="1" spans="1:3">
      <c r="A2314" s="57"/>
      <c r="B2314" s="57"/>
      <c r="C2314" s="57"/>
    </row>
    <row r="2315" customHeight="1" spans="1:3">
      <c r="A2315" s="57"/>
      <c r="B2315" s="57"/>
      <c r="C2315" s="57"/>
    </row>
    <row r="2316" customHeight="1" spans="1:3">
      <c r="A2316" s="57"/>
      <c r="B2316" s="57"/>
      <c r="C2316" s="57"/>
    </row>
    <row r="2317" customHeight="1" spans="1:3">
      <c r="A2317" s="57"/>
      <c r="B2317" s="57"/>
      <c r="C2317" s="57"/>
    </row>
    <row r="2318" customHeight="1" spans="1:3">
      <c r="A2318" s="57"/>
      <c r="B2318" s="57"/>
      <c r="C2318" s="57"/>
    </row>
    <row r="2319" customHeight="1" spans="1:3">
      <c r="A2319" s="57"/>
      <c r="B2319" s="57"/>
      <c r="C2319" s="57"/>
    </row>
    <row r="2320" customHeight="1" spans="1:3">
      <c r="A2320" s="57"/>
      <c r="B2320" s="57"/>
      <c r="C2320" s="57"/>
    </row>
    <row r="2321" customHeight="1" spans="1:3">
      <c r="A2321" s="57"/>
      <c r="B2321" s="57"/>
      <c r="C2321" s="57"/>
    </row>
    <row r="2322" customHeight="1" spans="1:3">
      <c r="A2322" s="57"/>
      <c r="B2322" s="57"/>
      <c r="C2322" s="57"/>
    </row>
    <row r="2323" customHeight="1" spans="1:3">
      <c r="A2323" s="57"/>
      <c r="B2323" s="57"/>
      <c r="C2323" s="57"/>
    </row>
    <row r="2324" customHeight="1" spans="1:3">
      <c r="A2324" s="57"/>
      <c r="B2324" s="57"/>
      <c r="C2324" s="57"/>
    </row>
    <row r="2325" customHeight="1" spans="1:3">
      <c r="A2325" s="57"/>
      <c r="B2325" s="57"/>
      <c r="C2325" s="57"/>
    </row>
    <row r="2326" customHeight="1" spans="1:3">
      <c r="A2326" s="57"/>
      <c r="B2326" s="57"/>
      <c r="C2326" s="57"/>
    </row>
    <row r="2327" customHeight="1" spans="1:3">
      <c r="A2327" s="57"/>
      <c r="B2327" s="57"/>
      <c r="C2327" s="57"/>
    </row>
    <row r="2328" customHeight="1" spans="1:3">
      <c r="A2328" s="57"/>
      <c r="B2328" s="57"/>
      <c r="C2328" s="57"/>
    </row>
    <row r="2329" customHeight="1" spans="1:3">
      <c r="A2329" s="57"/>
      <c r="B2329" s="57"/>
      <c r="C2329" s="57"/>
    </row>
    <row r="2330" customHeight="1" spans="1:3">
      <c r="A2330" s="57"/>
      <c r="B2330" s="57"/>
      <c r="C2330" s="57"/>
    </row>
    <row r="2331" customHeight="1" spans="1:3">
      <c r="A2331" s="57"/>
      <c r="B2331" s="57"/>
      <c r="C2331" s="57"/>
    </row>
    <row r="2332" customHeight="1" spans="1:3">
      <c r="A2332" s="57"/>
      <c r="B2332" s="57"/>
      <c r="C2332" s="57"/>
    </row>
    <row r="2333" customHeight="1" spans="1:3">
      <c r="A2333" s="57"/>
      <c r="B2333" s="57"/>
      <c r="C2333" s="57"/>
    </row>
    <row r="2334" customHeight="1" spans="1:3">
      <c r="A2334" s="57"/>
      <c r="B2334" s="57"/>
      <c r="C2334" s="57"/>
    </row>
    <row r="2335" customHeight="1" spans="1:3">
      <c r="A2335" s="57"/>
      <c r="B2335" s="57"/>
      <c r="C2335" s="57"/>
    </row>
    <row r="2336" customHeight="1" spans="1:3">
      <c r="A2336" s="57"/>
      <c r="B2336" s="57"/>
      <c r="C2336" s="57"/>
    </row>
    <row r="2337" customHeight="1" spans="1:3">
      <c r="A2337" s="57"/>
      <c r="B2337" s="57"/>
      <c r="C2337" s="57"/>
    </row>
    <row r="2338" customHeight="1" spans="1:3">
      <c r="A2338" s="57"/>
      <c r="B2338" s="57"/>
      <c r="C2338" s="57"/>
    </row>
    <row r="2339" customHeight="1" spans="1:3">
      <c r="A2339" s="57"/>
      <c r="B2339" s="57"/>
      <c r="C2339" s="57"/>
    </row>
    <row r="2340" customHeight="1" spans="1:3">
      <c r="A2340" s="57"/>
      <c r="B2340" s="57"/>
      <c r="C2340" s="57"/>
    </row>
    <row r="2341" customHeight="1" spans="1:3">
      <c r="A2341" s="57"/>
      <c r="B2341" s="57"/>
      <c r="C2341" s="57"/>
    </row>
    <row r="2342" customHeight="1" spans="1:3">
      <c r="A2342" s="57"/>
      <c r="B2342" s="57"/>
      <c r="C2342" s="57"/>
    </row>
    <row r="2343" customHeight="1" spans="1:3">
      <c r="A2343" s="57"/>
      <c r="B2343" s="57"/>
      <c r="C2343" s="57"/>
    </row>
    <row r="2344" customHeight="1" spans="1:3">
      <c r="A2344" s="57"/>
      <c r="B2344" s="57"/>
      <c r="C2344" s="57"/>
    </row>
    <row r="2345" customHeight="1" spans="1:3">
      <c r="A2345" s="57"/>
      <c r="B2345" s="57"/>
      <c r="C2345" s="57"/>
    </row>
    <row r="2346" customHeight="1" spans="1:3">
      <c r="A2346" s="57"/>
      <c r="B2346" s="57"/>
      <c r="C2346" s="57"/>
    </row>
    <row r="2347" customHeight="1" spans="1:3">
      <c r="A2347" s="57"/>
      <c r="B2347" s="57"/>
      <c r="C2347" s="57"/>
    </row>
    <row r="2348" customHeight="1" spans="1:3">
      <c r="A2348" s="57"/>
      <c r="B2348" s="57"/>
      <c r="C2348" s="57"/>
    </row>
    <row r="2349" customHeight="1" spans="1:3">
      <c r="A2349" s="57"/>
      <c r="B2349" s="57"/>
      <c r="C2349" s="57"/>
    </row>
    <row r="2350" customHeight="1" spans="1:3">
      <c r="A2350" s="57"/>
      <c r="B2350" s="57"/>
      <c r="C2350" s="57"/>
    </row>
    <row r="2351" customHeight="1" spans="1:3">
      <c r="A2351" s="57"/>
      <c r="B2351" s="57"/>
      <c r="C2351" s="57"/>
    </row>
    <row r="2352" customHeight="1" spans="1:3">
      <c r="A2352" s="57"/>
      <c r="B2352" s="57"/>
      <c r="C2352" s="57"/>
    </row>
    <row r="2353" customHeight="1" spans="1:3">
      <c r="A2353" s="57"/>
      <c r="B2353" s="57"/>
      <c r="C2353" s="57"/>
    </row>
    <row r="2354" customHeight="1" spans="1:3">
      <c r="A2354" s="57"/>
      <c r="B2354" s="57"/>
      <c r="C2354" s="57"/>
    </row>
    <row r="2355" customHeight="1" spans="1:3">
      <c r="A2355" s="57"/>
      <c r="B2355" s="57"/>
      <c r="C2355" s="57"/>
    </row>
    <row r="2356" customHeight="1" spans="1:3">
      <c r="A2356" s="57"/>
      <c r="B2356" s="57"/>
      <c r="C2356" s="57"/>
    </row>
    <row r="2357" customHeight="1" spans="1:3">
      <c r="A2357" s="57"/>
      <c r="B2357" s="57"/>
      <c r="C2357" s="57"/>
    </row>
    <row r="2358" customHeight="1" spans="1:3">
      <c r="A2358" s="57"/>
      <c r="B2358" s="57"/>
      <c r="C2358" s="57"/>
    </row>
    <row r="2359" customHeight="1" spans="1:3">
      <c r="A2359" s="57"/>
      <c r="B2359" s="57"/>
      <c r="C2359" s="57"/>
    </row>
    <row r="2360" customHeight="1" spans="1:3">
      <c r="A2360" s="57"/>
      <c r="B2360" s="57"/>
      <c r="C2360" s="57"/>
    </row>
    <row r="2361" customHeight="1" spans="1:3">
      <c r="A2361" s="57"/>
      <c r="B2361" s="57"/>
      <c r="C2361" s="57"/>
    </row>
    <row r="2362" customHeight="1" spans="1:3">
      <c r="A2362" s="57"/>
      <c r="B2362" s="57"/>
      <c r="C2362" s="57"/>
    </row>
    <row r="2363" customHeight="1" spans="1:3">
      <c r="A2363" s="57"/>
      <c r="B2363" s="57"/>
      <c r="C2363" s="57"/>
    </row>
    <row r="2364" customHeight="1" spans="1:3">
      <c r="A2364" s="57"/>
      <c r="B2364" s="57"/>
      <c r="C2364" s="57"/>
    </row>
    <row r="2365" customHeight="1" spans="1:3">
      <c r="A2365" s="57"/>
      <c r="B2365" s="57"/>
      <c r="C2365" s="57"/>
    </row>
    <row r="2366" customHeight="1" spans="1:3">
      <c r="A2366" s="57"/>
      <c r="B2366" s="57"/>
      <c r="C2366" s="57"/>
    </row>
    <row r="2367" customHeight="1" spans="1:3">
      <c r="A2367" s="57"/>
      <c r="B2367" s="57"/>
      <c r="C2367" s="57"/>
    </row>
    <row r="2368" customHeight="1" spans="1:3">
      <c r="A2368" s="57"/>
      <c r="B2368" s="57"/>
      <c r="C2368" s="57"/>
    </row>
    <row r="2369" customHeight="1" spans="1:3">
      <c r="A2369" s="57"/>
      <c r="B2369" s="57"/>
      <c r="C2369" s="57"/>
    </row>
    <row r="2370" customHeight="1" spans="1:3">
      <c r="A2370" s="57"/>
      <c r="B2370" s="57"/>
      <c r="C2370" s="57"/>
    </row>
    <row r="2371" customHeight="1" spans="1:3">
      <c r="A2371" s="57"/>
      <c r="B2371" s="57"/>
      <c r="C2371" s="57"/>
    </row>
    <row r="2372" customHeight="1" spans="1:3">
      <c r="A2372" s="57"/>
      <c r="B2372" s="57"/>
      <c r="C2372" s="57"/>
    </row>
    <row r="2373" customHeight="1" spans="1:3">
      <c r="A2373" s="57"/>
      <c r="B2373" s="57"/>
      <c r="C2373" s="57"/>
    </row>
    <row r="2374" customHeight="1" spans="1:3">
      <c r="A2374" s="57"/>
      <c r="B2374" s="57"/>
      <c r="C2374" s="57"/>
    </row>
    <row r="2375" customHeight="1" spans="1:3">
      <c r="A2375" s="57"/>
      <c r="B2375" s="57"/>
      <c r="C2375" s="57"/>
    </row>
    <row r="2376" customHeight="1" spans="1:3">
      <c r="A2376" s="57"/>
      <c r="B2376" s="57"/>
      <c r="C2376" s="57"/>
    </row>
    <row r="2377" customHeight="1" spans="1:3">
      <c r="A2377" s="57"/>
      <c r="B2377" s="57"/>
      <c r="C2377" s="57"/>
    </row>
    <row r="2378" customHeight="1" spans="1:3">
      <c r="A2378" s="57"/>
      <c r="B2378" s="57"/>
      <c r="C2378" s="57"/>
    </row>
    <row r="2379" customHeight="1" spans="1:3">
      <c r="A2379" s="57"/>
      <c r="B2379" s="57"/>
      <c r="C2379" s="57"/>
    </row>
    <row r="2380" customHeight="1" spans="1:3">
      <c r="A2380" s="57"/>
      <c r="B2380" s="57"/>
      <c r="C2380" s="57"/>
    </row>
    <row r="2381" customHeight="1" spans="1:3">
      <c r="A2381" s="57"/>
      <c r="B2381" s="57"/>
      <c r="C2381" s="57"/>
    </row>
    <row r="2382" customHeight="1" spans="1:3">
      <c r="A2382" s="57"/>
      <c r="B2382" s="57"/>
      <c r="C2382" s="57"/>
    </row>
    <row r="2383" customHeight="1" spans="1:3">
      <c r="A2383" s="57"/>
      <c r="B2383" s="57"/>
      <c r="C2383" s="57"/>
    </row>
    <row r="2384" customHeight="1" spans="1:3">
      <c r="A2384" s="57"/>
      <c r="B2384" s="57"/>
      <c r="C2384" s="57"/>
    </row>
    <row r="2385" customHeight="1" spans="1:3">
      <c r="A2385" s="57"/>
      <c r="B2385" s="57"/>
      <c r="C2385" s="57"/>
    </row>
    <row r="2386" customHeight="1" spans="1:3">
      <c r="A2386" s="57"/>
      <c r="B2386" s="57"/>
      <c r="C2386" s="57"/>
    </row>
    <row r="2387" customHeight="1" spans="1:3">
      <c r="A2387" s="57"/>
      <c r="B2387" s="57"/>
      <c r="C2387" s="57"/>
    </row>
    <row r="2388" customHeight="1" spans="1:3">
      <c r="A2388" s="57"/>
      <c r="B2388" s="57"/>
      <c r="C2388" s="57"/>
    </row>
    <row r="2389" customHeight="1" spans="1:3">
      <c r="A2389" s="57"/>
      <c r="B2389" s="57"/>
      <c r="C2389" s="57"/>
    </row>
    <row r="2390" customHeight="1" spans="1:3">
      <c r="A2390" s="57"/>
      <c r="B2390" s="57"/>
      <c r="C2390" s="57"/>
    </row>
    <row r="2391" customHeight="1" spans="1:3">
      <c r="A2391" s="57"/>
      <c r="B2391" s="57"/>
      <c r="C2391" s="57"/>
    </row>
    <row r="2392" customHeight="1" spans="1:3">
      <c r="A2392" s="57"/>
      <c r="B2392" s="57"/>
      <c r="C2392" s="57"/>
    </row>
    <row r="2393" customHeight="1" spans="1:3">
      <c r="A2393" s="57"/>
      <c r="B2393" s="57"/>
      <c r="C2393" s="57"/>
    </row>
    <row r="2394" customHeight="1" spans="1:3">
      <c r="A2394" s="57"/>
      <c r="B2394" s="57"/>
      <c r="C2394" s="57"/>
    </row>
    <row r="2395" customHeight="1" spans="1:3">
      <c r="A2395" s="57"/>
      <c r="B2395" s="57"/>
      <c r="C2395" s="57"/>
    </row>
    <row r="2396" customHeight="1" spans="1:3">
      <c r="A2396" s="57"/>
      <c r="B2396" s="57"/>
      <c r="C2396" s="57"/>
    </row>
    <row r="2397" customHeight="1" spans="1:3">
      <c r="A2397" s="57"/>
      <c r="B2397" s="57"/>
      <c r="C2397" s="57"/>
    </row>
    <row r="2398" customHeight="1" spans="1:3">
      <c r="A2398" s="57"/>
      <c r="B2398" s="57"/>
      <c r="C2398" s="57"/>
    </row>
    <row r="2399" customHeight="1" spans="1:3">
      <c r="A2399" s="57"/>
      <c r="B2399" s="57"/>
      <c r="C2399" s="57"/>
    </row>
    <row r="2400" customHeight="1" spans="1:3">
      <c r="A2400" s="57"/>
      <c r="B2400" s="57"/>
      <c r="C2400" s="57"/>
    </row>
    <row r="2401" customHeight="1" spans="1:3">
      <c r="A2401" s="57"/>
      <c r="B2401" s="57"/>
      <c r="C2401" s="57"/>
    </row>
    <row r="2402" customHeight="1" spans="1:3">
      <c r="A2402" s="57"/>
      <c r="B2402" s="57"/>
      <c r="C2402" s="57"/>
    </row>
    <row r="2403" customHeight="1" spans="1:3">
      <c r="A2403" s="57"/>
      <c r="B2403" s="57"/>
      <c r="C2403" s="57"/>
    </row>
    <row r="2404" customHeight="1" spans="1:3">
      <c r="A2404" s="57"/>
      <c r="B2404" s="57"/>
      <c r="C2404" s="57"/>
    </row>
    <row r="2405" customHeight="1" spans="1:3">
      <c r="A2405" s="57"/>
      <c r="B2405" s="57"/>
      <c r="C2405" s="57"/>
    </row>
    <row r="2406" customHeight="1" spans="1:3">
      <c r="A2406" s="57"/>
      <c r="B2406" s="57"/>
      <c r="C2406" s="57"/>
    </row>
    <row r="2407" customHeight="1" spans="1:3">
      <c r="A2407" s="57"/>
      <c r="B2407" s="57"/>
      <c r="C2407" s="57"/>
    </row>
    <row r="2408" customHeight="1" spans="1:3">
      <c r="A2408" s="57"/>
      <c r="B2408" s="57"/>
      <c r="C2408" s="57"/>
    </row>
    <row r="2409" customHeight="1" spans="1:3">
      <c r="A2409" s="57"/>
      <c r="B2409" s="57"/>
      <c r="C2409" s="57"/>
    </row>
    <row r="2410" customHeight="1" spans="1:3">
      <c r="A2410" s="57"/>
      <c r="B2410" s="57"/>
      <c r="C2410" s="57"/>
    </row>
    <row r="2411" customHeight="1" spans="1:3">
      <c r="A2411" s="57"/>
      <c r="B2411" s="57"/>
      <c r="C2411" s="57"/>
    </row>
    <row r="2412" customHeight="1" spans="1:3">
      <c r="A2412" s="57"/>
      <c r="B2412" s="57"/>
      <c r="C2412" s="57"/>
    </row>
    <row r="2413" customHeight="1" spans="1:3">
      <c r="A2413" s="57"/>
      <c r="B2413" s="57"/>
      <c r="C2413" s="57"/>
    </row>
    <row r="2414" customHeight="1" spans="1:3">
      <c r="A2414" s="57"/>
      <c r="B2414" s="57"/>
      <c r="C2414" s="57"/>
    </row>
    <row r="2415" customHeight="1" spans="1:3">
      <c r="A2415" s="57"/>
      <c r="B2415" s="57"/>
      <c r="C2415" s="57"/>
    </row>
    <row r="2416" customHeight="1" spans="1:3">
      <c r="A2416" s="57"/>
      <c r="B2416" s="57"/>
      <c r="C2416" s="57"/>
    </row>
    <row r="2417" customHeight="1" spans="1:3">
      <c r="A2417" s="57"/>
      <c r="B2417" s="57"/>
      <c r="C2417" s="57"/>
    </row>
    <row r="2418" customHeight="1" spans="1:3">
      <c r="A2418" s="57"/>
      <c r="B2418" s="57"/>
      <c r="C2418" s="57"/>
    </row>
    <row r="2419" customHeight="1" spans="1:3">
      <c r="A2419" s="57"/>
      <c r="B2419" s="57"/>
      <c r="C2419" s="57"/>
    </row>
    <row r="2420" customHeight="1" spans="1:3">
      <c r="A2420" s="57"/>
      <c r="B2420" s="57"/>
      <c r="C2420" s="57"/>
    </row>
    <row r="2421" customHeight="1" spans="1:3">
      <c r="A2421" s="57"/>
      <c r="B2421" s="57"/>
      <c r="C2421" s="57"/>
    </row>
    <row r="2422" customHeight="1" spans="1:3">
      <c r="A2422" s="57"/>
      <c r="B2422" s="57"/>
      <c r="C2422" s="57"/>
    </row>
    <row r="2423" customHeight="1" spans="1:3">
      <c r="A2423" s="57"/>
      <c r="B2423" s="57"/>
      <c r="C2423" s="57"/>
    </row>
    <row r="2424" customHeight="1" spans="1:3">
      <c r="A2424" s="57"/>
      <c r="B2424" s="57"/>
      <c r="C2424" s="57"/>
    </row>
    <row r="2425" customHeight="1" spans="1:3">
      <c r="A2425" s="57"/>
      <c r="B2425" s="57"/>
      <c r="C2425" s="57"/>
    </row>
    <row r="2426" customHeight="1" spans="1:3">
      <c r="A2426" s="57"/>
      <c r="B2426" s="57"/>
      <c r="C2426" s="57"/>
    </row>
    <row r="2427" customHeight="1" spans="1:3">
      <c r="A2427" s="57"/>
      <c r="B2427" s="57"/>
      <c r="C2427" s="57"/>
    </row>
    <row r="2428" customHeight="1" spans="1:3">
      <c r="A2428" s="57"/>
      <c r="B2428" s="57"/>
      <c r="C2428" s="57"/>
    </row>
    <row r="2429" customHeight="1" spans="1:3">
      <c r="A2429" s="57"/>
      <c r="B2429" s="57"/>
      <c r="C2429" s="57"/>
    </row>
    <row r="2430" customHeight="1" spans="1:3">
      <c r="A2430" s="57"/>
      <c r="B2430" s="57"/>
      <c r="C2430" s="57"/>
    </row>
    <row r="2431" customHeight="1" spans="1:3">
      <c r="A2431" s="57"/>
      <c r="B2431" s="57"/>
      <c r="C2431" s="57"/>
    </row>
    <row r="2432" customHeight="1" spans="1:3">
      <c r="A2432" s="57"/>
      <c r="B2432" s="57"/>
      <c r="C2432" s="57"/>
    </row>
    <row r="2433" customHeight="1" spans="1:3">
      <c r="A2433" s="57"/>
      <c r="B2433" s="57"/>
      <c r="C2433" s="57"/>
    </row>
    <row r="2434" customHeight="1" spans="1:3">
      <c r="A2434" s="57"/>
      <c r="B2434" s="57"/>
      <c r="C2434" s="57"/>
    </row>
    <row r="2435" customHeight="1" spans="1:3">
      <c r="A2435" s="57"/>
      <c r="B2435" s="57"/>
      <c r="C2435" s="57"/>
    </row>
    <row r="2436" customHeight="1" spans="1:3">
      <c r="A2436" s="57"/>
      <c r="B2436" s="57"/>
      <c r="C2436" s="57"/>
    </row>
    <row r="2437" customHeight="1" spans="1:3">
      <c r="A2437" s="57"/>
      <c r="B2437" s="57"/>
      <c r="C2437" s="57"/>
    </row>
    <row r="2438" customHeight="1" spans="1:3">
      <c r="A2438" s="57"/>
      <c r="B2438" s="57"/>
      <c r="C2438" s="57"/>
    </row>
    <row r="2439" customHeight="1" spans="1:3">
      <c r="A2439" s="57"/>
      <c r="B2439" s="57"/>
      <c r="C2439" s="57"/>
    </row>
    <row r="2440" customHeight="1" spans="1:3">
      <c r="A2440" s="57"/>
      <c r="B2440" s="57"/>
      <c r="C2440" s="57"/>
    </row>
    <row r="2441" customHeight="1" spans="1:3">
      <c r="A2441" s="57"/>
      <c r="B2441" s="57"/>
      <c r="C2441" s="57"/>
    </row>
    <row r="2442" customHeight="1" spans="1:3">
      <c r="A2442" s="57"/>
      <c r="B2442" s="57"/>
      <c r="C2442" s="57"/>
    </row>
    <row r="2443" customHeight="1" spans="1:3">
      <c r="A2443" s="57"/>
      <c r="B2443" s="57"/>
      <c r="C2443" s="57"/>
    </row>
    <row r="2444" customHeight="1" spans="1:3">
      <c r="A2444" s="57"/>
      <c r="B2444" s="57"/>
      <c r="C2444" s="57"/>
    </row>
    <row r="2445" customHeight="1" spans="1:3">
      <c r="A2445" s="57"/>
      <c r="B2445" s="57"/>
      <c r="C2445" s="57"/>
    </row>
    <row r="2446" customHeight="1" spans="1:3">
      <c r="A2446" s="57"/>
      <c r="B2446" s="57"/>
      <c r="C2446" s="57"/>
    </row>
    <row r="2447" customHeight="1" spans="1:3">
      <c r="A2447" s="57"/>
      <c r="B2447" s="57"/>
      <c r="C2447" s="57"/>
    </row>
    <row r="2448" customHeight="1" spans="1:3">
      <c r="A2448" s="57"/>
      <c r="B2448" s="57"/>
      <c r="C2448" s="57"/>
    </row>
    <row r="2449" customHeight="1" spans="1:3">
      <c r="A2449" s="57"/>
      <c r="B2449" s="57"/>
      <c r="C2449" s="57"/>
    </row>
    <row r="2450" customHeight="1" spans="1:3">
      <c r="A2450" s="57"/>
      <c r="B2450" s="57"/>
      <c r="C2450" s="57"/>
    </row>
    <row r="2451" customHeight="1" spans="1:3">
      <c r="A2451" s="57"/>
      <c r="B2451" s="57"/>
      <c r="C2451" s="57"/>
    </row>
    <row r="2452" customHeight="1" spans="1:3">
      <c r="A2452" s="57"/>
      <c r="B2452" s="57"/>
      <c r="C2452" s="57"/>
    </row>
    <row r="2453" customHeight="1" spans="1:3">
      <c r="A2453" s="57"/>
      <c r="B2453" s="57"/>
      <c r="C2453" s="57"/>
    </row>
    <row r="2454" customHeight="1" spans="1:3">
      <c r="A2454" s="57"/>
      <c r="B2454" s="57"/>
      <c r="C2454" s="57"/>
    </row>
    <row r="2455" customHeight="1" spans="1:3">
      <c r="A2455" s="57"/>
      <c r="B2455" s="57"/>
      <c r="C2455" s="57"/>
    </row>
    <row r="2456" customHeight="1" spans="1:3">
      <c r="A2456" s="57"/>
      <c r="B2456" s="57"/>
      <c r="C2456" s="57"/>
    </row>
    <row r="2457" customHeight="1" spans="1:3">
      <c r="A2457" s="57"/>
      <c r="B2457" s="57"/>
      <c r="C2457" s="57"/>
    </row>
    <row r="2458" customHeight="1" spans="1:3">
      <c r="A2458" s="57"/>
      <c r="B2458" s="57"/>
      <c r="C2458" s="57"/>
    </row>
    <row r="2459" customHeight="1" spans="1:3">
      <c r="A2459" s="57"/>
      <c r="B2459" s="57"/>
      <c r="C2459" s="57"/>
    </row>
    <row r="2460" customHeight="1" spans="1:3">
      <c r="A2460" s="57"/>
      <c r="B2460" s="57"/>
      <c r="C2460" s="57"/>
    </row>
    <row r="2461" customHeight="1" spans="1:3">
      <c r="A2461" s="57"/>
      <c r="B2461" s="57"/>
      <c r="C2461" s="57"/>
    </row>
    <row r="2462" customHeight="1" spans="1:3">
      <c r="A2462" s="57"/>
      <c r="B2462" s="57"/>
      <c r="C2462" s="57"/>
    </row>
    <row r="2463" customHeight="1" spans="1:3">
      <c r="A2463" s="57"/>
      <c r="B2463" s="57"/>
      <c r="C2463" s="57"/>
    </row>
    <row r="2464" customHeight="1" spans="1:3">
      <c r="A2464" s="57"/>
      <c r="B2464" s="57"/>
      <c r="C2464" s="57"/>
    </row>
    <row r="2465" customHeight="1" spans="1:3">
      <c r="A2465" s="57"/>
      <c r="B2465" s="57"/>
      <c r="C2465" s="57"/>
    </row>
    <row r="2466" customHeight="1" spans="1:3">
      <c r="A2466" s="57"/>
      <c r="B2466" s="57"/>
      <c r="C2466" s="57"/>
    </row>
    <row r="2467" customHeight="1" spans="1:3">
      <c r="A2467" s="57"/>
      <c r="B2467" s="57"/>
      <c r="C2467" s="57"/>
    </row>
    <row r="2468" customHeight="1" spans="1:3">
      <c r="A2468" s="57"/>
      <c r="B2468" s="57"/>
      <c r="C2468" s="57"/>
    </row>
    <row r="2469" customHeight="1" spans="1:3">
      <c r="A2469" s="57"/>
      <c r="B2469" s="57"/>
      <c r="C2469" s="57"/>
    </row>
    <row r="2470" customHeight="1" spans="1:3">
      <c r="A2470" s="57"/>
      <c r="B2470" s="57"/>
      <c r="C2470" s="57"/>
    </row>
    <row r="2471" customHeight="1" spans="1:3">
      <c r="A2471" s="57"/>
      <c r="B2471" s="57"/>
      <c r="C2471" s="57"/>
    </row>
    <row r="2472" customHeight="1" spans="1:3">
      <c r="A2472" s="57"/>
      <c r="B2472" s="57"/>
      <c r="C2472" s="57"/>
    </row>
    <row r="2473" customHeight="1" spans="1:3">
      <c r="A2473" s="57"/>
      <c r="B2473" s="57"/>
      <c r="C2473" s="57"/>
    </row>
    <row r="2474" customHeight="1" spans="1:3">
      <c r="A2474" s="57"/>
      <c r="B2474" s="57"/>
      <c r="C2474" s="57"/>
    </row>
    <row r="2475" customHeight="1" spans="1:3">
      <c r="A2475" s="57"/>
      <c r="B2475" s="57"/>
      <c r="C2475" s="57"/>
    </row>
    <row r="2476" customHeight="1" spans="1:3">
      <c r="A2476" s="57"/>
      <c r="B2476" s="57"/>
      <c r="C2476" s="57"/>
    </row>
    <row r="2477" customHeight="1" spans="1:3">
      <c r="A2477" s="57"/>
      <c r="B2477" s="57"/>
      <c r="C2477" s="57"/>
    </row>
    <row r="2478" customHeight="1" spans="1:3">
      <c r="A2478" s="57"/>
      <c r="B2478" s="57"/>
      <c r="C2478" s="57"/>
    </row>
    <row r="2479" customHeight="1" spans="1:3">
      <c r="A2479" s="57"/>
      <c r="B2479" s="57"/>
      <c r="C2479" s="57"/>
    </row>
    <row r="2480" customHeight="1" spans="1:3">
      <c r="A2480" s="57"/>
      <c r="B2480" s="57"/>
      <c r="C2480" s="57"/>
    </row>
    <row r="2481" customHeight="1" spans="1:3">
      <c r="A2481" s="57"/>
      <c r="B2481" s="57"/>
      <c r="C2481" s="57"/>
    </row>
    <row r="2482" customHeight="1" spans="1:3">
      <c r="A2482" s="57"/>
      <c r="B2482" s="57"/>
      <c r="C2482" s="57"/>
    </row>
    <row r="2483" customHeight="1" spans="1:3">
      <c r="A2483" s="57"/>
      <c r="B2483" s="57"/>
      <c r="C2483" s="57"/>
    </row>
    <row r="2484" customHeight="1" spans="1:3">
      <c r="A2484" s="57"/>
      <c r="B2484" s="57"/>
      <c r="C2484" s="57"/>
    </row>
    <row r="2485" customHeight="1" spans="1:3">
      <c r="A2485" s="57"/>
      <c r="B2485" s="57"/>
      <c r="C2485" s="57"/>
    </row>
    <row r="2486" customHeight="1" spans="1:3">
      <c r="A2486" s="57"/>
      <c r="B2486" s="57"/>
      <c r="C2486" s="57"/>
    </row>
    <row r="2487" customHeight="1" spans="1:3">
      <c r="A2487" s="57"/>
      <c r="B2487" s="57"/>
      <c r="C2487" s="57"/>
    </row>
    <row r="2488" customHeight="1" spans="1:3">
      <c r="A2488" s="57"/>
      <c r="B2488" s="57"/>
      <c r="C2488" s="57"/>
    </row>
    <row r="2489" customHeight="1" spans="1:3">
      <c r="A2489" s="57"/>
      <c r="B2489" s="57"/>
      <c r="C2489" s="57"/>
    </row>
    <row r="2490" customHeight="1" spans="1:3">
      <c r="A2490" s="57"/>
      <c r="B2490" s="57"/>
      <c r="C2490" s="57"/>
    </row>
    <row r="2491" customHeight="1" spans="1:3">
      <c r="A2491" s="57"/>
      <c r="B2491" s="57"/>
      <c r="C2491" s="57"/>
    </row>
    <row r="2492" customHeight="1" spans="1:3">
      <c r="A2492" s="57"/>
      <c r="B2492" s="57"/>
      <c r="C2492" s="57"/>
    </row>
    <row r="2493" customHeight="1" spans="1:3">
      <c r="A2493" s="57"/>
      <c r="B2493" s="57"/>
      <c r="C2493" s="57"/>
    </row>
    <row r="2494" customHeight="1" spans="1:3">
      <c r="A2494" s="57"/>
      <c r="B2494" s="57"/>
      <c r="C2494" s="57"/>
    </row>
    <row r="2495" customHeight="1" spans="1:3">
      <c r="A2495" s="57"/>
      <c r="B2495" s="57"/>
      <c r="C2495" s="57"/>
    </row>
    <row r="2496" customHeight="1" spans="1:3">
      <c r="A2496" s="57"/>
      <c r="B2496" s="57"/>
      <c r="C2496" s="57"/>
    </row>
    <row r="2497" customHeight="1" spans="1:3">
      <c r="A2497" s="57"/>
      <c r="B2497" s="57"/>
      <c r="C2497" s="57"/>
    </row>
    <row r="2498" customHeight="1" spans="1:3">
      <c r="A2498" s="57"/>
      <c r="B2498" s="57"/>
      <c r="C2498" s="57"/>
    </row>
    <row r="2499" customHeight="1" spans="1:3">
      <c r="A2499" s="57"/>
      <c r="B2499" s="57"/>
      <c r="C2499" s="57"/>
    </row>
    <row r="2500" customHeight="1" spans="1:3">
      <c r="A2500" s="57"/>
      <c r="B2500" s="57"/>
      <c r="C2500" s="57"/>
    </row>
    <row r="2501" customHeight="1" spans="1:3">
      <c r="A2501" s="57"/>
      <c r="B2501" s="57"/>
      <c r="C2501" s="57"/>
    </row>
    <row r="2502" customHeight="1" spans="1:3">
      <c r="A2502" s="57"/>
      <c r="B2502" s="57"/>
      <c r="C2502" s="57"/>
    </row>
    <row r="2503" customHeight="1" spans="1:3">
      <c r="A2503" s="57"/>
      <c r="B2503" s="57"/>
      <c r="C2503" s="57"/>
    </row>
    <row r="2504" customHeight="1" spans="1:3">
      <c r="A2504" s="57"/>
      <c r="B2504" s="57"/>
      <c r="C2504" s="57"/>
    </row>
    <row r="2505" customHeight="1" spans="1:3">
      <c r="A2505" s="57"/>
      <c r="B2505" s="57"/>
      <c r="C2505" s="57"/>
    </row>
    <row r="2506" customHeight="1" spans="1:3">
      <c r="A2506" s="57"/>
      <c r="B2506" s="57"/>
      <c r="C2506" s="57"/>
    </row>
    <row r="2507" customHeight="1" spans="1:3">
      <c r="A2507" s="57"/>
      <c r="B2507" s="57"/>
      <c r="C2507" s="57"/>
    </row>
    <row r="2508" customHeight="1" spans="1:3">
      <c r="A2508" s="57"/>
      <c r="B2508" s="57"/>
      <c r="C2508" s="57"/>
    </row>
    <row r="2509" customHeight="1" spans="1:3">
      <c r="A2509" s="57"/>
      <c r="B2509" s="57"/>
      <c r="C2509" s="57"/>
    </row>
    <row r="2510" customHeight="1" spans="1:3">
      <c r="A2510" s="57"/>
      <c r="B2510" s="57"/>
      <c r="C2510" s="57"/>
    </row>
    <row r="2511" customHeight="1" spans="1:3">
      <c r="A2511" s="57"/>
      <c r="B2511" s="57"/>
      <c r="C2511" s="57"/>
    </row>
    <row r="2512" customHeight="1" spans="1:3">
      <c r="A2512" s="57"/>
      <c r="B2512" s="57"/>
      <c r="C2512" s="57"/>
    </row>
    <row r="2513" customHeight="1" spans="1:3">
      <c r="A2513" s="57"/>
      <c r="B2513" s="57"/>
      <c r="C2513" s="57"/>
    </row>
    <row r="2514" customHeight="1" spans="1:3">
      <c r="A2514" s="57"/>
      <c r="B2514" s="57"/>
      <c r="C2514" s="57"/>
    </row>
    <row r="2515" customHeight="1" spans="1:3">
      <c r="A2515" s="57"/>
      <c r="B2515" s="57"/>
      <c r="C2515" s="57"/>
    </row>
    <row r="2516" customHeight="1" spans="1:3">
      <c r="A2516" s="57"/>
      <c r="B2516" s="57"/>
      <c r="C2516" s="57"/>
    </row>
    <row r="2517" customHeight="1" spans="1:3">
      <c r="A2517" s="57"/>
      <c r="B2517" s="57"/>
      <c r="C2517" s="57"/>
    </row>
    <row r="2518" customHeight="1" spans="1:3">
      <c r="A2518" s="57"/>
      <c r="B2518" s="57"/>
      <c r="C2518" s="57"/>
    </row>
    <row r="2519" customHeight="1" spans="1:3">
      <c r="A2519" s="57"/>
      <c r="B2519" s="57"/>
      <c r="C2519" s="57"/>
    </row>
    <row r="2520" customHeight="1" spans="1:3">
      <c r="A2520" s="57"/>
      <c r="B2520" s="57"/>
      <c r="C2520" s="57"/>
    </row>
    <row r="2521" customHeight="1" spans="1:3">
      <c r="A2521" s="57"/>
      <c r="B2521" s="57"/>
      <c r="C2521" s="57"/>
    </row>
    <row r="2522" customHeight="1" spans="1:3">
      <c r="A2522" s="57"/>
      <c r="B2522" s="57"/>
      <c r="C2522" s="57"/>
    </row>
    <row r="2523" customHeight="1" spans="1:3">
      <c r="A2523" s="57"/>
      <c r="B2523" s="57"/>
      <c r="C2523" s="57"/>
    </row>
    <row r="2524" customHeight="1" spans="1:3">
      <c r="A2524" s="57"/>
      <c r="B2524" s="57"/>
      <c r="C2524" s="57"/>
    </row>
    <row r="2525" customHeight="1" spans="1:3">
      <c r="A2525" s="57"/>
      <c r="B2525" s="57"/>
      <c r="C2525" s="57"/>
    </row>
    <row r="2526" customHeight="1" spans="1:3">
      <c r="A2526" s="57"/>
      <c r="B2526" s="57"/>
      <c r="C2526" s="57"/>
    </row>
    <row r="2527" customHeight="1" spans="1:3">
      <c r="A2527" s="57"/>
      <c r="B2527" s="57"/>
      <c r="C2527" s="57"/>
    </row>
    <row r="2528" customHeight="1" spans="1:3">
      <c r="A2528" s="57"/>
      <c r="B2528" s="57"/>
      <c r="C2528" s="57"/>
    </row>
    <row r="2529" customHeight="1" spans="1:3">
      <c r="A2529" s="57"/>
      <c r="B2529" s="57"/>
      <c r="C2529" s="57"/>
    </row>
    <row r="2530" customHeight="1" spans="1:3">
      <c r="A2530" s="57"/>
      <c r="B2530" s="57"/>
      <c r="C2530" s="57"/>
    </row>
    <row r="2531" customHeight="1" spans="1:3">
      <c r="A2531" s="57"/>
      <c r="B2531" s="57"/>
      <c r="C2531" s="57"/>
    </row>
    <row r="2532" customHeight="1" spans="1:3">
      <c r="A2532" s="57"/>
      <c r="B2532" s="57"/>
      <c r="C2532" s="57"/>
    </row>
    <row r="2533" customHeight="1" spans="1:3">
      <c r="A2533" s="57"/>
      <c r="B2533" s="57"/>
      <c r="C2533" s="57"/>
    </row>
    <row r="2534" customHeight="1" spans="1:3">
      <c r="A2534" s="57"/>
      <c r="B2534" s="57"/>
      <c r="C2534" s="57"/>
    </row>
    <row r="2535" customHeight="1" spans="1:3">
      <c r="A2535" s="57"/>
      <c r="B2535" s="57"/>
      <c r="C2535" s="57"/>
    </row>
    <row r="2536" customHeight="1" spans="1:3">
      <c r="A2536" s="57"/>
      <c r="B2536" s="57"/>
      <c r="C2536" s="57"/>
    </row>
    <row r="2537" customHeight="1" spans="1:3">
      <c r="A2537" s="57"/>
      <c r="B2537" s="57"/>
      <c r="C2537" s="57"/>
    </row>
    <row r="2538" customHeight="1" spans="1:3">
      <c r="A2538" s="57"/>
      <c r="B2538" s="57"/>
      <c r="C2538" s="57"/>
    </row>
    <row r="2539" customHeight="1" spans="1:3">
      <c r="A2539" s="57"/>
      <c r="B2539" s="57"/>
      <c r="C2539" s="57"/>
    </row>
    <row r="2540" customHeight="1" spans="1:3">
      <c r="A2540" s="57"/>
      <c r="B2540" s="57"/>
      <c r="C2540" s="57"/>
    </row>
    <row r="2541" customHeight="1" spans="1:3">
      <c r="A2541" s="57"/>
      <c r="B2541" s="57"/>
      <c r="C2541" s="57"/>
    </row>
    <row r="2542" customHeight="1" spans="1:3">
      <c r="A2542" s="57"/>
      <c r="B2542" s="57"/>
      <c r="C2542" s="57"/>
    </row>
    <row r="2543" customHeight="1" spans="1:3">
      <c r="A2543" s="57"/>
      <c r="B2543" s="57"/>
      <c r="C2543" s="57"/>
    </row>
    <row r="2544" customHeight="1" spans="1:3">
      <c r="A2544" s="57"/>
      <c r="B2544" s="57"/>
      <c r="C2544" s="57"/>
    </row>
    <row r="2545" customHeight="1" spans="1:3">
      <c r="A2545" s="57"/>
      <c r="B2545" s="57"/>
      <c r="C2545" s="57"/>
    </row>
    <row r="2546" customHeight="1" spans="1:3">
      <c r="A2546" s="57"/>
      <c r="B2546" s="57"/>
      <c r="C2546" s="57"/>
    </row>
    <row r="2547" customHeight="1" spans="1:3">
      <c r="A2547" s="57"/>
      <c r="B2547" s="57"/>
      <c r="C2547" s="57"/>
    </row>
    <row r="2548" customHeight="1" spans="1:3">
      <c r="A2548" s="57"/>
      <c r="B2548" s="57"/>
      <c r="C2548" s="57"/>
    </row>
    <row r="2549" customHeight="1" spans="1:3">
      <c r="A2549" s="57"/>
      <c r="B2549" s="57"/>
      <c r="C2549" s="57"/>
    </row>
    <row r="2550" customHeight="1" spans="1:3">
      <c r="A2550" s="57"/>
      <c r="B2550" s="57"/>
      <c r="C2550" s="57"/>
    </row>
    <row r="2551" customHeight="1" spans="1:3">
      <c r="A2551" s="57"/>
      <c r="B2551" s="57"/>
      <c r="C2551" s="57"/>
    </row>
    <row r="2552" customHeight="1" spans="1:3">
      <c r="A2552" s="57"/>
      <c r="B2552" s="57"/>
      <c r="C2552" s="57"/>
    </row>
    <row r="2553" customHeight="1" spans="1:3">
      <c r="A2553" s="57"/>
      <c r="B2553" s="57"/>
      <c r="C2553" s="57"/>
    </row>
    <row r="2554" customHeight="1" spans="1:3">
      <c r="A2554" s="57"/>
      <c r="B2554" s="57"/>
      <c r="C2554" s="57"/>
    </row>
    <row r="2555" customHeight="1" spans="1:3">
      <c r="A2555" s="57"/>
      <c r="B2555" s="57"/>
      <c r="C2555" s="57"/>
    </row>
    <row r="2556" customHeight="1" spans="1:3">
      <c r="A2556" s="57"/>
      <c r="B2556" s="57"/>
      <c r="C2556" s="57"/>
    </row>
    <row r="2557" customHeight="1" spans="1:3">
      <c r="A2557" s="57"/>
      <c r="B2557" s="57"/>
      <c r="C2557" s="57"/>
    </row>
    <row r="2558" customHeight="1" spans="1:3">
      <c r="A2558" s="57"/>
      <c r="B2558" s="57"/>
      <c r="C2558" s="57"/>
    </row>
    <row r="2559" customHeight="1" spans="1:3">
      <c r="A2559" s="57"/>
      <c r="B2559" s="57"/>
      <c r="C2559" s="57"/>
    </row>
    <row r="2560" customHeight="1" spans="1:3">
      <c r="A2560" s="57"/>
      <c r="B2560" s="57"/>
      <c r="C2560" s="57"/>
    </row>
    <row r="2561" customHeight="1" spans="1:3">
      <c r="A2561" s="57"/>
      <c r="B2561" s="57"/>
      <c r="C2561" s="57"/>
    </row>
    <row r="2562" customHeight="1" spans="1:3">
      <c r="A2562" s="57"/>
      <c r="B2562" s="57"/>
      <c r="C2562" s="57"/>
    </row>
    <row r="2563" customHeight="1" spans="1:3">
      <c r="A2563" s="57"/>
      <c r="B2563" s="57"/>
      <c r="C2563" s="57"/>
    </row>
    <row r="2564" customHeight="1" spans="1:3">
      <c r="A2564" s="57"/>
      <c r="B2564" s="57"/>
      <c r="C2564" s="57"/>
    </row>
    <row r="2565" customHeight="1" spans="1:3">
      <c r="A2565" s="57"/>
      <c r="B2565" s="57"/>
      <c r="C2565" s="57"/>
    </row>
    <row r="2566" customHeight="1" spans="1:3">
      <c r="A2566" s="57"/>
      <c r="B2566" s="57"/>
      <c r="C2566" s="57"/>
    </row>
    <row r="2567" customHeight="1" spans="1:3">
      <c r="A2567" s="57"/>
      <c r="B2567" s="57"/>
      <c r="C2567" s="57"/>
    </row>
    <row r="2568" customHeight="1" spans="1:3">
      <c r="A2568" s="57"/>
      <c r="B2568" s="57"/>
      <c r="C2568" s="57"/>
    </row>
    <row r="2569" customHeight="1" spans="1:3">
      <c r="A2569" s="57"/>
      <c r="B2569" s="57"/>
      <c r="C2569" s="57"/>
    </row>
    <row r="2570" customHeight="1" spans="1:3">
      <c r="A2570" s="57"/>
      <c r="B2570" s="57"/>
      <c r="C2570" s="57"/>
    </row>
    <row r="2571" customHeight="1" spans="1:3">
      <c r="A2571" s="57"/>
      <c r="B2571" s="57"/>
      <c r="C2571" s="57"/>
    </row>
    <row r="2572" customHeight="1" spans="1:3">
      <c r="A2572" s="57"/>
      <c r="B2572" s="57"/>
      <c r="C2572" s="57"/>
    </row>
    <row r="2573" customHeight="1" spans="1:3">
      <c r="A2573" s="57"/>
      <c r="B2573" s="57"/>
      <c r="C2573" s="57"/>
    </row>
    <row r="2574" customHeight="1" spans="1:3">
      <c r="A2574" s="57"/>
      <c r="B2574" s="57"/>
      <c r="C2574" s="57"/>
    </row>
    <row r="2575" customHeight="1" spans="1:3">
      <c r="A2575" s="57"/>
      <c r="B2575" s="57"/>
      <c r="C2575" s="57"/>
    </row>
    <row r="2576" customHeight="1" spans="1:3">
      <c r="A2576" s="57"/>
      <c r="B2576" s="57"/>
      <c r="C2576" s="57"/>
    </row>
    <row r="2577" customHeight="1" spans="1:3">
      <c r="A2577" s="57"/>
      <c r="B2577" s="57"/>
      <c r="C2577" s="57"/>
    </row>
    <row r="2578" customHeight="1" spans="1:3">
      <c r="A2578" s="57"/>
      <c r="B2578" s="57"/>
      <c r="C2578" s="57"/>
    </row>
    <row r="2579" customHeight="1" spans="1:3">
      <c r="A2579" s="57"/>
      <c r="B2579" s="57"/>
      <c r="C2579" s="57"/>
    </row>
    <row r="2580" customHeight="1" spans="1:3">
      <c r="A2580" s="57"/>
      <c r="B2580" s="57"/>
      <c r="C2580" s="57"/>
    </row>
    <row r="2581" customHeight="1" spans="1:3">
      <c r="A2581" s="57"/>
      <c r="B2581" s="57"/>
      <c r="C2581" s="57"/>
    </row>
    <row r="2582" customHeight="1" spans="1:3">
      <c r="A2582" s="57"/>
      <c r="B2582" s="57"/>
      <c r="C2582" s="57"/>
    </row>
    <row r="2583" customHeight="1" spans="1:3">
      <c r="A2583" s="57"/>
      <c r="B2583" s="57"/>
      <c r="C2583" s="57"/>
    </row>
    <row r="2584" customHeight="1" spans="1:3">
      <c r="A2584" s="57"/>
      <c r="B2584" s="57"/>
      <c r="C2584" s="57"/>
    </row>
    <row r="2585" customHeight="1" spans="1:3">
      <c r="A2585" s="57"/>
      <c r="B2585" s="57"/>
      <c r="C2585" s="57"/>
    </row>
    <row r="2586" customHeight="1" spans="1:3">
      <c r="A2586" s="57"/>
      <c r="B2586" s="57"/>
      <c r="C2586" s="57"/>
    </row>
    <row r="2587" customHeight="1" spans="1:3">
      <c r="A2587" s="57"/>
      <c r="B2587" s="57"/>
      <c r="C2587" s="57"/>
    </row>
    <row r="2588" customHeight="1" spans="1:3">
      <c r="A2588" s="57"/>
      <c r="B2588" s="57"/>
      <c r="C2588" s="57"/>
    </row>
    <row r="2589" customHeight="1" spans="1:3">
      <c r="A2589" s="57"/>
      <c r="B2589" s="57"/>
      <c r="C2589" s="57"/>
    </row>
    <row r="2590" customHeight="1" spans="1:3">
      <c r="A2590" s="57"/>
      <c r="B2590" s="57"/>
      <c r="C2590" s="57"/>
    </row>
    <row r="2591" customHeight="1" spans="1:3">
      <c r="A2591" s="57"/>
      <c r="B2591" s="57"/>
      <c r="C2591" s="57"/>
    </row>
    <row r="2592" customHeight="1" spans="1:3">
      <c r="A2592" s="57"/>
      <c r="B2592" s="57"/>
      <c r="C2592" s="57"/>
    </row>
    <row r="2593" customHeight="1" spans="1:3">
      <c r="A2593" s="57"/>
      <c r="B2593" s="57"/>
      <c r="C2593" s="57"/>
    </row>
    <row r="2594" customHeight="1" spans="1:3">
      <c r="A2594" s="57"/>
      <c r="B2594" s="57"/>
      <c r="C2594" s="57"/>
    </row>
    <row r="2595" customHeight="1" spans="1:3">
      <c r="A2595" s="57"/>
      <c r="B2595" s="57"/>
      <c r="C2595" s="57"/>
    </row>
    <row r="2596" customHeight="1" spans="1:3">
      <c r="A2596" s="57"/>
      <c r="B2596" s="57"/>
      <c r="C2596" s="57"/>
    </row>
    <row r="2597" customHeight="1" spans="1:3">
      <c r="A2597" s="57"/>
      <c r="B2597" s="57"/>
      <c r="C2597" s="57"/>
    </row>
    <row r="2598" customHeight="1" spans="1:3">
      <c r="A2598" s="57"/>
      <c r="B2598" s="57"/>
      <c r="C2598" s="57"/>
    </row>
    <row r="2599" customHeight="1" spans="1:3">
      <c r="A2599" s="57"/>
      <c r="B2599" s="57"/>
      <c r="C2599" s="57"/>
    </row>
    <row r="2600" customHeight="1" spans="1:3">
      <c r="A2600" s="57"/>
      <c r="B2600" s="57"/>
      <c r="C2600" s="57"/>
    </row>
    <row r="2601" customHeight="1" spans="1:3">
      <c r="A2601" s="57"/>
      <c r="B2601" s="57"/>
      <c r="C2601" s="57"/>
    </row>
    <row r="2602" customHeight="1" spans="1:3">
      <c r="A2602" s="57"/>
      <c r="B2602" s="57"/>
      <c r="C2602" s="57"/>
    </row>
    <row r="2603" customHeight="1" spans="1:3">
      <c r="A2603" s="57"/>
      <c r="B2603" s="57"/>
      <c r="C2603" s="57"/>
    </row>
    <row r="2604" customHeight="1" spans="1:3">
      <c r="A2604" s="57"/>
      <c r="B2604" s="57"/>
      <c r="C2604" s="57"/>
    </row>
    <row r="2605" customHeight="1" spans="1:3">
      <c r="A2605" s="57"/>
      <c r="B2605" s="57"/>
      <c r="C2605" s="57"/>
    </row>
    <row r="2606" customHeight="1" spans="1:3">
      <c r="A2606" s="57"/>
      <c r="B2606" s="57"/>
      <c r="C2606" s="57"/>
    </row>
    <row r="2607" customHeight="1" spans="1:3">
      <c r="A2607" s="57"/>
      <c r="B2607" s="57"/>
      <c r="C2607" s="57"/>
    </row>
    <row r="2608" customHeight="1" spans="1:3">
      <c r="A2608" s="57"/>
      <c r="B2608" s="57"/>
      <c r="C2608" s="57"/>
    </row>
    <row r="2609" customHeight="1" spans="1:3">
      <c r="A2609" s="57"/>
      <c r="B2609" s="57"/>
      <c r="C2609" s="57"/>
    </row>
    <row r="2610" customHeight="1" spans="1:3">
      <c r="A2610" s="57"/>
      <c r="B2610" s="57"/>
      <c r="C2610" s="57"/>
    </row>
    <row r="2611" customHeight="1" spans="1:3">
      <c r="A2611" s="57"/>
      <c r="B2611" s="57"/>
      <c r="C2611" s="57"/>
    </row>
    <row r="2612" customHeight="1" spans="1:3">
      <c r="A2612" s="57"/>
      <c r="B2612" s="57"/>
      <c r="C2612" s="57"/>
    </row>
    <row r="2613" customHeight="1" spans="1:3">
      <c r="A2613" s="57"/>
      <c r="B2613" s="57"/>
      <c r="C2613" s="57"/>
    </row>
    <row r="2614" customHeight="1" spans="1:3">
      <c r="A2614" s="57"/>
      <c r="B2614" s="57"/>
      <c r="C2614" s="57"/>
    </row>
    <row r="2615" customHeight="1" spans="1:3">
      <c r="A2615" s="57"/>
      <c r="B2615" s="57"/>
      <c r="C2615" s="57"/>
    </row>
    <row r="2616" customHeight="1" spans="1:3">
      <c r="A2616" s="57"/>
      <c r="B2616" s="57"/>
      <c r="C2616" s="57"/>
    </row>
    <row r="2617" customHeight="1" spans="1:3">
      <c r="A2617" s="57"/>
      <c r="B2617" s="57"/>
      <c r="C2617" s="57"/>
    </row>
    <row r="2618" customHeight="1" spans="1:3">
      <c r="A2618" s="57"/>
      <c r="B2618" s="57"/>
      <c r="C2618" s="57"/>
    </row>
    <row r="2619" customHeight="1" spans="1:3">
      <c r="A2619" s="57"/>
      <c r="B2619" s="57"/>
      <c r="C2619" s="57"/>
    </row>
    <row r="2620" customHeight="1" spans="1:3">
      <c r="A2620" s="57"/>
      <c r="B2620" s="57"/>
      <c r="C2620" s="57"/>
    </row>
    <row r="2621" customHeight="1" spans="1:3">
      <c r="A2621" s="57"/>
      <c r="B2621" s="57"/>
      <c r="C2621" s="57"/>
    </row>
    <row r="2622" customHeight="1" spans="1:3">
      <c r="A2622" s="57"/>
      <c r="B2622" s="57"/>
      <c r="C2622" s="57"/>
    </row>
    <row r="2623" customHeight="1" spans="1:3">
      <c r="A2623" s="57"/>
      <c r="B2623" s="57"/>
      <c r="C2623" s="57"/>
    </row>
    <row r="2624" customHeight="1" spans="1:3">
      <c r="A2624" s="57"/>
      <c r="B2624" s="57"/>
      <c r="C2624" s="57"/>
    </row>
    <row r="2625" customHeight="1" spans="1:3">
      <c r="A2625" s="57"/>
      <c r="B2625" s="57"/>
      <c r="C2625" s="57"/>
    </row>
    <row r="2626" customHeight="1" spans="1:3">
      <c r="A2626" s="57"/>
      <c r="B2626" s="57"/>
      <c r="C2626" s="57"/>
    </row>
    <row r="2627" customHeight="1" spans="1:3">
      <c r="A2627" s="57"/>
      <c r="B2627" s="57"/>
      <c r="C2627" s="57"/>
    </row>
    <row r="2628" customHeight="1" spans="1:3">
      <c r="A2628" s="57"/>
      <c r="B2628" s="57"/>
      <c r="C2628" s="57"/>
    </row>
    <row r="2629" customHeight="1" spans="1:3">
      <c r="A2629" s="57"/>
      <c r="B2629" s="57"/>
      <c r="C2629" s="57"/>
    </row>
    <row r="2630" customHeight="1" spans="1:3">
      <c r="A2630" s="57"/>
      <c r="B2630" s="57"/>
      <c r="C2630" s="57"/>
    </row>
    <row r="2631" customHeight="1" spans="1:3">
      <c r="A2631" s="57"/>
      <c r="B2631" s="57"/>
      <c r="C2631" s="57"/>
    </row>
    <row r="2632" customHeight="1" spans="1:3">
      <c r="A2632" s="57"/>
      <c r="B2632" s="57"/>
      <c r="C2632" s="57"/>
    </row>
    <row r="2633" customHeight="1" spans="1:3">
      <c r="A2633" s="57"/>
      <c r="B2633" s="57"/>
      <c r="C2633" s="57"/>
    </row>
    <row r="2634" customHeight="1" spans="1:3">
      <c r="A2634" s="57"/>
      <c r="B2634" s="57"/>
      <c r="C2634" s="57"/>
    </row>
    <row r="2635" customHeight="1" spans="1:3">
      <c r="A2635" s="57"/>
      <c r="B2635" s="57"/>
      <c r="C2635" s="57"/>
    </row>
    <row r="2636" customHeight="1" spans="1:3">
      <c r="A2636" s="57"/>
      <c r="B2636" s="57"/>
      <c r="C2636" s="57"/>
    </row>
    <row r="2637" customHeight="1" spans="1:3">
      <c r="A2637" s="57"/>
      <c r="B2637" s="57"/>
      <c r="C2637" s="57"/>
    </row>
    <row r="2638" customHeight="1" spans="1:3">
      <c r="A2638" s="57"/>
      <c r="B2638" s="57"/>
      <c r="C2638" s="57"/>
    </row>
    <row r="2639" customHeight="1" spans="1:3">
      <c r="A2639" s="57"/>
      <c r="B2639" s="57"/>
      <c r="C2639" s="57"/>
    </row>
    <row r="2640" customHeight="1" spans="1:3">
      <c r="A2640" s="57"/>
      <c r="B2640" s="57"/>
      <c r="C2640" s="57"/>
    </row>
    <row r="2641" customHeight="1" spans="1:3">
      <c r="A2641" s="57"/>
      <c r="B2641" s="57"/>
      <c r="C2641" s="57"/>
    </row>
    <row r="2642" customHeight="1" spans="1:3">
      <c r="A2642" s="57"/>
      <c r="B2642" s="57"/>
      <c r="C2642" s="57"/>
    </row>
    <row r="2643" customHeight="1" spans="1:3">
      <c r="A2643" s="57"/>
      <c r="B2643" s="57"/>
      <c r="C2643" s="57"/>
    </row>
    <row r="2644" customHeight="1" spans="1:3">
      <c r="A2644" s="57"/>
      <c r="B2644" s="57"/>
      <c r="C2644" s="57"/>
    </row>
    <row r="2645" customHeight="1" spans="1:3">
      <c r="A2645" s="57"/>
      <c r="B2645" s="57"/>
      <c r="C2645" s="57"/>
    </row>
    <row r="2646" customHeight="1" spans="1:3">
      <c r="A2646" s="57"/>
      <c r="B2646" s="57"/>
      <c r="C2646" s="57"/>
    </row>
    <row r="2647" customHeight="1" spans="1:3">
      <c r="A2647" s="57"/>
      <c r="B2647" s="57"/>
      <c r="C2647" s="57"/>
    </row>
    <row r="2648" customHeight="1" spans="1:3">
      <c r="A2648" s="57"/>
      <c r="B2648" s="57"/>
      <c r="C2648" s="57"/>
    </row>
    <row r="2649" customHeight="1" spans="1:3">
      <c r="A2649" s="57"/>
      <c r="B2649" s="57"/>
      <c r="C2649" s="57"/>
    </row>
    <row r="2650" customHeight="1" spans="1:3">
      <c r="A2650" s="57"/>
      <c r="B2650" s="57"/>
      <c r="C2650" s="57"/>
    </row>
    <row r="2651" customHeight="1" spans="1:3">
      <c r="A2651" s="57"/>
      <c r="B2651" s="57"/>
      <c r="C2651" s="57"/>
    </row>
    <row r="2652" customHeight="1" spans="1:3">
      <c r="A2652" s="57"/>
      <c r="B2652" s="57"/>
      <c r="C2652" s="57"/>
    </row>
    <row r="2653" customHeight="1" spans="1:3">
      <c r="A2653" s="57"/>
      <c r="B2653" s="57"/>
      <c r="C2653" s="57"/>
    </row>
    <row r="2654" customHeight="1" spans="1:3">
      <c r="A2654" s="57"/>
      <c r="B2654" s="57"/>
      <c r="C2654" s="57"/>
    </row>
    <row r="2655" customHeight="1" spans="1:3">
      <c r="A2655" s="57"/>
      <c r="B2655" s="57"/>
      <c r="C2655" s="57"/>
    </row>
    <row r="2656" customHeight="1" spans="1:3">
      <c r="A2656" s="57"/>
      <c r="B2656" s="57"/>
      <c r="C2656" s="57"/>
    </row>
    <row r="2657" customHeight="1" spans="1:3">
      <c r="A2657" s="57"/>
      <c r="B2657" s="57"/>
      <c r="C2657" s="57"/>
    </row>
    <row r="2658" customHeight="1" spans="1:3">
      <c r="A2658" s="57"/>
      <c r="B2658" s="57"/>
      <c r="C2658" s="57"/>
    </row>
    <row r="2659" customHeight="1" spans="1:3">
      <c r="A2659" s="57"/>
      <c r="B2659" s="57"/>
      <c r="C2659" s="57"/>
    </row>
    <row r="2660" customHeight="1" spans="1:3">
      <c r="A2660" s="57"/>
      <c r="B2660" s="57"/>
      <c r="C2660" s="57"/>
    </row>
    <row r="2661" customHeight="1" spans="1:3">
      <c r="A2661" s="57"/>
      <c r="B2661" s="57"/>
      <c r="C2661" s="57"/>
    </row>
    <row r="2662" customHeight="1" spans="1:3">
      <c r="A2662" s="57"/>
      <c r="B2662" s="57"/>
      <c r="C2662" s="57"/>
    </row>
    <row r="2663" customHeight="1" spans="1:3">
      <c r="A2663" s="57"/>
      <c r="B2663" s="57"/>
      <c r="C2663" s="57"/>
    </row>
    <row r="2664" customHeight="1" spans="1:3">
      <c r="A2664" s="57"/>
      <c r="B2664" s="57"/>
      <c r="C2664" s="57"/>
    </row>
    <row r="2665" customHeight="1" spans="1:3">
      <c r="A2665" s="57"/>
      <c r="B2665" s="57"/>
      <c r="C2665" s="57"/>
    </row>
    <row r="2666" customHeight="1" spans="1:3">
      <c r="A2666" s="57"/>
      <c r="B2666" s="57"/>
      <c r="C2666" s="57"/>
    </row>
    <row r="2667" customHeight="1" spans="1:3">
      <c r="A2667" s="57"/>
      <c r="B2667" s="57"/>
      <c r="C2667" s="57"/>
    </row>
    <row r="2668" customHeight="1" spans="1:3">
      <c r="A2668" s="57"/>
      <c r="B2668" s="57"/>
      <c r="C2668" s="57"/>
    </row>
    <row r="2669" customHeight="1" spans="1:3">
      <c r="A2669" s="57"/>
      <c r="B2669" s="57"/>
      <c r="C2669" s="57"/>
    </row>
    <row r="2670" customHeight="1" spans="1:3">
      <c r="A2670" s="57"/>
      <c r="B2670" s="57"/>
      <c r="C2670" s="57"/>
    </row>
    <row r="2671" customHeight="1" spans="1:3">
      <c r="A2671" s="57"/>
      <c r="B2671" s="57"/>
      <c r="C2671" s="57"/>
    </row>
    <row r="2672" customHeight="1" spans="1:3">
      <c r="A2672" s="57"/>
      <c r="B2672" s="57"/>
      <c r="C2672" s="57"/>
    </row>
    <row r="2673" customHeight="1" spans="1:3">
      <c r="A2673" s="57"/>
      <c r="B2673" s="57"/>
      <c r="C2673" s="57"/>
    </row>
    <row r="2674" customHeight="1" spans="1:3">
      <c r="A2674" s="57"/>
      <c r="B2674" s="57"/>
      <c r="C2674" s="57"/>
    </row>
    <row r="2675" customHeight="1" spans="1:3">
      <c r="A2675" s="57"/>
      <c r="B2675" s="57"/>
      <c r="C2675" s="57"/>
    </row>
    <row r="2676" customHeight="1" spans="1:3">
      <c r="A2676" s="57"/>
      <c r="B2676" s="57"/>
      <c r="C2676" s="57"/>
    </row>
    <row r="2677" customHeight="1" spans="1:3">
      <c r="A2677" s="57"/>
      <c r="B2677" s="57"/>
      <c r="C2677" s="57"/>
    </row>
    <row r="2678" customHeight="1" spans="1:3">
      <c r="A2678" s="57"/>
      <c r="B2678" s="57"/>
      <c r="C2678" s="57"/>
    </row>
    <row r="2679" customHeight="1" spans="1:3">
      <c r="A2679" s="57"/>
      <c r="B2679" s="57"/>
      <c r="C2679" s="57"/>
    </row>
    <row r="2680" customHeight="1" spans="1:3">
      <c r="A2680" s="57"/>
      <c r="B2680" s="57"/>
      <c r="C2680" s="57"/>
    </row>
    <row r="2681" customHeight="1" spans="1:3">
      <c r="A2681" s="57"/>
      <c r="B2681" s="57"/>
      <c r="C2681" s="57"/>
    </row>
    <row r="2682" customHeight="1" spans="1:3">
      <c r="A2682" s="57"/>
      <c r="B2682" s="57"/>
      <c r="C2682" s="57"/>
    </row>
    <row r="2683" customHeight="1" spans="1:3">
      <c r="A2683" s="57"/>
      <c r="B2683" s="57"/>
      <c r="C2683" s="57"/>
    </row>
    <row r="2684" customHeight="1" spans="1:3">
      <c r="A2684" s="57"/>
      <c r="B2684" s="57"/>
      <c r="C2684" s="57"/>
    </row>
    <row r="2685" customHeight="1" spans="1:3">
      <c r="A2685" s="57"/>
      <c r="B2685" s="57"/>
      <c r="C2685" s="57"/>
    </row>
    <row r="2686" customHeight="1" spans="1:3">
      <c r="A2686" s="57"/>
      <c r="B2686" s="57"/>
      <c r="C2686" s="57"/>
    </row>
    <row r="2687" customHeight="1" spans="1:3">
      <c r="A2687" s="57"/>
      <c r="B2687" s="57"/>
      <c r="C2687" s="57"/>
    </row>
    <row r="2688" customHeight="1" spans="1:3">
      <c r="A2688" s="57"/>
      <c r="B2688" s="57"/>
      <c r="C2688" s="57"/>
    </row>
    <row r="2689" customHeight="1" spans="1:3">
      <c r="A2689" s="57"/>
      <c r="B2689" s="57"/>
      <c r="C2689" s="57"/>
    </row>
    <row r="2690" customHeight="1" spans="1:3">
      <c r="A2690" s="57"/>
      <c r="B2690" s="57"/>
      <c r="C2690" s="57"/>
    </row>
    <row r="2691" customHeight="1" spans="1:3">
      <c r="A2691" s="57"/>
      <c r="B2691" s="57"/>
      <c r="C2691" s="57"/>
    </row>
    <row r="2692" customHeight="1" spans="1:3">
      <c r="A2692" s="57"/>
      <c r="B2692" s="57"/>
      <c r="C2692" s="57"/>
    </row>
    <row r="2693" customHeight="1" spans="1:3">
      <c r="A2693" s="57"/>
      <c r="B2693" s="57"/>
      <c r="C2693" s="57"/>
    </row>
    <row r="2694" customHeight="1" spans="1:3">
      <c r="A2694" s="57"/>
      <c r="B2694" s="57"/>
      <c r="C2694" s="57"/>
    </row>
    <row r="2695" customHeight="1" spans="1:3">
      <c r="A2695" s="57"/>
      <c r="B2695" s="57"/>
      <c r="C2695" s="57"/>
    </row>
    <row r="2696" customHeight="1" spans="1:3">
      <c r="A2696" s="57"/>
      <c r="B2696" s="57"/>
      <c r="C2696" s="57"/>
    </row>
    <row r="2697" customHeight="1" spans="1:3">
      <c r="A2697" s="57"/>
      <c r="B2697" s="57"/>
      <c r="C2697" s="57"/>
    </row>
    <row r="2698" customHeight="1" spans="1:3">
      <c r="A2698" s="57"/>
      <c r="B2698" s="57"/>
      <c r="C2698" s="57"/>
    </row>
    <row r="2699" customHeight="1" spans="1:3">
      <c r="A2699" s="57"/>
      <c r="B2699" s="57"/>
      <c r="C2699" s="57"/>
    </row>
    <row r="2700" customHeight="1" spans="1:3">
      <c r="A2700" s="57"/>
      <c r="B2700" s="57"/>
      <c r="C2700" s="57"/>
    </row>
    <row r="2701" customHeight="1" spans="1:3">
      <c r="A2701" s="57"/>
      <c r="B2701" s="57"/>
      <c r="C2701" s="57"/>
    </row>
    <row r="2702" customHeight="1" spans="1:3">
      <c r="A2702" s="57"/>
      <c r="B2702" s="57"/>
      <c r="C2702" s="57"/>
    </row>
    <row r="2703" customHeight="1" spans="1:3">
      <c r="A2703" s="57"/>
      <c r="B2703" s="57"/>
      <c r="C2703" s="57"/>
    </row>
    <row r="2704" customHeight="1" spans="1:3">
      <c r="A2704" s="57"/>
      <c r="B2704" s="57"/>
      <c r="C2704" s="57"/>
    </row>
    <row r="2705" customHeight="1" spans="1:3">
      <c r="A2705" s="57"/>
      <c r="B2705" s="57"/>
      <c r="C2705" s="57"/>
    </row>
    <row r="2706" customHeight="1" spans="1:3">
      <c r="A2706" s="57"/>
      <c r="B2706" s="57"/>
      <c r="C2706" s="57"/>
    </row>
    <row r="2707" customHeight="1" spans="1:3">
      <c r="A2707" s="57"/>
      <c r="B2707" s="57"/>
      <c r="C2707" s="57"/>
    </row>
    <row r="2708" customHeight="1" spans="1:3">
      <c r="A2708" s="57"/>
      <c r="B2708" s="57"/>
      <c r="C2708" s="57"/>
    </row>
    <row r="2709" customHeight="1" spans="1:3">
      <c r="A2709" s="57"/>
      <c r="B2709" s="57"/>
      <c r="C2709" s="57"/>
    </row>
    <row r="2710" customHeight="1" spans="1:3">
      <c r="A2710" s="57"/>
      <c r="B2710" s="57"/>
      <c r="C2710" s="57"/>
    </row>
    <row r="2711" customHeight="1" spans="1:3">
      <c r="A2711" s="57"/>
      <c r="B2711" s="57"/>
      <c r="C2711" s="57"/>
    </row>
    <row r="2712" customHeight="1" spans="1:3">
      <c r="A2712" s="57"/>
      <c r="B2712" s="57"/>
      <c r="C2712" s="57"/>
    </row>
    <row r="2713" customHeight="1" spans="1:3">
      <c r="A2713" s="57"/>
      <c r="B2713" s="57"/>
      <c r="C2713" s="57"/>
    </row>
    <row r="2714" customHeight="1" spans="1:3">
      <c r="A2714" s="57"/>
      <c r="B2714" s="57"/>
      <c r="C2714" s="57"/>
    </row>
    <row r="2715" customHeight="1" spans="1:3">
      <c r="A2715" s="57"/>
      <c r="B2715" s="57"/>
      <c r="C2715" s="57"/>
    </row>
    <row r="2716" customHeight="1" spans="1:3">
      <c r="A2716" s="57"/>
      <c r="B2716" s="57"/>
      <c r="C2716" s="57"/>
    </row>
    <row r="2717" customHeight="1" spans="1:3">
      <c r="A2717" s="57"/>
      <c r="B2717" s="57"/>
      <c r="C2717" s="57"/>
    </row>
    <row r="2718" customHeight="1" spans="1:3">
      <c r="A2718" s="57"/>
      <c r="B2718" s="57"/>
      <c r="C2718" s="57"/>
    </row>
    <row r="2719" customHeight="1" spans="1:3">
      <c r="A2719" s="57"/>
      <c r="B2719" s="57"/>
      <c r="C2719" s="57"/>
    </row>
    <row r="2720" customHeight="1" spans="1:3">
      <c r="A2720" s="57"/>
      <c r="B2720" s="57"/>
      <c r="C2720" s="57"/>
    </row>
    <row r="2721" customHeight="1" spans="1:3">
      <c r="A2721" s="57"/>
      <c r="B2721" s="57"/>
      <c r="C2721" s="57"/>
    </row>
    <row r="2722" customHeight="1" spans="1:3">
      <c r="A2722" s="57"/>
      <c r="B2722" s="57"/>
      <c r="C2722" s="57"/>
    </row>
    <row r="2723" customHeight="1" spans="1:3">
      <c r="A2723" s="57"/>
      <c r="B2723" s="57"/>
      <c r="C2723" s="57"/>
    </row>
    <row r="2724" customHeight="1" spans="1:3">
      <c r="A2724" s="57"/>
      <c r="B2724" s="57"/>
      <c r="C2724" s="57"/>
    </row>
    <row r="2725" customHeight="1" spans="1:3">
      <c r="A2725" s="57"/>
      <c r="B2725" s="57"/>
      <c r="C2725" s="57"/>
    </row>
    <row r="2726" customHeight="1" spans="1:3">
      <c r="A2726" s="57"/>
      <c r="B2726" s="57"/>
      <c r="C2726" s="57"/>
    </row>
    <row r="2727" customHeight="1" spans="1:3">
      <c r="A2727" s="57"/>
      <c r="B2727" s="57"/>
      <c r="C2727" s="57"/>
    </row>
    <row r="2728" customHeight="1" spans="1:3">
      <c r="A2728" s="57"/>
      <c r="B2728" s="57"/>
      <c r="C2728" s="57"/>
    </row>
    <row r="2729" customHeight="1" spans="1:3">
      <c r="A2729" s="57"/>
      <c r="B2729" s="57"/>
      <c r="C2729" s="57"/>
    </row>
    <row r="2730" customHeight="1" spans="1:3">
      <c r="A2730" s="57"/>
      <c r="B2730" s="57"/>
      <c r="C2730" s="57"/>
    </row>
    <row r="2731" customHeight="1" spans="1:3">
      <c r="A2731" s="57"/>
      <c r="B2731" s="57"/>
      <c r="C2731" s="57"/>
    </row>
    <row r="2732" customHeight="1" spans="1:3">
      <c r="A2732" s="57"/>
      <c r="B2732" s="57"/>
      <c r="C2732" s="57"/>
    </row>
    <row r="2733" customHeight="1" spans="1:3">
      <c r="A2733" s="57"/>
      <c r="B2733" s="57"/>
      <c r="C2733" s="57"/>
    </row>
    <row r="2734" customHeight="1" spans="1:3">
      <c r="A2734" s="57"/>
      <c r="B2734" s="57"/>
      <c r="C2734" s="57"/>
    </row>
    <row r="2735" customHeight="1" spans="1:3">
      <c r="A2735" s="57"/>
      <c r="B2735" s="57"/>
      <c r="C2735" s="57"/>
    </row>
    <row r="2736" customHeight="1" spans="1:3">
      <c r="A2736" s="57"/>
      <c r="B2736" s="57"/>
      <c r="C2736" s="57"/>
    </row>
    <row r="2737" customHeight="1" spans="1:3">
      <c r="A2737" s="57"/>
      <c r="B2737" s="57"/>
      <c r="C2737" s="57"/>
    </row>
    <row r="2738" customHeight="1" spans="1:3">
      <c r="A2738" s="57"/>
      <c r="B2738" s="57"/>
      <c r="C2738" s="57"/>
    </row>
    <row r="2739" customHeight="1" spans="1:3">
      <c r="A2739" s="57"/>
      <c r="B2739" s="57"/>
      <c r="C2739" s="57"/>
    </row>
    <row r="2740" customHeight="1" spans="1:3">
      <c r="A2740" s="57"/>
      <c r="B2740" s="57"/>
      <c r="C2740" s="57"/>
    </row>
    <row r="2741" customHeight="1" spans="1:3">
      <c r="A2741" s="57"/>
      <c r="B2741" s="57"/>
      <c r="C2741" s="57"/>
    </row>
    <row r="2742" customHeight="1" spans="1:3">
      <c r="A2742" s="57"/>
      <c r="B2742" s="57"/>
      <c r="C2742" s="57"/>
    </row>
    <row r="2743" customHeight="1" spans="1:3">
      <c r="A2743" s="57"/>
      <c r="B2743" s="57"/>
      <c r="C2743" s="57"/>
    </row>
    <row r="2744" customHeight="1" spans="1:3">
      <c r="A2744" s="57"/>
      <c r="B2744" s="57"/>
      <c r="C2744" s="57"/>
    </row>
    <row r="2745" customHeight="1" spans="1:3">
      <c r="A2745" s="57"/>
      <c r="B2745" s="57"/>
      <c r="C2745" s="57"/>
    </row>
    <row r="2746" customHeight="1" spans="1:3">
      <c r="A2746" s="57"/>
      <c r="B2746" s="57"/>
      <c r="C2746" s="57"/>
    </row>
    <row r="2747" customHeight="1" spans="1:3">
      <c r="A2747" s="57"/>
      <c r="B2747" s="57"/>
      <c r="C2747" s="57"/>
    </row>
    <row r="2748" customHeight="1" spans="1:3">
      <c r="A2748" s="57"/>
      <c r="B2748" s="57"/>
      <c r="C2748" s="57"/>
    </row>
    <row r="2749" customHeight="1" spans="1:3">
      <c r="A2749" s="57"/>
      <c r="B2749" s="57"/>
      <c r="C2749" s="57"/>
    </row>
    <row r="2750" customHeight="1" spans="1:3">
      <c r="A2750" s="57"/>
      <c r="B2750" s="57"/>
      <c r="C2750" s="57"/>
    </row>
    <row r="2751" customHeight="1" spans="1:3">
      <c r="A2751" s="57"/>
      <c r="B2751" s="57"/>
      <c r="C2751" s="57"/>
    </row>
    <row r="2752" customHeight="1" spans="1:3">
      <c r="A2752" s="57"/>
      <c r="B2752" s="57"/>
      <c r="C2752" s="57"/>
    </row>
    <row r="2753" customHeight="1" spans="1:3">
      <c r="A2753" s="57"/>
      <c r="B2753" s="57"/>
      <c r="C2753" s="57"/>
    </row>
    <row r="2754" customHeight="1" spans="1:3">
      <c r="A2754" s="57"/>
      <c r="B2754" s="57"/>
      <c r="C2754" s="57"/>
    </row>
    <row r="2755" customHeight="1" spans="1:3">
      <c r="A2755" s="57"/>
      <c r="B2755" s="57"/>
      <c r="C2755" s="57"/>
    </row>
    <row r="2756" customHeight="1" spans="1:3">
      <c r="A2756" s="57"/>
      <c r="B2756" s="57"/>
      <c r="C2756" s="57"/>
    </row>
    <row r="2757" customHeight="1" spans="1:3">
      <c r="A2757" s="57"/>
      <c r="B2757" s="57"/>
      <c r="C2757" s="57"/>
    </row>
    <row r="2758" customHeight="1" spans="1:3">
      <c r="A2758" s="57"/>
      <c r="B2758" s="57"/>
      <c r="C2758" s="57"/>
    </row>
    <row r="2759" customHeight="1" spans="1:3">
      <c r="A2759" s="57"/>
      <c r="B2759" s="57"/>
      <c r="C2759" s="57"/>
    </row>
    <row r="2760" customHeight="1" spans="1:3">
      <c r="A2760" s="57"/>
      <c r="B2760" s="57"/>
      <c r="C2760" s="57"/>
    </row>
    <row r="2761" customHeight="1" spans="1:3">
      <c r="A2761" s="57"/>
      <c r="B2761" s="57"/>
      <c r="C2761" s="57"/>
    </row>
    <row r="2762" customHeight="1" spans="1:3">
      <c r="A2762" s="57"/>
      <c r="B2762" s="57"/>
      <c r="C2762" s="57"/>
    </row>
    <row r="2763" customHeight="1" spans="1:3">
      <c r="A2763" s="57"/>
      <c r="B2763" s="57"/>
      <c r="C2763" s="57"/>
    </row>
    <row r="2764" customHeight="1" spans="1:3">
      <c r="A2764" s="57"/>
      <c r="B2764" s="57"/>
      <c r="C2764" s="57"/>
    </row>
    <row r="2765" customHeight="1" spans="1:3">
      <c r="A2765" s="57"/>
      <c r="B2765" s="57"/>
      <c r="C2765" s="57"/>
    </row>
    <row r="2766" customHeight="1" spans="1:3">
      <c r="A2766" s="57"/>
      <c r="B2766" s="57"/>
      <c r="C2766" s="57"/>
    </row>
    <row r="2767" customHeight="1" spans="1:3">
      <c r="A2767" s="57"/>
      <c r="B2767" s="57"/>
      <c r="C2767" s="57"/>
    </row>
    <row r="2768" customHeight="1" spans="1:3">
      <c r="A2768" s="57"/>
      <c r="B2768" s="57"/>
      <c r="C2768" s="57"/>
    </row>
    <row r="2769" customHeight="1" spans="1:3">
      <c r="A2769" s="57"/>
      <c r="B2769" s="57"/>
      <c r="C2769" s="57"/>
    </row>
    <row r="2770" customHeight="1" spans="1:3">
      <c r="A2770" s="57"/>
      <c r="B2770" s="57"/>
      <c r="C2770" s="57"/>
    </row>
    <row r="2771" customHeight="1" spans="1:3">
      <c r="A2771" s="57"/>
      <c r="B2771" s="57"/>
      <c r="C2771" s="57"/>
    </row>
    <row r="2772" customHeight="1" spans="1:3">
      <c r="A2772" s="57"/>
      <c r="B2772" s="57"/>
      <c r="C2772" s="57"/>
    </row>
    <row r="2773" customHeight="1" spans="1:3">
      <c r="A2773" s="57"/>
      <c r="B2773" s="57"/>
      <c r="C2773" s="57"/>
    </row>
    <row r="2774" customHeight="1" spans="1:3">
      <c r="A2774" s="57"/>
      <c r="B2774" s="57"/>
      <c r="C2774" s="57"/>
    </row>
    <row r="2775" customHeight="1" spans="1:3">
      <c r="A2775" s="57"/>
      <c r="B2775" s="57"/>
      <c r="C2775" s="57"/>
    </row>
    <row r="2776" customHeight="1" spans="1:3">
      <c r="A2776" s="57"/>
      <c r="B2776" s="57"/>
      <c r="C2776" s="57"/>
    </row>
    <row r="2777" customHeight="1" spans="1:3">
      <c r="A2777" s="57"/>
      <c r="B2777" s="57"/>
      <c r="C2777" s="57"/>
    </row>
    <row r="2778" customHeight="1" spans="1:3">
      <c r="A2778" s="57"/>
      <c r="B2778" s="57"/>
      <c r="C2778" s="57"/>
    </row>
    <row r="2779" customHeight="1" spans="1:3">
      <c r="A2779" s="57"/>
      <c r="B2779" s="57"/>
      <c r="C2779" s="57"/>
    </row>
    <row r="2780" customHeight="1" spans="1:3">
      <c r="A2780" s="57"/>
      <c r="B2780" s="57"/>
      <c r="C2780" s="57"/>
    </row>
    <row r="2781" customHeight="1" spans="1:3">
      <c r="A2781" s="57"/>
      <c r="B2781" s="57"/>
      <c r="C2781" s="57"/>
    </row>
    <row r="2782" customHeight="1" spans="1:3">
      <c r="A2782" s="57"/>
      <c r="B2782" s="57"/>
      <c r="C2782" s="57"/>
    </row>
    <row r="2783" customHeight="1" spans="1:3">
      <c r="A2783" s="57"/>
      <c r="B2783" s="57"/>
      <c r="C2783" s="57"/>
    </row>
    <row r="2784" customHeight="1" spans="1:3">
      <c r="A2784" s="57"/>
      <c r="B2784" s="57"/>
      <c r="C2784" s="57"/>
    </row>
    <row r="2785" customHeight="1" spans="1:3">
      <c r="A2785" s="57"/>
      <c r="B2785" s="57"/>
      <c r="C2785" s="57"/>
    </row>
    <row r="2786" customHeight="1" spans="1:3">
      <c r="A2786" s="57"/>
      <c r="B2786" s="57"/>
      <c r="C2786" s="57"/>
    </row>
    <row r="2787" customHeight="1" spans="1:3">
      <c r="A2787" s="57"/>
      <c r="B2787" s="57"/>
      <c r="C2787" s="57"/>
    </row>
    <row r="2788" customHeight="1" spans="1:3">
      <c r="A2788" s="57"/>
      <c r="B2788" s="57"/>
      <c r="C2788" s="57"/>
    </row>
    <row r="2789" customHeight="1" spans="1:3">
      <c r="A2789" s="57"/>
      <c r="B2789" s="57"/>
      <c r="C2789" s="57"/>
    </row>
    <row r="2790" customHeight="1" spans="1:3">
      <c r="A2790" s="57"/>
      <c r="B2790" s="57"/>
      <c r="C2790" s="57"/>
    </row>
    <row r="2791" customHeight="1" spans="1:3">
      <c r="A2791" s="57"/>
      <c r="B2791" s="57"/>
      <c r="C2791" s="57"/>
    </row>
    <row r="2792" customHeight="1" spans="1:3">
      <c r="A2792" s="57"/>
      <c r="B2792" s="57"/>
      <c r="C2792" s="57"/>
    </row>
    <row r="2793" customHeight="1" spans="1:3">
      <c r="A2793" s="57"/>
      <c r="B2793" s="57"/>
      <c r="C2793" s="57"/>
    </row>
    <row r="2794" customHeight="1" spans="1:3">
      <c r="A2794" s="57"/>
      <c r="B2794" s="57"/>
      <c r="C2794" s="57"/>
    </row>
    <row r="2795" customHeight="1" spans="1:3">
      <c r="A2795" s="57"/>
      <c r="B2795" s="57"/>
      <c r="C2795" s="57"/>
    </row>
    <row r="2796" customHeight="1" spans="1:3">
      <c r="A2796" s="57"/>
      <c r="B2796" s="57"/>
      <c r="C2796" s="57"/>
    </row>
    <row r="2797" customHeight="1" spans="1:3">
      <c r="A2797" s="57"/>
      <c r="B2797" s="57"/>
      <c r="C2797" s="57"/>
    </row>
    <row r="2798" customHeight="1" spans="1:3">
      <c r="A2798" s="57"/>
      <c r="B2798" s="57"/>
      <c r="C2798" s="57"/>
    </row>
    <row r="2799" customHeight="1" spans="1:3">
      <c r="A2799" s="57"/>
      <c r="B2799" s="57"/>
      <c r="C2799" s="57"/>
    </row>
    <row r="2800" customHeight="1" spans="1:3">
      <c r="A2800" s="57"/>
      <c r="B2800" s="57"/>
      <c r="C2800" s="57"/>
    </row>
    <row r="2801" customHeight="1" spans="1:3">
      <c r="A2801" s="57"/>
      <c r="B2801" s="57"/>
      <c r="C2801" s="57"/>
    </row>
    <row r="2802" customHeight="1" spans="1:3">
      <c r="A2802" s="57"/>
      <c r="B2802" s="57"/>
      <c r="C2802" s="57"/>
    </row>
    <row r="2803" customHeight="1" spans="1:3">
      <c r="A2803" s="57"/>
      <c r="B2803" s="57"/>
      <c r="C2803" s="57"/>
    </row>
    <row r="2804" customHeight="1" spans="1:3">
      <c r="A2804" s="57"/>
      <c r="B2804" s="57"/>
      <c r="C2804" s="57"/>
    </row>
    <row r="2805" customHeight="1" spans="1:3">
      <c r="A2805" s="57"/>
      <c r="B2805" s="57"/>
      <c r="C2805" s="57"/>
    </row>
    <row r="2806" customHeight="1" spans="1:3">
      <c r="A2806" s="57"/>
      <c r="B2806" s="57"/>
      <c r="C2806" s="57"/>
    </row>
    <row r="2807" customHeight="1" spans="1:3">
      <c r="A2807" s="57"/>
      <c r="B2807" s="57"/>
      <c r="C2807" s="57"/>
    </row>
    <row r="2808" customHeight="1" spans="1:3">
      <c r="A2808" s="57"/>
      <c r="B2808" s="57"/>
      <c r="C2808" s="57"/>
    </row>
    <row r="2809" customHeight="1" spans="1:3">
      <c r="A2809" s="57"/>
      <c r="B2809" s="57"/>
      <c r="C2809" s="57"/>
    </row>
    <row r="2810" customHeight="1" spans="1:3">
      <c r="A2810" s="57"/>
      <c r="B2810" s="57"/>
      <c r="C2810" s="57"/>
    </row>
    <row r="2811" customHeight="1" spans="1:3">
      <c r="A2811" s="57"/>
      <c r="B2811" s="57"/>
      <c r="C2811" s="57"/>
    </row>
    <row r="2812" customHeight="1" spans="1:3">
      <c r="A2812" s="57"/>
      <c r="B2812" s="57"/>
      <c r="C2812" s="57"/>
    </row>
    <row r="2813" customHeight="1" spans="1:3">
      <c r="A2813" s="57"/>
      <c r="B2813" s="57"/>
      <c r="C2813" s="57"/>
    </row>
    <row r="2814" customHeight="1" spans="1:3">
      <c r="A2814" s="57"/>
      <c r="B2814" s="57"/>
      <c r="C2814" s="57"/>
    </row>
    <row r="2815" customHeight="1" spans="1:3">
      <c r="A2815" s="57"/>
      <c r="B2815" s="57"/>
      <c r="C2815" s="57"/>
    </row>
    <row r="2816" customHeight="1" spans="1:3">
      <c r="A2816" s="57"/>
      <c r="B2816" s="57"/>
      <c r="C2816" s="57"/>
    </row>
    <row r="2817" customHeight="1" spans="1:3">
      <c r="A2817" s="57"/>
      <c r="B2817" s="57"/>
      <c r="C2817" s="57"/>
    </row>
    <row r="2818" customHeight="1" spans="1:3">
      <c r="A2818" s="57"/>
      <c r="B2818" s="57"/>
      <c r="C2818" s="57"/>
    </row>
    <row r="2819" customHeight="1" spans="1:3">
      <c r="A2819" s="57"/>
      <c r="B2819" s="57"/>
      <c r="C2819" s="57"/>
    </row>
    <row r="2820" customHeight="1" spans="1:3">
      <c r="A2820" s="57"/>
      <c r="B2820" s="57"/>
      <c r="C2820" s="57"/>
    </row>
    <row r="2821" customHeight="1" spans="1:3">
      <c r="A2821" s="57"/>
      <c r="B2821" s="57"/>
      <c r="C2821" s="57"/>
    </row>
    <row r="2822" customHeight="1" spans="1:3">
      <c r="A2822" s="57"/>
      <c r="B2822" s="57"/>
      <c r="C2822" s="57"/>
    </row>
    <row r="2823" customHeight="1" spans="1:3">
      <c r="A2823" s="57"/>
      <c r="B2823" s="57"/>
      <c r="C2823" s="57"/>
    </row>
    <row r="2824" customHeight="1" spans="1:3">
      <c r="A2824" s="57"/>
      <c r="B2824" s="57"/>
      <c r="C2824" s="57"/>
    </row>
    <row r="2825" customHeight="1" spans="1:3">
      <c r="A2825" s="57"/>
      <c r="B2825" s="57"/>
      <c r="C2825" s="57"/>
    </row>
    <row r="2826" customHeight="1" spans="1:3">
      <c r="A2826" s="57"/>
      <c r="B2826" s="57"/>
      <c r="C2826" s="57"/>
    </row>
    <row r="2827" customHeight="1" spans="1:3">
      <c r="A2827" s="57"/>
      <c r="B2827" s="57"/>
      <c r="C2827" s="57"/>
    </row>
    <row r="2828" customHeight="1" spans="1:3">
      <c r="A2828" s="57"/>
      <c r="B2828" s="57"/>
      <c r="C2828" s="57"/>
    </row>
    <row r="2829" customHeight="1" spans="1:3">
      <c r="A2829" s="57"/>
      <c r="B2829" s="57"/>
      <c r="C2829" s="57"/>
    </row>
    <row r="2830" customHeight="1" spans="1:3">
      <c r="A2830" s="57"/>
      <c r="B2830" s="57"/>
      <c r="C2830" s="57"/>
    </row>
    <row r="2831" customHeight="1" spans="1:3">
      <c r="A2831" s="57"/>
      <c r="B2831" s="57"/>
      <c r="C2831" s="57"/>
    </row>
    <row r="2832" customHeight="1" spans="1:3">
      <c r="A2832" s="57"/>
      <c r="B2832" s="57"/>
      <c r="C2832" s="57"/>
    </row>
    <row r="2833" customHeight="1" spans="1:3">
      <c r="A2833" s="57"/>
      <c r="B2833" s="57"/>
      <c r="C2833" s="57"/>
    </row>
    <row r="2834" customHeight="1" spans="1:3">
      <c r="A2834" s="57"/>
      <c r="B2834" s="57"/>
      <c r="C2834" s="57"/>
    </row>
    <row r="2835" customHeight="1" spans="1:3">
      <c r="A2835" s="57"/>
      <c r="B2835" s="57"/>
      <c r="C2835" s="57"/>
    </row>
    <row r="2836" customHeight="1" spans="1:3">
      <c r="A2836" s="57"/>
      <c r="B2836" s="57"/>
      <c r="C2836" s="57"/>
    </row>
    <row r="2837" customHeight="1" spans="1:3">
      <c r="A2837" s="57"/>
      <c r="B2837" s="57"/>
      <c r="C2837" s="57"/>
    </row>
    <row r="2838" customHeight="1" spans="1:3">
      <c r="A2838" s="57"/>
      <c r="B2838" s="57"/>
      <c r="C2838" s="57"/>
    </row>
    <row r="2839" customHeight="1" spans="1:3">
      <c r="A2839" s="57"/>
      <c r="B2839" s="57"/>
      <c r="C2839" s="57"/>
    </row>
    <row r="2840" customHeight="1" spans="1:3">
      <c r="A2840" s="57"/>
      <c r="B2840" s="57"/>
      <c r="C2840" s="57"/>
    </row>
    <row r="2841" customHeight="1" spans="1:3">
      <c r="A2841" s="57"/>
      <c r="B2841" s="57"/>
      <c r="C2841" s="57"/>
    </row>
    <row r="2842" customHeight="1" spans="1:3">
      <c r="A2842" s="57"/>
      <c r="B2842" s="57"/>
      <c r="C2842" s="57"/>
    </row>
    <row r="2843" customHeight="1" spans="1:3">
      <c r="A2843" s="57"/>
      <c r="B2843" s="57"/>
      <c r="C2843" s="57"/>
    </row>
    <row r="2844" customHeight="1" spans="1:3">
      <c r="A2844" s="57"/>
      <c r="B2844" s="57"/>
      <c r="C2844" s="57"/>
    </row>
    <row r="2845" customHeight="1" spans="1:3">
      <c r="A2845" s="57"/>
      <c r="B2845" s="57"/>
      <c r="C2845" s="57"/>
    </row>
    <row r="2846" customHeight="1" spans="1:3">
      <c r="A2846" s="57"/>
      <c r="B2846" s="57"/>
      <c r="C2846" s="57"/>
    </row>
    <row r="2847" customHeight="1" spans="1:3">
      <c r="A2847" s="57"/>
      <c r="B2847" s="57"/>
      <c r="C2847" s="57"/>
    </row>
    <row r="2848" customHeight="1" spans="1:3">
      <c r="A2848" s="57"/>
      <c r="B2848" s="57"/>
      <c r="C2848" s="57"/>
    </row>
    <row r="2849" customHeight="1" spans="1:3">
      <c r="A2849" s="57"/>
      <c r="B2849" s="57"/>
      <c r="C2849" s="57"/>
    </row>
    <row r="2850" customHeight="1" spans="1:3">
      <c r="A2850" s="57"/>
      <c r="B2850" s="57"/>
      <c r="C2850" s="57"/>
    </row>
    <row r="2851" customHeight="1" spans="1:3">
      <c r="A2851" s="57"/>
      <c r="B2851" s="57"/>
      <c r="C2851" s="57"/>
    </row>
    <row r="2852" customHeight="1" spans="1:3">
      <c r="A2852" s="57"/>
      <c r="B2852" s="57"/>
      <c r="C2852" s="57"/>
    </row>
    <row r="2853" customHeight="1" spans="1:3">
      <c r="A2853" s="57"/>
      <c r="B2853" s="57"/>
      <c r="C2853" s="57"/>
    </row>
    <row r="2854" customHeight="1" spans="1:3">
      <c r="A2854" s="57"/>
      <c r="B2854" s="57"/>
      <c r="C2854" s="57"/>
    </row>
    <row r="2855" customHeight="1" spans="1:3">
      <c r="A2855" s="57"/>
      <c r="B2855" s="57"/>
      <c r="C2855" s="57"/>
    </row>
    <row r="2856" customHeight="1" spans="1:3">
      <c r="A2856" s="57"/>
      <c r="B2856" s="57"/>
      <c r="C2856" s="57"/>
    </row>
    <row r="2857" customHeight="1" spans="1:3">
      <c r="A2857" s="57"/>
      <c r="B2857" s="57"/>
      <c r="C2857" s="57"/>
    </row>
    <row r="2858" customHeight="1" spans="1:3">
      <c r="A2858" s="57"/>
      <c r="B2858" s="57"/>
      <c r="C2858" s="57"/>
    </row>
    <row r="2859" customHeight="1" spans="1:3">
      <c r="A2859" s="57"/>
      <c r="B2859" s="57"/>
      <c r="C2859" s="57"/>
    </row>
    <row r="2860" customHeight="1" spans="1:3">
      <c r="A2860" s="57"/>
      <c r="B2860" s="57"/>
      <c r="C2860" s="57"/>
    </row>
    <row r="2861" customHeight="1" spans="1:3">
      <c r="A2861" s="57"/>
      <c r="B2861" s="57"/>
      <c r="C2861" s="57"/>
    </row>
    <row r="2862" customHeight="1" spans="1:3">
      <c r="A2862" s="57"/>
      <c r="B2862" s="57"/>
      <c r="C2862" s="57"/>
    </row>
    <row r="2863" customHeight="1" spans="1:3">
      <c r="A2863" s="57"/>
      <c r="B2863" s="57"/>
      <c r="C2863" s="57"/>
    </row>
    <row r="2864" customHeight="1" spans="1:3">
      <c r="A2864" s="57"/>
      <c r="B2864" s="57"/>
      <c r="C2864" s="57"/>
    </row>
    <row r="2865" customHeight="1" spans="1:3">
      <c r="A2865" s="57"/>
      <c r="B2865" s="57"/>
      <c r="C2865" s="57"/>
    </row>
    <row r="2866" customHeight="1" spans="1:3">
      <c r="A2866" s="57"/>
      <c r="B2866" s="57"/>
      <c r="C2866" s="57"/>
    </row>
    <row r="2867" customHeight="1" spans="1:3">
      <c r="A2867" s="57"/>
      <c r="B2867" s="57"/>
      <c r="C2867" s="57"/>
    </row>
    <row r="2868" customHeight="1" spans="1:3">
      <c r="A2868" s="57"/>
      <c r="B2868" s="57"/>
      <c r="C2868" s="57"/>
    </row>
    <row r="2869" customHeight="1" spans="1:3">
      <c r="A2869" s="57"/>
      <c r="B2869" s="57"/>
      <c r="C2869" s="57"/>
    </row>
    <row r="2870" customHeight="1" spans="1:3">
      <c r="A2870" s="57"/>
      <c r="B2870" s="57"/>
      <c r="C2870" s="57"/>
    </row>
    <row r="2871" customHeight="1" spans="1:3">
      <c r="A2871" s="57"/>
      <c r="B2871" s="57"/>
      <c r="C2871" s="57"/>
    </row>
    <row r="2872" customHeight="1" spans="1:3">
      <c r="A2872" s="57"/>
      <c r="B2872" s="57"/>
      <c r="C2872" s="57"/>
    </row>
    <row r="2873" customHeight="1" spans="1:3">
      <c r="A2873" s="57"/>
      <c r="B2873" s="57"/>
      <c r="C2873" s="57"/>
    </row>
    <row r="2874" customHeight="1" spans="1:3">
      <c r="A2874" s="57"/>
      <c r="B2874" s="57"/>
      <c r="C2874" s="57"/>
    </row>
    <row r="2875" customHeight="1" spans="1:3">
      <c r="A2875" s="57"/>
      <c r="B2875" s="57"/>
      <c r="C2875" s="57"/>
    </row>
    <row r="2876" customHeight="1" spans="1:3">
      <c r="A2876" s="57"/>
      <c r="B2876" s="57"/>
      <c r="C2876" s="57"/>
    </row>
    <row r="2877" customHeight="1" spans="1:3">
      <c r="A2877" s="57"/>
      <c r="B2877" s="57"/>
      <c r="C2877" s="57"/>
    </row>
    <row r="2878" customHeight="1" spans="1:3">
      <c r="A2878" s="57"/>
      <c r="B2878" s="57"/>
      <c r="C2878" s="57"/>
    </row>
    <row r="2879" customHeight="1" spans="1:3">
      <c r="A2879" s="57"/>
      <c r="B2879" s="57"/>
      <c r="C2879" s="57"/>
    </row>
    <row r="2880" customHeight="1" spans="1:3">
      <c r="A2880" s="57"/>
      <c r="B2880" s="57"/>
      <c r="C2880" s="57"/>
    </row>
    <row r="2881" customHeight="1" spans="1:3">
      <c r="A2881" s="57"/>
      <c r="B2881" s="57"/>
      <c r="C2881" s="57"/>
    </row>
    <row r="2882" customHeight="1" spans="1:3">
      <c r="A2882" s="57"/>
      <c r="B2882" s="57"/>
      <c r="C2882" s="57"/>
    </row>
    <row r="2883" customHeight="1" spans="1:3">
      <c r="A2883" s="57"/>
      <c r="B2883" s="57"/>
      <c r="C2883" s="57"/>
    </row>
    <row r="2884" customHeight="1" spans="1:3">
      <c r="A2884" s="57"/>
      <c r="B2884" s="57"/>
      <c r="C2884" s="57"/>
    </row>
    <row r="2885" customHeight="1" spans="1:3">
      <c r="A2885" s="57"/>
      <c r="B2885" s="57"/>
      <c r="C2885" s="57"/>
    </row>
    <row r="2886" customHeight="1" spans="1:3">
      <c r="A2886" s="57"/>
      <c r="B2886" s="57"/>
      <c r="C2886" s="57"/>
    </row>
    <row r="2887" customHeight="1" spans="1:3">
      <c r="A2887" s="57"/>
      <c r="B2887" s="57"/>
      <c r="C2887" s="57"/>
    </row>
    <row r="2888" customHeight="1" spans="1:3">
      <c r="A2888" s="57"/>
      <c r="B2888" s="57"/>
      <c r="C2888" s="57"/>
    </row>
    <row r="2889" customHeight="1" spans="1:3">
      <c r="A2889" s="57"/>
      <c r="B2889" s="57"/>
      <c r="C2889" s="57"/>
    </row>
    <row r="2890" customHeight="1" spans="1:3">
      <c r="A2890" s="57"/>
      <c r="B2890" s="57"/>
      <c r="C2890" s="57"/>
    </row>
    <row r="2891" customHeight="1" spans="1:3">
      <c r="A2891" s="57"/>
      <c r="B2891" s="57"/>
      <c r="C2891" s="57"/>
    </row>
    <row r="2892" customHeight="1" spans="1:3">
      <c r="A2892" s="57"/>
      <c r="B2892" s="57"/>
      <c r="C2892" s="57"/>
    </row>
    <row r="2893" customHeight="1" spans="1:3">
      <c r="A2893" s="57"/>
      <c r="B2893" s="57"/>
      <c r="C2893" s="57"/>
    </row>
    <row r="2894" customHeight="1" spans="1:3">
      <c r="A2894" s="57"/>
      <c r="B2894" s="57"/>
      <c r="C2894" s="57"/>
    </row>
    <row r="2895" customHeight="1" spans="1:3">
      <c r="A2895" s="57"/>
      <c r="B2895" s="57"/>
      <c r="C2895" s="57"/>
    </row>
    <row r="2896" customHeight="1" spans="1:3">
      <c r="A2896" s="57"/>
      <c r="B2896" s="57"/>
      <c r="C2896" s="57"/>
    </row>
    <row r="2897" customHeight="1" spans="1:3">
      <c r="A2897" s="57"/>
      <c r="B2897" s="57"/>
      <c r="C2897" s="57"/>
    </row>
    <row r="2898" customHeight="1" spans="1:3">
      <c r="A2898" s="57"/>
      <c r="B2898" s="57"/>
      <c r="C2898" s="57"/>
    </row>
    <row r="2899" customHeight="1" spans="1:3">
      <c r="A2899" s="57"/>
      <c r="B2899" s="57"/>
      <c r="C2899" s="57"/>
    </row>
    <row r="2900" customHeight="1" spans="1:3">
      <c r="A2900" s="57"/>
      <c r="B2900" s="57"/>
      <c r="C2900" s="57"/>
    </row>
    <row r="2901" customHeight="1" spans="1:3">
      <c r="A2901" s="57"/>
      <c r="B2901" s="57"/>
      <c r="C2901" s="57"/>
    </row>
    <row r="2902" customHeight="1" spans="1:3">
      <c r="A2902" s="57"/>
      <c r="B2902" s="57"/>
      <c r="C2902" s="57"/>
    </row>
    <row r="2903" customHeight="1" spans="1:3">
      <c r="A2903" s="57"/>
      <c r="B2903" s="57"/>
      <c r="C2903" s="57"/>
    </row>
    <row r="2904" customHeight="1" spans="1:3">
      <c r="A2904" s="57"/>
      <c r="B2904" s="57"/>
      <c r="C2904" s="57"/>
    </row>
    <row r="2905" customHeight="1" spans="1:3">
      <c r="A2905" s="57"/>
      <c r="B2905" s="57"/>
      <c r="C2905" s="57"/>
    </row>
    <row r="2906" customHeight="1" spans="1:3">
      <c r="A2906" s="57"/>
      <c r="B2906" s="57"/>
      <c r="C2906" s="57"/>
    </row>
    <row r="2907" customHeight="1" spans="1:3">
      <c r="A2907" s="57"/>
      <c r="B2907" s="57"/>
      <c r="C2907" s="57"/>
    </row>
    <row r="2908" customHeight="1" spans="1:3">
      <c r="A2908" s="57"/>
      <c r="B2908" s="57"/>
      <c r="C2908" s="57"/>
    </row>
    <row r="2909" customHeight="1" spans="1:3">
      <c r="A2909" s="57"/>
      <c r="B2909" s="57"/>
      <c r="C2909" s="57"/>
    </row>
    <row r="2910" customHeight="1" spans="1:3">
      <c r="A2910" s="57"/>
      <c r="B2910" s="57"/>
      <c r="C2910" s="57"/>
    </row>
    <row r="2911" customHeight="1" spans="1:3">
      <c r="A2911" s="57"/>
      <c r="B2911" s="57"/>
      <c r="C2911" s="57"/>
    </row>
    <row r="2912" customHeight="1" spans="1:3">
      <c r="A2912" s="57"/>
      <c r="B2912" s="57"/>
      <c r="C2912" s="57"/>
    </row>
    <row r="2913" customHeight="1" spans="1:3">
      <c r="A2913" s="57"/>
      <c r="B2913" s="57"/>
      <c r="C2913" s="57"/>
    </row>
    <row r="2914" customHeight="1" spans="1:3">
      <c r="A2914" s="57"/>
      <c r="B2914" s="57"/>
      <c r="C2914" s="57"/>
    </row>
    <row r="2915" customHeight="1" spans="1:3">
      <c r="A2915" s="57"/>
      <c r="B2915" s="57"/>
      <c r="C2915" s="57"/>
    </row>
    <row r="2916" customHeight="1" spans="1:3">
      <c r="A2916" s="57"/>
      <c r="B2916" s="57"/>
      <c r="C2916" s="57"/>
    </row>
    <row r="2917" customHeight="1" spans="1:3">
      <c r="A2917" s="57"/>
      <c r="B2917" s="57"/>
      <c r="C2917" s="57"/>
    </row>
    <row r="2918" customHeight="1" spans="1:3">
      <c r="A2918" s="57"/>
      <c r="B2918" s="57"/>
      <c r="C2918" s="57"/>
    </row>
    <row r="2919" customHeight="1" spans="1:3">
      <c r="A2919" s="57"/>
      <c r="B2919" s="57"/>
      <c r="C2919" s="57"/>
    </row>
    <row r="2920" customHeight="1" spans="1:3">
      <c r="A2920" s="57"/>
      <c r="B2920" s="57"/>
      <c r="C2920" s="57"/>
    </row>
    <row r="2921" customHeight="1" spans="1:3">
      <c r="A2921" s="57"/>
      <c r="B2921" s="57"/>
      <c r="C2921" s="57"/>
    </row>
    <row r="2922" customHeight="1" spans="1:3">
      <c r="A2922" s="57"/>
      <c r="B2922" s="57"/>
      <c r="C2922" s="57"/>
    </row>
    <row r="2923" customHeight="1" spans="1:3">
      <c r="A2923" s="57"/>
      <c r="B2923" s="57"/>
      <c r="C2923" s="57"/>
    </row>
    <row r="2924" customHeight="1" spans="1:3">
      <c r="A2924" s="57"/>
      <c r="B2924" s="57"/>
      <c r="C2924" s="57"/>
    </row>
    <row r="2925" customHeight="1" spans="1:3">
      <c r="A2925" s="57"/>
      <c r="B2925" s="57"/>
      <c r="C2925" s="57"/>
    </row>
    <row r="2926" customHeight="1" spans="1:3">
      <c r="A2926" s="57"/>
      <c r="B2926" s="57"/>
      <c r="C2926" s="57"/>
    </row>
    <row r="2927" customHeight="1" spans="1:3">
      <c r="A2927" s="57"/>
      <c r="B2927" s="57"/>
      <c r="C2927" s="57"/>
    </row>
    <row r="2928" customHeight="1" spans="1:3">
      <c r="A2928" s="57"/>
      <c r="B2928" s="57"/>
      <c r="C2928" s="57"/>
    </row>
    <row r="2929" customHeight="1" spans="1:3">
      <c r="A2929" s="57"/>
      <c r="B2929" s="57"/>
      <c r="C2929" s="57"/>
    </row>
    <row r="2930" customHeight="1" spans="1:3">
      <c r="A2930" s="57"/>
      <c r="B2930" s="57"/>
      <c r="C2930" s="57"/>
    </row>
    <row r="2931" customHeight="1" spans="1:3">
      <c r="A2931" s="57"/>
      <c r="B2931" s="57"/>
      <c r="C2931" s="57"/>
    </row>
    <row r="2932" customHeight="1" spans="1:3">
      <c r="A2932" s="57"/>
      <c r="B2932" s="57"/>
      <c r="C2932" s="57"/>
    </row>
    <row r="2933" customHeight="1" spans="1:3">
      <c r="A2933" s="57"/>
      <c r="B2933" s="57"/>
      <c r="C2933" s="57"/>
    </row>
    <row r="2934" customHeight="1" spans="1:3">
      <c r="A2934" s="57"/>
      <c r="B2934" s="57"/>
      <c r="C2934" s="57"/>
    </row>
    <row r="2935" customHeight="1" spans="1:3">
      <c r="A2935" s="57"/>
      <c r="B2935" s="57"/>
      <c r="C2935" s="57"/>
    </row>
    <row r="2936" customHeight="1" spans="1:3">
      <c r="A2936" s="57"/>
      <c r="B2936" s="57"/>
      <c r="C2936" s="57"/>
    </row>
    <row r="2937" customHeight="1" spans="1:3">
      <c r="A2937" s="57"/>
      <c r="B2937" s="57"/>
      <c r="C2937" s="57"/>
    </row>
    <row r="2938" customHeight="1" spans="1:3">
      <c r="A2938" s="57"/>
      <c r="B2938" s="57"/>
      <c r="C2938" s="57"/>
    </row>
    <row r="2939" customHeight="1" spans="1:3">
      <c r="A2939" s="57"/>
      <c r="B2939" s="57"/>
      <c r="C2939" s="57"/>
    </row>
    <row r="2940" customHeight="1" spans="1:3">
      <c r="A2940" s="57"/>
      <c r="B2940" s="57"/>
      <c r="C2940" s="57"/>
    </row>
    <row r="2941" customHeight="1" spans="1:3">
      <c r="A2941" s="57"/>
      <c r="B2941" s="57"/>
      <c r="C2941" s="57"/>
    </row>
    <row r="2942" customHeight="1" spans="1:3">
      <c r="A2942" s="57"/>
      <c r="B2942" s="57"/>
      <c r="C2942" s="57"/>
    </row>
    <row r="2943" customHeight="1" spans="1:3">
      <c r="A2943" s="57"/>
      <c r="B2943" s="57"/>
      <c r="C2943" s="57"/>
    </row>
    <row r="2944" customHeight="1" spans="1:3">
      <c r="A2944" s="57"/>
      <c r="B2944" s="57"/>
      <c r="C2944" s="57"/>
    </row>
    <row r="2945" customHeight="1" spans="1:3">
      <c r="A2945" s="57"/>
      <c r="B2945" s="57"/>
      <c r="C2945" s="57"/>
    </row>
    <row r="2946" customHeight="1" spans="1:3">
      <c r="A2946" s="57"/>
      <c r="B2946" s="57"/>
      <c r="C2946" s="57"/>
    </row>
    <row r="2947" customHeight="1" spans="1:3">
      <c r="A2947" s="57"/>
      <c r="B2947" s="57"/>
      <c r="C2947" s="57"/>
    </row>
    <row r="2948" customHeight="1" spans="1:3">
      <c r="A2948" s="57"/>
      <c r="B2948" s="57"/>
      <c r="C2948" s="57"/>
    </row>
    <row r="2949" customHeight="1" spans="1:3">
      <c r="A2949" s="57"/>
      <c r="B2949" s="57"/>
      <c r="C2949" s="57"/>
    </row>
    <row r="2950" customHeight="1" spans="1:3">
      <c r="A2950" s="57"/>
      <c r="B2950" s="57"/>
      <c r="C2950" s="57"/>
    </row>
    <row r="2951" customHeight="1" spans="1:3">
      <c r="A2951" s="57"/>
      <c r="B2951" s="57"/>
      <c r="C2951" s="57"/>
    </row>
    <row r="2952" customHeight="1" spans="1:3">
      <c r="A2952" s="57"/>
      <c r="B2952" s="57"/>
      <c r="C2952" s="57"/>
    </row>
    <row r="2953" customHeight="1" spans="1:3">
      <c r="A2953" s="57"/>
      <c r="B2953" s="57"/>
      <c r="C2953" s="57"/>
    </row>
    <row r="2954" customHeight="1" spans="1:3">
      <c r="A2954" s="57"/>
      <c r="B2954" s="57"/>
      <c r="C2954" s="57"/>
    </row>
    <row r="2955" customHeight="1" spans="1:3">
      <c r="A2955" s="57"/>
      <c r="B2955" s="57"/>
      <c r="C2955" s="57"/>
    </row>
    <row r="2956" customHeight="1" spans="1:3">
      <c r="A2956" s="57"/>
      <c r="B2956" s="57"/>
      <c r="C2956" s="57"/>
    </row>
    <row r="2957" customHeight="1" spans="1:3">
      <c r="A2957" s="57"/>
      <c r="B2957" s="57"/>
      <c r="C2957" s="57"/>
    </row>
    <row r="2958" customHeight="1" spans="1:3">
      <c r="A2958" s="57"/>
      <c r="B2958" s="57"/>
      <c r="C2958" s="57"/>
    </row>
    <row r="2959" customHeight="1" spans="1:3">
      <c r="A2959" s="57"/>
      <c r="B2959" s="57"/>
      <c r="C2959" s="57"/>
    </row>
    <row r="2960" customHeight="1" spans="1:3">
      <c r="A2960" s="57"/>
      <c r="B2960" s="57"/>
      <c r="C2960" s="57"/>
    </row>
    <row r="2961" customHeight="1" spans="1:3">
      <c r="A2961" s="57"/>
      <c r="B2961" s="57"/>
      <c r="C2961" s="57"/>
    </row>
    <row r="2962" customHeight="1" spans="1:3">
      <c r="A2962" s="57"/>
      <c r="B2962" s="57"/>
      <c r="C2962" s="57"/>
    </row>
    <row r="2963" customHeight="1" spans="1:3">
      <c r="A2963" s="57"/>
      <c r="B2963" s="57"/>
      <c r="C2963" s="57"/>
    </row>
    <row r="2964" customHeight="1" spans="1:3">
      <c r="A2964" s="57"/>
      <c r="B2964" s="57"/>
      <c r="C2964" s="57"/>
    </row>
    <row r="2965" customHeight="1" spans="1:3">
      <c r="A2965" s="57"/>
      <c r="B2965" s="57"/>
      <c r="C2965" s="57"/>
    </row>
    <row r="2966" customHeight="1" spans="1:3">
      <c r="A2966" s="57"/>
      <c r="B2966" s="57"/>
      <c r="C2966" s="57"/>
    </row>
    <row r="2967" customHeight="1" spans="1:3">
      <c r="A2967" s="57"/>
      <c r="B2967" s="57"/>
      <c r="C2967" s="57"/>
    </row>
    <row r="2968" customHeight="1" spans="1:3">
      <c r="A2968" s="57"/>
      <c r="B2968" s="57"/>
      <c r="C2968" s="57"/>
    </row>
    <row r="2969" customHeight="1" spans="1:3">
      <c r="A2969" s="57"/>
      <c r="B2969" s="57"/>
      <c r="C2969" s="57"/>
    </row>
    <row r="2970" customHeight="1" spans="1:3">
      <c r="A2970" s="57"/>
      <c r="B2970" s="57"/>
      <c r="C2970" s="57"/>
    </row>
    <row r="2971" customHeight="1" spans="1:3">
      <c r="A2971" s="57"/>
      <c r="B2971" s="57"/>
      <c r="C2971" s="57"/>
    </row>
    <row r="2972" customHeight="1" spans="1:3">
      <c r="A2972" s="57"/>
      <c r="B2972" s="57"/>
      <c r="C2972" s="57"/>
    </row>
    <row r="2973" customHeight="1" spans="1:3">
      <c r="A2973" s="57"/>
      <c r="B2973" s="57"/>
      <c r="C2973" s="57"/>
    </row>
    <row r="2974" customHeight="1" spans="1:3">
      <c r="A2974" s="57"/>
      <c r="B2974" s="57"/>
      <c r="C2974" s="57"/>
    </row>
    <row r="2975" customHeight="1" spans="1:3">
      <c r="A2975" s="57"/>
      <c r="B2975" s="57"/>
      <c r="C2975" s="57"/>
    </row>
    <row r="2976" customHeight="1" spans="1:3">
      <c r="A2976" s="57"/>
      <c r="B2976" s="57"/>
      <c r="C2976" s="57"/>
    </row>
    <row r="2977" customHeight="1" spans="1:3">
      <c r="A2977" s="57"/>
      <c r="B2977" s="57"/>
      <c r="C2977" s="57"/>
    </row>
    <row r="2978" customHeight="1" spans="1:3">
      <c r="A2978" s="57"/>
      <c r="B2978" s="57"/>
      <c r="C2978" s="57"/>
    </row>
    <row r="2979" customHeight="1" spans="1:3">
      <c r="A2979" s="57"/>
      <c r="B2979" s="57"/>
      <c r="C2979" s="57"/>
    </row>
    <row r="2980" customHeight="1" spans="1:3">
      <c r="A2980" s="57"/>
      <c r="B2980" s="57"/>
      <c r="C2980" s="57"/>
    </row>
    <row r="2981" customHeight="1" spans="1:3">
      <c r="A2981" s="57"/>
      <c r="B2981" s="57"/>
      <c r="C2981" s="57"/>
    </row>
    <row r="2982" customHeight="1" spans="1:3">
      <c r="A2982" s="57"/>
      <c r="B2982" s="57"/>
      <c r="C2982" s="57"/>
    </row>
    <row r="2983" customHeight="1" spans="1:3">
      <c r="A2983" s="57"/>
      <c r="B2983" s="57"/>
      <c r="C2983" s="57"/>
    </row>
    <row r="2984" customHeight="1" spans="1:3">
      <c r="A2984" s="57"/>
      <c r="B2984" s="57"/>
      <c r="C2984" s="57"/>
    </row>
    <row r="2985" customHeight="1" spans="1:3">
      <c r="A2985" s="57"/>
      <c r="B2985" s="57"/>
      <c r="C2985" s="57"/>
    </row>
    <row r="2986" customHeight="1" spans="1:3">
      <c r="A2986" s="57"/>
      <c r="B2986" s="57"/>
      <c r="C2986" s="57"/>
    </row>
    <row r="2987" customHeight="1" spans="1:3">
      <c r="A2987" s="57"/>
      <c r="B2987" s="57"/>
      <c r="C2987" s="57"/>
    </row>
    <row r="2988" customHeight="1" spans="1:3">
      <c r="A2988" s="57"/>
      <c r="B2988" s="57"/>
      <c r="C2988" s="57"/>
    </row>
    <row r="2989" customHeight="1" spans="1:3">
      <c r="A2989" s="57"/>
      <c r="B2989" s="57"/>
      <c r="C2989" s="57"/>
    </row>
    <row r="2990" customHeight="1" spans="1:3">
      <c r="A2990" s="57"/>
      <c r="B2990" s="57"/>
      <c r="C2990" s="57"/>
    </row>
    <row r="2991" customHeight="1" spans="1:3">
      <c r="A2991" s="57"/>
      <c r="B2991" s="57"/>
      <c r="C2991" s="57"/>
    </row>
    <row r="2992" customHeight="1" spans="1:3">
      <c r="A2992" s="57"/>
      <c r="B2992" s="57"/>
      <c r="C2992" s="57"/>
    </row>
    <row r="2993" customHeight="1" spans="1:3">
      <c r="A2993" s="57"/>
      <c r="B2993" s="57"/>
      <c r="C2993" s="57"/>
    </row>
    <row r="2994" customHeight="1" spans="1:3">
      <c r="A2994" s="57"/>
      <c r="B2994" s="57"/>
      <c r="C2994" s="57"/>
    </row>
    <row r="2995" customHeight="1" spans="1:3">
      <c r="A2995" s="57"/>
      <c r="B2995" s="57"/>
      <c r="C2995" s="57"/>
    </row>
    <row r="2996" customHeight="1" spans="1:3">
      <c r="A2996" s="57"/>
      <c r="B2996" s="57"/>
      <c r="C2996" s="57"/>
    </row>
    <row r="2997" customHeight="1" spans="1:3">
      <c r="A2997" s="57"/>
      <c r="B2997" s="57"/>
      <c r="C2997" s="57"/>
    </row>
    <row r="2998" customHeight="1" spans="1:3">
      <c r="A2998" s="57"/>
      <c r="B2998" s="57"/>
      <c r="C2998" s="57"/>
    </row>
    <row r="2999" customHeight="1" spans="1:3">
      <c r="A2999" s="57"/>
      <c r="B2999" s="57"/>
      <c r="C2999" s="57"/>
    </row>
    <row r="3000" customHeight="1" spans="1:3">
      <c r="A3000" s="57"/>
      <c r="B3000" s="57"/>
      <c r="C3000" s="57"/>
    </row>
    <row r="3001" customHeight="1" spans="1:3">
      <c r="A3001" s="57"/>
      <c r="B3001" s="57"/>
      <c r="C3001" s="57"/>
    </row>
    <row r="3002" customHeight="1" spans="1:3">
      <c r="A3002" s="57"/>
      <c r="B3002" s="57"/>
      <c r="C3002" s="57"/>
    </row>
    <row r="3003" customHeight="1" spans="1:3">
      <c r="A3003" s="57"/>
      <c r="B3003" s="57"/>
      <c r="C3003" s="57"/>
    </row>
    <row r="3004" customHeight="1" spans="1:3">
      <c r="A3004" s="57"/>
      <c r="B3004" s="57"/>
      <c r="C3004" s="57"/>
    </row>
    <row r="3005" customHeight="1" spans="1:3">
      <c r="A3005" s="57"/>
      <c r="B3005" s="57"/>
      <c r="C3005" s="57"/>
    </row>
    <row r="3006" customHeight="1" spans="1:3">
      <c r="A3006" s="57"/>
      <c r="B3006" s="57"/>
      <c r="C3006" s="57"/>
    </row>
    <row r="3007" customHeight="1" spans="1:3">
      <c r="A3007" s="57"/>
      <c r="B3007" s="57"/>
      <c r="C3007" s="57"/>
    </row>
    <row r="3008" customHeight="1" spans="1:3">
      <c r="A3008" s="57"/>
      <c r="B3008" s="57"/>
      <c r="C3008" s="57"/>
    </row>
    <row r="3009" customHeight="1" spans="1:3">
      <c r="A3009" s="57"/>
      <c r="B3009" s="57"/>
      <c r="C3009" s="57"/>
    </row>
    <row r="3010" customHeight="1" spans="1:3">
      <c r="A3010" s="57"/>
      <c r="B3010" s="57"/>
      <c r="C3010" s="57"/>
    </row>
    <row r="3011" customHeight="1" spans="1:3">
      <c r="A3011" s="57"/>
      <c r="B3011" s="57"/>
      <c r="C3011" s="57"/>
    </row>
    <row r="3012" customHeight="1" spans="1:3">
      <c r="A3012" s="57"/>
      <c r="B3012" s="57"/>
      <c r="C3012" s="57"/>
    </row>
    <row r="3013" customHeight="1" spans="1:3">
      <c r="A3013" s="57"/>
      <c r="B3013" s="57"/>
      <c r="C3013" s="57"/>
    </row>
    <row r="3014" customHeight="1" spans="1:3">
      <c r="A3014" s="57"/>
      <c r="B3014" s="57"/>
      <c r="C3014" s="57"/>
    </row>
    <row r="3015" customHeight="1" spans="1:3">
      <c r="A3015" s="57"/>
      <c r="B3015" s="57"/>
      <c r="C3015" s="57"/>
    </row>
    <row r="3016" customHeight="1" spans="1:3">
      <c r="A3016" s="57"/>
      <c r="B3016" s="57"/>
      <c r="C3016" s="57"/>
    </row>
    <row r="3017" customHeight="1" spans="1:3">
      <c r="A3017" s="57"/>
      <c r="B3017" s="57"/>
      <c r="C3017" s="57"/>
    </row>
    <row r="3018" customHeight="1" spans="1:3">
      <c r="A3018" s="57"/>
      <c r="B3018" s="57"/>
      <c r="C3018" s="57"/>
    </row>
    <row r="3019" customHeight="1" spans="1:3">
      <c r="A3019" s="57"/>
      <c r="B3019" s="57"/>
      <c r="C3019" s="57"/>
    </row>
    <row r="3020" customHeight="1" spans="1:3">
      <c r="A3020" s="57"/>
      <c r="B3020" s="57"/>
      <c r="C3020" s="57"/>
    </row>
    <row r="3021" customHeight="1" spans="1:3">
      <c r="A3021" s="57"/>
      <c r="B3021" s="57"/>
      <c r="C3021" s="57"/>
    </row>
    <row r="3022" customHeight="1" spans="1:3">
      <c r="A3022" s="57"/>
      <c r="B3022" s="57"/>
      <c r="C3022" s="57"/>
    </row>
    <row r="3023" customHeight="1" spans="1:3">
      <c r="A3023" s="57"/>
      <c r="B3023" s="57"/>
      <c r="C3023" s="57"/>
    </row>
    <row r="3024" customHeight="1" spans="1:3">
      <c r="A3024" s="57"/>
      <c r="B3024" s="57"/>
      <c r="C3024" s="57"/>
    </row>
    <row r="3025" customHeight="1" spans="1:3">
      <c r="A3025" s="57"/>
      <c r="B3025" s="57"/>
      <c r="C3025" s="57"/>
    </row>
    <row r="3026" customHeight="1" spans="1:3">
      <c r="A3026" s="57"/>
      <c r="B3026" s="57"/>
      <c r="C3026" s="57"/>
    </row>
    <row r="3027" customHeight="1" spans="1:3">
      <c r="A3027" s="57"/>
      <c r="B3027" s="57"/>
      <c r="C3027" s="57"/>
    </row>
    <row r="3028" customHeight="1" spans="1:3">
      <c r="A3028" s="57"/>
      <c r="B3028" s="57"/>
      <c r="C3028" s="57"/>
    </row>
    <row r="3029" customHeight="1" spans="1:3">
      <c r="A3029" s="57"/>
      <c r="B3029" s="57"/>
      <c r="C3029" s="57"/>
    </row>
    <row r="3030" customHeight="1" spans="1:3">
      <c r="A3030" s="57"/>
      <c r="B3030" s="57"/>
      <c r="C3030" s="57"/>
    </row>
    <row r="3031" customHeight="1" spans="1:3">
      <c r="A3031" s="57"/>
      <c r="B3031" s="57"/>
      <c r="C3031" s="57"/>
    </row>
    <row r="3032" customHeight="1" spans="1:3">
      <c r="A3032" s="57"/>
      <c r="B3032" s="57"/>
      <c r="C3032" s="57"/>
    </row>
    <row r="3033" customHeight="1" spans="1:3">
      <c r="A3033" s="57"/>
      <c r="B3033" s="57"/>
      <c r="C3033" s="57"/>
    </row>
    <row r="3034" customHeight="1" spans="1:3">
      <c r="A3034" s="57"/>
      <c r="B3034" s="57"/>
      <c r="C3034" s="57"/>
    </row>
    <row r="3035" customHeight="1" spans="1:3">
      <c r="A3035" s="57"/>
      <c r="B3035" s="57"/>
      <c r="C3035" s="57"/>
    </row>
    <row r="3036" customHeight="1" spans="1:3">
      <c r="A3036" s="57"/>
      <c r="B3036" s="57"/>
      <c r="C3036" s="57"/>
    </row>
    <row r="3037" customHeight="1" spans="1:3">
      <c r="A3037" s="57"/>
      <c r="B3037" s="57"/>
      <c r="C3037" s="57"/>
    </row>
    <row r="3038" customHeight="1" spans="1:3">
      <c r="A3038" s="57"/>
      <c r="B3038" s="57"/>
      <c r="C3038" s="57"/>
    </row>
    <row r="3039" customHeight="1" spans="1:3">
      <c r="A3039" s="57"/>
      <c r="B3039" s="57"/>
      <c r="C3039" s="57"/>
    </row>
    <row r="3040" customHeight="1" spans="1:3">
      <c r="A3040" s="57"/>
      <c r="B3040" s="57"/>
      <c r="C3040" s="57"/>
    </row>
    <row r="3041" customHeight="1" spans="1:3">
      <c r="A3041" s="57"/>
      <c r="B3041" s="57"/>
      <c r="C3041" s="57"/>
    </row>
    <row r="3042" customHeight="1" spans="1:3">
      <c r="A3042" s="57"/>
      <c r="B3042" s="57"/>
      <c r="C3042" s="57"/>
    </row>
    <row r="3043" customHeight="1" spans="1:3">
      <c r="A3043" s="57"/>
      <c r="B3043" s="57"/>
      <c r="C3043" s="57"/>
    </row>
    <row r="3044" customHeight="1" spans="1:3">
      <c r="A3044" s="57"/>
      <c r="B3044" s="57"/>
      <c r="C3044" s="57"/>
    </row>
    <row r="3045" customHeight="1" spans="1:3">
      <c r="A3045" s="57"/>
      <c r="B3045" s="57"/>
      <c r="C3045" s="57"/>
    </row>
    <row r="3046" customHeight="1" spans="1:3">
      <c r="A3046" s="57"/>
      <c r="B3046" s="57"/>
      <c r="C3046" s="57"/>
    </row>
    <row r="3047" customHeight="1" spans="1:3">
      <c r="A3047" s="57"/>
      <c r="B3047" s="57"/>
      <c r="C3047" s="57"/>
    </row>
    <row r="3048" customHeight="1" spans="1:3">
      <c r="A3048" s="57"/>
      <c r="B3048" s="57"/>
      <c r="C3048" s="57"/>
    </row>
    <row r="3049" customHeight="1" spans="1:3">
      <c r="A3049" s="57"/>
      <c r="B3049" s="57"/>
      <c r="C3049" s="57"/>
    </row>
    <row r="3050" customHeight="1" spans="1:3">
      <c r="A3050" s="57"/>
      <c r="B3050" s="57"/>
      <c r="C3050" s="57"/>
    </row>
    <row r="3051" customHeight="1" spans="1:3">
      <c r="A3051" s="57"/>
      <c r="B3051" s="57"/>
      <c r="C3051" s="57"/>
    </row>
    <row r="3052" customHeight="1" spans="1:3">
      <c r="A3052" s="57"/>
      <c r="B3052" s="57"/>
      <c r="C3052" s="57"/>
    </row>
    <row r="3053" customHeight="1" spans="1:3">
      <c r="A3053" s="57"/>
      <c r="B3053" s="57"/>
      <c r="C3053" s="57"/>
    </row>
    <row r="3054" customHeight="1" spans="1:3">
      <c r="A3054" s="57"/>
      <c r="B3054" s="57"/>
      <c r="C3054" s="57"/>
    </row>
    <row r="3055" customHeight="1" spans="1:3">
      <c r="A3055" s="57"/>
      <c r="B3055" s="57"/>
      <c r="C3055" s="57"/>
    </row>
    <row r="3056" customHeight="1" spans="1:3">
      <c r="A3056" s="57"/>
      <c r="B3056" s="57"/>
      <c r="C3056" s="57"/>
    </row>
    <row r="3057" customHeight="1" spans="1:3">
      <c r="A3057" s="57"/>
      <c r="B3057" s="57"/>
      <c r="C3057" s="57"/>
    </row>
    <row r="3058" customHeight="1" spans="1:3">
      <c r="A3058" s="57"/>
      <c r="B3058" s="57"/>
      <c r="C3058" s="57"/>
    </row>
    <row r="3059" customHeight="1" spans="1:3">
      <c r="A3059" s="57"/>
      <c r="B3059" s="57"/>
      <c r="C3059" s="57"/>
    </row>
    <row r="3060" customHeight="1" spans="1:3">
      <c r="A3060" s="57"/>
      <c r="B3060" s="57"/>
      <c r="C3060" s="57"/>
    </row>
    <row r="3061" customHeight="1" spans="1:3">
      <c r="A3061" s="57"/>
      <c r="B3061" s="57"/>
      <c r="C3061" s="57"/>
    </row>
    <row r="3062" customHeight="1" spans="1:3">
      <c r="A3062" s="57"/>
      <c r="B3062" s="57"/>
      <c r="C3062" s="57"/>
    </row>
    <row r="3063" customHeight="1" spans="1:3">
      <c r="A3063" s="57"/>
      <c r="B3063" s="57"/>
      <c r="C3063" s="57"/>
    </row>
    <row r="3064" customHeight="1" spans="1:3">
      <c r="A3064" s="57"/>
      <c r="B3064" s="57"/>
      <c r="C3064" s="57"/>
    </row>
    <row r="3065" customHeight="1" spans="1:3">
      <c r="A3065" s="57"/>
      <c r="B3065" s="57"/>
      <c r="C3065" s="57"/>
    </row>
    <row r="3066" customHeight="1" spans="1:3">
      <c r="A3066" s="57"/>
      <c r="B3066" s="57"/>
      <c r="C3066" s="57"/>
    </row>
    <row r="3067" customHeight="1" spans="1:3">
      <c r="A3067" s="57"/>
      <c r="B3067" s="57"/>
      <c r="C3067" s="57"/>
    </row>
    <row r="3068" customHeight="1" spans="1:3">
      <c r="A3068" s="57"/>
      <c r="B3068" s="57"/>
      <c r="C3068" s="57"/>
    </row>
    <row r="3069" customHeight="1" spans="1:3">
      <c r="A3069" s="57"/>
      <c r="B3069" s="57"/>
      <c r="C3069" s="57"/>
    </row>
    <row r="3070" customHeight="1" spans="1:3">
      <c r="A3070" s="57"/>
      <c r="B3070" s="57"/>
      <c r="C3070" s="57"/>
    </row>
    <row r="3071" customHeight="1" spans="1:3">
      <c r="A3071" s="57"/>
      <c r="B3071" s="57"/>
      <c r="C3071" s="57"/>
    </row>
    <row r="3072" customHeight="1" spans="1:3">
      <c r="A3072" s="57"/>
      <c r="B3072" s="57"/>
      <c r="C3072" s="57"/>
    </row>
    <row r="3073" customHeight="1" spans="1:3">
      <c r="A3073" s="57"/>
      <c r="B3073" s="57"/>
      <c r="C3073" s="57"/>
    </row>
    <row r="3074" customHeight="1" spans="1:3">
      <c r="A3074" s="57"/>
      <c r="B3074" s="57"/>
      <c r="C3074" s="57"/>
    </row>
    <row r="3075" customHeight="1" spans="1:3">
      <c r="A3075" s="57"/>
      <c r="B3075" s="57"/>
      <c r="C3075" s="57"/>
    </row>
    <row r="3076" customHeight="1" spans="1:3">
      <c r="A3076" s="57"/>
      <c r="B3076" s="57"/>
      <c r="C3076" s="57"/>
    </row>
    <row r="3077" customHeight="1" spans="1:3">
      <c r="A3077" s="57"/>
      <c r="B3077" s="57"/>
      <c r="C3077" s="57"/>
    </row>
    <row r="3078" customHeight="1" spans="1:3">
      <c r="A3078" s="57"/>
      <c r="B3078" s="57"/>
      <c r="C3078" s="57"/>
    </row>
    <row r="3079" customHeight="1" spans="1:3">
      <c r="A3079" s="57"/>
      <c r="B3079" s="57"/>
      <c r="C3079" s="57"/>
    </row>
    <row r="3080" customHeight="1" spans="1:3">
      <c r="A3080" s="57"/>
      <c r="B3080" s="57"/>
      <c r="C3080" s="57"/>
    </row>
    <row r="3081" customHeight="1" spans="1:3">
      <c r="A3081" s="57"/>
      <c r="B3081" s="57"/>
      <c r="C3081" s="57"/>
    </row>
    <row r="3082" customHeight="1" spans="1:3">
      <c r="A3082" s="57"/>
      <c r="B3082" s="57"/>
      <c r="C3082" s="57"/>
    </row>
    <row r="3083" customHeight="1" spans="1:3">
      <c r="A3083" s="57"/>
      <c r="B3083" s="57"/>
      <c r="C3083" s="57"/>
    </row>
    <row r="3084" customHeight="1" spans="1:3">
      <c r="A3084" s="57"/>
      <c r="B3084" s="57"/>
      <c r="C3084" s="57"/>
    </row>
    <row r="3085" customHeight="1" spans="1:3">
      <c r="A3085" s="57"/>
      <c r="B3085" s="57"/>
      <c r="C3085" s="57"/>
    </row>
    <row r="3086" customHeight="1" spans="1:3">
      <c r="A3086" s="57"/>
      <c r="B3086" s="57"/>
      <c r="C3086" s="57"/>
    </row>
    <row r="3087" customHeight="1" spans="1:3">
      <c r="A3087" s="57"/>
      <c r="B3087" s="57"/>
      <c r="C3087" s="57"/>
    </row>
    <row r="3088" customHeight="1" spans="1:3">
      <c r="A3088" s="57"/>
      <c r="B3088" s="57"/>
      <c r="C3088" s="57"/>
    </row>
    <row r="3089" customHeight="1" spans="1:3">
      <c r="A3089" s="57"/>
      <c r="B3089" s="57"/>
      <c r="C3089" s="57"/>
    </row>
    <row r="3090" customHeight="1" spans="1:3">
      <c r="A3090" s="57"/>
      <c r="B3090" s="57"/>
      <c r="C3090" s="57"/>
    </row>
    <row r="3091" customHeight="1" spans="1:3">
      <c r="A3091" s="57"/>
      <c r="B3091" s="57"/>
      <c r="C3091" s="57"/>
    </row>
    <row r="3092" customHeight="1" spans="1:3">
      <c r="A3092" s="57"/>
      <c r="B3092" s="57"/>
      <c r="C3092" s="57"/>
    </row>
    <row r="3093" customHeight="1" spans="1:3">
      <c r="A3093" s="57"/>
      <c r="B3093" s="57"/>
      <c r="C3093" s="57"/>
    </row>
    <row r="3094" customHeight="1" spans="1:3">
      <c r="A3094" s="57"/>
      <c r="B3094" s="57"/>
      <c r="C3094" s="57"/>
    </row>
    <row r="3095" customHeight="1" spans="1:3">
      <c r="A3095" s="57"/>
      <c r="B3095" s="57"/>
      <c r="C3095" s="57"/>
    </row>
    <row r="3096" customHeight="1" spans="1:3">
      <c r="A3096" s="57"/>
      <c r="B3096" s="57"/>
      <c r="C3096" s="57"/>
    </row>
    <row r="3097" customHeight="1" spans="1:3">
      <c r="A3097" s="57"/>
      <c r="B3097" s="57"/>
      <c r="C3097" s="57"/>
    </row>
    <row r="3098" customHeight="1" spans="1:3">
      <c r="A3098" s="57"/>
      <c r="B3098" s="57"/>
      <c r="C3098" s="57"/>
    </row>
    <row r="3099" customHeight="1" spans="1:3">
      <c r="A3099" s="57"/>
      <c r="B3099" s="57"/>
      <c r="C3099" s="57"/>
    </row>
    <row r="3100" customHeight="1" spans="1:3">
      <c r="A3100" s="57"/>
      <c r="B3100" s="57"/>
      <c r="C3100" s="57"/>
    </row>
    <row r="3101" customHeight="1" spans="1:3">
      <c r="A3101" s="57"/>
      <c r="B3101" s="57"/>
      <c r="C3101" s="57"/>
    </row>
    <row r="3102" customHeight="1" spans="1:3">
      <c r="A3102" s="57"/>
      <c r="B3102" s="57"/>
      <c r="C3102" s="57"/>
    </row>
    <row r="3103" customHeight="1" spans="1:3">
      <c r="A3103" s="57"/>
      <c r="B3103" s="57"/>
      <c r="C3103" s="57"/>
    </row>
    <row r="3104" customHeight="1" spans="1:3">
      <c r="A3104" s="57"/>
      <c r="B3104" s="57"/>
      <c r="C3104" s="57"/>
    </row>
    <row r="3105" customHeight="1" spans="1:3">
      <c r="A3105" s="57"/>
      <c r="B3105" s="57"/>
      <c r="C3105" s="57"/>
    </row>
    <row r="3106" customHeight="1" spans="1:3">
      <c r="A3106" s="57"/>
      <c r="B3106" s="57"/>
      <c r="C3106" s="57"/>
    </row>
    <row r="3107" customHeight="1" spans="1:3">
      <c r="A3107" s="57"/>
      <c r="B3107" s="57"/>
      <c r="C3107" s="57"/>
    </row>
    <row r="3108" customHeight="1" spans="1:3">
      <c r="A3108" s="57"/>
      <c r="B3108" s="57"/>
      <c r="C3108" s="57"/>
    </row>
    <row r="3109" customHeight="1" spans="1:3">
      <c r="A3109" s="57"/>
      <c r="B3109" s="57"/>
      <c r="C3109" s="57"/>
    </row>
    <row r="3110" customHeight="1" spans="1:3">
      <c r="A3110" s="57"/>
      <c r="B3110" s="57"/>
      <c r="C3110" s="57"/>
    </row>
    <row r="3111" customHeight="1" spans="1:3">
      <c r="A3111" s="57"/>
      <c r="B3111" s="57"/>
      <c r="C3111" s="57"/>
    </row>
    <row r="3112" customHeight="1" spans="1:3">
      <c r="A3112" s="57"/>
      <c r="B3112" s="57"/>
      <c r="C3112" s="57"/>
    </row>
    <row r="3113" customHeight="1" spans="1:3">
      <c r="A3113" s="57"/>
      <c r="B3113" s="57"/>
      <c r="C3113" s="57"/>
    </row>
    <row r="3114" customHeight="1" spans="1:3">
      <c r="A3114" s="57"/>
      <c r="B3114" s="57"/>
      <c r="C3114" s="57"/>
    </row>
    <row r="3115" customHeight="1" spans="1:3">
      <c r="A3115" s="57"/>
      <c r="B3115" s="57"/>
      <c r="C3115" s="57"/>
    </row>
    <row r="3116" customHeight="1" spans="1:3">
      <c r="A3116" s="57"/>
      <c r="B3116" s="57"/>
      <c r="C3116" s="57"/>
    </row>
    <row r="3117" customHeight="1" spans="1:3">
      <c r="A3117" s="57"/>
      <c r="B3117" s="57"/>
      <c r="C3117" s="57"/>
    </row>
    <row r="3118" customHeight="1" spans="1:3">
      <c r="A3118" s="57"/>
      <c r="B3118" s="57"/>
      <c r="C3118" s="57"/>
    </row>
    <row r="3119" customHeight="1" spans="1:3">
      <c r="A3119" s="57"/>
      <c r="B3119" s="57"/>
      <c r="C3119" s="57"/>
    </row>
    <row r="3120" customHeight="1" spans="1:3">
      <c r="A3120" s="57"/>
      <c r="B3120" s="57"/>
      <c r="C3120" s="57"/>
    </row>
    <row r="3121" customHeight="1" spans="1:3">
      <c r="A3121" s="57"/>
      <c r="B3121" s="57"/>
      <c r="C3121" s="57"/>
    </row>
    <row r="3122" customHeight="1" spans="1:3">
      <c r="A3122" s="57"/>
      <c r="B3122" s="57"/>
      <c r="C3122" s="57"/>
    </row>
    <row r="3123" customHeight="1" spans="1:3">
      <c r="A3123" s="57"/>
      <c r="B3123" s="57"/>
      <c r="C3123" s="57"/>
    </row>
    <row r="3124" customHeight="1" spans="1:3">
      <c r="A3124" s="57"/>
      <c r="B3124" s="57"/>
      <c r="C3124" s="57"/>
    </row>
    <row r="3125" customHeight="1" spans="1:3">
      <c r="A3125" s="57"/>
      <c r="B3125" s="57"/>
      <c r="C3125" s="57"/>
    </row>
    <row r="3126" customHeight="1" spans="1:3">
      <c r="A3126" s="57"/>
      <c r="B3126" s="57"/>
      <c r="C3126" s="57"/>
    </row>
    <row r="3127" customHeight="1" spans="1:3">
      <c r="A3127" s="57"/>
      <c r="B3127" s="57"/>
      <c r="C3127" s="57"/>
    </row>
    <row r="3128" customHeight="1" spans="1:3">
      <c r="A3128" s="57"/>
      <c r="B3128" s="57"/>
      <c r="C3128" s="57"/>
    </row>
    <row r="3129" customHeight="1" spans="1:3">
      <c r="A3129" s="57"/>
      <c r="B3129" s="57"/>
      <c r="C3129" s="57"/>
    </row>
    <row r="3130" customHeight="1" spans="1:3">
      <c r="A3130" s="57"/>
      <c r="B3130" s="57"/>
      <c r="C3130" s="57"/>
    </row>
    <row r="3131" customHeight="1" spans="1:3">
      <c r="A3131" s="57"/>
      <c r="B3131" s="57"/>
      <c r="C3131" s="57"/>
    </row>
    <row r="3132" customHeight="1" spans="1:3">
      <c r="A3132" s="57"/>
      <c r="B3132" s="57"/>
      <c r="C3132" s="57"/>
    </row>
    <row r="3133" customHeight="1" spans="1:3">
      <c r="A3133" s="57"/>
      <c r="B3133" s="57"/>
      <c r="C3133" s="57"/>
    </row>
    <row r="3134" customHeight="1" spans="1:3">
      <c r="A3134" s="57"/>
      <c r="B3134" s="57"/>
      <c r="C3134" s="57"/>
    </row>
    <row r="3135" customHeight="1" spans="1:3">
      <c r="A3135" s="57"/>
      <c r="B3135" s="57"/>
      <c r="C3135" s="57"/>
    </row>
    <row r="3136" customHeight="1" spans="1:3">
      <c r="A3136" s="57"/>
      <c r="B3136" s="57"/>
      <c r="C3136" s="57"/>
    </row>
    <row r="3137" customHeight="1" spans="1:3">
      <c r="A3137" s="57"/>
      <c r="B3137" s="57"/>
      <c r="C3137" s="57"/>
    </row>
    <row r="3138" customHeight="1" spans="1:3">
      <c r="A3138" s="57"/>
      <c r="B3138" s="57"/>
      <c r="C3138" s="57"/>
    </row>
    <row r="3139" customHeight="1" spans="1:3">
      <c r="A3139" s="57"/>
      <c r="B3139" s="57"/>
      <c r="C3139" s="57"/>
    </row>
    <row r="3140" customHeight="1" spans="1:3">
      <c r="A3140" s="57"/>
      <c r="B3140" s="57"/>
      <c r="C3140" s="57"/>
    </row>
    <row r="3141" customHeight="1" spans="1:3">
      <c r="A3141" s="57"/>
      <c r="B3141" s="57"/>
      <c r="C3141" s="57"/>
    </row>
    <row r="3142" customHeight="1" spans="1:3">
      <c r="A3142" s="57"/>
      <c r="B3142" s="57"/>
      <c r="C3142" s="57"/>
    </row>
    <row r="3143" customHeight="1" spans="1:3">
      <c r="A3143" s="57"/>
      <c r="B3143" s="57"/>
      <c r="C3143" s="57"/>
    </row>
    <row r="3144" customHeight="1" spans="1:3">
      <c r="A3144" s="57"/>
      <c r="B3144" s="57"/>
      <c r="C3144" s="57"/>
    </row>
    <row r="3145" customHeight="1" spans="1:3">
      <c r="A3145" s="57"/>
      <c r="B3145" s="57"/>
      <c r="C3145" s="57"/>
    </row>
    <row r="3146" customHeight="1" spans="1:3">
      <c r="A3146" s="57"/>
      <c r="B3146" s="57"/>
      <c r="C3146" s="57"/>
    </row>
    <row r="3147" customHeight="1" spans="1:3">
      <c r="A3147" s="57"/>
      <c r="B3147" s="57"/>
      <c r="C3147" s="57"/>
    </row>
    <row r="3148" customHeight="1" spans="1:3">
      <c r="A3148" s="57"/>
      <c r="B3148" s="57"/>
      <c r="C3148" s="57"/>
    </row>
    <row r="3149" customHeight="1" spans="1:3">
      <c r="A3149" s="57"/>
      <c r="B3149" s="57"/>
      <c r="C3149" s="57"/>
    </row>
    <row r="3150" customHeight="1" spans="1:3">
      <c r="A3150" s="57"/>
      <c r="B3150" s="57"/>
      <c r="C3150" s="57"/>
    </row>
    <row r="3151" customHeight="1" spans="1:3">
      <c r="A3151" s="57"/>
      <c r="B3151" s="57"/>
      <c r="C3151" s="57"/>
    </row>
    <row r="3152" customHeight="1" spans="1:3">
      <c r="A3152" s="57"/>
      <c r="B3152" s="57"/>
      <c r="C3152" s="57"/>
    </row>
    <row r="3153" customHeight="1" spans="1:3">
      <c r="A3153" s="57"/>
      <c r="B3153" s="57"/>
      <c r="C3153" s="57"/>
    </row>
    <row r="3154" customHeight="1" spans="1:3">
      <c r="A3154" s="57"/>
      <c r="B3154" s="57"/>
      <c r="C3154" s="57"/>
    </row>
    <row r="3155" customHeight="1" spans="1:3">
      <c r="A3155" s="57"/>
      <c r="B3155" s="57"/>
      <c r="C3155" s="57"/>
    </row>
    <row r="3156" customHeight="1" spans="1:3">
      <c r="A3156" s="57"/>
      <c r="B3156" s="57"/>
      <c r="C3156" s="57"/>
    </row>
    <row r="3157" customHeight="1" spans="1:3">
      <c r="A3157" s="57"/>
      <c r="B3157" s="57"/>
      <c r="C3157" s="57"/>
    </row>
    <row r="3158" customHeight="1" spans="1:3">
      <c r="A3158" s="57"/>
      <c r="B3158" s="57"/>
      <c r="C3158" s="57"/>
    </row>
    <row r="3159" customHeight="1" spans="1:3">
      <c r="A3159" s="57"/>
      <c r="B3159" s="57"/>
      <c r="C3159" s="57"/>
    </row>
    <row r="3160" customHeight="1" spans="1:3">
      <c r="A3160" s="57"/>
      <c r="B3160" s="57"/>
      <c r="C3160" s="57"/>
    </row>
    <row r="3161" customHeight="1" spans="1:3">
      <c r="A3161" s="57"/>
      <c r="B3161" s="57"/>
      <c r="C3161" s="57"/>
    </row>
    <row r="3162" customHeight="1" spans="1:3">
      <c r="A3162" s="57"/>
      <c r="B3162" s="57"/>
      <c r="C3162" s="57"/>
    </row>
    <row r="3163" customHeight="1" spans="1:3">
      <c r="A3163" s="57"/>
      <c r="B3163" s="57"/>
      <c r="C3163" s="57"/>
    </row>
    <row r="3164" customHeight="1" spans="1:3">
      <c r="A3164" s="57"/>
      <c r="B3164" s="57"/>
      <c r="C3164" s="57"/>
    </row>
    <row r="3165" customHeight="1" spans="1:3">
      <c r="A3165" s="57"/>
      <c r="B3165" s="57"/>
      <c r="C3165" s="57"/>
    </row>
    <row r="3166" customHeight="1" spans="1:3">
      <c r="A3166" s="57"/>
      <c r="B3166" s="57"/>
      <c r="C3166" s="57"/>
    </row>
    <row r="3167" customHeight="1" spans="1:3">
      <c r="A3167" s="57"/>
      <c r="B3167" s="57"/>
      <c r="C3167" s="57"/>
    </row>
    <row r="3168" customHeight="1" spans="1:3">
      <c r="A3168" s="57"/>
      <c r="B3168" s="57"/>
      <c r="C3168" s="57"/>
    </row>
    <row r="3169" customHeight="1" spans="1:3">
      <c r="A3169" s="57"/>
      <c r="B3169" s="57"/>
      <c r="C3169" s="57"/>
    </row>
    <row r="3170" customHeight="1" spans="1:3">
      <c r="A3170" s="57"/>
      <c r="B3170" s="57"/>
      <c r="C3170" s="57"/>
    </row>
    <row r="3171" customHeight="1" spans="1:3">
      <c r="A3171" s="57"/>
      <c r="B3171" s="57"/>
      <c r="C3171" s="57"/>
    </row>
    <row r="3172" customHeight="1" spans="1:3">
      <c r="A3172" s="57"/>
      <c r="B3172" s="57"/>
      <c r="C3172" s="57"/>
    </row>
    <row r="3173" customHeight="1" spans="1:3">
      <c r="A3173" s="57"/>
      <c r="B3173" s="57"/>
      <c r="C3173" s="57"/>
    </row>
    <row r="3174" customHeight="1" spans="1:3">
      <c r="A3174" s="57"/>
      <c r="B3174" s="57"/>
      <c r="C3174" s="57"/>
    </row>
    <row r="3175" customHeight="1" spans="1:3">
      <c r="A3175" s="57"/>
      <c r="B3175" s="57"/>
      <c r="C3175" s="57"/>
    </row>
    <row r="3176" customHeight="1" spans="1:3">
      <c r="A3176" s="57"/>
      <c r="B3176" s="57"/>
      <c r="C3176" s="57"/>
    </row>
    <row r="3177" customHeight="1" spans="1:3">
      <c r="A3177" s="57"/>
      <c r="B3177" s="57"/>
      <c r="C3177" s="57"/>
    </row>
    <row r="3178" customHeight="1" spans="1:3">
      <c r="A3178" s="57"/>
      <c r="B3178" s="57"/>
      <c r="C3178" s="57"/>
    </row>
    <row r="3179" customHeight="1" spans="1:3">
      <c r="A3179" s="57"/>
      <c r="B3179" s="57"/>
      <c r="C3179" s="57"/>
    </row>
    <row r="3180" customHeight="1" spans="1:3">
      <c r="A3180" s="57"/>
      <c r="B3180" s="57"/>
      <c r="C3180" s="57"/>
    </row>
    <row r="3181" customHeight="1" spans="1:3">
      <c r="A3181" s="57"/>
      <c r="B3181" s="57"/>
      <c r="C3181" s="57"/>
    </row>
    <row r="3182" customHeight="1" spans="1:3">
      <c r="A3182" s="57"/>
      <c r="B3182" s="57"/>
      <c r="C3182" s="57"/>
    </row>
    <row r="3183" customHeight="1" spans="1:3">
      <c r="A3183" s="57"/>
      <c r="B3183" s="57"/>
      <c r="C3183" s="57"/>
    </row>
    <row r="3184" customHeight="1" spans="1:3">
      <c r="A3184" s="57"/>
      <c r="B3184" s="57"/>
      <c r="C3184" s="57"/>
    </row>
    <row r="3185" customHeight="1" spans="1:3">
      <c r="A3185" s="57"/>
      <c r="B3185" s="57"/>
      <c r="C3185" s="57"/>
    </row>
    <row r="3186" customHeight="1" spans="1:3">
      <c r="A3186" s="57"/>
      <c r="B3186" s="57"/>
      <c r="C3186" s="57"/>
    </row>
    <row r="3187" customHeight="1" spans="1:3">
      <c r="A3187" s="57"/>
      <c r="B3187" s="57"/>
      <c r="C3187" s="57"/>
    </row>
    <row r="3188" customHeight="1" spans="1:3">
      <c r="A3188" s="57"/>
      <c r="B3188" s="57"/>
      <c r="C3188" s="57"/>
    </row>
    <row r="3189" customHeight="1" spans="1:3">
      <c r="A3189" s="57"/>
      <c r="B3189" s="57"/>
      <c r="C3189" s="57"/>
    </row>
    <row r="3190" customHeight="1" spans="1:3">
      <c r="A3190" s="57"/>
      <c r="B3190" s="57"/>
      <c r="C3190" s="57"/>
    </row>
    <row r="3191" customHeight="1" spans="1:3">
      <c r="A3191" s="57"/>
      <c r="B3191" s="57"/>
      <c r="C3191" s="57"/>
    </row>
    <row r="3192" customHeight="1" spans="1:3">
      <c r="A3192" s="57"/>
      <c r="B3192" s="57"/>
      <c r="C3192" s="57"/>
    </row>
    <row r="3193" customHeight="1" spans="1:3">
      <c r="A3193" s="57"/>
      <c r="B3193" s="57"/>
      <c r="C3193" s="57"/>
    </row>
    <row r="3194" customHeight="1" spans="1:3">
      <c r="A3194" s="57"/>
      <c r="B3194" s="57"/>
      <c r="C3194" s="57"/>
    </row>
    <row r="3195" customHeight="1" spans="1:3">
      <c r="A3195" s="57"/>
      <c r="B3195" s="57"/>
      <c r="C3195" s="57"/>
    </row>
    <row r="3196" customHeight="1" spans="1:3">
      <c r="A3196" s="57"/>
      <c r="B3196" s="57"/>
      <c r="C3196" s="57"/>
    </row>
    <row r="3197" customHeight="1" spans="1:3">
      <c r="A3197" s="57"/>
      <c r="B3197" s="57"/>
      <c r="C3197" s="57"/>
    </row>
    <row r="3198" customHeight="1" spans="1:3">
      <c r="A3198" s="57"/>
      <c r="B3198" s="57"/>
      <c r="C3198" s="57"/>
    </row>
    <row r="3199" customHeight="1" spans="1:3">
      <c r="A3199" s="57"/>
      <c r="B3199" s="57"/>
      <c r="C3199" s="57"/>
    </row>
    <row r="3200" customHeight="1" spans="1:3">
      <c r="A3200" s="57"/>
      <c r="B3200" s="57"/>
      <c r="C3200" s="57"/>
    </row>
    <row r="3201" customHeight="1" spans="1:3">
      <c r="A3201" s="57"/>
      <c r="B3201" s="57"/>
      <c r="C3201" s="57"/>
    </row>
    <row r="3202" customHeight="1" spans="1:3">
      <c r="A3202" s="57"/>
      <c r="B3202" s="57"/>
      <c r="C3202" s="57"/>
    </row>
    <row r="3203" customHeight="1" spans="1:3">
      <c r="A3203" s="57"/>
      <c r="B3203" s="57"/>
      <c r="C3203" s="57"/>
    </row>
    <row r="3204" customHeight="1" spans="1:3">
      <c r="A3204" s="57"/>
      <c r="B3204" s="57"/>
      <c r="C3204" s="57"/>
    </row>
    <row r="3205" customHeight="1" spans="1:3">
      <c r="A3205" s="57"/>
      <c r="B3205" s="57"/>
      <c r="C3205" s="57"/>
    </row>
    <row r="3206" customHeight="1" spans="1:3">
      <c r="A3206" s="57"/>
      <c r="B3206" s="57"/>
      <c r="C3206" s="57"/>
    </row>
    <row r="3207" customHeight="1" spans="1:3">
      <c r="A3207" s="57"/>
      <c r="B3207" s="57"/>
      <c r="C3207" s="57"/>
    </row>
    <row r="3208" customHeight="1" spans="1:3">
      <c r="A3208" s="57"/>
      <c r="B3208" s="57"/>
      <c r="C3208" s="57"/>
    </row>
    <row r="3209" customHeight="1" spans="1:3">
      <c r="A3209" s="57"/>
      <c r="B3209" s="57"/>
      <c r="C3209" s="57"/>
    </row>
    <row r="3210" customHeight="1" spans="1:3">
      <c r="A3210" s="57"/>
      <c r="B3210" s="57"/>
      <c r="C3210" s="57"/>
    </row>
    <row r="3211" customHeight="1" spans="1:3">
      <c r="A3211" s="57"/>
      <c r="B3211" s="57"/>
      <c r="C3211" s="57"/>
    </row>
    <row r="3212" customHeight="1" spans="1:3">
      <c r="A3212" s="57"/>
      <c r="B3212" s="57"/>
      <c r="C3212" s="57"/>
    </row>
    <row r="3213" customHeight="1" spans="1:3">
      <c r="A3213" s="57"/>
      <c r="B3213" s="57"/>
      <c r="C3213" s="57"/>
    </row>
    <row r="3214" customHeight="1" spans="1:3">
      <c r="A3214" s="57"/>
      <c r="B3214" s="57"/>
      <c r="C3214" s="57"/>
    </row>
    <row r="3215" customHeight="1" spans="1:3">
      <c r="A3215" s="57"/>
      <c r="B3215" s="57"/>
      <c r="C3215" s="57"/>
    </row>
    <row r="3216" customHeight="1" spans="1:3">
      <c r="A3216" s="57"/>
      <c r="B3216" s="57"/>
      <c r="C3216" s="57"/>
    </row>
    <row r="3217" customHeight="1" spans="1:3">
      <c r="A3217" s="57"/>
      <c r="B3217" s="57"/>
      <c r="C3217" s="57"/>
    </row>
    <row r="3218" customHeight="1" spans="1:3">
      <c r="A3218" s="57"/>
      <c r="B3218" s="57"/>
      <c r="C3218" s="57"/>
    </row>
    <row r="3219" customHeight="1" spans="1:3">
      <c r="A3219" s="57"/>
      <c r="B3219" s="57"/>
      <c r="C3219" s="57"/>
    </row>
    <row r="3220" customHeight="1" spans="1:3">
      <c r="A3220" s="57"/>
      <c r="B3220" s="57"/>
      <c r="C3220" s="57"/>
    </row>
    <row r="3221" customHeight="1" spans="1:3">
      <c r="A3221" s="57"/>
      <c r="B3221" s="57"/>
      <c r="C3221" s="57"/>
    </row>
    <row r="3222" customHeight="1" spans="1:3">
      <c r="A3222" s="57"/>
      <c r="B3222" s="57"/>
      <c r="C3222" s="57"/>
    </row>
    <row r="3223" customHeight="1" spans="1:3">
      <c r="A3223" s="57"/>
      <c r="B3223" s="57"/>
      <c r="C3223" s="57"/>
    </row>
    <row r="3224" customHeight="1" spans="1:3">
      <c r="A3224" s="57"/>
      <c r="B3224" s="57"/>
      <c r="C3224" s="57"/>
    </row>
    <row r="3225" customHeight="1" spans="1:3">
      <c r="A3225" s="57"/>
      <c r="B3225" s="57"/>
      <c r="C3225" s="57"/>
    </row>
    <row r="3226" customHeight="1" spans="1:3">
      <c r="A3226" s="57"/>
      <c r="B3226" s="57"/>
      <c r="C3226" s="57"/>
    </row>
    <row r="3227" customHeight="1" spans="1:3">
      <c r="A3227" s="57"/>
      <c r="B3227" s="57"/>
      <c r="C3227" s="57"/>
    </row>
    <row r="3228" customHeight="1" spans="1:3">
      <c r="A3228" s="57"/>
      <c r="B3228" s="57"/>
      <c r="C3228" s="57"/>
    </row>
    <row r="3229" customHeight="1" spans="1:3">
      <c r="A3229" s="57"/>
      <c r="B3229" s="57"/>
      <c r="C3229" s="57"/>
    </row>
    <row r="3230" customHeight="1" spans="1:3">
      <c r="A3230" s="57"/>
      <c r="B3230" s="57"/>
      <c r="C3230" s="57"/>
    </row>
    <row r="3231" customHeight="1" spans="1:3">
      <c r="A3231" s="57"/>
      <c r="B3231" s="57"/>
      <c r="C3231" s="57"/>
    </row>
    <row r="3232" customHeight="1" spans="1:3">
      <c r="A3232" s="57"/>
      <c r="B3232" s="57"/>
      <c r="C3232" s="57"/>
    </row>
    <row r="3233" customHeight="1" spans="1:3">
      <c r="A3233" s="57"/>
      <c r="B3233" s="57"/>
      <c r="C3233" s="57"/>
    </row>
    <row r="3234" customHeight="1" spans="1:3">
      <c r="A3234" s="57"/>
      <c r="B3234" s="57"/>
      <c r="C3234" s="57"/>
    </row>
    <row r="3235" customHeight="1" spans="1:3">
      <c r="A3235" s="57"/>
      <c r="B3235" s="57"/>
      <c r="C3235" s="57"/>
    </row>
    <row r="3236" customHeight="1" spans="1:3">
      <c r="A3236" s="57"/>
      <c r="B3236" s="57"/>
      <c r="C3236" s="57"/>
    </row>
    <row r="3237" customHeight="1" spans="1:3">
      <c r="A3237" s="57"/>
      <c r="B3237" s="57"/>
      <c r="C3237" s="57"/>
    </row>
    <row r="3238" customHeight="1" spans="1:3">
      <c r="A3238" s="57"/>
      <c r="B3238" s="57"/>
      <c r="C3238" s="57"/>
    </row>
    <row r="3239" customHeight="1" spans="1:3">
      <c r="A3239" s="57"/>
      <c r="B3239" s="57"/>
      <c r="C3239" s="57"/>
    </row>
    <row r="3240" customHeight="1" spans="1:3">
      <c r="A3240" s="57"/>
      <c r="B3240" s="57"/>
      <c r="C3240" s="57"/>
    </row>
    <row r="3241" customHeight="1" spans="1:3">
      <c r="A3241" s="57"/>
      <c r="B3241" s="57"/>
      <c r="C3241" s="57"/>
    </row>
    <row r="3242" customHeight="1" spans="1:3">
      <c r="A3242" s="57"/>
      <c r="B3242" s="57"/>
      <c r="C3242" s="57"/>
    </row>
    <row r="3243" customHeight="1" spans="1:3">
      <c r="A3243" s="57"/>
      <c r="B3243" s="57"/>
      <c r="C3243" s="57"/>
    </row>
    <row r="3244" customHeight="1" spans="1:3">
      <c r="A3244" s="57"/>
      <c r="B3244" s="57"/>
      <c r="C3244" s="57"/>
    </row>
    <row r="3245" customHeight="1" spans="1:3">
      <c r="A3245" s="57"/>
      <c r="B3245" s="57"/>
      <c r="C3245" s="57"/>
    </row>
    <row r="3246" customHeight="1" spans="1:3">
      <c r="A3246" s="57"/>
      <c r="B3246" s="57"/>
      <c r="C3246" s="57"/>
    </row>
    <row r="3247" customHeight="1" spans="1:3">
      <c r="A3247" s="57"/>
      <c r="B3247" s="57"/>
      <c r="C3247" s="57"/>
    </row>
    <row r="3248" customHeight="1" spans="1:3">
      <c r="A3248" s="57"/>
      <c r="B3248" s="57"/>
      <c r="C3248" s="57"/>
    </row>
    <row r="3249" customHeight="1" spans="1:3">
      <c r="A3249" s="57"/>
      <c r="B3249" s="57"/>
      <c r="C3249" s="57"/>
    </row>
    <row r="3250" customHeight="1" spans="1:3">
      <c r="A3250" s="57"/>
      <c r="B3250" s="57"/>
      <c r="C3250" s="57"/>
    </row>
    <row r="3251" customHeight="1" spans="1:3">
      <c r="A3251" s="57"/>
      <c r="B3251" s="57"/>
      <c r="C3251" s="57"/>
    </row>
    <row r="3252" customHeight="1" spans="1:3">
      <c r="A3252" s="57"/>
      <c r="B3252" s="57"/>
      <c r="C3252" s="57"/>
    </row>
    <row r="3253" customHeight="1" spans="1:3">
      <c r="A3253" s="57"/>
      <c r="B3253" s="57"/>
      <c r="C3253" s="57"/>
    </row>
    <row r="3254" customHeight="1" spans="1:3">
      <c r="A3254" s="57"/>
      <c r="B3254" s="57"/>
      <c r="C3254" s="57"/>
    </row>
    <row r="3255" customHeight="1" spans="1:3">
      <c r="A3255" s="57"/>
      <c r="B3255" s="57"/>
      <c r="C3255" s="57"/>
    </row>
    <row r="3256" customHeight="1" spans="1:3">
      <c r="A3256" s="57"/>
      <c r="B3256" s="57"/>
      <c r="C3256" s="57"/>
    </row>
    <row r="3257" customHeight="1" spans="1:3">
      <c r="A3257" s="57"/>
      <c r="B3257" s="57"/>
      <c r="C3257" s="57"/>
    </row>
    <row r="3258" customHeight="1" spans="1:3">
      <c r="A3258" s="57"/>
      <c r="B3258" s="57"/>
      <c r="C3258" s="57"/>
    </row>
    <row r="3259" customHeight="1" spans="1:3">
      <c r="A3259" s="57"/>
      <c r="B3259" s="57"/>
      <c r="C3259" s="57"/>
    </row>
    <row r="3260" customHeight="1" spans="1:3">
      <c r="A3260" s="57"/>
      <c r="B3260" s="57"/>
      <c r="C3260" s="57"/>
    </row>
    <row r="3261" customHeight="1" spans="1:3">
      <c r="A3261" s="57"/>
      <c r="B3261" s="57"/>
      <c r="C3261" s="57"/>
    </row>
    <row r="3262" customHeight="1" spans="1:3">
      <c r="A3262" s="57"/>
      <c r="B3262" s="57"/>
      <c r="C3262" s="57"/>
    </row>
    <row r="3263" customHeight="1" spans="1:3">
      <c r="A3263" s="57"/>
      <c r="B3263" s="57"/>
      <c r="C3263" s="57"/>
    </row>
    <row r="3264" customHeight="1" spans="1:3">
      <c r="A3264" s="57"/>
      <c r="B3264" s="57"/>
      <c r="C3264" s="57"/>
    </row>
    <row r="3265" customHeight="1" spans="1:3">
      <c r="A3265" s="57"/>
      <c r="B3265" s="57"/>
      <c r="C3265" s="57"/>
    </row>
    <row r="3266" customHeight="1" spans="1:3">
      <c r="A3266" s="57"/>
      <c r="B3266" s="57"/>
      <c r="C3266" s="57"/>
    </row>
    <row r="3267" customHeight="1" spans="1:3">
      <c r="A3267" s="57"/>
      <c r="B3267" s="57"/>
      <c r="C3267" s="57"/>
    </row>
    <row r="3268" customHeight="1" spans="1:3">
      <c r="A3268" s="57"/>
      <c r="B3268" s="57"/>
      <c r="C3268" s="57"/>
    </row>
    <row r="3269" customHeight="1" spans="1:3">
      <c r="A3269" s="57"/>
      <c r="B3269" s="57"/>
      <c r="C3269" s="57"/>
    </row>
    <row r="3270" customHeight="1" spans="1:3">
      <c r="A3270" s="57"/>
      <c r="B3270" s="57"/>
      <c r="C3270" s="57"/>
    </row>
    <row r="3271" customHeight="1" spans="1:3">
      <c r="A3271" s="57"/>
      <c r="B3271" s="57"/>
      <c r="C3271" s="57"/>
    </row>
    <row r="3272" customHeight="1" spans="1:3">
      <c r="A3272" s="57"/>
      <c r="B3272" s="57"/>
      <c r="C3272" s="57"/>
    </row>
    <row r="3273" customHeight="1" spans="1:3">
      <c r="A3273" s="57"/>
      <c r="B3273" s="57"/>
      <c r="C3273" s="57"/>
    </row>
    <row r="3274" customHeight="1" spans="1:3">
      <c r="A3274" s="57"/>
      <c r="B3274" s="57"/>
      <c r="C3274" s="57"/>
    </row>
    <row r="3275" customHeight="1" spans="1:3">
      <c r="A3275" s="57"/>
      <c r="B3275" s="57"/>
      <c r="C3275" s="57"/>
    </row>
    <row r="3276" customHeight="1" spans="1:3">
      <c r="A3276" s="57"/>
      <c r="B3276" s="57"/>
      <c r="C3276" s="57"/>
    </row>
    <row r="3277" customHeight="1" spans="1:3">
      <c r="A3277" s="57"/>
      <c r="B3277" s="57"/>
      <c r="C3277" s="57"/>
    </row>
    <row r="3278" customHeight="1" spans="1:3">
      <c r="A3278" s="57"/>
      <c r="B3278" s="57"/>
      <c r="C3278" s="57"/>
    </row>
    <row r="3279" customHeight="1" spans="1:3">
      <c r="A3279" s="57"/>
      <c r="B3279" s="57"/>
      <c r="C3279" s="57"/>
    </row>
    <row r="3280" customHeight="1" spans="1:3">
      <c r="A3280" s="57"/>
      <c r="B3280" s="57"/>
      <c r="C3280" s="57"/>
    </row>
    <row r="3281" customHeight="1" spans="1:3">
      <c r="A3281" s="57"/>
      <c r="B3281" s="57"/>
      <c r="C3281" s="57"/>
    </row>
    <row r="3282" customHeight="1" spans="1:3">
      <c r="A3282" s="57"/>
      <c r="B3282" s="57"/>
      <c r="C3282" s="57"/>
    </row>
    <row r="3283" customHeight="1" spans="1:3">
      <c r="A3283" s="57"/>
      <c r="B3283" s="57"/>
      <c r="C3283" s="57"/>
    </row>
    <row r="3284" customHeight="1" spans="1:3">
      <c r="A3284" s="57"/>
      <c r="B3284" s="57"/>
      <c r="C3284" s="57"/>
    </row>
    <row r="3285" customHeight="1" spans="1:3">
      <c r="A3285" s="57"/>
      <c r="B3285" s="57"/>
      <c r="C3285" s="57"/>
    </row>
    <row r="3286" customHeight="1" spans="1:3">
      <c r="A3286" s="57"/>
      <c r="B3286" s="57"/>
      <c r="C3286" s="57"/>
    </row>
    <row r="3287" customHeight="1" spans="1:3">
      <c r="A3287" s="57"/>
      <c r="B3287" s="57"/>
      <c r="C3287" s="57"/>
    </row>
    <row r="3288" customHeight="1" spans="1:3">
      <c r="A3288" s="57"/>
      <c r="B3288" s="57"/>
      <c r="C3288" s="57"/>
    </row>
    <row r="3289" customHeight="1" spans="1:3">
      <c r="A3289" s="57"/>
      <c r="B3289" s="57"/>
      <c r="C3289" s="57"/>
    </row>
    <row r="3290" customHeight="1" spans="1:3">
      <c r="A3290" s="57"/>
      <c r="B3290" s="57"/>
      <c r="C3290" s="57"/>
    </row>
    <row r="3291" customHeight="1" spans="1:3">
      <c r="A3291" s="57"/>
      <c r="B3291" s="57"/>
      <c r="C3291" s="57"/>
    </row>
    <row r="3292" customHeight="1" spans="1:3">
      <c r="A3292" s="57"/>
      <c r="B3292" s="57"/>
      <c r="C3292" s="57"/>
    </row>
    <row r="3293" customHeight="1" spans="1:3">
      <c r="A3293" s="57"/>
      <c r="B3293" s="57"/>
      <c r="C3293" s="57"/>
    </row>
    <row r="3294" customHeight="1" spans="1:3">
      <c r="A3294" s="57"/>
      <c r="B3294" s="57"/>
      <c r="C3294" s="57"/>
    </row>
    <row r="3295" customHeight="1" spans="1:3">
      <c r="A3295" s="57"/>
      <c r="B3295" s="57"/>
      <c r="C3295" s="57"/>
    </row>
    <row r="3296" customHeight="1" spans="1:3">
      <c r="A3296" s="57"/>
      <c r="B3296" s="57"/>
      <c r="C3296" s="57"/>
    </row>
    <row r="3297" customHeight="1" spans="1:3">
      <c r="A3297" s="57"/>
      <c r="B3297" s="57"/>
      <c r="C3297" s="57"/>
    </row>
    <row r="3298" customHeight="1" spans="1:3">
      <c r="A3298" s="57"/>
      <c r="B3298" s="57"/>
      <c r="C3298" s="57"/>
    </row>
    <row r="3299" customHeight="1" spans="1:3">
      <c r="A3299" s="57"/>
      <c r="B3299" s="57"/>
      <c r="C3299" s="57"/>
    </row>
    <row r="3300" customHeight="1" spans="1:3">
      <c r="A3300" s="57"/>
      <c r="B3300" s="57"/>
      <c r="C3300" s="57"/>
    </row>
    <row r="3301" customHeight="1" spans="1:3">
      <c r="A3301" s="57"/>
      <c r="B3301" s="57"/>
      <c r="C3301" s="57"/>
    </row>
    <row r="3302" customHeight="1" spans="1:3">
      <c r="A3302" s="57"/>
      <c r="B3302" s="57"/>
      <c r="C3302" s="57"/>
    </row>
    <row r="3303" customHeight="1" spans="1:3">
      <c r="A3303" s="57"/>
      <c r="B3303" s="57"/>
      <c r="C3303" s="57"/>
    </row>
    <row r="3304" customHeight="1" spans="1:3">
      <c r="A3304" s="57"/>
      <c r="B3304" s="57"/>
      <c r="C3304" s="57"/>
    </row>
    <row r="3305" customHeight="1" spans="1:3">
      <c r="A3305" s="57"/>
      <c r="B3305" s="57"/>
      <c r="C3305" s="57"/>
    </row>
    <row r="3306" customHeight="1" spans="1:3">
      <c r="A3306" s="57"/>
      <c r="B3306" s="57"/>
      <c r="C3306" s="57"/>
    </row>
    <row r="3307" customHeight="1" spans="1:3">
      <c r="A3307" s="57"/>
      <c r="B3307" s="57"/>
      <c r="C3307" s="57"/>
    </row>
    <row r="3308" customHeight="1" spans="1:3">
      <c r="A3308" s="57"/>
      <c r="B3308" s="57"/>
      <c r="C3308" s="57"/>
    </row>
    <row r="3309" customHeight="1" spans="1:3">
      <c r="A3309" s="57"/>
      <c r="B3309" s="57"/>
      <c r="C3309" s="57"/>
    </row>
    <row r="3310" customHeight="1" spans="1:3">
      <c r="A3310" s="57"/>
      <c r="B3310" s="57"/>
      <c r="C3310" s="57"/>
    </row>
    <row r="3311" customHeight="1" spans="1:3">
      <c r="A3311" s="57"/>
      <c r="B3311" s="57"/>
      <c r="C3311" s="57"/>
    </row>
    <row r="3312" customHeight="1" spans="1:3">
      <c r="A3312" s="57"/>
      <c r="B3312" s="57"/>
      <c r="C3312" s="57"/>
    </row>
    <row r="3313" customHeight="1" spans="1:3">
      <c r="A3313" s="57"/>
      <c r="B3313" s="57"/>
      <c r="C3313" s="57"/>
    </row>
    <row r="3314" customHeight="1" spans="1:3">
      <c r="A3314" s="57"/>
      <c r="B3314" s="57"/>
      <c r="C3314" s="57"/>
    </row>
    <row r="3315" customHeight="1" spans="1:3">
      <c r="A3315" s="57"/>
      <c r="B3315" s="57"/>
      <c r="C3315" s="57"/>
    </row>
    <row r="3316" customHeight="1" spans="1:3">
      <c r="A3316" s="57"/>
      <c r="B3316" s="57"/>
      <c r="C3316" s="57"/>
    </row>
    <row r="3317" customHeight="1" spans="1:3">
      <c r="A3317" s="57"/>
      <c r="B3317" s="57"/>
      <c r="C3317" s="57"/>
    </row>
    <row r="3318" customHeight="1" spans="1:3">
      <c r="A3318" s="57"/>
      <c r="B3318" s="57"/>
      <c r="C3318" s="57"/>
    </row>
    <row r="3319" customHeight="1" spans="1:3">
      <c r="A3319" s="57"/>
      <c r="B3319" s="57"/>
      <c r="C3319" s="57"/>
    </row>
    <row r="3320" customHeight="1" spans="1:3">
      <c r="A3320" s="57"/>
      <c r="B3320" s="57"/>
      <c r="C3320" s="57"/>
    </row>
    <row r="3321" customHeight="1" spans="1:3">
      <c r="A3321" s="57"/>
      <c r="B3321" s="57"/>
      <c r="C3321" s="57"/>
    </row>
    <row r="3322" customHeight="1" spans="1:3">
      <c r="A3322" s="57"/>
      <c r="B3322" s="57"/>
      <c r="C3322" s="57"/>
    </row>
    <row r="3323" customHeight="1" spans="1:3">
      <c r="A3323" s="57"/>
      <c r="B3323" s="57"/>
      <c r="C3323" s="57"/>
    </row>
    <row r="3324" customHeight="1" spans="1:3">
      <c r="A3324" s="57"/>
      <c r="B3324" s="57"/>
      <c r="C3324" s="57"/>
    </row>
    <row r="3325" customHeight="1" spans="1:3">
      <c r="A3325" s="57"/>
      <c r="B3325" s="57"/>
      <c r="C3325" s="57"/>
    </row>
    <row r="3326" customHeight="1" spans="1:3">
      <c r="A3326" s="57"/>
      <c r="B3326" s="57"/>
      <c r="C3326" s="57"/>
    </row>
    <row r="3327" customHeight="1" spans="1:3">
      <c r="A3327" s="57"/>
      <c r="B3327" s="57"/>
      <c r="C3327" s="57"/>
    </row>
    <row r="3328" customHeight="1" spans="1:3">
      <c r="A3328" s="57"/>
      <c r="B3328" s="57"/>
      <c r="C3328" s="57"/>
    </row>
    <row r="3329" customHeight="1" spans="1:3">
      <c r="A3329" s="57"/>
      <c r="B3329" s="57"/>
      <c r="C3329" s="57"/>
    </row>
    <row r="3330" customHeight="1" spans="1:3">
      <c r="A3330" s="57"/>
      <c r="B3330" s="57"/>
      <c r="C3330" s="57"/>
    </row>
    <row r="3331" customHeight="1" spans="1:3">
      <c r="A3331" s="57"/>
      <c r="B3331" s="57"/>
      <c r="C3331" s="57"/>
    </row>
    <row r="3332" customHeight="1" spans="1:3">
      <c r="A3332" s="57"/>
      <c r="B3332" s="57"/>
      <c r="C3332" s="57"/>
    </row>
    <row r="3333" customHeight="1" spans="1:3">
      <c r="A3333" s="57"/>
      <c r="B3333" s="57"/>
      <c r="C3333" s="57"/>
    </row>
    <row r="3334" customHeight="1" spans="1:3">
      <c r="A3334" s="57"/>
      <c r="B3334" s="57"/>
      <c r="C3334" s="57"/>
    </row>
    <row r="3335" customHeight="1" spans="1:3">
      <c r="A3335" s="57"/>
      <c r="B3335" s="57"/>
      <c r="C3335" s="57"/>
    </row>
    <row r="3336" customHeight="1" spans="1:3">
      <c r="A3336" s="57"/>
      <c r="B3336" s="57"/>
      <c r="C3336" s="57"/>
    </row>
    <row r="3337" customHeight="1" spans="1:3">
      <c r="A3337" s="57"/>
      <c r="B3337" s="57"/>
      <c r="C3337" s="57"/>
    </row>
    <row r="3338" customHeight="1" spans="1:3">
      <c r="A3338" s="57"/>
      <c r="B3338" s="57"/>
      <c r="C3338" s="57"/>
    </row>
    <row r="3339" customHeight="1" spans="1:3">
      <c r="A3339" s="57"/>
      <c r="B3339" s="57"/>
      <c r="C3339" s="57"/>
    </row>
    <row r="3340" customHeight="1" spans="1:3">
      <c r="A3340" s="57"/>
      <c r="B3340" s="57"/>
      <c r="C3340" s="57"/>
    </row>
    <row r="3341" customHeight="1" spans="1:3">
      <c r="A3341" s="57"/>
      <c r="B3341" s="57"/>
      <c r="C3341" s="57"/>
    </row>
    <row r="3342" customHeight="1" spans="1:3">
      <c r="A3342" s="57"/>
      <c r="B3342" s="57"/>
      <c r="C3342" s="57"/>
    </row>
    <row r="3343" customHeight="1" spans="1:3">
      <c r="A3343" s="57"/>
      <c r="B3343" s="57"/>
      <c r="C3343" s="57"/>
    </row>
    <row r="3344" customHeight="1" spans="1:3">
      <c r="A3344" s="57"/>
      <c r="B3344" s="57"/>
      <c r="C3344" s="57"/>
    </row>
    <row r="3345" customHeight="1" spans="1:3">
      <c r="A3345" s="57"/>
      <c r="B3345" s="57"/>
      <c r="C3345" s="57"/>
    </row>
    <row r="3346" customHeight="1" spans="1:3">
      <c r="A3346" s="57"/>
      <c r="B3346" s="57"/>
      <c r="C3346" s="57"/>
    </row>
    <row r="3347" customHeight="1" spans="1:3">
      <c r="A3347" s="57"/>
      <c r="B3347" s="57"/>
      <c r="C3347" s="57"/>
    </row>
    <row r="3348" customHeight="1" spans="1:3">
      <c r="A3348" s="57"/>
      <c r="B3348" s="57"/>
      <c r="C3348" s="57"/>
    </row>
    <row r="3349" customHeight="1" spans="1:3">
      <c r="A3349" s="57"/>
      <c r="B3349" s="57"/>
      <c r="C3349" s="57"/>
    </row>
    <row r="3350" customHeight="1" spans="1:3">
      <c r="A3350" s="57"/>
      <c r="B3350" s="57"/>
      <c r="C3350" s="57"/>
    </row>
    <row r="3351" customHeight="1" spans="1:3">
      <c r="A3351" s="57"/>
      <c r="B3351" s="57"/>
      <c r="C3351" s="57"/>
    </row>
    <row r="3352" customHeight="1" spans="1:3">
      <c r="A3352" s="57"/>
      <c r="B3352" s="57"/>
      <c r="C3352" s="57"/>
    </row>
    <row r="3353" customHeight="1" spans="1:3">
      <c r="A3353" s="57"/>
      <c r="B3353" s="57"/>
      <c r="C3353" s="57"/>
    </row>
    <row r="3354" customHeight="1" spans="1:3">
      <c r="A3354" s="57"/>
      <c r="B3354" s="57"/>
      <c r="C3354" s="57"/>
    </row>
    <row r="3355" customHeight="1" spans="1:3">
      <c r="A3355" s="57"/>
      <c r="B3355" s="57"/>
      <c r="C3355" s="57"/>
    </row>
    <row r="3356" customHeight="1" spans="1:3">
      <c r="A3356" s="57"/>
      <c r="B3356" s="57"/>
      <c r="C3356" s="57"/>
    </row>
    <row r="3357" customHeight="1" spans="1:3">
      <c r="A3357" s="57"/>
      <c r="B3357" s="57"/>
      <c r="C3357" s="57"/>
    </row>
    <row r="3358" customHeight="1" spans="1:3">
      <c r="A3358" s="57"/>
      <c r="B3358" s="57"/>
      <c r="C3358" s="57"/>
    </row>
    <row r="3359" customHeight="1" spans="1:3">
      <c r="A3359" s="57"/>
      <c r="B3359" s="57"/>
      <c r="C3359" s="57"/>
    </row>
    <row r="3360" customHeight="1" spans="1:3">
      <c r="A3360" s="57"/>
      <c r="B3360" s="57"/>
      <c r="C3360" s="57"/>
    </row>
    <row r="3361" customHeight="1" spans="1:3">
      <c r="A3361" s="57"/>
      <c r="B3361" s="57"/>
      <c r="C3361" s="57"/>
    </row>
    <row r="3362" customHeight="1" spans="1:3">
      <c r="A3362" s="57"/>
      <c r="B3362" s="57"/>
      <c r="C3362" s="57"/>
    </row>
    <row r="3363" customHeight="1" spans="1:3">
      <c r="A3363" s="57"/>
      <c r="B3363" s="57"/>
      <c r="C3363" s="57"/>
    </row>
    <row r="3364" customHeight="1" spans="1:3">
      <c r="A3364" s="57"/>
      <c r="B3364" s="57"/>
      <c r="C3364" s="57"/>
    </row>
    <row r="3365" customHeight="1" spans="1:3">
      <c r="A3365" s="57"/>
      <c r="B3365" s="57"/>
      <c r="C3365" s="57"/>
    </row>
    <row r="3366" customHeight="1" spans="1:3">
      <c r="A3366" s="57"/>
      <c r="B3366" s="57"/>
      <c r="C3366" s="57"/>
    </row>
    <row r="3367" customHeight="1" spans="1:3">
      <c r="A3367" s="57"/>
      <c r="B3367" s="57"/>
      <c r="C3367" s="57"/>
    </row>
    <row r="3368" customHeight="1" spans="1:3">
      <c r="A3368" s="57"/>
      <c r="B3368" s="57"/>
      <c r="C3368" s="57"/>
    </row>
    <row r="3369" customHeight="1" spans="1:3">
      <c r="A3369" s="57"/>
      <c r="B3369" s="57"/>
      <c r="C3369" s="57"/>
    </row>
    <row r="3370" customHeight="1" spans="1:3">
      <c r="A3370" s="57"/>
      <c r="B3370" s="57"/>
      <c r="C3370" s="57"/>
    </row>
    <row r="3371" customHeight="1" spans="1:3">
      <c r="A3371" s="57"/>
      <c r="B3371" s="57"/>
      <c r="C3371" s="57"/>
    </row>
    <row r="3372" customHeight="1" spans="1:3">
      <c r="A3372" s="57"/>
      <c r="B3372" s="57"/>
      <c r="C3372" s="57"/>
    </row>
    <row r="3373" customHeight="1" spans="1:3">
      <c r="A3373" s="57"/>
      <c r="B3373" s="57"/>
      <c r="C3373" s="57"/>
    </row>
    <row r="3374" customHeight="1" spans="1:3">
      <c r="A3374" s="57"/>
      <c r="B3374" s="57"/>
      <c r="C3374" s="57"/>
    </row>
    <row r="3375" customHeight="1" spans="1:3">
      <c r="A3375" s="57"/>
      <c r="B3375" s="57"/>
      <c r="C3375" s="57"/>
    </row>
    <row r="3376" customHeight="1" spans="1:3">
      <c r="A3376" s="57"/>
      <c r="B3376" s="57"/>
      <c r="C3376" s="57"/>
    </row>
    <row r="3377" customHeight="1" spans="1:3">
      <c r="A3377" s="57"/>
      <c r="B3377" s="57"/>
      <c r="C3377" s="57"/>
    </row>
    <row r="3378" customHeight="1" spans="1:3">
      <c r="A3378" s="57"/>
      <c r="B3378" s="57"/>
      <c r="C3378" s="57"/>
    </row>
    <row r="3379" customHeight="1" spans="1:3">
      <c r="A3379" s="57"/>
      <c r="B3379" s="57"/>
      <c r="C3379" s="57"/>
    </row>
    <row r="3380" customHeight="1" spans="1:3">
      <c r="A3380" s="57"/>
      <c r="B3380" s="57"/>
      <c r="C3380" s="57"/>
    </row>
    <row r="3381" customHeight="1" spans="1:3">
      <c r="A3381" s="57"/>
      <c r="B3381" s="57"/>
      <c r="C3381" s="57"/>
    </row>
    <row r="3382" customHeight="1" spans="1:3">
      <c r="A3382" s="57"/>
      <c r="B3382" s="57"/>
      <c r="C3382" s="57"/>
    </row>
    <row r="3383" customHeight="1" spans="1:3">
      <c r="A3383" s="57"/>
      <c r="B3383" s="57"/>
      <c r="C3383" s="57"/>
    </row>
    <row r="3384" customHeight="1" spans="1:3">
      <c r="A3384" s="57"/>
      <c r="B3384" s="57"/>
      <c r="C3384" s="57"/>
    </row>
    <row r="3385" customHeight="1" spans="1:3">
      <c r="A3385" s="57"/>
      <c r="B3385" s="57"/>
      <c r="C3385" s="57"/>
    </row>
    <row r="3386" customHeight="1" spans="1:3">
      <c r="A3386" s="57"/>
      <c r="B3386" s="57"/>
      <c r="C3386" s="57"/>
    </row>
    <row r="3387" customHeight="1" spans="1:3">
      <c r="A3387" s="57"/>
      <c r="B3387" s="57"/>
      <c r="C3387" s="57"/>
    </row>
    <row r="3388" customHeight="1" spans="1:3">
      <c r="A3388" s="57"/>
      <c r="B3388" s="57"/>
      <c r="C3388" s="57"/>
    </row>
    <row r="3389" customHeight="1" spans="1:3">
      <c r="A3389" s="57"/>
      <c r="B3389" s="57"/>
      <c r="C3389" s="57"/>
    </row>
    <row r="3390" customHeight="1" spans="1:3">
      <c r="A3390" s="57"/>
      <c r="B3390" s="57"/>
      <c r="C3390" s="57"/>
    </row>
    <row r="3391" customHeight="1" spans="1:3">
      <c r="A3391" s="57"/>
      <c r="B3391" s="57"/>
      <c r="C3391" s="57"/>
    </row>
    <row r="3392" customHeight="1" spans="1:3">
      <c r="A3392" s="57"/>
      <c r="B3392" s="57"/>
      <c r="C3392" s="57"/>
    </row>
    <row r="3393" customHeight="1" spans="1:3">
      <c r="A3393" s="57"/>
      <c r="B3393" s="57"/>
      <c r="C3393" s="57"/>
    </row>
    <row r="3394" customHeight="1" spans="1:3">
      <c r="A3394" s="57"/>
      <c r="B3394" s="57"/>
      <c r="C3394" s="57"/>
    </row>
    <row r="3395" customHeight="1" spans="1:3">
      <c r="A3395" s="57"/>
      <c r="B3395" s="57"/>
      <c r="C3395" s="57"/>
    </row>
    <row r="3396" customHeight="1" spans="1:3">
      <c r="A3396" s="57"/>
      <c r="B3396" s="57"/>
      <c r="C3396" s="57"/>
    </row>
    <row r="3397" customHeight="1" spans="1:3">
      <c r="A3397" s="57"/>
      <c r="B3397" s="57"/>
      <c r="C3397" s="57"/>
    </row>
    <row r="3398" customHeight="1" spans="1:3">
      <c r="A3398" s="57"/>
      <c r="B3398" s="57"/>
      <c r="C3398" s="57"/>
    </row>
    <row r="3399" customHeight="1" spans="1:3">
      <c r="A3399" s="57"/>
      <c r="B3399" s="57"/>
      <c r="C3399" s="57"/>
    </row>
    <row r="3400" customHeight="1" spans="1:3">
      <c r="A3400" s="57"/>
      <c r="B3400" s="57"/>
      <c r="C3400" s="57"/>
    </row>
    <row r="3401" customHeight="1" spans="1:3">
      <c r="A3401" s="57"/>
      <c r="B3401" s="57"/>
      <c r="C3401" s="57"/>
    </row>
    <row r="3402" customHeight="1" spans="1:3">
      <c r="A3402" s="57"/>
      <c r="B3402" s="57"/>
      <c r="C3402" s="57"/>
    </row>
    <row r="3403" customHeight="1" spans="1:3">
      <c r="A3403" s="57"/>
      <c r="B3403" s="57"/>
      <c r="C3403" s="57"/>
    </row>
    <row r="3404" customHeight="1" spans="1:3">
      <c r="A3404" s="57"/>
      <c r="B3404" s="57"/>
      <c r="C3404" s="57"/>
    </row>
    <row r="3405" customHeight="1" spans="1:3">
      <c r="A3405" s="57"/>
      <c r="B3405" s="57"/>
      <c r="C3405" s="57"/>
    </row>
    <row r="3406" customHeight="1" spans="1:3">
      <c r="A3406" s="57"/>
      <c r="B3406" s="57"/>
      <c r="C3406" s="57"/>
    </row>
    <row r="3407" customHeight="1" spans="1:3">
      <c r="A3407" s="57"/>
      <c r="B3407" s="57"/>
      <c r="C3407" s="57"/>
    </row>
    <row r="3408" customHeight="1" spans="1:3">
      <c r="A3408" s="57"/>
      <c r="B3408" s="57"/>
      <c r="C3408" s="57"/>
    </row>
    <row r="3409" customHeight="1" spans="1:3">
      <c r="A3409" s="57"/>
      <c r="B3409" s="57"/>
      <c r="C3409" s="57"/>
    </row>
    <row r="3410" customHeight="1" spans="1:3">
      <c r="A3410" s="57"/>
      <c r="B3410" s="57"/>
      <c r="C3410" s="57"/>
    </row>
    <row r="3411" customHeight="1" spans="1:3">
      <c r="A3411" s="57"/>
      <c r="B3411" s="57"/>
      <c r="C3411" s="57"/>
    </row>
    <row r="3412" customHeight="1" spans="1:3">
      <c r="A3412" s="57"/>
      <c r="B3412" s="57"/>
      <c r="C3412" s="57"/>
    </row>
    <row r="3413" customHeight="1" spans="1:3">
      <c r="A3413" s="57"/>
      <c r="B3413" s="57"/>
      <c r="C3413" s="57"/>
    </row>
    <row r="3414" customHeight="1" spans="1:3">
      <c r="A3414" s="57"/>
      <c r="B3414" s="57"/>
      <c r="C3414" s="57"/>
    </row>
    <row r="3415" customHeight="1" spans="1:3">
      <c r="A3415" s="57"/>
      <c r="B3415" s="57"/>
      <c r="C3415" s="57"/>
    </row>
    <row r="3416" customHeight="1" spans="1:3">
      <c r="A3416" s="57"/>
      <c r="B3416" s="57"/>
      <c r="C3416" s="57"/>
    </row>
    <row r="3417" customHeight="1" spans="1:3">
      <c r="A3417" s="57"/>
      <c r="B3417" s="57"/>
      <c r="C3417" s="57"/>
    </row>
    <row r="3418" customHeight="1" spans="1:3">
      <c r="A3418" s="57"/>
      <c r="B3418" s="57"/>
      <c r="C3418" s="57"/>
    </row>
    <row r="3419" customHeight="1" spans="1:3">
      <c r="A3419" s="57"/>
      <c r="B3419" s="57"/>
      <c r="C3419" s="57"/>
    </row>
    <row r="3420" customHeight="1" spans="1:3">
      <c r="A3420" s="57"/>
      <c r="B3420" s="57"/>
      <c r="C3420" s="57"/>
    </row>
    <row r="3421" customHeight="1" spans="1:3">
      <c r="A3421" s="57"/>
      <c r="B3421" s="57"/>
      <c r="C3421" s="57"/>
    </row>
    <row r="3422" customHeight="1" spans="1:3">
      <c r="A3422" s="57"/>
      <c r="B3422" s="57"/>
      <c r="C3422" s="57"/>
    </row>
    <row r="3423" customHeight="1" spans="1:3">
      <c r="A3423" s="57"/>
      <c r="B3423" s="57"/>
      <c r="C3423" s="57"/>
    </row>
    <row r="3424" customHeight="1" spans="1:3">
      <c r="A3424" s="57"/>
      <c r="B3424" s="57"/>
      <c r="C3424" s="57"/>
    </row>
    <row r="3425" customHeight="1" spans="1:3">
      <c r="A3425" s="57"/>
      <c r="B3425" s="57"/>
      <c r="C3425" s="57"/>
    </row>
    <row r="3426" customHeight="1" spans="1:3">
      <c r="A3426" s="57"/>
      <c r="B3426" s="57"/>
      <c r="C3426" s="57"/>
    </row>
    <row r="3427" customHeight="1" spans="1:3">
      <c r="A3427" s="57"/>
      <c r="B3427" s="57"/>
      <c r="C3427" s="57"/>
    </row>
    <row r="3428" customHeight="1" spans="1:3">
      <c r="A3428" s="57"/>
      <c r="B3428" s="57"/>
      <c r="C3428" s="57"/>
    </row>
    <row r="3429" customHeight="1" spans="1:3">
      <c r="A3429" s="57"/>
      <c r="B3429" s="57"/>
      <c r="C3429" s="57"/>
    </row>
    <row r="3430" customHeight="1" spans="1:3">
      <c r="A3430" s="57"/>
      <c r="B3430" s="57"/>
      <c r="C3430" s="57"/>
    </row>
    <row r="3431" customHeight="1" spans="1:3">
      <c r="A3431" s="57"/>
      <c r="B3431" s="57"/>
      <c r="C3431" s="57"/>
    </row>
    <row r="3432" customHeight="1" spans="1:3">
      <c r="A3432" s="57"/>
      <c r="B3432" s="57"/>
      <c r="C3432" s="57"/>
    </row>
    <row r="3433" customHeight="1" spans="1:3">
      <c r="A3433" s="57"/>
      <c r="B3433" s="57"/>
      <c r="C3433" s="57"/>
    </row>
    <row r="3434" customHeight="1" spans="1:3">
      <c r="A3434" s="57"/>
      <c r="B3434" s="57"/>
      <c r="C3434" s="57"/>
    </row>
    <row r="3435" customHeight="1" spans="1:3">
      <c r="A3435" s="57"/>
      <c r="B3435" s="57"/>
      <c r="C3435" s="57"/>
    </row>
    <row r="3436" customHeight="1" spans="1:3">
      <c r="A3436" s="57"/>
      <c r="B3436" s="57"/>
      <c r="C3436" s="57"/>
    </row>
    <row r="3437" customHeight="1" spans="1:3">
      <c r="A3437" s="57"/>
      <c r="B3437" s="57"/>
      <c r="C3437" s="57"/>
    </row>
    <row r="3438" customHeight="1" spans="1:3">
      <c r="A3438" s="57"/>
      <c r="B3438" s="57"/>
      <c r="C3438" s="57"/>
    </row>
    <row r="3439" customHeight="1" spans="1:3">
      <c r="A3439" s="57"/>
      <c r="B3439" s="57"/>
      <c r="C3439" s="57"/>
    </row>
    <row r="3440" customHeight="1" spans="1:3">
      <c r="A3440" s="57"/>
      <c r="B3440" s="57"/>
      <c r="C3440" s="57"/>
    </row>
    <row r="3441" customHeight="1" spans="1:3">
      <c r="A3441" s="57"/>
      <c r="B3441" s="57"/>
      <c r="C3441" s="57"/>
    </row>
    <row r="3442" customHeight="1" spans="1:3">
      <c r="A3442" s="57"/>
      <c r="B3442" s="57"/>
      <c r="C3442" s="57"/>
    </row>
    <row r="3443" customHeight="1" spans="1:3">
      <c r="A3443" s="57"/>
      <c r="B3443" s="57"/>
      <c r="C3443" s="57"/>
    </row>
    <row r="3444" customHeight="1" spans="1:3">
      <c r="A3444" s="57"/>
      <c r="B3444" s="57"/>
      <c r="C3444" s="57"/>
    </row>
    <row r="3445" customHeight="1" spans="1:3">
      <c r="A3445" s="57"/>
      <c r="B3445" s="57"/>
      <c r="C3445" s="57"/>
    </row>
    <row r="3446" customHeight="1" spans="1:3">
      <c r="A3446" s="57"/>
      <c r="B3446" s="57"/>
      <c r="C3446" s="57"/>
    </row>
    <row r="3447" customHeight="1" spans="1:3">
      <c r="A3447" s="57"/>
      <c r="B3447" s="57"/>
      <c r="C3447" s="57"/>
    </row>
    <row r="3448" customHeight="1" spans="1:3">
      <c r="A3448" s="57"/>
      <c r="B3448" s="57"/>
      <c r="C3448" s="57"/>
    </row>
    <row r="3449" customHeight="1" spans="1:3">
      <c r="A3449" s="57"/>
      <c r="B3449" s="57"/>
      <c r="C3449" s="57"/>
    </row>
    <row r="3450" customHeight="1" spans="1:3">
      <c r="A3450" s="57"/>
      <c r="B3450" s="57"/>
      <c r="C3450" s="57"/>
    </row>
    <row r="3451" customHeight="1" spans="1:3">
      <c r="A3451" s="57"/>
      <c r="B3451" s="57"/>
      <c r="C3451" s="57"/>
    </row>
    <row r="3452" customHeight="1" spans="1:3">
      <c r="A3452" s="57"/>
      <c r="B3452" s="57"/>
      <c r="C3452" s="57"/>
    </row>
    <row r="3453" customHeight="1" spans="1:3">
      <c r="A3453" s="57"/>
      <c r="B3453" s="57"/>
      <c r="C3453" s="57"/>
    </row>
    <row r="3454" customHeight="1" spans="1:3">
      <c r="A3454" s="57"/>
      <c r="B3454" s="57"/>
      <c r="C3454" s="57"/>
    </row>
    <row r="3455" customHeight="1" spans="1:3">
      <c r="A3455" s="57"/>
      <c r="B3455" s="57"/>
      <c r="C3455" s="57"/>
    </row>
    <row r="3456" customHeight="1" spans="1:3">
      <c r="A3456" s="57"/>
      <c r="B3456" s="57"/>
      <c r="C3456" s="57"/>
    </row>
    <row r="3457" customHeight="1" spans="1:3">
      <c r="A3457" s="57"/>
      <c r="B3457" s="57"/>
      <c r="C3457" s="57"/>
    </row>
    <row r="3458" customHeight="1" spans="1:3">
      <c r="A3458" s="57"/>
      <c r="B3458" s="57"/>
      <c r="C3458" s="57"/>
    </row>
    <row r="3459" customHeight="1" spans="1:3">
      <c r="A3459" s="57"/>
      <c r="B3459" s="57"/>
      <c r="C3459" s="57"/>
    </row>
    <row r="3460" customHeight="1" spans="1:3">
      <c r="A3460" s="57"/>
      <c r="B3460" s="57"/>
      <c r="C3460" s="57"/>
    </row>
    <row r="3461" customHeight="1" spans="1:3">
      <c r="A3461" s="57"/>
      <c r="B3461" s="57"/>
      <c r="C3461" s="57"/>
    </row>
    <row r="3462" customHeight="1" spans="1:3">
      <c r="A3462" s="57"/>
      <c r="B3462" s="57"/>
      <c r="C3462" s="57"/>
    </row>
    <row r="3463" customHeight="1" spans="1:3">
      <c r="A3463" s="57"/>
      <c r="B3463" s="57"/>
      <c r="C3463" s="57"/>
    </row>
    <row r="3464" customHeight="1" spans="1:3">
      <c r="A3464" s="57"/>
      <c r="B3464" s="57"/>
      <c r="C3464" s="57"/>
    </row>
    <row r="3465" customHeight="1" spans="1:3">
      <c r="A3465" s="57"/>
      <c r="B3465" s="57"/>
      <c r="C3465" s="57"/>
    </row>
    <row r="3466" customHeight="1" spans="1:3">
      <c r="A3466" s="57"/>
      <c r="B3466" s="57"/>
      <c r="C3466" s="57"/>
    </row>
    <row r="3467" customHeight="1" spans="1:3">
      <c r="A3467" s="57"/>
      <c r="B3467" s="57"/>
      <c r="C3467" s="57"/>
    </row>
    <row r="3468" customHeight="1" spans="1:3">
      <c r="A3468" s="57"/>
      <c r="B3468" s="57"/>
      <c r="C3468" s="57"/>
    </row>
    <row r="3469" customHeight="1" spans="1:3">
      <c r="A3469" s="57"/>
      <c r="B3469" s="57"/>
      <c r="C3469" s="57"/>
    </row>
    <row r="3470" customHeight="1" spans="1:3">
      <c r="A3470" s="57"/>
      <c r="B3470" s="57"/>
      <c r="C3470" s="57"/>
    </row>
    <row r="3471" customHeight="1" spans="1:3">
      <c r="A3471" s="57"/>
      <c r="B3471" s="57"/>
      <c r="C3471" s="57"/>
    </row>
    <row r="3472" customHeight="1" spans="1:3">
      <c r="A3472" s="57"/>
      <c r="B3472" s="57"/>
      <c r="C3472" s="57"/>
    </row>
    <row r="3473" customHeight="1" spans="1:3">
      <c r="A3473" s="57"/>
      <c r="B3473" s="57"/>
      <c r="C3473" s="57"/>
    </row>
    <row r="3474" customHeight="1" spans="1:3">
      <c r="A3474" s="57"/>
      <c r="B3474" s="57"/>
      <c r="C3474" s="57"/>
    </row>
    <row r="3475" customHeight="1" spans="1:3">
      <c r="A3475" s="57"/>
      <c r="B3475" s="57"/>
      <c r="C3475" s="57"/>
    </row>
    <row r="3476" customHeight="1" spans="1:3">
      <c r="A3476" s="57"/>
      <c r="B3476" s="57"/>
      <c r="C3476" s="57"/>
    </row>
    <row r="3477" customHeight="1" spans="1:3">
      <c r="A3477" s="57"/>
      <c r="B3477" s="57"/>
      <c r="C3477" s="57"/>
    </row>
    <row r="3478" customHeight="1" spans="1:3">
      <c r="A3478" s="57"/>
      <c r="B3478" s="57"/>
      <c r="C3478" s="57"/>
    </row>
    <row r="3479" customHeight="1" spans="1:3">
      <c r="A3479" s="57"/>
      <c r="B3479" s="57"/>
      <c r="C3479" s="57"/>
    </row>
    <row r="3480" customHeight="1" spans="1:3">
      <c r="A3480" s="57"/>
      <c r="B3480" s="57"/>
      <c r="C3480" s="57"/>
    </row>
    <row r="3481" customHeight="1" spans="1:3">
      <c r="A3481" s="57"/>
      <c r="B3481" s="57"/>
      <c r="C3481" s="57"/>
    </row>
    <row r="3482" customHeight="1" spans="1:3">
      <c r="A3482" s="57"/>
      <c r="B3482" s="57"/>
      <c r="C3482" s="57"/>
    </row>
    <row r="3483" customHeight="1" spans="1:3">
      <c r="A3483" s="57"/>
      <c r="B3483" s="57"/>
      <c r="C3483" s="57"/>
    </row>
    <row r="3484" customHeight="1" spans="1:3">
      <c r="A3484" s="57"/>
      <c r="B3484" s="57"/>
      <c r="C3484" s="57"/>
    </row>
    <row r="3485" customHeight="1" spans="1:3">
      <c r="A3485" s="57"/>
      <c r="B3485" s="57"/>
      <c r="C3485" s="57"/>
    </row>
    <row r="3486" customHeight="1" spans="1:3">
      <c r="A3486" s="57"/>
      <c r="B3486" s="57"/>
      <c r="C3486" s="57"/>
    </row>
    <row r="3487" customHeight="1" spans="1:3">
      <c r="A3487" s="57"/>
      <c r="B3487" s="57"/>
      <c r="C3487" s="57"/>
    </row>
    <row r="3488" customHeight="1" spans="1:3">
      <c r="A3488" s="57"/>
      <c r="B3488" s="57"/>
      <c r="C3488" s="57"/>
    </row>
    <row r="3489" customHeight="1" spans="1:3">
      <c r="A3489" s="57"/>
      <c r="B3489" s="57"/>
      <c r="C3489" s="57"/>
    </row>
    <row r="3490" customHeight="1" spans="1:3">
      <c r="A3490" s="57"/>
      <c r="B3490" s="57"/>
      <c r="C3490" s="57"/>
    </row>
    <row r="3491" customHeight="1" spans="1:3">
      <c r="A3491" s="57"/>
      <c r="B3491" s="57"/>
      <c r="C3491" s="57"/>
    </row>
    <row r="3492" customHeight="1" spans="1:3">
      <c r="A3492" s="57"/>
      <c r="B3492" s="57"/>
      <c r="C3492" s="57"/>
    </row>
    <row r="3493" customHeight="1" spans="1:3">
      <c r="A3493" s="57"/>
      <c r="B3493" s="57"/>
      <c r="C3493" s="57"/>
    </row>
    <row r="3494" customHeight="1" spans="1:3">
      <c r="A3494" s="57"/>
      <c r="B3494" s="57"/>
      <c r="C3494" s="57"/>
    </row>
    <row r="3495" customHeight="1" spans="1:3">
      <c r="A3495" s="57"/>
      <c r="B3495" s="57"/>
      <c r="C3495" s="57"/>
    </row>
    <row r="3496" customHeight="1" spans="1:3">
      <c r="A3496" s="57"/>
      <c r="B3496" s="57"/>
      <c r="C3496" s="57"/>
    </row>
    <row r="3497" customHeight="1" spans="1:3">
      <c r="A3497" s="57"/>
      <c r="B3497" s="57"/>
      <c r="C3497" s="57"/>
    </row>
    <row r="3498" customHeight="1" spans="1:3">
      <c r="A3498" s="57"/>
      <c r="B3498" s="57"/>
      <c r="C3498" s="57"/>
    </row>
    <row r="3499" customHeight="1" spans="1:3">
      <c r="A3499" s="57"/>
      <c r="B3499" s="57"/>
      <c r="C3499" s="57"/>
    </row>
    <row r="3500" customHeight="1" spans="1:3">
      <c r="A3500" s="57"/>
      <c r="B3500" s="57"/>
      <c r="C3500" s="57"/>
    </row>
    <row r="3501" customHeight="1" spans="1:3">
      <c r="A3501" s="57"/>
      <c r="B3501" s="57"/>
      <c r="C3501" s="57"/>
    </row>
    <row r="3502" customHeight="1" spans="1:3">
      <c r="A3502" s="57"/>
      <c r="B3502" s="57"/>
      <c r="C3502" s="57"/>
    </row>
    <row r="3503" customHeight="1" spans="1:3">
      <c r="A3503" s="57"/>
      <c r="B3503" s="57"/>
      <c r="C3503" s="57"/>
    </row>
    <row r="3504" customHeight="1" spans="1:3">
      <c r="A3504" s="57"/>
      <c r="B3504" s="57"/>
      <c r="C3504" s="57"/>
    </row>
    <row r="3505" customHeight="1" spans="1:3">
      <c r="A3505" s="57"/>
      <c r="B3505" s="57"/>
      <c r="C3505" s="57"/>
    </row>
    <row r="3506" customHeight="1" spans="1:3">
      <c r="A3506" s="57"/>
      <c r="B3506" s="57"/>
      <c r="C3506" s="57"/>
    </row>
    <row r="3507" customHeight="1" spans="1:3">
      <c r="A3507" s="57"/>
      <c r="B3507" s="57"/>
      <c r="C3507" s="57"/>
    </row>
    <row r="3508" customHeight="1" spans="1:3">
      <c r="A3508" s="57"/>
      <c r="B3508" s="57"/>
      <c r="C3508" s="57"/>
    </row>
    <row r="3509" customHeight="1" spans="1:3">
      <c r="A3509" s="57"/>
      <c r="B3509" s="57"/>
      <c r="C3509" s="57"/>
    </row>
    <row r="3510" customHeight="1" spans="1:3">
      <c r="A3510" s="57"/>
      <c r="B3510" s="57"/>
      <c r="C3510" s="57"/>
    </row>
    <row r="3511" customHeight="1" spans="1:3">
      <c r="A3511" s="57"/>
      <c r="B3511" s="57"/>
      <c r="C3511" s="57"/>
    </row>
    <row r="3512" customHeight="1" spans="1:3">
      <c r="A3512" s="57"/>
      <c r="B3512" s="57"/>
      <c r="C3512" s="57"/>
    </row>
    <row r="3513" customHeight="1" spans="1:3">
      <c r="A3513" s="57"/>
      <c r="B3513" s="57"/>
      <c r="C3513" s="57"/>
    </row>
    <row r="3514" customHeight="1" spans="1:3">
      <c r="A3514" s="57"/>
      <c r="B3514" s="57"/>
      <c r="C3514" s="57"/>
    </row>
    <row r="3515" customHeight="1" spans="1:3">
      <c r="A3515" s="57"/>
      <c r="B3515" s="57"/>
      <c r="C3515" s="57"/>
    </row>
    <row r="3516" customHeight="1" spans="1:3">
      <c r="A3516" s="57"/>
      <c r="B3516" s="57"/>
      <c r="C3516" s="57"/>
    </row>
    <row r="3517" customHeight="1" spans="1:3">
      <c r="A3517" s="57"/>
      <c r="B3517" s="57"/>
      <c r="C3517" s="57"/>
    </row>
    <row r="3518" customHeight="1" spans="1:3">
      <c r="A3518" s="57"/>
      <c r="B3518" s="57"/>
      <c r="C3518" s="57"/>
    </row>
    <row r="3519" customHeight="1" spans="1:3">
      <c r="A3519" s="57"/>
      <c r="B3519" s="57"/>
      <c r="C3519" s="57"/>
    </row>
    <row r="3520" customHeight="1" spans="1:3">
      <c r="A3520" s="57"/>
      <c r="B3520" s="57"/>
      <c r="C3520" s="57"/>
    </row>
    <row r="3521" customHeight="1" spans="1:3">
      <c r="A3521" s="57"/>
      <c r="B3521" s="57"/>
      <c r="C3521" s="57"/>
    </row>
    <row r="3522" customHeight="1" spans="1:3">
      <c r="A3522" s="57"/>
      <c r="B3522" s="57"/>
      <c r="C3522" s="57"/>
    </row>
    <row r="3523" customHeight="1" spans="1:3">
      <c r="A3523" s="57"/>
      <c r="B3523" s="57"/>
      <c r="C3523" s="57"/>
    </row>
    <row r="3524" customHeight="1" spans="1:3">
      <c r="A3524" s="57"/>
      <c r="B3524" s="57"/>
      <c r="C3524" s="57"/>
    </row>
    <row r="3525" customHeight="1" spans="1:3">
      <c r="A3525" s="57"/>
      <c r="B3525" s="57"/>
      <c r="C3525" s="57"/>
    </row>
    <row r="3526" customHeight="1" spans="1:3">
      <c r="A3526" s="57"/>
      <c r="B3526" s="57"/>
      <c r="C3526" s="57"/>
    </row>
    <row r="3527" customHeight="1" spans="1:3">
      <c r="A3527" s="57"/>
      <c r="B3527" s="57"/>
      <c r="C3527" s="57"/>
    </row>
    <row r="3528" customHeight="1" spans="1:3">
      <c r="A3528" s="57"/>
      <c r="B3528" s="57"/>
      <c r="C3528" s="57"/>
    </row>
    <row r="3529" customHeight="1" spans="1:3">
      <c r="A3529" s="57"/>
      <c r="B3529" s="57"/>
      <c r="C3529" s="57"/>
    </row>
    <row r="3530" customHeight="1" spans="1:3">
      <c r="A3530" s="57"/>
      <c r="B3530" s="57"/>
      <c r="C3530" s="57"/>
    </row>
    <row r="3531" customHeight="1" spans="1:3">
      <c r="A3531" s="57"/>
      <c r="B3531" s="57"/>
      <c r="C3531" s="57"/>
    </row>
    <row r="3532" customHeight="1" spans="1:3">
      <c r="A3532" s="57"/>
      <c r="B3532" s="57"/>
      <c r="C3532" s="57"/>
    </row>
    <row r="3533" customHeight="1" spans="1:3">
      <c r="A3533" s="57"/>
      <c r="B3533" s="57"/>
      <c r="C3533" s="57"/>
    </row>
    <row r="3534" customHeight="1" spans="1:3">
      <c r="A3534" s="57"/>
      <c r="B3534" s="57"/>
      <c r="C3534" s="57"/>
    </row>
    <row r="3535" customHeight="1" spans="1:3">
      <c r="A3535" s="57"/>
      <c r="B3535" s="57"/>
      <c r="C3535" s="57"/>
    </row>
    <row r="3536" customHeight="1" spans="1:3">
      <c r="A3536" s="57"/>
      <c r="B3536" s="57"/>
      <c r="C3536" s="57"/>
    </row>
    <row r="3537" customHeight="1" spans="1:3">
      <c r="A3537" s="57"/>
      <c r="B3537" s="57"/>
      <c r="C3537" s="57"/>
    </row>
    <row r="3538" customHeight="1" spans="1:3">
      <c r="A3538" s="57"/>
      <c r="B3538" s="57"/>
      <c r="C3538" s="57"/>
    </row>
    <row r="3539" customHeight="1" spans="1:3">
      <c r="A3539" s="57"/>
      <c r="B3539" s="57"/>
      <c r="C3539" s="57"/>
    </row>
    <row r="3540" customHeight="1" spans="1:3">
      <c r="A3540" s="57"/>
      <c r="B3540" s="57"/>
      <c r="C3540" s="57"/>
    </row>
    <row r="3541" customHeight="1" spans="1:3">
      <c r="A3541" s="57"/>
      <c r="B3541" s="57"/>
      <c r="C3541" s="57"/>
    </row>
    <row r="3542" customHeight="1" spans="1:3">
      <c r="A3542" s="57"/>
      <c r="B3542" s="57"/>
      <c r="C3542" s="57"/>
    </row>
    <row r="3543" customHeight="1" spans="1:3">
      <c r="A3543" s="57"/>
      <c r="B3543" s="57"/>
      <c r="C3543" s="57"/>
    </row>
    <row r="3544" customHeight="1" spans="1:3">
      <c r="A3544" s="57"/>
      <c r="B3544" s="57"/>
      <c r="C3544" s="57"/>
    </row>
    <row r="3545" customHeight="1" spans="1:3">
      <c r="A3545" s="57"/>
      <c r="B3545" s="57"/>
      <c r="C3545" s="57"/>
    </row>
    <row r="3546" customHeight="1" spans="1:3">
      <c r="A3546" s="57"/>
      <c r="B3546" s="57"/>
      <c r="C3546" s="57"/>
    </row>
    <row r="3547" customHeight="1" spans="1:3">
      <c r="A3547" s="57"/>
      <c r="B3547" s="57"/>
      <c r="C3547" s="57"/>
    </row>
    <row r="3548" customHeight="1" spans="1:3">
      <c r="A3548" s="57"/>
      <c r="B3548" s="57"/>
      <c r="C3548" s="57"/>
    </row>
    <row r="3549" customHeight="1" spans="1:3">
      <c r="A3549" s="57"/>
      <c r="B3549" s="57"/>
      <c r="C3549" s="57"/>
    </row>
    <row r="3550" customHeight="1" spans="1:3">
      <c r="A3550" s="57"/>
      <c r="B3550" s="57"/>
      <c r="C3550" s="57"/>
    </row>
    <row r="3551" customHeight="1" spans="1:3">
      <c r="A3551" s="57"/>
      <c r="B3551" s="57"/>
      <c r="C3551" s="57"/>
    </row>
    <row r="3552" customHeight="1" spans="1:3">
      <c r="A3552" s="57"/>
      <c r="B3552" s="57"/>
      <c r="C3552" s="57"/>
    </row>
    <row r="3553" customHeight="1" spans="1:3">
      <c r="A3553" s="57"/>
      <c r="B3553" s="57"/>
      <c r="C3553" s="57"/>
    </row>
    <row r="3554" customHeight="1" spans="1:3">
      <c r="A3554" s="57"/>
      <c r="B3554" s="57"/>
      <c r="C3554" s="57"/>
    </row>
    <row r="3555" customHeight="1" spans="1:3">
      <c r="A3555" s="57"/>
      <c r="B3555" s="57"/>
      <c r="C3555" s="57"/>
    </row>
    <row r="3556" customHeight="1" spans="1:3">
      <c r="A3556" s="57"/>
      <c r="B3556" s="57"/>
      <c r="C3556" s="57"/>
    </row>
    <row r="3557" customHeight="1" spans="1:3">
      <c r="A3557" s="57"/>
      <c r="B3557" s="57"/>
      <c r="C3557" s="57"/>
    </row>
    <row r="3558" customHeight="1" spans="1:3">
      <c r="A3558" s="57"/>
      <c r="B3558" s="57"/>
      <c r="C3558" s="57"/>
    </row>
    <row r="3559" customHeight="1" spans="1:3">
      <c r="A3559" s="57"/>
      <c r="B3559" s="57"/>
      <c r="C3559" s="57"/>
    </row>
    <row r="3560" customHeight="1" spans="1:3">
      <c r="A3560" s="57"/>
      <c r="B3560" s="57"/>
      <c r="C3560" s="57"/>
    </row>
    <row r="3561" customHeight="1" spans="1:3">
      <c r="A3561" s="57"/>
      <c r="B3561" s="57"/>
      <c r="C3561" s="57"/>
    </row>
    <row r="3562" customHeight="1" spans="1:3">
      <c r="A3562" s="57"/>
      <c r="B3562" s="57"/>
      <c r="C3562" s="57"/>
    </row>
    <row r="3563" customHeight="1" spans="1:3">
      <c r="A3563" s="57"/>
      <c r="B3563" s="57"/>
      <c r="C3563" s="57"/>
    </row>
    <row r="3564" customHeight="1" spans="1:3">
      <c r="A3564" s="57"/>
      <c r="B3564" s="57"/>
      <c r="C3564" s="57"/>
    </row>
    <row r="3565" customHeight="1" spans="1:3">
      <c r="A3565" s="57"/>
      <c r="B3565" s="57"/>
      <c r="C3565" s="57"/>
    </row>
    <row r="3566" customHeight="1" spans="1:3">
      <c r="A3566" s="57"/>
      <c r="B3566" s="57"/>
      <c r="C3566" s="57"/>
    </row>
    <row r="3567" customHeight="1" spans="1:3">
      <c r="A3567" s="57"/>
      <c r="B3567" s="57"/>
      <c r="C3567" s="57"/>
    </row>
    <row r="3568" customHeight="1" spans="1:3">
      <c r="A3568" s="57"/>
      <c r="B3568" s="57"/>
      <c r="C3568" s="57"/>
    </row>
    <row r="3569" customHeight="1" spans="1:3">
      <c r="A3569" s="57"/>
      <c r="B3569" s="57"/>
      <c r="C3569" s="57"/>
    </row>
    <row r="3570" customHeight="1" spans="1:3">
      <c r="A3570" s="57"/>
      <c r="B3570" s="57"/>
      <c r="C3570" s="57"/>
    </row>
    <row r="3571" customHeight="1" spans="1:3">
      <c r="A3571" s="57"/>
      <c r="B3571" s="57"/>
      <c r="C3571" s="57"/>
    </row>
    <row r="3572" customHeight="1" spans="1:3">
      <c r="A3572" s="57"/>
      <c r="B3572" s="57"/>
      <c r="C3572" s="57"/>
    </row>
    <row r="3573" customHeight="1" spans="1:3">
      <c r="A3573" s="57"/>
      <c r="B3573" s="57"/>
      <c r="C3573" s="57"/>
    </row>
    <row r="3574" customHeight="1" spans="1:3">
      <c r="A3574" s="57"/>
      <c r="B3574" s="57"/>
      <c r="C3574" s="57"/>
    </row>
    <row r="3575" customHeight="1" spans="1:3">
      <c r="A3575" s="57"/>
      <c r="B3575" s="57"/>
      <c r="C3575" s="57"/>
    </row>
    <row r="3576" customHeight="1" spans="1:3">
      <c r="A3576" s="57"/>
      <c r="B3576" s="57"/>
      <c r="C3576" s="57"/>
    </row>
    <row r="3577" customHeight="1" spans="1:3">
      <c r="A3577" s="57"/>
      <c r="B3577" s="57"/>
      <c r="C3577" s="57"/>
    </row>
    <row r="3578" customHeight="1" spans="1:3">
      <c r="A3578" s="57"/>
      <c r="B3578" s="57"/>
      <c r="C3578" s="57"/>
    </row>
    <row r="3579" customHeight="1" spans="1:3">
      <c r="A3579" s="57"/>
      <c r="B3579" s="57"/>
      <c r="C3579" s="57"/>
    </row>
    <row r="3580" customHeight="1" spans="1:3">
      <c r="A3580" s="57"/>
      <c r="B3580" s="57"/>
      <c r="C3580" s="57"/>
    </row>
    <row r="3581" customHeight="1" spans="1:3">
      <c r="A3581" s="57"/>
      <c r="B3581" s="57"/>
      <c r="C3581" s="57"/>
    </row>
    <row r="3582" customHeight="1" spans="1:3">
      <c r="A3582" s="57"/>
      <c r="B3582" s="57"/>
      <c r="C3582" s="57"/>
    </row>
    <row r="3583" customHeight="1" spans="1:3">
      <c r="A3583" s="57"/>
      <c r="B3583" s="57"/>
      <c r="C3583" s="57"/>
    </row>
    <row r="3584" customHeight="1" spans="1:3">
      <c r="A3584" s="57"/>
      <c r="B3584" s="57"/>
      <c r="C3584" s="57"/>
    </row>
    <row r="3585" customHeight="1" spans="1:3">
      <c r="A3585" s="57"/>
      <c r="B3585" s="57"/>
      <c r="C3585" s="57"/>
    </row>
    <row r="3586" customHeight="1" spans="1:3">
      <c r="A3586" s="57"/>
      <c r="B3586" s="57"/>
      <c r="C3586" s="57"/>
    </row>
    <row r="3587" customHeight="1" spans="1:3">
      <c r="A3587" s="57"/>
      <c r="B3587" s="57"/>
      <c r="C3587" s="57"/>
    </row>
    <row r="3588" customHeight="1" spans="1:3">
      <c r="A3588" s="57"/>
      <c r="B3588" s="57"/>
      <c r="C3588" s="57"/>
    </row>
    <row r="3589" customHeight="1" spans="1:3">
      <c r="A3589" s="57"/>
      <c r="B3589" s="57"/>
      <c r="C3589" s="57"/>
    </row>
    <row r="3590" customHeight="1" spans="1:3">
      <c r="A3590" s="57"/>
      <c r="B3590" s="57"/>
      <c r="C3590" s="57"/>
    </row>
    <row r="3591" customHeight="1" spans="1:3">
      <c r="A3591" s="57"/>
      <c r="B3591" s="57"/>
      <c r="C3591" s="57"/>
    </row>
    <row r="3592" customHeight="1" spans="1:3">
      <c r="A3592" s="57"/>
      <c r="B3592" s="57"/>
      <c r="C3592" s="57"/>
    </row>
    <row r="3593" customHeight="1" spans="1:3">
      <c r="A3593" s="57"/>
      <c r="B3593" s="57"/>
      <c r="C3593" s="57"/>
    </row>
    <row r="3594" customHeight="1" spans="1:3">
      <c r="A3594" s="57"/>
      <c r="B3594" s="57"/>
      <c r="C3594" s="57"/>
    </row>
    <row r="3595" customHeight="1" spans="1:3">
      <c r="A3595" s="57"/>
      <c r="B3595" s="57"/>
      <c r="C3595" s="57"/>
    </row>
    <row r="3596" customHeight="1" spans="1:3">
      <c r="A3596" s="57"/>
      <c r="B3596" s="57"/>
      <c r="C3596" s="57"/>
    </row>
    <row r="3597" customHeight="1" spans="1:3">
      <c r="A3597" s="57"/>
      <c r="B3597" s="57"/>
      <c r="C3597" s="57"/>
    </row>
    <row r="3598" customHeight="1" spans="1:3">
      <c r="A3598" s="57"/>
      <c r="B3598" s="57"/>
      <c r="C3598" s="57"/>
    </row>
    <row r="3599" customHeight="1" spans="1:3">
      <c r="A3599" s="57"/>
      <c r="B3599" s="57"/>
      <c r="C3599" s="57"/>
    </row>
    <row r="3600" customHeight="1" spans="1:3">
      <c r="A3600" s="57"/>
      <c r="B3600" s="57"/>
      <c r="C3600" s="57"/>
    </row>
    <row r="3601" customHeight="1" spans="1:3">
      <c r="A3601" s="57"/>
      <c r="B3601" s="57"/>
      <c r="C3601" s="57"/>
    </row>
    <row r="3602" customHeight="1" spans="1:3">
      <c r="A3602" s="57"/>
      <c r="B3602" s="57"/>
      <c r="C3602" s="57"/>
    </row>
    <row r="3603" customHeight="1" spans="1:3">
      <c r="A3603" s="57"/>
      <c r="B3603" s="57"/>
      <c r="C3603" s="57"/>
    </row>
    <row r="3604" customHeight="1" spans="1:3">
      <c r="A3604" s="57"/>
      <c r="B3604" s="57"/>
      <c r="C3604" s="57"/>
    </row>
    <row r="3605" customHeight="1" spans="1:3">
      <c r="A3605" s="57"/>
      <c r="B3605" s="57"/>
      <c r="C3605" s="57"/>
    </row>
    <row r="3606" customHeight="1" spans="1:3">
      <c r="A3606" s="57"/>
      <c r="B3606" s="57"/>
      <c r="C3606" s="57"/>
    </row>
    <row r="3607" customHeight="1" spans="1:3">
      <c r="A3607" s="57"/>
      <c r="B3607" s="57"/>
      <c r="C3607" s="57"/>
    </row>
    <row r="3608" customHeight="1" spans="1:3">
      <c r="A3608" s="57"/>
      <c r="B3608" s="57"/>
      <c r="C3608" s="57"/>
    </row>
    <row r="3609" customHeight="1" spans="1:3">
      <c r="A3609" s="57"/>
      <c r="B3609" s="57"/>
      <c r="C3609" s="57"/>
    </row>
    <row r="3610" customHeight="1" spans="1:3">
      <c r="A3610" s="57"/>
      <c r="B3610" s="57"/>
      <c r="C3610" s="57"/>
    </row>
    <row r="3611" customHeight="1" spans="1:3">
      <c r="A3611" s="57"/>
      <c r="B3611" s="57"/>
      <c r="C3611" s="57"/>
    </row>
    <row r="3612" customHeight="1" spans="1:3">
      <c r="A3612" s="57"/>
      <c r="B3612" s="57"/>
      <c r="C3612" s="57"/>
    </row>
    <row r="3613" customHeight="1" spans="1:3">
      <c r="A3613" s="57"/>
      <c r="B3613" s="57"/>
      <c r="C3613" s="57"/>
    </row>
    <row r="3614" customHeight="1" spans="1:3">
      <c r="A3614" s="57"/>
      <c r="B3614" s="57"/>
      <c r="C3614" s="57"/>
    </row>
    <row r="3615" customHeight="1" spans="1:3">
      <c r="A3615" s="57"/>
      <c r="B3615" s="57"/>
      <c r="C3615" s="57"/>
    </row>
    <row r="3616" customHeight="1" spans="1:3">
      <c r="A3616" s="57"/>
      <c r="B3616" s="57"/>
      <c r="C3616" s="57"/>
    </row>
    <row r="3617" customHeight="1" spans="1:3">
      <c r="A3617" s="57"/>
      <c r="B3617" s="57"/>
      <c r="C3617" s="57"/>
    </row>
    <row r="3618" customHeight="1" spans="1:3">
      <c r="A3618" s="57"/>
      <c r="B3618" s="57"/>
      <c r="C3618" s="57"/>
    </row>
    <row r="3619" customHeight="1" spans="1:3">
      <c r="A3619" s="57"/>
      <c r="B3619" s="57"/>
      <c r="C3619" s="57"/>
    </row>
    <row r="3620" customHeight="1" spans="1:3">
      <c r="A3620" s="57"/>
      <c r="B3620" s="57"/>
      <c r="C3620" s="57"/>
    </row>
    <row r="3621" customHeight="1" spans="1:3">
      <c r="A3621" s="57"/>
      <c r="B3621" s="57"/>
      <c r="C3621" s="57"/>
    </row>
    <row r="3622" customHeight="1" spans="1:3">
      <c r="A3622" s="57"/>
      <c r="B3622" s="57"/>
      <c r="C3622" s="57"/>
    </row>
    <row r="3623" customHeight="1" spans="1:3">
      <c r="A3623" s="57"/>
      <c r="B3623" s="57"/>
      <c r="C3623" s="57"/>
    </row>
    <row r="3624" customHeight="1" spans="1:3">
      <c r="A3624" s="57"/>
      <c r="B3624" s="57"/>
      <c r="C3624" s="57"/>
    </row>
    <row r="3625" customHeight="1" spans="1:3">
      <c r="A3625" s="57"/>
      <c r="B3625" s="57"/>
      <c r="C3625" s="57"/>
    </row>
    <row r="3626" customHeight="1" spans="1:3">
      <c r="A3626" s="57"/>
      <c r="B3626" s="57"/>
      <c r="C3626" s="57"/>
    </row>
    <row r="3627" customHeight="1" spans="1:3">
      <c r="A3627" s="57"/>
      <c r="B3627" s="57"/>
      <c r="C3627" s="57"/>
    </row>
    <row r="3628" customHeight="1" spans="1:3">
      <c r="A3628" s="57"/>
      <c r="B3628" s="57"/>
      <c r="C3628" s="57"/>
    </row>
    <row r="3629" customHeight="1" spans="1:3">
      <c r="A3629" s="57"/>
      <c r="B3629" s="57"/>
      <c r="C3629" s="57"/>
    </row>
    <row r="3630" customHeight="1" spans="1:3">
      <c r="A3630" s="57"/>
      <c r="B3630" s="57"/>
      <c r="C3630" s="57"/>
    </row>
    <row r="3631" customHeight="1" spans="1:3">
      <c r="A3631" s="57"/>
      <c r="B3631" s="57"/>
      <c r="C3631" s="57"/>
    </row>
    <row r="3632" customHeight="1" spans="1:3">
      <c r="A3632" s="57"/>
      <c r="B3632" s="57"/>
      <c r="C3632" s="57"/>
    </row>
    <row r="3633" customHeight="1" spans="1:3">
      <c r="A3633" s="57"/>
      <c r="B3633" s="57"/>
      <c r="C3633" s="57"/>
    </row>
    <row r="3634" customHeight="1" spans="1:3">
      <c r="A3634" s="57"/>
      <c r="B3634" s="57"/>
      <c r="C3634" s="57"/>
    </row>
    <row r="3635" customHeight="1" spans="1:3">
      <c r="A3635" s="57"/>
      <c r="B3635" s="57"/>
      <c r="C3635" s="57"/>
    </row>
    <row r="3636" customHeight="1" spans="1:3">
      <c r="A3636" s="57"/>
      <c r="B3636" s="57"/>
      <c r="C3636" s="57"/>
    </row>
    <row r="3637" customHeight="1" spans="1:3">
      <c r="A3637" s="57"/>
      <c r="B3637" s="57"/>
      <c r="C3637" s="57"/>
    </row>
    <row r="3638" customHeight="1" spans="1:3">
      <c r="A3638" s="57"/>
      <c r="B3638" s="57"/>
      <c r="C3638" s="57"/>
    </row>
    <row r="3639" customHeight="1" spans="1:3">
      <c r="A3639" s="57"/>
      <c r="B3639" s="57"/>
      <c r="C3639" s="57"/>
    </row>
    <row r="3640" customHeight="1" spans="1:3">
      <c r="A3640" s="57"/>
      <c r="B3640" s="57"/>
      <c r="C3640" s="57"/>
    </row>
    <row r="3641" customHeight="1" spans="1:3">
      <c r="A3641" s="57"/>
      <c r="B3641" s="57"/>
      <c r="C3641" s="57"/>
    </row>
    <row r="3642" customHeight="1" spans="1:3">
      <c r="A3642" s="57"/>
      <c r="B3642" s="57"/>
      <c r="C3642" s="57"/>
    </row>
    <row r="3643" customHeight="1" spans="1:3">
      <c r="A3643" s="57"/>
      <c r="B3643" s="57"/>
      <c r="C3643" s="57"/>
    </row>
    <row r="3644" customHeight="1" spans="1:3">
      <c r="A3644" s="57"/>
      <c r="B3644" s="57"/>
      <c r="C3644" s="57"/>
    </row>
    <row r="3645" customHeight="1" spans="1:3">
      <c r="A3645" s="57"/>
      <c r="B3645" s="57"/>
      <c r="C3645" s="57"/>
    </row>
    <row r="3646" customHeight="1" spans="1:3">
      <c r="A3646" s="57"/>
      <c r="B3646" s="57"/>
      <c r="C3646" s="57"/>
    </row>
    <row r="3647" customHeight="1" spans="1:3">
      <c r="A3647" s="57"/>
      <c r="B3647" s="57"/>
      <c r="C3647" s="57"/>
    </row>
    <row r="3648" customHeight="1" spans="1:3">
      <c r="A3648" s="57"/>
      <c r="B3648" s="57"/>
      <c r="C3648" s="57"/>
    </row>
    <row r="3649" customHeight="1" spans="1:3">
      <c r="A3649" s="57"/>
      <c r="B3649" s="57"/>
      <c r="C3649" s="57"/>
    </row>
    <row r="3650" customHeight="1" spans="1:3">
      <c r="A3650" s="57"/>
      <c r="B3650" s="57"/>
      <c r="C3650" s="57"/>
    </row>
    <row r="3651" customHeight="1" spans="1:3">
      <c r="A3651" s="57"/>
      <c r="B3651" s="57"/>
      <c r="C3651" s="57"/>
    </row>
    <row r="3652" customHeight="1" spans="1:3">
      <c r="A3652" s="57"/>
      <c r="B3652" s="57"/>
      <c r="C3652" s="57"/>
    </row>
    <row r="3653" customHeight="1" spans="1:3">
      <c r="A3653" s="57"/>
      <c r="B3653" s="57"/>
      <c r="C3653" s="57"/>
    </row>
    <row r="3654" customHeight="1" spans="1:3">
      <c r="A3654" s="57"/>
      <c r="B3654" s="57"/>
      <c r="C3654" s="57"/>
    </row>
    <row r="3655" customHeight="1" spans="1:3">
      <c r="A3655" s="57"/>
      <c r="B3655" s="57"/>
      <c r="C3655" s="57"/>
    </row>
    <row r="3656" customHeight="1" spans="1:3">
      <c r="A3656" s="57"/>
      <c r="B3656" s="57"/>
      <c r="C3656" s="57"/>
    </row>
    <row r="3657" customHeight="1" spans="1:3">
      <c r="A3657" s="57"/>
      <c r="B3657" s="57"/>
      <c r="C3657" s="57"/>
    </row>
    <row r="3658" customHeight="1" spans="1:3">
      <c r="A3658" s="57"/>
      <c r="B3658" s="57"/>
      <c r="C3658" s="57"/>
    </row>
    <row r="3659" customHeight="1" spans="1:3">
      <c r="A3659" s="57"/>
      <c r="B3659" s="57"/>
      <c r="C3659" s="57"/>
    </row>
    <row r="3660" customHeight="1" spans="1:3">
      <c r="A3660" s="57"/>
      <c r="B3660" s="57"/>
      <c r="C3660" s="57"/>
    </row>
    <row r="3661" customHeight="1" spans="1:3">
      <c r="A3661" s="57"/>
      <c r="B3661" s="57"/>
      <c r="C3661" s="57"/>
    </row>
    <row r="3662" customHeight="1" spans="1:3">
      <c r="A3662" s="57"/>
      <c r="B3662" s="57"/>
      <c r="C3662" s="57"/>
    </row>
    <row r="3663" customHeight="1" spans="1:3">
      <c r="A3663" s="57"/>
      <c r="B3663" s="57"/>
      <c r="C3663" s="57"/>
    </row>
    <row r="3664" customHeight="1" spans="1:3">
      <c r="A3664" s="57"/>
      <c r="B3664" s="57"/>
      <c r="C3664" s="57"/>
    </row>
    <row r="3665" customHeight="1" spans="1:3">
      <c r="A3665" s="57"/>
      <c r="B3665" s="57"/>
      <c r="C3665" s="57"/>
    </row>
    <row r="3666" customHeight="1" spans="1:3">
      <c r="A3666" s="57"/>
      <c r="B3666" s="57"/>
      <c r="C3666" s="57"/>
    </row>
    <row r="3667" customHeight="1" spans="1:3">
      <c r="A3667" s="57"/>
      <c r="B3667" s="57"/>
      <c r="C3667" s="57"/>
    </row>
    <row r="3668" customHeight="1" spans="1:3">
      <c r="A3668" s="57"/>
      <c r="B3668" s="57"/>
      <c r="C3668" s="57"/>
    </row>
    <row r="3669" customHeight="1" spans="1:3">
      <c r="A3669" s="57"/>
      <c r="B3669" s="57"/>
      <c r="C3669" s="57"/>
    </row>
    <row r="3670" customHeight="1" spans="1:3">
      <c r="A3670" s="57"/>
      <c r="B3670" s="57"/>
      <c r="C3670" s="57"/>
    </row>
    <row r="3671" customHeight="1" spans="1:3">
      <c r="A3671" s="57"/>
      <c r="B3671" s="57"/>
      <c r="C3671" s="57"/>
    </row>
    <row r="3672" customHeight="1" spans="1:3">
      <c r="A3672" s="57"/>
      <c r="B3672" s="57"/>
      <c r="C3672" s="57"/>
    </row>
    <row r="3673" customHeight="1" spans="1:3">
      <c r="A3673" s="57"/>
      <c r="B3673" s="57"/>
      <c r="C3673" s="57"/>
    </row>
    <row r="3674" customHeight="1" spans="1:3">
      <c r="A3674" s="57"/>
      <c r="B3674" s="57"/>
      <c r="C3674" s="57"/>
    </row>
    <row r="3675" customHeight="1" spans="1:3">
      <c r="A3675" s="57"/>
      <c r="B3675" s="57"/>
      <c r="C3675" s="57"/>
    </row>
    <row r="3676" customHeight="1" spans="1:3">
      <c r="A3676" s="57"/>
      <c r="B3676" s="57"/>
      <c r="C3676" s="57"/>
    </row>
    <row r="3677" customHeight="1" spans="1:3">
      <c r="A3677" s="57"/>
      <c r="B3677" s="57"/>
      <c r="C3677" s="57"/>
    </row>
    <row r="3678" customHeight="1" spans="1:3">
      <c r="A3678" s="57"/>
      <c r="B3678" s="57"/>
      <c r="C3678" s="57"/>
    </row>
    <row r="3679" customHeight="1" spans="1:3">
      <c r="A3679" s="57"/>
      <c r="B3679" s="57"/>
      <c r="C3679" s="57"/>
    </row>
    <row r="3680" customHeight="1" spans="1:3">
      <c r="A3680" s="57"/>
      <c r="B3680" s="57"/>
      <c r="C3680" s="57"/>
    </row>
    <row r="3681" customHeight="1" spans="1:3">
      <c r="A3681" s="57"/>
      <c r="B3681" s="57"/>
      <c r="C3681" s="57"/>
    </row>
    <row r="3682" customHeight="1" spans="1:3">
      <c r="A3682" s="57"/>
      <c r="B3682" s="57"/>
      <c r="C3682" s="57"/>
    </row>
    <row r="3683" customHeight="1" spans="1:3">
      <c r="A3683" s="57"/>
      <c r="B3683" s="57"/>
      <c r="C3683" s="57"/>
    </row>
    <row r="3684" customHeight="1" spans="1:3">
      <c r="A3684" s="57"/>
      <c r="B3684" s="57"/>
      <c r="C3684" s="57"/>
    </row>
    <row r="3685" customHeight="1" spans="1:3">
      <c r="A3685" s="57"/>
      <c r="B3685" s="57"/>
      <c r="C3685" s="57"/>
    </row>
    <row r="3686" customHeight="1" spans="1:3">
      <c r="A3686" s="57"/>
      <c r="B3686" s="57"/>
      <c r="C3686" s="57"/>
    </row>
    <row r="3687" customHeight="1" spans="1:3">
      <c r="A3687" s="57"/>
      <c r="B3687" s="57"/>
      <c r="C3687" s="57"/>
    </row>
    <row r="3688" customHeight="1" spans="1:3">
      <c r="A3688" s="57"/>
      <c r="B3688" s="57"/>
      <c r="C3688" s="57"/>
    </row>
    <row r="3689" customHeight="1" spans="1:3">
      <c r="A3689" s="57"/>
      <c r="B3689" s="57"/>
      <c r="C3689" s="57"/>
    </row>
    <row r="3690" customHeight="1" spans="1:3">
      <c r="A3690" s="57"/>
      <c r="B3690" s="57"/>
      <c r="C3690" s="57"/>
    </row>
    <row r="3691" customHeight="1" spans="1:3">
      <c r="A3691" s="57"/>
      <c r="B3691" s="57"/>
      <c r="C3691" s="57"/>
    </row>
    <row r="3692" customHeight="1" spans="1:3">
      <c r="A3692" s="57"/>
      <c r="B3692" s="57"/>
      <c r="C3692" s="57"/>
    </row>
    <row r="3693" customHeight="1" spans="1:3">
      <c r="A3693" s="57"/>
      <c r="B3693" s="57"/>
      <c r="C3693" s="57"/>
    </row>
    <row r="3694" customHeight="1" spans="1:3">
      <c r="A3694" s="57"/>
      <c r="B3694" s="57"/>
      <c r="C3694" s="57"/>
    </row>
    <row r="3695" customHeight="1" spans="1:3">
      <c r="A3695" s="57"/>
      <c r="B3695" s="57"/>
      <c r="C3695" s="57"/>
    </row>
    <row r="3696" customHeight="1" spans="1:3">
      <c r="A3696" s="57"/>
      <c r="B3696" s="57"/>
      <c r="C3696" s="57"/>
    </row>
    <row r="3697" customHeight="1" spans="1:3">
      <c r="A3697" s="57"/>
      <c r="B3697" s="57"/>
      <c r="C3697" s="57"/>
    </row>
    <row r="3698" customHeight="1" spans="1:3">
      <c r="A3698" s="57"/>
      <c r="B3698" s="57"/>
      <c r="C3698" s="57"/>
    </row>
    <row r="3699" customHeight="1" spans="1:3">
      <c r="A3699" s="57"/>
      <c r="B3699" s="57"/>
      <c r="C3699" s="57"/>
    </row>
    <row r="3700" customHeight="1" spans="1:3">
      <c r="A3700" s="57"/>
      <c r="B3700" s="57"/>
      <c r="C3700" s="57"/>
    </row>
    <row r="3701" customHeight="1" spans="1:3">
      <c r="A3701" s="57"/>
      <c r="B3701" s="57"/>
      <c r="C3701" s="57"/>
    </row>
    <row r="3702" customHeight="1" spans="1:3">
      <c r="A3702" s="57"/>
      <c r="B3702" s="57"/>
      <c r="C3702" s="57"/>
    </row>
    <row r="3703" customHeight="1" spans="1:3">
      <c r="A3703" s="57"/>
      <c r="B3703" s="57"/>
      <c r="C3703" s="57"/>
    </row>
    <row r="3704" customHeight="1" spans="1:3">
      <c r="A3704" s="57"/>
      <c r="B3704" s="57"/>
      <c r="C3704" s="57"/>
    </row>
    <row r="3705" customHeight="1" spans="1:3">
      <c r="A3705" s="57"/>
      <c r="B3705" s="57"/>
      <c r="C3705" s="57"/>
    </row>
    <row r="3706" customHeight="1" spans="1:3">
      <c r="A3706" s="57"/>
      <c r="B3706" s="57"/>
      <c r="C3706" s="57"/>
    </row>
    <row r="3707" customHeight="1" spans="1:3">
      <c r="A3707" s="57"/>
      <c r="B3707" s="57"/>
      <c r="C3707" s="57"/>
    </row>
    <row r="3708" customHeight="1" spans="1:3">
      <c r="A3708" s="57"/>
      <c r="B3708" s="57"/>
      <c r="C3708" s="57"/>
    </row>
    <row r="3709" customHeight="1" spans="1:3">
      <c r="A3709" s="57"/>
      <c r="B3709" s="57"/>
      <c r="C3709" s="57"/>
    </row>
    <row r="3710" customHeight="1" spans="1:3">
      <c r="A3710" s="57"/>
      <c r="B3710" s="57"/>
      <c r="C3710" s="57"/>
    </row>
    <row r="3711" customHeight="1" spans="1:3">
      <c r="A3711" s="57"/>
      <c r="B3711" s="57"/>
      <c r="C3711" s="57"/>
    </row>
    <row r="3712" customHeight="1" spans="1:3">
      <c r="A3712" s="57"/>
      <c r="B3712" s="57"/>
      <c r="C3712" s="57"/>
    </row>
    <row r="3713" customHeight="1" spans="1:3">
      <c r="A3713" s="57"/>
      <c r="B3713" s="57"/>
      <c r="C3713" s="57"/>
    </row>
    <row r="3714" customHeight="1" spans="1:3">
      <c r="A3714" s="57"/>
      <c r="B3714" s="57"/>
      <c r="C3714" s="57"/>
    </row>
    <row r="3715" customHeight="1" spans="1:3">
      <c r="A3715" s="57"/>
      <c r="B3715" s="57"/>
      <c r="C3715" s="57"/>
    </row>
    <row r="3716" customHeight="1" spans="1:3">
      <c r="A3716" s="57"/>
      <c r="B3716" s="57"/>
      <c r="C3716" s="57"/>
    </row>
    <row r="3717" customHeight="1" spans="1:3">
      <c r="A3717" s="57"/>
      <c r="B3717" s="57"/>
      <c r="C3717" s="57"/>
    </row>
    <row r="3718" customHeight="1" spans="1:3">
      <c r="A3718" s="57"/>
      <c r="B3718" s="57"/>
      <c r="C3718" s="57"/>
    </row>
    <row r="3719" customHeight="1" spans="1:3">
      <c r="A3719" s="57"/>
      <c r="B3719" s="57"/>
      <c r="C3719" s="57"/>
    </row>
    <row r="3720" customHeight="1" spans="1:3">
      <c r="A3720" s="57"/>
      <c r="B3720" s="57"/>
      <c r="C3720" s="57"/>
    </row>
    <row r="3721" customHeight="1" spans="1:3">
      <c r="A3721" s="57"/>
      <c r="B3721" s="57"/>
      <c r="C3721" s="57"/>
    </row>
    <row r="3722" customHeight="1" spans="1:3">
      <c r="A3722" s="57"/>
      <c r="B3722" s="57"/>
      <c r="C3722" s="57"/>
    </row>
    <row r="3723" customHeight="1" spans="1:3">
      <c r="A3723" s="57"/>
      <c r="B3723" s="57"/>
      <c r="C3723" s="57"/>
    </row>
    <row r="3724" customHeight="1" spans="1:3">
      <c r="A3724" s="57"/>
      <c r="B3724" s="57"/>
      <c r="C3724" s="57"/>
    </row>
    <row r="3725" customHeight="1" spans="1:3">
      <c r="A3725" s="57"/>
      <c r="B3725" s="57"/>
      <c r="C3725" s="57"/>
    </row>
    <row r="3726" customHeight="1" spans="1:3">
      <c r="A3726" s="57"/>
      <c r="B3726" s="57"/>
      <c r="C3726" s="57"/>
    </row>
    <row r="3727" customHeight="1" spans="1:3">
      <c r="A3727" s="57"/>
      <c r="B3727" s="57"/>
      <c r="C3727" s="57"/>
    </row>
    <row r="3728" customHeight="1" spans="1:3">
      <c r="A3728" s="57"/>
      <c r="B3728" s="57"/>
      <c r="C3728" s="57"/>
    </row>
    <row r="3729" customHeight="1" spans="1:3">
      <c r="A3729" s="57"/>
      <c r="B3729" s="57"/>
      <c r="C3729" s="57"/>
    </row>
    <row r="3730" customHeight="1" spans="1:3">
      <c r="A3730" s="57"/>
      <c r="B3730" s="57"/>
      <c r="C3730" s="57"/>
    </row>
    <row r="3731" customHeight="1" spans="1:3">
      <c r="A3731" s="57"/>
      <c r="B3731" s="57"/>
      <c r="C3731" s="57"/>
    </row>
    <row r="3732" customHeight="1" spans="1:3">
      <c r="A3732" s="57"/>
      <c r="B3732" s="57"/>
      <c r="C3732" s="57"/>
    </row>
    <row r="3733" customHeight="1" spans="1:3">
      <c r="A3733" s="57"/>
      <c r="B3733" s="57"/>
      <c r="C3733" s="57"/>
    </row>
    <row r="3734" customHeight="1" spans="1:3">
      <c r="A3734" s="57"/>
      <c r="B3734" s="57"/>
      <c r="C3734" s="57"/>
    </row>
    <row r="3735" customHeight="1" spans="1:3">
      <c r="A3735" s="57"/>
      <c r="B3735" s="57"/>
      <c r="C3735" s="57"/>
    </row>
    <row r="3736" customHeight="1" spans="1:3">
      <c r="A3736" s="57"/>
      <c r="B3736" s="57"/>
      <c r="C3736" s="57"/>
    </row>
    <row r="3737" customHeight="1" spans="1:3">
      <c r="A3737" s="57"/>
      <c r="B3737" s="57"/>
      <c r="C3737" s="57"/>
    </row>
    <row r="3738" customHeight="1" spans="1:3">
      <c r="A3738" s="57"/>
      <c r="B3738" s="57"/>
      <c r="C3738" s="57"/>
    </row>
    <row r="3739" customHeight="1" spans="1:3">
      <c r="A3739" s="57"/>
      <c r="B3739" s="57"/>
      <c r="C3739" s="57"/>
    </row>
    <row r="3740" customHeight="1" spans="1:3">
      <c r="A3740" s="57"/>
      <c r="B3740" s="57"/>
      <c r="C3740" s="57"/>
    </row>
    <row r="3741" customHeight="1" spans="1:3">
      <c r="A3741" s="57"/>
      <c r="B3741" s="57"/>
      <c r="C3741" s="57"/>
    </row>
    <row r="3742" customHeight="1" spans="1:3">
      <c r="A3742" s="57"/>
      <c r="B3742" s="57"/>
      <c r="C3742" s="57"/>
    </row>
    <row r="3743" customHeight="1" spans="1:3">
      <c r="A3743" s="57"/>
      <c r="B3743" s="57"/>
      <c r="C3743" s="57"/>
    </row>
    <row r="3744" customHeight="1" spans="1:3">
      <c r="A3744" s="57"/>
      <c r="B3744" s="57"/>
      <c r="C3744" s="57"/>
    </row>
    <row r="3745" customHeight="1" spans="1:3">
      <c r="A3745" s="57"/>
      <c r="B3745" s="57"/>
      <c r="C3745" s="57"/>
    </row>
    <row r="3746" customHeight="1" spans="1:3">
      <c r="A3746" s="57"/>
      <c r="B3746" s="57"/>
      <c r="C3746" s="57"/>
    </row>
    <row r="3747" customHeight="1" spans="1:3">
      <c r="A3747" s="57"/>
      <c r="B3747" s="57"/>
      <c r="C3747" s="57"/>
    </row>
    <row r="3748" customHeight="1" spans="1:3">
      <c r="A3748" s="57"/>
      <c r="B3748" s="57"/>
      <c r="C3748" s="57"/>
    </row>
    <row r="3749" customHeight="1" spans="1:3">
      <c r="A3749" s="57"/>
      <c r="B3749" s="57"/>
      <c r="C3749" s="57"/>
    </row>
    <row r="3750" customHeight="1" spans="1:3">
      <c r="A3750" s="57"/>
      <c r="B3750" s="57"/>
      <c r="C3750" s="57"/>
    </row>
    <row r="3751" customHeight="1" spans="1:3">
      <c r="A3751" s="57"/>
      <c r="B3751" s="57"/>
      <c r="C3751" s="57"/>
    </row>
    <row r="3752" customHeight="1" spans="1:3">
      <c r="A3752" s="57"/>
      <c r="B3752" s="57"/>
      <c r="C3752" s="57"/>
    </row>
    <row r="3753" customHeight="1" spans="1:3">
      <c r="A3753" s="57"/>
      <c r="B3753" s="57"/>
      <c r="C3753" s="57"/>
    </row>
    <row r="3754" customHeight="1" spans="1:3">
      <c r="A3754" s="57"/>
      <c r="B3754" s="57"/>
      <c r="C3754" s="57"/>
    </row>
    <row r="3755" customHeight="1" spans="1:3">
      <c r="A3755" s="57"/>
      <c r="B3755" s="57"/>
      <c r="C3755" s="57"/>
    </row>
    <row r="3756" customHeight="1" spans="1:3">
      <c r="A3756" s="57"/>
      <c r="B3756" s="57"/>
      <c r="C3756" s="57"/>
    </row>
    <row r="3757" customHeight="1" spans="1:3">
      <c r="A3757" s="57"/>
      <c r="B3757" s="57"/>
      <c r="C3757" s="57"/>
    </row>
    <row r="3758" customHeight="1" spans="1:3">
      <c r="A3758" s="57"/>
      <c r="B3758" s="57"/>
      <c r="C3758" s="57"/>
    </row>
    <row r="3759" customHeight="1" spans="1:3">
      <c r="A3759" s="57"/>
      <c r="B3759" s="57"/>
      <c r="C3759" s="57"/>
    </row>
    <row r="3760" customHeight="1" spans="1:3">
      <c r="A3760" s="57"/>
      <c r="B3760" s="57"/>
      <c r="C3760" s="57"/>
    </row>
    <row r="3761" customHeight="1" spans="1:3">
      <c r="A3761" s="57"/>
      <c r="B3761" s="57"/>
      <c r="C3761" s="57"/>
    </row>
    <row r="3762" customHeight="1" spans="1:3">
      <c r="A3762" s="57"/>
      <c r="B3762" s="57"/>
      <c r="C3762" s="57"/>
    </row>
    <row r="3763" customHeight="1" spans="1:3">
      <c r="A3763" s="57"/>
      <c r="B3763" s="57"/>
      <c r="C3763" s="57"/>
    </row>
    <row r="3764" customHeight="1" spans="1:3">
      <c r="A3764" s="57"/>
      <c r="B3764" s="57"/>
      <c r="C3764" s="57"/>
    </row>
    <row r="3765" customHeight="1" spans="1:3">
      <c r="A3765" s="57"/>
      <c r="B3765" s="57"/>
      <c r="C3765" s="57"/>
    </row>
    <row r="3766" customHeight="1" spans="1:3">
      <c r="A3766" s="57"/>
      <c r="B3766" s="57"/>
      <c r="C3766" s="57"/>
    </row>
    <row r="3767" customHeight="1" spans="1:3">
      <c r="A3767" s="57"/>
      <c r="B3767" s="57"/>
      <c r="C3767" s="57"/>
    </row>
    <row r="3768" customHeight="1" spans="1:3">
      <c r="A3768" s="57"/>
      <c r="B3768" s="57"/>
      <c r="C3768" s="57"/>
    </row>
    <row r="3769" customHeight="1" spans="1:3">
      <c r="A3769" s="57"/>
      <c r="B3769" s="57"/>
      <c r="C3769" s="57"/>
    </row>
    <row r="3770" customHeight="1" spans="1:3">
      <c r="A3770" s="57"/>
      <c r="B3770" s="57"/>
      <c r="C3770" s="57"/>
    </row>
    <row r="3771" customHeight="1" spans="1:3">
      <c r="A3771" s="57"/>
      <c r="B3771" s="57"/>
      <c r="C3771" s="57"/>
    </row>
    <row r="3772" customHeight="1" spans="1:3">
      <c r="A3772" s="57"/>
      <c r="B3772" s="57"/>
      <c r="C3772" s="57"/>
    </row>
    <row r="3773" customHeight="1" spans="1:3">
      <c r="A3773" s="57"/>
      <c r="B3773" s="57"/>
      <c r="C3773" s="57"/>
    </row>
    <row r="3774" customHeight="1" spans="1:3">
      <c r="A3774" s="57"/>
      <c r="B3774" s="57"/>
      <c r="C3774" s="57"/>
    </row>
    <row r="3775" customHeight="1" spans="1:3">
      <c r="A3775" s="57"/>
      <c r="B3775" s="57"/>
      <c r="C3775" s="57"/>
    </row>
    <row r="3776" customHeight="1" spans="1:3">
      <c r="A3776" s="57"/>
      <c r="B3776" s="57"/>
      <c r="C3776" s="57"/>
    </row>
    <row r="3777" customHeight="1" spans="1:3">
      <c r="A3777" s="57"/>
      <c r="B3777" s="57"/>
      <c r="C3777" s="57"/>
    </row>
    <row r="3778" customHeight="1" spans="1:3">
      <c r="A3778" s="57"/>
      <c r="B3778" s="57"/>
      <c r="C3778" s="57"/>
    </row>
    <row r="3779" customHeight="1" spans="1:3">
      <c r="A3779" s="57"/>
      <c r="B3779" s="57"/>
      <c r="C3779" s="57"/>
    </row>
    <row r="3780" customHeight="1" spans="1:3">
      <c r="A3780" s="57"/>
      <c r="B3780" s="57"/>
      <c r="C3780" s="57"/>
    </row>
    <row r="3781" customHeight="1" spans="1:3">
      <c r="A3781" s="57"/>
      <c r="B3781" s="57"/>
      <c r="C3781" s="57"/>
    </row>
    <row r="3782" customHeight="1" spans="1:3">
      <c r="A3782" s="57"/>
      <c r="B3782" s="57"/>
      <c r="C3782" s="57"/>
    </row>
    <row r="3783" customHeight="1" spans="1:3">
      <c r="A3783" s="57"/>
      <c r="B3783" s="57"/>
      <c r="C3783" s="57"/>
    </row>
    <row r="3784" customHeight="1" spans="1:3">
      <c r="A3784" s="57"/>
      <c r="B3784" s="57"/>
      <c r="C3784" s="57"/>
    </row>
    <row r="3785" customHeight="1" spans="1:3">
      <c r="A3785" s="57"/>
      <c r="B3785" s="57"/>
      <c r="C3785" s="57"/>
    </row>
    <row r="3786" customHeight="1" spans="1:3">
      <c r="A3786" s="57"/>
      <c r="B3786" s="57"/>
      <c r="C3786" s="57"/>
    </row>
    <row r="3787" customHeight="1" spans="1:3">
      <c r="A3787" s="57"/>
      <c r="B3787" s="57"/>
      <c r="C3787" s="57"/>
    </row>
    <row r="3788" customHeight="1" spans="1:3">
      <c r="A3788" s="57"/>
      <c r="B3788" s="57"/>
      <c r="C3788" s="57"/>
    </row>
    <row r="3789" customHeight="1" spans="1:3">
      <c r="A3789" s="57"/>
      <c r="B3789" s="57"/>
      <c r="C3789" s="57"/>
    </row>
    <row r="3790" customHeight="1" spans="1:3">
      <c r="A3790" s="57"/>
      <c r="B3790" s="57"/>
      <c r="C3790" s="57"/>
    </row>
    <row r="3791" customHeight="1" spans="1:3">
      <c r="A3791" s="57"/>
      <c r="B3791" s="57"/>
      <c r="C3791" s="57"/>
    </row>
    <row r="3792" customHeight="1" spans="1:3">
      <c r="A3792" s="57"/>
      <c r="B3792" s="57"/>
      <c r="C3792" s="57"/>
    </row>
    <row r="3793" customHeight="1" spans="1:3">
      <c r="A3793" s="57"/>
      <c r="B3793" s="57"/>
      <c r="C3793" s="57"/>
    </row>
    <row r="3794" customHeight="1" spans="1:3">
      <c r="A3794" s="57"/>
      <c r="B3794" s="57"/>
      <c r="C3794" s="57"/>
    </row>
    <row r="3795" customHeight="1" spans="1:3">
      <c r="A3795" s="57"/>
      <c r="B3795" s="57"/>
      <c r="C3795" s="57"/>
    </row>
    <row r="3796" customHeight="1" spans="1:3">
      <c r="A3796" s="57"/>
      <c r="B3796" s="57"/>
      <c r="C3796" s="57"/>
    </row>
    <row r="3797" customHeight="1" spans="1:3">
      <c r="A3797" s="57"/>
      <c r="B3797" s="57"/>
      <c r="C3797" s="57"/>
    </row>
    <row r="3798" customHeight="1" spans="1:3">
      <c r="A3798" s="57"/>
      <c r="B3798" s="57"/>
      <c r="C3798" s="57"/>
    </row>
    <row r="3799" customHeight="1" spans="1:3">
      <c r="A3799" s="57"/>
      <c r="B3799" s="57"/>
      <c r="C3799" s="57"/>
    </row>
    <row r="3800" customHeight="1" spans="1:3">
      <c r="A3800" s="57"/>
      <c r="B3800" s="57"/>
      <c r="C3800" s="57"/>
    </row>
    <row r="3801" customHeight="1" spans="1:3">
      <c r="A3801" s="57"/>
      <c r="B3801" s="57"/>
      <c r="C3801" s="57"/>
    </row>
    <row r="3802" customHeight="1" spans="1:3">
      <c r="A3802" s="57"/>
      <c r="B3802" s="57"/>
      <c r="C3802" s="57"/>
    </row>
    <row r="3803" customHeight="1" spans="1:3">
      <c r="A3803" s="57"/>
      <c r="B3803" s="57"/>
      <c r="C3803" s="57"/>
    </row>
    <row r="3804" customHeight="1" spans="1:3">
      <c r="A3804" s="57"/>
      <c r="B3804" s="57"/>
      <c r="C3804" s="57"/>
    </row>
    <row r="3805" customHeight="1" spans="1:3">
      <c r="A3805" s="57"/>
      <c r="B3805" s="57"/>
      <c r="C3805" s="57"/>
    </row>
    <row r="3806" customHeight="1" spans="1:3">
      <c r="A3806" s="57"/>
      <c r="B3806" s="57"/>
      <c r="C3806" s="57"/>
    </row>
    <row r="3807" customHeight="1" spans="1:3">
      <c r="A3807" s="57"/>
      <c r="B3807" s="57"/>
      <c r="C3807" s="57"/>
    </row>
    <row r="3808" customHeight="1" spans="1:3">
      <c r="A3808" s="57"/>
      <c r="B3808" s="57"/>
      <c r="C3808" s="57"/>
    </row>
    <row r="3809" customHeight="1" spans="1:3">
      <c r="A3809" s="57"/>
      <c r="B3809" s="57"/>
      <c r="C3809" s="57"/>
    </row>
    <row r="3810" customHeight="1" spans="1:3">
      <c r="A3810" s="57"/>
      <c r="B3810" s="57"/>
      <c r="C3810" s="57"/>
    </row>
    <row r="3811" customHeight="1" spans="1:3">
      <c r="A3811" s="57"/>
      <c r="B3811" s="57"/>
      <c r="C3811" s="57"/>
    </row>
    <row r="3812" customHeight="1" spans="1:3">
      <c r="A3812" s="57"/>
      <c r="B3812" s="57"/>
      <c r="C3812" s="57"/>
    </row>
    <row r="3813" customHeight="1" spans="1:3">
      <c r="A3813" s="57"/>
      <c r="B3813" s="57"/>
      <c r="C3813" s="57"/>
    </row>
    <row r="3814" customHeight="1" spans="1:3">
      <c r="A3814" s="57"/>
      <c r="B3814" s="57"/>
      <c r="C3814" s="57"/>
    </row>
    <row r="3815" customHeight="1" spans="1:3">
      <c r="A3815" s="57"/>
      <c r="B3815" s="57"/>
      <c r="C3815" s="57"/>
    </row>
    <row r="3816" customHeight="1" spans="1:3">
      <c r="A3816" s="57"/>
      <c r="B3816" s="57"/>
      <c r="C3816" s="57"/>
    </row>
    <row r="3817" customHeight="1" spans="1:3">
      <c r="A3817" s="57"/>
      <c r="B3817" s="57"/>
      <c r="C3817" s="57"/>
    </row>
    <row r="3818" customHeight="1" spans="1:3">
      <c r="A3818" s="57"/>
      <c r="B3818" s="57"/>
      <c r="C3818" s="57"/>
    </row>
    <row r="3819" customHeight="1" spans="1:3">
      <c r="A3819" s="57"/>
      <c r="B3819" s="57"/>
      <c r="C3819" s="57"/>
    </row>
    <row r="3820" customHeight="1" spans="1:3">
      <c r="A3820" s="57"/>
      <c r="B3820" s="57"/>
      <c r="C3820" s="57"/>
    </row>
    <row r="3821" customHeight="1" spans="1:3">
      <c r="A3821" s="57"/>
      <c r="B3821" s="57"/>
      <c r="C3821" s="57"/>
    </row>
    <row r="3822" customHeight="1" spans="1:3">
      <c r="A3822" s="57"/>
      <c r="B3822" s="57"/>
      <c r="C3822" s="57"/>
    </row>
    <row r="3823" customHeight="1" spans="1:3">
      <c r="A3823" s="57"/>
      <c r="B3823" s="57"/>
      <c r="C3823" s="57"/>
    </row>
    <row r="3824" customHeight="1" spans="1:3">
      <c r="A3824" s="57"/>
      <c r="B3824" s="57"/>
      <c r="C3824" s="57"/>
    </row>
    <row r="3825" customHeight="1" spans="1:3">
      <c r="A3825" s="57"/>
      <c r="B3825" s="57"/>
      <c r="C3825" s="57"/>
    </row>
    <row r="3826" customHeight="1" spans="1:3">
      <c r="A3826" s="57"/>
      <c r="B3826" s="57"/>
      <c r="C3826" s="57"/>
    </row>
    <row r="3827" customHeight="1" spans="1:3">
      <c r="A3827" s="57"/>
      <c r="B3827" s="57"/>
      <c r="C3827" s="57"/>
    </row>
    <row r="3828" customHeight="1" spans="1:3">
      <c r="A3828" s="57"/>
      <c r="B3828" s="57"/>
      <c r="C3828" s="57"/>
    </row>
    <row r="3829" customHeight="1" spans="1:3">
      <c r="A3829" s="57"/>
      <c r="B3829" s="57"/>
      <c r="C3829" s="57"/>
    </row>
    <row r="3830" customHeight="1" spans="1:3">
      <c r="A3830" s="57"/>
      <c r="B3830" s="57"/>
      <c r="C3830" s="57"/>
    </row>
    <row r="3831" customHeight="1" spans="1:3">
      <c r="A3831" s="57"/>
      <c r="B3831" s="57"/>
      <c r="C3831" s="57"/>
    </row>
    <row r="3832" customHeight="1" spans="1:3">
      <c r="A3832" s="57"/>
      <c r="B3832" s="57"/>
      <c r="C3832" s="57"/>
    </row>
    <row r="3833" customHeight="1" spans="1:3">
      <c r="A3833" s="57"/>
      <c r="B3833" s="57"/>
      <c r="C3833" s="57"/>
    </row>
    <row r="3834" customHeight="1" spans="1:3">
      <c r="A3834" s="57"/>
      <c r="B3834" s="57"/>
      <c r="C3834" s="57"/>
    </row>
    <row r="3835" customHeight="1" spans="1:3">
      <c r="A3835" s="57"/>
      <c r="B3835" s="57"/>
      <c r="C3835" s="57"/>
    </row>
    <row r="3836" customHeight="1" spans="1:3">
      <c r="A3836" s="57"/>
      <c r="B3836" s="57"/>
      <c r="C3836" s="57"/>
    </row>
    <row r="3837" customHeight="1" spans="1:3">
      <c r="A3837" s="57"/>
      <c r="B3837" s="57"/>
      <c r="C3837" s="57"/>
    </row>
    <row r="3838" customHeight="1" spans="1:3">
      <c r="A3838" s="57"/>
      <c r="B3838" s="57"/>
      <c r="C3838" s="57"/>
    </row>
    <row r="3839" customHeight="1" spans="1:3">
      <c r="A3839" s="57"/>
      <c r="B3839" s="57"/>
      <c r="C3839" s="57"/>
    </row>
    <row r="3840" customHeight="1" spans="1:3">
      <c r="A3840" s="57"/>
      <c r="B3840" s="57"/>
      <c r="C3840" s="57"/>
    </row>
    <row r="3841" customHeight="1" spans="1:3">
      <c r="A3841" s="57"/>
      <c r="B3841" s="57"/>
      <c r="C3841" s="57"/>
    </row>
    <row r="3842" customHeight="1" spans="1:3">
      <c r="A3842" s="57"/>
      <c r="B3842" s="57"/>
      <c r="C3842" s="57"/>
    </row>
    <row r="3843" customHeight="1" spans="1:3">
      <c r="A3843" s="57"/>
      <c r="B3843" s="57"/>
      <c r="C3843" s="57"/>
    </row>
    <row r="3844" customHeight="1" spans="1:3">
      <c r="A3844" s="57"/>
      <c r="B3844" s="57"/>
      <c r="C3844" s="57"/>
    </row>
    <row r="3845" customHeight="1" spans="1:3">
      <c r="A3845" s="57"/>
      <c r="B3845" s="57"/>
      <c r="C3845" s="57"/>
    </row>
    <row r="3846" customHeight="1" spans="1:3">
      <c r="A3846" s="57"/>
      <c r="B3846" s="57"/>
      <c r="C3846" s="57"/>
    </row>
    <row r="3847" customHeight="1" spans="1:3">
      <c r="A3847" s="57"/>
      <c r="B3847" s="57"/>
      <c r="C3847" s="57"/>
    </row>
    <row r="3848" customHeight="1" spans="1:3">
      <c r="A3848" s="57"/>
      <c r="B3848" s="57"/>
      <c r="C3848" s="57"/>
    </row>
    <row r="3849" customHeight="1" spans="1:3">
      <c r="A3849" s="57"/>
      <c r="B3849" s="57"/>
      <c r="C3849" s="57"/>
    </row>
    <row r="3850" customHeight="1" spans="1:3">
      <c r="A3850" s="57"/>
      <c r="B3850" s="57"/>
      <c r="C3850" s="57"/>
    </row>
    <row r="3851" customHeight="1" spans="1:3">
      <c r="A3851" s="57"/>
      <c r="B3851" s="57"/>
      <c r="C3851" s="57"/>
    </row>
    <row r="3852" customHeight="1" spans="1:3">
      <c r="A3852" s="57"/>
      <c r="B3852" s="57"/>
      <c r="C3852" s="57"/>
    </row>
    <row r="3853" customHeight="1" spans="1:3">
      <c r="A3853" s="57"/>
      <c r="B3853" s="57"/>
      <c r="C3853" s="57"/>
    </row>
    <row r="3854" customHeight="1" spans="1:3">
      <c r="A3854" s="57"/>
      <c r="B3854" s="57"/>
      <c r="C3854" s="57"/>
    </row>
    <row r="3855" customHeight="1" spans="1:3">
      <c r="A3855" s="57"/>
      <c r="B3855" s="57"/>
      <c r="C3855" s="57"/>
    </row>
    <row r="3856" customHeight="1" spans="1:3">
      <c r="A3856" s="57"/>
      <c r="B3856" s="57"/>
      <c r="C3856" s="57"/>
    </row>
    <row r="3857" customHeight="1" spans="1:3">
      <c r="A3857" s="57"/>
      <c r="B3857" s="57"/>
      <c r="C3857" s="57"/>
    </row>
    <row r="3858" customHeight="1" spans="1:3">
      <c r="A3858" s="57"/>
      <c r="B3858" s="57"/>
      <c r="C3858" s="57"/>
    </row>
    <row r="3859" customHeight="1" spans="1:3">
      <c r="A3859" s="57"/>
      <c r="B3859" s="57"/>
      <c r="C3859" s="57"/>
    </row>
    <row r="3860" customHeight="1" spans="1:3">
      <c r="A3860" s="57"/>
      <c r="B3860" s="57"/>
      <c r="C3860" s="57"/>
    </row>
    <row r="3861" customHeight="1" spans="1:3">
      <c r="A3861" s="57"/>
      <c r="B3861" s="57"/>
      <c r="C3861" s="57"/>
    </row>
    <row r="3862" customHeight="1" spans="1:3">
      <c r="A3862" s="57"/>
      <c r="B3862" s="57"/>
      <c r="C3862" s="57"/>
    </row>
    <row r="3863" customHeight="1" spans="1:3">
      <c r="A3863" s="57"/>
      <c r="B3863" s="57"/>
      <c r="C3863" s="57"/>
    </row>
    <row r="3864" customHeight="1" spans="1:3">
      <c r="A3864" s="57"/>
      <c r="B3864" s="57"/>
      <c r="C3864" s="57"/>
    </row>
    <row r="3865" customHeight="1" spans="1:3">
      <c r="A3865" s="57"/>
      <c r="B3865" s="57"/>
      <c r="C3865" s="57"/>
    </row>
    <row r="3866" customHeight="1" spans="1:3">
      <c r="A3866" s="57"/>
      <c r="B3866" s="57"/>
      <c r="C3866" s="57"/>
    </row>
    <row r="3867" customHeight="1" spans="1:3">
      <c r="A3867" s="57"/>
      <c r="B3867" s="57"/>
      <c r="C3867" s="57"/>
    </row>
    <row r="3868" customHeight="1" spans="1:3">
      <c r="A3868" s="57"/>
      <c r="B3868" s="57"/>
      <c r="C3868" s="57"/>
    </row>
    <row r="3869" customHeight="1" spans="1:3">
      <c r="A3869" s="57"/>
      <c r="B3869" s="57"/>
      <c r="C3869" s="57"/>
    </row>
    <row r="3870" customHeight="1" spans="1:3">
      <c r="A3870" s="57"/>
      <c r="B3870" s="57"/>
      <c r="C3870" s="57"/>
    </row>
    <row r="3871" customHeight="1" spans="1:3">
      <c r="A3871" s="57"/>
      <c r="B3871" s="57"/>
      <c r="C3871" s="57"/>
    </row>
    <row r="3872" customHeight="1" spans="1:3">
      <c r="A3872" s="57"/>
      <c r="B3872" s="57"/>
      <c r="C3872" s="57"/>
    </row>
    <row r="3873" customHeight="1" spans="1:3">
      <c r="A3873" s="57"/>
      <c r="B3873" s="57"/>
      <c r="C3873" s="57"/>
    </row>
    <row r="3874" customHeight="1" spans="1:3">
      <c r="A3874" s="57"/>
      <c r="B3874" s="57"/>
      <c r="C3874" s="57"/>
    </row>
    <row r="3875" customHeight="1" spans="1:3">
      <c r="A3875" s="57"/>
      <c r="B3875" s="57"/>
      <c r="C3875" s="57"/>
    </row>
    <row r="3876" customHeight="1" spans="1:3">
      <c r="A3876" s="57"/>
      <c r="B3876" s="57"/>
      <c r="C3876" s="57"/>
    </row>
    <row r="3877" customHeight="1" spans="1:3">
      <c r="A3877" s="57"/>
      <c r="B3877" s="57"/>
      <c r="C3877" s="57"/>
    </row>
    <row r="3878" customHeight="1" spans="1:3">
      <c r="A3878" s="57"/>
      <c r="B3878" s="57"/>
      <c r="C3878" s="57"/>
    </row>
    <row r="3879" customHeight="1" spans="1:3">
      <c r="A3879" s="57"/>
      <c r="B3879" s="57"/>
      <c r="C3879" s="57"/>
    </row>
    <row r="3880" customHeight="1" spans="1:3">
      <c r="A3880" s="57"/>
      <c r="B3880" s="57"/>
      <c r="C3880" s="57"/>
    </row>
    <row r="3881" customHeight="1" spans="1:3">
      <c r="A3881" s="57"/>
      <c r="B3881" s="57"/>
      <c r="C3881" s="57"/>
    </row>
    <row r="3882" customHeight="1" spans="1:3">
      <c r="A3882" s="57"/>
      <c r="B3882" s="57"/>
      <c r="C3882" s="57"/>
    </row>
    <row r="3883" customHeight="1" spans="1:3">
      <c r="A3883" s="57"/>
      <c r="B3883" s="57"/>
      <c r="C3883" s="57"/>
    </row>
    <row r="3884" customHeight="1" spans="1:3">
      <c r="A3884" s="57"/>
      <c r="B3884" s="57"/>
      <c r="C3884" s="57"/>
    </row>
    <row r="3885" customHeight="1" spans="1:3">
      <c r="A3885" s="57"/>
      <c r="B3885" s="57"/>
      <c r="C3885" s="57"/>
    </row>
    <row r="3886" customHeight="1" spans="1:3">
      <c r="A3886" s="57"/>
      <c r="B3886" s="57"/>
      <c r="C3886" s="57"/>
    </row>
    <row r="3887" customHeight="1" spans="1:3">
      <c r="A3887" s="57"/>
      <c r="B3887" s="57"/>
      <c r="C3887" s="57"/>
    </row>
    <row r="3888" customHeight="1" spans="1:3">
      <c r="A3888" s="57"/>
      <c r="B3888" s="57"/>
      <c r="C3888" s="57"/>
    </row>
    <row r="3889" customHeight="1" spans="1:3">
      <c r="A3889" s="57"/>
      <c r="B3889" s="57"/>
      <c r="C3889" s="57"/>
    </row>
    <row r="3890" customHeight="1" spans="1:3">
      <c r="A3890" s="57"/>
      <c r="B3890" s="57"/>
      <c r="C3890" s="57"/>
    </row>
    <row r="3891" customHeight="1" spans="1:3">
      <c r="A3891" s="57"/>
      <c r="B3891" s="57"/>
      <c r="C3891" s="57"/>
    </row>
    <row r="3892" customHeight="1" spans="1:3">
      <c r="A3892" s="57"/>
      <c r="B3892" s="57"/>
      <c r="C3892" s="57"/>
    </row>
    <row r="3893" customHeight="1" spans="1:3">
      <c r="A3893" s="57"/>
      <c r="B3893" s="57"/>
      <c r="C3893" s="57"/>
    </row>
    <row r="3894" customHeight="1" spans="1:3">
      <c r="A3894" s="57"/>
      <c r="B3894" s="57"/>
      <c r="C3894" s="57"/>
    </row>
    <row r="3895" customHeight="1" spans="1:3">
      <c r="A3895" s="57"/>
      <c r="B3895" s="57"/>
      <c r="C3895" s="57"/>
    </row>
    <row r="3896" customHeight="1" spans="1:3">
      <c r="A3896" s="57"/>
      <c r="B3896" s="57"/>
      <c r="C3896" s="57"/>
    </row>
    <row r="3897" customHeight="1" spans="1:3">
      <c r="A3897" s="57"/>
      <c r="B3897" s="57"/>
      <c r="C3897" s="57"/>
    </row>
    <row r="3898" customHeight="1" spans="1:3">
      <c r="A3898" s="57"/>
      <c r="B3898" s="57"/>
      <c r="C3898" s="57"/>
    </row>
    <row r="3899" customHeight="1" spans="1:3">
      <c r="A3899" s="57"/>
      <c r="B3899" s="57"/>
      <c r="C3899" s="57"/>
    </row>
    <row r="3900" customHeight="1" spans="1:3">
      <c r="A3900" s="57"/>
      <c r="B3900" s="57"/>
      <c r="C3900" s="57"/>
    </row>
    <row r="3901" customHeight="1" spans="1:3">
      <c r="A3901" s="57"/>
      <c r="B3901" s="57"/>
      <c r="C3901" s="57"/>
    </row>
    <row r="3902" customHeight="1" spans="1:3">
      <c r="A3902" s="57"/>
      <c r="B3902" s="57"/>
      <c r="C3902" s="57"/>
    </row>
    <row r="3903" customHeight="1" spans="1:3">
      <c r="A3903" s="57"/>
      <c r="B3903" s="57"/>
      <c r="C3903" s="57"/>
    </row>
    <row r="3904" customHeight="1" spans="1:3">
      <c r="A3904" s="57"/>
      <c r="B3904" s="57"/>
      <c r="C3904" s="57"/>
    </row>
    <row r="3905" customHeight="1" spans="1:3">
      <c r="A3905" s="57"/>
      <c r="B3905" s="57"/>
      <c r="C3905" s="57"/>
    </row>
    <row r="3906" customHeight="1" spans="1:3">
      <c r="A3906" s="57"/>
      <c r="B3906" s="57"/>
      <c r="C3906" s="57"/>
    </row>
    <row r="3907" customHeight="1" spans="1:3">
      <c r="A3907" s="57"/>
      <c r="B3907" s="57"/>
      <c r="C3907" s="57"/>
    </row>
    <row r="3908" customHeight="1" spans="1:3">
      <c r="A3908" s="57"/>
      <c r="B3908" s="57"/>
      <c r="C3908" s="57"/>
    </row>
    <row r="3909" customHeight="1" spans="1:3">
      <c r="A3909" s="57"/>
      <c r="B3909" s="57"/>
      <c r="C3909" s="57"/>
    </row>
    <row r="3910" customHeight="1" spans="1:3">
      <c r="A3910" s="57"/>
      <c r="B3910" s="57"/>
      <c r="C3910" s="57"/>
    </row>
    <row r="3911" customHeight="1" spans="1:3">
      <c r="A3911" s="57"/>
      <c r="B3911" s="57"/>
      <c r="C3911" s="57"/>
    </row>
    <row r="3912" customHeight="1" spans="1:3">
      <c r="A3912" s="57"/>
      <c r="B3912" s="57"/>
      <c r="C3912" s="57"/>
    </row>
    <row r="3913" customHeight="1" spans="1:3">
      <c r="A3913" s="57"/>
      <c r="B3913" s="57"/>
      <c r="C3913" s="57"/>
    </row>
    <row r="3914" customHeight="1" spans="1:3">
      <c r="A3914" s="57"/>
      <c r="B3914" s="57"/>
      <c r="C3914" s="57"/>
    </row>
    <row r="3915" customHeight="1" spans="1:3">
      <c r="A3915" s="57"/>
      <c r="B3915" s="57"/>
      <c r="C3915" s="57"/>
    </row>
    <row r="3916" customHeight="1" spans="1:3">
      <c r="A3916" s="57"/>
      <c r="B3916" s="57"/>
      <c r="C3916" s="57"/>
    </row>
    <row r="3917" customHeight="1" spans="1:3">
      <c r="A3917" s="57"/>
      <c r="B3917" s="57"/>
      <c r="C3917" s="57"/>
    </row>
    <row r="3918" customHeight="1" spans="1:3">
      <c r="A3918" s="57"/>
      <c r="B3918" s="57"/>
      <c r="C3918" s="57"/>
    </row>
    <row r="3919" customHeight="1" spans="1:3">
      <c r="A3919" s="57"/>
      <c r="B3919" s="57"/>
      <c r="C3919" s="57"/>
    </row>
    <row r="3920" customHeight="1" spans="1:3">
      <c r="A3920" s="57"/>
      <c r="B3920" s="57"/>
      <c r="C3920" s="57"/>
    </row>
    <row r="3921" customHeight="1" spans="1:3">
      <c r="A3921" s="57"/>
      <c r="B3921" s="57"/>
      <c r="C3921" s="57"/>
    </row>
    <row r="3922" customHeight="1" spans="1:3">
      <c r="A3922" s="57"/>
      <c r="B3922" s="57"/>
      <c r="C3922" s="57"/>
    </row>
    <row r="3923" customHeight="1" spans="1:3">
      <c r="A3923" s="57"/>
      <c r="B3923" s="57"/>
      <c r="C3923" s="57"/>
    </row>
    <row r="3924" customHeight="1" spans="1:3">
      <c r="A3924" s="57"/>
      <c r="B3924" s="57"/>
      <c r="C3924" s="57"/>
    </row>
    <row r="3925" customHeight="1" spans="1:3">
      <c r="A3925" s="57"/>
      <c r="B3925" s="57"/>
      <c r="C3925" s="57"/>
    </row>
    <row r="3926" customHeight="1" spans="1:3">
      <c r="A3926" s="57"/>
      <c r="B3926" s="57"/>
      <c r="C3926" s="57"/>
    </row>
    <row r="3927" customHeight="1" spans="1:3">
      <c r="A3927" s="57"/>
      <c r="B3927" s="57"/>
      <c r="C3927" s="57"/>
    </row>
    <row r="3928" customHeight="1" spans="1:3">
      <c r="A3928" s="57"/>
      <c r="B3928" s="57"/>
      <c r="C3928" s="57"/>
    </row>
    <row r="3929" customHeight="1" spans="1:3">
      <c r="A3929" s="57"/>
      <c r="B3929" s="57"/>
      <c r="C3929" s="57"/>
    </row>
    <row r="3930" customHeight="1" spans="1:3">
      <c r="A3930" s="57"/>
      <c r="B3930" s="57"/>
      <c r="C3930" s="57"/>
    </row>
    <row r="3931" customHeight="1" spans="1:3">
      <c r="A3931" s="57"/>
      <c r="B3931" s="57"/>
      <c r="C3931" s="57"/>
    </row>
    <row r="3932" customHeight="1" spans="1:3">
      <c r="A3932" s="57"/>
      <c r="B3932" s="57"/>
      <c r="C3932" s="57"/>
    </row>
    <row r="3933" customHeight="1" spans="1:3">
      <c r="A3933" s="57"/>
      <c r="B3933" s="57"/>
      <c r="C3933" s="57"/>
    </row>
    <row r="3934" customHeight="1" spans="1:3">
      <c r="A3934" s="57"/>
      <c r="B3934" s="57"/>
      <c r="C3934" s="57"/>
    </row>
    <row r="3935" customHeight="1" spans="1:3">
      <c r="A3935" s="57"/>
      <c r="B3935" s="57"/>
      <c r="C3935" s="57"/>
    </row>
    <row r="3936" customHeight="1" spans="1:3">
      <c r="A3936" s="57"/>
      <c r="B3936" s="57"/>
      <c r="C3936" s="57"/>
    </row>
    <row r="3937" customHeight="1" spans="1:3">
      <c r="A3937" s="57"/>
      <c r="B3937" s="57"/>
      <c r="C3937" s="57"/>
    </row>
    <row r="3938" customHeight="1" spans="1:3">
      <c r="A3938" s="57"/>
      <c r="B3938" s="57"/>
      <c r="C3938" s="57"/>
    </row>
    <row r="3939" customHeight="1" spans="1:3">
      <c r="A3939" s="57"/>
      <c r="B3939" s="57"/>
      <c r="C3939" s="57"/>
    </row>
    <row r="3940" customHeight="1" spans="1:3">
      <c r="A3940" s="57"/>
      <c r="B3940" s="57"/>
      <c r="C3940" s="57"/>
    </row>
    <row r="3941" customHeight="1" spans="1:3">
      <c r="A3941" s="57"/>
      <c r="B3941" s="57"/>
      <c r="C3941" s="57"/>
    </row>
    <row r="3942" customHeight="1" spans="1:3">
      <c r="A3942" s="57"/>
      <c r="B3942" s="57"/>
      <c r="C3942" s="57"/>
    </row>
    <row r="3943" customHeight="1" spans="1:3">
      <c r="A3943" s="57"/>
      <c r="B3943" s="57"/>
      <c r="C3943" s="57"/>
    </row>
    <row r="3944" customHeight="1" spans="1:3">
      <c r="A3944" s="57"/>
      <c r="B3944" s="57"/>
      <c r="C3944" s="57"/>
    </row>
    <row r="3945" customHeight="1" spans="1:3">
      <c r="A3945" s="57"/>
      <c r="B3945" s="57"/>
      <c r="C3945" s="57"/>
    </row>
    <row r="3946" customHeight="1" spans="1:3">
      <c r="A3946" s="57"/>
      <c r="B3946" s="57"/>
      <c r="C3946" s="57"/>
    </row>
    <row r="3947" customHeight="1" spans="1:3">
      <c r="A3947" s="57"/>
      <c r="B3947" s="57"/>
      <c r="C3947" s="57"/>
    </row>
    <row r="3948" customHeight="1" spans="1:3">
      <c r="A3948" s="57"/>
      <c r="B3948" s="57"/>
      <c r="C3948" s="57"/>
    </row>
    <row r="3949" customHeight="1" spans="1:3">
      <c r="A3949" s="57"/>
      <c r="B3949" s="57"/>
      <c r="C3949" s="57"/>
    </row>
    <row r="3950" customHeight="1" spans="1:3">
      <c r="A3950" s="57"/>
      <c r="B3950" s="57"/>
      <c r="C3950" s="57"/>
    </row>
    <row r="3951" customHeight="1" spans="1:3">
      <c r="A3951" s="57"/>
      <c r="B3951" s="57"/>
      <c r="C3951" s="57"/>
    </row>
    <row r="3952" customHeight="1" spans="1:3">
      <c r="A3952" s="57"/>
      <c r="B3952" s="57"/>
      <c r="C3952" s="57"/>
    </row>
    <row r="3953" customHeight="1" spans="1:3">
      <c r="A3953" s="57"/>
      <c r="B3953" s="57"/>
      <c r="C3953" s="57"/>
    </row>
    <row r="3954" customHeight="1" spans="1:3">
      <c r="A3954" s="57"/>
      <c r="B3954" s="57"/>
      <c r="C3954" s="57"/>
    </row>
    <row r="3955" customHeight="1" spans="1:3">
      <c r="A3955" s="57"/>
      <c r="B3955" s="57"/>
      <c r="C3955" s="57"/>
    </row>
    <row r="3956" customHeight="1" spans="1:3">
      <c r="A3956" s="57"/>
      <c r="B3956" s="57"/>
      <c r="C3956" s="57"/>
    </row>
    <row r="3957" customHeight="1" spans="1:3">
      <c r="A3957" s="57"/>
      <c r="B3957" s="57"/>
      <c r="C3957" s="57"/>
    </row>
    <row r="3958" customHeight="1" spans="1:3">
      <c r="A3958" s="57"/>
      <c r="B3958" s="57"/>
      <c r="C3958" s="57"/>
    </row>
    <row r="3959" customHeight="1" spans="1:3">
      <c r="A3959" s="57"/>
      <c r="B3959" s="57"/>
      <c r="C3959" s="57"/>
    </row>
    <row r="3960" customHeight="1" spans="1:3">
      <c r="A3960" s="57"/>
      <c r="B3960" s="57"/>
      <c r="C3960" s="57"/>
    </row>
    <row r="3961" customHeight="1" spans="1:3">
      <c r="A3961" s="57"/>
      <c r="B3961" s="57"/>
      <c r="C3961" s="57"/>
    </row>
    <row r="3962" customHeight="1" spans="1:3">
      <c r="A3962" s="57"/>
      <c r="B3962" s="57"/>
      <c r="C3962" s="57"/>
    </row>
    <row r="3963" customHeight="1" spans="1:3">
      <c r="A3963" s="57"/>
      <c r="B3963" s="57"/>
      <c r="C3963" s="57"/>
    </row>
    <row r="3964" customHeight="1" spans="1:3">
      <c r="A3964" s="57"/>
      <c r="B3964" s="57"/>
      <c r="C3964" s="57"/>
    </row>
    <row r="3965" customHeight="1" spans="1:3">
      <c r="A3965" s="57"/>
      <c r="B3965" s="57"/>
      <c r="C3965" s="57"/>
    </row>
    <row r="3966" customHeight="1" spans="1:3">
      <c r="A3966" s="57"/>
      <c r="B3966" s="57"/>
      <c r="C3966" s="57"/>
    </row>
    <row r="3967" customHeight="1" spans="1:3">
      <c r="A3967" s="57"/>
      <c r="B3967" s="57"/>
      <c r="C3967" s="57"/>
    </row>
    <row r="3968" customHeight="1" spans="1:3">
      <c r="A3968" s="57"/>
      <c r="B3968" s="57"/>
      <c r="C3968" s="57"/>
    </row>
    <row r="3969" customHeight="1" spans="1:3">
      <c r="A3969" s="57"/>
      <c r="B3969" s="57"/>
      <c r="C3969" s="57"/>
    </row>
    <row r="3970" customHeight="1" spans="1:3">
      <c r="A3970" s="57"/>
      <c r="B3970" s="57"/>
      <c r="C3970" s="57"/>
    </row>
    <row r="3971" customHeight="1" spans="1:3">
      <c r="A3971" s="57"/>
      <c r="B3971" s="57"/>
      <c r="C3971" s="57"/>
    </row>
    <row r="3972" customHeight="1" spans="1:3">
      <c r="A3972" s="57"/>
      <c r="B3972" s="57"/>
      <c r="C3972" s="57"/>
    </row>
    <row r="3973" customHeight="1" spans="1:3">
      <c r="A3973" s="57"/>
      <c r="B3973" s="57"/>
      <c r="C3973" s="57"/>
    </row>
    <row r="3974" customHeight="1" spans="1:3">
      <c r="A3974" s="57"/>
      <c r="B3974" s="57"/>
      <c r="C3974" s="57"/>
    </row>
    <row r="3975" customHeight="1" spans="1:3">
      <c r="A3975" s="57"/>
      <c r="B3975" s="57"/>
      <c r="C3975" s="57"/>
    </row>
    <row r="3976" customHeight="1" spans="1:3">
      <c r="A3976" s="57"/>
      <c r="B3976" s="57"/>
      <c r="C3976" s="57"/>
    </row>
    <row r="3977" customHeight="1" spans="1:3">
      <c r="A3977" s="57"/>
      <c r="B3977" s="57"/>
      <c r="C3977" s="57"/>
    </row>
    <row r="3978" customHeight="1" spans="1:3">
      <c r="A3978" s="57"/>
      <c r="B3978" s="57"/>
      <c r="C3978" s="57"/>
    </row>
    <row r="3979" customHeight="1" spans="1:3">
      <c r="A3979" s="57"/>
      <c r="B3979" s="57"/>
      <c r="C3979" s="57"/>
    </row>
    <row r="3980" customHeight="1" spans="1:3">
      <c r="A3980" s="57"/>
      <c r="B3980" s="57"/>
      <c r="C3980" s="57"/>
    </row>
    <row r="3981" customHeight="1" spans="1:3">
      <c r="A3981" s="57"/>
      <c r="B3981" s="57"/>
      <c r="C3981" s="57"/>
    </row>
    <row r="3982" customHeight="1" spans="1:3">
      <c r="A3982" s="57"/>
      <c r="B3982" s="57"/>
      <c r="C3982" s="57"/>
    </row>
    <row r="3983" customHeight="1" spans="1:3">
      <c r="A3983" s="57"/>
      <c r="B3983" s="57"/>
      <c r="C3983" s="57"/>
    </row>
    <row r="3984" customHeight="1" spans="1:3">
      <c r="A3984" s="57"/>
      <c r="B3984" s="57"/>
      <c r="C3984" s="57"/>
    </row>
    <row r="3985" customHeight="1" spans="1:3">
      <c r="A3985" s="57"/>
      <c r="B3985" s="57"/>
      <c r="C3985" s="57"/>
    </row>
    <row r="3986" customHeight="1" spans="1:3">
      <c r="A3986" s="57"/>
      <c r="B3986" s="57"/>
      <c r="C3986" s="57"/>
    </row>
    <row r="3987" customHeight="1" spans="1:3">
      <c r="A3987" s="57"/>
      <c r="B3987" s="57"/>
      <c r="C3987" s="57"/>
    </row>
    <row r="3988" customHeight="1" spans="1:3">
      <c r="A3988" s="57"/>
      <c r="B3988" s="57"/>
      <c r="C3988" s="57"/>
    </row>
    <row r="3989" customHeight="1" spans="1:3">
      <c r="A3989" s="57"/>
      <c r="B3989" s="57"/>
      <c r="C3989" s="57"/>
    </row>
    <row r="3990" customHeight="1" spans="1:3">
      <c r="A3990" s="57"/>
      <c r="B3990" s="57"/>
      <c r="C3990" s="57"/>
    </row>
    <row r="3991" customHeight="1" spans="1:3">
      <c r="A3991" s="57"/>
      <c r="B3991" s="57"/>
      <c r="C3991" s="57"/>
    </row>
    <row r="3992" customHeight="1" spans="1:3">
      <c r="A3992" s="57"/>
      <c r="B3992" s="57"/>
      <c r="C3992" s="57"/>
    </row>
    <row r="3993" customHeight="1" spans="1:3">
      <c r="A3993" s="57"/>
      <c r="B3993" s="57"/>
      <c r="C3993" s="57"/>
    </row>
    <row r="3994" customHeight="1" spans="1:3">
      <c r="A3994" s="57"/>
      <c r="B3994" s="57"/>
      <c r="C3994" s="57"/>
    </row>
    <row r="3995" customHeight="1" spans="1:3">
      <c r="A3995" s="57"/>
      <c r="B3995" s="57"/>
      <c r="C3995" s="57"/>
    </row>
    <row r="3996" customHeight="1" spans="1:3">
      <c r="A3996" s="57"/>
      <c r="B3996" s="57"/>
      <c r="C3996" s="57"/>
    </row>
    <row r="3997" customHeight="1" spans="1:3">
      <c r="A3997" s="57"/>
      <c r="B3997" s="57"/>
      <c r="C3997" s="57"/>
    </row>
    <row r="3998" customHeight="1" spans="1:3">
      <c r="A3998" s="57"/>
      <c r="B3998" s="57"/>
      <c r="C3998" s="57"/>
    </row>
    <row r="3999" customHeight="1" spans="1:3">
      <c r="A3999" s="57"/>
      <c r="B3999" s="57"/>
      <c r="C3999" s="57"/>
    </row>
    <row r="4000" customHeight="1" spans="1:3">
      <c r="A4000" s="57"/>
      <c r="B4000" s="57"/>
      <c r="C4000" s="57"/>
    </row>
    <row r="4001" customHeight="1" spans="1:3">
      <c r="A4001" s="57"/>
      <c r="B4001" s="57"/>
      <c r="C4001" s="57"/>
    </row>
    <row r="4002" customHeight="1" spans="1:3">
      <c r="A4002" s="57"/>
      <c r="B4002" s="57"/>
      <c r="C4002" s="57"/>
    </row>
    <row r="4003" customHeight="1" spans="1:3">
      <c r="A4003" s="57"/>
      <c r="B4003" s="57"/>
      <c r="C4003" s="57"/>
    </row>
    <row r="4004" customHeight="1" spans="1:3">
      <c r="A4004" s="57"/>
      <c r="B4004" s="57"/>
      <c r="C4004" s="57"/>
    </row>
    <row r="4005" customHeight="1" spans="1:3">
      <c r="A4005" s="57"/>
      <c r="B4005" s="57"/>
      <c r="C4005" s="57"/>
    </row>
    <row r="4006" customHeight="1" spans="1:3">
      <c r="A4006" s="57"/>
      <c r="B4006" s="57"/>
      <c r="C4006" s="57"/>
    </row>
    <row r="4007" customHeight="1" spans="1:3">
      <c r="A4007" s="57"/>
      <c r="B4007" s="57"/>
      <c r="C4007" s="57"/>
    </row>
    <row r="4008" customHeight="1" spans="1:3">
      <c r="A4008" s="57"/>
      <c r="B4008" s="57"/>
      <c r="C4008" s="57"/>
    </row>
    <row r="4009" customHeight="1" spans="1:3">
      <c r="A4009" s="57"/>
      <c r="B4009" s="57"/>
      <c r="C4009" s="57"/>
    </row>
    <row r="4010" customHeight="1" spans="1:3">
      <c r="A4010" s="57"/>
      <c r="B4010" s="57"/>
      <c r="C4010" s="57"/>
    </row>
    <row r="4011" customHeight="1" spans="1:3">
      <c r="A4011" s="57"/>
      <c r="B4011" s="57"/>
      <c r="C4011" s="57"/>
    </row>
    <row r="4012" customHeight="1" spans="1:3">
      <c r="A4012" s="57"/>
      <c r="B4012" s="57"/>
      <c r="C4012" s="57"/>
    </row>
    <row r="4013" customHeight="1" spans="1:3">
      <c r="A4013" s="57"/>
      <c r="B4013" s="57"/>
      <c r="C4013" s="57"/>
    </row>
    <row r="4014" customHeight="1" spans="1:3">
      <c r="A4014" s="57"/>
      <c r="B4014" s="57"/>
      <c r="C4014" s="57"/>
    </row>
    <row r="4015" customHeight="1" spans="1:3">
      <c r="A4015" s="57"/>
      <c r="B4015" s="57"/>
      <c r="C4015" s="57"/>
    </row>
    <row r="4016" customHeight="1" spans="1:3">
      <c r="A4016" s="57"/>
      <c r="B4016" s="57"/>
      <c r="C4016" s="57"/>
    </row>
    <row r="4017" customHeight="1" spans="1:3">
      <c r="A4017" s="57"/>
      <c r="B4017" s="57"/>
      <c r="C4017" s="57"/>
    </row>
    <row r="4018" customHeight="1" spans="1:3">
      <c r="A4018" s="57"/>
      <c r="B4018" s="57"/>
      <c r="C4018" s="57"/>
    </row>
    <row r="4019" customHeight="1" spans="1:3">
      <c r="A4019" s="57"/>
      <c r="B4019" s="57"/>
      <c r="C4019" s="57"/>
    </row>
    <row r="4020" customHeight="1" spans="1:3">
      <c r="A4020" s="57"/>
      <c r="B4020" s="57"/>
      <c r="C4020" s="57"/>
    </row>
    <row r="4021" customHeight="1" spans="1:3">
      <c r="A4021" s="57"/>
      <c r="B4021" s="57"/>
      <c r="C4021" s="57"/>
    </row>
    <row r="4022" customHeight="1" spans="1:3">
      <c r="A4022" s="57"/>
      <c r="B4022" s="57"/>
      <c r="C4022" s="57"/>
    </row>
    <row r="4023" customHeight="1" spans="1:3">
      <c r="A4023" s="57"/>
      <c r="B4023" s="57"/>
      <c r="C4023" s="57"/>
    </row>
    <row r="4024" customHeight="1" spans="1:3">
      <c r="A4024" s="57"/>
      <c r="B4024" s="57"/>
      <c r="C4024" s="57"/>
    </row>
    <row r="4025" customHeight="1" spans="1:3">
      <c r="A4025" s="57"/>
      <c r="B4025" s="57"/>
      <c r="C4025" s="57"/>
    </row>
    <row r="4026" customHeight="1" spans="1:3">
      <c r="A4026" s="57"/>
      <c r="B4026" s="57"/>
      <c r="C4026" s="57"/>
    </row>
    <row r="4027" customHeight="1" spans="1:3">
      <c r="A4027" s="57"/>
      <c r="B4027" s="57"/>
      <c r="C4027" s="57"/>
    </row>
    <row r="4028" customHeight="1" spans="1:3">
      <c r="A4028" s="57"/>
      <c r="B4028" s="57"/>
      <c r="C4028" s="57"/>
    </row>
    <row r="4029" customHeight="1" spans="1:3">
      <c r="A4029" s="57"/>
      <c r="B4029" s="57"/>
      <c r="C4029" s="57"/>
    </row>
    <row r="4030" customHeight="1" spans="1:3">
      <c r="A4030" s="57"/>
      <c r="B4030" s="57"/>
      <c r="C4030" s="57"/>
    </row>
    <row r="4031" customHeight="1" spans="1:3">
      <c r="A4031" s="57"/>
      <c r="B4031" s="57"/>
      <c r="C4031" s="57"/>
    </row>
    <row r="4032" customHeight="1" spans="1:3">
      <c r="A4032" s="57"/>
      <c r="B4032" s="57"/>
      <c r="C4032" s="57"/>
    </row>
    <row r="4033" customHeight="1" spans="1:3">
      <c r="A4033" s="57"/>
      <c r="B4033" s="57"/>
      <c r="C4033" s="57"/>
    </row>
    <row r="4034" customHeight="1" spans="1:3">
      <c r="A4034" s="57"/>
      <c r="B4034" s="57"/>
      <c r="C4034" s="57"/>
    </row>
    <row r="4035" customHeight="1" spans="1:3">
      <c r="A4035" s="57"/>
      <c r="B4035" s="57"/>
      <c r="C4035" s="57"/>
    </row>
    <row r="4036" customHeight="1" spans="1:3">
      <c r="A4036" s="57"/>
      <c r="B4036" s="57"/>
      <c r="C4036" s="57"/>
    </row>
    <row r="4037" customHeight="1" spans="1:3">
      <c r="A4037" s="57"/>
      <c r="B4037" s="57"/>
      <c r="C4037" s="57"/>
    </row>
    <row r="4038" customHeight="1" spans="1:3">
      <c r="A4038" s="57"/>
      <c r="B4038" s="57"/>
      <c r="C4038" s="57"/>
    </row>
    <row r="4039" customHeight="1" spans="1:3">
      <c r="A4039" s="57"/>
      <c r="B4039" s="57"/>
      <c r="C4039" s="57"/>
    </row>
    <row r="4040" customHeight="1" spans="1:3">
      <c r="A4040" s="57"/>
      <c r="B4040" s="57"/>
      <c r="C4040" s="57"/>
    </row>
    <row r="4041" customHeight="1" spans="1:3">
      <c r="A4041" s="57"/>
      <c r="B4041" s="57"/>
      <c r="C4041" s="57"/>
    </row>
    <row r="4042" customHeight="1" spans="1:3">
      <c r="A4042" s="57"/>
      <c r="B4042" s="57"/>
      <c r="C4042" s="57"/>
    </row>
    <row r="4043" customHeight="1" spans="1:3">
      <c r="A4043" s="57"/>
      <c r="B4043" s="57"/>
      <c r="C4043" s="57"/>
    </row>
    <row r="4044" customHeight="1" spans="1:3">
      <c r="A4044" s="57"/>
      <c r="B4044" s="57"/>
      <c r="C4044" s="57"/>
    </row>
    <row r="4045" customHeight="1" spans="1:3">
      <c r="A4045" s="57"/>
      <c r="B4045" s="57"/>
      <c r="C4045" s="57"/>
    </row>
    <row r="4046" customHeight="1" spans="1:3">
      <c r="A4046" s="57"/>
      <c r="B4046" s="57"/>
      <c r="C4046" s="57"/>
    </row>
    <row r="4047" customHeight="1" spans="1:3">
      <c r="A4047" s="57"/>
      <c r="B4047" s="57"/>
      <c r="C4047" s="57"/>
    </row>
    <row r="4048" customHeight="1" spans="1:3">
      <c r="A4048" s="57"/>
      <c r="B4048" s="57"/>
      <c r="C4048" s="57"/>
    </row>
    <row r="4049" customHeight="1" spans="1:3">
      <c r="A4049" s="57"/>
      <c r="B4049" s="57"/>
      <c r="C4049" s="57"/>
    </row>
    <row r="4050" customHeight="1" spans="1:3">
      <c r="A4050" s="57"/>
      <c r="B4050" s="57"/>
      <c r="C4050" s="57"/>
    </row>
    <row r="4051" customHeight="1" spans="1:3">
      <c r="A4051" s="57"/>
      <c r="B4051" s="57"/>
      <c r="C4051" s="57"/>
    </row>
    <row r="4052" customHeight="1" spans="1:3">
      <c r="A4052" s="57"/>
      <c r="B4052" s="57"/>
      <c r="C4052" s="57"/>
    </row>
    <row r="4053" customHeight="1" spans="1:3">
      <c r="A4053" s="57"/>
      <c r="B4053" s="57"/>
      <c r="C4053" s="57"/>
    </row>
    <row r="4054" customHeight="1" spans="1:3">
      <c r="A4054" s="57"/>
      <c r="B4054" s="57"/>
      <c r="C4054" s="57"/>
    </row>
    <row r="4055" customHeight="1" spans="1:3">
      <c r="A4055" s="57"/>
      <c r="B4055" s="57"/>
      <c r="C4055" s="57"/>
    </row>
    <row r="4056" customHeight="1" spans="1:3">
      <c r="A4056" s="57"/>
      <c r="B4056" s="57"/>
      <c r="C4056" s="57"/>
    </row>
    <row r="4057" customHeight="1" spans="1:3">
      <c r="A4057" s="57"/>
      <c r="B4057" s="57"/>
      <c r="C4057" s="57"/>
    </row>
    <row r="4058" customHeight="1" spans="1:3">
      <c r="A4058" s="57"/>
      <c r="B4058" s="57"/>
      <c r="C4058" s="57"/>
    </row>
    <row r="4059" customHeight="1" spans="1:3">
      <c r="A4059" s="57"/>
      <c r="B4059" s="57"/>
      <c r="C4059" s="57"/>
    </row>
    <row r="4060" customHeight="1" spans="1:3">
      <c r="A4060" s="57"/>
      <c r="B4060" s="57"/>
      <c r="C4060" s="57"/>
    </row>
    <row r="4061" customHeight="1" spans="1:3">
      <c r="A4061" s="57"/>
      <c r="B4061" s="57"/>
      <c r="C4061" s="57"/>
    </row>
    <row r="4062" customHeight="1" spans="1:3">
      <c r="A4062" s="57"/>
      <c r="B4062" s="57"/>
      <c r="C4062" s="57"/>
    </row>
    <row r="4063" customHeight="1" spans="1:3">
      <c r="A4063" s="57"/>
      <c r="B4063" s="57"/>
      <c r="C4063" s="57"/>
    </row>
    <row r="4064" customHeight="1" spans="1:3">
      <c r="A4064" s="57"/>
      <c r="B4064" s="57"/>
      <c r="C4064" s="57"/>
    </row>
    <row r="4065" customHeight="1" spans="1:3">
      <c r="A4065" s="57"/>
      <c r="B4065" s="57"/>
      <c r="C4065" s="57"/>
    </row>
    <row r="4066" customHeight="1" spans="1:3">
      <c r="A4066" s="57"/>
      <c r="B4066" s="57"/>
      <c r="C4066" s="57"/>
    </row>
    <row r="4067" customHeight="1" spans="1:3">
      <c r="A4067" s="57"/>
      <c r="B4067" s="57"/>
      <c r="C4067" s="57"/>
    </row>
    <row r="4068" customHeight="1" spans="1:3">
      <c r="A4068" s="57"/>
      <c r="B4068" s="57"/>
      <c r="C4068" s="57"/>
    </row>
    <row r="4069" customHeight="1" spans="1:3">
      <c r="A4069" s="57"/>
      <c r="B4069" s="57"/>
      <c r="C4069" s="57"/>
    </row>
    <row r="4070" customHeight="1" spans="1:3">
      <c r="A4070" s="57"/>
      <c r="B4070" s="57"/>
      <c r="C4070" s="57"/>
    </row>
    <row r="4071" customHeight="1" spans="1:3">
      <c r="A4071" s="57"/>
      <c r="B4071" s="57"/>
      <c r="C4071" s="57"/>
    </row>
    <row r="4072" customHeight="1" spans="1:3">
      <c r="A4072" s="57"/>
      <c r="B4072" s="57"/>
      <c r="C4072" s="57"/>
    </row>
    <row r="4073" customHeight="1" spans="1:3">
      <c r="A4073" s="57"/>
      <c r="B4073" s="57"/>
      <c r="C4073" s="57"/>
    </row>
    <row r="4074" customHeight="1" spans="1:3">
      <c r="A4074" s="57"/>
      <c r="B4074" s="57"/>
      <c r="C4074" s="57"/>
    </row>
    <row r="4075" customHeight="1" spans="1:3">
      <c r="A4075" s="57"/>
      <c r="B4075" s="57"/>
      <c r="C4075" s="57"/>
    </row>
    <row r="4076" customHeight="1" spans="1:3">
      <c r="A4076" s="57"/>
      <c r="B4076" s="57"/>
      <c r="C4076" s="57"/>
    </row>
    <row r="4077" customHeight="1" spans="1:3">
      <c r="A4077" s="57"/>
      <c r="B4077" s="57"/>
      <c r="C4077" s="57"/>
    </row>
    <row r="4078" customHeight="1" spans="1:3">
      <c r="A4078" s="57"/>
      <c r="B4078" s="57"/>
      <c r="C4078" s="57"/>
    </row>
    <row r="4079" customHeight="1" spans="1:3">
      <c r="A4079" s="57"/>
      <c r="B4079" s="57"/>
      <c r="C4079" s="57"/>
    </row>
    <row r="4080" customHeight="1" spans="1:3">
      <c r="A4080" s="57"/>
      <c r="B4080" s="57"/>
      <c r="C4080" s="57"/>
    </row>
    <row r="4081" customHeight="1" spans="1:3">
      <c r="A4081" s="57"/>
      <c r="B4081" s="57"/>
      <c r="C4081" s="57"/>
    </row>
    <row r="4082" customHeight="1" spans="1:3">
      <c r="A4082" s="57"/>
      <c r="B4082" s="57"/>
      <c r="C4082" s="57"/>
    </row>
    <row r="4083" customHeight="1" spans="1:3">
      <c r="A4083" s="57"/>
      <c r="B4083" s="57"/>
      <c r="C4083" s="57"/>
    </row>
    <row r="4084" customHeight="1" spans="1:3">
      <c r="A4084" s="57"/>
      <c r="B4084" s="57"/>
      <c r="C4084" s="57"/>
    </row>
    <row r="4085" customHeight="1" spans="1:3">
      <c r="A4085" s="57"/>
      <c r="B4085" s="57"/>
      <c r="C4085" s="57"/>
    </row>
    <row r="4086" customHeight="1" spans="1:3">
      <c r="A4086" s="57"/>
      <c r="B4086" s="57"/>
      <c r="C4086" s="57"/>
    </row>
    <row r="4087" customHeight="1" spans="1:3">
      <c r="A4087" s="57"/>
      <c r="B4087" s="57"/>
      <c r="C4087" s="57"/>
    </row>
    <row r="4088" customHeight="1" spans="1:3">
      <c r="A4088" s="57"/>
      <c r="B4088" s="57"/>
      <c r="C4088" s="57"/>
    </row>
    <row r="4089" customHeight="1" spans="1:3">
      <c r="A4089" s="57"/>
      <c r="B4089" s="57"/>
      <c r="C4089" s="57"/>
    </row>
    <row r="4090" customHeight="1" spans="1:3">
      <c r="A4090" s="57"/>
      <c r="B4090" s="57"/>
      <c r="C4090" s="57"/>
    </row>
    <row r="4091" customHeight="1" spans="1:3">
      <c r="A4091" s="57"/>
      <c r="B4091" s="57"/>
      <c r="C4091" s="57"/>
    </row>
    <row r="4092" customHeight="1" spans="1:3">
      <c r="A4092" s="57"/>
      <c r="B4092" s="57"/>
      <c r="C4092" s="57"/>
    </row>
    <row r="4093" customHeight="1" spans="1:3">
      <c r="A4093" s="57"/>
      <c r="B4093" s="57"/>
      <c r="C4093" s="57"/>
    </row>
    <row r="4094" customHeight="1" spans="1:3">
      <c r="A4094" s="57"/>
      <c r="B4094" s="57"/>
      <c r="C4094" s="57"/>
    </row>
    <row r="4095" customHeight="1" spans="1:3">
      <c r="A4095" s="57"/>
      <c r="B4095" s="57"/>
      <c r="C4095" s="57"/>
    </row>
    <row r="4096" customHeight="1" spans="1:3">
      <c r="A4096" s="57"/>
      <c r="B4096" s="57"/>
      <c r="C4096" s="57"/>
    </row>
    <row r="4097" customHeight="1" spans="1:3">
      <c r="A4097" s="57"/>
      <c r="B4097" s="57"/>
      <c r="C4097" s="57"/>
    </row>
    <row r="4098" customHeight="1" spans="1:3">
      <c r="A4098" s="57"/>
      <c r="B4098" s="57"/>
      <c r="C4098" s="57"/>
    </row>
    <row r="4099" customHeight="1" spans="1:3">
      <c r="A4099" s="57"/>
      <c r="B4099" s="57"/>
      <c r="C4099" s="57"/>
    </row>
    <row r="4100" customHeight="1" spans="1:3">
      <c r="A4100" s="57"/>
      <c r="B4100" s="57"/>
      <c r="C4100" s="57"/>
    </row>
    <row r="4101" customHeight="1" spans="1:3">
      <c r="A4101" s="57"/>
      <c r="B4101" s="57"/>
      <c r="C4101" s="57"/>
    </row>
    <row r="4102" customHeight="1" spans="1:3">
      <c r="A4102" s="57"/>
      <c r="B4102" s="57"/>
      <c r="C4102" s="57"/>
    </row>
    <row r="4103" customHeight="1" spans="1:3">
      <c r="A4103" s="57"/>
      <c r="B4103" s="57"/>
      <c r="C4103" s="57"/>
    </row>
    <row r="4104" customHeight="1" spans="1:3">
      <c r="A4104" s="57"/>
      <c r="B4104" s="57"/>
      <c r="C4104" s="57"/>
    </row>
    <row r="4105" customHeight="1" spans="1:3">
      <c r="A4105" s="57"/>
      <c r="B4105" s="57"/>
      <c r="C4105" s="57"/>
    </row>
    <row r="4106" customHeight="1" spans="1:3">
      <c r="A4106" s="57"/>
      <c r="B4106" s="57"/>
      <c r="C4106" s="57"/>
    </row>
    <row r="4107" customHeight="1" spans="1:3">
      <c r="A4107" s="57"/>
      <c r="B4107" s="57"/>
      <c r="C4107" s="57"/>
    </row>
    <row r="4108" customHeight="1" spans="1:3">
      <c r="A4108" s="57"/>
      <c r="B4108" s="57"/>
      <c r="C4108" s="57"/>
    </row>
    <row r="4109" customHeight="1" spans="1:3">
      <c r="A4109" s="57"/>
      <c r="B4109" s="57"/>
      <c r="C4109" s="57"/>
    </row>
    <row r="4110" customHeight="1" spans="1:3">
      <c r="A4110" s="57"/>
      <c r="B4110" s="57"/>
      <c r="C4110" s="57"/>
    </row>
    <row r="4111" customHeight="1" spans="1:3">
      <c r="A4111" s="57"/>
      <c r="B4111" s="57"/>
      <c r="C4111" s="57"/>
    </row>
    <row r="4112" customHeight="1" spans="1:3">
      <c r="A4112" s="57"/>
      <c r="B4112" s="57"/>
      <c r="C4112" s="57"/>
    </row>
    <row r="4113" customHeight="1" spans="1:3">
      <c r="A4113" s="57"/>
      <c r="B4113" s="57"/>
      <c r="C4113" s="57"/>
    </row>
    <row r="4114" customHeight="1" spans="1:3">
      <c r="A4114" s="57"/>
      <c r="B4114" s="57"/>
      <c r="C4114" s="57"/>
    </row>
    <row r="4115" customHeight="1" spans="1:3">
      <c r="A4115" s="57"/>
      <c r="B4115" s="57"/>
      <c r="C4115" s="57"/>
    </row>
    <row r="4116" customHeight="1" spans="1:3">
      <c r="A4116" s="57"/>
      <c r="B4116" s="57"/>
      <c r="C4116" s="57"/>
    </row>
    <row r="4117" customHeight="1" spans="1:3">
      <c r="A4117" s="57"/>
      <c r="B4117" s="57"/>
      <c r="C4117" s="57"/>
    </row>
    <row r="4118" customHeight="1" spans="1:3">
      <c r="A4118" s="57"/>
      <c r="B4118" s="57"/>
      <c r="C4118" s="57"/>
    </row>
    <row r="4119" customHeight="1" spans="1:3">
      <c r="A4119" s="57"/>
      <c r="B4119" s="57"/>
      <c r="C4119" s="57"/>
    </row>
    <row r="4120" customHeight="1" spans="1:3">
      <c r="A4120" s="57"/>
      <c r="B4120" s="57"/>
      <c r="C4120" s="57"/>
    </row>
    <row r="4121" customHeight="1" spans="1:3">
      <c r="A4121" s="57"/>
      <c r="B4121" s="57"/>
      <c r="C4121" s="57"/>
    </row>
    <row r="4122" customHeight="1" spans="1:3">
      <c r="A4122" s="57"/>
      <c r="B4122" s="57"/>
      <c r="C4122" s="57"/>
    </row>
    <row r="4123" customHeight="1" spans="1:3">
      <c r="A4123" s="57"/>
      <c r="B4123" s="57"/>
      <c r="C4123" s="57"/>
    </row>
    <row r="4124" customHeight="1" spans="1:3">
      <c r="A4124" s="57"/>
      <c r="B4124" s="57"/>
      <c r="C4124" s="57"/>
    </row>
    <row r="4125" customHeight="1" spans="1:3">
      <c r="A4125" s="57"/>
      <c r="B4125" s="57"/>
      <c r="C4125" s="57"/>
    </row>
    <row r="4126" customHeight="1" spans="1:3">
      <c r="A4126" s="57"/>
      <c r="B4126" s="57"/>
      <c r="C4126" s="57"/>
    </row>
    <row r="4127" customHeight="1" spans="1:3">
      <c r="A4127" s="57"/>
      <c r="B4127" s="57"/>
      <c r="C4127" s="57"/>
    </row>
    <row r="4128" customHeight="1" spans="1:3">
      <c r="A4128" s="57"/>
      <c r="B4128" s="57"/>
      <c r="C4128" s="57"/>
    </row>
    <row r="4129" customHeight="1" spans="1:3">
      <c r="A4129" s="57"/>
      <c r="B4129" s="57"/>
      <c r="C4129" s="57"/>
    </row>
    <row r="4130" customHeight="1" spans="1:3">
      <c r="A4130" s="57"/>
      <c r="B4130" s="57"/>
      <c r="C4130" s="57"/>
    </row>
    <row r="4131" customHeight="1" spans="1:3">
      <c r="A4131" s="57"/>
      <c r="B4131" s="57"/>
      <c r="C4131" s="57"/>
    </row>
    <row r="4132" customHeight="1" spans="1:3">
      <c r="A4132" s="57"/>
      <c r="B4132" s="57"/>
      <c r="C4132" s="57"/>
    </row>
    <row r="4133" customHeight="1" spans="1:3">
      <c r="A4133" s="57"/>
      <c r="B4133" s="57"/>
      <c r="C4133" s="57"/>
    </row>
    <row r="4134" customHeight="1" spans="1:3">
      <c r="A4134" s="57"/>
      <c r="B4134" s="57"/>
      <c r="C4134" s="57"/>
    </row>
    <row r="4135" customHeight="1" spans="1:3">
      <c r="A4135" s="57"/>
      <c r="B4135" s="57"/>
      <c r="C4135" s="57"/>
    </row>
    <row r="4136" customHeight="1" spans="1:3">
      <c r="A4136" s="57"/>
      <c r="B4136" s="57"/>
      <c r="C4136" s="57"/>
    </row>
    <row r="4137" customHeight="1" spans="1:3">
      <c r="A4137" s="57"/>
      <c r="B4137" s="57"/>
      <c r="C4137" s="57"/>
    </row>
    <row r="4138" customHeight="1" spans="1:3">
      <c r="A4138" s="57"/>
      <c r="B4138" s="57"/>
      <c r="C4138" s="57"/>
    </row>
    <row r="4139" customHeight="1" spans="1:3">
      <c r="A4139" s="57"/>
      <c r="B4139" s="57"/>
      <c r="C4139" s="57"/>
    </row>
    <row r="4140" customHeight="1" spans="1:3">
      <c r="A4140" s="57"/>
      <c r="B4140" s="57"/>
      <c r="C4140" s="57"/>
    </row>
    <row r="4141" customHeight="1" spans="1:3">
      <c r="A4141" s="57"/>
      <c r="B4141" s="57"/>
      <c r="C4141" s="57"/>
    </row>
    <row r="4142" customHeight="1" spans="1:3">
      <c r="A4142" s="57"/>
      <c r="B4142" s="57"/>
      <c r="C4142" s="57"/>
    </row>
    <row r="4143" customHeight="1" spans="1:3">
      <c r="A4143" s="57"/>
      <c r="B4143" s="57"/>
      <c r="C4143" s="57"/>
    </row>
    <row r="4144" customHeight="1" spans="1:3">
      <c r="A4144" s="57"/>
      <c r="B4144" s="57"/>
      <c r="C4144" s="57"/>
    </row>
    <row r="4145" customHeight="1" spans="1:3">
      <c r="A4145" s="57"/>
      <c r="B4145" s="57"/>
      <c r="C4145" s="57"/>
    </row>
    <row r="4146" customHeight="1" spans="1:3">
      <c r="A4146" s="57"/>
      <c r="B4146" s="57"/>
      <c r="C4146" s="57"/>
    </row>
    <row r="4147" customHeight="1" spans="1:3">
      <c r="A4147" s="57"/>
      <c r="B4147" s="57"/>
      <c r="C4147" s="57"/>
    </row>
    <row r="4148" customHeight="1" spans="1:3">
      <c r="A4148" s="57"/>
      <c r="B4148" s="57"/>
      <c r="C4148" s="57"/>
    </row>
    <row r="4149" customHeight="1" spans="1:3">
      <c r="A4149" s="57"/>
      <c r="B4149" s="57"/>
      <c r="C4149" s="57"/>
    </row>
    <row r="4150" customHeight="1" spans="1:3">
      <c r="A4150" s="57"/>
      <c r="B4150" s="57"/>
      <c r="C4150" s="57"/>
    </row>
    <row r="4151" customHeight="1" spans="1:3">
      <c r="A4151" s="57"/>
      <c r="B4151" s="57"/>
      <c r="C4151" s="57"/>
    </row>
    <row r="4152" customHeight="1" spans="1:3">
      <c r="A4152" s="57"/>
      <c r="B4152" s="57"/>
      <c r="C4152" s="57"/>
    </row>
    <row r="4153" customHeight="1" spans="1:3">
      <c r="A4153" s="57"/>
      <c r="B4153" s="57"/>
      <c r="C4153" s="57"/>
    </row>
    <row r="4154" customHeight="1" spans="1:3">
      <c r="A4154" s="57"/>
      <c r="B4154" s="57"/>
      <c r="C4154" s="57"/>
    </row>
    <row r="4155" customHeight="1" spans="1:3">
      <c r="A4155" s="57"/>
      <c r="B4155" s="57"/>
      <c r="C4155" s="57"/>
    </row>
    <row r="4156" customHeight="1" spans="1:3">
      <c r="A4156" s="57"/>
      <c r="B4156" s="57"/>
      <c r="C4156" s="57"/>
    </row>
    <row r="4157" customHeight="1" spans="1:3">
      <c r="A4157" s="57"/>
      <c r="B4157" s="57"/>
      <c r="C4157" s="57"/>
    </row>
    <row r="4158" customHeight="1" spans="1:3">
      <c r="A4158" s="57"/>
      <c r="B4158" s="57"/>
      <c r="C4158" s="57"/>
    </row>
    <row r="4159" customHeight="1" spans="1:3">
      <c r="A4159" s="57"/>
      <c r="B4159" s="57"/>
      <c r="C4159" s="57"/>
    </row>
    <row r="4160" customHeight="1" spans="1:3">
      <c r="A4160" s="57"/>
      <c r="B4160" s="57"/>
      <c r="C4160" s="57"/>
    </row>
    <row r="4161" customHeight="1" spans="1:3">
      <c r="A4161" s="57"/>
      <c r="B4161" s="57"/>
      <c r="C4161" s="57"/>
    </row>
    <row r="4162" customHeight="1" spans="1:3">
      <c r="A4162" s="57"/>
      <c r="B4162" s="57"/>
      <c r="C4162" s="57"/>
    </row>
    <row r="4163" customHeight="1" spans="1:3">
      <c r="A4163" s="57"/>
      <c r="B4163" s="57"/>
      <c r="C4163" s="57"/>
    </row>
    <row r="4164" customHeight="1" spans="1:3">
      <c r="A4164" s="57"/>
      <c r="B4164" s="57"/>
      <c r="C4164" s="57"/>
    </row>
    <row r="4165" customHeight="1" spans="1:3">
      <c r="A4165" s="57"/>
      <c r="B4165" s="57"/>
      <c r="C4165" s="57"/>
    </row>
    <row r="4166" customHeight="1" spans="1:3">
      <c r="A4166" s="57"/>
      <c r="B4166" s="57"/>
      <c r="C4166" s="57"/>
    </row>
    <row r="4167" customHeight="1" spans="1:3">
      <c r="A4167" s="57"/>
      <c r="B4167" s="57"/>
      <c r="C4167" s="57"/>
    </row>
    <row r="4168" customHeight="1" spans="1:3">
      <c r="A4168" s="57"/>
      <c r="B4168" s="57"/>
      <c r="C4168" s="57"/>
    </row>
    <row r="4169" customHeight="1" spans="1:3">
      <c r="A4169" s="57"/>
      <c r="B4169" s="57"/>
      <c r="C4169" s="57"/>
    </row>
    <row r="4170" customHeight="1" spans="1:3">
      <c r="A4170" s="57"/>
      <c r="B4170" s="57"/>
      <c r="C4170" s="57"/>
    </row>
    <row r="4171" customHeight="1" spans="1:3">
      <c r="A4171" s="57"/>
      <c r="B4171" s="57"/>
      <c r="C4171" s="57"/>
    </row>
    <row r="4172" customHeight="1" spans="1:3">
      <c r="A4172" s="57"/>
      <c r="B4172" s="57"/>
      <c r="C4172" s="57"/>
    </row>
    <row r="4173" customHeight="1" spans="1:3">
      <c r="A4173" s="57"/>
      <c r="B4173" s="57"/>
      <c r="C4173" s="57"/>
    </row>
    <row r="4174" customHeight="1" spans="1:3">
      <c r="A4174" s="57"/>
      <c r="B4174" s="57"/>
      <c r="C4174" s="57"/>
    </row>
    <row r="4175" customHeight="1" spans="1:3">
      <c r="A4175" s="57"/>
      <c r="B4175" s="57"/>
      <c r="C4175" s="57"/>
    </row>
    <row r="4176" customHeight="1" spans="1:3">
      <c r="A4176" s="57"/>
      <c r="B4176" s="57"/>
      <c r="C4176" s="57"/>
    </row>
    <row r="4177" customHeight="1" spans="1:3">
      <c r="A4177" s="57"/>
      <c r="B4177" s="57"/>
      <c r="C4177" s="57"/>
    </row>
    <row r="4178" customHeight="1" spans="1:3">
      <c r="A4178" s="57"/>
      <c r="B4178" s="57"/>
      <c r="C4178" s="57"/>
    </row>
    <row r="4179" customHeight="1" spans="1:3">
      <c r="A4179" s="57"/>
      <c r="B4179" s="57"/>
      <c r="C4179" s="57"/>
    </row>
    <row r="4180" customHeight="1" spans="1:3">
      <c r="A4180" s="57"/>
      <c r="B4180" s="57"/>
      <c r="C4180" s="57"/>
    </row>
    <row r="4181" customHeight="1" spans="1:3">
      <c r="A4181" s="57"/>
      <c r="B4181" s="57"/>
      <c r="C4181" s="57"/>
    </row>
    <row r="4182" customHeight="1" spans="1:3">
      <c r="A4182" s="57"/>
      <c r="B4182" s="57"/>
      <c r="C4182" s="57"/>
    </row>
    <row r="4183" customHeight="1" spans="1:3">
      <c r="A4183" s="57"/>
      <c r="B4183" s="57"/>
      <c r="C4183" s="57"/>
    </row>
    <row r="4184" customHeight="1" spans="1:3">
      <c r="A4184" s="57"/>
      <c r="B4184" s="57"/>
      <c r="C4184" s="57"/>
    </row>
    <row r="4185" customHeight="1" spans="1:3">
      <c r="A4185" s="57"/>
      <c r="B4185" s="57"/>
      <c r="C4185" s="57"/>
    </row>
    <row r="4186" customHeight="1" spans="1:3">
      <c r="A4186" s="57"/>
      <c r="B4186" s="57"/>
      <c r="C4186" s="57"/>
    </row>
    <row r="4187" customHeight="1" spans="1:3">
      <c r="A4187" s="57"/>
      <c r="B4187" s="57"/>
      <c r="C4187" s="57"/>
    </row>
    <row r="4188" customHeight="1" spans="1:3">
      <c r="A4188" s="57"/>
      <c r="B4188" s="57"/>
      <c r="C4188" s="57"/>
    </row>
    <row r="4189" customHeight="1" spans="1:3">
      <c r="A4189" s="57"/>
      <c r="B4189" s="57"/>
      <c r="C4189" s="57"/>
    </row>
    <row r="4190" customHeight="1" spans="1:3">
      <c r="A4190" s="57"/>
      <c r="B4190" s="57"/>
      <c r="C4190" s="57"/>
    </row>
    <row r="4191" customHeight="1" spans="1:3">
      <c r="A4191" s="57"/>
      <c r="B4191" s="57"/>
      <c r="C4191" s="57"/>
    </row>
    <row r="4192" customHeight="1" spans="1:3">
      <c r="A4192" s="57"/>
      <c r="B4192" s="57"/>
      <c r="C4192" s="57"/>
    </row>
    <row r="4193" customHeight="1" spans="1:3">
      <c r="A4193" s="57"/>
      <c r="B4193" s="57"/>
      <c r="C4193" s="57"/>
    </row>
    <row r="4194" customHeight="1" spans="1:3">
      <c r="A4194" s="57"/>
      <c r="B4194" s="57"/>
      <c r="C4194" s="57"/>
    </row>
    <row r="4195" customHeight="1" spans="1:3">
      <c r="A4195" s="57"/>
      <c r="B4195" s="57"/>
      <c r="C4195" s="57"/>
    </row>
    <row r="4196" customHeight="1" spans="1:3">
      <c r="A4196" s="57"/>
      <c r="B4196" s="57"/>
      <c r="C4196" s="57"/>
    </row>
    <row r="4197" customHeight="1" spans="1:3">
      <c r="A4197" s="57"/>
      <c r="B4197" s="57"/>
      <c r="C4197" s="57"/>
    </row>
    <row r="4198" customHeight="1" spans="1:3">
      <c r="A4198" s="57"/>
      <c r="B4198" s="57"/>
      <c r="C4198" s="57"/>
    </row>
    <row r="4199" customHeight="1" spans="1:3">
      <c r="A4199" s="57"/>
      <c r="B4199" s="57"/>
      <c r="C4199" s="57"/>
    </row>
    <row r="4200" customHeight="1" spans="1:3">
      <c r="A4200" s="57"/>
      <c r="B4200" s="57"/>
      <c r="C4200" s="57"/>
    </row>
    <row r="4201" customHeight="1" spans="1:3">
      <c r="A4201" s="57"/>
      <c r="B4201" s="57"/>
      <c r="C4201" s="57"/>
    </row>
    <row r="4202" customHeight="1" spans="1:3">
      <c r="A4202" s="57"/>
      <c r="B4202" s="57"/>
      <c r="C4202" s="57"/>
    </row>
    <row r="4203" customHeight="1" spans="1:3">
      <c r="A4203" s="57"/>
      <c r="B4203" s="57"/>
      <c r="C4203" s="57"/>
    </row>
    <row r="4204" customHeight="1" spans="1:3">
      <c r="A4204" s="57"/>
      <c r="B4204" s="57"/>
      <c r="C4204" s="57"/>
    </row>
    <row r="4205" customHeight="1" spans="1:3">
      <c r="A4205" s="57"/>
      <c r="B4205" s="57"/>
      <c r="C4205" s="57"/>
    </row>
    <row r="4206" customHeight="1" spans="1:3">
      <c r="A4206" s="57"/>
      <c r="B4206" s="57"/>
      <c r="C4206" s="57"/>
    </row>
    <row r="4207" customHeight="1" spans="1:3">
      <c r="A4207" s="57"/>
      <c r="B4207" s="57"/>
      <c r="C4207" s="57"/>
    </row>
    <row r="4208" customHeight="1" spans="1:3">
      <c r="A4208" s="57"/>
      <c r="B4208" s="57"/>
      <c r="C4208" s="57"/>
    </row>
    <row r="4209" customHeight="1" spans="1:3">
      <c r="A4209" s="57"/>
      <c r="B4209" s="57"/>
      <c r="C4209" s="57"/>
    </row>
    <row r="4210" customHeight="1" spans="1:3">
      <c r="A4210" s="57"/>
      <c r="B4210" s="57"/>
      <c r="C4210" s="57"/>
    </row>
    <row r="4211" customHeight="1" spans="1:3">
      <c r="A4211" s="57"/>
      <c r="B4211" s="57"/>
      <c r="C4211" s="57"/>
    </row>
    <row r="4212" customHeight="1" spans="1:3">
      <c r="A4212" s="57"/>
      <c r="B4212" s="57"/>
      <c r="C4212" s="57"/>
    </row>
    <row r="4213" customHeight="1" spans="1:3">
      <c r="A4213" s="57"/>
      <c r="B4213" s="57"/>
      <c r="C4213" s="57"/>
    </row>
    <row r="4214" customHeight="1" spans="1:3">
      <c r="A4214" s="57"/>
      <c r="B4214" s="57"/>
      <c r="C4214" s="57"/>
    </row>
    <row r="4215" customHeight="1" spans="1:3">
      <c r="A4215" s="57"/>
      <c r="B4215" s="57"/>
      <c r="C4215" s="57"/>
    </row>
    <row r="4216" customHeight="1" spans="1:3">
      <c r="A4216" s="57"/>
      <c r="B4216" s="57"/>
      <c r="C4216" s="57"/>
    </row>
    <row r="4217" customHeight="1" spans="1:3">
      <c r="A4217" s="57"/>
      <c r="B4217" s="57"/>
      <c r="C4217" s="57"/>
    </row>
    <row r="4218" customHeight="1" spans="1:3">
      <c r="A4218" s="57"/>
      <c r="B4218" s="57"/>
      <c r="C4218" s="57"/>
    </row>
    <row r="4219" customHeight="1" spans="1:3">
      <c r="A4219" s="57"/>
      <c r="B4219" s="57"/>
      <c r="C4219" s="57"/>
    </row>
    <row r="4220" customHeight="1" spans="1:3">
      <c r="A4220" s="57"/>
      <c r="B4220" s="57"/>
      <c r="C4220" s="57"/>
    </row>
    <row r="4221" customHeight="1" spans="1:3">
      <c r="A4221" s="57"/>
      <c r="B4221" s="57"/>
      <c r="C4221" s="57"/>
    </row>
    <row r="4222" customHeight="1" spans="1:3">
      <c r="A4222" s="57"/>
      <c r="B4222" s="57"/>
      <c r="C4222" s="57"/>
    </row>
    <row r="4223" customHeight="1" spans="1:3">
      <c r="A4223" s="57"/>
      <c r="B4223" s="57"/>
      <c r="C4223" s="57"/>
    </row>
    <row r="4224" customHeight="1" spans="1:3">
      <c r="A4224" s="57"/>
      <c r="B4224" s="57"/>
      <c r="C4224" s="57"/>
    </row>
    <row r="4225" customHeight="1" spans="1:3">
      <c r="A4225" s="57"/>
      <c r="B4225" s="57"/>
      <c r="C4225" s="57"/>
    </row>
    <row r="4226" customHeight="1" spans="1:3">
      <c r="A4226" s="57"/>
      <c r="B4226" s="57"/>
      <c r="C4226" s="57"/>
    </row>
    <row r="4227" customHeight="1" spans="1:3">
      <c r="A4227" s="57"/>
      <c r="B4227" s="57"/>
      <c r="C4227" s="57"/>
    </row>
    <row r="4228" customHeight="1" spans="1:3">
      <c r="A4228" s="57"/>
      <c r="B4228" s="57"/>
      <c r="C4228" s="57"/>
    </row>
    <row r="4229" customHeight="1" spans="1:3">
      <c r="A4229" s="57"/>
      <c r="B4229" s="57"/>
      <c r="C4229" s="57"/>
    </row>
    <row r="4230" customHeight="1" spans="1:3">
      <c r="A4230" s="57"/>
      <c r="B4230" s="57"/>
      <c r="C4230" s="57"/>
    </row>
    <row r="4231" customHeight="1" spans="1:3">
      <c r="A4231" s="57"/>
      <c r="B4231" s="57"/>
      <c r="C4231" s="57"/>
    </row>
    <row r="4232" customHeight="1" spans="1:3">
      <c r="A4232" s="57"/>
      <c r="B4232" s="57"/>
      <c r="C4232" s="57"/>
    </row>
    <row r="4233" customHeight="1" spans="1:3">
      <c r="A4233" s="57"/>
      <c r="B4233" s="57"/>
      <c r="C4233" s="57"/>
    </row>
    <row r="4234" customHeight="1" spans="1:3">
      <c r="A4234" s="57"/>
      <c r="B4234" s="57"/>
      <c r="C4234" s="57"/>
    </row>
    <row r="4235" customHeight="1" spans="1:3">
      <c r="A4235" s="57"/>
      <c r="B4235" s="57"/>
      <c r="C4235" s="57"/>
    </row>
    <row r="4236" customHeight="1" spans="1:3">
      <c r="A4236" s="57"/>
      <c r="B4236" s="57"/>
      <c r="C4236" s="57"/>
    </row>
    <row r="4237" customHeight="1" spans="1:3">
      <c r="A4237" s="57"/>
      <c r="B4237" s="57"/>
      <c r="C4237" s="57"/>
    </row>
    <row r="4238" customHeight="1" spans="1:3">
      <c r="A4238" s="57"/>
      <c r="B4238" s="57"/>
      <c r="C4238" s="57"/>
    </row>
    <row r="4239" customHeight="1" spans="1:3">
      <c r="A4239" s="57"/>
      <c r="B4239" s="57"/>
      <c r="C4239" s="57"/>
    </row>
    <row r="4240" customHeight="1" spans="1:3">
      <c r="A4240" s="57"/>
      <c r="B4240" s="57"/>
      <c r="C4240" s="57"/>
    </row>
    <row r="4241" customHeight="1" spans="1:3">
      <c r="A4241" s="57"/>
      <c r="B4241" s="57"/>
      <c r="C4241" s="57"/>
    </row>
    <row r="4242" customHeight="1" spans="1:3">
      <c r="A4242" s="57"/>
      <c r="B4242" s="57"/>
      <c r="C4242" s="57"/>
    </row>
    <row r="4243" customHeight="1" spans="1:3">
      <c r="A4243" s="57"/>
      <c r="B4243" s="57"/>
      <c r="C4243" s="57"/>
    </row>
    <row r="4244" customHeight="1" spans="1:3">
      <c r="A4244" s="57"/>
      <c r="B4244" s="57"/>
      <c r="C4244" s="57"/>
    </row>
    <row r="4245" customHeight="1" spans="1:3">
      <c r="A4245" s="57"/>
      <c r="B4245" s="57"/>
      <c r="C4245" s="57"/>
    </row>
    <row r="4246" customHeight="1" spans="1:3">
      <c r="A4246" s="57"/>
      <c r="B4246" s="57"/>
      <c r="C4246" s="57"/>
    </row>
    <row r="4247" customHeight="1" spans="1:3">
      <c r="A4247" s="57"/>
      <c r="B4247" s="57"/>
      <c r="C4247" s="57"/>
    </row>
    <row r="4248" customHeight="1" spans="1:3">
      <c r="A4248" s="57"/>
      <c r="B4248" s="57"/>
      <c r="C4248" s="57"/>
    </row>
    <row r="4249" customHeight="1" spans="1:3">
      <c r="A4249" s="57"/>
      <c r="B4249" s="57"/>
      <c r="C4249" s="57"/>
    </row>
    <row r="4250" customHeight="1" spans="1:3">
      <c r="A4250" s="57"/>
      <c r="B4250" s="57"/>
      <c r="C4250" s="57"/>
    </row>
    <row r="4251" customHeight="1" spans="1:3">
      <c r="A4251" s="57"/>
      <c r="B4251" s="57"/>
      <c r="C4251" s="57"/>
    </row>
    <row r="4252" customHeight="1" spans="1:3">
      <c r="A4252" s="57"/>
      <c r="B4252" s="57"/>
      <c r="C4252" s="57"/>
    </row>
    <row r="4253" customHeight="1" spans="1:3">
      <c r="A4253" s="57"/>
      <c r="B4253" s="57"/>
      <c r="C4253" s="57"/>
    </row>
    <row r="4254" customHeight="1" spans="1:3">
      <c r="A4254" s="57"/>
      <c r="B4254" s="57"/>
      <c r="C4254" s="57"/>
    </row>
    <row r="4255" customHeight="1" spans="1:3">
      <c r="A4255" s="57"/>
      <c r="B4255" s="57"/>
      <c r="C4255" s="57"/>
    </row>
    <row r="4256" customHeight="1" spans="1:3">
      <c r="A4256" s="57"/>
      <c r="B4256" s="57"/>
      <c r="C4256" s="57"/>
    </row>
    <row r="4257" customHeight="1" spans="1:3">
      <c r="A4257" s="57"/>
      <c r="B4257" s="57"/>
      <c r="C4257" s="57"/>
    </row>
    <row r="4258" customHeight="1" spans="1:3">
      <c r="A4258" s="57"/>
      <c r="B4258" s="57"/>
      <c r="C4258" s="57"/>
    </row>
    <row r="4259" customHeight="1" spans="1:3">
      <c r="A4259" s="57"/>
      <c r="B4259" s="57"/>
      <c r="C4259" s="57"/>
    </row>
    <row r="4260" customHeight="1" spans="1:3">
      <c r="A4260" s="57"/>
      <c r="B4260" s="57"/>
      <c r="C4260" s="57"/>
    </row>
    <row r="4261" customHeight="1" spans="1:3">
      <c r="A4261" s="57"/>
      <c r="B4261" s="57"/>
      <c r="C4261" s="57"/>
    </row>
    <row r="4262" customHeight="1" spans="1:3">
      <c r="A4262" s="57"/>
      <c r="B4262" s="57"/>
      <c r="C4262" s="57"/>
    </row>
    <row r="4263" customHeight="1" spans="1:3">
      <c r="A4263" s="57"/>
      <c r="B4263" s="57"/>
      <c r="C4263" s="57"/>
    </row>
    <row r="4264" customHeight="1" spans="1:3">
      <c r="A4264" s="57"/>
      <c r="B4264" s="57"/>
      <c r="C4264" s="57"/>
    </row>
    <row r="4265" customHeight="1" spans="1:3">
      <c r="A4265" s="57"/>
      <c r="B4265" s="57"/>
      <c r="C4265" s="57"/>
    </row>
    <row r="4266" customHeight="1" spans="1:3">
      <c r="A4266" s="57"/>
      <c r="B4266" s="57"/>
      <c r="C4266" s="57"/>
    </row>
    <row r="4267" customHeight="1" spans="1:3">
      <c r="A4267" s="57"/>
      <c r="B4267" s="57"/>
      <c r="C4267" s="57"/>
    </row>
    <row r="4268" customHeight="1" spans="1:3">
      <c r="A4268" s="57"/>
      <c r="B4268" s="57"/>
      <c r="C4268" s="57"/>
    </row>
    <row r="4269" customHeight="1" spans="1:3">
      <c r="A4269" s="57"/>
      <c r="B4269" s="57"/>
      <c r="C4269" s="57"/>
    </row>
    <row r="4270" customHeight="1" spans="1:3">
      <c r="A4270" s="57"/>
      <c r="B4270" s="57"/>
      <c r="C4270" s="57"/>
    </row>
    <row r="4271" customHeight="1" spans="1:3">
      <c r="A4271" s="57"/>
      <c r="B4271" s="57"/>
      <c r="C4271" s="57"/>
    </row>
    <row r="4272" customHeight="1" spans="1:3">
      <c r="A4272" s="57"/>
      <c r="B4272" s="57"/>
      <c r="C4272" s="57"/>
    </row>
    <row r="4273" customHeight="1" spans="1:3">
      <c r="A4273" s="57"/>
      <c r="B4273" s="57"/>
      <c r="C4273" s="57"/>
    </row>
    <row r="4274" customHeight="1" spans="1:3">
      <c r="A4274" s="57"/>
      <c r="B4274" s="57"/>
      <c r="C4274" s="57"/>
    </row>
    <row r="4275" customHeight="1" spans="1:3">
      <c r="A4275" s="57"/>
      <c r="B4275" s="57"/>
      <c r="C4275" s="57"/>
    </row>
    <row r="4276" customHeight="1" spans="1:3">
      <c r="A4276" s="57"/>
      <c r="B4276" s="57"/>
      <c r="C4276" s="57"/>
    </row>
    <row r="4277" customHeight="1" spans="1:3">
      <c r="A4277" s="57"/>
      <c r="B4277" s="57"/>
      <c r="C4277" s="57"/>
    </row>
    <row r="4278" customHeight="1" spans="1:3">
      <c r="A4278" s="57"/>
      <c r="B4278" s="57"/>
      <c r="C4278" s="57"/>
    </row>
    <row r="4279" customHeight="1" spans="1:3">
      <c r="A4279" s="57"/>
      <c r="B4279" s="57"/>
      <c r="C4279" s="57"/>
    </row>
    <row r="4280" customHeight="1" spans="1:3">
      <c r="A4280" s="57"/>
      <c r="B4280" s="57"/>
      <c r="C4280" s="57"/>
    </row>
    <row r="4281" customHeight="1" spans="1:3">
      <c r="A4281" s="57"/>
      <c r="B4281" s="57"/>
      <c r="C4281" s="57"/>
    </row>
    <row r="4282" customHeight="1" spans="1:3">
      <c r="A4282" s="57"/>
      <c r="B4282" s="57"/>
      <c r="C4282" s="57"/>
    </row>
    <row r="4283" customHeight="1" spans="1:3">
      <c r="A4283" s="57"/>
      <c r="B4283" s="57"/>
      <c r="C4283" s="57"/>
    </row>
    <row r="4284" customHeight="1" spans="1:3">
      <c r="A4284" s="57"/>
      <c r="B4284" s="57"/>
      <c r="C4284" s="57"/>
    </row>
    <row r="4285" customHeight="1" spans="1:3">
      <c r="A4285" s="57"/>
      <c r="B4285" s="57"/>
      <c r="C4285" s="57"/>
    </row>
    <row r="4286" customHeight="1" spans="1:3">
      <c r="A4286" s="57"/>
      <c r="B4286" s="57"/>
      <c r="C4286" s="57"/>
    </row>
    <row r="4287" customHeight="1" spans="1:3">
      <c r="A4287" s="57"/>
      <c r="B4287" s="57"/>
      <c r="C4287" s="57"/>
    </row>
    <row r="4288" customHeight="1" spans="1:3">
      <c r="A4288" s="57"/>
      <c r="B4288" s="57"/>
      <c r="C4288" s="57"/>
    </row>
    <row r="4289" customHeight="1" spans="1:3">
      <c r="A4289" s="57"/>
      <c r="B4289" s="57"/>
      <c r="C4289" s="57"/>
    </row>
    <row r="4290" customHeight="1" spans="1:3">
      <c r="A4290" s="57"/>
      <c r="B4290" s="57"/>
      <c r="C4290" s="57"/>
    </row>
    <row r="4291" customHeight="1" spans="1:3">
      <c r="A4291" s="57"/>
      <c r="B4291" s="57"/>
      <c r="C4291" s="57"/>
    </row>
    <row r="4292" customHeight="1" spans="1:3">
      <c r="A4292" s="57"/>
      <c r="B4292" s="57"/>
      <c r="C4292" s="57"/>
    </row>
    <row r="4293" customHeight="1" spans="1:3">
      <c r="A4293" s="57"/>
      <c r="B4293" s="57"/>
      <c r="C4293" s="57"/>
    </row>
    <row r="4294" customHeight="1" spans="1:3">
      <c r="A4294" s="57"/>
      <c r="B4294" s="57"/>
      <c r="C4294" s="57"/>
    </row>
    <row r="4295" customHeight="1" spans="1:3">
      <c r="A4295" s="57"/>
      <c r="B4295" s="57"/>
      <c r="C4295" s="57"/>
    </row>
    <row r="4296" customHeight="1" spans="1:3">
      <c r="A4296" s="57"/>
      <c r="B4296" s="57"/>
      <c r="C4296" s="57"/>
    </row>
    <row r="4297" customHeight="1" spans="1:3">
      <c r="A4297" s="57"/>
      <c r="B4297" s="57"/>
      <c r="C4297" s="57"/>
    </row>
    <row r="4298" customHeight="1" spans="1:3">
      <c r="A4298" s="57"/>
      <c r="B4298" s="57"/>
      <c r="C4298" s="57"/>
    </row>
    <row r="4299" customHeight="1" spans="1:3">
      <c r="A4299" s="57"/>
      <c r="B4299" s="57"/>
      <c r="C4299" s="57"/>
    </row>
    <row r="4300" customHeight="1" spans="1:3">
      <c r="A4300" s="57"/>
      <c r="B4300" s="57"/>
      <c r="C4300" s="57"/>
    </row>
    <row r="4301" customHeight="1" spans="1:3">
      <c r="A4301" s="57"/>
      <c r="B4301" s="57"/>
      <c r="C4301" s="57"/>
    </row>
    <row r="4302" customHeight="1" spans="1:3">
      <c r="A4302" s="57"/>
      <c r="B4302" s="57"/>
      <c r="C4302" s="57"/>
    </row>
    <row r="4303" customHeight="1" spans="1:3">
      <c r="A4303" s="57"/>
      <c r="B4303" s="57"/>
      <c r="C4303" s="57"/>
    </row>
    <row r="4304" customHeight="1" spans="1:3">
      <c r="A4304" s="57"/>
      <c r="B4304" s="57"/>
      <c r="C4304" s="57"/>
    </row>
    <row r="4305" customHeight="1" spans="1:3">
      <c r="A4305" s="57"/>
      <c r="B4305" s="57"/>
      <c r="C4305" s="57"/>
    </row>
    <row r="4306" customHeight="1" spans="1:3">
      <c r="A4306" s="57"/>
      <c r="B4306" s="57"/>
      <c r="C4306" s="57"/>
    </row>
    <row r="4307" customHeight="1" spans="1:3">
      <c r="A4307" s="57"/>
      <c r="B4307" s="57"/>
      <c r="C4307" s="57"/>
    </row>
    <row r="4308" customHeight="1" spans="1:3">
      <c r="A4308" s="57"/>
      <c r="B4308" s="57"/>
      <c r="C4308" s="57"/>
    </row>
    <row r="4309" customHeight="1" spans="1:3">
      <c r="A4309" s="57"/>
      <c r="B4309" s="57"/>
      <c r="C4309" s="57"/>
    </row>
    <row r="4310" customHeight="1" spans="1:3">
      <c r="A4310" s="57"/>
      <c r="B4310" s="57"/>
      <c r="C4310" s="57"/>
    </row>
    <row r="4311" customHeight="1" spans="1:3">
      <c r="A4311" s="57"/>
      <c r="B4311" s="57"/>
      <c r="C4311" s="57"/>
    </row>
    <row r="4312" customHeight="1" spans="1:3">
      <c r="A4312" s="57"/>
      <c r="B4312" s="57"/>
      <c r="C4312" s="57"/>
    </row>
    <row r="4313" customHeight="1" spans="1:3">
      <c r="A4313" s="57"/>
      <c r="B4313" s="57"/>
      <c r="C4313" s="57"/>
    </row>
    <row r="4314" customHeight="1" spans="1:3">
      <c r="A4314" s="57"/>
      <c r="B4314" s="57"/>
      <c r="C4314" s="57"/>
    </row>
    <row r="4315" customHeight="1" spans="1:3">
      <c r="A4315" s="57"/>
      <c r="B4315" s="57"/>
      <c r="C4315" s="57"/>
    </row>
    <row r="4316" customHeight="1" spans="1:3">
      <c r="A4316" s="57"/>
      <c r="B4316" s="57"/>
      <c r="C4316" s="57"/>
    </row>
    <row r="4317" customHeight="1" spans="1:3">
      <c r="A4317" s="57"/>
      <c r="B4317" s="57"/>
      <c r="C4317" s="57"/>
    </row>
    <row r="4318" customHeight="1" spans="1:3">
      <c r="A4318" s="57"/>
      <c r="B4318" s="57"/>
      <c r="C4318" s="57"/>
    </row>
    <row r="4319" customHeight="1" spans="1:3">
      <c r="A4319" s="57"/>
      <c r="B4319" s="57"/>
      <c r="C4319" s="57"/>
    </row>
    <row r="4320" customHeight="1" spans="1:3">
      <c r="A4320" s="57"/>
      <c r="B4320" s="57"/>
      <c r="C4320" s="57"/>
    </row>
    <row r="4321" customHeight="1" spans="1:3">
      <c r="A4321" s="57"/>
      <c r="B4321" s="57"/>
      <c r="C4321" s="57"/>
    </row>
    <row r="4322" customHeight="1" spans="1:3">
      <c r="A4322" s="57"/>
      <c r="B4322" s="57"/>
      <c r="C4322" s="57"/>
    </row>
    <row r="4323" customHeight="1" spans="1:3">
      <c r="A4323" s="57"/>
      <c r="B4323" s="57"/>
      <c r="C4323" s="57"/>
    </row>
    <row r="4324" customHeight="1" spans="1:3">
      <c r="A4324" s="57"/>
      <c r="B4324" s="57"/>
      <c r="C4324" s="57"/>
    </row>
    <row r="4325" customHeight="1" spans="1:3">
      <c r="A4325" s="57"/>
      <c r="B4325" s="57"/>
      <c r="C4325" s="57"/>
    </row>
    <row r="4326" customHeight="1" spans="1:3">
      <c r="A4326" s="57"/>
      <c r="B4326" s="57"/>
      <c r="C4326" s="57"/>
    </row>
    <row r="4327" customHeight="1" spans="1:3">
      <c r="A4327" s="57"/>
      <c r="B4327" s="57"/>
      <c r="C4327" s="57"/>
    </row>
    <row r="4328" customHeight="1" spans="1:3">
      <c r="A4328" s="57"/>
      <c r="B4328" s="57"/>
      <c r="C4328" s="57"/>
    </row>
    <row r="4329" customHeight="1" spans="1:3">
      <c r="A4329" s="57"/>
      <c r="B4329" s="57"/>
      <c r="C4329" s="57"/>
    </row>
    <row r="4330" customHeight="1" spans="1:3">
      <c r="A4330" s="57"/>
      <c r="B4330" s="57"/>
      <c r="C4330" s="57"/>
    </row>
    <row r="4331" customHeight="1" spans="1:3">
      <c r="A4331" s="57"/>
      <c r="B4331" s="57"/>
      <c r="C4331" s="57"/>
    </row>
    <row r="4332" customHeight="1" spans="1:3">
      <c r="A4332" s="57"/>
      <c r="B4332" s="57"/>
      <c r="C4332" s="57"/>
    </row>
    <row r="4333" customHeight="1" spans="1:3">
      <c r="A4333" s="57"/>
      <c r="B4333" s="57"/>
      <c r="C4333" s="57"/>
    </row>
    <row r="4334" customHeight="1" spans="1:3">
      <c r="A4334" s="57"/>
      <c r="B4334" s="57"/>
      <c r="C4334" s="57"/>
    </row>
    <row r="4335" customHeight="1" spans="1:3">
      <c r="A4335" s="57"/>
      <c r="B4335" s="57"/>
      <c r="C4335" s="57"/>
    </row>
    <row r="4336" customHeight="1" spans="1:3">
      <c r="A4336" s="57"/>
      <c r="B4336" s="57"/>
      <c r="C4336" s="57"/>
    </row>
    <row r="4337" customHeight="1" spans="1:3">
      <c r="A4337" s="57"/>
      <c r="B4337" s="57"/>
      <c r="C4337" s="57"/>
    </row>
    <row r="4338" customHeight="1" spans="1:3">
      <c r="A4338" s="57"/>
      <c r="B4338" s="57"/>
      <c r="C4338" s="57"/>
    </row>
    <row r="4339" customHeight="1" spans="1:3">
      <c r="A4339" s="57"/>
      <c r="B4339" s="57"/>
      <c r="C4339" s="57"/>
    </row>
    <row r="4340" customHeight="1" spans="1:3">
      <c r="A4340" s="57"/>
      <c r="B4340" s="57"/>
      <c r="C4340" s="57"/>
    </row>
    <row r="4341" customHeight="1" spans="1:3">
      <c r="A4341" s="57"/>
      <c r="B4341" s="57"/>
      <c r="C4341" s="57"/>
    </row>
    <row r="4342" customHeight="1" spans="1:3">
      <c r="A4342" s="57"/>
      <c r="B4342" s="57"/>
      <c r="C4342" s="57"/>
    </row>
    <row r="4343" customHeight="1" spans="1:3">
      <c r="A4343" s="57"/>
      <c r="B4343" s="57"/>
      <c r="C4343" s="57"/>
    </row>
    <row r="4344" customHeight="1" spans="1:3">
      <c r="A4344" s="57"/>
      <c r="B4344" s="57"/>
      <c r="C4344" s="57"/>
    </row>
    <row r="4345" customHeight="1" spans="1:3">
      <c r="A4345" s="57"/>
      <c r="B4345" s="57"/>
      <c r="C4345" s="57"/>
    </row>
    <row r="4346" customHeight="1" spans="1:3">
      <c r="A4346" s="57"/>
      <c r="B4346" s="57"/>
      <c r="C4346" s="57"/>
    </row>
    <row r="4347" customHeight="1" spans="1:3">
      <c r="A4347" s="57"/>
      <c r="B4347" s="57"/>
      <c r="C4347" s="57"/>
    </row>
    <row r="4348" customHeight="1" spans="1:3">
      <c r="A4348" s="57"/>
      <c r="B4348" s="57"/>
      <c r="C4348" s="57"/>
    </row>
    <row r="4349" customHeight="1" spans="1:3">
      <c r="A4349" s="57"/>
      <c r="B4349" s="57"/>
      <c r="C4349" s="57"/>
    </row>
    <row r="4350" customHeight="1" spans="1:3">
      <c r="A4350" s="57"/>
      <c r="B4350" s="57"/>
      <c r="C4350" s="57"/>
    </row>
    <row r="4351" customHeight="1" spans="1:3">
      <c r="A4351" s="57"/>
      <c r="B4351" s="57"/>
      <c r="C4351" s="57"/>
    </row>
    <row r="4352" customHeight="1" spans="1:3">
      <c r="A4352" s="57"/>
      <c r="B4352" s="57"/>
      <c r="C4352" s="57"/>
    </row>
    <row r="4353" customHeight="1" spans="1:3">
      <c r="A4353" s="57"/>
      <c r="B4353" s="57"/>
      <c r="C4353" s="57"/>
    </row>
    <row r="4354" customHeight="1" spans="1:3">
      <c r="A4354" s="57"/>
      <c r="B4354" s="57"/>
      <c r="C4354" s="57"/>
    </row>
    <row r="4355" customHeight="1" spans="1:3">
      <c r="A4355" s="57"/>
      <c r="B4355" s="57"/>
      <c r="C4355" s="57"/>
    </row>
    <row r="4356" customHeight="1" spans="1:3">
      <c r="A4356" s="57"/>
      <c r="B4356" s="57"/>
      <c r="C4356" s="57"/>
    </row>
    <row r="4357" customHeight="1" spans="1:3">
      <c r="A4357" s="57"/>
      <c r="B4357" s="57"/>
      <c r="C4357" s="57"/>
    </row>
    <row r="4358" customHeight="1" spans="1:3">
      <c r="A4358" s="57"/>
      <c r="B4358" s="57"/>
      <c r="C4358" s="57"/>
    </row>
    <row r="4359" customHeight="1" spans="1:3">
      <c r="A4359" s="57"/>
      <c r="B4359" s="57"/>
      <c r="C4359" s="57"/>
    </row>
    <row r="4360" customHeight="1" spans="1:3">
      <c r="A4360" s="57"/>
      <c r="B4360" s="57"/>
      <c r="C4360" s="57"/>
    </row>
    <row r="4361" customHeight="1" spans="1:3">
      <c r="A4361" s="57"/>
      <c r="B4361" s="57"/>
      <c r="C4361" s="57"/>
    </row>
    <row r="4362" customHeight="1" spans="1:3">
      <c r="A4362" s="57"/>
      <c r="B4362" s="57"/>
      <c r="C4362" s="57"/>
    </row>
    <row r="4363" customHeight="1" spans="1:3">
      <c r="A4363" s="57"/>
      <c r="B4363" s="57"/>
      <c r="C4363" s="57"/>
    </row>
    <row r="4364" customHeight="1" spans="1:3">
      <c r="A4364" s="57"/>
      <c r="B4364" s="57"/>
      <c r="C4364" s="57"/>
    </row>
    <row r="4365" customHeight="1" spans="1:3">
      <c r="A4365" s="57"/>
      <c r="B4365" s="57"/>
      <c r="C4365" s="57"/>
    </row>
    <row r="4366" customHeight="1" spans="1:3">
      <c r="A4366" s="57"/>
      <c r="B4366" s="57"/>
      <c r="C4366" s="57"/>
    </row>
    <row r="4367" customHeight="1" spans="1:3">
      <c r="A4367" s="57"/>
      <c r="B4367" s="57"/>
      <c r="C4367" s="57"/>
    </row>
    <row r="4368" customHeight="1" spans="1:3">
      <c r="A4368" s="57"/>
      <c r="B4368" s="57"/>
      <c r="C4368" s="57"/>
    </row>
    <row r="4369" customHeight="1" spans="1:3">
      <c r="A4369" s="57"/>
      <c r="B4369" s="57"/>
      <c r="C4369" s="57"/>
    </row>
    <row r="4370" customHeight="1" spans="1:3">
      <c r="A4370" s="57"/>
      <c r="B4370" s="57"/>
      <c r="C4370" s="57"/>
    </row>
    <row r="4371" customHeight="1" spans="1:3">
      <c r="A4371" s="57"/>
      <c r="B4371" s="57"/>
      <c r="C4371" s="57"/>
    </row>
    <row r="4372" customHeight="1" spans="1:3">
      <c r="A4372" s="57"/>
      <c r="B4372" s="57"/>
      <c r="C4372" s="57"/>
    </row>
    <row r="4373" customHeight="1" spans="1:3">
      <c r="A4373" s="57"/>
      <c r="B4373" s="57"/>
      <c r="C4373" s="57"/>
    </row>
    <row r="4374" customHeight="1" spans="1:3">
      <c r="A4374" s="57"/>
      <c r="B4374" s="57"/>
      <c r="C4374" s="57"/>
    </row>
    <row r="4375" customHeight="1" spans="1:3">
      <c r="A4375" s="57"/>
      <c r="B4375" s="57"/>
      <c r="C4375" s="57"/>
    </row>
    <row r="4376" customHeight="1" spans="1:3">
      <c r="A4376" s="57"/>
      <c r="B4376" s="57"/>
      <c r="C4376" s="57"/>
    </row>
    <row r="4377" customHeight="1" spans="1:3">
      <c r="A4377" s="57"/>
      <c r="B4377" s="57"/>
      <c r="C4377" s="57"/>
    </row>
    <row r="4378" customHeight="1" spans="1:3">
      <c r="A4378" s="57"/>
      <c r="B4378" s="57"/>
      <c r="C4378" s="57"/>
    </row>
    <row r="4379" customHeight="1" spans="1:3">
      <c r="A4379" s="57"/>
      <c r="B4379" s="57"/>
      <c r="C4379" s="57"/>
    </row>
    <row r="4380" customHeight="1" spans="1:3">
      <c r="A4380" s="57"/>
      <c r="B4380" s="57"/>
      <c r="C4380" s="57"/>
    </row>
    <row r="4381" customHeight="1" spans="1:3">
      <c r="A4381" s="57"/>
      <c r="B4381" s="57"/>
      <c r="C4381" s="57"/>
    </row>
    <row r="4382" customHeight="1" spans="1:3">
      <c r="A4382" s="57"/>
      <c r="B4382" s="57"/>
      <c r="C4382" s="57"/>
    </row>
    <row r="4383" customHeight="1" spans="1:3">
      <c r="A4383" s="57"/>
      <c r="B4383" s="57"/>
      <c r="C4383" s="57"/>
    </row>
    <row r="4384" customHeight="1" spans="1:3">
      <c r="A4384" s="57"/>
      <c r="B4384" s="57"/>
      <c r="C4384" s="57"/>
    </row>
    <row r="4385" customHeight="1" spans="1:3">
      <c r="A4385" s="57"/>
      <c r="B4385" s="57"/>
      <c r="C4385" s="57"/>
    </row>
    <row r="4386" customHeight="1" spans="1:3">
      <c r="A4386" s="57"/>
      <c r="B4386" s="57"/>
      <c r="C4386" s="57"/>
    </row>
    <row r="4387" customHeight="1" spans="1:3">
      <c r="A4387" s="57"/>
      <c r="B4387" s="57"/>
      <c r="C4387" s="57"/>
    </row>
    <row r="4388" customHeight="1" spans="1:3">
      <c r="A4388" s="57"/>
      <c r="B4388" s="57"/>
      <c r="C4388" s="57"/>
    </row>
    <row r="4389" customHeight="1" spans="1:3">
      <c r="A4389" s="57"/>
      <c r="B4389" s="57"/>
      <c r="C4389" s="57"/>
    </row>
    <row r="4390" customHeight="1" spans="1:3">
      <c r="A4390" s="57"/>
      <c r="B4390" s="57"/>
      <c r="C4390" s="57"/>
    </row>
    <row r="4391" customHeight="1" spans="1:3">
      <c r="A4391" s="57"/>
      <c r="B4391" s="57"/>
      <c r="C4391" s="57"/>
    </row>
    <row r="4392" customHeight="1" spans="1:3">
      <c r="A4392" s="57"/>
      <c r="B4392" s="57"/>
      <c r="C4392" s="57"/>
    </row>
    <row r="4393" customHeight="1" spans="1:3">
      <c r="A4393" s="57"/>
      <c r="B4393" s="57"/>
      <c r="C4393" s="57"/>
    </row>
    <row r="4394" customHeight="1" spans="1:3">
      <c r="A4394" s="57"/>
      <c r="B4394" s="57"/>
      <c r="C4394" s="57"/>
    </row>
    <row r="4395" customHeight="1" spans="1:3">
      <c r="A4395" s="57"/>
      <c r="B4395" s="57"/>
      <c r="C4395" s="57"/>
    </row>
    <row r="4396" customHeight="1" spans="1:3">
      <c r="A4396" s="57"/>
      <c r="B4396" s="57"/>
      <c r="C4396" s="57"/>
    </row>
    <row r="4397" customHeight="1" spans="1:3">
      <c r="A4397" s="57"/>
      <c r="B4397" s="57"/>
      <c r="C4397" s="57"/>
    </row>
    <row r="4398" customHeight="1" spans="1:3">
      <c r="A4398" s="57"/>
      <c r="B4398" s="57"/>
      <c r="C4398" s="57"/>
    </row>
    <row r="4399" customHeight="1" spans="1:3">
      <c r="A4399" s="57"/>
      <c r="B4399" s="57"/>
      <c r="C4399" s="57"/>
    </row>
    <row r="4400" customHeight="1" spans="1:3">
      <c r="A4400" s="57"/>
      <c r="B4400" s="57"/>
      <c r="C4400" s="57"/>
    </row>
    <row r="4401" customHeight="1" spans="1:3">
      <c r="A4401" s="57"/>
      <c r="B4401" s="57"/>
      <c r="C4401" s="57"/>
    </row>
    <row r="4402" customHeight="1" spans="1:3">
      <c r="A4402" s="57"/>
      <c r="B4402" s="57"/>
      <c r="C4402" s="57"/>
    </row>
    <row r="4403" customHeight="1" spans="1:3">
      <c r="A4403" s="57"/>
      <c r="B4403" s="57"/>
      <c r="C4403" s="57"/>
    </row>
    <row r="4404" customHeight="1" spans="1:3">
      <c r="A4404" s="57"/>
      <c r="B4404" s="57"/>
      <c r="C4404" s="57"/>
    </row>
    <row r="4405" customHeight="1" spans="1:3">
      <c r="A4405" s="57"/>
      <c r="B4405" s="57"/>
      <c r="C4405" s="57"/>
    </row>
    <row r="4406" customHeight="1" spans="1:3">
      <c r="A4406" s="57"/>
      <c r="B4406" s="57"/>
      <c r="C4406" s="57"/>
    </row>
    <row r="4407" customHeight="1" spans="1:3">
      <c r="A4407" s="57"/>
      <c r="B4407" s="57"/>
      <c r="C4407" s="57"/>
    </row>
    <row r="4408" customHeight="1" spans="1:3">
      <c r="A4408" s="57"/>
      <c r="B4408" s="57"/>
      <c r="C4408" s="57"/>
    </row>
    <row r="4409" customHeight="1" spans="1:3">
      <c r="A4409" s="57"/>
      <c r="B4409" s="57"/>
      <c r="C4409" s="57"/>
    </row>
    <row r="4410" customHeight="1" spans="1:3">
      <c r="A4410" s="57"/>
      <c r="B4410" s="57"/>
      <c r="C4410" s="57"/>
    </row>
    <row r="4411" customHeight="1" spans="1:3">
      <c r="A4411" s="57"/>
      <c r="B4411" s="57"/>
      <c r="C4411" s="57"/>
    </row>
    <row r="4412" customHeight="1" spans="1:3">
      <c r="A4412" s="57"/>
      <c r="B4412" s="57"/>
      <c r="C4412" s="57"/>
    </row>
    <row r="4413" customHeight="1" spans="1:3">
      <c r="A4413" s="57"/>
      <c r="B4413" s="57"/>
      <c r="C4413" s="57"/>
    </row>
    <row r="4414" customHeight="1" spans="1:3">
      <c r="A4414" s="57"/>
      <c r="B4414" s="57"/>
      <c r="C4414" s="57"/>
    </row>
    <row r="4415" customHeight="1" spans="1:3">
      <c r="A4415" s="57"/>
      <c r="B4415" s="57"/>
      <c r="C4415" s="57"/>
    </row>
    <row r="4416" customHeight="1" spans="1:3">
      <c r="A4416" s="57"/>
      <c r="B4416" s="57"/>
      <c r="C4416" s="57"/>
    </row>
    <row r="4417" customHeight="1" spans="1:3">
      <c r="A4417" s="57"/>
      <c r="B4417" s="57"/>
      <c r="C4417" s="57"/>
    </row>
    <row r="4418" customHeight="1" spans="1:3">
      <c r="A4418" s="57"/>
      <c r="B4418" s="57"/>
      <c r="C4418" s="57"/>
    </row>
    <row r="4419" customHeight="1" spans="1:3">
      <c r="A4419" s="57"/>
      <c r="B4419" s="57"/>
      <c r="C4419" s="57"/>
    </row>
    <row r="4420" customHeight="1" spans="1:3">
      <c r="A4420" s="57"/>
      <c r="B4420" s="57"/>
      <c r="C4420" s="57"/>
    </row>
    <row r="4421" customHeight="1" spans="1:3">
      <c r="A4421" s="57"/>
      <c r="B4421" s="57"/>
      <c r="C4421" s="57"/>
    </row>
    <row r="4422" customHeight="1" spans="1:3">
      <c r="A4422" s="57"/>
      <c r="B4422" s="57"/>
      <c r="C4422" s="57"/>
    </row>
    <row r="4423" customHeight="1" spans="1:3">
      <c r="A4423" s="57"/>
      <c r="B4423" s="57"/>
      <c r="C4423" s="57"/>
    </row>
    <row r="4424" customHeight="1" spans="1:3">
      <c r="A4424" s="57"/>
      <c r="B4424" s="57"/>
      <c r="C4424" s="57"/>
    </row>
    <row r="4425" customHeight="1" spans="1:3">
      <c r="A4425" s="57"/>
      <c r="B4425" s="57"/>
      <c r="C4425" s="57"/>
    </row>
    <row r="4426" customHeight="1" spans="1:3">
      <c r="A4426" s="57"/>
      <c r="B4426" s="57"/>
      <c r="C4426" s="57"/>
    </row>
    <row r="4427" customHeight="1" spans="1:3">
      <c r="A4427" s="57"/>
      <c r="B4427" s="57"/>
      <c r="C4427" s="57"/>
    </row>
    <row r="4428" customHeight="1" spans="1:3">
      <c r="A4428" s="57"/>
      <c r="B4428" s="57"/>
      <c r="C4428" s="57"/>
    </row>
    <row r="4429" customHeight="1" spans="1:3">
      <c r="A4429" s="57"/>
      <c r="B4429" s="57"/>
      <c r="C4429" s="57"/>
    </row>
    <row r="4430" customHeight="1" spans="1:3">
      <c r="A4430" s="57"/>
      <c r="B4430" s="57"/>
      <c r="C4430" s="57"/>
    </row>
    <row r="4431" customHeight="1" spans="1:3">
      <c r="A4431" s="57"/>
      <c r="B4431" s="57"/>
      <c r="C4431" s="57"/>
    </row>
    <row r="4432" customHeight="1" spans="1:3">
      <c r="A4432" s="57"/>
      <c r="B4432" s="57"/>
      <c r="C4432" s="57"/>
    </row>
    <row r="4433" customHeight="1" spans="1:3">
      <c r="A4433" s="57"/>
      <c r="B4433" s="57"/>
      <c r="C4433" s="57"/>
    </row>
    <row r="4434" customHeight="1" spans="1:3">
      <c r="A4434" s="57"/>
      <c r="B4434" s="57"/>
      <c r="C4434" s="57"/>
    </row>
    <row r="4435" customHeight="1" spans="1:3">
      <c r="A4435" s="57"/>
      <c r="B4435" s="57"/>
      <c r="C4435" s="57"/>
    </row>
    <row r="4436" customHeight="1" spans="1:3">
      <c r="A4436" s="57"/>
      <c r="B4436" s="57"/>
      <c r="C4436" s="57"/>
    </row>
    <row r="4437" customHeight="1" spans="1:3">
      <c r="A4437" s="57"/>
      <c r="B4437" s="57"/>
      <c r="C4437" s="57"/>
    </row>
    <row r="4438" customHeight="1" spans="1:3">
      <c r="A4438" s="57"/>
      <c r="B4438" s="57"/>
      <c r="C4438" s="57"/>
    </row>
    <row r="4439" customHeight="1" spans="1:3">
      <c r="A4439" s="57"/>
      <c r="B4439" s="57"/>
      <c r="C4439" s="57"/>
    </row>
    <row r="4440" customHeight="1" spans="1:3">
      <c r="A4440" s="57"/>
      <c r="B4440" s="57"/>
      <c r="C4440" s="57"/>
    </row>
    <row r="4441" customHeight="1" spans="1:3">
      <c r="A4441" s="57"/>
      <c r="B4441" s="57"/>
      <c r="C4441" s="57"/>
    </row>
    <row r="4442" customHeight="1" spans="1:3">
      <c r="A4442" s="57"/>
      <c r="B4442" s="57"/>
      <c r="C4442" s="57"/>
    </row>
    <row r="4443" customHeight="1" spans="1:3">
      <c r="A4443" s="57"/>
      <c r="B4443" s="57"/>
      <c r="C4443" s="57"/>
    </row>
    <row r="4444" customHeight="1" spans="1:3">
      <c r="A4444" s="57"/>
      <c r="B4444" s="57"/>
      <c r="C4444" s="57"/>
    </row>
    <row r="4445" customHeight="1" spans="1:3">
      <c r="A4445" s="57"/>
      <c r="B4445" s="57"/>
      <c r="C4445" s="57"/>
    </row>
    <row r="4446" customHeight="1" spans="1:3">
      <c r="A4446" s="57"/>
      <c r="B4446" s="57"/>
      <c r="C4446" s="57"/>
    </row>
    <row r="4447" customHeight="1" spans="1:3">
      <c r="A4447" s="57"/>
      <c r="B4447" s="57"/>
      <c r="C4447" s="57"/>
    </row>
    <row r="4448" customHeight="1" spans="1:3">
      <c r="A4448" s="57"/>
      <c r="B4448" s="57"/>
      <c r="C4448" s="57"/>
    </row>
    <row r="4449" customHeight="1" spans="1:3">
      <c r="A4449" s="57"/>
      <c r="B4449" s="57"/>
      <c r="C4449" s="57"/>
    </row>
    <row r="4450" customHeight="1" spans="1:3">
      <c r="A4450" s="57"/>
      <c r="B4450" s="57"/>
      <c r="C4450" s="57"/>
    </row>
    <row r="4451" customHeight="1" spans="1:3">
      <c r="A4451" s="57"/>
      <c r="B4451" s="57"/>
      <c r="C4451" s="57"/>
    </row>
    <row r="4452" customHeight="1" spans="1:3">
      <c r="A4452" s="57"/>
      <c r="B4452" s="57"/>
      <c r="C4452" s="57"/>
    </row>
    <row r="4453" customHeight="1" spans="1:3">
      <c r="A4453" s="57"/>
      <c r="B4453" s="57"/>
      <c r="C4453" s="57"/>
    </row>
    <row r="4454" customHeight="1" spans="1:3">
      <c r="A4454" s="57"/>
      <c r="B4454" s="57"/>
      <c r="C4454" s="57"/>
    </row>
    <row r="4455" customHeight="1" spans="1:3">
      <c r="A4455" s="57"/>
      <c r="B4455" s="57"/>
      <c r="C4455" s="57"/>
    </row>
    <row r="4456" customHeight="1" spans="1:3">
      <c r="A4456" s="57"/>
      <c r="B4456" s="57"/>
      <c r="C4456" s="57"/>
    </row>
    <row r="4457" customHeight="1" spans="1:3">
      <c r="A4457" s="57"/>
      <c r="B4457" s="57"/>
      <c r="C4457" s="57"/>
    </row>
    <row r="4458" customHeight="1" spans="1:3">
      <c r="A4458" s="57"/>
      <c r="B4458" s="57"/>
      <c r="C4458" s="57"/>
    </row>
    <row r="4459" customHeight="1" spans="1:3">
      <c r="A4459" s="57"/>
      <c r="B4459" s="57"/>
      <c r="C4459" s="57"/>
    </row>
    <row r="4460" customHeight="1" spans="1:3">
      <c r="A4460" s="57"/>
      <c r="B4460" s="57"/>
      <c r="C4460" s="57"/>
    </row>
    <row r="4461" customHeight="1" spans="1:3">
      <c r="A4461" s="57"/>
      <c r="B4461" s="57"/>
      <c r="C4461" s="57"/>
    </row>
    <row r="4462" customHeight="1" spans="1:3">
      <c r="A4462" s="57"/>
      <c r="B4462" s="57"/>
      <c r="C4462" s="57"/>
    </row>
    <row r="4463" customHeight="1" spans="1:3">
      <c r="A4463" s="57"/>
      <c r="B4463" s="57"/>
      <c r="C4463" s="57"/>
    </row>
    <row r="4464" customHeight="1" spans="1:3">
      <c r="A4464" s="57"/>
      <c r="B4464" s="57"/>
      <c r="C4464" s="57"/>
    </row>
    <row r="4465" customHeight="1" spans="1:3">
      <c r="A4465" s="57"/>
      <c r="B4465" s="57"/>
      <c r="C4465" s="57"/>
    </row>
    <row r="4466" customHeight="1" spans="1:3">
      <c r="A4466" s="57"/>
      <c r="B4466" s="57"/>
      <c r="C4466" s="57"/>
    </row>
    <row r="4467" customHeight="1" spans="1:3">
      <c r="A4467" s="57"/>
      <c r="B4467" s="57"/>
      <c r="C4467" s="57"/>
    </row>
    <row r="4468" customHeight="1" spans="1:3">
      <c r="A4468" s="57"/>
      <c r="B4468" s="57"/>
      <c r="C4468" s="57"/>
    </row>
    <row r="4469" customHeight="1" spans="1:3">
      <c r="A4469" s="57"/>
      <c r="B4469" s="57"/>
      <c r="C4469" s="57"/>
    </row>
    <row r="4470" customHeight="1" spans="1:3">
      <c r="A4470" s="57"/>
      <c r="B4470" s="57"/>
      <c r="C4470" s="57"/>
    </row>
    <row r="4471" customHeight="1" spans="1:3">
      <c r="A4471" s="57"/>
      <c r="B4471" s="57"/>
      <c r="C4471" s="57"/>
    </row>
    <row r="4472" customHeight="1" spans="1:3">
      <c r="A4472" s="57"/>
      <c r="B4472" s="57"/>
      <c r="C4472" s="57"/>
    </row>
    <row r="4473" customHeight="1" spans="1:3">
      <c r="A4473" s="57"/>
      <c r="B4473" s="57"/>
      <c r="C4473" s="57"/>
    </row>
    <row r="4474" customHeight="1" spans="1:3">
      <c r="A4474" s="57"/>
      <c r="B4474" s="57"/>
      <c r="C4474" s="57"/>
    </row>
    <row r="4475" customHeight="1" spans="1:3">
      <c r="A4475" s="57"/>
      <c r="B4475" s="57"/>
      <c r="C4475" s="57"/>
    </row>
    <row r="4476" customHeight="1" spans="1:3">
      <c r="A4476" s="57"/>
      <c r="B4476" s="57"/>
      <c r="C4476" s="57"/>
    </row>
    <row r="4477" customHeight="1" spans="1:3">
      <c r="A4477" s="57"/>
      <c r="B4477" s="57"/>
      <c r="C4477" s="57"/>
    </row>
    <row r="4478" customHeight="1" spans="1:3">
      <c r="A4478" s="57"/>
      <c r="B4478" s="57"/>
      <c r="C4478" s="57"/>
    </row>
    <row r="4479" customHeight="1" spans="1:3">
      <c r="A4479" s="57"/>
      <c r="B4479" s="57"/>
      <c r="C4479" s="57"/>
    </row>
    <row r="4480" customHeight="1" spans="1:3">
      <c r="A4480" s="57"/>
      <c r="B4480" s="57"/>
      <c r="C4480" s="57"/>
    </row>
    <row r="4481" customHeight="1" spans="1:3">
      <c r="A4481" s="57"/>
      <c r="B4481" s="57"/>
      <c r="C4481" s="57"/>
    </row>
    <row r="4482" customHeight="1" spans="1:3">
      <c r="A4482" s="57"/>
      <c r="B4482" s="57"/>
      <c r="C4482" s="57"/>
    </row>
    <row r="4483" customHeight="1" spans="1:3">
      <c r="A4483" s="57"/>
      <c r="B4483" s="57"/>
      <c r="C4483" s="57"/>
    </row>
    <row r="4484" customHeight="1" spans="1:3">
      <c r="A4484" s="57"/>
      <c r="B4484" s="57"/>
      <c r="C4484" s="57"/>
    </row>
    <row r="4485" customHeight="1" spans="1:3">
      <c r="A4485" s="57"/>
      <c r="B4485" s="57"/>
      <c r="C4485" s="57"/>
    </row>
    <row r="4486" customHeight="1" spans="1:3">
      <c r="A4486" s="57"/>
      <c r="B4486" s="57"/>
      <c r="C4486" s="57"/>
    </row>
    <row r="4487" customHeight="1" spans="1:3">
      <c r="A4487" s="57"/>
      <c r="B4487" s="57"/>
      <c r="C4487" s="57"/>
    </row>
    <row r="4488" customHeight="1" spans="1:3">
      <c r="A4488" s="57"/>
      <c r="B4488" s="57"/>
      <c r="C4488" s="57"/>
    </row>
    <row r="4489" customHeight="1" spans="1:3">
      <c r="A4489" s="57"/>
      <c r="B4489" s="57"/>
      <c r="C4489" s="57"/>
    </row>
    <row r="4490" customHeight="1" spans="1:3">
      <c r="A4490" s="57"/>
      <c r="B4490" s="57"/>
      <c r="C4490" s="57"/>
    </row>
    <row r="4491" customHeight="1" spans="1:3">
      <c r="A4491" s="57"/>
      <c r="B4491" s="57"/>
      <c r="C4491" s="57"/>
    </row>
    <row r="4492" customHeight="1" spans="1:3">
      <c r="A4492" s="57"/>
      <c r="B4492" s="57"/>
      <c r="C4492" s="57"/>
    </row>
    <row r="4493" customHeight="1" spans="1:3">
      <c r="A4493" s="57"/>
      <c r="B4493" s="57"/>
      <c r="C4493" s="57"/>
    </row>
    <row r="4494" customHeight="1" spans="1:3">
      <c r="A4494" s="57"/>
      <c r="B4494" s="57"/>
      <c r="C4494" s="57"/>
    </row>
    <row r="4495" customHeight="1" spans="1:3">
      <c r="A4495" s="57"/>
      <c r="B4495" s="57"/>
      <c r="C4495" s="57"/>
    </row>
    <row r="4496" customHeight="1" spans="1:3">
      <c r="A4496" s="57"/>
      <c r="B4496" s="57"/>
      <c r="C4496" s="57"/>
    </row>
    <row r="4497" customHeight="1" spans="1:3">
      <c r="A4497" s="57"/>
      <c r="B4497" s="57"/>
      <c r="C4497" s="57"/>
    </row>
    <row r="4498" customHeight="1" spans="1:3">
      <c r="A4498" s="57"/>
      <c r="B4498" s="57"/>
      <c r="C4498" s="57"/>
    </row>
    <row r="4499" customHeight="1" spans="1:3">
      <c r="A4499" s="57"/>
      <c r="B4499" s="57"/>
      <c r="C4499" s="57"/>
    </row>
    <row r="4500" customHeight="1" spans="1:3">
      <c r="A4500" s="57"/>
      <c r="B4500" s="57"/>
      <c r="C4500" s="57"/>
    </row>
    <row r="4501" customHeight="1" spans="1:3">
      <c r="A4501" s="57"/>
      <c r="B4501" s="57"/>
      <c r="C4501" s="57"/>
    </row>
    <row r="4502" customHeight="1" spans="1:3">
      <c r="A4502" s="57"/>
      <c r="B4502" s="57"/>
      <c r="C4502" s="57"/>
    </row>
    <row r="4503" customHeight="1" spans="1:3">
      <c r="A4503" s="57"/>
      <c r="B4503" s="57"/>
      <c r="C4503" s="57"/>
    </row>
    <row r="4504" customHeight="1" spans="1:3">
      <c r="A4504" s="57"/>
      <c r="B4504" s="57"/>
      <c r="C4504" s="57"/>
    </row>
    <row r="4505" customHeight="1" spans="1:3">
      <c r="A4505" s="57"/>
      <c r="B4505" s="57"/>
      <c r="C4505" s="57"/>
    </row>
    <row r="4506" customHeight="1" spans="1:3">
      <c r="A4506" s="57"/>
      <c r="B4506" s="57"/>
      <c r="C4506" s="57"/>
    </row>
    <row r="4507" customHeight="1" spans="1:3">
      <c r="A4507" s="57"/>
      <c r="B4507" s="57"/>
      <c r="C4507" s="57"/>
    </row>
    <row r="4508" customHeight="1" spans="1:3">
      <c r="A4508" s="57"/>
      <c r="B4508" s="57"/>
      <c r="C4508" s="57"/>
    </row>
    <row r="4509" customHeight="1" spans="1:3">
      <c r="A4509" s="57"/>
      <c r="B4509" s="57"/>
      <c r="C4509" s="57"/>
    </row>
    <row r="4510" customHeight="1" spans="1:3">
      <c r="A4510" s="57"/>
      <c r="B4510" s="57"/>
      <c r="C4510" s="57"/>
    </row>
    <row r="4511" customHeight="1" spans="1:3">
      <c r="A4511" s="57"/>
      <c r="B4511" s="57"/>
      <c r="C4511" s="57"/>
    </row>
    <row r="4512" customHeight="1" spans="1:3">
      <c r="A4512" s="57"/>
      <c r="B4512" s="57"/>
      <c r="C4512" s="57"/>
    </row>
    <row r="4513" customHeight="1" spans="1:3">
      <c r="A4513" s="57"/>
      <c r="B4513" s="57"/>
      <c r="C4513" s="57"/>
    </row>
    <row r="4514" customHeight="1" spans="1:3">
      <c r="A4514" s="57"/>
      <c r="B4514" s="57"/>
      <c r="C4514" s="57"/>
    </row>
    <row r="4515" customHeight="1" spans="1:3">
      <c r="A4515" s="57"/>
      <c r="B4515" s="57"/>
      <c r="C4515" s="57"/>
    </row>
    <row r="4516" customHeight="1" spans="1:3">
      <c r="A4516" s="57"/>
      <c r="B4516" s="57"/>
      <c r="C4516" s="57"/>
    </row>
    <row r="4517" customHeight="1" spans="1:3">
      <c r="A4517" s="57"/>
      <c r="B4517" s="57"/>
      <c r="C4517" s="57"/>
    </row>
    <row r="4518" customHeight="1" spans="1:3">
      <c r="A4518" s="57"/>
      <c r="B4518" s="57"/>
      <c r="C4518" s="57"/>
    </row>
    <row r="4519" customHeight="1" spans="1:3">
      <c r="A4519" s="57"/>
      <c r="B4519" s="57"/>
      <c r="C4519" s="57"/>
    </row>
    <row r="4520" customHeight="1" spans="1:3">
      <c r="A4520" s="57"/>
      <c r="B4520" s="57"/>
      <c r="C4520" s="57"/>
    </row>
    <row r="4521" customHeight="1" spans="1:3">
      <c r="A4521" s="57"/>
      <c r="B4521" s="57"/>
      <c r="C4521" s="57"/>
    </row>
    <row r="4522" customHeight="1" spans="1:3">
      <c r="A4522" s="57"/>
      <c r="B4522" s="57"/>
      <c r="C4522" s="57"/>
    </row>
    <row r="4523" customHeight="1" spans="1:3">
      <c r="A4523" s="57"/>
      <c r="B4523" s="57"/>
      <c r="C4523" s="57"/>
    </row>
    <row r="4524" customHeight="1" spans="1:3">
      <c r="A4524" s="57"/>
      <c r="B4524" s="57"/>
      <c r="C4524" s="57"/>
    </row>
    <row r="4525" customHeight="1" spans="1:3">
      <c r="A4525" s="57"/>
      <c r="B4525" s="57"/>
      <c r="C4525" s="57"/>
    </row>
    <row r="4526" customHeight="1" spans="1:3">
      <c r="A4526" s="57"/>
      <c r="B4526" s="57"/>
      <c r="C4526" s="57"/>
    </row>
    <row r="4527" customHeight="1" spans="1:3">
      <c r="A4527" s="57"/>
      <c r="B4527" s="57"/>
      <c r="C4527" s="57"/>
    </row>
    <row r="4528" customHeight="1" spans="1:3">
      <c r="A4528" s="57"/>
      <c r="B4528" s="57"/>
      <c r="C4528" s="57"/>
    </row>
    <row r="4529" customHeight="1" spans="1:3">
      <c r="A4529" s="57"/>
      <c r="B4529" s="57"/>
      <c r="C4529" s="57"/>
    </row>
    <row r="4530" customHeight="1" spans="1:3">
      <c r="A4530" s="57"/>
      <c r="B4530" s="57"/>
      <c r="C4530" s="57"/>
    </row>
    <row r="4531" customHeight="1" spans="1:3">
      <c r="A4531" s="57"/>
      <c r="B4531" s="57"/>
      <c r="C4531" s="57"/>
    </row>
    <row r="4532" customHeight="1" spans="1:3">
      <c r="A4532" s="57"/>
      <c r="B4532" s="57"/>
      <c r="C4532" s="57"/>
    </row>
    <row r="4533" customHeight="1" spans="1:3">
      <c r="A4533" s="57"/>
      <c r="B4533" s="57"/>
      <c r="C4533" s="57"/>
    </row>
    <row r="4534" customHeight="1" spans="1:3">
      <c r="A4534" s="57"/>
      <c r="B4534" s="57"/>
      <c r="C4534" s="57"/>
    </row>
    <row r="4535" customHeight="1" spans="1:3">
      <c r="A4535" s="57"/>
      <c r="B4535" s="57"/>
      <c r="C4535" s="57"/>
    </row>
    <row r="4536" customHeight="1" spans="1:3">
      <c r="A4536" s="57"/>
      <c r="B4536" s="57"/>
      <c r="C4536" s="57"/>
    </row>
    <row r="4537" customHeight="1" spans="1:3">
      <c r="A4537" s="57"/>
      <c r="B4537" s="57"/>
      <c r="C4537" s="57"/>
    </row>
    <row r="4538" customHeight="1" spans="1:3">
      <c r="A4538" s="57"/>
      <c r="B4538" s="57"/>
      <c r="C4538" s="57"/>
    </row>
    <row r="4539" customHeight="1" spans="1:3">
      <c r="A4539" s="57"/>
      <c r="B4539" s="57"/>
      <c r="C4539" s="57"/>
    </row>
    <row r="4540" customHeight="1" spans="1:3">
      <c r="A4540" s="57"/>
      <c r="B4540" s="57"/>
      <c r="C4540" s="57"/>
    </row>
    <row r="4541" customHeight="1" spans="1:3">
      <c r="A4541" s="57"/>
      <c r="B4541" s="57"/>
      <c r="C4541" s="57"/>
    </row>
    <row r="4542" customHeight="1" spans="1:3">
      <c r="A4542" s="57"/>
      <c r="B4542" s="57"/>
      <c r="C4542" s="57"/>
    </row>
    <row r="4543" customHeight="1" spans="1:3">
      <c r="A4543" s="57"/>
      <c r="B4543" s="57"/>
      <c r="C4543" s="57"/>
    </row>
    <row r="4544" customHeight="1" spans="1:3">
      <c r="A4544" s="57"/>
      <c r="B4544" s="57"/>
      <c r="C4544" s="57"/>
    </row>
    <row r="4545" customHeight="1" spans="1:3">
      <c r="A4545" s="57"/>
      <c r="B4545" s="57"/>
      <c r="C4545" s="57"/>
    </row>
    <row r="4546" customHeight="1" spans="1:3">
      <c r="A4546" s="57"/>
      <c r="B4546" s="57"/>
      <c r="C4546" s="57"/>
    </row>
    <row r="4547" customHeight="1" spans="1:3">
      <c r="A4547" s="57"/>
      <c r="B4547" s="57"/>
      <c r="C4547" s="57"/>
    </row>
    <row r="4548" customHeight="1" spans="1:3">
      <c r="A4548" s="57"/>
      <c r="B4548" s="57"/>
      <c r="C4548" s="57"/>
    </row>
    <row r="4549" customHeight="1" spans="1:3">
      <c r="A4549" s="57"/>
      <c r="B4549" s="57"/>
      <c r="C4549" s="57"/>
    </row>
    <row r="4550" customHeight="1" spans="1:3">
      <c r="A4550" s="57"/>
      <c r="B4550" s="57"/>
      <c r="C4550" s="57"/>
    </row>
    <row r="4551" customHeight="1" spans="1:3">
      <c r="A4551" s="57"/>
      <c r="B4551" s="57"/>
      <c r="C4551" s="57"/>
    </row>
    <row r="4552" customHeight="1" spans="1:3">
      <c r="A4552" s="57"/>
      <c r="B4552" s="57"/>
      <c r="C4552" s="57"/>
    </row>
    <row r="4553" customHeight="1" spans="1:3">
      <c r="A4553" s="57"/>
      <c r="B4553" s="57"/>
      <c r="C4553" s="57"/>
    </row>
    <row r="4554" customHeight="1" spans="1:3">
      <c r="A4554" s="57"/>
      <c r="B4554" s="57"/>
      <c r="C4554" s="57"/>
    </row>
    <row r="4555" customHeight="1" spans="1:3">
      <c r="A4555" s="57"/>
      <c r="B4555" s="57"/>
      <c r="C4555" s="57"/>
    </row>
    <row r="4556" customHeight="1" spans="1:3">
      <c r="A4556" s="57"/>
      <c r="B4556" s="57"/>
      <c r="C4556" s="57"/>
    </row>
    <row r="4557" customHeight="1" spans="1:3">
      <c r="A4557" s="57"/>
      <c r="B4557" s="57"/>
      <c r="C4557" s="57"/>
    </row>
    <row r="4558" customHeight="1" spans="1:3">
      <c r="A4558" s="57"/>
      <c r="B4558" s="57"/>
      <c r="C4558" s="57"/>
    </row>
    <row r="4559" customHeight="1" spans="1:3">
      <c r="A4559" s="57"/>
      <c r="B4559" s="57"/>
      <c r="C4559" s="57"/>
    </row>
    <row r="4560" customHeight="1" spans="1:3">
      <c r="A4560" s="57"/>
      <c r="B4560" s="57"/>
      <c r="C4560" s="57"/>
    </row>
    <row r="4561" customHeight="1" spans="1:3">
      <c r="A4561" s="57"/>
      <c r="B4561" s="57"/>
      <c r="C4561" s="57"/>
    </row>
    <row r="4562" customHeight="1" spans="1:3">
      <c r="A4562" s="57"/>
      <c r="B4562" s="57"/>
      <c r="C4562" s="57"/>
    </row>
    <row r="4563" customHeight="1" spans="1:3">
      <c r="A4563" s="57"/>
      <c r="B4563" s="57"/>
      <c r="C4563" s="57"/>
    </row>
    <row r="4564" customHeight="1" spans="1:3">
      <c r="A4564" s="57"/>
      <c r="B4564" s="57"/>
      <c r="C4564" s="57"/>
    </row>
    <row r="4565" customHeight="1" spans="1:3">
      <c r="A4565" s="57"/>
      <c r="B4565" s="57"/>
      <c r="C4565" s="57"/>
    </row>
    <row r="4566" customHeight="1" spans="1:3">
      <c r="A4566" s="57"/>
      <c r="B4566" s="57"/>
      <c r="C4566" s="57"/>
    </row>
    <row r="4567" customHeight="1" spans="1:3">
      <c r="A4567" s="57"/>
      <c r="B4567" s="57"/>
      <c r="C4567" s="57"/>
    </row>
    <row r="4568" customHeight="1" spans="1:3">
      <c r="A4568" s="57"/>
      <c r="B4568" s="57"/>
      <c r="C4568" s="57"/>
    </row>
    <row r="4569" customHeight="1" spans="1:3">
      <c r="A4569" s="57"/>
      <c r="B4569" s="57"/>
      <c r="C4569" s="57"/>
    </row>
    <row r="4570" customHeight="1" spans="1:3">
      <c r="A4570" s="57"/>
      <c r="B4570" s="57"/>
      <c r="C4570" s="57"/>
    </row>
    <row r="4571" customHeight="1" spans="1:3">
      <c r="A4571" s="57"/>
      <c r="B4571" s="57"/>
      <c r="C4571" s="57"/>
    </row>
    <row r="4572" customHeight="1" spans="1:3">
      <c r="A4572" s="57"/>
      <c r="B4572" s="57"/>
      <c r="C4572" s="57"/>
    </row>
    <row r="4573" customHeight="1" spans="1:3">
      <c r="A4573" s="57"/>
      <c r="B4573" s="57"/>
      <c r="C4573" s="57"/>
    </row>
    <row r="4574" customHeight="1" spans="1:3">
      <c r="A4574" s="57"/>
      <c r="B4574" s="57"/>
      <c r="C4574" s="57"/>
    </row>
    <row r="4575" customHeight="1" spans="1:3">
      <c r="A4575" s="57"/>
      <c r="B4575" s="57"/>
      <c r="C4575" s="57"/>
    </row>
    <row r="4576" customHeight="1" spans="1:3">
      <c r="A4576" s="57"/>
      <c r="B4576" s="57"/>
      <c r="C4576" s="57"/>
    </row>
    <row r="4577" customHeight="1" spans="1:3">
      <c r="A4577" s="57"/>
      <c r="B4577" s="57"/>
      <c r="C4577" s="57"/>
    </row>
    <row r="4578" customHeight="1" spans="1:3">
      <c r="A4578" s="57"/>
      <c r="B4578" s="57"/>
      <c r="C4578" s="57"/>
    </row>
    <row r="4579" customHeight="1" spans="1:3">
      <c r="A4579" s="57"/>
      <c r="B4579" s="57"/>
      <c r="C4579" s="57"/>
    </row>
    <row r="4580" customHeight="1" spans="1:3">
      <c r="A4580" s="57"/>
      <c r="B4580" s="57"/>
      <c r="C4580" s="57"/>
    </row>
    <row r="4581" customHeight="1" spans="1:3">
      <c r="A4581" s="57"/>
      <c r="B4581" s="57"/>
      <c r="C4581" s="57"/>
    </row>
    <row r="4582" customHeight="1" spans="1:3">
      <c r="A4582" s="57"/>
      <c r="B4582" s="57"/>
      <c r="C4582" s="57"/>
    </row>
    <row r="4583" customHeight="1" spans="1:3">
      <c r="A4583" s="57"/>
      <c r="B4583" s="57"/>
      <c r="C4583" s="57"/>
    </row>
    <row r="4584" customHeight="1" spans="1:3">
      <c r="A4584" s="57"/>
      <c r="B4584" s="57"/>
      <c r="C4584" s="57"/>
    </row>
    <row r="4585" customHeight="1" spans="1:3">
      <c r="A4585" s="57"/>
      <c r="B4585" s="57"/>
      <c r="C4585" s="57"/>
    </row>
    <row r="4586" customHeight="1" spans="1:3">
      <c r="A4586" s="57"/>
      <c r="B4586" s="57"/>
      <c r="C4586" s="57"/>
    </row>
    <row r="4587" customHeight="1" spans="1:3">
      <c r="A4587" s="57"/>
      <c r="B4587" s="57"/>
      <c r="C4587" s="57"/>
    </row>
    <row r="4588" customHeight="1" spans="1:3">
      <c r="A4588" s="57"/>
      <c r="B4588" s="57"/>
      <c r="C4588" s="57"/>
    </row>
    <row r="4589" customHeight="1" spans="1:3">
      <c r="A4589" s="57"/>
      <c r="B4589" s="57"/>
      <c r="C4589" s="57"/>
    </row>
    <row r="4590" customHeight="1" spans="1:3">
      <c r="A4590" s="57"/>
      <c r="B4590" s="57"/>
      <c r="C4590" s="57"/>
    </row>
    <row r="4591" customHeight="1" spans="1:3">
      <c r="A4591" s="57"/>
      <c r="B4591" s="57"/>
      <c r="C4591" s="57"/>
    </row>
    <row r="4592" customHeight="1" spans="1:3">
      <c r="A4592" s="57"/>
      <c r="B4592" s="57"/>
      <c r="C4592" s="57"/>
    </row>
    <row r="4593" customHeight="1" spans="1:3">
      <c r="A4593" s="57"/>
      <c r="B4593" s="57"/>
      <c r="C4593" s="57"/>
    </row>
    <row r="4594" customHeight="1" spans="1:3">
      <c r="A4594" s="57"/>
      <c r="B4594" s="57"/>
      <c r="C4594" s="57"/>
    </row>
    <row r="4595" customHeight="1" spans="1:3">
      <c r="A4595" s="57"/>
      <c r="B4595" s="57"/>
      <c r="C4595" s="57"/>
    </row>
    <row r="4596" customHeight="1" spans="1:3">
      <c r="A4596" s="57"/>
      <c r="B4596" s="57"/>
      <c r="C4596" s="57"/>
    </row>
    <row r="4597" customHeight="1" spans="1:3">
      <c r="A4597" s="57"/>
      <c r="B4597" s="57"/>
      <c r="C4597" s="57"/>
    </row>
    <row r="4598" customHeight="1" spans="1:3">
      <c r="A4598" s="57"/>
      <c r="B4598" s="57"/>
      <c r="C4598" s="57"/>
    </row>
    <row r="4599" customHeight="1" spans="1:3">
      <c r="A4599" s="57"/>
      <c r="B4599" s="57"/>
      <c r="C4599" s="57"/>
    </row>
    <row r="4600" customHeight="1" spans="1:3">
      <c r="A4600" s="57"/>
      <c r="B4600" s="57"/>
      <c r="C4600" s="57"/>
    </row>
    <row r="4601" customHeight="1" spans="1:3">
      <c r="A4601" s="57"/>
      <c r="B4601" s="57"/>
      <c r="C4601" s="57"/>
    </row>
    <row r="4602" customHeight="1" spans="1:3">
      <c r="A4602" s="57"/>
      <c r="B4602" s="57"/>
      <c r="C4602" s="57"/>
    </row>
    <row r="4603" customHeight="1" spans="1:3">
      <c r="A4603" s="57"/>
      <c r="B4603" s="57"/>
      <c r="C4603" s="57"/>
    </row>
    <row r="4604" customHeight="1" spans="1:3">
      <c r="A4604" s="57"/>
      <c r="B4604" s="57"/>
      <c r="C4604" s="57"/>
    </row>
    <row r="4605" customHeight="1" spans="1:3">
      <c r="A4605" s="57"/>
      <c r="B4605" s="57"/>
      <c r="C4605" s="57"/>
    </row>
    <row r="4606" customHeight="1" spans="1:3">
      <c r="A4606" s="57"/>
      <c r="B4606" s="57"/>
      <c r="C4606" s="57"/>
    </row>
    <row r="4607" customHeight="1" spans="1:3">
      <c r="A4607" s="57"/>
      <c r="B4607" s="57"/>
      <c r="C4607" s="57"/>
    </row>
    <row r="4608" customHeight="1" spans="1:3">
      <c r="A4608" s="57"/>
      <c r="B4608" s="57"/>
      <c r="C4608" s="57"/>
    </row>
    <row r="4609" customHeight="1" spans="1:3">
      <c r="A4609" s="57"/>
      <c r="B4609" s="57"/>
      <c r="C4609" s="57"/>
    </row>
    <row r="4610" customHeight="1" spans="1:3">
      <c r="A4610" s="57"/>
      <c r="B4610" s="57"/>
      <c r="C4610" s="57"/>
    </row>
    <row r="4611" customHeight="1" spans="1:3">
      <c r="A4611" s="57"/>
      <c r="B4611" s="57"/>
      <c r="C4611" s="57"/>
    </row>
    <row r="4612" customHeight="1" spans="1:3">
      <c r="A4612" s="57"/>
      <c r="B4612" s="57"/>
      <c r="C4612" s="57"/>
    </row>
    <row r="4613" customHeight="1" spans="1:3">
      <c r="A4613" s="57"/>
      <c r="B4613" s="57"/>
      <c r="C4613" s="57"/>
    </row>
    <row r="4614" customHeight="1" spans="1:3">
      <c r="A4614" s="57"/>
      <c r="B4614" s="57"/>
      <c r="C4614" s="57"/>
    </row>
    <row r="4615" customHeight="1" spans="1:3">
      <c r="A4615" s="57"/>
      <c r="B4615" s="57"/>
      <c r="C4615" s="57"/>
    </row>
    <row r="4616" customHeight="1" spans="1:3">
      <c r="A4616" s="57"/>
      <c r="B4616" s="57"/>
      <c r="C4616" s="57"/>
    </row>
    <row r="4617" customHeight="1" spans="1:3">
      <c r="A4617" s="57"/>
      <c r="B4617" s="57"/>
      <c r="C4617" s="57"/>
    </row>
    <row r="4618" customHeight="1" spans="1:3">
      <c r="A4618" s="57"/>
      <c r="B4618" s="57"/>
      <c r="C4618" s="57"/>
    </row>
    <row r="4619" customHeight="1" spans="1:3">
      <c r="A4619" s="57"/>
      <c r="B4619" s="57"/>
      <c r="C4619" s="57"/>
    </row>
    <row r="4620" customHeight="1" spans="1:3">
      <c r="A4620" s="57"/>
      <c r="B4620" s="57"/>
      <c r="C4620" s="57"/>
    </row>
    <row r="4621" customHeight="1" spans="1:3">
      <c r="A4621" s="57"/>
      <c r="B4621" s="57"/>
      <c r="C4621" s="57"/>
    </row>
    <row r="4622" customHeight="1" spans="1:3">
      <c r="A4622" s="57"/>
      <c r="B4622" s="57"/>
      <c r="C4622" s="57"/>
    </row>
    <row r="4623" customHeight="1" spans="1:3">
      <c r="A4623" s="57"/>
      <c r="B4623" s="57"/>
      <c r="C4623" s="57"/>
    </row>
    <row r="4624" customHeight="1" spans="1:3">
      <c r="A4624" s="57"/>
      <c r="B4624" s="57"/>
      <c r="C4624" s="57"/>
    </row>
    <row r="4625" customHeight="1" spans="1:3">
      <c r="A4625" s="57"/>
      <c r="B4625" s="57"/>
      <c r="C4625" s="57"/>
    </row>
    <row r="4626" customHeight="1" spans="1:3">
      <c r="A4626" s="57"/>
      <c r="B4626" s="57"/>
      <c r="C4626" s="57"/>
    </row>
    <row r="4627" customHeight="1" spans="1:3">
      <c r="A4627" s="57"/>
      <c r="B4627" s="57"/>
      <c r="C4627" s="57"/>
    </row>
    <row r="4628" customHeight="1" spans="1:3">
      <c r="A4628" s="57"/>
      <c r="B4628" s="57"/>
      <c r="C4628" s="57"/>
    </row>
    <row r="4629" customHeight="1" spans="1:3">
      <c r="A4629" s="57"/>
      <c r="B4629" s="57"/>
      <c r="C4629" s="57"/>
    </row>
    <row r="4630" customHeight="1" spans="1:3">
      <c r="A4630" s="57"/>
      <c r="B4630" s="57"/>
      <c r="C4630" s="57"/>
    </row>
    <row r="4631" customHeight="1" spans="1:3">
      <c r="A4631" s="57"/>
      <c r="B4631" s="57"/>
      <c r="C4631" s="57"/>
    </row>
    <row r="4632" customHeight="1" spans="1:3">
      <c r="A4632" s="57"/>
      <c r="B4632" s="57"/>
      <c r="C4632" s="57"/>
    </row>
    <row r="4633" customHeight="1" spans="1:3">
      <c r="A4633" s="57"/>
      <c r="B4633" s="57"/>
      <c r="C4633" s="57"/>
    </row>
    <row r="4634" customHeight="1" spans="1:3">
      <c r="A4634" s="57"/>
      <c r="B4634" s="57"/>
      <c r="C4634" s="57"/>
    </row>
    <row r="4635" customHeight="1" spans="1:3">
      <c r="A4635" s="57"/>
      <c r="B4635" s="57"/>
      <c r="C4635" s="57"/>
    </row>
    <row r="4636" customHeight="1" spans="1:3">
      <c r="A4636" s="57"/>
      <c r="B4636" s="57"/>
      <c r="C4636" s="57"/>
    </row>
    <row r="4637" customHeight="1" spans="1:3">
      <c r="A4637" s="57"/>
      <c r="B4637" s="57"/>
      <c r="C4637" s="57"/>
    </row>
    <row r="4638" customHeight="1" spans="1:3">
      <c r="A4638" s="57"/>
      <c r="B4638" s="57"/>
      <c r="C4638" s="57"/>
    </row>
    <row r="4639" customHeight="1" spans="1:3">
      <c r="A4639" s="57"/>
      <c r="B4639" s="57"/>
      <c r="C4639" s="57"/>
    </row>
    <row r="4640" customHeight="1" spans="1:3">
      <c r="A4640" s="57"/>
      <c r="B4640" s="57"/>
      <c r="C4640" s="57"/>
    </row>
    <row r="4641" customHeight="1" spans="1:3">
      <c r="A4641" s="57"/>
      <c r="B4641" s="57"/>
      <c r="C4641" s="57"/>
    </row>
    <row r="4642" customHeight="1" spans="1:3">
      <c r="A4642" s="57"/>
      <c r="B4642" s="57"/>
      <c r="C4642" s="57"/>
    </row>
    <row r="4643" customHeight="1" spans="1:3">
      <c r="A4643" s="57"/>
      <c r="B4643" s="57"/>
      <c r="C4643" s="57"/>
    </row>
    <row r="4644" customHeight="1" spans="1:3">
      <c r="A4644" s="57"/>
      <c r="B4644" s="57"/>
      <c r="C4644" s="57"/>
    </row>
    <row r="4645" customHeight="1" spans="1:3">
      <c r="A4645" s="57"/>
      <c r="B4645" s="57"/>
      <c r="C4645" s="57"/>
    </row>
    <row r="4646" customHeight="1" spans="1:3">
      <c r="A4646" s="57"/>
      <c r="B4646" s="57"/>
      <c r="C4646" s="57"/>
    </row>
    <row r="4647" customHeight="1" spans="1:3">
      <c r="A4647" s="57"/>
      <c r="B4647" s="57"/>
      <c r="C4647" s="57"/>
    </row>
    <row r="4648" customHeight="1" spans="1:3">
      <c r="A4648" s="57"/>
      <c r="B4648" s="57"/>
      <c r="C4648" s="57"/>
    </row>
    <row r="4649" customHeight="1" spans="1:3">
      <c r="A4649" s="57"/>
      <c r="B4649" s="57"/>
      <c r="C4649" s="57"/>
    </row>
    <row r="4650" customHeight="1" spans="1:3">
      <c r="A4650" s="57"/>
      <c r="B4650" s="57"/>
      <c r="C4650" s="57"/>
    </row>
    <row r="4651" customHeight="1" spans="1:3">
      <c r="A4651" s="57"/>
      <c r="B4651" s="57"/>
      <c r="C4651" s="57"/>
    </row>
    <row r="4652" customHeight="1" spans="1:3">
      <c r="A4652" s="57"/>
      <c r="B4652" s="57"/>
      <c r="C4652" s="57"/>
    </row>
    <row r="4653" customHeight="1" spans="1:3">
      <c r="A4653" s="57"/>
      <c r="B4653" s="57"/>
      <c r="C4653" s="57"/>
    </row>
    <row r="4654" customHeight="1" spans="1:3">
      <c r="A4654" s="57"/>
      <c r="B4654" s="57"/>
      <c r="C4654" s="57"/>
    </row>
    <row r="4655" customHeight="1" spans="1:3">
      <c r="A4655" s="57"/>
      <c r="B4655" s="57"/>
      <c r="C4655" s="57"/>
    </row>
    <row r="4656" customHeight="1" spans="1:3">
      <c r="A4656" s="57"/>
      <c r="B4656" s="57"/>
      <c r="C4656" s="57"/>
    </row>
    <row r="4657" customHeight="1" spans="1:3">
      <c r="A4657" s="57"/>
      <c r="B4657" s="57"/>
      <c r="C4657" s="57"/>
    </row>
    <row r="4658" customHeight="1" spans="1:3">
      <c r="A4658" s="57"/>
      <c r="B4658" s="57"/>
      <c r="C4658" s="57"/>
    </row>
    <row r="4659" customHeight="1" spans="1:3">
      <c r="A4659" s="57"/>
      <c r="B4659" s="57"/>
      <c r="C4659" s="57"/>
    </row>
    <row r="4660" customHeight="1" spans="1:3">
      <c r="A4660" s="57"/>
      <c r="B4660" s="57"/>
      <c r="C4660" s="57"/>
    </row>
    <row r="4661" customHeight="1" spans="1:3">
      <c r="A4661" s="57"/>
      <c r="B4661" s="57"/>
      <c r="C4661" s="57"/>
    </row>
    <row r="4662" customHeight="1" spans="1:3">
      <c r="A4662" s="57"/>
      <c r="B4662" s="57"/>
      <c r="C4662" s="57"/>
    </row>
    <row r="4663" customHeight="1" spans="1:3">
      <c r="A4663" s="57"/>
      <c r="B4663" s="57"/>
      <c r="C4663" s="57"/>
    </row>
    <row r="4664" customHeight="1" spans="1:3">
      <c r="A4664" s="57"/>
      <c r="B4664" s="57"/>
      <c r="C4664" s="57"/>
    </row>
    <row r="4665" customHeight="1" spans="1:3">
      <c r="A4665" s="57"/>
      <c r="B4665" s="57"/>
      <c r="C4665" s="57"/>
    </row>
    <row r="4666" customHeight="1" spans="1:3">
      <c r="A4666" s="57"/>
      <c r="B4666" s="57"/>
      <c r="C4666" s="57"/>
    </row>
    <row r="4667" customHeight="1" spans="1:3">
      <c r="A4667" s="57"/>
      <c r="B4667" s="57"/>
      <c r="C4667" s="57"/>
    </row>
    <row r="4668" customHeight="1" spans="1:3">
      <c r="A4668" s="57"/>
      <c r="B4668" s="57"/>
      <c r="C4668" s="57"/>
    </row>
    <row r="4669" customHeight="1" spans="1:3">
      <c r="A4669" s="57"/>
      <c r="B4669" s="57"/>
      <c r="C4669" s="57"/>
    </row>
    <row r="4670" customHeight="1" spans="1:3">
      <c r="A4670" s="57"/>
      <c r="B4670" s="57"/>
      <c r="C4670" s="57"/>
    </row>
    <row r="4671" customHeight="1" spans="1:3">
      <c r="A4671" s="57"/>
      <c r="B4671" s="57"/>
      <c r="C4671" s="57"/>
    </row>
    <row r="4672" customHeight="1" spans="1:3">
      <c r="A4672" s="57"/>
      <c r="B4672" s="57"/>
      <c r="C4672" s="57"/>
    </row>
    <row r="4673" customHeight="1" spans="1:3">
      <c r="A4673" s="57"/>
      <c r="B4673" s="57"/>
      <c r="C4673" s="57"/>
    </row>
    <row r="4674" customHeight="1" spans="1:3">
      <c r="A4674" s="57"/>
      <c r="B4674" s="57"/>
      <c r="C4674" s="57"/>
    </row>
    <row r="4675" customHeight="1" spans="1:3">
      <c r="A4675" s="57"/>
      <c r="B4675" s="57"/>
      <c r="C4675" s="57"/>
    </row>
    <row r="4676" customHeight="1" spans="1:3">
      <c r="A4676" s="57"/>
      <c r="B4676" s="57"/>
      <c r="C4676" s="57"/>
    </row>
    <row r="4677" customHeight="1" spans="1:3">
      <c r="A4677" s="57"/>
      <c r="B4677" s="57"/>
      <c r="C4677" s="57"/>
    </row>
    <row r="4678" customHeight="1" spans="1:3">
      <c r="A4678" s="57"/>
      <c r="B4678" s="57"/>
      <c r="C4678" s="57"/>
    </row>
    <row r="4679" customHeight="1" spans="1:3">
      <c r="A4679" s="57"/>
      <c r="B4679" s="57"/>
      <c r="C4679" s="57"/>
    </row>
    <row r="4680" customHeight="1" spans="1:3">
      <c r="A4680" s="57"/>
      <c r="B4680" s="57"/>
      <c r="C4680" s="57"/>
    </row>
    <row r="4681" customHeight="1" spans="1:3">
      <c r="A4681" s="57"/>
      <c r="B4681" s="57"/>
      <c r="C4681" s="57"/>
    </row>
    <row r="4682" customHeight="1" spans="1:3">
      <c r="A4682" s="57"/>
      <c r="B4682" s="57"/>
      <c r="C4682" s="57"/>
    </row>
    <row r="4683" customHeight="1" spans="1:3">
      <c r="A4683" s="57"/>
      <c r="B4683" s="57"/>
      <c r="C4683" s="57"/>
    </row>
    <row r="4684" customHeight="1" spans="1:3">
      <c r="A4684" s="57"/>
      <c r="B4684" s="57"/>
      <c r="C4684" s="57"/>
    </row>
    <row r="4685" customHeight="1" spans="1:3">
      <c r="A4685" s="57"/>
      <c r="B4685" s="57"/>
      <c r="C4685" s="57"/>
    </row>
    <row r="4686" customHeight="1" spans="1:3">
      <c r="A4686" s="57"/>
      <c r="B4686" s="57"/>
      <c r="C4686" s="57"/>
    </row>
    <row r="4687" customHeight="1" spans="1:3">
      <c r="A4687" s="57"/>
      <c r="B4687" s="57"/>
      <c r="C4687" s="57"/>
    </row>
    <row r="4688" customHeight="1" spans="1:3">
      <c r="A4688" s="57"/>
      <c r="B4688" s="57"/>
      <c r="C4688" s="57"/>
    </row>
    <row r="4689" customHeight="1" spans="1:3">
      <c r="A4689" s="57"/>
      <c r="B4689" s="57"/>
      <c r="C4689" s="57"/>
    </row>
    <row r="4690" customHeight="1" spans="1:3">
      <c r="A4690" s="57"/>
      <c r="B4690" s="57"/>
      <c r="C4690" s="57"/>
    </row>
    <row r="4691" customHeight="1" spans="1:3">
      <c r="A4691" s="57"/>
      <c r="B4691" s="57"/>
      <c r="C4691" s="57"/>
    </row>
    <row r="4692" customHeight="1" spans="1:3">
      <c r="A4692" s="57"/>
      <c r="B4692" s="57"/>
      <c r="C4692" s="57"/>
    </row>
    <row r="4693" customHeight="1" spans="1:3">
      <c r="A4693" s="57"/>
      <c r="B4693" s="57"/>
      <c r="C4693" s="57"/>
    </row>
    <row r="4694" customHeight="1" spans="1:3">
      <c r="A4694" s="57"/>
      <c r="B4694" s="57"/>
      <c r="C4694" s="57"/>
    </row>
    <row r="4695" customHeight="1" spans="1:3">
      <c r="A4695" s="57"/>
      <c r="B4695" s="57"/>
      <c r="C4695" s="57"/>
    </row>
    <row r="4696" customHeight="1" spans="1:3">
      <c r="A4696" s="57"/>
      <c r="B4696" s="57"/>
      <c r="C4696" s="57"/>
    </row>
    <row r="4697" customHeight="1" spans="1:3">
      <c r="A4697" s="57"/>
      <c r="B4697" s="57"/>
      <c r="C4697" s="57"/>
    </row>
    <row r="4698" customHeight="1" spans="1:3">
      <c r="A4698" s="57"/>
      <c r="B4698" s="57"/>
      <c r="C4698" s="57"/>
    </row>
    <row r="4699" customHeight="1" spans="1:3">
      <c r="A4699" s="57"/>
      <c r="B4699" s="57"/>
      <c r="C4699" s="57"/>
    </row>
    <row r="4700" customHeight="1" spans="1:3">
      <c r="A4700" s="57"/>
      <c r="B4700" s="57"/>
      <c r="C4700" s="57"/>
    </row>
    <row r="4701" customHeight="1" spans="1:3">
      <c r="A4701" s="57"/>
      <c r="B4701" s="57"/>
      <c r="C4701" s="57"/>
    </row>
    <row r="4702" customHeight="1" spans="1:3">
      <c r="A4702" s="57"/>
      <c r="B4702" s="57"/>
      <c r="C4702" s="57"/>
    </row>
    <row r="4703" customHeight="1" spans="1:3">
      <c r="A4703" s="57"/>
      <c r="B4703" s="57"/>
      <c r="C4703" s="57"/>
    </row>
    <row r="4704" customHeight="1" spans="1:3">
      <c r="A4704" s="57"/>
      <c r="B4704" s="57"/>
      <c r="C4704" s="57"/>
    </row>
    <row r="4705" customHeight="1" spans="1:3">
      <c r="A4705" s="57"/>
      <c r="B4705" s="57"/>
      <c r="C4705" s="57"/>
    </row>
    <row r="4706" customHeight="1" spans="1:3">
      <c r="A4706" s="57"/>
      <c r="B4706" s="57"/>
      <c r="C4706" s="57"/>
    </row>
    <row r="4707" customHeight="1" spans="1:3">
      <c r="A4707" s="57"/>
      <c r="B4707" s="57"/>
      <c r="C4707" s="57"/>
    </row>
    <row r="4708" customHeight="1" spans="1:3">
      <c r="A4708" s="57"/>
      <c r="B4708" s="57"/>
      <c r="C4708" s="57"/>
    </row>
    <row r="4709" customHeight="1" spans="1:3">
      <c r="A4709" s="57"/>
      <c r="B4709" s="57"/>
      <c r="C4709" s="57"/>
    </row>
    <row r="4710" customHeight="1" spans="1:3">
      <c r="A4710" s="57"/>
      <c r="B4710" s="57"/>
      <c r="C4710" s="57"/>
    </row>
    <row r="4711" customHeight="1" spans="1:3">
      <c r="A4711" s="57"/>
      <c r="B4711" s="57"/>
      <c r="C4711" s="57"/>
    </row>
    <row r="4712" customHeight="1" spans="1:3">
      <c r="A4712" s="57"/>
      <c r="B4712" s="57"/>
      <c r="C4712" s="57"/>
    </row>
    <row r="4713" customHeight="1" spans="1:3">
      <c r="A4713" s="57"/>
      <c r="B4713" s="57"/>
      <c r="C4713" s="57"/>
    </row>
    <row r="4714" customHeight="1" spans="1:3">
      <c r="A4714" s="57"/>
      <c r="B4714" s="57"/>
      <c r="C4714" s="57"/>
    </row>
    <row r="4715" customHeight="1" spans="1:3">
      <c r="A4715" s="57"/>
      <c r="B4715" s="57"/>
      <c r="C4715" s="57"/>
    </row>
    <row r="4716" customHeight="1" spans="1:3">
      <c r="A4716" s="57"/>
      <c r="B4716" s="57"/>
      <c r="C4716" s="57"/>
    </row>
    <row r="4717" customHeight="1" spans="1:3">
      <c r="A4717" s="57"/>
      <c r="B4717" s="57"/>
      <c r="C4717" s="57"/>
    </row>
    <row r="4718" customHeight="1" spans="1:3">
      <c r="A4718" s="57"/>
      <c r="B4718" s="57"/>
      <c r="C4718" s="57"/>
    </row>
    <row r="4719" customHeight="1" spans="1:3">
      <c r="A4719" s="57"/>
      <c r="B4719" s="57"/>
      <c r="C4719" s="57"/>
    </row>
    <row r="4720" customHeight="1" spans="1:3">
      <c r="A4720" s="57"/>
      <c r="B4720" s="57"/>
      <c r="C4720" s="57"/>
    </row>
    <row r="4721" customHeight="1" spans="1:3">
      <c r="A4721" s="57"/>
      <c r="B4721" s="57"/>
      <c r="C4721" s="57"/>
    </row>
    <row r="4722" customHeight="1" spans="1:3">
      <c r="A4722" s="57"/>
      <c r="B4722" s="57"/>
      <c r="C4722" s="57"/>
    </row>
    <row r="4723" customHeight="1" spans="1:3">
      <c r="A4723" s="57"/>
      <c r="B4723" s="57"/>
      <c r="C4723" s="57"/>
    </row>
    <row r="4724" customHeight="1" spans="1:3">
      <c r="A4724" s="57"/>
      <c r="B4724" s="57"/>
      <c r="C4724" s="57"/>
    </row>
    <row r="4725" customHeight="1" spans="1:3">
      <c r="A4725" s="57"/>
      <c r="B4725" s="57"/>
      <c r="C4725" s="57"/>
    </row>
    <row r="4726" customHeight="1" spans="1:3">
      <c r="A4726" s="57"/>
      <c r="B4726" s="57"/>
      <c r="C4726" s="57"/>
    </row>
    <row r="4727" customHeight="1" spans="1:3">
      <c r="A4727" s="57"/>
      <c r="B4727" s="57"/>
      <c r="C4727" s="57"/>
    </row>
    <row r="4728" customHeight="1" spans="1:3">
      <c r="A4728" s="57"/>
      <c r="B4728" s="57"/>
      <c r="C4728" s="57"/>
    </row>
    <row r="4729" customHeight="1" spans="1:3">
      <c r="A4729" s="57"/>
      <c r="B4729" s="57"/>
      <c r="C4729" s="57"/>
    </row>
    <row r="4730" customHeight="1" spans="1:3">
      <c r="A4730" s="57"/>
      <c r="B4730" s="57"/>
      <c r="C4730" s="57"/>
    </row>
    <row r="4731" customHeight="1" spans="1:3">
      <c r="A4731" s="57"/>
      <c r="B4731" s="57"/>
      <c r="C4731" s="57"/>
    </row>
    <row r="4732" customHeight="1" spans="1:3">
      <c r="A4732" s="57"/>
      <c r="B4732" s="57"/>
      <c r="C4732" s="57"/>
    </row>
    <row r="4733" customHeight="1" spans="1:3">
      <c r="A4733" s="57"/>
      <c r="B4733" s="57"/>
      <c r="C4733" s="57"/>
    </row>
    <row r="4734" customHeight="1" spans="1:3">
      <c r="A4734" s="57"/>
      <c r="B4734" s="57"/>
      <c r="C4734" s="57"/>
    </row>
    <row r="4735" customHeight="1" spans="1:3">
      <c r="A4735" s="57"/>
      <c r="B4735" s="57"/>
      <c r="C4735" s="57"/>
    </row>
    <row r="4736" customHeight="1" spans="1:3">
      <c r="A4736" s="57"/>
      <c r="B4736" s="57"/>
      <c r="C4736" s="57"/>
    </row>
    <row r="4737" customHeight="1" spans="1:3">
      <c r="A4737" s="57"/>
      <c r="B4737" s="57"/>
      <c r="C4737" s="57"/>
    </row>
    <row r="4738" customHeight="1" spans="1:3">
      <c r="A4738" s="57"/>
      <c r="B4738" s="57"/>
      <c r="C4738" s="57"/>
    </row>
    <row r="4739" customHeight="1" spans="1:3">
      <c r="A4739" s="57"/>
      <c r="B4739" s="57"/>
      <c r="C4739" s="57"/>
    </row>
    <row r="4740" customHeight="1" spans="1:3">
      <c r="A4740" s="57"/>
      <c r="B4740" s="57"/>
      <c r="C4740" s="57"/>
    </row>
    <row r="4741" customHeight="1" spans="1:3">
      <c r="A4741" s="57"/>
      <c r="B4741" s="57"/>
      <c r="C4741" s="57"/>
    </row>
    <row r="4742" customHeight="1" spans="1:3">
      <c r="A4742" s="57"/>
      <c r="B4742" s="57"/>
      <c r="C4742" s="57"/>
    </row>
    <row r="4743" customHeight="1" spans="1:3">
      <c r="A4743" s="57"/>
      <c r="B4743" s="57"/>
      <c r="C4743" s="57"/>
    </row>
    <row r="4744" customHeight="1" spans="1:3">
      <c r="A4744" s="57"/>
      <c r="B4744" s="57"/>
      <c r="C4744" s="57"/>
    </row>
    <row r="4745" customHeight="1" spans="1:3">
      <c r="A4745" s="57"/>
      <c r="B4745" s="57"/>
      <c r="C4745" s="57"/>
    </row>
    <row r="4746" customHeight="1" spans="1:3">
      <c r="A4746" s="57"/>
      <c r="B4746" s="57"/>
      <c r="C4746" s="57"/>
    </row>
    <row r="4747" customHeight="1" spans="1:3">
      <c r="A4747" s="57"/>
      <c r="B4747" s="57"/>
      <c r="C4747" s="57"/>
    </row>
    <row r="4748" customHeight="1" spans="1:3">
      <c r="A4748" s="57"/>
      <c r="B4748" s="57"/>
      <c r="C4748" s="57"/>
    </row>
    <row r="4749" customHeight="1" spans="1:3">
      <c r="A4749" s="57"/>
      <c r="B4749" s="57"/>
      <c r="C4749" s="57"/>
    </row>
    <row r="4750" customHeight="1" spans="1:3">
      <c r="A4750" s="57"/>
      <c r="B4750" s="57"/>
      <c r="C4750" s="57"/>
    </row>
    <row r="4751" customHeight="1" spans="1:3">
      <c r="A4751" s="57"/>
      <c r="B4751" s="57"/>
      <c r="C4751" s="57"/>
    </row>
    <row r="4752" customHeight="1" spans="1:3">
      <c r="A4752" s="57"/>
      <c r="B4752" s="57"/>
      <c r="C4752" s="57"/>
    </row>
    <row r="4753" customHeight="1" spans="1:3">
      <c r="A4753" s="57"/>
      <c r="B4753" s="57"/>
      <c r="C4753" s="57"/>
    </row>
    <row r="4754" customHeight="1" spans="1:3">
      <c r="A4754" s="57"/>
      <c r="B4754" s="57"/>
      <c r="C4754" s="57"/>
    </row>
    <row r="4755" customHeight="1" spans="1:3">
      <c r="A4755" s="57"/>
      <c r="B4755" s="57"/>
      <c r="C4755" s="57"/>
    </row>
    <row r="4756" customHeight="1" spans="1:3">
      <c r="A4756" s="57"/>
      <c r="B4756" s="57"/>
      <c r="C4756" s="57"/>
    </row>
    <row r="4757" customHeight="1" spans="1:3">
      <c r="A4757" s="57"/>
      <c r="B4757" s="57"/>
      <c r="C4757" s="57"/>
    </row>
    <row r="4758" customHeight="1" spans="1:3">
      <c r="A4758" s="57"/>
      <c r="B4758" s="57"/>
      <c r="C4758" s="57"/>
    </row>
    <row r="4759" customHeight="1" spans="1:3">
      <c r="A4759" s="57"/>
      <c r="B4759" s="57"/>
      <c r="C4759" s="57"/>
    </row>
    <row r="4760" customHeight="1" spans="1:3">
      <c r="A4760" s="57"/>
      <c r="B4760" s="57"/>
      <c r="C4760" s="57"/>
    </row>
    <row r="4761" customHeight="1" spans="1:3">
      <c r="A4761" s="57"/>
      <c r="B4761" s="57"/>
      <c r="C4761" s="57"/>
    </row>
    <row r="4762" customHeight="1" spans="1:3">
      <c r="A4762" s="57"/>
      <c r="B4762" s="57"/>
      <c r="C4762" s="57"/>
    </row>
    <row r="4763" customHeight="1" spans="1:3">
      <c r="A4763" s="57"/>
      <c r="B4763" s="57"/>
      <c r="C4763" s="57"/>
    </row>
    <row r="4764" customHeight="1" spans="1:3">
      <c r="A4764" s="57"/>
      <c r="B4764" s="57"/>
      <c r="C4764" s="57"/>
    </row>
    <row r="4765" customHeight="1" spans="1:3">
      <c r="A4765" s="57"/>
      <c r="B4765" s="57"/>
      <c r="C4765" s="57"/>
    </row>
    <row r="4766" customHeight="1" spans="1:3">
      <c r="A4766" s="57"/>
      <c r="B4766" s="57"/>
      <c r="C4766" s="57"/>
    </row>
    <row r="4767" customHeight="1" spans="1:3">
      <c r="A4767" s="57"/>
      <c r="B4767" s="57"/>
      <c r="C4767" s="57"/>
    </row>
    <row r="4768" customHeight="1" spans="1:3">
      <c r="A4768" s="57"/>
      <c r="B4768" s="57"/>
      <c r="C4768" s="57"/>
    </row>
    <row r="4769" customHeight="1" spans="1:3">
      <c r="A4769" s="57"/>
      <c r="B4769" s="57"/>
      <c r="C4769" s="57"/>
    </row>
    <row r="4770" customHeight="1" spans="1:3">
      <c r="A4770" s="57"/>
      <c r="B4770" s="57"/>
      <c r="C4770" s="57"/>
    </row>
    <row r="4771" customHeight="1" spans="1:3">
      <c r="A4771" s="57"/>
      <c r="B4771" s="57"/>
      <c r="C4771" s="57"/>
    </row>
    <row r="4772" customHeight="1" spans="1:3">
      <c r="A4772" s="57"/>
      <c r="B4772" s="57"/>
      <c r="C4772" s="57"/>
    </row>
    <row r="4773" customHeight="1" spans="1:3">
      <c r="A4773" s="57"/>
      <c r="B4773" s="57"/>
      <c r="C4773" s="57"/>
    </row>
    <row r="4774" customHeight="1" spans="1:3">
      <c r="A4774" s="57"/>
      <c r="B4774" s="57"/>
      <c r="C4774" s="57"/>
    </row>
    <row r="4775" customHeight="1" spans="1:3">
      <c r="A4775" s="57"/>
      <c r="B4775" s="57"/>
      <c r="C4775" s="57"/>
    </row>
    <row r="4776" customHeight="1" spans="1:3">
      <c r="A4776" s="57"/>
      <c r="B4776" s="57"/>
      <c r="C4776" s="57"/>
    </row>
    <row r="4777" customHeight="1" spans="1:3">
      <c r="A4777" s="57"/>
      <c r="B4777" s="57"/>
      <c r="C4777" s="57"/>
    </row>
    <row r="4778" customHeight="1" spans="1:3">
      <c r="A4778" s="57"/>
      <c r="B4778" s="57"/>
      <c r="C4778" s="57"/>
    </row>
    <row r="4779" customHeight="1" spans="1:3">
      <c r="A4779" s="57"/>
      <c r="B4779" s="57"/>
      <c r="C4779" s="57"/>
    </row>
    <row r="4780" customHeight="1" spans="1:3">
      <c r="A4780" s="57"/>
      <c r="B4780" s="57"/>
      <c r="C4780" s="57"/>
    </row>
    <row r="4781" customHeight="1" spans="1:3">
      <c r="A4781" s="57"/>
      <c r="B4781" s="57"/>
      <c r="C4781" s="57"/>
    </row>
    <row r="4782" customHeight="1" spans="1:3">
      <c r="A4782" s="57"/>
      <c r="B4782" s="57"/>
      <c r="C4782" s="57"/>
    </row>
    <row r="4783" customHeight="1" spans="1:3">
      <c r="A4783" s="57"/>
      <c r="B4783" s="57"/>
      <c r="C4783" s="57"/>
    </row>
    <row r="4784" customHeight="1" spans="1:3">
      <c r="A4784" s="57"/>
      <c r="B4784" s="57"/>
      <c r="C4784" s="57"/>
    </row>
    <row r="4785" customHeight="1" spans="1:3">
      <c r="A4785" s="57"/>
      <c r="B4785" s="57"/>
      <c r="C4785" s="57"/>
    </row>
    <row r="4786" customHeight="1" spans="1:3">
      <c r="A4786" s="57"/>
      <c r="B4786" s="57"/>
      <c r="C4786" s="57"/>
    </row>
    <row r="4787" customHeight="1" spans="1:3">
      <c r="A4787" s="57"/>
      <c r="B4787" s="57"/>
      <c r="C4787" s="57"/>
    </row>
    <row r="4788" customHeight="1" spans="1:3">
      <c r="A4788" s="57"/>
      <c r="B4788" s="57"/>
      <c r="C4788" s="57"/>
    </row>
    <row r="4789" customHeight="1" spans="1:3">
      <c r="A4789" s="57"/>
      <c r="B4789" s="57"/>
      <c r="C4789" s="57"/>
    </row>
    <row r="4790" customHeight="1" spans="1:3">
      <c r="A4790" s="57"/>
      <c r="B4790" s="57"/>
      <c r="C4790" s="57"/>
    </row>
    <row r="4791" customHeight="1" spans="1:3">
      <c r="A4791" s="57"/>
      <c r="B4791" s="57"/>
      <c r="C4791" s="57"/>
    </row>
    <row r="4792" customHeight="1" spans="1:3">
      <c r="A4792" s="57"/>
      <c r="B4792" s="57"/>
      <c r="C4792" s="57"/>
    </row>
    <row r="4793" customHeight="1" spans="1:3">
      <c r="A4793" s="57"/>
      <c r="B4793" s="57"/>
      <c r="C4793" s="57"/>
    </row>
    <row r="4794" customHeight="1" spans="1:3">
      <c r="A4794" s="57"/>
      <c r="B4794" s="57"/>
      <c r="C4794" s="57"/>
    </row>
    <row r="4795" customHeight="1" spans="1:3">
      <c r="A4795" s="57"/>
      <c r="B4795" s="57"/>
      <c r="C4795" s="57"/>
    </row>
    <row r="4796" customHeight="1" spans="1:3">
      <c r="A4796" s="57"/>
      <c r="B4796" s="57"/>
      <c r="C4796" s="57"/>
    </row>
    <row r="4797" customHeight="1" spans="1:3">
      <c r="A4797" s="57"/>
      <c r="B4797" s="57"/>
      <c r="C4797" s="57"/>
    </row>
    <row r="4798" customHeight="1" spans="1:3">
      <c r="A4798" s="57"/>
      <c r="B4798" s="57"/>
      <c r="C4798" s="57"/>
    </row>
    <row r="4799" customHeight="1" spans="1:3">
      <c r="A4799" s="57"/>
      <c r="B4799" s="57"/>
      <c r="C4799" s="57"/>
    </row>
    <row r="4800" customHeight="1" spans="1:3">
      <c r="A4800" s="57"/>
      <c r="B4800" s="57"/>
      <c r="C4800" s="57"/>
    </row>
    <row r="4801" customHeight="1" spans="1:3">
      <c r="A4801" s="57"/>
      <c r="B4801" s="57"/>
      <c r="C4801" s="57"/>
    </row>
    <row r="4802" customHeight="1" spans="1:3">
      <c r="A4802" s="57"/>
      <c r="B4802" s="57"/>
      <c r="C4802" s="57"/>
    </row>
    <row r="4803" customHeight="1" spans="1:3">
      <c r="A4803" s="57"/>
      <c r="B4803" s="57"/>
      <c r="C4803" s="57"/>
    </row>
    <row r="4804" customHeight="1" spans="1:3">
      <c r="A4804" s="57"/>
      <c r="B4804" s="57"/>
      <c r="C4804" s="57"/>
    </row>
    <row r="4805" customHeight="1" spans="1:3">
      <c r="A4805" s="57"/>
      <c r="B4805" s="57"/>
      <c r="C4805" s="57"/>
    </row>
    <row r="4806" customHeight="1" spans="1:3">
      <c r="A4806" s="57"/>
      <c r="B4806" s="57"/>
      <c r="C4806" s="57"/>
    </row>
    <row r="4807" customHeight="1" spans="1:3">
      <c r="A4807" s="57"/>
      <c r="B4807" s="57"/>
      <c r="C4807" s="57"/>
    </row>
    <row r="4808" customHeight="1" spans="1:3">
      <c r="A4808" s="57"/>
      <c r="B4808" s="57"/>
      <c r="C4808" s="57"/>
    </row>
    <row r="4809" customHeight="1" spans="1:3">
      <c r="A4809" s="57"/>
      <c r="B4809" s="57"/>
      <c r="C4809" s="57"/>
    </row>
    <row r="4810" customHeight="1" spans="1:3">
      <c r="A4810" s="57"/>
      <c r="B4810" s="57"/>
      <c r="C4810" s="57"/>
    </row>
    <row r="4811" customHeight="1" spans="1:3">
      <c r="A4811" s="57"/>
      <c r="B4811" s="57"/>
      <c r="C4811" s="57"/>
    </row>
    <row r="4812" customHeight="1" spans="1:3">
      <c r="A4812" s="57"/>
      <c r="B4812" s="57"/>
      <c r="C4812" s="57"/>
    </row>
    <row r="4813" customHeight="1" spans="1:3">
      <c r="A4813" s="57"/>
      <c r="B4813" s="57"/>
      <c r="C4813" s="57"/>
    </row>
    <row r="4814" customHeight="1" spans="1:3">
      <c r="A4814" s="57"/>
      <c r="B4814" s="57"/>
      <c r="C4814" s="57"/>
    </row>
    <row r="4815" customHeight="1" spans="1:3">
      <c r="A4815" s="57"/>
      <c r="B4815" s="57"/>
      <c r="C4815" s="57"/>
    </row>
    <row r="4816" customHeight="1" spans="1:3">
      <c r="A4816" s="57"/>
      <c r="B4816" s="57"/>
      <c r="C4816" s="57"/>
    </row>
    <row r="4817" customHeight="1" spans="1:3">
      <c r="A4817" s="57"/>
      <c r="B4817" s="57"/>
      <c r="C4817" s="57"/>
    </row>
    <row r="4818" customHeight="1" spans="1:3">
      <c r="A4818" s="57"/>
      <c r="B4818" s="57"/>
      <c r="C4818" s="57"/>
    </row>
    <row r="4819" customHeight="1" spans="1:3">
      <c r="A4819" s="57"/>
      <c r="B4819" s="57"/>
      <c r="C4819" s="57"/>
    </row>
    <row r="4820" customHeight="1" spans="1:3">
      <c r="A4820" s="57"/>
      <c r="B4820" s="57"/>
      <c r="C4820" s="57"/>
    </row>
    <row r="4821" customHeight="1" spans="1:3">
      <c r="A4821" s="57"/>
      <c r="B4821" s="57"/>
      <c r="C4821" s="57"/>
    </row>
    <row r="4822" customHeight="1" spans="1:3">
      <c r="A4822" s="57"/>
      <c r="B4822" s="57"/>
      <c r="C4822" s="57"/>
    </row>
    <row r="4823" customHeight="1" spans="1:3">
      <c r="A4823" s="57"/>
      <c r="B4823" s="57"/>
      <c r="C4823" s="57"/>
    </row>
    <row r="4824" customHeight="1" spans="1:3">
      <c r="A4824" s="57"/>
      <c r="B4824" s="57"/>
      <c r="C4824" s="57"/>
    </row>
    <row r="4825" customHeight="1" spans="1:3">
      <c r="A4825" s="57"/>
      <c r="B4825" s="57"/>
      <c r="C4825" s="57"/>
    </row>
    <row r="4826" customHeight="1" spans="1:3">
      <c r="A4826" s="57"/>
      <c r="B4826" s="57"/>
      <c r="C4826" s="57"/>
    </row>
    <row r="4827" customHeight="1" spans="1:3">
      <c r="A4827" s="57"/>
      <c r="B4827" s="57"/>
      <c r="C4827" s="57"/>
    </row>
    <row r="4828" customHeight="1" spans="1:3">
      <c r="A4828" s="57"/>
      <c r="B4828" s="57"/>
      <c r="C4828" s="57"/>
    </row>
    <row r="4829" customHeight="1" spans="1:3">
      <c r="A4829" s="57"/>
      <c r="B4829" s="57"/>
      <c r="C4829" s="57"/>
    </row>
    <row r="4830" customHeight="1" spans="1:3">
      <c r="A4830" s="57"/>
      <c r="B4830" s="57"/>
      <c r="C4830" s="57"/>
    </row>
    <row r="4831" customHeight="1" spans="1:3">
      <c r="A4831" s="57"/>
      <c r="B4831" s="57"/>
      <c r="C4831" s="57"/>
    </row>
    <row r="4832" customHeight="1" spans="1:3">
      <c r="A4832" s="57"/>
      <c r="B4832" s="57"/>
      <c r="C4832" s="57"/>
    </row>
    <row r="4833" customHeight="1" spans="1:3">
      <c r="A4833" s="57"/>
      <c r="B4833" s="57"/>
      <c r="C4833" s="57"/>
    </row>
    <row r="4834" customHeight="1" spans="1:3">
      <c r="A4834" s="57"/>
      <c r="B4834" s="57"/>
      <c r="C4834" s="57"/>
    </row>
    <row r="4835" customHeight="1" spans="1:3">
      <c r="A4835" s="57"/>
      <c r="B4835" s="57"/>
      <c r="C4835" s="57"/>
    </row>
    <row r="4836" customHeight="1" spans="1:3">
      <c r="A4836" s="57"/>
      <c r="B4836" s="57"/>
      <c r="C4836" s="57"/>
    </row>
    <row r="4837" customHeight="1" spans="1:3">
      <c r="A4837" s="57"/>
      <c r="B4837" s="57"/>
      <c r="C4837" s="57"/>
    </row>
    <row r="4838" customHeight="1" spans="1:3">
      <c r="A4838" s="57"/>
      <c r="B4838" s="57"/>
      <c r="C4838" s="57"/>
    </row>
    <row r="4839" customHeight="1" spans="1:3">
      <c r="A4839" s="57"/>
      <c r="B4839" s="57"/>
      <c r="C4839" s="57"/>
    </row>
    <row r="4840" customHeight="1" spans="1:3">
      <c r="A4840" s="57"/>
      <c r="B4840" s="57"/>
      <c r="C4840" s="57"/>
    </row>
    <row r="4841" customHeight="1" spans="1:3">
      <c r="A4841" s="57"/>
      <c r="B4841" s="57"/>
      <c r="C4841" s="57"/>
    </row>
    <row r="4842" customHeight="1" spans="1:3">
      <c r="A4842" s="57"/>
      <c r="B4842" s="57"/>
      <c r="C4842" s="57"/>
    </row>
    <row r="4843" customHeight="1" spans="1:3">
      <c r="A4843" s="57"/>
      <c r="B4843" s="57"/>
      <c r="C4843" s="57"/>
    </row>
    <row r="4844" customHeight="1" spans="1:3">
      <c r="A4844" s="57"/>
      <c r="B4844" s="57"/>
      <c r="C4844" s="57"/>
    </row>
    <row r="4845" customHeight="1" spans="1:3">
      <c r="A4845" s="57"/>
      <c r="B4845" s="57"/>
      <c r="C4845" s="57"/>
    </row>
    <row r="4846" customHeight="1" spans="1:3">
      <c r="A4846" s="57"/>
      <c r="B4846" s="57"/>
      <c r="C4846" s="57"/>
    </row>
    <row r="4847" customHeight="1" spans="1:3">
      <c r="A4847" s="57"/>
      <c r="B4847" s="57"/>
      <c r="C4847" s="57"/>
    </row>
    <row r="4848" customHeight="1" spans="1:3">
      <c r="A4848" s="57"/>
      <c r="B4848" s="57"/>
      <c r="C4848" s="57"/>
    </row>
    <row r="4849" customHeight="1" spans="1:3">
      <c r="A4849" s="57"/>
      <c r="B4849" s="57"/>
      <c r="C4849" s="57"/>
    </row>
    <row r="4850" customHeight="1" spans="1:3">
      <c r="A4850" s="57"/>
      <c r="B4850" s="57"/>
      <c r="C4850" s="57"/>
    </row>
    <row r="4851" customHeight="1" spans="1:3">
      <c r="A4851" s="57"/>
      <c r="B4851" s="57"/>
      <c r="C4851" s="57"/>
    </row>
    <row r="4852" customHeight="1" spans="1:3">
      <c r="A4852" s="57"/>
      <c r="B4852" s="57"/>
      <c r="C4852" s="57"/>
    </row>
    <row r="4853" customHeight="1" spans="1:3">
      <c r="A4853" s="57"/>
      <c r="B4853" s="57"/>
      <c r="C4853" s="57"/>
    </row>
    <row r="4854" customHeight="1" spans="1:3">
      <c r="A4854" s="57"/>
      <c r="B4854" s="57"/>
      <c r="C4854" s="57"/>
    </row>
    <row r="4855" customHeight="1" spans="1:3">
      <c r="A4855" s="57"/>
      <c r="B4855" s="57"/>
      <c r="C4855" s="57"/>
    </row>
    <row r="4856" customHeight="1" spans="1:3">
      <c r="A4856" s="57"/>
      <c r="B4856" s="57"/>
      <c r="C4856" s="57"/>
    </row>
    <row r="4857" customHeight="1" spans="1:3">
      <c r="A4857" s="57"/>
      <c r="B4857" s="57"/>
      <c r="C4857" s="57"/>
    </row>
    <row r="4858" customHeight="1" spans="1:3">
      <c r="A4858" s="57"/>
      <c r="B4858" s="57"/>
      <c r="C4858" s="57"/>
    </row>
    <row r="4859" customHeight="1" spans="1:3">
      <c r="A4859" s="57"/>
      <c r="B4859" s="57"/>
      <c r="C4859" s="57"/>
    </row>
    <row r="4860" customHeight="1" spans="1:3">
      <c r="A4860" s="57"/>
      <c r="B4860" s="57"/>
      <c r="C4860" s="57"/>
    </row>
    <row r="4861" customHeight="1" spans="1:3">
      <c r="A4861" s="57"/>
      <c r="B4861" s="57"/>
      <c r="C4861" s="57"/>
    </row>
    <row r="4862" customHeight="1" spans="1:3">
      <c r="A4862" s="57"/>
      <c r="B4862" s="57"/>
      <c r="C4862" s="57"/>
    </row>
    <row r="4863" customHeight="1" spans="1:3">
      <c r="A4863" s="57"/>
      <c r="B4863" s="57"/>
      <c r="C4863" s="57"/>
    </row>
    <row r="4864" customHeight="1" spans="1:3">
      <c r="A4864" s="57"/>
      <c r="B4864" s="57"/>
      <c r="C4864" s="57"/>
    </row>
    <row r="4865" customHeight="1" spans="1:3">
      <c r="A4865" s="57"/>
      <c r="B4865" s="57"/>
      <c r="C4865" s="57"/>
    </row>
    <row r="4866" customHeight="1" spans="1:3">
      <c r="A4866" s="57"/>
      <c r="B4866" s="57"/>
      <c r="C4866" s="57"/>
    </row>
    <row r="4867" customHeight="1" spans="1:3">
      <c r="A4867" s="57"/>
      <c r="B4867" s="57"/>
      <c r="C4867" s="57"/>
    </row>
    <row r="4868" customHeight="1" spans="1:3">
      <c r="A4868" s="57"/>
      <c r="B4868" s="57"/>
      <c r="C4868" s="57"/>
    </row>
    <row r="4869" customHeight="1" spans="1:3">
      <c r="A4869" s="57"/>
      <c r="B4869" s="57"/>
      <c r="C4869" s="57"/>
    </row>
    <row r="4870" customHeight="1" spans="1:3">
      <c r="A4870" s="57"/>
      <c r="B4870" s="57"/>
      <c r="C4870" s="57"/>
    </row>
    <row r="4871" customHeight="1" spans="1:3">
      <c r="A4871" s="57"/>
      <c r="B4871" s="57"/>
      <c r="C4871" s="57"/>
    </row>
    <row r="4872" customHeight="1" spans="1:3">
      <c r="A4872" s="57"/>
      <c r="B4872" s="57"/>
      <c r="C4872" s="57"/>
    </row>
    <row r="4873" customHeight="1" spans="1:3">
      <c r="A4873" s="57"/>
      <c r="B4873" s="57"/>
      <c r="C4873" s="57"/>
    </row>
    <row r="4874" customHeight="1" spans="1:3">
      <c r="A4874" s="57"/>
      <c r="B4874" s="57"/>
      <c r="C4874" s="57"/>
    </row>
    <row r="4875" customHeight="1" spans="1:3">
      <c r="A4875" s="57"/>
      <c r="B4875" s="57"/>
      <c r="C4875" s="57"/>
    </row>
    <row r="4876" customHeight="1" spans="1:3">
      <c r="A4876" s="57"/>
      <c r="B4876" s="57"/>
      <c r="C4876" s="57"/>
    </row>
    <row r="4877" customHeight="1" spans="1:3">
      <c r="A4877" s="57"/>
      <c r="B4877" s="57"/>
      <c r="C4877" s="57"/>
    </row>
    <row r="4878" customHeight="1" spans="1:3">
      <c r="A4878" s="57"/>
      <c r="B4878" s="57"/>
      <c r="C4878" s="57"/>
    </row>
    <row r="4879" customHeight="1" spans="1:3">
      <c r="A4879" s="57"/>
      <c r="B4879" s="57"/>
      <c r="C4879" s="57"/>
    </row>
    <row r="4880" customHeight="1" spans="1:3">
      <c r="A4880" s="57"/>
      <c r="B4880" s="57"/>
      <c r="C4880" s="57"/>
    </row>
    <row r="4881" customHeight="1" spans="1:3">
      <c r="A4881" s="57"/>
      <c r="B4881" s="57"/>
      <c r="C4881" s="57"/>
    </row>
    <row r="4882" customHeight="1" spans="1:3">
      <c r="A4882" s="57"/>
      <c r="B4882" s="57"/>
      <c r="C4882" s="57"/>
    </row>
    <row r="4883" customHeight="1" spans="1:3">
      <c r="A4883" s="57"/>
      <c r="B4883" s="57"/>
      <c r="C4883" s="57"/>
    </row>
    <row r="4884" customHeight="1" spans="1:3">
      <c r="A4884" s="57"/>
      <c r="B4884" s="57"/>
      <c r="C4884" s="57"/>
    </row>
    <row r="4885" customHeight="1" spans="1:3">
      <c r="A4885" s="57"/>
      <c r="B4885" s="57"/>
      <c r="C4885" s="57"/>
    </row>
    <row r="4886" customHeight="1" spans="1:3">
      <c r="A4886" s="57"/>
      <c r="B4886" s="57"/>
      <c r="C4886" s="57"/>
    </row>
    <row r="4887" customHeight="1" spans="1:3">
      <c r="A4887" s="57"/>
      <c r="B4887" s="57"/>
      <c r="C4887" s="57"/>
    </row>
    <row r="4888" customHeight="1" spans="1:3">
      <c r="A4888" s="57"/>
      <c r="B4888" s="57"/>
      <c r="C4888" s="57"/>
    </row>
    <row r="4889" customHeight="1" spans="1:3">
      <c r="A4889" s="57"/>
      <c r="B4889" s="57"/>
      <c r="C4889" s="57"/>
    </row>
    <row r="4890" customHeight="1" spans="1:3">
      <c r="A4890" s="57"/>
      <c r="B4890" s="57"/>
      <c r="C4890" s="57"/>
    </row>
    <row r="4891" customHeight="1" spans="1:3">
      <c r="A4891" s="57"/>
      <c r="B4891" s="57"/>
      <c r="C4891" s="57"/>
    </row>
    <row r="4892" customHeight="1" spans="1:3">
      <c r="A4892" s="57"/>
      <c r="B4892" s="57"/>
      <c r="C4892" s="57"/>
    </row>
    <row r="4893" customHeight="1" spans="1:3">
      <c r="A4893" s="57"/>
      <c r="B4893" s="57"/>
      <c r="C4893" s="57"/>
    </row>
    <row r="4894" customHeight="1" spans="1:3">
      <c r="A4894" s="57"/>
      <c r="B4894" s="57"/>
      <c r="C4894" s="57"/>
    </row>
    <row r="4895" customHeight="1" spans="1:3">
      <c r="A4895" s="57"/>
      <c r="B4895" s="57"/>
      <c r="C4895" s="57"/>
    </row>
    <row r="4896" customHeight="1" spans="1:3">
      <c r="A4896" s="57"/>
      <c r="B4896" s="57"/>
      <c r="C4896" s="57"/>
    </row>
    <row r="4897" customHeight="1" spans="1:3">
      <c r="A4897" s="57"/>
      <c r="B4897" s="57"/>
      <c r="C4897" s="57"/>
    </row>
    <row r="4898" customHeight="1" spans="1:3">
      <c r="A4898" s="57"/>
      <c r="B4898" s="57"/>
      <c r="C4898" s="57"/>
    </row>
    <row r="4899" customHeight="1" spans="1:3">
      <c r="A4899" s="57"/>
      <c r="B4899" s="57"/>
      <c r="C4899" s="57"/>
    </row>
    <row r="4900" customHeight="1" spans="1:3">
      <c r="A4900" s="57"/>
      <c r="B4900" s="57"/>
      <c r="C4900" s="57"/>
    </row>
    <row r="4901" customHeight="1" spans="1:3">
      <c r="A4901" s="57"/>
      <c r="B4901" s="57"/>
      <c r="C4901" s="57"/>
    </row>
    <row r="4902" customHeight="1" spans="1:3">
      <c r="A4902" s="57"/>
      <c r="B4902" s="57"/>
      <c r="C4902" s="57"/>
    </row>
    <row r="4903" customHeight="1" spans="1:3">
      <c r="A4903" s="57"/>
      <c r="B4903" s="57"/>
      <c r="C4903" s="57"/>
    </row>
    <row r="4904" customHeight="1" spans="1:3">
      <c r="A4904" s="57"/>
      <c r="B4904" s="57"/>
      <c r="C4904" s="57"/>
    </row>
    <row r="4905" customHeight="1" spans="1:3">
      <c r="A4905" s="57"/>
      <c r="B4905" s="57"/>
      <c r="C4905" s="57"/>
    </row>
    <row r="4906" customHeight="1" spans="1:3">
      <c r="A4906" s="57"/>
      <c r="B4906" s="57"/>
      <c r="C4906" s="57"/>
    </row>
    <row r="4907" customHeight="1" spans="1:3">
      <c r="A4907" s="57"/>
      <c r="B4907" s="57"/>
      <c r="C4907" s="57"/>
    </row>
    <row r="4908" customHeight="1" spans="1:3">
      <c r="A4908" s="57"/>
      <c r="B4908" s="57"/>
      <c r="C4908" s="57"/>
    </row>
    <row r="4909" customHeight="1" spans="1:3">
      <c r="A4909" s="57"/>
      <c r="B4909" s="57"/>
      <c r="C4909" s="57"/>
    </row>
    <row r="4910" customHeight="1" spans="1:3">
      <c r="A4910" s="57"/>
      <c r="B4910" s="57"/>
      <c r="C4910" s="57"/>
    </row>
    <row r="4911" customHeight="1" spans="1:3">
      <c r="A4911" s="57"/>
      <c r="B4911" s="57"/>
      <c r="C4911" s="57"/>
    </row>
    <row r="4912" customHeight="1" spans="1:3">
      <c r="A4912" s="57"/>
      <c r="B4912" s="57"/>
      <c r="C4912" s="57"/>
    </row>
    <row r="4913" customHeight="1" spans="1:3">
      <c r="A4913" s="57"/>
      <c r="B4913" s="57"/>
      <c r="C4913" s="57"/>
    </row>
    <row r="4914" customHeight="1" spans="1:3">
      <c r="A4914" s="57"/>
      <c r="B4914" s="57"/>
      <c r="C4914" s="57"/>
    </row>
    <row r="4915" customHeight="1" spans="1:3">
      <c r="A4915" s="57"/>
      <c r="B4915" s="57"/>
      <c r="C4915" s="57"/>
    </row>
    <row r="4916" customHeight="1" spans="1:3">
      <c r="A4916" s="57"/>
      <c r="B4916" s="57"/>
      <c r="C4916" s="57"/>
    </row>
    <row r="4917" customHeight="1" spans="1:3">
      <c r="A4917" s="57"/>
      <c r="B4917" s="57"/>
      <c r="C4917" s="57"/>
    </row>
    <row r="4918" customHeight="1" spans="1:3">
      <c r="A4918" s="57"/>
      <c r="B4918" s="57"/>
      <c r="C4918" s="57"/>
    </row>
    <row r="4919" customHeight="1" spans="1:3">
      <c r="A4919" s="57"/>
      <c r="B4919" s="57"/>
      <c r="C4919" s="57"/>
    </row>
    <row r="4920" customHeight="1" spans="1:3">
      <c r="A4920" s="57"/>
      <c r="B4920" s="57"/>
      <c r="C4920" s="57"/>
    </row>
    <row r="4921" customHeight="1" spans="1:3">
      <c r="A4921" s="57"/>
      <c r="B4921" s="57"/>
      <c r="C4921" s="57"/>
    </row>
    <row r="4922" customHeight="1" spans="1:3">
      <c r="A4922" s="57"/>
      <c r="B4922" s="57"/>
      <c r="C4922" s="57"/>
    </row>
    <row r="4923" customHeight="1" spans="1:3">
      <c r="A4923" s="57"/>
      <c r="B4923" s="57"/>
      <c r="C4923" s="57"/>
    </row>
    <row r="4924" customHeight="1" spans="1:3">
      <c r="A4924" s="57"/>
      <c r="B4924" s="57"/>
      <c r="C4924" s="57"/>
    </row>
    <row r="4925" customHeight="1" spans="1:3">
      <c r="A4925" s="57"/>
      <c r="B4925" s="57"/>
      <c r="C4925" s="57"/>
    </row>
    <row r="4926" customHeight="1" spans="1:3">
      <c r="A4926" s="57"/>
      <c r="B4926" s="57"/>
      <c r="C4926" s="57"/>
    </row>
    <row r="4927" customHeight="1" spans="1:3">
      <c r="A4927" s="57"/>
      <c r="B4927" s="57"/>
      <c r="C4927" s="57"/>
    </row>
    <row r="4928" customHeight="1" spans="1:3">
      <c r="A4928" s="57"/>
      <c r="B4928" s="57"/>
      <c r="C4928" s="57"/>
    </row>
    <row r="4929" customHeight="1" spans="1:3">
      <c r="A4929" s="57"/>
      <c r="B4929" s="57"/>
      <c r="C4929" s="57"/>
    </row>
    <row r="4930" customHeight="1" spans="1:3">
      <c r="A4930" s="57"/>
      <c r="B4930" s="57"/>
      <c r="C4930" s="57"/>
    </row>
    <row r="4931" customHeight="1" spans="1:3">
      <c r="A4931" s="57"/>
      <c r="B4931" s="57"/>
      <c r="C4931" s="57"/>
    </row>
    <row r="4932" customHeight="1" spans="1:3">
      <c r="A4932" s="57"/>
      <c r="B4932" s="57"/>
      <c r="C4932" s="57"/>
    </row>
    <row r="4933" customHeight="1" spans="1:3">
      <c r="A4933" s="57"/>
      <c r="B4933" s="57"/>
      <c r="C4933" s="57"/>
    </row>
    <row r="4934" customHeight="1" spans="1:3">
      <c r="A4934" s="57"/>
      <c r="B4934" s="57"/>
      <c r="C4934" s="57"/>
    </row>
    <row r="4935" customHeight="1" spans="1:3">
      <c r="A4935" s="57"/>
      <c r="B4935" s="57"/>
      <c r="C4935" s="57"/>
    </row>
    <row r="4936" customHeight="1" spans="1:3">
      <c r="A4936" s="57"/>
      <c r="B4936" s="57"/>
      <c r="C4936" s="57"/>
    </row>
    <row r="4937" customHeight="1" spans="1:3">
      <c r="A4937" s="57"/>
      <c r="B4937" s="57"/>
      <c r="C4937" s="57"/>
    </row>
    <row r="4938" customHeight="1" spans="1:3">
      <c r="A4938" s="57"/>
      <c r="B4938" s="57"/>
      <c r="C4938" s="57"/>
    </row>
    <row r="4939" customHeight="1" spans="1:3">
      <c r="A4939" s="57"/>
      <c r="B4939" s="57"/>
      <c r="C4939" s="57"/>
    </row>
    <row r="4940" customHeight="1" spans="1:3">
      <c r="A4940" s="57"/>
      <c r="B4940" s="57"/>
      <c r="C4940" s="57"/>
    </row>
    <row r="4941" customHeight="1" spans="1:3">
      <c r="A4941" s="57"/>
      <c r="B4941" s="57"/>
      <c r="C4941" s="57"/>
    </row>
    <row r="4942" customHeight="1" spans="1:3">
      <c r="A4942" s="57"/>
      <c r="B4942" s="57"/>
      <c r="C4942" s="57"/>
    </row>
    <row r="4943" customHeight="1" spans="1:3">
      <c r="A4943" s="57"/>
      <c r="B4943" s="57"/>
      <c r="C4943" s="57"/>
    </row>
    <row r="4944" customHeight="1" spans="1:3">
      <c r="A4944" s="57"/>
      <c r="B4944" s="57"/>
      <c r="C4944" s="57"/>
    </row>
    <row r="4945" customHeight="1" spans="1:3">
      <c r="A4945" s="57"/>
      <c r="B4945" s="57"/>
      <c r="C4945" s="57"/>
    </row>
    <row r="4946" customHeight="1" spans="1:3">
      <c r="A4946" s="57"/>
      <c r="B4946" s="57"/>
      <c r="C4946" s="57"/>
    </row>
    <row r="4947" customHeight="1" spans="1:3">
      <c r="A4947" s="57"/>
      <c r="B4947" s="57"/>
      <c r="C4947" s="57"/>
    </row>
    <row r="4948" customHeight="1" spans="1:3">
      <c r="A4948" s="57"/>
      <c r="B4948" s="57"/>
      <c r="C4948" s="57"/>
    </row>
    <row r="4949" customHeight="1" spans="1:3">
      <c r="A4949" s="57"/>
      <c r="B4949" s="57"/>
      <c r="C4949" s="57"/>
    </row>
    <row r="4950" customHeight="1" spans="1:3">
      <c r="A4950" s="57"/>
      <c r="B4950" s="57"/>
      <c r="C4950" s="57"/>
    </row>
    <row r="4951" customHeight="1" spans="1:3">
      <c r="A4951" s="57"/>
      <c r="B4951" s="57"/>
      <c r="C4951" s="57"/>
    </row>
    <row r="4952" customHeight="1" spans="1:3">
      <c r="A4952" s="57"/>
      <c r="B4952" s="57"/>
      <c r="C4952" s="57"/>
    </row>
    <row r="4953" customHeight="1" spans="1:3">
      <c r="A4953" s="57"/>
      <c r="B4953" s="57"/>
      <c r="C4953" s="57"/>
    </row>
    <row r="4954" customHeight="1" spans="1:3">
      <c r="A4954" s="57"/>
      <c r="B4954" s="57"/>
      <c r="C4954" s="57"/>
    </row>
    <row r="4955" customHeight="1" spans="1:3">
      <c r="A4955" s="57"/>
      <c r="B4955" s="57"/>
      <c r="C4955" s="57"/>
    </row>
    <row r="4956" customHeight="1" spans="1:3">
      <c r="A4956" s="57"/>
      <c r="B4956" s="57"/>
      <c r="C4956" s="57"/>
    </row>
    <row r="4957" customHeight="1" spans="1:3">
      <c r="A4957" s="57"/>
      <c r="B4957" s="57"/>
      <c r="C4957" s="57"/>
    </row>
    <row r="4958" customHeight="1" spans="1:3">
      <c r="A4958" s="57"/>
      <c r="B4958" s="57"/>
      <c r="C4958" s="57"/>
    </row>
    <row r="4959" customHeight="1" spans="1:3">
      <c r="A4959" s="57"/>
      <c r="B4959" s="57"/>
      <c r="C4959" s="57"/>
    </row>
    <row r="4960" customHeight="1" spans="1:3">
      <c r="A4960" s="57"/>
      <c r="B4960" s="57"/>
      <c r="C4960" s="57"/>
    </row>
    <row r="4961" customHeight="1" spans="1:3">
      <c r="A4961" s="57"/>
      <c r="B4961" s="57"/>
      <c r="C4961" s="57"/>
    </row>
    <row r="4962" customHeight="1" spans="1:3">
      <c r="A4962" s="57"/>
      <c r="B4962" s="57"/>
      <c r="C4962" s="57"/>
    </row>
    <row r="4963" customHeight="1" spans="1:3">
      <c r="A4963" s="57"/>
      <c r="B4963" s="57"/>
      <c r="C4963" s="57"/>
    </row>
    <row r="4964" customHeight="1" spans="1:3">
      <c r="A4964" s="57"/>
      <c r="B4964" s="57"/>
      <c r="C4964" s="57"/>
    </row>
    <row r="4965" customHeight="1" spans="1:3">
      <c r="A4965" s="57"/>
      <c r="B4965" s="57"/>
      <c r="C4965" s="57"/>
    </row>
    <row r="4966" customHeight="1" spans="1:3">
      <c r="A4966" s="57"/>
      <c r="B4966" s="57"/>
      <c r="C4966" s="57"/>
    </row>
    <row r="4967" customHeight="1" spans="1:3">
      <c r="A4967" s="57"/>
      <c r="B4967" s="57"/>
      <c r="C4967" s="57"/>
    </row>
    <row r="4968" customHeight="1" spans="1:3">
      <c r="A4968" s="57"/>
      <c r="B4968" s="57"/>
      <c r="C4968" s="57"/>
    </row>
    <row r="4969" customHeight="1" spans="1:3">
      <c r="A4969" s="57"/>
      <c r="B4969" s="57"/>
      <c r="C4969" s="57"/>
    </row>
    <row r="4970" customHeight="1" spans="1:3">
      <c r="A4970" s="57"/>
      <c r="B4970" s="57"/>
      <c r="C4970" s="57"/>
    </row>
    <row r="4971" customHeight="1" spans="1:3">
      <c r="A4971" s="57"/>
      <c r="B4971" s="57"/>
      <c r="C4971" s="57"/>
    </row>
    <row r="4972" customHeight="1" spans="1:3">
      <c r="A4972" s="57"/>
      <c r="B4972" s="57"/>
      <c r="C4972" s="57"/>
    </row>
    <row r="4973" customHeight="1" spans="1:3">
      <c r="A4973" s="57"/>
      <c r="B4973" s="57"/>
      <c r="C4973" s="57"/>
    </row>
    <row r="4974" customHeight="1" spans="1:3">
      <c r="A4974" s="57"/>
      <c r="B4974" s="57"/>
      <c r="C4974" s="57"/>
    </row>
    <row r="4975" customHeight="1" spans="1:3">
      <c r="A4975" s="57"/>
      <c r="B4975" s="57"/>
      <c r="C4975" s="57"/>
    </row>
    <row r="4976" customHeight="1" spans="1:3">
      <c r="A4976" s="57"/>
      <c r="B4976" s="57"/>
      <c r="C4976" s="57"/>
    </row>
    <row r="4977" customHeight="1" spans="1:3">
      <c r="A4977" s="57"/>
      <c r="B4977" s="57"/>
      <c r="C4977" s="57"/>
    </row>
    <row r="4978" customHeight="1" spans="1:3">
      <c r="A4978" s="57"/>
      <c r="B4978" s="57"/>
      <c r="C4978" s="57"/>
    </row>
    <row r="4979" customHeight="1" spans="1:3">
      <c r="A4979" s="57"/>
      <c r="B4979" s="57"/>
      <c r="C4979" s="57"/>
    </row>
    <row r="4980" customHeight="1" spans="1:3">
      <c r="A4980" s="57"/>
      <c r="B4980" s="57"/>
      <c r="C4980" s="57"/>
    </row>
    <row r="4981" customHeight="1" spans="1:3">
      <c r="A4981" s="57"/>
      <c r="B4981" s="57"/>
      <c r="C4981" s="57"/>
    </row>
    <row r="4982" customHeight="1" spans="1:3">
      <c r="A4982" s="57"/>
      <c r="B4982" s="57"/>
      <c r="C4982" s="57"/>
    </row>
    <row r="4983" customHeight="1" spans="1:3">
      <c r="A4983" s="57"/>
      <c r="B4983" s="57"/>
      <c r="C4983" s="57"/>
    </row>
    <row r="4984" customHeight="1" spans="1:3">
      <c r="A4984" s="57"/>
      <c r="B4984" s="57"/>
      <c r="C4984" s="57"/>
    </row>
    <row r="4985" customHeight="1" spans="1:3">
      <c r="A4985" s="57"/>
      <c r="B4985" s="57"/>
      <c r="C4985" s="57"/>
    </row>
    <row r="4986" customHeight="1" spans="1:3">
      <c r="A4986" s="57"/>
      <c r="B4986" s="57"/>
      <c r="C4986" s="57"/>
    </row>
    <row r="4987" customHeight="1" spans="1:3">
      <c r="A4987" s="57"/>
      <c r="B4987" s="57"/>
      <c r="C4987" s="57"/>
    </row>
    <row r="4988" customHeight="1" spans="1:3">
      <c r="A4988" s="57"/>
      <c r="B4988" s="57"/>
      <c r="C4988" s="57"/>
    </row>
    <row r="4989" customHeight="1" spans="1:3">
      <c r="A4989" s="57"/>
      <c r="B4989" s="57"/>
      <c r="C4989" s="57"/>
    </row>
    <row r="4990" customHeight="1" spans="1:3">
      <c r="A4990" s="57"/>
      <c r="B4990" s="57"/>
      <c r="C4990" s="57"/>
    </row>
    <row r="4991" customHeight="1" spans="1:3">
      <c r="A4991" s="57"/>
      <c r="B4991" s="57"/>
      <c r="C4991" s="57"/>
    </row>
    <row r="4992" customHeight="1" spans="1:3">
      <c r="A4992" s="57"/>
      <c r="B4992" s="57"/>
      <c r="C4992" s="57"/>
    </row>
    <row r="4993" customHeight="1" spans="1:3">
      <c r="A4993" s="57"/>
      <c r="B4993" s="57"/>
      <c r="C4993" s="57"/>
    </row>
    <row r="4994" customHeight="1" spans="1:3">
      <c r="A4994" s="57"/>
      <c r="B4994" s="57"/>
      <c r="C4994" s="57"/>
    </row>
    <row r="4995" customHeight="1" spans="1:3">
      <c r="A4995" s="57"/>
      <c r="B4995" s="57"/>
      <c r="C4995" s="57"/>
    </row>
    <row r="4996" customHeight="1" spans="1:3">
      <c r="A4996" s="57"/>
      <c r="B4996" s="57"/>
      <c r="C4996" s="57"/>
    </row>
    <row r="4997" customHeight="1" spans="1:3">
      <c r="A4997" s="57"/>
      <c r="B4997" s="57"/>
      <c r="C4997" s="57"/>
    </row>
    <row r="4998" customHeight="1" spans="1:3">
      <c r="A4998" s="57"/>
      <c r="B4998" s="57"/>
      <c r="C4998" s="57"/>
    </row>
    <row r="4999" customHeight="1" spans="1:3">
      <c r="A4999" s="57"/>
      <c r="B4999" s="57"/>
      <c r="C4999" s="57"/>
    </row>
    <row r="5000" customHeight="1" spans="1:3">
      <c r="A5000" s="57"/>
      <c r="B5000" s="57"/>
      <c r="C5000" s="57"/>
    </row>
    <row r="5001" customHeight="1" spans="1:3">
      <c r="A5001" s="57"/>
      <c r="B5001" s="57"/>
      <c r="C5001" s="57"/>
    </row>
    <row r="5002" customHeight="1" spans="1:3">
      <c r="A5002" s="57"/>
      <c r="B5002" s="57"/>
      <c r="C5002" s="57"/>
    </row>
    <row r="5003" customHeight="1" spans="1:3">
      <c r="A5003" s="57"/>
      <c r="B5003" s="57"/>
      <c r="C5003" s="57"/>
    </row>
    <row r="5004" customHeight="1" spans="1:3">
      <c r="A5004" s="57"/>
      <c r="B5004" s="57"/>
      <c r="C5004" s="57"/>
    </row>
    <row r="5005" customHeight="1" spans="1:3">
      <c r="A5005" s="57"/>
      <c r="B5005" s="57"/>
      <c r="C5005" s="57"/>
    </row>
    <row r="5006" customHeight="1" spans="1:3">
      <c r="A5006" s="57"/>
      <c r="B5006" s="57"/>
      <c r="C5006" s="57"/>
    </row>
    <row r="5007" customHeight="1" spans="1:3">
      <c r="A5007" s="57"/>
      <c r="B5007" s="57"/>
      <c r="C5007" s="57"/>
    </row>
    <row r="5008" customHeight="1" spans="1:3">
      <c r="A5008" s="57"/>
      <c r="B5008" s="57"/>
      <c r="C5008" s="57"/>
    </row>
    <row r="5009" customHeight="1" spans="1:3">
      <c r="A5009" s="57"/>
      <c r="B5009" s="57"/>
      <c r="C5009" s="57"/>
    </row>
    <row r="5010" customHeight="1" spans="1:3">
      <c r="A5010" s="57"/>
      <c r="B5010" s="57"/>
      <c r="C5010" s="57"/>
    </row>
    <row r="5011" customHeight="1" spans="1:3">
      <c r="A5011" s="57"/>
      <c r="B5011" s="57"/>
      <c r="C5011" s="57"/>
    </row>
    <row r="5012" customHeight="1" spans="1:3">
      <c r="A5012" s="57"/>
      <c r="B5012" s="57"/>
      <c r="C5012" s="57"/>
    </row>
    <row r="5013" customHeight="1" spans="1:3">
      <c r="A5013" s="57"/>
      <c r="B5013" s="57"/>
      <c r="C5013" s="57"/>
    </row>
    <row r="5014" customHeight="1" spans="1:3">
      <c r="A5014" s="57"/>
      <c r="B5014" s="57"/>
      <c r="C5014" s="57"/>
    </row>
    <row r="5015" customHeight="1" spans="1:3">
      <c r="A5015" s="57"/>
      <c r="B5015" s="57"/>
      <c r="C5015" s="57"/>
    </row>
    <row r="5016" customHeight="1" spans="1:3">
      <c r="A5016" s="57"/>
      <c r="B5016" s="57"/>
      <c r="C5016" s="57"/>
    </row>
    <row r="5017" customHeight="1" spans="1:3">
      <c r="A5017" s="57"/>
      <c r="B5017" s="57"/>
      <c r="C5017" s="57"/>
    </row>
    <row r="5018" customHeight="1" spans="1:3">
      <c r="A5018" s="57"/>
      <c r="B5018" s="57"/>
      <c r="C5018" s="57"/>
    </row>
    <row r="5019" customHeight="1" spans="1:3">
      <c r="A5019" s="57"/>
      <c r="B5019" s="57"/>
      <c r="C5019" s="57"/>
    </row>
    <row r="5020" customHeight="1" spans="1:3">
      <c r="A5020" s="57"/>
      <c r="B5020" s="57"/>
      <c r="C5020" s="57"/>
    </row>
    <row r="5021" customHeight="1" spans="1:3">
      <c r="A5021" s="57"/>
      <c r="B5021" s="57"/>
      <c r="C5021" s="57"/>
    </row>
    <row r="5022" customHeight="1" spans="1:3">
      <c r="A5022" s="57"/>
      <c r="B5022" s="57"/>
      <c r="C5022" s="57"/>
    </row>
    <row r="5023" customHeight="1" spans="1:3">
      <c r="A5023" s="57"/>
      <c r="B5023" s="57"/>
      <c r="C5023" s="57"/>
    </row>
    <row r="5024" customHeight="1" spans="1:3">
      <c r="A5024" s="57"/>
      <c r="B5024" s="57"/>
      <c r="C5024" s="57"/>
    </row>
    <row r="5025" customHeight="1" spans="1:3">
      <c r="A5025" s="57"/>
      <c r="B5025" s="57"/>
      <c r="C5025" s="57"/>
    </row>
    <row r="5026" customHeight="1" spans="1:3">
      <c r="A5026" s="57"/>
      <c r="B5026" s="57"/>
      <c r="C5026" s="57"/>
    </row>
    <row r="5027" customHeight="1" spans="1:3">
      <c r="A5027" s="57"/>
      <c r="B5027" s="57"/>
      <c r="C5027" s="57"/>
    </row>
    <row r="5028" customHeight="1" spans="1:3">
      <c r="A5028" s="57"/>
      <c r="B5028" s="57"/>
      <c r="C5028" s="57"/>
    </row>
    <row r="5029" customHeight="1" spans="1:3">
      <c r="A5029" s="57"/>
      <c r="B5029" s="57"/>
      <c r="C5029" s="57"/>
    </row>
    <row r="5030" customHeight="1" spans="1:3">
      <c r="A5030" s="57"/>
      <c r="B5030" s="57"/>
      <c r="C5030" s="57"/>
    </row>
    <row r="5031" customHeight="1" spans="1:3">
      <c r="A5031" s="57"/>
      <c r="B5031" s="57"/>
      <c r="C5031" s="57"/>
    </row>
    <row r="5032" customHeight="1" spans="1:3">
      <c r="A5032" s="57"/>
      <c r="B5032" s="57"/>
      <c r="C5032" s="57"/>
    </row>
    <row r="5033" customHeight="1" spans="1:3">
      <c r="A5033" s="57"/>
      <c r="B5033" s="57"/>
      <c r="C5033" s="57"/>
    </row>
    <row r="5034" customHeight="1" spans="1:3">
      <c r="A5034" s="57"/>
      <c r="B5034" s="57"/>
      <c r="C5034" s="57"/>
    </row>
    <row r="5035" customHeight="1" spans="1:3">
      <c r="A5035" s="57"/>
      <c r="B5035" s="57"/>
      <c r="C5035" s="57"/>
    </row>
    <row r="5036" customHeight="1" spans="1:3">
      <c r="A5036" s="57"/>
      <c r="B5036" s="57"/>
      <c r="C5036" s="57"/>
    </row>
    <row r="5037" customHeight="1" spans="1:3">
      <c r="A5037" s="57"/>
      <c r="B5037" s="57"/>
      <c r="C5037" s="57"/>
    </row>
    <row r="5038" customHeight="1" spans="1:3">
      <c r="A5038" s="57"/>
      <c r="B5038" s="57"/>
      <c r="C5038" s="57"/>
    </row>
    <row r="5039" customHeight="1" spans="1:3">
      <c r="A5039" s="57"/>
      <c r="B5039" s="57"/>
      <c r="C5039" s="57"/>
    </row>
    <row r="5040" customHeight="1" spans="1:3">
      <c r="A5040" s="57"/>
      <c r="B5040" s="57"/>
      <c r="C5040" s="57"/>
    </row>
    <row r="5041" customHeight="1" spans="1:3">
      <c r="A5041" s="57"/>
      <c r="B5041" s="57"/>
      <c r="C5041" s="57"/>
    </row>
    <row r="5042" customHeight="1" spans="1:3">
      <c r="A5042" s="57"/>
      <c r="B5042" s="57"/>
      <c r="C5042" s="57"/>
    </row>
    <row r="5043" customHeight="1" spans="1:3">
      <c r="A5043" s="57"/>
      <c r="B5043" s="57"/>
      <c r="C5043" s="57"/>
    </row>
    <row r="5044" customHeight="1" spans="1:3">
      <c r="A5044" s="57"/>
      <c r="B5044" s="57"/>
      <c r="C5044" s="57"/>
    </row>
    <row r="5045" customHeight="1" spans="1:3">
      <c r="A5045" s="57"/>
      <c r="B5045" s="57"/>
      <c r="C5045" s="57"/>
    </row>
    <row r="5046" customHeight="1" spans="1:3">
      <c r="A5046" s="57"/>
      <c r="B5046" s="57"/>
      <c r="C5046" s="57"/>
    </row>
    <row r="5047" customHeight="1" spans="1:3">
      <c r="A5047" s="57"/>
      <c r="B5047" s="57"/>
      <c r="C5047" s="57"/>
    </row>
    <row r="5048" customHeight="1" spans="1:3">
      <c r="A5048" s="57"/>
      <c r="B5048" s="57"/>
      <c r="C5048" s="57"/>
    </row>
    <row r="5049" customHeight="1" spans="1:3">
      <c r="A5049" s="57"/>
      <c r="B5049" s="57"/>
      <c r="C5049" s="57"/>
    </row>
    <row r="5050" customHeight="1" spans="1:3">
      <c r="A5050" s="57"/>
      <c r="B5050" s="57"/>
      <c r="C5050" s="57"/>
    </row>
    <row r="5051" customHeight="1" spans="1:3">
      <c r="A5051" s="57"/>
      <c r="B5051" s="57"/>
      <c r="C5051" s="57"/>
    </row>
    <row r="5052" customHeight="1" spans="1:3">
      <c r="A5052" s="57"/>
      <c r="B5052" s="57"/>
      <c r="C5052" s="57"/>
    </row>
    <row r="5053" customHeight="1" spans="1:3">
      <c r="A5053" s="57"/>
      <c r="B5053" s="57"/>
      <c r="C5053" s="57"/>
    </row>
    <row r="5054" customHeight="1" spans="1:3">
      <c r="A5054" s="57"/>
      <c r="B5054" s="57"/>
      <c r="C5054" s="57"/>
    </row>
    <row r="5055" customHeight="1" spans="1:3">
      <c r="A5055" s="57"/>
      <c r="B5055" s="57"/>
      <c r="C5055" s="57"/>
    </row>
    <row r="5056" customHeight="1" spans="1:3">
      <c r="A5056" s="57"/>
      <c r="B5056" s="57"/>
      <c r="C5056" s="57"/>
    </row>
    <row r="5057" customHeight="1" spans="1:3">
      <c r="A5057" s="57"/>
      <c r="B5057" s="57"/>
      <c r="C5057" s="57"/>
    </row>
    <row r="5058" customHeight="1" spans="1:3">
      <c r="A5058" s="57"/>
      <c r="B5058" s="57"/>
      <c r="C5058" s="57"/>
    </row>
    <row r="5059" customHeight="1" spans="1:3">
      <c r="A5059" s="57"/>
      <c r="B5059" s="57"/>
      <c r="C5059" s="57"/>
    </row>
    <row r="5060" customHeight="1" spans="1:3">
      <c r="A5060" s="57"/>
      <c r="B5060" s="57"/>
      <c r="C5060" s="57"/>
    </row>
    <row r="5061" customHeight="1" spans="1:3">
      <c r="A5061" s="57"/>
      <c r="B5061" s="57"/>
      <c r="C5061" s="57"/>
    </row>
    <row r="5062" customHeight="1" spans="1:3">
      <c r="A5062" s="57"/>
      <c r="B5062" s="57"/>
      <c r="C5062" s="57"/>
    </row>
    <row r="5063" customHeight="1" spans="1:3">
      <c r="A5063" s="57"/>
      <c r="B5063" s="57"/>
      <c r="C5063" s="57"/>
    </row>
    <row r="5064" customHeight="1" spans="1:3">
      <c r="A5064" s="57"/>
      <c r="B5064" s="57"/>
      <c r="C5064" s="57"/>
    </row>
    <row r="5065" customHeight="1" spans="1:3">
      <c r="A5065" s="57"/>
      <c r="B5065" s="57"/>
      <c r="C5065" s="57"/>
    </row>
    <row r="5066" customHeight="1" spans="1:3">
      <c r="A5066" s="57"/>
      <c r="B5066" s="57"/>
      <c r="C5066" s="57"/>
    </row>
    <row r="5067" customHeight="1" spans="1:3">
      <c r="A5067" s="57"/>
      <c r="B5067" s="57"/>
      <c r="C5067" s="57"/>
    </row>
    <row r="5068" customHeight="1" spans="1:3">
      <c r="A5068" s="57"/>
      <c r="B5068" s="57"/>
      <c r="C5068" s="57"/>
    </row>
    <row r="5069" customHeight="1" spans="1:3">
      <c r="A5069" s="57"/>
      <c r="B5069" s="57"/>
      <c r="C5069" s="57"/>
    </row>
    <row r="5070" customHeight="1" spans="1:3">
      <c r="A5070" s="57"/>
      <c r="B5070" s="57"/>
      <c r="C5070" s="57"/>
    </row>
    <row r="5071" customHeight="1" spans="1:3">
      <c r="A5071" s="57"/>
      <c r="B5071" s="57"/>
      <c r="C5071" s="57"/>
    </row>
    <row r="5072" customHeight="1" spans="1:3">
      <c r="A5072" s="57"/>
      <c r="B5072" s="57"/>
      <c r="C5072" s="57"/>
    </row>
    <row r="5073" customHeight="1" spans="1:3">
      <c r="A5073" s="57"/>
      <c r="B5073" s="57"/>
      <c r="C5073" s="57"/>
    </row>
    <row r="5074" customHeight="1" spans="1:3">
      <c r="A5074" s="57"/>
      <c r="B5074" s="57"/>
      <c r="C5074" s="57"/>
    </row>
    <row r="5075" customHeight="1" spans="1:3">
      <c r="A5075" s="57"/>
      <c r="B5075" s="57"/>
      <c r="C5075" s="57"/>
    </row>
    <row r="5076" customHeight="1" spans="1:3">
      <c r="A5076" s="57"/>
      <c r="B5076" s="57"/>
      <c r="C5076" s="57"/>
    </row>
    <row r="5077" customHeight="1" spans="1:3">
      <c r="A5077" s="57"/>
      <c r="B5077" s="57"/>
      <c r="C5077" s="57"/>
    </row>
    <row r="5078" customHeight="1" spans="1:3">
      <c r="A5078" s="57"/>
      <c r="B5078" s="57"/>
      <c r="C5078" s="57"/>
    </row>
    <row r="5079" customHeight="1" spans="1:3">
      <c r="A5079" s="57"/>
      <c r="B5079" s="57"/>
      <c r="C5079" s="57"/>
    </row>
    <row r="5080" customHeight="1" spans="1:3">
      <c r="A5080" s="57"/>
      <c r="B5080" s="57"/>
      <c r="C5080" s="57"/>
    </row>
    <row r="5081" customHeight="1" spans="1:3">
      <c r="A5081" s="57"/>
      <c r="B5081" s="57"/>
      <c r="C5081" s="57"/>
    </row>
    <row r="5082" customHeight="1" spans="1:3">
      <c r="A5082" s="57"/>
      <c r="B5082" s="57"/>
      <c r="C5082" s="57"/>
    </row>
    <row r="5083" customHeight="1" spans="1:3">
      <c r="A5083" s="57"/>
      <c r="B5083" s="57"/>
      <c r="C5083" s="57"/>
    </row>
    <row r="5084" customHeight="1" spans="1:3">
      <c r="A5084" s="57"/>
      <c r="B5084" s="57"/>
      <c r="C5084" s="57"/>
    </row>
    <row r="5085" customHeight="1" spans="1:3">
      <c r="A5085" s="57"/>
      <c r="B5085" s="57"/>
      <c r="C5085" s="57"/>
    </row>
    <row r="5086" customHeight="1" spans="1:3">
      <c r="A5086" s="57"/>
      <c r="B5086" s="57"/>
      <c r="C5086" s="57"/>
    </row>
    <row r="5087" customHeight="1" spans="1:3">
      <c r="A5087" s="57"/>
      <c r="B5087" s="57"/>
      <c r="C5087" s="57"/>
    </row>
    <row r="5088" customHeight="1" spans="1:3">
      <c r="A5088" s="57"/>
      <c r="B5088" s="57"/>
      <c r="C5088" s="57"/>
    </row>
    <row r="5089" customHeight="1" spans="1:3">
      <c r="A5089" s="57"/>
      <c r="B5089" s="57"/>
      <c r="C5089" s="57"/>
    </row>
    <row r="5090" customHeight="1" spans="1:3">
      <c r="A5090" s="57"/>
      <c r="B5090" s="57"/>
      <c r="C5090" s="57"/>
    </row>
    <row r="5091" customHeight="1" spans="1:3">
      <c r="A5091" s="57"/>
      <c r="B5091" s="57"/>
      <c r="C5091" s="57"/>
    </row>
    <row r="5092" customHeight="1" spans="1:3">
      <c r="A5092" s="57"/>
      <c r="B5092" s="57"/>
      <c r="C5092" s="57"/>
    </row>
    <row r="5093" customHeight="1" spans="1:3">
      <c r="A5093" s="57"/>
      <c r="B5093" s="57"/>
      <c r="C5093" s="57"/>
    </row>
    <row r="5094" customHeight="1" spans="1:3">
      <c r="A5094" s="57"/>
      <c r="B5094" s="57"/>
      <c r="C5094" s="57"/>
    </row>
    <row r="5095" customHeight="1" spans="1:3">
      <c r="A5095" s="57"/>
      <c r="B5095" s="57"/>
      <c r="C5095" s="57"/>
    </row>
    <row r="5096" customHeight="1" spans="1:3">
      <c r="A5096" s="57"/>
      <c r="B5096" s="57"/>
      <c r="C5096" s="57"/>
    </row>
    <row r="5097" customHeight="1" spans="1:3">
      <c r="A5097" s="57"/>
      <c r="B5097" s="57"/>
      <c r="C5097" s="57"/>
    </row>
    <row r="5098" customHeight="1" spans="1:3">
      <c r="A5098" s="57"/>
      <c r="B5098" s="57"/>
      <c r="C5098" s="57"/>
    </row>
    <row r="5099" customHeight="1" spans="1:3">
      <c r="A5099" s="57"/>
      <c r="B5099" s="57"/>
      <c r="C5099" s="57"/>
    </row>
    <row r="5100" customHeight="1" spans="1:3">
      <c r="A5100" s="57"/>
      <c r="B5100" s="57"/>
      <c r="C5100" s="57"/>
    </row>
    <row r="5101" customHeight="1" spans="1:3">
      <c r="A5101" s="57"/>
      <c r="B5101" s="57"/>
      <c r="C5101" s="57"/>
    </row>
    <row r="5102" customHeight="1" spans="1:3">
      <c r="A5102" s="57"/>
      <c r="B5102" s="57"/>
      <c r="C5102" s="57"/>
    </row>
    <row r="5103" customHeight="1" spans="1:3">
      <c r="A5103" s="57"/>
      <c r="B5103" s="57"/>
      <c r="C5103" s="57"/>
    </row>
    <row r="5104" customHeight="1" spans="1:3">
      <c r="A5104" s="57"/>
      <c r="B5104" s="57"/>
      <c r="C5104" s="57"/>
    </row>
    <row r="5105" customHeight="1" spans="1:3">
      <c r="A5105" s="57"/>
      <c r="B5105" s="57"/>
      <c r="C5105" s="57"/>
    </row>
    <row r="5106" customHeight="1" spans="1:3">
      <c r="A5106" s="57"/>
      <c r="B5106" s="57"/>
      <c r="C5106" s="57"/>
    </row>
    <row r="5107" customHeight="1" spans="1:3">
      <c r="A5107" s="57"/>
      <c r="B5107" s="57"/>
      <c r="C5107" s="57"/>
    </row>
    <row r="5108" customHeight="1" spans="1:3">
      <c r="A5108" s="57"/>
      <c r="B5108" s="57"/>
      <c r="C5108" s="57"/>
    </row>
    <row r="5109" customHeight="1" spans="1:3">
      <c r="A5109" s="57"/>
      <c r="B5109" s="57"/>
      <c r="C5109" s="57"/>
    </row>
    <row r="5110" customHeight="1" spans="1:3">
      <c r="A5110" s="57"/>
      <c r="B5110" s="57"/>
      <c r="C5110" s="57"/>
    </row>
    <row r="5111" customHeight="1" spans="1:3">
      <c r="A5111" s="57"/>
      <c r="B5111" s="57"/>
      <c r="C5111" s="57"/>
    </row>
    <row r="5112" customHeight="1" spans="1:3">
      <c r="A5112" s="57"/>
      <c r="B5112" s="57"/>
      <c r="C5112" s="57"/>
    </row>
    <row r="5113" customHeight="1" spans="1:3">
      <c r="A5113" s="57"/>
      <c r="B5113" s="57"/>
      <c r="C5113" s="57"/>
    </row>
    <row r="5114" customHeight="1" spans="1:3">
      <c r="A5114" s="57"/>
      <c r="B5114" s="57"/>
      <c r="C5114" s="57"/>
    </row>
    <row r="5115" customHeight="1" spans="1:3">
      <c r="A5115" s="57"/>
      <c r="B5115" s="57"/>
      <c r="C5115" s="57"/>
    </row>
    <row r="5116" customHeight="1" spans="1:3">
      <c r="A5116" s="57"/>
      <c r="B5116" s="57"/>
      <c r="C5116" s="57"/>
    </row>
    <row r="5117" customHeight="1" spans="1:3">
      <c r="A5117" s="57"/>
      <c r="B5117" s="57"/>
      <c r="C5117" s="57"/>
    </row>
    <row r="5118" customHeight="1" spans="1:3">
      <c r="A5118" s="57"/>
      <c r="B5118" s="57"/>
      <c r="C5118" s="57"/>
    </row>
    <row r="5119" customHeight="1" spans="1:3">
      <c r="A5119" s="57"/>
      <c r="B5119" s="57"/>
      <c r="C5119" s="57"/>
    </row>
    <row r="5120" customHeight="1" spans="1:3">
      <c r="A5120" s="57"/>
      <c r="B5120" s="57"/>
      <c r="C5120" s="57"/>
    </row>
    <row r="5121" customHeight="1" spans="1:3">
      <c r="A5121" s="57"/>
      <c r="B5121" s="57"/>
      <c r="C5121" s="57"/>
    </row>
    <row r="5122" customHeight="1" spans="1:3">
      <c r="A5122" s="57"/>
      <c r="B5122" s="57"/>
      <c r="C5122" s="57"/>
    </row>
    <row r="5123" customHeight="1" spans="1:3">
      <c r="A5123" s="57"/>
      <c r="B5123" s="57"/>
      <c r="C5123" s="57"/>
    </row>
    <row r="5124" customHeight="1" spans="1:3">
      <c r="A5124" s="57"/>
      <c r="B5124" s="57"/>
      <c r="C5124" s="57"/>
    </row>
    <row r="5125" customHeight="1" spans="1:3">
      <c r="A5125" s="57"/>
      <c r="B5125" s="57"/>
      <c r="C5125" s="57"/>
    </row>
    <row r="5126" customHeight="1" spans="1:3">
      <c r="A5126" s="57"/>
      <c r="B5126" s="57"/>
      <c r="C5126" s="57"/>
    </row>
    <row r="5127" customHeight="1" spans="1:3">
      <c r="A5127" s="57"/>
      <c r="B5127" s="57"/>
      <c r="C5127" s="57"/>
    </row>
    <row r="5128" customHeight="1" spans="1:3">
      <c r="A5128" s="57"/>
      <c r="B5128" s="57"/>
      <c r="C5128" s="57"/>
    </row>
    <row r="5129" customHeight="1" spans="1:3">
      <c r="A5129" s="57"/>
      <c r="B5129" s="57"/>
      <c r="C5129" s="57"/>
    </row>
    <row r="5130" customHeight="1" spans="1:3">
      <c r="A5130" s="57"/>
      <c r="B5130" s="57"/>
      <c r="C5130" s="57"/>
    </row>
    <row r="5131" customHeight="1" spans="1:3">
      <c r="A5131" s="57"/>
      <c r="B5131" s="57"/>
      <c r="C5131" s="57"/>
    </row>
    <row r="5132" customHeight="1" spans="1:3">
      <c r="A5132" s="57"/>
      <c r="B5132" s="57"/>
      <c r="C5132" s="57"/>
    </row>
    <row r="5133" customHeight="1" spans="1:3">
      <c r="A5133" s="57"/>
      <c r="B5133" s="57"/>
      <c r="C5133" s="57"/>
    </row>
    <row r="5134" customHeight="1" spans="1:3">
      <c r="A5134" s="57"/>
      <c r="B5134" s="57"/>
      <c r="C5134" s="57"/>
    </row>
    <row r="5135" customHeight="1" spans="1:3">
      <c r="A5135" s="57"/>
      <c r="B5135" s="57"/>
      <c r="C5135" s="57"/>
    </row>
    <row r="5136" customHeight="1" spans="1:3">
      <c r="A5136" s="57"/>
      <c r="B5136" s="57"/>
      <c r="C5136" s="57"/>
    </row>
    <row r="5137" customHeight="1" spans="1:3">
      <c r="A5137" s="57"/>
      <c r="B5137" s="57"/>
      <c r="C5137" s="57"/>
    </row>
    <row r="5138" customHeight="1" spans="1:3">
      <c r="A5138" s="57"/>
      <c r="B5138" s="57"/>
      <c r="C5138" s="57"/>
    </row>
    <row r="5139" customHeight="1" spans="1:3">
      <c r="A5139" s="57"/>
      <c r="B5139" s="57"/>
      <c r="C5139" s="57"/>
    </row>
    <row r="5140" customHeight="1" spans="1:3">
      <c r="A5140" s="57"/>
      <c r="B5140" s="57"/>
      <c r="C5140" s="57"/>
    </row>
    <row r="5141" customHeight="1" spans="1:3">
      <c r="A5141" s="57"/>
      <c r="B5141" s="57"/>
      <c r="C5141" s="57"/>
    </row>
    <row r="5142" customHeight="1" spans="1:3">
      <c r="A5142" s="57"/>
      <c r="B5142" s="57"/>
      <c r="C5142" s="57"/>
    </row>
    <row r="5143" customHeight="1" spans="1:3">
      <c r="A5143" s="57"/>
      <c r="B5143" s="57"/>
      <c r="C5143" s="57"/>
    </row>
    <row r="5144" customHeight="1" spans="1:3">
      <c r="A5144" s="57"/>
      <c r="B5144" s="57"/>
      <c r="C5144" s="57"/>
    </row>
    <row r="5145" customHeight="1" spans="1:3">
      <c r="A5145" s="57"/>
      <c r="B5145" s="57"/>
      <c r="C5145" s="57"/>
    </row>
    <row r="5146" customHeight="1" spans="1:3">
      <c r="A5146" s="57"/>
      <c r="B5146" s="57"/>
      <c r="C5146" s="57"/>
    </row>
    <row r="5147" customHeight="1" spans="1:3">
      <c r="A5147" s="57"/>
      <c r="B5147" s="57"/>
      <c r="C5147" s="57"/>
    </row>
    <row r="5148" customHeight="1" spans="1:3">
      <c r="A5148" s="57"/>
      <c r="B5148" s="57"/>
      <c r="C5148" s="57"/>
    </row>
    <row r="5149" customHeight="1" spans="1:3">
      <c r="A5149" s="57"/>
      <c r="B5149" s="57"/>
      <c r="C5149" s="57"/>
    </row>
    <row r="5150" customHeight="1" spans="1:3">
      <c r="A5150" s="57"/>
      <c r="B5150" s="57"/>
      <c r="C5150" s="57"/>
    </row>
    <row r="5151" customHeight="1" spans="1:3">
      <c r="A5151" s="57"/>
      <c r="B5151" s="57"/>
      <c r="C5151" s="57"/>
    </row>
    <row r="5152" customHeight="1" spans="1:3">
      <c r="A5152" s="57"/>
      <c r="B5152" s="57"/>
      <c r="C5152" s="57"/>
    </row>
    <row r="5153" customHeight="1" spans="1:3">
      <c r="A5153" s="57"/>
      <c r="B5153" s="57"/>
      <c r="C5153" s="57"/>
    </row>
    <row r="5154" customHeight="1" spans="1:3">
      <c r="A5154" s="57"/>
      <c r="B5154" s="57"/>
      <c r="C5154" s="57"/>
    </row>
    <row r="5155" customHeight="1" spans="1:3">
      <c r="A5155" s="57"/>
      <c r="B5155" s="57"/>
      <c r="C5155" s="57"/>
    </row>
    <row r="5156" customHeight="1" spans="1:3">
      <c r="A5156" s="57"/>
      <c r="B5156" s="57"/>
      <c r="C5156" s="57"/>
    </row>
    <row r="5157" customHeight="1" spans="1:3">
      <c r="A5157" s="57"/>
      <c r="B5157" s="57"/>
      <c r="C5157" s="57"/>
    </row>
    <row r="5158" customHeight="1" spans="1:3">
      <c r="A5158" s="57"/>
      <c r="B5158" s="57"/>
      <c r="C5158" s="57"/>
    </row>
    <row r="5159" customHeight="1" spans="1:3">
      <c r="A5159" s="57"/>
      <c r="B5159" s="57"/>
      <c r="C5159" s="57"/>
    </row>
    <row r="5160" customHeight="1" spans="1:3">
      <c r="A5160" s="57"/>
      <c r="B5160" s="57"/>
      <c r="C5160" s="57"/>
    </row>
    <row r="5161" customHeight="1" spans="1:3">
      <c r="A5161" s="57"/>
      <c r="B5161" s="57"/>
      <c r="C5161" s="57"/>
    </row>
    <row r="5162" customHeight="1" spans="1:3">
      <c r="A5162" s="57"/>
      <c r="B5162" s="57"/>
      <c r="C5162" s="57"/>
    </row>
    <row r="5163" customHeight="1" spans="1:3">
      <c r="A5163" s="57"/>
      <c r="B5163" s="57"/>
      <c r="C5163" s="57"/>
    </row>
    <row r="5164" customHeight="1" spans="1:3">
      <c r="A5164" s="57"/>
      <c r="B5164" s="57"/>
      <c r="C5164" s="57"/>
    </row>
    <row r="5165" customHeight="1" spans="1:3">
      <c r="A5165" s="57"/>
      <c r="B5165" s="57"/>
      <c r="C5165" s="57"/>
    </row>
    <row r="5166" customHeight="1" spans="1:3">
      <c r="A5166" s="57"/>
      <c r="B5166" s="57"/>
      <c r="C5166" s="57"/>
    </row>
    <row r="5167" customHeight="1" spans="1:3">
      <c r="A5167" s="57"/>
      <c r="B5167" s="57"/>
      <c r="C5167" s="57"/>
    </row>
    <row r="5168" customHeight="1" spans="1:3">
      <c r="A5168" s="57"/>
      <c r="B5168" s="57"/>
      <c r="C5168" s="57"/>
    </row>
    <row r="5169" customHeight="1" spans="1:3">
      <c r="A5169" s="57"/>
      <c r="B5169" s="57"/>
      <c r="C5169" s="57"/>
    </row>
    <row r="5170" customHeight="1" spans="1:3">
      <c r="A5170" s="57"/>
      <c r="B5170" s="57"/>
      <c r="C5170" s="57"/>
    </row>
    <row r="5171" customHeight="1" spans="1:3">
      <c r="A5171" s="57"/>
      <c r="B5171" s="57"/>
      <c r="C5171" s="57"/>
    </row>
    <row r="5172" customHeight="1" spans="1:3">
      <c r="A5172" s="57"/>
      <c r="B5172" s="57"/>
      <c r="C5172" s="57"/>
    </row>
    <row r="5173" customHeight="1" spans="1:3">
      <c r="A5173" s="57"/>
      <c r="B5173" s="57"/>
      <c r="C5173" s="57"/>
    </row>
    <row r="5174" customHeight="1" spans="1:3">
      <c r="A5174" s="57"/>
      <c r="B5174" s="57"/>
      <c r="C5174" s="57"/>
    </row>
    <row r="5175" customHeight="1" spans="1:3">
      <c r="A5175" s="57"/>
      <c r="B5175" s="57"/>
      <c r="C5175" s="57"/>
    </row>
    <row r="5176" customHeight="1" spans="1:3">
      <c r="A5176" s="57"/>
      <c r="B5176" s="57"/>
      <c r="C5176" s="57"/>
    </row>
    <row r="5177" customHeight="1" spans="1:3">
      <c r="A5177" s="57"/>
      <c r="B5177" s="57"/>
      <c r="C5177" s="57"/>
    </row>
    <row r="5178" customHeight="1" spans="1:3">
      <c r="A5178" s="57"/>
      <c r="B5178" s="57"/>
      <c r="C5178" s="57"/>
    </row>
    <row r="5179" customHeight="1" spans="1:3">
      <c r="A5179" s="57"/>
      <c r="B5179" s="57"/>
      <c r="C5179" s="57"/>
    </row>
    <row r="5180" customHeight="1" spans="1:3">
      <c r="A5180" s="57"/>
      <c r="B5180" s="57"/>
      <c r="C5180" s="57"/>
    </row>
    <row r="5181" customHeight="1" spans="1:3">
      <c r="A5181" s="57"/>
      <c r="B5181" s="57"/>
      <c r="C5181" s="57"/>
    </row>
    <row r="5182" customHeight="1" spans="1:3">
      <c r="A5182" s="57"/>
      <c r="B5182" s="57"/>
      <c r="C5182" s="57"/>
    </row>
    <row r="5183" customHeight="1" spans="1:3">
      <c r="A5183" s="57"/>
      <c r="B5183" s="57"/>
      <c r="C5183" s="57"/>
    </row>
    <row r="5184" customHeight="1" spans="1:3">
      <c r="A5184" s="57"/>
      <c r="B5184" s="57"/>
      <c r="C5184" s="57"/>
    </row>
    <row r="5185" customHeight="1" spans="1:3">
      <c r="A5185" s="57"/>
      <c r="B5185" s="57"/>
      <c r="C5185" s="57"/>
    </row>
    <row r="5186" customHeight="1" spans="1:3">
      <c r="A5186" s="57"/>
      <c r="B5186" s="57"/>
      <c r="C5186" s="57"/>
    </row>
    <row r="5187" customHeight="1" spans="1:3">
      <c r="A5187" s="57"/>
      <c r="B5187" s="57"/>
      <c r="C5187" s="57"/>
    </row>
    <row r="5188" customHeight="1" spans="1:3">
      <c r="A5188" s="57"/>
      <c r="B5188" s="57"/>
      <c r="C5188" s="57"/>
    </row>
    <row r="5189" customHeight="1" spans="1:3">
      <c r="A5189" s="57"/>
      <c r="B5189" s="57"/>
      <c r="C5189" s="57"/>
    </row>
    <row r="5190" customHeight="1" spans="1:3">
      <c r="A5190" s="57"/>
      <c r="B5190" s="57"/>
      <c r="C5190" s="57"/>
    </row>
    <row r="5191" customHeight="1" spans="1:3">
      <c r="A5191" s="57"/>
      <c r="B5191" s="57"/>
      <c r="C5191" s="57"/>
    </row>
    <row r="5192" customHeight="1" spans="1:3">
      <c r="A5192" s="57"/>
      <c r="B5192" s="57"/>
      <c r="C5192" s="57"/>
    </row>
    <row r="5193" customHeight="1" spans="1:3">
      <c r="A5193" s="57"/>
      <c r="B5193" s="57"/>
      <c r="C5193" s="57"/>
    </row>
    <row r="5194" customHeight="1" spans="1:3">
      <c r="A5194" s="57"/>
      <c r="B5194" s="57"/>
      <c r="C5194" s="57"/>
    </row>
    <row r="5195" customHeight="1" spans="1:3">
      <c r="A5195" s="57"/>
      <c r="B5195" s="57"/>
      <c r="C5195" s="57"/>
    </row>
    <row r="5196" customHeight="1" spans="1:3">
      <c r="A5196" s="57"/>
      <c r="B5196" s="57"/>
      <c r="C5196" s="57"/>
    </row>
    <row r="5197" customHeight="1" spans="1:3">
      <c r="A5197" s="57"/>
      <c r="B5197" s="57"/>
      <c r="C5197" s="57"/>
    </row>
    <row r="5198" customHeight="1" spans="1:3">
      <c r="A5198" s="57"/>
      <c r="B5198" s="57"/>
      <c r="C5198" s="57"/>
    </row>
    <row r="5199" customHeight="1" spans="1:3">
      <c r="A5199" s="57"/>
      <c r="B5199" s="57"/>
      <c r="C5199" s="57"/>
    </row>
    <row r="5200" customHeight="1" spans="1:3">
      <c r="A5200" s="57"/>
      <c r="B5200" s="57"/>
      <c r="C5200" s="57"/>
    </row>
    <row r="5201" customHeight="1" spans="1:3">
      <c r="A5201" s="57"/>
      <c r="B5201" s="57"/>
      <c r="C5201" s="57"/>
    </row>
    <row r="5202" customHeight="1" spans="1:3">
      <c r="A5202" s="57"/>
      <c r="B5202" s="57"/>
      <c r="C5202" s="57"/>
    </row>
    <row r="5203" customHeight="1" spans="1:3">
      <c r="A5203" s="57"/>
      <c r="B5203" s="57"/>
      <c r="C5203" s="57"/>
    </row>
    <row r="5204" customHeight="1" spans="1:3">
      <c r="A5204" s="57"/>
      <c r="B5204" s="57"/>
      <c r="C5204" s="57"/>
    </row>
    <row r="5205" customHeight="1" spans="1:3">
      <c r="A5205" s="57"/>
      <c r="B5205" s="57"/>
      <c r="C5205" s="57"/>
    </row>
    <row r="5206" customHeight="1" spans="1:3">
      <c r="A5206" s="57"/>
      <c r="B5206" s="57"/>
      <c r="C5206" s="57"/>
    </row>
    <row r="5207" customHeight="1" spans="1:3">
      <c r="A5207" s="57"/>
      <c r="B5207" s="57"/>
      <c r="C5207" s="57"/>
    </row>
    <row r="5208" customHeight="1" spans="1:3">
      <c r="A5208" s="57"/>
      <c r="B5208" s="57"/>
      <c r="C5208" s="57"/>
    </row>
    <row r="5209" customHeight="1" spans="1:3">
      <c r="A5209" s="57"/>
      <c r="B5209" s="57"/>
      <c r="C5209" s="57"/>
    </row>
    <row r="5210" customHeight="1" spans="1:3">
      <c r="A5210" s="57"/>
      <c r="B5210" s="57"/>
      <c r="C5210" s="57"/>
    </row>
    <row r="5211" customHeight="1" spans="1:3">
      <c r="A5211" s="57"/>
      <c r="B5211" s="57"/>
      <c r="C5211" s="57"/>
    </row>
    <row r="5212" customHeight="1" spans="1:3">
      <c r="A5212" s="57"/>
      <c r="B5212" s="57"/>
      <c r="C5212" s="57"/>
    </row>
    <row r="5213" customHeight="1" spans="1:3">
      <c r="A5213" s="57"/>
      <c r="B5213" s="57"/>
      <c r="C5213" s="57"/>
    </row>
    <row r="5214" customHeight="1" spans="1:3">
      <c r="A5214" s="57"/>
      <c r="B5214" s="57"/>
      <c r="C5214" s="57"/>
    </row>
    <row r="5215" customHeight="1" spans="1:3">
      <c r="A5215" s="57"/>
      <c r="B5215" s="57"/>
      <c r="C5215" s="57"/>
    </row>
    <row r="5216" customHeight="1" spans="1:3">
      <c r="A5216" s="57"/>
      <c r="B5216" s="57"/>
      <c r="C5216" s="57"/>
    </row>
    <row r="5217" customHeight="1" spans="1:3">
      <c r="A5217" s="57"/>
      <c r="B5217" s="57"/>
      <c r="C5217" s="57"/>
    </row>
    <row r="5218" customHeight="1" spans="1:3">
      <c r="A5218" s="57"/>
      <c r="B5218" s="57"/>
      <c r="C5218" s="57"/>
    </row>
    <row r="5219" customHeight="1" spans="1:3">
      <c r="A5219" s="57"/>
      <c r="B5219" s="57"/>
      <c r="C5219" s="57"/>
    </row>
    <row r="5220" customHeight="1" spans="1:3">
      <c r="A5220" s="57"/>
      <c r="B5220" s="57"/>
      <c r="C5220" s="57"/>
    </row>
    <row r="5221" customHeight="1" spans="1:3">
      <c r="A5221" s="57"/>
      <c r="B5221" s="57"/>
      <c r="C5221" s="57"/>
    </row>
    <row r="5222" customHeight="1" spans="1:3">
      <c r="A5222" s="57"/>
      <c r="B5222" s="57"/>
      <c r="C5222" s="57"/>
    </row>
    <row r="5223" customHeight="1" spans="1:3">
      <c r="A5223" s="57"/>
      <c r="B5223" s="57"/>
      <c r="C5223" s="57"/>
    </row>
    <row r="5224" customHeight="1" spans="1:3">
      <c r="A5224" s="57"/>
      <c r="B5224" s="57"/>
      <c r="C5224" s="57"/>
    </row>
    <row r="5225" customHeight="1" spans="1:3">
      <c r="A5225" s="57"/>
      <c r="B5225" s="57"/>
      <c r="C5225" s="57"/>
    </row>
    <row r="5226" customHeight="1" spans="1:3">
      <c r="A5226" s="57"/>
      <c r="B5226" s="57"/>
      <c r="C5226" s="57"/>
    </row>
    <row r="5227" customHeight="1" spans="1:3">
      <c r="A5227" s="57"/>
      <c r="B5227" s="57"/>
      <c r="C5227" s="57"/>
    </row>
    <row r="5228" customHeight="1" spans="1:3">
      <c r="A5228" s="57"/>
      <c r="B5228" s="57"/>
      <c r="C5228" s="57"/>
    </row>
    <row r="5229" customHeight="1" spans="1:3">
      <c r="A5229" s="57"/>
      <c r="B5229" s="57"/>
      <c r="C5229" s="57"/>
    </row>
    <row r="5230" customHeight="1" spans="1:3">
      <c r="A5230" s="57"/>
      <c r="B5230" s="57"/>
      <c r="C5230" s="57"/>
    </row>
    <row r="5231" customHeight="1" spans="1:3">
      <c r="A5231" s="57"/>
      <c r="B5231" s="57"/>
      <c r="C5231" s="57"/>
    </row>
    <row r="5232" customHeight="1" spans="1:3">
      <c r="A5232" s="57"/>
      <c r="B5232" s="57"/>
      <c r="C5232" s="57"/>
    </row>
    <row r="5233" customHeight="1" spans="1:3">
      <c r="A5233" s="57"/>
      <c r="B5233" s="57"/>
      <c r="C5233" s="57"/>
    </row>
    <row r="5234" customHeight="1" spans="1:3">
      <c r="A5234" s="57"/>
      <c r="B5234" s="57"/>
      <c r="C5234" s="57"/>
    </row>
    <row r="5235" customHeight="1" spans="1:3">
      <c r="A5235" s="57"/>
      <c r="B5235" s="57"/>
      <c r="C5235" s="57"/>
    </row>
    <row r="5236" customHeight="1" spans="1:3">
      <c r="A5236" s="57"/>
      <c r="B5236" s="57"/>
      <c r="C5236" s="57"/>
    </row>
    <row r="5237" customHeight="1" spans="1:3">
      <c r="A5237" s="57"/>
      <c r="B5237" s="57"/>
      <c r="C5237" s="57"/>
    </row>
    <row r="5238" customHeight="1" spans="1:3">
      <c r="A5238" s="57"/>
      <c r="B5238" s="57"/>
      <c r="C5238" s="57"/>
    </row>
    <row r="5239" customHeight="1" spans="1:3">
      <c r="A5239" s="57"/>
      <c r="B5239" s="57"/>
      <c r="C5239" s="57"/>
    </row>
    <row r="5240" customHeight="1" spans="1:3">
      <c r="A5240" s="57"/>
      <c r="B5240" s="57"/>
      <c r="C5240" s="57"/>
    </row>
    <row r="5241" customHeight="1" spans="1:3">
      <c r="A5241" s="57"/>
      <c r="B5241" s="57"/>
      <c r="C5241" s="57"/>
    </row>
    <row r="5242" customHeight="1" spans="1:3">
      <c r="A5242" s="57"/>
      <c r="B5242" s="57"/>
      <c r="C5242" s="57"/>
    </row>
    <row r="5243" customHeight="1" spans="1:3">
      <c r="A5243" s="57"/>
      <c r="B5243" s="57"/>
      <c r="C5243" s="57"/>
    </row>
    <row r="5244" customHeight="1" spans="1:3">
      <c r="A5244" s="57"/>
      <c r="B5244" s="57"/>
      <c r="C5244" s="57"/>
    </row>
    <row r="5245" customHeight="1" spans="1:3">
      <c r="A5245" s="57"/>
      <c r="B5245" s="57"/>
      <c r="C5245" s="57"/>
    </row>
    <row r="5246" customHeight="1" spans="1:3">
      <c r="A5246" s="57"/>
      <c r="B5246" s="57"/>
      <c r="C5246" s="57"/>
    </row>
    <row r="5247" customHeight="1" spans="1:3">
      <c r="A5247" s="57"/>
      <c r="B5247" s="57"/>
      <c r="C5247" s="57"/>
    </row>
    <row r="5248" customHeight="1" spans="1:3">
      <c r="A5248" s="57"/>
      <c r="B5248" s="57"/>
      <c r="C5248" s="57"/>
    </row>
    <row r="5249" customHeight="1" spans="1:3">
      <c r="A5249" s="57"/>
      <c r="B5249" s="57"/>
      <c r="C5249" s="57"/>
    </row>
    <row r="5250" customHeight="1" spans="1:3">
      <c r="A5250" s="57"/>
      <c r="B5250" s="57"/>
      <c r="C5250" s="57"/>
    </row>
    <row r="5251" customHeight="1" spans="1:3">
      <c r="A5251" s="57"/>
      <c r="B5251" s="57"/>
      <c r="C5251" s="57"/>
    </row>
    <row r="5252" customHeight="1" spans="1:3">
      <c r="A5252" s="57"/>
      <c r="B5252" s="57"/>
      <c r="C5252" s="57"/>
    </row>
    <row r="5253" customHeight="1" spans="1:3">
      <c r="A5253" s="57"/>
      <c r="B5253" s="57"/>
      <c r="C5253" s="57"/>
    </row>
    <row r="5254" customHeight="1" spans="1:3">
      <c r="A5254" s="57"/>
      <c r="B5254" s="57"/>
      <c r="C5254" s="57"/>
    </row>
    <row r="5255" customHeight="1" spans="1:3">
      <c r="A5255" s="57"/>
      <c r="B5255" s="57"/>
      <c r="C5255" s="57"/>
    </row>
    <row r="5256" customHeight="1" spans="1:3">
      <c r="A5256" s="57"/>
      <c r="B5256" s="57"/>
      <c r="C5256" s="57"/>
    </row>
    <row r="5257" customHeight="1" spans="1:3">
      <c r="A5257" s="57"/>
      <c r="B5257" s="57"/>
      <c r="C5257" s="57"/>
    </row>
    <row r="5258" customHeight="1" spans="1:3">
      <c r="A5258" s="57"/>
      <c r="B5258" s="57"/>
      <c r="C5258" s="57"/>
    </row>
    <row r="5259" customHeight="1" spans="1:3">
      <c r="A5259" s="57"/>
      <c r="B5259" s="57"/>
      <c r="C5259" s="57"/>
    </row>
    <row r="5260" customHeight="1" spans="1:3">
      <c r="A5260" s="57"/>
      <c r="B5260" s="57"/>
      <c r="C5260" s="57"/>
    </row>
    <row r="5261" customHeight="1" spans="1:3">
      <c r="A5261" s="57"/>
      <c r="B5261" s="57"/>
      <c r="C5261" s="57"/>
    </row>
    <row r="5262" customHeight="1" spans="1:3">
      <c r="A5262" s="57"/>
      <c r="B5262" s="57"/>
      <c r="C5262" s="57"/>
    </row>
    <row r="5263" customHeight="1" spans="1:3">
      <c r="A5263" s="57"/>
      <c r="B5263" s="57"/>
      <c r="C5263" s="57"/>
    </row>
    <row r="5264" customHeight="1" spans="1:3">
      <c r="A5264" s="57"/>
      <c r="B5264" s="57"/>
      <c r="C5264" s="57"/>
    </row>
    <row r="5265" customHeight="1" spans="1:3">
      <c r="A5265" s="57"/>
      <c r="B5265" s="57"/>
      <c r="C5265" s="57"/>
    </row>
    <row r="5266" customHeight="1" spans="1:3">
      <c r="A5266" s="57"/>
      <c r="B5266" s="57"/>
      <c r="C5266" s="57"/>
    </row>
    <row r="5267" customHeight="1" spans="1:3">
      <c r="A5267" s="57"/>
      <c r="B5267" s="57"/>
      <c r="C5267" s="57"/>
    </row>
    <row r="5268" customHeight="1" spans="1:3">
      <c r="A5268" s="57"/>
      <c r="B5268" s="57"/>
      <c r="C5268" s="57"/>
    </row>
    <row r="5269" customHeight="1" spans="1:3">
      <c r="A5269" s="57"/>
      <c r="B5269" s="57"/>
      <c r="C5269" s="57"/>
    </row>
    <row r="5270" customHeight="1" spans="1:3">
      <c r="A5270" s="57"/>
      <c r="B5270" s="57"/>
      <c r="C5270" s="57"/>
    </row>
    <row r="5271" customHeight="1" spans="1:3">
      <c r="A5271" s="57"/>
      <c r="B5271" s="57"/>
      <c r="C5271" s="57"/>
    </row>
    <row r="5272" customHeight="1" spans="1:3">
      <c r="A5272" s="57"/>
      <c r="B5272" s="57"/>
      <c r="C5272" s="57"/>
    </row>
    <row r="5273" customHeight="1" spans="1:3">
      <c r="A5273" s="57"/>
      <c r="B5273" s="57"/>
      <c r="C5273" s="57"/>
    </row>
    <row r="5274" customHeight="1" spans="1:3">
      <c r="A5274" s="57"/>
      <c r="B5274" s="57"/>
      <c r="C5274" s="57"/>
    </row>
    <row r="5275" customHeight="1" spans="1:3">
      <c r="A5275" s="57"/>
      <c r="B5275" s="57"/>
      <c r="C5275" s="57"/>
    </row>
    <row r="5276" customHeight="1" spans="1:3">
      <c r="A5276" s="57"/>
      <c r="B5276" s="57"/>
      <c r="C5276" s="57"/>
    </row>
    <row r="5277" customHeight="1" spans="1:3">
      <c r="A5277" s="57"/>
      <c r="B5277" s="57"/>
      <c r="C5277" s="57"/>
    </row>
    <row r="5278" customHeight="1" spans="1:3">
      <c r="A5278" s="57"/>
      <c r="B5278" s="57"/>
      <c r="C5278" s="57"/>
    </row>
    <row r="5279" customHeight="1" spans="1:3">
      <c r="A5279" s="57"/>
      <c r="B5279" s="57"/>
      <c r="C5279" s="57"/>
    </row>
    <row r="5280" customHeight="1" spans="1:3">
      <c r="A5280" s="57"/>
      <c r="B5280" s="57"/>
      <c r="C5280" s="57"/>
    </row>
    <row r="5281" customHeight="1" spans="1:3">
      <c r="A5281" s="57"/>
      <c r="B5281" s="57"/>
      <c r="C5281" s="57"/>
    </row>
    <row r="5282" customHeight="1" spans="1:3">
      <c r="A5282" s="57"/>
      <c r="B5282" s="57"/>
      <c r="C5282" s="57"/>
    </row>
    <row r="5283" customHeight="1" spans="1:3">
      <c r="A5283" s="57"/>
      <c r="B5283" s="57"/>
      <c r="C5283" s="57"/>
    </row>
    <row r="5284" customHeight="1" spans="1:3">
      <c r="A5284" s="57"/>
      <c r="B5284" s="57"/>
      <c r="C5284" s="57"/>
    </row>
    <row r="5285" customHeight="1" spans="1:3">
      <c r="A5285" s="57"/>
      <c r="B5285" s="57"/>
      <c r="C5285" s="57"/>
    </row>
    <row r="5286" customHeight="1" spans="1:3">
      <c r="A5286" s="57"/>
      <c r="B5286" s="57"/>
      <c r="C5286" s="57"/>
    </row>
    <row r="5287" customHeight="1" spans="1:3">
      <c r="A5287" s="57"/>
      <c r="B5287" s="57"/>
      <c r="C5287" s="57"/>
    </row>
    <row r="5288" customHeight="1" spans="1:3">
      <c r="A5288" s="57"/>
      <c r="B5288" s="57"/>
      <c r="C5288" s="57"/>
    </row>
    <row r="5289" customHeight="1" spans="1:3">
      <c r="A5289" s="57"/>
      <c r="B5289" s="57"/>
      <c r="C5289" s="57"/>
    </row>
    <row r="5290" customHeight="1" spans="1:3">
      <c r="A5290" s="57"/>
      <c r="B5290" s="57"/>
      <c r="C5290" s="57"/>
    </row>
    <row r="5291" customHeight="1" spans="1:3">
      <c r="A5291" s="57"/>
      <c r="B5291" s="57"/>
      <c r="C5291" s="57"/>
    </row>
    <row r="5292" customHeight="1" spans="1:3">
      <c r="A5292" s="57"/>
      <c r="B5292" s="57"/>
      <c r="C5292" s="57"/>
    </row>
    <row r="5293" customHeight="1" spans="1:3">
      <c r="A5293" s="57"/>
      <c r="B5293" s="57"/>
      <c r="C5293" s="57"/>
    </row>
    <row r="5294" customHeight="1" spans="1:3">
      <c r="A5294" s="57"/>
      <c r="B5294" s="57"/>
      <c r="C5294" s="57"/>
    </row>
    <row r="5295" customHeight="1" spans="1:3">
      <c r="A5295" s="57"/>
      <c r="B5295" s="57"/>
      <c r="C5295" s="57"/>
    </row>
    <row r="5296" customHeight="1" spans="1:3">
      <c r="A5296" s="57"/>
      <c r="B5296" s="57"/>
      <c r="C5296" s="57"/>
    </row>
    <row r="5297" customHeight="1" spans="1:3">
      <c r="A5297" s="57"/>
      <c r="B5297" s="57"/>
      <c r="C5297" s="57"/>
    </row>
    <row r="5298" customHeight="1" spans="1:3">
      <c r="A5298" s="57"/>
      <c r="B5298" s="57"/>
      <c r="C5298" s="57"/>
    </row>
    <row r="5299" customHeight="1" spans="1:3">
      <c r="A5299" s="57"/>
      <c r="B5299" s="57"/>
      <c r="C5299" s="57"/>
    </row>
    <row r="5300" customHeight="1" spans="1:3">
      <c r="A5300" s="57"/>
      <c r="B5300" s="57"/>
      <c r="C5300" s="57"/>
    </row>
    <row r="5301" customHeight="1" spans="1:3">
      <c r="A5301" s="57"/>
      <c r="B5301" s="57"/>
      <c r="C5301" s="57"/>
    </row>
    <row r="5302" customHeight="1" spans="1:3">
      <c r="A5302" s="57"/>
      <c r="B5302" s="57"/>
      <c r="C5302" s="57"/>
    </row>
    <row r="5303" customHeight="1" spans="1:3">
      <c r="A5303" s="57"/>
      <c r="B5303" s="57"/>
      <c r="C5303" s="57"/>
    </row>
    <row r="5304" customHeight="1" spans="1:3">
      <c r="A5304" s="57"/>
      <c r="B5304" s="57"/>
      <c r="C5304" s="57"/>
    </row>
    <row r="5305" customHeight="1" spans="1:3">
      <c r="A5305" s="57"/>
      <c r="B5305" s="57"/>
      <c r="C5305" s="57"/>
    </row>
    <row r="5306" customHeight="1" spans="1:3">
      <c r="A5306" s="57"/>
      <c r="B5306" s="57"/>
      <c r="C5306" s="57"/>
    </row>
    <row r="5307" customHeight="1" spans="1:3">
      <c r="A5307" s="57"/>
      <c r="B5307" s="57"/>
      <c r="C5307" s="57"/>
    </row>
    <row r="5308" customHeight="1" spans="1:3">
      <c r="A5308" s="57"/>
      <c r="B5308" s="57"/>
      <c r="C5308" s="57"/>
    </row>
    <row r="5309" customHeight="1" spans="1:3">
      <c r="A5309" s="57"/>
      <c r="B5309" s="57"/>
      <c r="C5309" s="57"/>
    </row>
    <row r="5310" customHeight="1" spans="1:3">
      <c r="A5310" s="57"/>
      <c r="B5310" s="57"/>
      <c r="C5310" s="57"/>
    </row>
    <row r="5311" customHeight="1" spans="1:3">
      <c r="A5311" s="57"/>
      <c r="B5311" s="57"/>
      <c r="C5311" s="57"/>
    </row>
    <row r="5312" customHeight="1" spans="1:3">
      <c r="A5312" s="57"/>
      <c r="B5312" s="57"/>
      <c r="C5312" s="57"/>
    </row>
    <row r="5313" customHeight="1" spans="1:3">
      <c r="A5313" s="57"/>
      <c r="B5313" s="57"/>
      <c r="C5313" s="57"/>
    </row>
    <row r="5314" customHeight="1" spans="1:3">
      <c r="A5314" s="57"/>
      <c r="B5314" s="57"/>
      <c r="C5314" s="57"/>
    </row>
    <row r="5315" customHeight="1" spans="1:3">
      <c r="A5315" s="57"/>
      <c r="B5315" s="57"/>
      <c r="C5315" s="57"/>
    </row>
    <row r="5316" customHeight="1" spans="1:3">
      <c r="A5316" s="57"/>
      <c r="B5316" s="57"/>
      <c r="C5316" s="57"/>
    </row>
    <row r="5317" customHeight="1" spans="1:3">
      <c r="A5317" s="57"/>
      <c r="B5317" s="57"/>
      <c r="C5317" s="57"/>
    </row>
    <row r="5318" customHeight="1" spans="1:3">
      <c r="A5318" s="57"/>
      <c r="B5318" s="57"/>
      <c r="C5318" s="57"/>
    </row>
    <row r="5319" customHeight="1" spans="1:3">
      <c r="A5319" s="57"/>
      <c r="B5319" s="57"/>
      <c r="C5319" s="57"/>
    </row>
    <row r="5320" customHeight="1" spans="1:3">
      <c r="A5320" s="57"/>
      <c r="B5320" s="57"/>
      <c r="C5320" s="57"/>
    </row>
    <row r="5321" customHeight="1" spans="1:3">
      <c r="A5321" s="57"/>
      <c r="B5321" s="57"/>
      <c r="C5321" s="57"/>
    </row>
    <row r="5322" customHeight="1" spans="1:3">
      <c r="A5322" s="57"/>
      <c r="B5322" s="57"/>
      <c r="C5322" s="57"/>
    </row>
    <row r="5323" customHeight="1" spans="1:3">
      <c r="A5323" s="57"/>
      <c r="B5323" s="57"/>
      <c r="C5323" s="57"/>
    </row>
    <row r="5324" customHeight="1" spans="1:3">
      <c r="A5324" s="57"/>
      <c r="B5324" s="57"/>
      <c r="C5324" s="57"/>
    </row>
    <row r="5325" customHeight="1" spans="1:3">
      <c r="A5325" s="57"/>
      <c r="B5325" s="57"/>
      <c r="C5325" s="57"/>
    </row>
    <row r="5326" customHeight="1" spans="1:3">
      <c r="A5326" s="57"/>
      <c r="B5326" s="57"/>
      <c r="C5326" s="57"/>
    </row>
    <row r="5327" customHeight="1" spans="1:3">
      <c r="A5327" s="57"/>
      <c r="B5327" s="57"/>
      <c r="C5327" s="57"/>
    </row>
    <row r="5328" customHeight="1" spans="1:3">
      <c r="A5328" s="57"/>
      <c r="B5328" s="57"/>
      <c r="C5328" s="57"/>
    </row>
    <row r="5329" customHeight="1" spans="1:3">
      <c r="A5329" s="57"/>
      <c r="B5329" s="57"/>
      <c r="C5329" s="57"/>
    </row>
    <row r="5330" customHeight="1" spans="1:3">
      <c r="A5330" s="57"/>
      <c r="B5330" s="57"/>
      <c r="C5330" s="57"/>
    </row>
    <row r="5331" customHeight="1" spans="1:3">
      <c r="A5331" s="57"/>
      <c r="B5331" s="57"/>
      <c r="C5331" s="57"/>
    </row>
    <row r="5332" customHeight="1" spans="1:3">
      <c r="A5332" s="57"/>
      <c r="B5332" s="57"/>
      <c r="C5332" s="57"/>
    </row>
    <row r="5333" customHeight="1" spans="1:3">
      <c r="A5333" s="57"/>
      <c r="B5333" s="57"/>
      <c r="C5333" s="57"/>
    </row>
    <row r="5334" customHeight="1" spans="1:3">
      <c r="A5334" s="57"/>
      <c r="B5334" s="57"/>
      <c r="C5334" s="57"/>
    </row>
    <row r="5335" customHeight="1" spans="1:3">
      <c r="A5335" s="57"/>
      <c r="B5335" s="57"/>
      <c r="C5335" s="57"/>
    </row>
    <row r="5336" customHeight="1" spans="1:3">
      <c r="A5336" s="57"/>
      <c r="B5336" s="57"/>
      <c r="C5336" s="57"/>
    </row>
    <row r="5337" customHeight="1" spans="1:3">
      <c r="A5337" s="57"/>
      <c r="B5337" s="57"/>
      <c r="C5337" s="57"/>
    </row>
    <row r="5338" customHeight="1" spans="1:3">
      <c r="A5338" s="57"/>
      <c r="B5338" s="57"/>
      <c r="C5338" s="57"/>
    </row>
    <row r="5339" customHeight="1" spans="1:3">
      <c r="A5339" s="57"/>
      <c r="B5339" s="57"/>
      <c r="C5339" s="57"/>
    </row>
    <row r="5340" customHeight="1" spans="1:3">
      <c r="A5340" s="57"/>
      <c r="B5340" s="57"/>
      <c r="C5340" s="57"/>
    </row>
    <row r="5341" customHeight="1" spans="1:3">
      <c r="A5341" s="57"/>
      <c r="B5341" s="57"/>
      <c r="C5341" s="57"/>
    </row>
    <row r="5342" customHeight="1" spans="1:3">
      <c r="A5342" s="57"/>
      <c r="B5342" s="57"/>
      <c r="C5342" s="57"/>
    </row>
    <row r="5343" customHeight="1" spans="1:3">
      <c r="A5343" s="57"/>
      <c r="B5343" s="57"/>
      <c r="C5343" s="57"/>
    </row>
    <row r="5344" customHeight="1" spans="1:3">
      <c r="A5344" s="57"/>
      <c r="B5344" s="57"/>
      <c r="C5344" s="57"/>
    </row>
    <row r="5345" customHeight="1" spans="1:3">
      <c r="A5345" s="57"/>
      <c r="B5345" s="57"/>
      <c r="C5345" s="57"/>
    </row>
    <row r="5346" customHeight="1" spans="1:3">
      <c r="A5346" s="57"/>
      <c r="B5346" s="57"/>
      <c r="C5346" s="57"/>
    </row>
    <row r="5347" customHeight="1" spans="1:3">
      <c r="A5347" s="57"/>
      <c r="B5347" s="57"/>
      <c r="C5347" s="57"/>
    </row>
    <row r="5348" customHeight="1" spans="1:3">
      <c r="A5348" s="57"/>
      <c r="B5348" s="57"/>
      <c r="C5348" s="57"/>
    </row>
    <row r="5349" customHeight="1" spans="1:3">
      <c r="A5349" s="57"/>
      <c r="B5349" s="57"/>
      <c r="C5349" s="57"/>
    </row>
    <row r="5350" customHeight="1" spans="1:3">
      <c r="A5350" s="57"/>
      <c r="B5350" s="57"/>
      <c r="C5350" s="57"/>
    </row>
    <row r="5351" customHeight="1" spans="1:3">
      <c r="A5351" s="57"/>
      <c r="B5351" s="57"/>
      <c r="C5351" s="57"/>
    </row>
    <row r="5352" customHeight="1" spans="1:3">
      <c r="A5352" s="57"/>
      <c r="B5352" s="57"/>
      <c r="C5352" s="57"/>
    </row>
    <row r="5353" customHeight="1" spans="1:3">
      <c r="A5353" s="57"/>
      <c r="B5353" s="57"/>
      <c r="C5353" s="57"/>
    </row>
    <row r="5354" customHeight="1" spans="1:3">
      <c r="A5354" s="57"/>
      <c r="B5354" s="57"/>
      <c r="C5354" s="57"/>
    </row>
    <row r="5355" customHeight="1" spans="1:3">
      <c r="A5355" s="57"/>
      <c r="B5355" s="57"/>
      <c r="C5355" s="57"/>
    </row>
    <row r="5356" customHeight="1" spans="1:3">
      <c r="A5356" s="57"/>
      <c r="B5356" s="57"/>
      <c r="C5356" s="57"/>
    </row>
    <row r="5357" customHeight="1" spans="1:3">
      <c r="A5357" s="57"/>
      <c r="B5357" s="57"/>
      <c r="C5357" s="57"/>
    </row>
    <row r="5358" customHeight="1" spans="1:3">
      <c r="A5358" s="57"/>
      <c r="B5358" s="57"/>
      <c r="C5358" s="57"/>
    </row>
    <row r="5359" customHeight="1" spans="1:3">
      <c r="A5359" s="57"/>
      <c r="B5359" s="57"/>
      <c r="C5359" s="57"/>
    </row>
    <row r="5360" customHeight="1" spans="1:3">
      <c r="A5360" s="57"/>
      <c r="B5360" s="57"/>
      <c r="C5360" s="57"/>
    </row>
    <row r="5361" customHeight="1" spans="1:3">
      <c r="A5361" s="57"/>
      <c r="B5361" s="57"/>
      <c r="C5361" s="57"/>
    </row>
    <row r="5362" customHeight="1" spans="1:3">
      <c r="A5362" s="57"/>
      <c r="B5362" s="57"/>
      <c r="C5362" s="57"/>
    </row>
    <row r="5363" customHeight="1" spans="1:3">
      <c r="A5363" s="57"/>
      <c r="B5363" s="57"/>
      <c r="C5363" s="57"/>
    </row>
    <row r="5364" customHeight="1" spans="1:3">
      <c r="A5364" s="57"/>
      <c r="B5364" s="57"/>
      <c r="C5364" s="57"/>
    </row>
    <row r="5365" customHeight="1" spans="1:3">
      <c r="A5365" s="57"/>
      <c r="B5365" s="57"/>
      <c r="C5365" s="57"/>
    </row>
    <row r="5366" customHeight="1" spans="1:3">
      <c r="A5366" s="57"/>
      <c r="B5366" s="57"/>
      <c r="C5366" s="57"/>
    </row>
    <row r="5367" customHeight="1" spans="1:3">
      <c r="A5367" s="57"/>
      <c r="B5367" s="57"/>
      <c r="C5367" s="57"/>
    </row>
    <row r="5368" customHeight="1" spans="1:3">
      <c r="A5368" s="57"/>
      <c r="B5368" s="57"/>
      <c r="C5368" s="57"/>
    </row>
    <row r="5369" customHeight="1" spans="1:3">
      <c r="A5369" s="57"/>
      <c r="B5369" s="57"/>
      <c r="C5369" s="57"/>
    </row>
    <row r="5370" customHeight="1" spans="1:3">
      <c r="A5370" s="57"/>
      <c r="B5370" s="57"/>
      <c r="C5370" s="57"/>
    </row>
    <row r="5371" customHeight="1" spans="1:3">
      <c r="A5371" s="57"/>
      <c r="B5371" s="57"/>
      <c r="C5371" s="57"/>
    </row>
    <row r="5372" customHeight="1" spans="1:3">
      <c r="A5372" s="57"/>
      <c r="B5372" s="57"/>
      <c r="C5372" s="57"/>
    </row>
    <row r="5373" customHeight="1" spans="1:3">
      <c r="A5373" s="57"/>
      <c r="B5373" s="57"/>
      <c r="C5373" s="57"/>
    </row>
    <row r="5374" customHeight="1" spans="1:3">
      <c r="A5374" s="57"/>
      <c r="B5374" s="57"/>
      <c r="C5374" s="57"/>
    </row>
    <row r="5375" customHeight="1" spans="1:3">
      <c r="A5375" s="57"/>
      <c r="B5375" s="57"/>
      <c r="C5375" s="57"/>
    </row>
    <row r="5376" customHeight="1" spans="1:3">
      <c r="A5376" s="57"/>
      <c r="B5376" s="57"/>
      <c r="C5376" s="57"/>
    </row>
    <row r="5377" customHeight="1" spans="1:3">
      <c r="A5377" s="57"/>
      <c r="B5377" s="57"/>
      <c r="C5377" s="57"/>
    </row>
    <row r="5378" customHeight="1" spans="1:3">
      <c r="A5378" s="57"/>
      <c r="B5378" s="57"/>
      <c r="C5378" s="57"/>
    </row>
    <row r="5379" customHeight="1" spans="1:3">
      <c r="A5379" s="57"/>
      <c r="B5379" s="57"/>
      <c r="C5379" s="57"/>
    </row>
    <row r="5380" customHeight="1" spans="1:3">
      <c r="A5380" s="57"/>
      <c r="B5380" s="57"/>
      <c r="C5380" s="57"/>
    </row>
    <row r="5381" customHeight="1" spans="1:3">
      <c r="A5381" s="57"/>
      <c r="B5381" s="57"/>
      <c r="C5381" s="57"/>
    </row>
    <row r="5382" customHeight="1" spans="1:3">
      <c r="A5382" s="57"/>
      <c r="B5382" s="57"/>
      <c r="C5382" s="57"/>
    </row>
    <row r="5383" customHeight="1" spans="1:3">
      <c r="A5383" s="57"/>
      <c r="B5383" s="57"/>
      <c r="C5383" s="57"/>
    </row>
    <row r="5384" customHeight="1" spans="1:3">
      <c r="A5384" s="57"/>
      <c r="B5384" s="57"/>
      <c r="C5384" s="57"/>
    </row>
    <row r="5385" customHeight="1" spans="1:3">
      <c r="A5385" s="57"/>
      <c r="B5385" s="57"/>
      <c r="C5385" s="57"/>
    </row>
    <row r="5386" customHeight="1" spans="1:3">
      <c r="A5386" s="57"/>
      <c r="B5386" s="57"/>
      <c r="C5386" s="57"/>
    </row>
    <row r="5387" customHeight="1" spans="1:3">
      <c r="A5387" s="57"/>
      <c r="B5387" s="57"/>
      <c r="C5387" s="57"/>
    </row>
    <row r="5388" customHeight="1" spans="1:3">
      <c r="A5388" s="57"/>
      <c r="B5388" s="57"/>
      <c r="C5388" s="57"/>
    </row>
    <row r="5389" customHeight="1" spans="1:3">
      <c r="A5389" s="57"/>
      <c r="B5389" s="57"/>
      <c r="C5389" s="57"/>
    </row>
    <row r="5390" customHeight="1" spans="1:3">
      <c r="A5390" s="57"/>
      <c r="B5390" s="57"/>
      <c r="C5390" s="57"/>
    </row>
    <row r="5391" customHeight="1" spans="1:3">
      <c r="A5391" s="57"/>
      <c r="B5391" s="57"/>
      <c r="C5391" s="57"/>
    </row>
    <row r="5392" customHeight="1" spans="1:3">
      <c r="A5392" s="57"/>
      <c r="B5392" s="57"/>
      <c r="C5392" s="57"/>
    </row>
    <row r="5393" customHeight="1" spans="1:3">
      <c r="A5393" s="57"/>
      <c r="B5393" s="57"/>
      <c r="C5393" s="57"/>
    </row>
    <row r="5394" customHeight="1" spans="1:3">
      <c r="A5394" s="57"/>
      <c r="B5394" s="57"/>
      <c r="C5394" s="57"/>
    </row>
    <row r="5395" customHeight="1" spans="1:3">
      <c r="A5395" s="57"/>
      <c r="B5395" s="57"/>
      <c r="C5395" s="57"/>
    </row>
    <row r="5396" customHeight="1" spans="1:3">
      <c r="A5396" s="57"/>
      <c r="B5396" s="57"/>
      <c r="C5396" s="57"/>
    </row>
    <row r="5397" customHeight="1" spans="1:3">
      <c r="A5397" s="57"/>
      <c r="B5397" s="57"/>
      <c r="C5397" s="57"/>
    </row>
    <row r="5398" customHeight="1" spans="1:3">
      <c r="A5398" s="57"/>
      <c r="B5398" s="57"/>
      <c r="C5398" s="57"/>
    </row>
    <row r="5399" customHeight="1" spans="1:3">
      <c r="A5399" s="57"/>
      <c r="B5399" s="57"/>
      <c r="C5399" s="57"/>
    </row>
    <row r="5400" customHeight="1" spans="1:3">
      <c r="A5400" s="57"/>
      <c r="B5400" s="57"/>
      <c r="C5400" s="57"/>
    </row>
    <row r="5401" customHeight="1" spans="1:3">
      <c r="A5401" s="57"/>
      <c r="B5401" s="57"/>
      <c r="C5401" s="57"/>
    </row>
    <row r="5402" customHeight="1" spans="1:3">
      <c r="A5402" s="57"/>
      <c r="B5402" s="57"/>
      <c r="C5402" s="57"/>
    </row>
    <row r="5403" customHeight="1" spans="1:3">
      <c r="A5403" s="57"/>
      <c r="B5403" s="57"/>
      <c r="C5403" s="57"/>
    </row>
    <row r="5404" customHeight="1" spans="1:3">
      <c r="A5404" s="57"/>
      <c r="B5404" s="57"/>
      <c r="C5404" s="57"/>
    </row>
    <row r="5405" customHeight="1" spans="1:3">
      <c r="A5405" s="57"/>
      <c r="B5405" s="57"/>
      <c r="C5405" s="57"/>
    </row>
    <row r="5406" customHeight="1" spans="1:3">
      <c r="A5406" s="57"/>
      <c r="B5406" s="57"/>
      <c r="C5406" s="57"/>
    </row>
    <row r="5407" customHeight="1" spans="1:3">
      <c r="A5407" s="57"/>
      <c r="B5407" s="57"/>
      <c r="C5407" s="57"/>
    </row>
    <row r="5408" customHeight="1" spans="1:3">
      <c r="A5408" s="57"/>
      <c r="B5408" s="57"/>
      <c r="C5408" s="57"/>
    </row>
    <row r="5409" customHeight="1" spans="1:3">
      <c r="A5409" s="57"/>
      <c r="B5409" s="57"/>
      <c r="C5409" s="57"/>
    </row>
    <row r="5410" customHeight="1" spans="1:3">
      <c r="A5410" s="57"/>
      <c r="B5410" s="57"/>
      <c r="C5410" s="57"/>
    </row>
    <row r="5411" customHeight="1" spans="1:3">
      <c r="A5411" s="57"/>
      <c r="B5411" s="57"/>
      <c r="C5411" s="57"/>
    </row>
    <row r="5412" customHeight="1" spans="1:3">
      <c r="A5412" s="57"/>
      <c r="B5412" s="57"/>
      <c r="C5412" s="57"/>
    </row>
    <row r="5413" customHeight="1" spans="1:3">
      <c r="A5413" s="57"/>
      <c r="B5413" s="57"/>
      <c r="C5413" s="57"/>
    </row>
    <row r="5414" customHeight="1" spans="1:3">
      <c r="A5414" s="57"/>
      <c r="B5414" s="57"/>
      <c r="C5414" s="57"/>
    </row>
    <row r="5415" customHeight="1" spans="1:3">
      <c r="A5415" s="57"/>
      <c r="B5415" s="57"/>
      <c r="C5415" s="57"/>
    </row>
    <row r="5416" customHeight="1" spans="1:3">
      <c r="A5416" s="57"/>
      <c r="B5416" s="57"/>
      <c r="C5416" s="57"/>
    </row>
    <row r="5417" customHeight="1" spans="1:3">
      <c r="A5417" s="57"/>
      <c r="B5417" s="57"/>
      <c r="C5417" s="57"/>
    </row>
    <row r="5418" customHeight="1" spans="1:3">
      <c r="A5418" s="57"/>
      <c r="B5418" s="57"/>
      <c r="C5418" s="57"/>
    </row>
    <row r="5419" customHeight="1" spans="1:3">
      <c r="A5419" s="57"/>
      <c r="B5419" s="57"/>
      <c r="C5419" s="57"/>
    </row>
    <row r="5420" customHeight="1" spans="1:3">
      <c r="A5420" s="57"/>
      <c r="B5420" s="57"/>
      <c r="C5420" s="57"/>
    </row>
    <row r="5421" customHeight="1" spans="1:3">
      <c r="A5421" s="57"/>
      <c r="B5421" s="57"/>
      <c r="C5421" s="57"/>
    </row>
    <row r="5422" customHeight="1" spans="1:3">
      <c r="A5422" s="57"/>
      <c r="B5422" s="57"/>
      <c r="C5422" s="57"/>
    </row>
    <row r="5423" customHeight="1" spans="1:3">
      <c r="A5423" s="57"/>
      <c r="B5423" s="57"/>
      <c r="C5423" s="57"/>
    </row>
    <row r="5424" customHeight="1" spans="1:3">
      <c r="A5424" s="57"/>
      <c r="B5424" s="57"/>
      <c r="C5424" s="57"/>
    </row>
    <row r="5425" customHeight="1" spans="1:3">
      <c r="A5425" s="57"/>
      <c r="B5425" s="57"/>
      <c r="C5425" s="57"/>
    </row>
    <row r="5426" customHeight="1" spans="1:3">
      <c r="A5426" s="57"/>
      <c r="B5426" s="57"/>
      <c r="C5426" s="57"/>
    </row>
    <row r="5427" customHeight="1" spans="1:3">
      <c r="A5427" s="57"/>
      <c r="B5427" s="57"/>
      <c r="C5427" s="57"/>
    </row>
    <row r="5428" customHeight="1" spans="1:3">
      <c r="A5428" s="57"/>
      <c r="B5428" s="57"/>
      <c r="C5428" s="57"/>
    </row>
    <row r="5429" customHeight="1" spans="1:3">
      <c r="A5429" s="57"/>
      <c r="B5429" s="57"/>
      <c r="C5429" s="57"/>
    </row>
    <row r="5430" customHeight="1" spans="1:3">
      <c r="A5430" s="57"/>
      <c r="B5430" s="57"/>
      <c r="C5430" s="57"/>
    </row>
    <row r="5431" customHeight="1" spans="1:3">
      <c r="A5431" s="57"/>
      <c r="B5431" s="57"/>
      <c r="C5431" s="57"/>
    </row>
    <row r="5432" customHeight="1" spans="1:3">
      <c r="A5432" s="57"/>
      <c r="B5432" s="57"/>
      <c r="C5432" s="57"/>
    </row>
    <row r="5433" customHeight="1" spans="1:3">
      <c r="A5433" s="57"/>
      <c r="B5433" s="57"/>
      <c r="C5433" s="57"/>
    </row>
    <row r="5434" customHeight="1" spans="1:3">
      <c r="A5434" s="57"/>
      <c r="B5434" s="57"/>
      <c r="C5434" s="57"/>
    </row>
    <row r="5435" customHeight="1" spans="1:3">
      <c r="A5435" s="57"/>
      <c r="B5435" s="57"/>
      <c r="C5435" s="57"/>
    </row>
    <row r="5436" customHeight="1" spans="1:3">
      <c r="A5436" s="57"/>
      <c r="B5436" s="57"/>
      <c r="C5436" s="57"/>
    </row>
    <row r="5437" customHeight="1" spans="1:3">
      <c r="A5437" s="57"/>
      <c r="B5437" s="57"/>
      <c r="C5437" s="57"/>
    </row>
    <row r="5438" customHeight="1" spans="1:3">
      <c r="A5438" s="57"/>
      <c r="B5438" s="57"/>
      <c r="C5438" s="57"/>
    </row>
    <row r="5439" customHeight="1" spans="1:3">
      <c r="A5439" s="57"/>
      <c r="B5439" s="57"/>
      <c r="C5439" s="57"/>
    </row>
    <row r="5440" customHeight="1" spans="1:3">
      <c r="A5440" s="57"/>
      <c r="B5440" s="57"/>
      <c r="C5440" s="57"/>
    </row>
    <row r="5441" customHeight="1" spans="1:3">
      <c r="A5441" s="57"/>
      <c r="B5441" s="57"/>
      <c r="C5441" s="57"/>
    </row>
    <row r="5442" customHeight="1" spans="1:3">
      <c r="A5442" s="57"/>
      <c r="B5442" s="57"/>
      <c r="C5442" s="57"/>
    </row>
    <row r="5443" customHeight="1" spans="1:3">
      <c r="A5443" s="57"/>
      <c r="B5443" s="57"/>
      <c r="C5443" s="57"/>
    </row>
    <row r="5444" customHeight="1" spans="1:3">
      <c r="A5444" s="57"/>
      <c r="B5444" s="57"/>
      <c r="C5444" s="57"/>
    </row>
    <row r="5445" customHeight="1" spans="1:3">
      <c r="A5445" s="57"/>
      <c r="B5445" s="57"/>
      <c r="C5445" s="57"/>
    </row>
    <row r="5446" customHeight="1" spans="1:3">
      <c r="A5446" s="57"/>
      <c r="B5446" s="57"/>
      <c r="C5446" s="57"/>
    </row>
    <row r="5447" customHeight="1" spans="1:3">
      <c r="A5447" s="57"/>
      <c r="B5447" s="57"/>
      <c r="C5447" s="57"/>
    </row>
    <row r="5448" customHeight="1" spans="1:3">
      <c r="A5448" s="57"/>
      <c r="B5448" s="57"/>
      <c r="C5448" s="57"/>
    </row>
    <row r="5449" customHeight="1" spans="1:3">
      <c r="A5449" s="57"/>
      <c r="B5449" s="57"/>
      <c r="C5449" s="57"/>
    </row>
    <row r="5450" customHeight="1" spans="1:3">
      <c r="A5450" s="57"/>
      <c r="B5450" s="57"/>
      <c r="C5450" s="57"/>
    </row>
    <row r="5451" customHeight="1" spans="1:3">
      <c r="A5451" s="57"/>
      <c r="B5451" s="57"/>
      <c r="C5451" s="57"/>
    </row>
    <row r="5452" customHeight="1" spans="1:3">
      <c r="A5452" s="57"/>
      <c r="B5452" s="57"/>
      <c r="C5452" s="57"/>
    </row>
    <row r="5453" customHeight="1" spans="1:3">
      <c r="A5453" s="57"/>
      <c r="B5453" s="57"/>
      <c r="C5453" s="57"/>
    </row>
    <row r="5454" customHeight="1" spans="1:3">
      <c r="A5454" s="57"/>
      <c r="B5454" s="57"/>
      <c r="C5454" s="57"/>
    </row>
    <row r="5455" customHeight="1" spans="1:3">
      <c r="A5455" s="57"/>
      <c r="B5455" s="57"/>
      <c r="C5455" s="57"/>
    </row>
    <row r="5456" customHeight="1" spans="1:3">
      <c r="A5456" s="57"/>
      <c r="B5456" s="57"/>
      <c r="C5456" s="57"/>
    </row>
    <row r="5457" customHeight="1" spans="1:3">
      <c r="A5457" s="57"/>
      <c r="B5457" s="57"/>
      <c r="C5457" s="57"/>
    </row>
    <row r="5458" customHeight="1" spans="1:3">
      <c r="A5458" s="57"/>
      <c r="B5458" s="57"/>
      <c r="C5458" s="57"/>
    </row>
    <row r="5459" customHeight="1" spans="1:3">
      <c r="A5459" s="57"/>
      <c r="B5459" s="57"/>
      <c r="C5459" s="57"/>
    </row>
    <row r="5460" customHeight="1" spans="1:3">
      <c r="A5460" s="57"/>
      <c r="B5460" s="57"/>
      <c r="C5460" s="57"/>
    </row>
    <row r="5461" customHeight="1" spans="1:3">
      <c r="A5461" s="57"/>
      <c r="B5461" s="57"/>
      <c r="C5461" s="57"/>
    </row>
    <row r="5462" customHeight="1" spans="1:3">
      <c r="A5462" s="57"/>
      <c r="B5462" s="57"/>
      <c r="C5462" s="57"/>
    </row>
    <row r="5463" customHeight="1" spans="1:3">
      <c r="A5463" s="57"/>
      <c r="B5463" s="57"/>
      <c r="C5463" s="57"/>
    </row>
    <row r="5464" customHeight="1" spans="1:3">
      <c r="A5464" s="57"/>
      <c r="B5464" s="57"/>
      <c r="C5464" s="57"/>
    </row>
    <row r="5465" customHeight="1" spans="1:3">
      <c r="A5465" s="57"/>
      <c r="B5465" s="57"/>
      <c r="C5465" s="57"/>
    </row>
    <row r="5466" customHeight="1" spans="1:3">
      <c r="A5466" s="57"/>
      <c r="B5466" s="57"/>
      <c r="C5466" s="57"/>
    </row>
    <row r="5467" customHeight="1" spans="1:3">
      <c r="A5467" s="57"/>
      <c r="B5467" s="57"/>
      <c r="C5467" s="57"/>
    </row>
    <row r="5468" customHeight="1" spans="1:3">
      <c r="A5468" s="57"/>
      <c r="B5468" s="57"/>
      <c r="C5468" s="57"/>
    </row>
    <row r="5469" customHeight="1" spans="1:3">
      <c r="A5469" s="57"/>
      <c r="B5469" s="57"/>
      <c r="C5469" s="57"/>
    </row>
    <row r="5470" customHeight="1" spans="1:3">
      <c r="A5470" s="57"/>
      <c r="B5470" s="57"/>
      <c r="C5470" s="57"/>
    </row>
    <row r="5471" customHeight="1" spans="1:3">
      <c r="A5471" s="57"/>
      <c r="B5471" s="57"/>
      <c r="C5471" s="57"/>
    </row>
    <row r="5472" customHeight="1" spans="1:3">
      <c r="A5472" s="57"/>
      <c r="B5472" s="57"/>
      <c r="C5472" s="57"/>
    </row>
    <row r="5473" customHeight="1" spans="1:3">
      <c r="A5473" s="57"/>
      <c r="B5473" s="57"/>
      <c r="C5473" s="57"/>
    </row>
    <row r="5474" customHeight="1" spans="1:3">
      <c r="A5474" s="57"/>
      <c r="B5474" s="57"/>
      <c r="C5474" s="57"/>
    </row>
    <row r="5475" customHeight="1" spans="1:3">
      <c r="A5475" s="57"/>
      <c r="B5475" s="57"/>
      <c r="C5475" s="57"/>
    </row>
    <row r="5476" customHeight="1" spans="1:3">
      <c r="A5476" s="57"/>
      <c r="B5476" s="57"/>
      <c r="C5476" s="57"/>
    </row>
    <row r="5477" customHeight="1" spans="1:3">
      <c r="A5477" s="57"/>
      <c r="B5477" s="57"/>
      <c r="C5477" s="57"/>
    </row>
    <row r="5478" customHeight="1" spans="1:3">
      <c r="A5478" s="57"/>
      <c r="B5478" s="57"/>
      <c r="C5478" s="57"/>
    </row>
    <row r="5479" customHeight="1" spans="1:3">
      <c r="A5479" s="57"/>
      <c r="B5479" s="57"/>
      <c r="C5479" s="57"/>
    </row>
    <row r="5480" customHeight="1" spans="1:3">
      <c r="A5480" s="57"/>
      <c r="B5480" s="57"/>
      <c r="C5480" s="57"/>
    </row>
    <row r="5481" customHeight="1" spans="1:3">
      <c r="A5481" s="57"/>
      <c r="B5481" s="57"/>
      <c r="C5481" s="57"/>
    </row>
    <row r="5482" customHeight="1" spans="1:3">
      <c r="A5482" s="57"/>
      <c r="B5482" s="57"/>
      <c r="C5482" s="57"/>
    </row>
    <row r="5483" customHeight="1" spans="1:3">
      <c r="A5483" s="57"/>
      <c r="B5483" s="57"/>
      <c r="C5483" s="57"/>
    </row>
    <row r="5484" customHeight="1" spans="1:3">
      <c r="A5484" s="57"/>
      <c r="B5484" s="57"/>
      <c r="C5484" s="57"/>
    </row>
    <row r="5485" customHeight="1" spans="1:3">
      <c r="A5485" s="57"/>
      <c r="B5485" s="57"/>
      <c r="C5485" s="57"/>
    </row>
    <row r="5486" customHeight="1" spans="1:3">
      <c r="A5486" s="57"/>
      <c r="B5486" s="57"/>
      <c r="C5486" s="57"/>
    </row>
    <row r="5487" customHeight="1" spans="1:3">
      <c r="A5487" s="57"/>
      <c r="B5487" s="57"/>
      <c r="C5487" s="57"/>
    </row>
    <row r="5488" customHeight="1" spans="1:3">
      <c r="A5488" s="57"/>
      <c r="B5488" s="57"/>
      <c r="C5488" s="57"/>
    </row>
    <row r="5489" customHeight="1" spans="1:3">
      <c r="A5489" s="57"/>
      <c r="B5489" s="57"/>
      <c r="C5489" s="57"/>
    </row>
    <row r="5490" customHeight="1" spans="1:3">
      <c r="A5490" s="57"/>
      <c r="B5490" s="57"/>
      <c r="C5490" s="57"/>
    </row>
    <row r="5491" customHeight="1" spans="1:3">
      <c r="A5491" s="57"/>
      <c r="B5491" s="57"/>
      <c r="C5491" s="57"/>
    </row>
    <row r="5492" customHeight="1" spans="1:3">
      <c r="A5492" s="57"/>
      <c r="B5492" s="57"/>
      <c r="C5492" s="57"/>
    </row>
    <row r="5493" customHeight="1" spans="1:3">
      <c r="A5493" s="57"/>
      <c r="B5493" s="57"/>
      <c r="C5493" s="57"/>
    </row>
    <row r="5494" customHeight="1" spans="1:3">
      <c r="A5494" s="57"/>
      <c r="B5494" s="57"/>
      <c r="C5494" s="57"/>
    </row>
    <row r="5495" customHeight="1" spans="1:3">
      <c r="A5495" s="57"/>
      <c r="B5495" s="57"/>
      <c r="C5495" s="57"/>
    </row>
    <row r="5496" customHeight="1" spans="1:3">
      <c r="A5496" s="57"/>
      <c r="B5496" s="57"/>
      <c r="C5496" s="57"/>
    </row>
    <row r="5497" customHeight="1" spans="1:3">
      <c r="A5497" s="57"/>
      <c r="B5497" s="57"/>
      <c r="C5497" s="57"/>
    </row>
    <row r="5498" customHeight="1" spans="1:3">
      <c r="A5498" s="57"/>
      <c r="B5498" s="57"/>
      <c r="C5498" s="57"/>
    </row>
    <row r="5499" customHeight="1" spans="1:3">
      <c r="A5499" s="57"/>
      <c r="B5499" s="57"/>
      <c r="C5499" s="57"/>
    </row>
    <row r="5500" customHeight="1" spans="1:3">
      <c r="A5500" s="57"/>
      <c r="B5500" s="57"/>
      <c r="C5500" s="57"/>
    </row>
    <row r="5501" customHeight="1" spans="1:3">
      <c r="A5501" s="57"/>
      <c r="B5501" s="57"/>
      <c r="C5501" s="57"/>
    </row>
    <row r="5502" customHeight="1" spans="1:3">
      <c r="A5502" s="57"/>
      <c r="B5502" s="57"/>
      <c r="C5502" s="57"/>
    </row>
    <row r="5503" customHeight="1" spans="1:3">
      <c r="A5503" s="57"/>
      <c r="B5503" s="57"/>
      <c r="C5503" s="57"/>
    </row>
    <row r="5504" customHeight="1" spans="1:3">
      <c r="A5504" s="57"/>
      <c r="B5504" s="57"/>
      <c r="C5504" s="57"/>
    </row>
    <row r="5505" customHeight="1" spans="1:3">
      <c r="A5505" s="57"/>
      <c r="B5505" s="57"/>
      <c r="C5505" s="57"/>
    </row>
    <row r="5506" customHeight="1" spans="1:3">
      <c r="A5506" s="57"/>
      <c r="B5506" s="57"/>
      <c r="C5506" s="57"/>
    </row>
    <row r="5507" customHeight="1" spans="1:3">
      <c r="A5507" s="57"/>
      <c r="B5507" s="57"/>
      <c r="C5507" s="57"/>
    </row>
    <row r="5508" customHeight="1" spans="1:3">
      <c r="A5508" s="57"/>
      <c r="B5508" s="57"/>
      <c r="C5508" s="57"/>
    </row>
    <row r="5509" customHeight="1" spans="1:3">
      <c r="A5509" s="57"/>
      <c r="B5509" s="57"/>
      <c r="C5509" s="57"/>
    </row>
    <row r="5510" customHeight="1" spans="1:3">
      <c r="A5510" s="57"/>
      <c r="B5510" s="57"/>
      <c r="C5510" s="57"/>
    </row>
    <row r="5511" customHeight="1" spans="1:3">
      <c r="A5511" s="57"/>
      <c r="B5511" s="57"/>
      <c r="C5511" s="57"/>
    </row>
    <row r="5512" customHeight="1" spans="1:3">
      <c r="A5512" s="57"/>
      <c r="B5512" s="57"/>
      <c r="C5512" s="57"/>
    </row>
    <row r="5513" customHeight="1" spans="1:3">
      <c r="A5513" s="57"/>
      <c r="B5513" s="57"/>
      <c r="C5513" s="57"/>
    </row>
    <row r="5514" customHeight="1" spans="1:3">
      <c r="A5514" s="57"/>
      <c r="B5514" s="57"/>
      <c r="C5514" s="57"/>
    </row>
    <row r="5515" customHeight="1" spans="1:3">
      <c r="A5515" s="57"/>
      <c r="B5515" s="57"/>
      <c r="C5515" s="57"/>
    </row>
    <row r="5516" customHeight="1" spans="1:3">
      <c r="A5516" s="57"/>
      <c r="B5516" s="57"/>
      <c r="C5516" s="57"/>
    </row>
    <row r="5517" customHeight="1" spans="1:3">
      <c r="A5517" s="57"/>
      <c r="B5517" s="57"/>
      <c r="C5517" s="57"/>
    </row>
    <row r="5518" customHeight="1" spans="1:3">
      <c r="A5518" s="57"/>
      <c r="B5518" s="57"/>
      <c r="C5518" s="57"/>
    </row>
    <row r="5519" customHeight="1" spans="1:3">
      <c r="A5519" s="57"/>
      <c r="B5519" s="57"/>
      <c r="C5519" s="57"/>
    </row>
    <row r="5520" customHeight="1" spans="1:3">
      <c r="A5520" s="57"/>
      <c r="B5520" s="57"/>
      <c r="C5520" s="57"/>
    </row>
    <row r="5521" customHeight="1" spans="1:3">
      <c r="A5521" s="57"/>
      <c r="B5521" s="57"/>
      <c r="C5521" s="57"/>
    </row>
    <row r="5522" customHeight="1" spans="1:3">
      <c r="A5522" s="57"/>
      <c r="B5522" s="57"/>
      <c r="C5522" s="57"/>
    </row>
    <row r="5523" customHeight="1" spans="1:3">
      <c r="A5523" s="57"/>
      <c r="B5523" s="57"/>
      <c r="C5523" s="57"/>
    </row>
    <row r="5524" customHeight="1" spans="1:3">
      <c r="A5524" s="57"/>
      <c r="B5524" s="57"/>
      <c r="C5524" s="57"/>
    </row>
    <row r="5525" customHeight="1" spans="1:3">
      <c r="A5525" s="57"/>
      <c r="B5525" s="57"/>
      <c r="C5525" s="57"/>
    </row>
    <row r="5526" customHeight="1" spans="1:3">
      <c r="A5526" s="57"/>
      <c r="B5526" s="57"/>
      <c r="C5526" s="57"/>
    </row>
    <row r="5527" customHeight="1" spans="1:3">
      <c r="A5527" s="57"/>
      <c r="B5527" s="57"/>
      <c r="C5527" s="57"/>
    </row>
    <row r="5528" customHeight="1" spans="1:3">
      <c r="A5528" s="57"/>
      <c r="B5528" s="57"/>
      <c r="C5528" s="57"/>
    </row>
    <row r="5529" customHeight="1" spans="1:3">
      <c r="A5529" s="57"/>
      <c r="B5529" s="57"/>
      <c r="C5529" s="57"/>
    </row>
    <row r="5530" customHeight="1" spans="1:3">
      <c r="A5530" s="57"/>
      <c r="B5530" s="57"/>
      <c r="C5530" s="57"/>
    </row>
    <row r="5531" customHeight="1" spans="1:3">
      <c r="A5531" s="57"/>
      <c r="B5531" s="57"/>
      <c r="C5531" s="57"/>
    </row>
    <row r="5532" customHeight="1" spans="1:3">
      <c r="A5532" s="57"/>
      <c r="B5532" s="57"/>
      <c r="C5532" s="57"/>
    </row>
    <row r="5533" customHeight="1" spans="1:3">
      <c r="A5533" s="57"/>
      <c r="B5533" s="57"/>
      <c r="C5533" s="57"/>
    </row>
    <row r="5534" customHeight="1" spans="1:3">
      <c r="A5534" s="57"/>
      <c r="B5534" s="57"/>
      <c r="C5534" s="57"/>
    </row>
    <row r="5535" customHeight="1" spans="1:3">
      <c r="A5535" s="57"/>
      <c r="B5535" s="57"/>
      <c r="C5535" s="57"/>
    </row>
    <row r="5536" customHeight="1" spans="1:3">
      <c r="A5536" s="57"/>
      <c r="B5536" s="57"/>
      <c r="C5536" s="57"/>
    </row>
    <row r="5537" customHeight="1" spans="1:3">
      <c r="A5537" s="57"/>
      <c r="B5537" s="57"/>
      <c r="C5537" s="57"/>
    </row>
    <row r="5538" customHeight="1" spans="1:3">
      <c r="A5538" s="57"/>
      <c r="B5538" s="57"/>
      <c r="C5538" s="57"/>
    </row>
    <row r="5539" customHeight="1" spans="1:3">
      <c r="A5539" s="57"/>
      <c r="B5539" s="57"/>
      <c r="C5539" s="57"/>
    </row>
    <row r="5540" customHeight="1" spans="1:3">
      <c r="A5540" s="57"/>
      <c r="B5540" s="57"/>
      <c r="C5540" s="57"/>
    </row>
    <row r="5541" customHeight="1" spans="1:3">
      <c r="A5541" s="57"/>
      <c r="B5541" s="57"/>
      <c r="C5541" s="57"/>
    </row>
    <row r="5542" customHeight="1" spans="1:3">
      <c r="A5542" s="57"/>
      <c r="B5542" s="57"/>
      <c r="C5542" s="57"/>
    </row>
    <row r="5543" customHeight="1" spans="1:3">
      <c r="A5543" s="57"/>
      <c r="B5543" s="57"/>
      <c r="C5543" s="57"/>
    </row>
    <row r="5544" customHeight="1" spans="1:3">
      <c r="A5544" s="57"/>
      <c r="B5544" s="57"/>
      <c r="C5544" s="57"/>
    </row>
    <row r="5545" customHeight="1" spans="1:3">
      <c r="A5545" s="57"/>
      <c r="B5545" s="57"/>
      <c r="C5545" s="57"/>
    </row>
    <row r="5546" customHeight="1" spans="1:3">
      <c r="A5546" s="57"/>
      <c r="B5546" s="57"/>
      <c r="C5546" s="57"/>
    </row>
    <row r="5547" customHeight="1" spans="1:3">
      <c r="A5547" s="57"/>
      <c r="B5547" s="57"/>
      <c r="C5547" s="57"/>
    </row>
    <row r="5548" customHeight="1" spans="1:3">
      <c r="A5548" s="57"/>
      <c r="B5548" s="57"/>
      <c r="C5548" s="57"/>
    </row>
    <row r="5549" customHeight="1" spans="1:3">
      <c r="A5549" s="57"/>
      <c r="B5549" s="57"/>
      <c r="C5549" s="57"/>
    </row>
    <row r="5550" customHeight="1" spans="1:3">
      <c r="A5550" s="57"/>
      <c r="B5550" s="57"/>
      <c r="C5550" s="57"/>
    </row>
    <row r="5551" customHeight="1" spans="1:3">
      <c r="A5551" s="57"/>
      <c r="B5551" s="57"/>
      <c r="C5551" s="57"/>
    </row>
    <row r="5552" customHeight="1" spans="1:3">
      <c r="A5552" s="57"/>
      <c r="B5552" s="57"/>
      <c r="C5552" s="57"/>
    </row>
    <row r="5553" customHeight="1" spans="1:3">
      <c r="A5553" s="57"/>
      <c r="B5553" s="57"/>
      <c r="C5553" s="57"/>
    </row>
    <row r="5554" customHeight="1" spans="1:3">
      <c r="A5554" s="57"/>
      <c r="B5554" s="57"/>
      <c r="C5554" s="57"/>
    </row>
    <row r="5555" customHeight="1" spans="1:3">
      <c r="A5555" s="57"/>
      <c r="B5555" s="57"/>
      <c r="C5555" s="57"/>
    </row>
    <row r="5556" customHeight="1" spans="1:3">
      <c r="A5556" s="57"/>
      <c r="B5556" s="57"/>
      <c r="C5556" s="57"/>
    </row>
    <row r="5557" customHeight="1" spans="1:3">
      <c r="A5557" s="57"/>
      <c r="B5557" s="57"/>
      <c r="C5557" s="57"/>
    </row>
    <row r="5558" customHeight="1" spans="1:3">
      <c r="A5558" s="57"/>
      <c r="B5558" s="57"/>
      <c r="C5558" s="57"/>
    </row>
    <row r="5559" customHeight="1" spans="1:3">
      <c r="A5559" s="57"/>
      <c r="B5559" s="57"/>
      <c r="C5559" s="57"/>
    </row>
    <row r="5560" customHeight="1" spans="1:3">
      <c r="A5560" s="57"/>
      <c r="B5560" s="57"/>
      <c r="C5560" s="57"/>
    </row>
    <row r="5561" customHeight="1" spans="1:3">
      <c r="A5561" s="57"/>
      <c r="B5561" s="57"/>
      <c r="C5561" s="57"/>
    </row>
    <row r="5562" customHeight="1" spans="1:3">
      <c r="A5562" s="57"/>
      <c r="B5562" s="57"/>
      <c r="C5562" s="57"/>
    </row>
    <row r="5563" customHeight="1" spans="1:3">
      <c r="A5563" s="57"/>
      <c r="B5563" s="57"/>
      <c r="C5563" s="57"/>
    </row>
    <row r="5564" customHeight="1" spans="1:3">
      <c r="A5564" s="57"/>
      <c r="B5564" s="57"/>
      <c r="C5564" s="57"/>
    </row>
    <row r="5565" customHeight="1" spans="1:3">
      <c r="A5565" s="57"/>
      <c r="B5565" s="57"/>
      <c r="C5565" s="57"/>
    </row>
    <row r="5566" customHeight="1" spans="1:3">
      <c r="A5566" s="57"/>
      <c r="B5566" s="57"/>
      <c r="C5566" s="57"/>
    </row>
    <row r="5567" customHeight="1" spans="1:3">
      <c r="A5567" s="57"/>
      <c r="B5567" s="57"/>
      <c r="C5567" s="57"/>
    </row>
    <row r="5568" customHeight="1" spans="1:3">
      <c r="A5568" s="57"/>
      <c r="B5568" s="57"/>
      <c r="C5568" s="57"/>
    </row>
    <row r="5569" customHeight="1" spans="1:3">
      <c r="A5569" s="57"/>
      <c r="B5569" s="57"/>
      <c r="C5569" s="57"/>
    </row>
    <row r="5570" customHeight="1" spans="1:3">
      <c r="A5570" s="57"/>
      <c r="B5570" s="57"/>
      <c r="C5570" s="57"/>
    </row>
    <row r="5571" customHeight="1" spans="1:3">
      <c r="A5571" s="57"/>
      <c r="B5571" s="57"/>
      <c r="C5571" s="57"/>
    </row>
    <row r="5572" customHeight="1" spans="1:3">
      <c r="A5572" s="57"/>
      <c r="B5572" s="57"/>
      <c r="C5572" s="57"/>
    </row>
    <row r="5573" customHeight="1" spans="1:3">
      <c r="A5573" s="57"/>
      <c r="B5573" s="57"/>
      <c r="C5573" s="57"/>
    </row>
    <row r="5574" customHeight="1" spans="1:3">
      <c r="A5574" s="57"/>
      <c r="B5574" s="57"/>
      <c r="C5574" s="57"/>
    </row>
    <row r="5575" customHeight="1" spans="1:3">
      <c r="A5575" s="57"/>
      <c r="B5575" s="57"/>
      <c r="C5575" s="57"/>
    </row>
    <row r="5576" customHeight="1" spans="1:3">
      <c r="A5576" s="57"/>
      <c r="B5576" s="57"/>
      <c r="C5576" s="57"/>
    </row>
    <row r="5577" customHeight="1" spans="1:3">
      <c r="A5577" s="57"/>
      <c r="B5577" s="57"/>
      <c r="C5577" s="57"/>
    </row>
    <row r="5578" customHeight="1" spans="1:3">
      <c r="A5578" s="57"/>
      <c r="B5578" s="57"/>
      <c r="C5578" s="57"/>
    </row>
    <row r="5579" customHeight="1" spans="1:3">
      <c r="A5579" s="57"/>
      <c r="B5579" s="57"/>
      <c r="C5579" s="57"/>
    </row>
    <row r="5580" customHeight="1" spans="1:3">
      <c r="A5580" s="57"/>
      <c r="B5580" s="57"/>
      <c r="C5580" s="57"/>
    </row>
    <row r="5581" customHeight="1" spans="1:3">
      <c r="A5581" s="57"/>
      <c r="B5581" s="57"/>
      <c r="C5581" s="57"/>
    </row>
    <row r="5582" customHeight="1" spans="1:3">
      <c r="A5582" s="57"/>
      <c r="B5582" s="57"/>
      <c r="C5582" s="57"/>
    </row>
    <row r="5583" customHeight="1" spans="1:3">
      <c r="A5583" s="57"/>
      <c r="B5583" s="57"/>
      <c r="C5583" s="57"/>
    </row>
    <row r="5584" customHeight="1" spans="1:3">
      <c r="A5584" s="57"/>
      <c r="B5584" s="57"/>
      <c r="C5584" s="57"/>
    </row>
    <row r="5585" customHeight="1" spans="1:3">
      <c r="A5585" s="57"/>
      <c r="B5585" s="57"/>
      <c r="C5585" s="57"/>
    </row>
    <row r="5586" customHeight="1" spans="1:3">
      <c r="A5586" s="57"/>
      <c r="B5586" s="57"/>
      <c r="C5586" s="57"/>
    </row>
    <row r="5587" customHeight="1" spans="1:3">
      <c r="A5587" s="57"/>
      <c r="B5587" s="57"/>
      <c r="C5587" s="57"/>
    </row>
    <row r="5588" customHeight="1" spans="1:3">
      <c r="A5588" s="57"/>
      <c r="B5588" s="57"/>
      <c r="C5588" s="57"/>
    </row>
    <row r="5589" customHeight="1" spans="1:3">
      <c r="A5589" s="57"/>
      <c r="B5589" s="57"/>
      <c r="C5589" s="57"/>
    </row>
    <row r="5590" customHeight="1" spans="1:3">
      <c r="A5590" s="57"/>
      <c r="B5590" s="57"/>
      <c r="C5590" s="57"/>
    </row>
    <row r="5591" customHeight="1" spans="1:3">
      <c r="A5591" s="57"/>
      <c r="B5591" s="57"/>
      <c r="C5591" s="57"/>
    </row>
    <row r="5592" customHeight="1" spans="1:3">
      <c r="A5592" s="57"/>
      <c r="B5592" s="57"/>
      <c r="C5592" s="57"/>
    </row>
    <row r="5593" customHeight="1" spans="1:3">
      <c r="A5593" s="57"/>
      <c r="B5593" s="57"/>
      <c r="C5593" s="57"/>
    </row>
    <row r="5594" customHeight="1" spans="1:3">
      <c r="A5594" s="57"/>
      <c r="B5594" s="57"/>
      <c r="C5594" s="57"/>
    </row>
    <row r="5595" customHeight="1" spans="1:3">
      <c r="A5595" s="57"/>
      <c r="B5595" s="57"/>
      <c r="C5595" s="57"/>
    </row>
    <row r="5596" customHeight="1" spans="1:3">
      <c r="A5596" s="57"/>
      <c r="B5596" s="57"/>
      <c r="C5596" s="57"/>
    </row>
    <row r="5597" customHeight="1" spans="1:3">
      <c r="A5597" s="57"/>
      <c r="B5597" s="57"/>
      <c r="C5597" s="57"/>
    </row>
    <row r="5598" customHeight="1" spans="1:3">
      <c r="A5598" s="57"/>
      <c r="B5598" s="57"/>
      <c r="C5598" s="57"/>
    </row>
    <row r="5599" customHeight="1" spans="1:3">
      <c r="A5599" s="57"/>
      <c r="B5599" s="57"/>
      <c r="C5599" s="57"/>
    </row>
    <row r="5600" customHeight="1" spans="1:3">
      <c r="A5600" s="57"/>
      <c r="B5600" s="57"/>
      <c r="C5600" s="57"/>
    </row>
    <row r="5601" customHeight="1" spans="1:3">
      <c r="A5601" s="57"/>
      <c r="B5601" s="57"/>
      <c r="C5601" s="57"/>
    </row>
    <row r="5602" customHeight="1" spans="1:3">
      <c r="A5602" s="57"/>
      <c r="B5602" s="57"/>
      <c r="C5602" s="57"/>
    </row>
    <row r="5603" customHeight="1" spans="1:3">
      <c r="A5603" s="57"/>
      <c r="B5603" s="57"/>
      <c r="C5603" s="57"/>
    </row>
    <row r="5604" customHeight="1" spans="1:3">
      <c r="A5604" s="57"/>
      <c r="B5604" s="57"/>
      <c r="C5604" s="57"/>
    </row>
    <row r="5605" customHeight="1" spans="1:3">
      <c r="A5605" s="57"/>
      <c r="B5605" s="57"/>
      <c r="C5605" s="57"/>
    </row>
    <row r="5606" customHeight="1" spans="1:3">
      <c r="A5606" s="57"/>
      <c r="B5606" s="57"/>
      <c r="C5606" s="57"/>
    </row>
    <row r="5607" customHeight="1" spans="1:3">
      <c r="A5607" s="57"/>
      <c r="B5607" s="57"/>
      <c r="C5607" s="57"/>
    </row>
    <row r="5608" customHeight="1" spans="1:3">
      <c r="A5608" s="57"/>
      <c r="B5608" s="57"/>
      <c r="C5608" s="57"/>
    </row>
    <row r="5609" customHeight="1" spans="1:3">
      <c r="A5609" s="57"/>
      <c r="B5609" s="57"/>
      <c r="C5609" s="57"/>
    </row>
    <row r="5610" customHeight="1" spans="1:3">
      <c r="A5610" s="57"/>
      <c r="B5610" s="57"/>
      <c r="C5610" s="57"/>
    </row>
    <row r="5611" customHeight="1" spans="1:3">
      <c r="A5611" s="57"/>
      <c r="B5611" s="57"/>
      <c r="C5611" s="57"/>
    </row>
    <row r="5612" customHeight="1" spans="1:3">
      <c r="A5612" s="57"/>
      <c r="B5612" s="57"/>
      <c r="C5612" s="57"/>
    </row>
    <row r="5613" customHeight="1" spans="1:3">
      <c r="A5613" s="57"/>
      <c r="B5613" s="57"/>
      <c r="C5613" s="57"/>
    </row>
    <row r="5614" customHeight="1" spans="1:3">
      <c r="A5614" s="57"/>
      <c r="B5614" s="57"/>
      <c r="C5614" s="57"/>
    </row>
    <row r="5615" customHeight="1" spans="1:3">
      <c r="A5615" s="57"/>
      <c r="B5615" s="57"/>
      <c r="C5615" s="57"/>
    </row>
    <row r="5616" customHeight="1" spans="1:3">
      <c r="A5616" s="57"/>
      <c r="B5616" s="57"/>
      <c r="C5616" s="57"/>
    </row>
    <row r="5617" customHeight="1" spans="1:3">
      <c r="A5617" s="57"/>
      <c r="B5617" s="57"/>
      <c r="C5617" s="57"/>
    </row>
    <row r="5618" customHeight="1" spans="1:3">
      <c r="A5618" s="57"/>
      <c r="B5618" s="57"/>
      <c r="C5618" s="57"/>
    </row>
    <row r="5619" customHeight="1" spans="1:3">
      <c r="A5619" s="57"/>
      <c r="B5619" s="57"/>
      <c r="C5619" s="57"/>
    </row>
    <row r="5620" customHeight="1" spans="1:3">
      <c r="A5620" s="57"/>
      <c r="B5620" s="57"/>
      <c r="C5620" s="57"/>
    </row>
    <row r="5621" customHeight="1" spans="1:3">
      <c r="A5621" s="57"/>
      <c r="B5621" s="57"/>
      <c r="C5621" s="57"/>
    </row>
    <row r="5622" customHeight="1" spans="1:3">
      <c r="A5622" s="57"/>
      <c r="B5622" s="57"/>
      <c r="C5622" s="57"/>
    </row>
    <row r="5623" customHeight="1" spans="1:3">
      <c r="A5623" s="57"/>
      <c r="B5623" s="57"/>
      <c r="C5623" s="57"/>
    </row>
    <row r="5624" customHeight="1" spans="1:3">
      <c r="A5624" s="57"/>
      <c r="B5624" s="57"/>
      <c r="C5624" s="57"/>
    </row>
    <row r="5625" customHeight="1" spans="1:3">
      <c r="A5625" s="57"/>
      <c r="B5625" s="57"/>
      <c r="C5625" s="57"/>
    </row>
    <row r="5626" customHeight="1" spans="1:3">
      <c r="A5626" s="57"/>
      <c r="B5626" s="57"/>
      <c r="C5626" s="57"/>
    </row>
    <row r="5627" customHeight="1" spans="1:3">
      <c r="A5627" s="57"/>
      <c r="B5627" s="57"/>
      <c r="C5627" s="57"/>
    </row>
    <row r="5628" customHeight="1" spans="1:3">
      <c r="A5628" s="57"/>
      <c r="B5628" s="57"/>
      <c r="C5628" s="57"/>
    </row>
    <row r="5629" customHeight="1" spans="1:3">
      <c r="A5629" s="57"/>
      <c r="B5629" s="57"/>
      <c r="C5629" s="57"/>
    </row>
    <row r="5630" customHeight="1" spans="1:3">
      <c r="A5630" s="57"/>
      <c r="B5630" s="57"/>
      <c r="C5630" s="57"/>
    </row>
    <row r="5631" customHeight="1" spans="1:3">
      <c r="A5631" s="57"/>
      <c r="B5631" s="57"/>
      <c r="C5631" s="57"/>
    </row>
    <row r="5632" customHeight="1" spans="1:3">
      <c r="A5632" s="57"/>
      <c r="B5632" s="57"/>
      <c r="C5632" s="57"/>
    </row>
    <row r="5633" customHeight="1" spans="1:3">
      <c r="A5633" s="57"/>
      <c r="B5633" s="57"/>
      <c r="C5633" s="57"/>
    </row>
    <row r="5634" customHeight="1" spans="1:3">
      <c r="A5634" s="57"/>
      <c r="B5634" s="57"/>
      <c r="C5634" s="57"/>
    </row>
    <row r="5635" customHeight="1" spans="1:3">
      <c r="A5635" s="57"/>
      <c r="B5635" s="57"/>
      <c r="C5635" s="57"/>
    </row>
    <row r="5636" customHeight="1" spans="1:3">
      <c r="A5636" s="57"/>
      <c r="B5636" s="57"/>
      <c r="C5636" s="57"/>
    </row>
    <row r="5637" customHeight="1" spans="1:3">
      <c r="A5637" s="57"/>
      <c r="B5637" s="57"/>
      <c r="C5637" s="57"/>
    </row>
    <row r="5638" customHeight="1" spans="1:3">
      <c r="A5638" s="57"/>
      <c r="B5638" s="57"/>
      <c r="C5638" s="57"/>
    </row>
    <row r="5639" customHeight="1" spans="1:3">
      <c r="A5639" s="57"/>
      <c r="B5639" s="57"/>
      <c r="C5639" s="57"/>
    </row>
    <row r="5640" customHeight="1" spans="1:3">
      <c r="A5640" s="57"/>
      <c r="B5640" s="57"/>
      <c r="C5640" s="57"/>
    </row>
    <row r="5641" customHeight="1" spans="1:3">
      <c r="A5641" s="57"/>
      <c r="B5641" s="57"/>
      <c r="C5641" s="57"/>
    </row>
    <row r="5642" customHeight="1" spans="1:3">
      <c r="A5642" s="57"/>
      <c r="B5642" s="57"/>
      <c r="C5642" s="57"/>
    </row>
    <row r="5643" customHeight="1" spans="1:3">
      <c r="A5643" s="57"/>
      <c r="B5643" s="57"/>
      <c r="C5643" s="57"/>
    </row>
    <row r="5644" customHeight="1" spans="1:3">
      <c r="A5644" s="57"/>
      <c r="B5644" s="57"/>
      <c r="C5644" s="57"/>
    </row>
    <row r="5645" customHeight="1" spans="1:3">
      <c r="A5645" s="57"/>
      <c r="B5645" s="57"/>
      <c r="C5645" s="57"/>
    </row>
    <row r="5646" customHeight="1" spans="1:3">
      <c r="A5646" s="57"/>
      <c r="B5646" s="57"/>
      <c r="C5646" s="57"/>
    </row>
    <row r="5647" customHeight="1" spans="1:3">
      <c r="A5647" s="57"/>
      <c r="B5647" s="57"/>
      <c r="C5647" s="57"/>
    </row>
    <row r="5648" customHeight="1" spans="1:3">
      <c r="A5648" s="57"/>
      <c r="B5648" s="57"/>
      <c r="C5648" s="57"/>
    </row>
    <row r="5649" customHeight="1" spans="1:3">
      <c r="A5649" s="57"/>
      <c r="B5649" s="57"/>
      <c r="C5649" s="57"/>
    </row>
    <row r="5650" customHeight="1" spans="1:3">
      <c r="A5650" s="57"/>
      <c r="B5650" s="57"/>
      <c r="C5650" s="57"/>
    </row>
    <row r="5651" customHeight="1" spans="1:3">
      <c r="A5651" s="57"/>
      <c r="B5651" s="57"/>
      <c r="C5651" s="57"/>
    </row>
    <row r="5652" customHeight="1" spans="1:3">
      <c r="A5652" s="57"/>
      <c r="B5652" s="57"/>
      <c r="C5652" s="57"/>
    </row>
    <row r="5653" customHeight="1" spans="1:3">
      <c r="A5653" s="57"/>
      <c r="B5653" s="57"/>
      <c r="C5653" s="57"/>
    </row>
    <row r="5654" customHeight="1" spans="1:3">
      <c r="A5654" s="57"/>
      <c r="B5654" s="57"/>
      <c r="C5654" s="57"/>
    </row>
    <row r="5655" customHeight="1" spans="1:3">
      <c r="A5655" s="57"/>
      <c r="B5655" s="57"/>
      <c r="C5655" s="57"/>
    </row>
    <row r="5656" customHeight="1" spans="1:3">
      <c r="A5656" s="57"/>
      <c r="B5656" s="57"/>
      <c r="C5656" s="57"/>
    </row>
    <row r="5657" customHeight="1" spans="1:3">
      <c r="A5657" s="57"/>
      <c r="B5657" s="57"/>
      <c r="C5657" s="57"/>
    </row>
    <row r="5658" customHeight="1" spans="1:3">
      <c r="A5658" s="57"/>
      <c r="B5658" s="57"/>
      <c r="C5658" s="57"/>
    </row>
    <row r="5659" customHeight="1" spans="1:3">
      <c r="A5659" s="57"/>
      <c r="B5659" s="57"/>
      <c r="C5659" s="57"/>
    </row>
    <row r="5660" customHeight="1" spans="1:3">
      <c r="A5660" s="57"/>
      <c r="B5660" s="57"/>
      <c r="C5660" s="57"/>
    </row>
    <row r="5661" customHeight="1" spans="1:3">
      <c r="A5661" s="57"/>
      <c r="B5661" s="57"/>
      <c r="C5661" s="57"/>
    </row>
    <row r="5662" customHeight="1" spans="1:3">
      <c r="A5662" s="57"/>
      <c r="B5662" s="57"/>
      <c r="C5662" s="57"/>
    </row>
    <row r="5663" customHeight="1" spans="1:3">
      <c r="A5663" s="57"/>
      <c r="B5663" s="57"/>
      <c r="C5663" s="57"/>
    </row>
    <row r="5664" customHeight="1" spans="1:3">
      <c r="A5664" s="57"/>
      <c r="B5664" s="57"/>
      <c r="C5664" s="57"/>
    </row>
    <row r="5665" customHeight="1" spans="1:3">
      <c r="A5665" s="57"/>
      <c r="B5665" s="57"/>
      <c r="C5665" s="57"/>
    </row>
    <row r="5666" customHeight="1" spans="1:3">
      <c r="A5666" s="57"/>
      <c r="B5666" s="57"/>
      <c r="C5666" s="57"/>
    </row>
    <row r="5667" customHeight="1" spans="1:3">
      <c r="A5667" s="57"/>
      <c r="B5667" s="57"/>
      <c r="C5667" s="57"/>
    </row>
    <row r="5668" customHeight="1" spans="1:3">
      <c r="A5668" s="57"/>
      <c r="B5668" s="57"/>
      <c r="C5668" s="57"/>
    </row>
    <row r="5669" customHeight="1" spans="1:3">
      <c r="A5669" s="57"/>
      <c r="B5669" s="57"/>
      <c r="C5669" s="57"/>
    </row>
    <row r="5670" customHeight="1" spans="1:3">
      <c r="A5670" s="57"/>
      <c r="B5670" s="57"/>
      <c r="C5670" s="57"/>
    </row>
    <row r="5671" customHeight="1" spans="1:3">
      <c r="A5671" s="57"/>
      <c r="B5671" s="57"/>
      <c r="C5671" s="57"/>
    </row>
    <row r="5672" customHeight="1" spans="1:3">
      <c r="A5672" s="57"/>
      <c r="B5672" s="57"/>
      <c r="C5672" s="57"/>
    </row>
    <row r="5673" customHeight="1" spans="1:3">
      <c r="A5673" s="57"/>
      <c r="B5673" s="57"/>
      <c r="C5673" s="57"/>
    </row>
    <row r="5674" customHeight="1" spans="1:3">
      <c r="A5674" s="57"/>
      <c r="B5674" s="57"/>
      <c r="C5674" s="57"/>
    </row>
    <row r="5675" customHeight="1" spans="1:3">
      <c r="A5675" s="57"/>
      <c r="B5675" s="57"/>
      <c r="C5675" s="57"/>
    </row>
    <row r="5676" customHeight="1" spans="1:3">
      <c r="A5676" s="57"/>
      <c r="B5676" s="57"/>
      <c r="C5676" s="57"/>
    </row>
    <row r="5677" customHeight="1" spans="1:3">
      <c r="A5677" s="57"/>
      <c r="B5677" s="57"/>
      <c r="C5677" s="57"/>
    </row>
    <row r="5678" customHeight="1" spans="1:3">
      <c r="A5678" s="57"/>
      <c r="B5678" s="57"/>
      <c r="C5678" s="57"/>
    </row>
    <row r="5679" customHeight="1" spans="1:3">
      <c r="A5679" s="57"/>
      <c r="B5679" s="57"/>
      <c r="C5679" s="57"/>
    </row>
    <row r="5680" customHeight="1" spans="1:3">
      <c r="A5680" s="57"/>
      <c r="B5680" s="57"/>
      <c r="C5680" s="57"/>
    </row>
    <row r="5681" customHeight="1" spans="1:3">
      <c r="A5681" s="57"/>
      <c r="B5681" s="57"/>
      <c r="C5681" s="57"/>
    </row>
    <row r="5682" customHeight="1" spans="1:3">
      <c r="A5682" s="57"/>
      <c r="B5682" s="57"/>
      <c r="C5682" s="57"/>
    </row>
    <row r="5683" customHeight="1" spans="1:3">
      <c r="A5683" s="57"/>
      <c r="B5683" s="57"/>
      <c r="C5683" s="57"/>
    </row>
    <row r="5684" customHeight="1" spans="1:3">
      <c r="A5684" s="57"/>
      <c r="B5684" s="57"/>
      <c r="C5684" s="57"/>
    </row>
    <row r="5685" customHeight="1" spans="1:3">
      <c r="A5685" s="57"/>
      <c r="B5685" s="57"/>
      <c r="C5685" s="57"/>
    </row>
    <row r="5686" customHeight="1" spans="1:3">
      <c r="A5686" s="57"/>
      <c r="B5686" s="57"/>
      <c r="C5686" s="57"/>
    </row>
    <row r="5687" customHeight="1" spans="1:3">
      <c r="A5687" s="57"/>
      <c r="B5687" s="57"/>
      <c r="C5687" s="57"/>
    </row>
    <row r="5688" customHeight="1" spans="1:3">
      <c r="A5688" s="57"/>
      <c r="B5688" s="57"/>
      <c r="C5688" s="57"/>
    </row>
    <row r="5689" customHeight="1" spans="1:3">
      <c r="A5689" s="57"/>
      <c r="B5689" s="57"/>
      <c r="C5689" s="57"/>
    </row>
    <row r="5690" customHeight="1" spans="1:3">
      <c r="A5690" s="57"/>
      <c r="B5690" s="57"/>
      <c r="C5690" s="57"/>
    </row>
    <row r="5691" customHeight="1" spans="1:3">
      <c r="A5691" s="57"/>
      <c r="B5691" s="57"/>
      <c r="C5691" s="57"/>
    </row>
    <row r="5692" customHeight="1" spans="1:3">
      <c r="A5692" s="57"/>
      <c r="B5692" s="57"/>
      <c r="C5692" s="57"/>
    </row>
    <row r="5693" customHeight="1" spans="1:3">
      <c r="A5693" s="57"/>
      <c r="B5693" s="57"/>
      <c r="C5693" s="57"/>
    </row>
    <row r="5694" customHeight="1" spans="1:3">
      <c r="A5694" s="57"/>
      <c r="B5694" s="57"/>
      <c r="C5694" s="57"/>
    </row>
    <row r="5695" customHeight="1" spans="1:3">
      <c r="A5695" s="57"/>
      <c r="B5695" s="57"/>
      <c r="C5695" s="57"/>
    </row>
    <row r="5696" customHeight="1" spans="1:3">
      <c r="A5696" s="57"/>
      <c r="B5696" s="57"/>
      <c r="C5696" s="57"/>
    </row>
    <row r="5697" customHeight="1" spans="1:3">
      <c r="A5697" s="57"/>
      <c r="B5697" s="57"/>
      <c r="C5697" s="57"/>
    </row>
    <row r="5698" customHeight="1" spans="1:3">
      <c r="A5698" s="57"/>
      <c r="B5698" s="57"/>
      <c r="C5698" s="57"/>
    </row>
    <row r="5699" customHeight="1" spans="1:3">
      <c r="A5699" s="57"/>
      <c r="B5699" s="57"/>
      <c r="C5699" s="57"/>
    </row>
    <row r="5700" customHeight="1" spans="1:3">
      <c r="A5700" s="57"/>
      <c r="B5700" s="57"/>
      <c r="C5700" s="57"/>
    </row>
    <row r="5701" customHeight="1" spans="1:3">
      <c r="A5701" s="57"/>
      <c r="B5701" s="57"/>
      <c r="C5701" s="57"/>
    </row>
    <row r="5702" customHeight="1" spans="1:3">
      <c r="A5702" s="57"/>
      <c r="B5702" s="57"/>
      <c r="C5702" s="57"/>
    </row>
    <row r="5703" customHeight="1" spans="1:3">
      <c r="A5703" s="57"/>
      <c r="B5703" s="57"/>
      <c r="C5703" s="57"/>
    </row>
    <row r="5704" customHeight="1" spans="1:3">
      <c r="A5704" s="57"/>
      <c r="B5704" s="57"/>
      <c r="C5704" s="57"/>
    </row>
    <row r="5705" customHeight="1" spans="1:3">
      <c r="A5705" s="57"/>
      <c r="B5705" s="57"/>
      <c r="C5705" s="57"/>
    </row>
    <row r="5706" customHeight="1" spans="1:3">
      <c r="A5706" s="57"/>
      <c r="B5706" s="57"/>
      <c r="C5706" s="57"/>
    </row>
    <row r="5707" customHeight="1" spans="1:3">
      <c r="A5707" s="57"/>
      <c r="B5707" s="57"/>
      <c r="C5707" s="57"/>
    </row>
    <row r="5708" customHeight="1" spans="1:3">
      <c r="A5708" s="57"/>
      <c r="B5708" s="57"/>
      <c r="C5708" s="57"/>
    </row>
    <row r="5709" customHeight="1" spans="1:3">
      <c r="A5709" s="57"/>
      <c r="B5709" s="57"/>
      <c r="C5709" s="57"/>
    </row>
    <row r="5710" customHeight="1" spans="1:3">
      <c r="A5710" s="57"/>
      <c r="B5710" s="57"/>
      <c r="C5710" s="57"/>
    </row>
    <row r="5711" customHeight="1" spans="1:3">
      <c r="A5711" s="57"/>
      <c r="B5711" s="57"/>
      <c r="C5711" s="57"/>
    </row>
    <row r="5712" customHeight="1" spans="1:3">
      <c r="A5712" s="57"/>
      <c r="B5712" s="57"/>
      <c r="C5712" s="57"/>
    </row>
    <row r="5713" customHeight="1" spans="1:3">
      <c r="A5713" s="57"/>
      <c r="B5713" s="57"/>
      <c r="C5713" s="57"/>
    </row>
    <row r="5714" customHeight="1" spans="1:3">
      <c r="A5714" s="57"/>
      <c r="B5714" s="57"/>
      <c r="C5714" s="57"/>
    </row>
    <row r="5715" customHeight="1" spans="1:3">
      <c r="A5715" s="57"/>
      <c r="B5715" s="57"/>
      <c r="C5715" s="57"/>
    </row>
    <row r="5716" customHeight="1" spans="1:3">
      <c r="A5716" s="57"/>
      <c r="B5716" s="57"/>
      <c r="C5716" s="57"/>
    </row>
    <row r="5717" customHeight="1" spans="1:3">
      <c r="A5717" s="57"/>
      <c r="B5717" s="57"/>
      <c r="C5717" s="57"/>
    </row>
    <row r="5718" customHeight="1" spans="1:3">
      <c r="A5718" s="57"/>
      <c r="B5718" s="57"/>
      <c r="C5718" s="57"/>
    </row>
    <row r="5719" customHeight="1" spans="1:3">
      <c r="A5719" s="57"/>
      <c r="B5719" s="57"/>
      <c r="C5719" s="57"/>
    </row>
    <row r="5720" customHeight="1" spans="1:3">
      <c r="A5720" s="57"/>
      <c r="B5720" s="57"/>
      <c r="C5720" s="57"/>
    </row>
    <row r="5721" customHeight="1" spans="1:3">
      <c r="A5721" s="57"/>
      <c r="B5721" s="57"/>
      <c r="C5721" s="57"/>
    </row>
    <row r="5722" customHeight="1" spans="1:3">
      <c r="A5722" s="57"/>
      <c r="B5722" s="57"/>
      <c r="C5722" s="57"/>
    </row>
    <row r="5723" customHeight="1" spans="1:3">
      <c r="A5723" s="57"/>
      <c r="B5723" s="57"/>
      <c r="C5723" s="57"/>
    </row>
    <row r="5724" customHeight="1" spans="1:3">
      <c r="A5724" s="57"/>
      <c r="B5724" s="57"/>
      <c r="C5724" s="57"/>
    </row>
    <row r="5725" customHeight="1" spans="1:3">
      <c r="A5725" s="57"/>
      <c r="B5725" s="57"/>
      <c r="C5725" s="57"/>
    </row>
    <row r="5726" customHeight="1" spans="1:3">
      <c r="A5726" s="57"/>
      <c r="B5726" s="57"/>
      <c r="C5726" s="57"/>
    </row>
    <row r="5727" customHeight="1" spans="1:3">
      <c r="A5727" s="57"/>
      <c r="B5727" s="57"/>
      <c r="C5727" s="57"/>
    </row>
    <row r="5728" customHeight="1" spans="1:3">
      <c r="A5728" s="57"/>
      <c r="B5728" s="57"/>
      <c r="C5728" s="57"/>
    </row>
    <row r="5729" customHeight="1" spans="1:3">
      <c r="A5729" s="57"/>
      <c r="B5729" s="57"/>
      <c r="C5729" s="57"/>
    </row>
    <row r="5730" customHeight="1" spans="1:3">
      <c r="A5730" s="57"/>
      <c r="B5730" s="57"/>
      <c r="C5730" s="57"/>
    </row>
    <row r="5731" customHeight="1" spans="1:3">
      <c r="A5731" s="57"/>
      <c r="B5731" s="57"/>
      <c r="C5731" s="57"/>
    </row>
    <row r="5732" customHeight="1" spans="1:3">
      <c r="A5732" s="57"/>
      <c r="B5732" s="57"/>
      <c r="C5732" s="57"/>
    </row>
    <row r="5733" customHeight="1" spans="1:3">
      <c r="A5733" s="57"/>
      <c r="B5733" s="57"/>
      <c r="C5733" s="57"/>
    </row>
    <row r="5734" customHeight="1" spans="1:3">
      <c r="A5734" s="57"/>
      <c r="B5734" s="57"/>
      <c r="C5734" s="57"/>
    </row>
    <row r="5735" customHeight="1" spans="1:3">
      <c r="A5735" s="57"/>
      <c r="B5735" s="57"/>
      <c r="C5735" s="57"/>
    </row>
    <row r="5736" customHeight="1" spans="1:3">
      <c r="A5736" s="57"/>
      <c r="B5736" s="57"/>
      <c r="C5736" s="57"/>
    </row>
    <row r="5737" customHeight="1" spans="1:3">
      <c r="A5737" s="57"/>
      <c r="B5737" s="57"/>
      <c r="C5737" s="57"/>
    </row>
    <row r="5738" customHeight="1" spans="1:3">
      <c r="A5738" s="57"/>
      <c r="B5738" s="57"/>
      <c r="C5738" s="57"/>
    </row>
    <row r="5739" customHeight="1" spans="1:3">
      <c r="A5739" s="57"/>
      <c r="B5739" s="57"/>
      <c r="C5739" s="57"/>
    </row>
    <row r="5740" customHeight="1" spans="1:3">
      <c r="A5740" s="57"/>
      <c r="B5740" s="57"/>
      <c r="C5740" s="57"/>
    </row>
    <row r="5741" customHeight="1" spans="1:3">
      <c r="A5741" s="57"/>
      <c r="B5741" s="57"/>
      <c r="C5741" s="57"/>
    </row>
    <row r="5742" customHeight="1" spans="1:3">
      <c r="A5742" s="57"/>
      <c r="B5742" s="57"/>
      <c r="C5742" s="57"/>
    </row>
    <row r="5743" customHeight="1" spans="1:3">
      <c r="A5743" s="57"/>
      <c r="B5743" s="57"/>
      <c r="C5743" s="57"/>
    </row>
    <row r="5744" customHeight="1" spans="1:3">
      <c r="A5744" s="57"/>
      <c r="B5744" s="57"/>
      <c r="C5744" s="57"/>
    </row>
    <row r="5745" customHeight="1" spans="1:3">
      <c r="A5745" s="57"/>
      <c r="B5745" s="57"/>
      <c r="C5745" s="57"/>
    </row>
    <row r="5746" customHeight="1" spans="1:3">
      <c r="A5746" s="57"/>
      <c r="B5746" s="57"/>
      <c r="C5746" s="57"/>
    </row>
    <row r="5747" customHeight="1" spans="1:3">
      <c r="A5747" s="57"/>
      <c r="B5747" s="57"/>
      <c r="C5747" s="57"/>
    </row>
    <row r="5748" customHeight="1" spans="1:3">
      <c r="A5748" s="57"/>
      <c r="B5748" s="57"/>
      <c r="C5748" s="57"/>
    </row>
    <row r="5749" customHeight="1" spans="1:3">
      <c r="A5749" s="57"/>
      <c r="B5749" s="57"/>
      <c r="C5749" s="57"/>
    </row>
    <row r="5750" customHeight="1" spans="1:3">
      <c r="A5750" s="57"/>
      <c r="B5750" s="57"/>
      <c r="C5750" s="57"/>
    </row>
    <row r="5751" customHeight="1" spans="1:3">
      <c r="A5751" s="57"/>
      <c r="B5751" s="57"/>
      <c r="C5751" s="57"/>
    </row>
    <row r="5752" customHeight="1" spans="1:3">
      <c r="A5752" s="57"/>
      <c r="B5752" s="57"/>
      <c r="C5752" s="57"/>
    </row>
    <row r="5753" customHeight="1" spans="1:3">
      <c r="A5753" s="57"/>
      <c r="B5753" s="57"/>
      <c r="C5753" s="57"/>
    </row>
    <row r="5754" customHeight="1" spans="1:3">
      <c r="A5754" s="57"/>
      <c r="B5754" s="57"/>
      <c r="C5754" s="57"/>
    </row>
    <row r="5755" customHeight="1" spans="1:3">
      <c r="A5755" s="57"/>
      <c r="B5755" s="57"/>
      <c r="C5755" s="57"/>
    </row>
    <row r="5756" customHeight="1" spans="1:3">
      <c r="A5756" s="57"/>
      <c r="B5756" s="57"/>
      <c r="C5756" s="57"/>
    </row>
    <row r="5757" customHeight="1" spans="1:3">
      <c r="A5757" s="57"/>
      <c r="B5757" s="57"/>
      <c r="C5757" s="57"/>
    </row>
    <row r="5758" customHeight="1" spans="1:3">
      <c r="A5758" s="57"/>
      <c r="B5758" s="57"/>
      <c r="C5758" s="57"/>
    </row>
    <row r="5759" customHeight="1" spans="1:3">
      <c r="A5759" s="57"/>
      <c r="B5759" s="57"/>
      <c r="C5759" s="57"/>
    </row>
    <row r="5760" customHeight="1" spans="1:3">
      <c r="A5760" s="57"/>
      <c r="B5760" s="57"/>
      <c r="C5760" s="57"/>
    </row>
    <row r="5761" customHeight="1" spans="1:3">
      <c r="A5761" s="57"/>
      <c r="B5761" s="57"/>
      <c r="C5761" s="57"/>
    </row>
    <row r="5762" customHeight="1" spans="1:3">
      <c r="A5762" s="57"/>
      <c r="B5762" s="57"/>
      <c r="C5762" s="57"/>
    </row>
    <row r="5763" customHeight="1" spans="1:3">
      <c r="A5763" s="57"/>
      <c r="B5763" s="57"/>
      <c r="C5763" s="57"/>
    </row>
    <row r="5764" customHeight="1" spans="1:3">
      <c r="A5764" s="57"/>
      <c r="B5764" s="57"/>
      <c r="C5764" s="57"/>
    </row>
    <row r="5765" customHeight="1" spans="1:3">
      <c r="A5765" s="57"/>
      <c r="B5765" s="57"/>
      <c r="C5765" s="57"/>
    </row>
    <row r="5766" customHeight="1" spans="1:3">
      <c r="A5766" s="57"/>
      <c r="B5766" s="57"/>
      <c r="C5766" s="57"/>
    </row>
    <row r="5767" customHeight="1" spans="1:3">
      <c r="A5767" s="57"/>
      <c r="B5767" s="57"/>
      <c r="C5767" s="57"/>
    </row>
    <row r="5768" customHeight="1" spans="1:3">
      <c r="A5768" s="57"/>
      <c r="B5768" s="57"/>
      <c r="C5768" s="57"/>
    </row>
    <row r="5769" customHeight="1" spans="1:3">
      <c r="A5769" s="57"/>
      <c r="B5769" s="57"/>
      <c r="C5769" s="57"/>
    </row>
    <row r="5770" customHeight="1" spans="1:3">
      <c r="A5770" s="57"/>
      <c r="B5770" s="57"/>
      <c r="C5770" s="57"/>
    </row>
    <row r="5771" customHeight="1" spans="1:3">
      <c r="A5771" s="57"/>
      <c r="B5771" s="57"/>
      <c r="C5771" s="57"/>
    </row>
    <row r="5772" customHeight="1" spans="1:3">
      <c r="A5772" s="57"/>
      <c r="B5772" s="57"/>
      <c r="C5772" s="57"/>
    </row>
    <row r="5773" customHeight="1" spans="1:3">
      <c r="A5773" s="57"/>
      <c r="B5773" s="57"/>
      <c r="C5773" s="57"/>
    </row>
    <row r="5774" customHeight="1" spans="1:3">
      <c r="A5774" s="57"/>
      <c r="B5774" s="57"/>
      <c r="C5774" s="57"/>
    </row>
    <row r="5775" customHeight="1" spans="1:3">
      <c r="A5775" s="57"/>
      <c r="B5775" s="57"/>
      <c r="C5775" s="57"/>
    </row>
    <row r="5776" customHeight="1" spans="1:3">
      <c r="A5776" s="57"/>
      <c r="B5776" s="57"/>
      <c r="C5776" s="57"/>
    </row>
    <row r="5777" customHeight="1" spans="1:3">
      <c r="A5777" s="57"/>
      <c r="B5777" s="57"/>
      <c r="C5777" s="57"/>
    </row>
    <row r="5778" customHeight="1" spans="1:3">
      <c r="A5778" s="57"/>
      <c r="B5778" s="57"/>
      <c r="C5778" s="57"/>
    </row>
    <row r="5779" customHeight="1" spans="1:3">
      <c r="A5779" s="57"/>
      <c r="B5779" s="57"/>
      <c r="C5779" s="57"/>
    </row>
    <row r="5780" customHeight="1" spans="1:3">
      <c r="A5780" s="57"/>
      <c r="B5780" s="57"/>
      <c r="C5780" s="57"/>
    </row>
    <row r="5781" customHeight="1" spans="1:3">
      <c r="A5781" s="57"/>
      <c r="B5781" s="57"/>
      <c r="C5781" s="57"/>
    </row>
    <row r="5782" customHeight="1" spans="1:3">
      <c r="A5782" s="57"/>
      <c r="B5782" s="57"/>
      <c r="C5782" s="57"/>
    </row>
    <row r="5783" customHeight="1" spans="1:3">
      <c r="A5783" s="57"/>
      <c r="B5783" s="57"/>
      <c r="C5783" s="57"/>
    </row>
    <row r="5784" customHeight="1" spans="1:3">
      <c r="A5784" s="57"/>
      <c r="B5784" s="57"/>
      <c r="C5784" s="57"/>
    </row>
    <row r="5785" customHeight="1" spans="1:3">
      <c r="A5785" s="57"/>
      <c r="B5785" s="57"/>
      <c r="C5785" s="57"/>
    </row>
    <row r="5786" customHeight="1" spans="1:3">
      <c r="A5786" s="57"/>
      <c r="B5786" s="57"/>
      <c r="C5786" s="57"/>
    </row>
    <row r="5787" customHeight="1" spans="1:3">
      <c r="A5787" s="57"/>
      <c r="B5787" s="57"/>
      <c r="C5787" s="57"/>
    </row>
    <row r="5788" customHeight="1" spans="1:3">
      <c r="A5788" s="57"/>
      <c r="B5788" s="57"/>
      <c r="C5788" s="57"/>
    </row>
    <row r="5789" customHeight="1" spans="1:3">
      <c r="A5789" s="57"/>
      <c r="B5789" s="57"/>
      <c r="C5789" s="57"/>
    </row>
    <row r="5790" customHeight="1" spans="1:3">
      <c r="A5790" s="57"/>
      <c r="B5790" s="57"/>
      <c r="C5790" s="57"/>
    </row>
    <row r="5791" customHeight="1" spans="1:3">
      <c r="A5791" s="57"/>
      <c r="B5791" s="57"/>
      <c r="C5791" s="57"/>
    </row>
    <row r="5792" customHeight="1" spans="1:3">
      <c r="A5792" s="57"/>
      <c r="B5792" s="57"/>
      <c r="C5792" s="57"/>
    </row>
    <row r="5793" customHeight="1" spans="1:3">
      <c r="A5793" s="57"/>
      <c r="B5793" s="57"/>
      <c r="C5793" s="57"/>
    </row>
    <row r="5794" customHeight="1" spans="1:3">
      <c r="A5794" s="57"/>
      <c r="B5794" s="57"/>
      <c r="C5794" s="57"/>
    </row>
    <row r="5795" customHeight="1" spans="1:3">
      <c r="A5795" s="57"/>
      <c r="B5795" s="57"/>
      <c r="C5795" s="57"/>
    </row>
    <row r="5796" customHeight="1" spans="1:3">
      <c r="A5796" s="57"/>
      <c r="B5796" s="57"/>
      <c r="C5796" s="57"/>
    </row>
    <row r="5797" customHeight="1" spans="1:3">
      <c r="A5797" s="57"/>
      <c r="B5797" s="57"/>
      <c r="C5797" s="57"/>
    </row>
    <row r="5798" customHeight="1" spans="1:3">
      <c r="A5798" s="57"/>
      <c r="B5798" s="57"/>
      <c r="C5798" s="57"/>
    </row>
    <row r="5799" customHeight="1" spans="1:3">
      <c r="A5799" s="57"/>
      <c r="B5799" s="57"/>
      <c r="C5799" s="57"/>
    </row>
    <row r="5800" customHeight="1" spans="1:3">
      <c r="A5800" s="57"/>
      <c r="B5800" s="57"/>
      <c r="C5800" s="57"/>
    </row>
    <row r="5801" customHeight="1" spans="1:3">
      <c r="A5801" s="57"/>
      <c r="B5801" s="57"/>
      <c r="C5801" s="57"/>
    </row>
    <row r="5802" customHeight="1" spans="1:3">
      <c r="A5802" s="57"/>
      <c r="B5802" s="57"/>
      <c r="C5802" s="57"/>
    </row>
    <row r="5803" customHeight="1" spans="1:3">
      <c r="A5803" s="57"/>
      <c r="B5803" s="57"/>
      <c r="C5803" s="57"/>
    </row>
    <row r="5804" customHeight="1" spans="1:3">
      <c r="A5804" s="57"/>
      <c r="B5804" s="57"/>
      <c r="C5804" s="57"/>
    </row>
    <row r="5805" customHeight="1" spans="1:3">
      <c r="A5805" s="57"/>
      <c r="B5805" s="57"/>
      <c r="C5805" s="57"/>
    </row>
    <row r="5806" customHeight="1" spans="1:3">
      <c r="A5806" s="57"/>
      <c r="B5806" s="57"/>
      <c r="C5806" s="57"/>
    </row>
    <row r="5807" customHeight="1" spans="1:3">
      <c r="A5807" s="57"/>
      <c r="B5807" s="57"/>
      <c r="C5807" s="57"/>
    </row>
    <row r="5808" customHeight="1" spans="1:3">
      <c r="A5808" s="57"/>
      <c r="B5808" s="57"/>
      <c r="C5808" s="57"/>
    </row>
    <row r="5809" customHeight="1" spans="1:3">
      <c r="A5809" s="57"/>
      <c r="B5809" s="57"/>
      <c r="C5809" s="57"/>
    </row>
    <row r="5810" customHeight="1" spans="1:3">
      <c r="A5810" s="57"/>
      <c r="B5810" s="57"/>
      <c r="C5810" s="57"/>
    </row>
    <row r="5811" customHeight="1" spans="1:3">
      <c r="A5811" s="57"/>
      <c r="B5811" s="57"/>
      <c r="C5811" s="57"/>
    </row>
    <row r="5812" customHeight="1" spans="1:3">
      <c r="A5812" s="57"/>
      <c r="B5812" s="57"/>
      <c r="C5812" s="57"/>
    </row>
    <row r="5813" customHeight="1" spans="1:3">
      <c r="A5813" s="57"/>
      <c r="B5813" s="57"/>
      <c r="C5813" s="57"/>
    </row>
    <row r="5814" customHeight="1" spans="1:3">
      <c r="A5814" s="57"/>
      <c r="B5814" s="57"/>
      <c r="C5814" s="57"/>
    </row>
    <row r="5815" customHeight="1" spans="1:3">
      <c r="A5815" s="57"/>
      <c r="B5815" s="57"/>
      <c r="C5815" s="57"/>
    </row>
    <row r="5816" customHeight="1" spans="1:3">
      <c r="A5816" s="57"/>
      <c r="B5816" s="57"/>
      <c r="C5816" s="57"/>
    </row>
    <row r="5817" customHeight="1" spans="1:3">
      <c r="A5817" s="57"/>
      <c r="B5817" s="57"/>
      <c r="C5817" s="57"/>
    </row>
    <row r="5818" customHeight="1" spans="1:3">
      <c r="A5818" s="57"/>
      <c r="B5818" s="57"/>
      <c r="C5818" s="57"/>
    </row>
    <row r="5819" customHeight="1" spans="1:3">
      <c r="A5819" s="57"/>
      <c r="B5819" s="57"/>
      <c r="C5819" s="57"/>
    </row>
    <row r="5820" customHeight="1" spans="1:3">
      <c r="A5820" s="57"/>
      <c r="B5820" s="57"/>
      <c r="C5820" s="57"/>
    </row>
    <row r="5821" customHeight="1" spans="1:3">
      <c r="A5821" s="57"/>
      <c r="B5821" s="57"/>
      <c r="C5821" s="57"/>
    </row>
    <row r="5822" customHeight="1" spans="1:3">
      <c r="A5822" s="57"/>
      <c r="B5822" s="57"/>
      <c r="C5822" s="57"/>
    </row>
    <row r="5823" customHeight="1" spans="1:3">
      <c r="A5823" s="57"/>
      <c r="B5823" s="57"/>
      <c r="C5823" s="57"/>
    </row>
    <row r="5824" customHeight="1" spans="1:3">
      <c r="A5824" s="57"/>
      <c r="B5824" s="57"/>
      <c r="C5824" s="57"/>
    </row>
    <row r="5825" customHeight="1" spans="1:3">
      <c r="A5825" s="57"/>
      <c r="B5825" s="57"/>
      <c r="C5825" s="57"/>
    </row>
    <row r="5826" customHeight="1" spans="1:3">
      <c r="A5826" s="57"/>
      <c r="B5826" s="57"/>
      <c r="C5826" s="57"/>
    </row>
    <row r="5827" customHeight="1" spans="1:3">
      <c r="A5827" s="57"/>
      <c r="B5827" s="57"/>
      <c r="C5827" s="57"/>
    </row>
    <row r="5828" customHeight="1" spans="1:3">
      <c r="A5828" s="57"/>
      <c r="B5828" s="57"/>
      <c r="C5828" s="57"/>
    </row>
    <row r="5829" customHeight="1" spans="1:3">
      <c r="A5829" s="57"/>
      <c r="B5829" s="57"/>
      <c r="C5829" s="57"/>
    </row>
    <row r="5830" customHeight="1" spans="1:3">
      <c r="A5830" s="57"/>
      <c r="B5830" s="57"/>
      <c r="C5830" s="57"/>
    </row>
    <row r="5831" customHeight="1" spans="1:3">
      <c r="A5831" s="57"/>
      <c r="B5831" s="57"/>
      <c r="C5831" s="57"/>
    </row>
    <row r="5832" customHeight="1" spans="1:3">
      <c r="A5832" s="57"/>
      <c r="B5832" s="57"/>
      <c r="C5832" s="57"/>
    </row>
    <row r="5833" customHeight="1" spans="1:3">
      <c r="A5833" s="57"/>
      <c r="B5833" s="57"/>
      <c r="C5833" s="57"/>
    </row>
    <row r="5834" customHeight="1" spans="1:3">
      <c r="A5834" s="57"/>
      <c r="B5834" s="57"/>
      <c r="C5834" s="57"/>
    </row>
    <row r="5835" customHeight="1" spans="1:3">
      <c r="A5835" s="57"/>
      <c r="B5835" s="57"/>
      <c r="C5835" s="57"/>
    </row>
    <row r="5836" customHeight="1" spans="1:3">
      <c r="A5836" s="57"/>
      <c r="B5836" s="57"/>
      <c r="C5836" s="57"/>
    </row>
    <row r="5837" customHeight="1" spans="1:3">
      <c r="A5837" s="57"/>
      <c r="B5837" s="57"/>
      <c r="C5837" s="57"/>
    </row>
    <row r="5838" customHeight="1" spans="1:3">
      <c r="A5838" s="57"/>
      <c r="B5838" s="57"/>
      <c r="C5838" s="57"/>
    </row>
    <row r="5839" customHeight="1" spans="1:3">
      <c r="A5839" s="57"/>
      <c r="B5839" s="57"/>
      <c r="C5839" s="57"/>
    </row>
    <row r="5840" customHeight="1" spans="1:3">
      <c r="A5840" s="57"/>
      <c r="B5840" s="57"/>
      <c r="C5840" s="57"/>
    </row>
    <row r="5841" customHeight="1" spans="1:3">
      <c r="A5841" s="57"/>
      <c r="B5841" s="57"/>
      <c r="C5841" s="57"/>
    </row>
    <row r="5842" customHeight="1" spans="1:3">
      <c r="A5842" s="57"/>
      <c r="B5842" s="57"/>
      <c r="C5842" s="57"/>
    </row>
    <row r="5843" customHeight="1" spans="1:3">
      <c r="A5843" s="57"/>
      <c r="B5843" s="57"/>
      <c r="C5843" s="57"/>
    </row>
    <row r="5844" customHeight="1" spans="1:3">
      <c r="A5844" s="57"/>
      <c r="B5844" s="57"/>
      <c r="C5844" s="57"/>
    </row>
    <row r="5845" customHeight="1" spans="1:3">
      <c r="A5845" s="57"/>
      <c r="B5845" s="57"/>
      <c r="C5845" s="57"/>
    </row>
    <row r="5846" customHeight="1" spans="1:3">
      <c r="A5846" s="57"/>
      <c r="B5846" s="57"/>
      <c r="C5846" s="57"/>
    </row>
    <row r="5847" customHeight="1" spans="1:3">
      <c r="A5847" s="57"/>
      <c r="B5847" s="57"/>
      <c r="C5847" s="57"/>
    </row>
    <row r="5848" customHeight="1" spans="1:3">
      <c r="A5848" s="57"/>
      <c r="B5848" s="57"/>
      <c r="C5848" s="57"/>
    </row>
    <row r="5849" customHeight="1" spans="1:3">
      <c r="A5849" s="57"/>
      <c r="B5849" s="57"/>
      <c r="C5849" s="57"/>
    </row>
    <row r="5850" customHeight="1" spans="1:3">
      <c r="A5850" s="57"/>
      <c r="B5850" s="57"/>
      <c r="C5850" s="57"/>
    </row>
    <row r="5851" customHeight="1" spans="1:3">
      <c r="A5851" s="57"/>
      <c r="B5851" s="57"/>
      <c r="C5851" s="57"/>
    </row>
    <row r="5852" customHeight="1" spans="1:3">
      <c r="A5852" s="57"/>
      <c r="B5852" s="57"/>
      <c r="C5852" s="57"/>
    </row>
    <row r="5853" customHeight="1" spans="1:3">
      <c r="A5853" s="57"/>
      <c r="B5853" s="57"/>
      <c r="C5853" s="57"/>
    </row>
    <row r="5854" customHeight="1" spans="1:3">
      <c r="A5854" s="57"/>
      <c r="B5854" s="57"/>
      <c r="C5854" s="57"/>
    </row>
    <row r="5855" customHeight="1" spans="1:3">
      <c r="A5855" s="57"/>
      <c r="B5855" s="57"/>
      <c r="C5855" s="57"/>
    </row>
    <row r="5856" customHeight="1" spans="1:3">
      <c r="A5856" s="57"/>
      <c r="B5856" s="57"/>
      <c r="C5856" s="57"/>
    </row>
    <row r="5857" customHeight="1" spans="1:3">
      <c r="A5857" s="57"/>
      <c r="B5857" s="57"/>
      <c r="C5857" s="57"/>
    </row>
    <row r="5858" customHeight="1" spans="1:3">
      <c r="A5858" s="57"/>
      <c r="B5858" s="57"/>
      <c r="C5858" s="57"/>
    </row>
    <row r="5859" customHeight="1" spans="1:3">
      <c r="A5859" s="57"/>
      <c r="B5859" s="57"/>
      <c r="C5859" s="57"/>
    </row>
    <row r="5860" customHeight="1" spans="1:3">
      <c r="A5860" s="57"/>
      <c r="B5860" s="57"/>
      <c r="C5860" s="57"/>
    </row>
    <row r="5861" customHeight="1" spans="1:3">
      <c r="A5861" s="57"/>
      <c r="B5861" s="57"/>
      <c r="C5861" s="57"/>
    </row>
    <row r="5862" customHeight="1" spans="1:3">
      <c r="A5862" s="57"/>
      <c r="B5862" s="57"/>
      <c r="C5862" s="57"/>
    </row>
    <row r="5863" customHeight="1" spans="1:3">
      <c r="A5863" s="57"/>
      <c r="B5863" s="57"/>
      <c r="C5863" s="57"/>
    </row>
    <row r="5864" customHeight="1" spans="1:3">
      <c r="A5864" s="57"/>
      <c r="B5864" s="57"/>
      <c r="C5864" s="57"/>
    </row>
    <row r="5865" customHeight="1" spans="1:3">
      <c r="A5865" s="57"/>
      <c r="B5865" s="57"/>
      <c r="C5865" s="57"/>
    </row>
    <row r="5866" customHeight="1" spans="1:3">
      <c r="A5866" s="57"/>
      <c r="B5866" s="57"/>
      <c r="C5866" s="57"/>
    </row>
    <row r="5867" customHeight="1" spans="1:3">
      <c r="A5867" s="57"/>
      <c r="B5867" s="57"/>
      <c r="C5867" s="57"/>
    </row>
    <row r="5868" customHeight="1" spans="1:3">
      <c r="A5868" s="57"/>
      <c r="B5868" s="57"/>
      <c r="C5868" s="57"/>
    </row>
    <row r="5869" customHeight="1" spans="1:3">
      <c r="A5869" s="57"/>
      <c r="B5869" s="57"/>
      <c r="C5869" s="57"/>
    </row>
    <row r="5870" customHeight="1" spans="1:3">
      <c r="A5870" s="57"/>
      <c r="B5870" s="57"/>
      <c r="C5870" s="57"/>
    </row>
    <row r="5871" customHeight="1" spans="1:3">
      <c r="A5871" s="57"/>
      <c r="B5871" s="57"/>
      <c r="C5871" s="57"/>
    </row>
    <row r="5872" customHeight="1" spans="1:3">
      <c r="A5872" s="57"/>
      <c r="B5872" s="57"/>
      <c r="C5872" s="57"/>
    </row>
    <row r="5873" customHeight="1" spans="1:3">
      <c r="A5873" s="57"/>
      <c r="B5873" s="57"/>
      <c r="C5873" s="57"/>
    </row>
    <row r="5874" customHeight="1" spans="1:3">
      <c r="A5874" s="57"/>
      <c r="B5874" s="57"/>
      <c r="C5874" s="57"/>
    </row>
    <row r="5875" customHeight="1" spans="1:3">
      <c r="A5875" s="57"/>
      <c r="B5875" s="57"/>
      <c r="C5875" s="57"/>
    </row>
    <row r="5876" customHeight="1" spans="1:3">
      <c r="A5876" s="57"/>
      <c r="B5876" s="57"/>
      <c r="C5876" s="57"/>
    </row>
    <row r="5877" customHeight="1" spans="1:3">
      <c r="A5877" s="57"/>
      <c r="B5877" s="57"/>
      <c r="C5877" s="57"/>
    </row>
    <row r="5878" customHeight="1" spans="1:3">
      <c r="A5878" s="57"/>
      <c r="B5878" s="57"/>
      <c r="C5878" s="57"/>
    </row>
    <row r="5879" customHeight="1" spans="1:3">
      <c r="A5879" s="57"/>
      <c r="B5879" s="57"/>
      <c r="C5879" s="57"/>
    </row>
    <row r="5880" customHeight="1" spans="1:3">
      <c r="A5880" s="57"/>
      <c r="B5880" s="57"/>
      <c r="C5880" s="57"/>
    </row>
    <row r="5881" customHeight="1" spans="1:3">
      <c r="A5881" s="57"/>
      <c r="B5881" s="57"/>
      <c r="C5881" s="57"/>
    </row>
    <row r="5882" customHeight="1" spans="1:3">
      <c r="A5882" s="57"/>
      <c r="B5882" s="57"/>
      <c r="C5882" s="57"/>
    </row>
    <row r="5883" customHeight="1" spans="1:3">
      <c r="A5883" s="57"/>
      <c r="B5883" s="57"/>
      <c r="C5883" s="57"/>
    </row>
    <row r="5884" customHeight="1" spans="1:3">
      <c r="A5884" s="57"/>
      <c r="B5884" s="57"/>
      <c r="C5884" s="57"/>
    </row>
    <row r="5885" customHeight="1" spans="1:3">
      <c r="A5885" s="57"/>
      <c r="B5885" s="57"/>
      <c r="C5885" s="57"/>
    </row>
    <row r="5886" customHeight="1" spans="1:3">
      <c r="A5886" s="57"/>
      <c r="B5886" s="57"/>
      <c r="C5886" s="57"/>
    </row>
    <row r="5887" customHeight="1" spans="1:3">
      <c r="A5887" s="57"/>
      <c r="B5887" s="57"/>
      <c r="C5887" s="57"/>
    </row>
    <row r="5888" customHeight="1" spans="1:3">
      <c r="A5888" s="57"/>
      <c r="B5888" s="57"/>
      <c r="C5888" s="57"/>
    </row>
    <row r="5889" customHeight="1" spans="1:3">
      <c r="A5889" s="57"/>
      <c r="B5889" s="57"/>
      <c r="C5889" s="57"/>
    </row>
    <row r="5890" customHeight="1" spans="1:3">
      <c r="A5890" s="57"/>
      <c r="B5890" s="57"/>
      <c r="C5890" s="57"/>
    </row>
    <row r="5891" customHeight="1" spans="1:3">
      <c r="A5891" s="57"/>
      <c r="B5891" s="57"/>
      <c r="C5891" s="57"/>
    </row>
    <row r="5892" customHeight="1" spans="1:3">
      <c r="A5892" s="57"/>
      <c r="B5892" s="57"/>
      <c r="C5892" s="57"/>
    </row>
    <row r="5893" customHeight="1" spans="1:3">
      <c r="A5893" s="57"/>
      <c r="B5893" s="57"/>
      <c r="C5893" s="57"/>
    </row>
    <row r="5894" customHeight="1" spans="1:3">
      <c r="A5894" s="57"/>
      <c r="B5894" s="57"/>
      <c r="C5894" s="57"/>
    </row>
    <row r="5895" customHeight="1" spans="1:3">
      <c r="A5895" s="57"/>
      <c r="B5895" s="57"/>
      <c r="C5895" s="57"/>
    </row>
    <row r="5896" customHeight="1" spans="1:3">
      <c r="A5896" s="57"/>
      <c r="B5896" s="57"/>
      <c r="C5896" s="57"/>
    </row>
    <row r="5897" customHeight="1" spans="1:3">
      <c r="A5897" s="57"/>
      <c r="B5897" s="57"/>
      <c r="C5897" s="57"/>
    </row>
    <row r="5898" customHeight="1" spans="1:3">
      <c r="A5898" s="57"/>
      <c r="B5898" s="57"/>
      <c r="C5898" s="57"/>
    </row>
    <row r="5899" customHeight="1" spans="1:3">
      <c r="A5899" s="57"/>
      <c r="B5899" s="57"/>
      <c r="C5899" s="57"/>
    </row>
    <row r="5900" customHeight="1" spans="1:3">
      <c r="A5900" s="57"/>
      <c r="B5900" s="57"/>
      <c r="C5900" s="57"/>
    </row>
    <row r="5901" customHeight="1" spans="1:3">
      <c r="A5901" s="57"/>
      <c r="B5901" s="57"/>
      <c r="C5901" s="57"/>
    </row>
    <row r="5902" customHeight="1" spans="1:3">
      <c r="A5902" s="57"/>
      <c r="B5902" s="57"/>
      <c r="C5902" s="57"/>
    </row>
    <row r="5903" customHeight="1" spans="1:3">
      <c r="A5903" s="57"/>
      <c r="B5903" s="57"/>
      <c r="C5903" s="57"/>
    </row>
    <row r="5904" customHeight="1" spans="1:3">
      <c r="A5904" s="57"/>
      <c r="B5904" s="57"/>
      <c r="C5904" s="57"/>
    </row>
    <row r="5905" customHeight="1" spans="1:3">
      <c r="A5905" s="57"/>
      <c r="B5905" s="57"/>
      <c r="C5905" s="57"/>
    </row>
    <row r="5906" customHeight="1" spans="1:3">
      <c r="A5906" s="57"/>
      <c r="B5906" s="57"/>
      <c r="C5906" s="57"/>
    </row>
    <row r="5907" customHeight="1" spans="1:3">
      <c r="A5907" s="57"/>
      <c r="B5907" s="57"/>
      <c r="C5907" s="57"/>
    </row>
    <row r="5908" customHeight="1" spans="1:3">
      <c r="A5908" s="57"/>
      <c r="B5908" s="57"/>
      <c r="C5908" s="57"/>
    </row>
    <row r="5909" customHeight="1" spans="1:3">
      <c r="A5909" s="57"/>
      <c r="B5909" s="57"/>
      <c r="C5909" s="57"/>
    </row>
    <row r="5910" customHeight="1" spans="1:3">
      <c r="A5910" s="57"/>
      <c r="B5910" s="57"/>
      <c r="C5910" s="57"/>
    </row>
    <row r="5911" customHeight="1" spans="1:3">
      <c r="A5911" s="57"/>
      <c r="B5911" s="57"/>
      <c r="C5911" s="57"/>
    </row>
    <row r="5912" customHeight="1" spans="1:3">
      <c r="A5912" s="57"/>
      <c r="B5912" s="57"/>
      <c r="C5912" s="57"/>
    </row>
    <row r="5913" customHeight="1" spans="1:3">
      <c r="A5913" s="57"/>
      <c r="B5913" s="57"/>
      <c r="C5913" s="57"/>
    </row>
    <row r="5914" customHeight="1" spans="1:3">
      <c r="A5914" s="57"/>
      <c r="B5914" s="57"/>
      <c r="C5914" s="57"/>
    </row>
    <row r="5915" customHeight="1" spans="1:3">
      <c r="A5915" s="57"/>
      <c r="B5915" s="57"/>
      <c r="C5915" s="57"/>
    </row>
    <row r="5916" customHeight="1" spans="1:3">
      <c r="A5916" s="57"/>
      <c r="B5916" s="57"/>
      <c r="C5916" s="57"/>
    </row>
    <row r="5917" customHeight="1" spans="1:3">
      <c r="A5917" s="57"/>
      <c r="B5917" s="57"/>
      <c r="C5917" s="57"/>
    </row>
    <row r="5918" customHeight="1" spans="1:3">
      <c r="A5918" s="57"/>
      <c r="B5918" s="57"/>
      <c r="C5918" s="57"/>
    </row>
    <row r="5919" customHeight="1" spans="1:3">
      <c r="A5919" s="57"/>
      <c r="B5919" s="57"/>
      <c r="C5919" s="57"/>
    </row>
    <row r="5920" customHeight="1" spans="1:3">
      <c r="A5920" s="57"/>
      <c r="B5920" s="57"/>
      <c r="C5920" s="57"/>
    </row>
    <row r="5921" customHeight="1" spans="1:3">
      <c r="A5921" s="57"/>
      <c r="B5921" s="57"/>
      <c r="C5921" s="57"/>
    </row>
    <row r="5922" customHeight="1" spans="1:3">
      <c r="A5922" s="57"/>
      <c r="B5922" s="57"/>
      <c r="C5922" s="57"/>
    </row>
    <row r="5923" customHeight="1" spans="1:3">
      <c r="A5923" s="57"/>
      <c r="B5923" s="57"/>
      <c r="C5923" s="57"/>
    </row>
    <row r="5924" customHeight="1" spans="1:3">
      <c r="A5924" s="57"/>
      <c r="B5924" s="57"/>
      <c r="C5924" s="57"/>
    </row>
    <row r="5925" customHeight="1" spans="1:3">
      <c r="A5925" s="57"/>
      <c r="B5925" s="57"/>
      <c r="C5925" s="57"/>
    </row>
    <row r="5926" customHeight="1" spans="1:3">
      <c r="A5926" s="57"/>
      <c r="B5926" s="57"/>
      <c r="C5926" s="57"/>
    </row>
    <row r="5927" customHeight="1" spans="1:3">
      <c r="A5927" s="57"/>
      <c r="B5927" s="57"/>
      <c r="C5927" s="57"/>
    </row>
    <row r="5928" customHeight="1" spans="1:3">
      <c r="A5928" s="57"/>
      <c r="B5928" s="57"/>
      <c r="C5928" s="57"/>
    </row>
    <row r="5929" customHeight="1" spans="1:3">
      <c r="A5929" s="57"/>
      <c r="B5929" s="57"/>
      <c r="C5929" s="57"/>
    </row>
    <row r="5930" customHeight="1" spans="1:3">
      <c r="A5930" s="57"/>
      <c r="B5930" s="57"/>
      <c r="C5930" s="57"/>
    </row>
    <row r="5931" customHeight="1" spans="1:3">
      <c r="A5931" s="57"/>
      <c r="B5931" s="57"/>
      <c r="C5931" s="57"/>
    </row>
    <row r="5932" customHeight="1" spans="1:3">
      <c r="A5932" s="57"/>
      <c r="B5932" s="57"/>
      <c r="C5932" s="57"/>
    </row>
    <row r="5933" customHeight="1" spans="1:3">
      <c r="A5933" s="57"/>
      <c r="B5933" s="57"/>
      <c r="C5933" s="57"/>
    </row>
    <row r="5934" customHeight="1" spans="1:3">
      <c r="A5934" s="57"/>
      <c r="B5934" s="57"/>
      <c r="C5934" s="57"/>
    </row>
    <row r="5935" customHeight="1" spans="1:3">
      <c r="A5935" s="57"/>
      <c r="B5935" s="57"/>
      <c r="C5935" s="57"/>
    </row>
    <row r="5936" customHeight="1" spans="1:3">
      <c r="A5936" s="57"/>
      <c r="B5936" s="57"/>
      <c r="C5936" s="57"/>
    </row>
    <row r="5937" customHeight="1" spans="1:3">
      <c r="A5937" s="57"/>
      <c r="B5937" s="57"/>
      <c r="C5937" s="57"/>
    </row>
    <row r="5938" customHeight="1" spans="1:3">
      <c r="A5938" s="57"/>
      <c r="B5938" s="57"/>
      <c r="C5938" s="57"/>
    </row>
    <row r="5939" customHeight="1" spans="1:3">
      <c r="A5939" s="57"/>
      <c r="B5939" s="57"/>
      <c r="C5939" s="57"/>
    </row>
    <row r="5940" customHeight="1" spans="1:3">
      <c r="A5940" s="57"/>
      <c r="B5940" s="57"/>
      <c r="C5940" s="57"/>
    </row>
    <row r="5941" customHeight="1" spans="1:3">
      <c r="A5941" s="57"/>
      <c r="B5941" s="57"/>
      <c r="C5941" s="57"/>
    </row>
    <row r="5942" customHeight="1" spans="1:3">
      <c r="A5942" s="57"/>
      <c r="B5942" s="57"/>
      <c r="C5942" s="57"/>
    </row>
    <row r="5943" customHeight="1" spans="1:3">
      <c r="A5943" s="57"/>
      <c r="B5943" s="57"/>
      <c r="C5943" s="57"/>
    </row>
    <row r="5944" customHeight="1" spans="1:3">
      <c r="A5944" s="57"/>
      <c r="B5944" s="57"/>
      <c r="C5944" s="57"/>
    </row>
    <row r="5945" customHeight="1" spans="1:3">
      <c r="A5945" s="57"/>
      <c r="B5945" s="57"/>
      <c r="C5945" s="57"/>
    </row>
    <row r="5946" customHeight="1" spans="1:3">
      <c r="A5946" s="57"/>
      <c r="B5946" s="57"/>
      <c r="C5946" s="57"/>
    </row>
    <row r="5947" customHeight="1" spans="1:3">
      <c r="A5947" s="57"/>
      <c r="B5947" s="57"/>
      <c r="C5947" s="57"/>
    </row>
    <row r="5948" customHeight="1" spans="1:3">
      <c r="A5948" s="57"/>
      <c r="B5948" s="57"/>
      <c r="C5948" s="57"/>
    </row>
    <row r="5949" customHeight="1" spans="1:3">
      <c r="A5949" s="57"/>
      <c r="B5949" s="57"/>
      <c r="C5949" s="57"/>
    </row>
    <row r="5950" customHeight="1" spans="1:3">
      <c r="A5950" s="57"/>
      <c r="B5950" s="57"/>
      <c r="C5950" s="57"/>
    </row>
    <row r="5951" customHeight="1" spans="1:3">
      <c r="A5951" s="57"/>
      <c r="B5951" s="57"/>
      <c r="C5951" s="57"/>
    </row>
    <row r="5952" customHeight="1" spans="1:3">
      <c r="A5952" s="57"/>
      <c r="B5952" s="57"/>
      <c r="C5952" s="57"/>
    </row>
    <row r="5953" customHeight="1" spans="1:3">
      <c r="A5953" s="57"/>
      <c r="B5953" s="57"/>
      <c r="C5953" s="57"/>
    </row>
    <row r="5954" customHeight="1" spans="1:3">
      <c r="A5954" s="57"/>
      <c r="B5954" s="57"/>
      <c r="C5954" s="57"/>
    </row>
    <row r="5955" customHeight="1" spans="1:3">
      <c r="A5955" s="57"/>
      <c r="B5955" s="57"/>
      <c r="C5955" s="57"/>
    </row>
    <row r="5956" customHeight="1" spans="1:3">
      <c r="A5956" s="57"/>
      <c r="B5956" s="57"/>
      <c r="C5956" s="57"/>
    </row>
    <row r="5957" customHeight="1" spans="1:3">
      <c r="A5957" s="57"/>
      <c r="B5957" s="57"/>
      <c r="C5957" s="57"/>
    </row>
    <row r="5958" customHeight="1" spans="1:3">
      <c r="A5958" s="57"/>
      <c r="B5958" s="57"/>
      <c r="C5958" s="57"/>
    </row>
    <row r="5959" customHeight="1" spans="1:3">
      <c r="A5959" s="57"/>
      <c r="B5959" s="57"/>
      <c r="C5959" s="57"/>
    </row>
    <row r="5960" customHeight="1" spans="1:3">
      <c r="A5960" s="57"/>
      <c r="B5960" s="57"/>
      <c r="C5960" s="57"/>
    </row>
    <row r="5961" customHeight="1" spans="1:3">
      <c r="A5961" s="57"/>
      <c r="B5961" s="57"/>
      <c r="C5961" s="57"/>
    </row>
    <row r="5962" customHeight="1" spans="1:3">
      <c r="A5962" s="57"/>
      <c r="B5962" s="57"/>
      <c r="C5962" s="57"/>
    </row>
    <row r="5963" customHeight="1" spans="1:3">
      <c r="A5963" s="57"/>
      <c r="B5963" s="57"/>
      <c r="C5963" s="57"/>
    </row>
    <row r="5964" customHeight="1" spans="1:3">
      <c r="A5964" s="57"/>
      <c r="B5964" s="57"/>
      <c r="C5964" s="57"/>
    </row>
    <row r="5965" customHeight="1" spans="1:3">
      <c r="A5965" s="57"/>
      <c r="B5965" s="57"/>
      <c r="C5965" s="57"/>
    </row>
    <row r="5966" customHeight="1" spans="1:3">
      <c r="A5966" s="57"/>
      <c r="B5966" s="57"/>
      <c r="C5966" s="57"/>
    </row>
    <row r="5967" customHeight="1" spans="1:3">
      <c r="A5967" s="57"/>
      <c r="B5967" s="57"/>
      <c r="C5967" s="57"/>
    </row>
    <row r="5968" customHeight="1" spans="1:3">
      <c r="A5968" s="57"/>
      <c r="B5968" s="57"/>
      <c r="C5968" s="57"/>
    </row>
    <row r="5969" customHeight="1" spans="1:3">
      <c r="A5969" s="57"/>
      <c r="B5969" s="57"/>
      <c r="C5969" s="57"/>
    </row>
    <row r="5970" customHeight="1" spans="1:3">
      <c r="A5970" s="57"/>
      <c r="B5970" s="57"/>
      <c r="C5970" s="57"/>
    </row>
    <row r="5971" customHeight="1" spans="1:3">
      <c r="A5971" s="57"/>
      <c r="B5971" s="57"/>
      <c r="C5971" s="57"/>
    </row>
    <row r="5972" customHeight="1" spans="1:3">
      <c r="A5972" s="57"/>
      <c r="B5972" s="57"/>
      <c r="C5972" s="57"/>
    </row>
    <row r="5973" customHeight="1" spans="1:3">
      <c r="A5973" s="57"/>
      <c r="B5973" s="57"/>
      <c r="C5973" s="57"/>
    </row>
    <row r="5974" customHeight="1" spans="1:3">
      <c r="A5974" s="57"/>
      <c r="B5974" s="57"/>
      <c r="C5974" s="57"/>
    </row>
    <row r="5975" customHeight="1" spans="1:3">
      <c r="A5975" s="57"/>
      <c r="B5975" s="57"/>
      <c r="C5975" s="57"/>
    </row>
    <row r="5976" customHeight="1" spans="1:3">
      <c r="A5976" s="57"/>
      <c r="B5976" s="57"/>
      <c r="C5976" s="57"/>
    </row>
    <row r="5977" customHeight="1" spans="1:3">
      <c r="A5977" s="57"/>
      <c r="B5977" s="57"/>
      <c r="C5977" s="57"/>
    </row>
    <row r="5978" customHeight="1" spans="1:3">
      <c r="A5978" s="57"/>
      <c r="B5978" s="57"/>
      <c r="C5978" s="57"/>
    </row>
    <row r="5979" customHeight="1" spans="1:3">
      <c r="A5979" s="57"/>
      <c r="B5979" s="57"/>
      <c r="C5979" s="57"/>
    </row>
    <row r="5980" customHeight="1" spans="1:3">
      <c r="A5980" s="57"/>
      <c r="B5980" s="57"/>
      <c r="C5980" s="57"/>
    </row>
    <row r="5981" customHeight="1" spans="1:3">
      <c r="A5981" s="57"/>
      <c r="B5981" s="57"/>
      <c r="C5981" s="57"/>
    </row>
    <row r="5982" customHeight="1" spans="1:3">
      <c r="A5982" s="57"/>
      <c r="B5982" s="57"/>
      <c r="C5982" s="57"/>
    </row>
    <row r="5983" customHeight="1" spans="1:3">
      <c r="A5983" s="57"/>
      <c r="B5983" s="57"/>
      <c r="C5983" s="57"/>
    </row>
    <row r="5984" customHeight="1" spans="1:3">
      <c r="A5984" s="57"/>
      <c r="B5984" s="57"/>
      <c r="C5984" s="57"/>
    </row>
    <row r="5985" customHeight="1" spans="1:3">
      <c r="A5985" s="57"/>
      <c r="B5985" s="57"/>
      <c r="C5985" s="57"/>
    </row>
    <row r="5986" customHeight="1" spans="1:3">
      <c r="A5986" s="57"/>
      <c r="B5986" s="57"/>
      <c r="C5986" s="57"/>
    </row>
    <row r="5987" customHeight="1" spans="1:3">
      <c r="A5987" s="57"/>
      <c r="B5987" s="57"/>
      <c r="C5987" s="57"/>
    </row>
    <row r="5988" customHeight="1" spans="1:3">
      <c r="A5988" s="57"/>
      <c r="B5988" s="57"/>
      <c r="C5988" s="57"/>
    </row>
    <row r="5989" customHeight="1" spans="1:3">
      <c r="A5989" s="57"/>
      <c r="B5989" s="57"/>
      <c r="C5989" s="57"/>
    </row>
    <row r="5990" customHeight="1" spans="1:3">
      <c r="A5990" s="57"/>
      <c r="B5990" s="57"/>
      <c r="C5990" s="57"/>
    </row>
    <row r="5991" customHeight="1" spans="1:3">
      <c r="A5991" s="57"/>
      <c r="B5991" s="57"/>
      <c r="C5991" s="57"/>
    </row>
    <row r="5992" customHeight="1" spans="1:3">
      <c r="A5992" s="57"/>
      <c r="B5992" s="57"/>
      <c r="C5992" s="57"/>
    </row>
    <row r="5993" customHeight="1" spans="1:3">
      <c r="A5993" s="57"/>
      <c r="B5993" s="57"/>
      <c r="C5993" s="57"/>
    </row>
    <row r="5994" customHeight="1" spans="1:3">
      <c r="A5994" s="57"/>
      <c r="B5994" s="57"/>
      <c r="C5994" s="57"/>
    </row>
    <row r="5995" customHeight="1" spans="1:3">
      <c r="A5995" s="57"/>
      <c r="B5995" s="57"/>
      <c r="C5995" s="57"/>
    </row>
    <row r="5996" customHeight="1" spans="1:3">
      <c r="A5996" s="57"/>
      <c r="B5996" s="57"/>
      <c r="C5996" s="57"/>
    </row>
    <row r="5997" customHeight="1" spans="1:3">
      <c r="A5997" s="57"/>
      <c r="B5997" s="57"/>
      <c r="C5997" s="57"/>
    </row>
    <row r="5998" customHeight="1" spans="1:3">
      <c r="A5998" s="57"/>
      <c r="B5998" s="57"/>
      <c r="C5998" s="57"/>
    </row>
    <row r="5999" customHeight="1" spans="1:3">
      <c r="A5999" s="57"/>
      <c r="B5999" s="57"/>
      <c r="C5999" s="57"/>
    </row>
    <row r="6000" customHeight="1" spans="1:3">
      <c r="A6000" s="57"/>
      <c r="B6000" s="57"/>
      <c r="C6000" s="57"/>
    </row>
    <row r="6001" customHeight="1" spans="1:3">
      <c r="A6001" s="57"/>
      <c r="B6001" s="57"/>
      <c r="C6001" s="57"/>
    </row>
    <row r="6002" customHeight="1" spans="1:3">
      <c r="A6002" s="57"/>
      <c r="B6002" s="57"/>
      <c r="C6002" s="57"/>
    </row>
    <row r="6003" customHeight="1" spans="1:3">
      <c r="A6003" s="57"/>
      <c r="B6003" s="57"/>
      <c r="C6003" s="57"/>
    </row>
    <row r="6004" customHeight="1" spans="1:3">
      <c r="A6004" s="57"/>
      <c r="B6004" s="57"/>
      <c r="C6004" s="57"/>
    </row>
    <row r="6005" customHeight="1" spans="1:3">
      <c r="A6005" s="57"/>
      <c r="B6005" s="57"/>
      <c r="C6005" s="57"/>
    </row>
    <row r="6006" customHeight="1" spans="1:3">
      <c r="A6006" s="57"/>
      <c r="B6006" s="57"/>
      <c r="C6006" s="57"/>
    </row>
    <row r="6007" customHeight="1" spans="1:3">
      <c r="A6007" s="57"/>
      <c r="B6007" s="57"/>
      <c r="C6007" s="57"/>
    </row>
    <row r="6008" customHeight="1" spans="1:3">
      <c r="A6008" s="57"/>
      <c r="B6008" s="57"/>
      <c r="C6008" s="57"/>
    </row>
    <row r="6009" customHeight="1" spans="1:3">
      <c r="A6009" s="57"/>
      <c r="B6009" s="57"/>
      <c r="C6009" s="57"/>
    </row>
    <row r="6010" customHeight="1" spans="1:3">
      <c r="A6010" s="57"/>
      <c r="B6010" s="57"/>
      <c r="C6010" s="57"/>
    </row>
    <row r="6011" customHeight="1" spans="1:3">
      <c r="A6011" s="57"/>
      <c r="B6011" s="57"/>
      <c r="C6011" s="57"/>
    </row>
    <row r="6012" customHeight="1" spans="1:3">
      <c r="A6012" s="57"/>
      <c r="B6012" s="57"/>
      <c r="C6012" s="57"/>
    </row>
    <row r="6013" customHeight="1" spans="1:3">
      <c r="A6013" s="57"/>
      <c r="B6013" s="57"/>
      <c r="C6013" s="57"/>
    </row>
    <row r="6014" customHeight="1" spans="1:3">
      <c r="A6014" s="57"/>
      <c r="B6014" s="57"/>
      <c r="C6014" s="57"/>
    </row>
    <row r="6015" customHeight="1" spans="1:3">
      <c r="A6015" s="57"/>
      <c r="B6015" s="57"/>
      <c r="C6015" s="57"/>
    </row>
    <row r="6016" customHeight="1" spans="1:3">
      <c r="A6016" s="57"/>
      <c r="B6016" s="57"/>
      <c r="C6016" s="57"/>
    </row>
    <row r="6017" customHeight="1" spans="1:3">
      <c r="A6017" s="57"/>
      <c r="B6017" s="57"/>
      <c r="C6017" s="57"/>
    </row>
    <row r="6018" customHeight="1" spans="1:3">
      <c r="A6018" s="57"/>
      <c r="B6018" s="57"/>
      <c r="C6018" s="57"/>
    </row>
    <row r="6019" customHeight="1" spans="1:3">
      <c r="A6019" s="57"/>
      <c r="B6019" s="57"/>
      <c r="C6019" s="57"/>
    </row>
    <row r="6020" customHeight="1" spans="1:3">
      <c r="A6020" s="57"/>
      <c r="B6020" s="57"/>
      <c r="C6020" s="57"/>
    </row>
    <row r="6021" customHeight="1" spans="1:3">
      <c r="A6021" s="57"/>
      <c r="B6021" s="57"/>
      <c r="C6021" s="57"/>
    </row>
    <row r="6022" customHeight="1" spans="1:3">
      <c r="A6022" s="57"/>
      <c r="B6022" s="57"/>
      <c r="C6022" s="57"/>
    </row>
    <row r="6023" customHeight="1" spans="1:3">
      <c r="A6023" s="57"/>
      <c r="B6023" s="57"/>
      <c r="C6023" s="57"/>
    </row>
    <row r="6024" customHeight="1" spans="1:3">
      <c r="A6024" s="57"/>
      <c r="B6024" s="57"/>
      <c r="C6024" s="57"/>
    </row>
    <row r="6025" customHeight="1" spans="1:3">
      <c r="A6025" s="57"/>
      <c r="B6025" s="57"/>
      <c r="C6025" s="57"/>
    </row>
    <row r="6026" customHeight="1" spans="1:3">
      <c r="A6026" s="57"/>
      <c r="B6026" s="57"/>
      <c r="C6026" s="57"/>
    </row>
    <row r="6027" customHeight="1" spans="1:3">
      <c r="A6027" s="57"/>
      <c r="B6027" s="57"/>
      <c r="C6027" s="57"/>
    </row>
    <row r="6028" customHeight="1" spans="1:3">
      <c r="A6028" s="57"/>
      <c r="B6028" s="57"/>
      <c r="C6028" s="57"/>
    </row>
    <row r="6029" customHeight="1" spans="1:3">
      <c r="A6029" s="57"/>
      <c r="B6029" s="57"/>
      <c r="C6029" s="57"/>
    </row>
    <row r="6030" customHeight="1" spans="1:3">
      <c r="A6030" s="57"/>
      <c r="B6030" s="57"/>
      <c r="C6030" s="57"/>
    </row>
    <row r="6031" customHeight="1" spans="1:3">
      <c r="A6031" s="57"/>
      <c r="B6031" s="57"/>
      <c r="C6031" s="57"/>
    </row>
    <row r="6032" customHeight="1" spans="1:3">
      <c r="A6032" s="57"/>
      <c r="B6032" s="57"/>
      <c r="C6032" s="57"/>
    </row>
    <row r="6033" customHeight="1" spans="1:3">
      <c r="A6033" s="57"/>
      <c r="B6033" s="57"/>
      <c r="C6033" s="57"/>
    </row>
    <row r="6034" customHeight="1" spans="1:3">
      <c r="A6034" s="57"/>
      <c r="B6034" s="57"/>
      <c r="C6034" s="57"/>
    </row>
    <row r="6035" customHeight="1" spans="1:3">
      <c r="A6035" s="57"/>
      <c r="B6035" s="57"/>
      <c r="C6035" s="57"/>
    </row>
    <row r="6036" customHeight="1" spans="1:3">
      <c r="A6036" s="57"/>
      <c r="B6036" s="57"/>
      <c r="C6036" s="57"/>
    </row>
    <row r="6037" customHeight="1" spans="1:3">
      <c r="A6037" s="57"/>
      <c r="B6037" s="57"/>
      <c r="C6037" s="57"/>
    </row>
    <row r="6038" customHeight="1" spans="1:3">
      <c r="A6038" s="57"/>
      <c r="B6038" s="57"/>
      <c r="C6038" s="57"/>
    </row>
    <row r="6039" customHeight="1" spans="1:3">
      <c r="A6039" s="57"/>
      <c r="B6039" s="57"/>
      <c r="C6039" s="57"/>
    </row>
    <row r="6040" customHeight="1" spans="1:3">
      <c r="A6040" s="57"/>
      <c r="B6040" s="57"/>
      <c r="C6040" s="57"/>
    </row>
    <row r="6041" customHeight="1" spans="1:3">
      <c r="A6041" s="57"/>
      <c r="B6041" s="57"/>
      <c r="C6041" s="57"/>
    </row>
    <row r="6042" customHeight="1" spans="1:3">
      <c r="A6042" s="57"/>
      <c r="B6042" s="57"/>
      <c r="C6042" s="57"/>
    </row>
    <row r="6043" customHeight="1" spans="1:3">
      <c r="A6043" s="57"/>
      <c r="B6043" s="57"/>
      <c r="C6043" s="57"/>
    </row>
    <row r="6044" customHeight="1" spans="1:3">
      <c r="A6044" s="57"/>
      <c r="B6044" s="57"/>
      <c r="C6044" s="57"/>
    </row>
    <row r="6045" customHeight="1" spans="1:3">
      <c r="A6045" s="57"/>
      <c r="B6045" s="57"/>
      <c r="C6045" s="57"/>
    </row>
    <row r="6046" customHeight="1" spans="1:3">
      <c r="A6046" s="57"/>
      <c r="B6046" s="57"/>
      <c r="C6046" s="57"/>
    </row>
    <row r="6047" customHeight="1" spans="1:3">
      <c r="A6047" s="57"/>
      <c r="B6047" s="57"/>
      <c r="C6047" s="57"/>
    </row>
    <row r="6048" customHeight="1" spans="1:3">
      <c r="A6048" s="57"/>
      <c r="B6048" s="57"/>
      <c r="C6048" s="57"/>
    </row>
    <row r="6049" customHeight="1" spans="1:3">
      <c r="A6049" s="57"/>
      <c r="B6049" s="57"/>
      <c r="C6049" s="57"/>
    </row>
    <row r="6050" customHeight="1" spans="1:3">
      <c r="A6050" s="57"/>
      <c r="B6050" s="57"/>
      <c r="C6050" s="57"/>
    </row>
    <row r="6051" customHeight="1" spans="1:3">
      <c r="A6051" s="57"/>
      <c r="B6051" s="57"/>
      <c r="C6051" s="57"/>
    </row>
    <row r="6052" customHeight="1" spans="1:3">
      <c r="A6052" s="57"/>
      <c r="B6052" s="57"/>
      <c r="C6052" s="57"/>
    </row>
    <row r="6053" customHeight="1" spans="1:3">
      <c r="A6053" s="57"/>
      <c r="B6053" s="57"/>
      <c r="C6053" s="57"/>
    </row>
    <row r="6054" customHeight="1" spans="1:3">
      <c r="A6054" s="57"/>
      <c r="B6054" s="57"/>
      <c r="C6054" s="57"/>
    </row>
    <row r="6055" customHeight="1" spans="1:3">
      <c r="A6055" s="57"/>
      <c r="B6055" s="57"/>
      <c r="C6055" s="57"/>
    </row>
    <row r="6056" customHeight="1" spans="1:3">
      <c r="A6056" s="57"/>
      <c r="B6056" s="57"/>
      <c r="C6056" s="57"/>
    </row>
    <row r="6057" customHeight="1" spans="1:3">
      <c r="A6057" s="57"/>
      <c r="B6057" s="57"/>
      <c r="C6057" s="57"/>
    </row>
    <row r="6058" customHeight="1" spans="1:3">
      <c r="A6058" s="57"/>
      <c r="B6058" s="57"/>
      <c r="C6058" s="57"/>
    </row>
    <row r="6059" customHeight="1" spans="1:3">
      <c r="A6059" s="57"/>
      <c r="B6059" s="57"/>
      <c r="C6059" s="57"/>
    </row>
    <row r="6060" customHeight="1" spans="1:3">
      <c r="A6060" s="57"/>
      <c r="B6060" s="57"/>
      <c r="C6060" s="57"/>
    </row>
    <row r="6061" customHeight="1" spans="1:3">
      <c r="A6061" s="57"/>
      <c r="B6061" s="57"/>
      <c r="C6061" s="57"/>
    </row>
    <row r="6062" customHeight="1" spans="1:3">
      <c r="A6062" s="57"/>
      <c r="B6062" s="57"/>
      <c r="C6062" s="57"/>
    </row>
    <row r="6063" customHeight="1" spans="1:3">
      <c r="A6063" s="57"/>
      <c r="B6063" s="57"/>
      <c r="C6063" s="57"/>
    </row>
    <row r="6064" customHeight="1" spans="1:3">
      <c r="A6064" s="57"/>
      <c r="B6064" s="57"/>
      <c r="C6064" s="57"/>
    </row>
    <row r="6065" customHeight="1" spans="1:3">
      <c r="A6065" s="57"/>
      <c r="B6065" s="57"/>
      <c r="C6065" s="57"/>
    </row>
    <row r="6066" customHeight="1" spans="1:3">
      <c r="A6066" s="57"/>
      <c r="B6066" s="57"/>
      <c r="C6066" s="57"/>
    </row>
    <row r="6067" customHeight="1" spans="1:3">
      <c r="A6067" s="57"/>
      <c r="B6067" s="57"/>
      <c r="C6067" s="57"/>
    </row>
    <row r="6068" customHeight="1" spans="1:3">
      <c r="A6068" s="57"/>
      <c r="B6068" s="57"/>
      <c r="C6068" s="57"/>
    </row>
    <row r="6069" customHeight="1" spans="1:3">
      <c r="A6069" s="57"/>
      <c r="B6069" s="57"/>
      <c r="C6069" s="57"/>
    </row>
    <row r="6070" customHeight="1" spans="1:3">
      <c r="A6070" s="57"/>
      <c r="B6070" s="57"/>
      <c r="C6070" s="57"/>
    </row>
    <row r="6071" customHeight="1" spans="1:3">
      <c r="A6071" s="57"/>
      <c r="B6071" s="57"/>
      <c r="C6071" s="57"/>
    </row>
    <row r="6072" customHeight="1" spans="1:3">
      <c r="A6072" s="57"/>
      <c r="B6072" s="57"/>
      <c r="C6072" s="57"/>
    </row>
    <row r="6073" customHeight="1" spans="1:3">
      <c r="A6073" s="57"/>
      <c r="B6073" s="57"/>
      <c r="C6073" s="57"/>
    </row>
    <row r="6074" customHeight="1" spans="1:3">
      <c r="A6074" s="57"/>
      <c r="B6074" s="57"/>
      <c r="C6074" s="57"/>
    </row>
    <row r="6075" customHeight="1" spans="1:3">
      <c r="A6075" s="57"/>
      <c r="B6075" s="57"/>
      <c r="C6075" s="57"/>
    </row>
    <row r="6076" customHeight="1" spans="1:3">
      <c r="A6076" s="57"/>
      <c r="B6076" s="57"/>
      <c r="C6076" s="57"/>
    </row>
    <row r="6077" customHeight="1" spans="1:3">
      <c r="A6077" s="57"/>
      <c r="B6077" s="57"/>
      <c r="C6077" s="57"/>
    </row>
    <row r="6078" customHeight="1" spans="1:3">
      <c r="A6078" s="57"/>
      <c r="B6078" s="57"/>
      <c r="C6078" s="57"/>
    </row>
    <row r="6079" customHeight="1" spans="1:3">
      <c r="A6079" s="57"/>
      <c r="B6079" s="57"/>
      <c r="C6079" s="57"/>
    </row>
    <row r="6080" customHeight="1" spans="1:3">
      <c r="A6080" s="57"/>
      <c r="B6080" s="57"/>
      <c r="C6080" s="57"/>
    </row>
    <row r="6081" customHeight="1" spans="1:3">
      <c r="A6081" s="57"/>
      <c r="B6081" s="57"/>
      <c r="C6081" s="57"/>
    </row>
    <row r="6082" customHeight="1" spans="1:3">
      <c r="A6082" s="57"/>
      <c r="B6082" s="57"/>
      <c r="C6082" s="57"/>
    </row>
    <row r="6083" customHeight="1" spans="1:3">
      <c r="A6083" s="57"/>
      <c r="B6083" s="57"/>
      <c r="C6083" s="57"/>
    </row>
    <row r="6084" customHeight="1" spans="1:3">
      <c r="A6084" s="57"/>
      <c r="B6084" s="57"/>
      <c r="C6084" s="57"/>
    </row>
    <row r="6085" customHeight="1" spans="1:3">
      <c r="A6085" s="57"/>
      <c r="B6085" s="57"/>
      <c r="C6085" s="57"/>
    </row>
    <row r="6086" customHeight="1" spans="1:3">
      <c r="A6086" s="57"/>
      <c r="B6086" s="57"/>
      <c r="C6086" s="57"/>
    </row>
    <row r="6087" customHeight="1" spans="1:3">
      <c r="A6087" s="57"/>
      <c r="B6087" s="57"/>
      <c r="C6087" s="57"/>
    </row>
    <row r="6088" customHeight="1" spans="1:3">
      <c r="A6088" s="57"/>
      <c r="B6088" s="57"/>
      <c r="C6088" s="57"/>
    </row>
    <row r="6089" customHeight="1" spans="1:3">
      <c r="A6089" s="57"/>
      <c r="B6089" s="57"/>
      <c r="C6089" s="57"/>
    </row>
    <row r="6090" customHeight="1" spans="1:3">
      <c r="A6090" s="57"/>
      <c r="B6090" s="57"/>
      <c r="C6090" s="57"/>
    </row>
    <row r="6091" customHeight="1" spans="1:3">
      <c r="A6091" s="57"/>
      <c r="B6091" s="57"/>
      <c r="C6091" s="57"/>
    </row>
    <row r="6092" customHeight="1" spans="1:3">
      <c r="A6092" s="57"/>
      <c r="B6092" s="57"/>
      <c r="C6092" s="57"/>
    </row>
    <row r="6093" customHeight="1" spans="1:3">
      <c r="A6093" s="57"/>
      <c r="B6093" s="57"/>
      <c r="C6093" s="57"/>
    </row>
    <row r="6094" customHeight="1" spans="1:3">
      <c r="A6094" s="57"/>
      <c r="B6094" s="57"/>
      <c r="C6094" s="57"/>
    </row>
    <row r="6095" customHeight="1" spans="1:3">
      <c r="A6095" s="57"/>
      <c r="B6095" s="57"/>
      <c r="C6095" s="57"/>
    </row>
    <row r="6096" customHeight="1" spans="1:3">
      <c r="A6096" s="57"/>
      <c r="B6096" s="57"/>
      <c r="C6096" s="57"/>
    </row>
    <row r="6097" customHeight="1" spans="1:3">
      <c r="A6097" s="57"/>
      <c r="B6097" s="57"/>
      <c r="C6097" s="57"/>
    </row>
    <row r="6098" customHeight="1" spans="1:3">
      <c r="A6098" s="57"/>
      <c r="B6098" s="57"/>
      <c r="C6098" s="57"/>
    </row>
    <row r="6099" customHeight="1" spans="1:3">
      <c r="A6099" s="57"/>
      <c r="B6099" s="57"/>
      <c r="C6099" s="57"/>
    </row>
    <row r="6100" customHeight="1" spans="1:3">
      <c r="A6100" s="57"/>
      <c r="B6100" s="57"/>
      <c r="C6100" s="57"/>
    </row>
    <row r="6101" customHeight="1" spans="1:3">
      <c r="A6101" s="57"/>
      <c r="B6101" s="57"/>
      <c r="C6101" s="57"/>
    </row>
    <row r="6102" customHeight="1" spans="1:3">
      <c r="A6102" s="57"/>
      <c r="B6102" s="57"/>
      <c r="C6102" s="57"/>
    </row>
    <row r="6103" customHeight="1" spans="1:3">
      <c r="A6103" s="57"/>
      <c r="B6103" s="57"/>
      <c r="C6103" s="57"/>
    </row>
    <row r="6104" customHeight="1" spans="1:3">
      <c r="A6104" s="57"/>
      <c r="B6104" s="57"/>
      <c r="C6104" s="57"/>
    </row>
    <row r="6105" customHeight="1" spans="1:3">
      <c r="A6105" s="57"/>
      <c r="B6105" s="57"/>
      <c r="C6105" s="57"/>
    </row>
    <row r="6106" customHeight="1" spans="1:3">
      <c r="A6106" s="57"/>
      <c r="B6106" s="57"/>
      <c r="C6106" s="57"/>
    </row>
    <row r="6107" customHeight="1" spans="1:3">
      <c r="A6107" s="57"/>
      <c r="B6107" s="57"/>
      <c r="C6107" s="57"/>
    </row>
    <row r="6108" customHeight="1" spans="1:3">
      <c r="A6108" s="57"/>
      <c r="B6108" s="57"/>
      <c r="C6108" s="57"/>
    </row>
    <row r="6109" customHeight="1" spans="1:3">
      <c r="A6109" s="57"/>
      <c r="B6109" s="57"/>
      <c r="C6109" s="57"/>
    </row>
    <row r="6110" customHeight="1" spans="1:3">
      <c r="A6110" s="57"/>
      <c r="B6110" s="57"/>
      <c r="C6110" s="57"/>
    </row>
    <row r="6111" customHeight="1" spans="1:3">
      <c r="A6111" s="57"/>
      <c r="B6111" s="57"/>
      <c r="C6111" s="57"/>
    </row>
    <row r="6112" customHeight="1" spans="1:3">
      <c r="A6112" s="57"/>
      <c r="B6112" s="57"/>
      <c r="C6112" s="57"/>
    </row>
    <row r="6113" customHeight="1" spans="1:3">
      <c r="A6113" s="57"/>
      <c r="B6113" s="57"/>
      <c r="C6113" s="57"/>
    </row>
    <row r="6114" customHeight="1" spans="1:3">
      <c r="A6114" s="57"/>
      <c r="B6114" s="57"/>
      <c r="C6114" s="57"/>
    </row>
    <row r="6115" customHeight="1" spans="1:3">
      <c r="A6115" s="57"/>
      <c r="B6115" s="57"/>
      <c r="C6115" s="57"/>
    </row>
    <row r="6116" customHeight="1" spans="1:3">
      <c r="A6116" s="57"/>
      <c r="B6116" s="57"/>
      <c r="C6116" s="57"/>
    </row>
    <row r="6117" customHeight="1" spans="1:3">
      <c r="A6117" s="57"/>
      <c r="B6117" s="57"/>
      <c r="C6117" s="57"/>
    </row>
    <row r="6118" customHeight="1" spans="1:3">
      <c r="A6118" s="57"/>
      <c r="B6118" s="57"/>
      <c r="C6118" s="57"/>
    </row>
    <row r="6119" customHeight="1" spans="1:3">
      <c r="A6119" s="57"/>
      <c r="B6119" s="57"/>
      <c r="C6119" s="57"/>
    </row>
    <row r="6120" customHeight="1" spans="1:3">
      <c r="A6120" s="57"/>
      <c r="B6120" s="57"/>
      <c r="C6120" s="57"/>
    </row>
    <row r="6121" customHeight="1" spans="1:3">
      <c r="A6121" s="57"/>
      <c r="B6121" s="57"/>
      <c r="C6121" s="57"/>
    </row>
    <row r="6122" customHeight="1" spans="1:3">
      <c r="A6122" s="57"/>
      <c r="B6122" s="57"/>
      <c r="C6122" s="57"/>
    </row>
    <row r="6123" customHeight="1" spans="1:3">
      <c r="A6123" s="57"/>
      <c r="B6123" s="57"/>
      <c r="C6123" s="57"/>
    </row>
    <row r="6124" customHeight="1" spans="1:3">
      <c r="A6124" s="57"/>
      <c r="B6124" s="57"/>
      <c r="C6124" s="57"/>
    </row>
    <row r="6125" customHeight="1" spans="1:3">
      <c r="A6125" s="57"/>
      <c r="B6125" s="57"/>
      <c r="C6125" s="57"/>
    </row>
    <row r="6126" customHeight="1" spans="1:3">
      <c r="A6126" s="57"/>
      <c r="B6126" s="57"/>
      <c r="C6126" s="57"/>
    </row>
    <row r="6127" customHeight="1" spans="1:3">
      <c r="A6127" s="57"/>
      <c r="B6127" s="57"/>
      <c r="C6127" s="57"/>
    </row>
    <row r="6128" customHeight="1" spans="1:3">
      <c r="A6128" s="57"/>
      <c r="B6128" s="57"/>
      <c r="C6128" s="57"/>
    </row>
    <row r="6129" customHeight="1" spans="1:3">
      <c r="A6129" s="57"/>
      <c r="B6129" s="57"/>
      <c r="C6129" s="57"/>
    </row>
    <row r="6130" customHeight="1" spans="1:3">
      <c r="A6130" s="57"/>
      <c r="B6130" s="57"/>
      <c r="C6130" s="57"/>
    </row>
    <row r="6131" customHeight="1" spans="1:3">
      <c r="A6131" s="57"/>
      <c r="B6131" s="57"/>
      <c r="C6131" s="57"/>
    </row>
    <row r="6132" customHeight="1" spans="1:3">
      <c r="A6132" s="57"/>
      <c r="B6132" s="57"/>
      <c r="C6132" s="57"/>
    </row>
    <row r="6133" customHeight="1" spans="1:3">
      <c r="A6133" s="57"/>
      <c r="B6133" s="57"/>
      <c r="C6133" s="57"/>
    </row>
    <row r="6134" customHeight="1" spans="1:3">
      <c r="A6134" s="57"/>
      <c r="B6134" s="57"/>
      <c r="C6134" s="57"/>
    </row>
    <row r="6135" customHeight="1" spans="1:3">
      <c r="A6135" s="57"/>
      <c r="B6135" s="57"/>
      <c r="C6135" s="57"/>
    </row>
    <row r="6136" customHeight="1" spans="1:3">
      <c r="A6136" s="57"/>
      <c r="B6136" s="57"/>
      <c r="C6136" s="57"/>
    </row>
    <row r="6137" customHeight="1" spans="1:3">
      <c r="A6137" s="57"/>
      <c r="B6137" s="57"/>
      <c r="C6137" s="57"/>
    </row>
    <row r="6138" customHeight="1" spans="1:3">
      <c r="A6138" s="57"/>
      <c r="B6138" s="57"/>
      <c r="C6138" s="57"/>
    </row>
    <row r="6139" customHeight="1" spans="1:3">
      <c r="A6139" s="57"/>
      <c r="B6139" s="57"/>
      <c r="C6139" s="57"/>
    </row>
    <row r="6140" customHeight="1" spans="1:3">
      <c r="A6140" s="57"/>
      <c r="B6140" s="57"/>
      <c r="C6140" s="57"/>
    </row>
    <row r="6141" customHeight="1" spans="1:3">
      <c r="A6141" s="57"/>
      <c r="B6141" s="57"/>
      <c r="C6141" s="57"/>
    </row>
    <row r="6142" customHeight="1" spans="1:3">
      <c r="A6142" s="57"/>
      <c r="B6142" s="57"/>
      <c r="C6142" s="57"/>
    </row>
    <row r="6143" customHeight="1" spans="1:3">
      <c r="A6143" s="57"/>
      <c r="B6143" s="57"/>
      <c r="C6143" s="57"/>
    </row>
    <row r="6144" customHeight="1" spans="1:3">
      <c r="A6144" s="57"/>
      <c r="B6144" s="57"/>
      <c r="C6144" s="57"/>
    </row>
    <row r="6145" customHeight="1" spans="1:3">
      <c r="A6145" s="57"/>
      <c r="B6145" s="57"/>
      <c r="C6145" s="57"/>
    </row>
    <row r="6146" customHeight="1" spans="1:3">
      <c r="A6146" s="57"/>
      <c r="B6146" s="57"/>
      <c r="C6146" s="57"/>
    </row>
    <row r="6147" customHeight="1" spans="1:3">
      <c r="A6147" s="57"/>
      <c r="B6147" s="57"/>
      <c r="C6147" s="57"/>
    </row>
    <row r="6148" customHeight="1" spans="1:3">
      <c r="A6148" s="57"/>
      <c r="B6148" s="57"/>
      <c r="C6148" s="57"/>
    </row>
    <row r="6149" customHeight="1" spans="1:3">
      <c r="A6149" s="57"/>
      <c r="B6149" s="57"/>
      <c r="C6149" s="57"/>
    </row>
    <row r="6150" customHeight="1" spans="1:3">
      <c r="A6150" s="57"/>
      <c r="B6150" s="57"/>
      <c r="C6150" s="57"/>
    </row>
    <row r="6151" customHeight="1" spans="1:3">
      <c r="A6151" s="57"/>
      <c r="B6151" s="57"/>
      <c r="C6151" s="57"/>
    </row>
    <row r="6152" customHeight="1" spans="1:3">
      <c r="A6152" s="57"/>
      <c r="B6152" s="57"/>
      <c r="C6152" s="57"/>
    </row>
    <row r="6153" customHeight="1" spans="1:3">
      <c r="A6153" s="57"/>
      <c r="B6153" s="57"/>
      <c r="C6153" s="57"/>
    </row>
    <row r="6154" customHeight="1" spans="1:3">
      <c r="A6154" s="57"/>
      <c r="B6154" s="57"/>
      <c r="C6154" s="57"/>
    </row>
    <row r="6155" customHeight="1" spans="1:3">
      <c r="A6155" s="57"/>
      <c r="B6155" s="57"/>
      <c r="C6155" s="57"/>
    </row>
    <row r="6156" customHeight="1" spans="1:3">
      <c r="A6156" s="57"/>
      <c r="B6156" s="57"/>
      <c r="C6156" s="57"/>
    </row>
    <row r="6157" customHeight="1" spans="1:3">
      <c r="A6157" s="57"/>
      <c r="B6157" s="57"/>
      <c r="C6157" s="57"/>
    </row>
    <row r="6158" customHeight="1" spans="1:3">
      <c r="A6158" s="57"/>
      <c r="B6158" s="57"/>
      <c r="C6158" s="57"/>
    </row>
    <row r="6159" customHeight="1" spans="1:3">
      <c r="A6159" s="57"/>
      <c r="B6159" s="57"/>
      <c r="C6159" s="57"/>
    </row>
    <row r="6160" customHeight="1" spans="1:3">
      <c r="A6160" s="57"/>
      <c r="B6160" s="57"/>
      <c r="C6160" s="57"/>
    </row>
    <row r="6161" customHeight="1" spans="1:3">
      <c r="A6161" s="57"/>
      <c r="B6161" s="57"/>
      <c r="C6161" s="57"/>
    </row>
    <row r="6162" customHeight="1" spans="1:3">
      <c r="A6162" s="57"/>
      <c r="B6162" s="57"/>
      <c r="C6162" s="57"/>
    </row>
    <row r="6163" customHeight="1" spans="1:3">
      <c r="A6163" s="57"/>
      <c r="B6163" s="57"/>
      <c r="C6163" s="57"/>
    </row>
    <row r="6164" customHeight="1" spans="1:3">
      <c r="A6164" s="57"/>
      <c r="B6164" s="57"/>
      <c r="C6164" s="57"/>
    </row>
    <row r="6165" customHeight="1" spans="1:3">
      <c r="A6165" s="57"/>
      <c r="B6165" s="57"/>
      <c r="C6165" s="57"/>
    </row>
    <row r="6166" customHeight="1" spans="1:3">
      <c r="A6166" s="57"/>
      <c r="B6166" s="57"/>
      <c r="C6166" s="57"/>
    </row>
    <row r="6167" customHeight="1" spans="1:3">
      <c r="A6167" s="57"/>
      <c r="B6167" s="57"/>
      <c r="C6167" s="57"/>
    </row>
    <row r="6168" customHeight="1" spans="1:3">
      <c r="A6168" s="57"/>
      <c r="B6168" s="57"/>
      <c r="C6168" s="57"/>
    </row>
    <row r="6169" customHeight="1" spans="1:3">
      <c r="A6169" s="57"/>
      <c r="B6169" s="57"/>
      <c r="C6169" s="57"/>
    </row>
    <row r="6170" customHeight="1" spans="1:3">
      <c r="A6170" s="57"/>
      <c r="B6170" s="57"/>
      <c r="C6170" s="57"/>
    </row>
    <row r="6171" customHeight="1" spans="1:3">
      <c r="A6171" s="57"/>
      <c r="B6171" s="57"/>
      <c r="C6171" s="57"/>
    </row>
    <row r="6172" customHeight="1" spans="1:3">
      <c r="A6172" s="57"/>
      <c r="B6172" s="57"/>
      <c r="C6172" s="57"/>
    </row>
    <row r="6173" customHeight="1" spans="1:3">
      <c r="A6173" s="57"/>
      <c r="B6173" s="57"/>
      <c r="C6173" s="57"/>
    </row>
    <row r="6174" customHeight="1" spans="1:3">
      <c r="A6174" s="57"/>
      <c r="B6174" s="57"/>
      <c r="C6174" s="57"/>
    </row>
    <row r="6175" customHeight="1" spans="1:3">
      <c r="A6175" s="57"/>
      <c r="B6175" s="57"/>
      <c r="C6175" s="57"/>
    </row>
    <row r="6176" customHeight="1" spans="1:3">
      <c r="A6176" s="57"/>
      <c r="B6176" s="57"/>
      <c r="C6176" s="57"/>
    </row>
    <row r="6177" customHeight="1" spans="1:3">
      <c r="A6177" s="57"/>
      <c r="B6177" s="57"/>
      <c r="C6177" s="57"/>
    </row>
    <row r="6178" customHeight="1" spans="1:3">
      <c r="A6178" s="57"/>
      <c r="B6178" s="57"/>
      <c r="C6178" s="57"/>
    </row>
    <row r="6179" customHeight="1" spans="1:3">
      <c r="A6179" s="57"/>
      <c r="B6179" s="57"/>
      <c r="C6179" s="57"/>
    </row>
    <row r="6180" customHeight="1" spans="1:3">
      <c r="A6180" s="57"/>
      <c r="B6180" s="57"/>
      <c r="C6180" s="57"/>
    </row>
    <row r="6181" customHeight="1" spans="1:3">
      <c r="A6181" s="57"/>
      <c r="B6181" s="57"/>
      <c r="C6181" s="57"/>
    </row>
    <row r="6182" customHeight="1" spans="1:3">
      <c r="A6182" s="57"/>
      <c r="B6182" s="57"/>
      <c r="C6182" s="57"/>
    </row>
    <row r="6183" customHeight="1" spans="1:3">
      <c r="A6183" s="57"/>
      <c r="B6183" s="57"/>
      <c r="C6183" s="57"/>
    </row>
    <row r="6184" customHeight="1" spans="1:3">
      <c r="A6184" s="57"/>
      <c r="B6184" s="57"/>
      <c r="C6184" s="57"/>
    </row>
    <row r="6185" customHeight="1" spans="1:3">
      <c r="A6185" s="57"/>
      <c r="B6185" s="57"/>
      <c r="C6185" s="57"/>
    </row>
    <row r="6186" customHeight="1" spans="1:3">
      <c r="A6186" s="57"/>
      <c r="B6186" s="57"/>
      <c r="C6186" s="57"/>
    </row>
    <row r="6187" customHeight="1" spans="1:3">
      <c r="A6187" s="57"/>
      <c r="B6187" s="57"/>
      <c r="C6187" s="57"/>
    </row>
    <row r="6188" customHeight="1" spans="1:3">
      <c r="A6188" s="57"/>
      <c r="B6188" s="57"/>
      <c r="C6188" s="57"/>
    </row>
    <row r="6189" customHeight="1" spans="1:3">
      <c r="A6189" s="57"/>
      <c r="B6189" s="57"/>
      <c r="C6189" s="57"/>
    </row>
    <row r="6190" customHeight="1" spans="1:3">
      <c r="A6190" s="57"/>
      <c r="B6190" s="57"/>
      <c r="C6190" s="57"/>
    </row>
    <row r="6191" customHeight="1" spans="1:3">
      <c r="A6191" s="57"/>
      <c r="B6191" s="57"/>
      <c r="C6191" s="57"/>
    </row>
    <row r="6192" customHeight="1" spans="1:3">
      <c r="A6192" s="57"/>
      <c r="B6192" s="57"/>
      <c r="C6192" s="57"/>
    </row>
    <row r="6193" customHeight="1" spans="1:3">
      <c r="A6193" s="57"/>
      <c r="B6193" s="57"/>
      <c r="C6193" s="57"/>
    </row>
    <row r="6194" customHeight="1" spans="1:3">
      <c r="A6194" s="57"/>
      <c r="B6194" s="57"/>
      <c r="C6194" s="57"/>
    </row>
    <row r="6195" customHeight="1" spans="1:3">
      <c r="A6195" s="57"/>
      <c r="B6195" s="57"/>
      <c r="C6195" s="57"/>
    </row>
    <row r="6196" customHeight="1" spans="1:3">
      <c r="A6196" s="57"/>
      <c r="B6196" s="57"/>
      <c r="C6196" s="57"/>
    </row>
    <row r="6197" customHeight="1" spans="1:3">
      <c r="A6197" s="57"/>
      <c r="B6197" s="57"/>
      <c r="C6197" s="57"/>
    </row>
    <row r="6198" customHeight="1" spans="1:3">
      <c r="A6198" s="57"/>
      <c r="B6198" s="57"/>
      <c r="C6198" s="57"/>
    </row>
    <row r="6199" customHeight="1" spans="1:3">
      <c r="A6199" s="57"/>
      <c r="B6199" s="57"/>
      <c r="C6199" s="57"/>
    </row>
    <row r="6200" customHeight="1" spans="1:3">
      <c r="A6200" s="57"/>
      <c r="B6200" s="57"/>
      <c r="C6200" s="57"/>
    </row>
    <row r="6201" customHeight="1" spans="1:3">
      <c r="A6201" s="57"/>
      <c r="B6201" s="57"/>
      <c r="C6201" s="57"/>
    </row>
    <row r="6202" customHeight="1" spans="1:3">
      <c r="A6202" s="57"/>
      <c r="B6202" s="57"/>
      <c r="C6202" s="57"/>
    </row>
    <row r="6203" customHeight="1" spans="1:3">
      <c r="A6203" s="57"/>
      <c r="B6203" s="57"/>
      <c r="C6203" s="57"/>
    </row>
    <row r="6204" customHeight="1" spans="1:3">
      <c r="A6204" s="57"/>
      <c r="B6204" s="57"/>
      <c r="C6204" s="57"/>
    </row>
    <row r="6205" customHeight="1" spans="1:3">
      <c r="A6205" s="57"/>
      <c r="B6205" s="57"/>
      <c r="C6205" s="57"/>
    </row>
    <row r="6206" customHeight="1" spans="1:3">
      <c r="A6206" s="57"/>
      <c r="B6206" s="57"/>
      <c r="C6206" s="57"/>
    </row>
    <row r="6207" customHeight="1" spans="1:3">
      <c r="A6207" s="57"/>
      <c r="B6207" s="57"/>
      <c r="C6207" s="57"/>
    </row>
    <row r="6208" customHeight="1" spans="1:3">
      <c r="A6208" s="57"/>
      <c r="B6208" s="57"/>
      <c r="C6208" s="57"/>
    </row>
    <row r="6209" customHeight="1" spans="1:3">
      <c r="A6209" s="57"/>
      <c r="B6209" s="57"/>
      <c r="C6209" s="57"/>
    </row>
    <row r="6210" customHeight="1" spans="1:3">
      <c r="A6210" s="57"/>
      <c r="B6210" s="57"/>
      <c r="C6210" s="57"/>
    </row>
    <row r="6211" customHeight="1" spans="1:3">
      <c r="A6211" s="57"/>
      <c r="B6211" s="57"/>
      <c r="C6211" s="57"/>
    </row>
    <row r="6212" customHeight="1" spans="1:3">
      <c r="A6212" s="57"/>
      <c r="B6212" s="57"/>
      <c r="C6212" s="57"/>
    </row>
    <row r="6213" customHeight="1" spans="1:3">
      <c r="A6213" s="57"/>
      <c r="B6213" s="57"/>
      <c r="C6213" s="57"/>
    </row>
    <row r="6214" customHeight="1" spans="1:3">
      <c r="A6214" s="57"/>
      <c r="B6214" s="57"/>
      <c r="C6214" s="57"/>
    </row>
    <row r="6215" customHeight="1" spans="1:3">
      <c r="A6215" s="57"/>
      <c r="B6215" s="57"/>
      <c r="C6215" s="57"/>
    </row>
    <row r="6216" customHeight="1" spans="1:3">
      <c r="A6216" s="57"/>
      <c r="B6216" s="57"/>
      <c r="C6216" s="57"/>
    </row>
    <row r="6217" customHeight="1" spans="1:3">
      <c r="A6217" s="57"/>
      <c r="B6217" s="57"/>
      <c r="C6217" s="57"/>
    </row>
    <row r="6218" customHeight="1" spans="1:3">
      <c r="A6218" s="57"/>
      <c r="B6218" s="57"/>
      <c r="C6218" s="57"/>
    </row>
    <row r="6219" customHeight="1" spans="1:3">
      <c r="A6219" s="57"/>
      <c r="B6219" s="57"/>
      <c r="C6219" s="57"/>
    </row>
    <row r="6220" customHeight="1" spans="1:3">
      <c r="A6220" s="57"/>
      <c r="B6220" s="57"/>
      <c r="C6220" s="57"/>
    </row>
    <row r="6221" customHeight="1" spans="1:3">
      <c r="A6221" s="57"/>
      <c r="B6221" s="57"/>
      <c r="C6221" s="57"/>
    </row>
    <row r="6222" customHeight="1" spans="1:3">
      <c r="A6222" s="57"/>
      <c r="B6222" s="57"/>
      <c r="C6222" s="57"/>
    </row>
    <row r="6223" customHeight="1" spans="1:3">
      <c r="A6223" s="57"/>
      <c r="B6223" s="57"/>
      <c r="C6223" s="57"/>
    </row>
    <row r="6224" customHeight="1" spans="1:3">
      <c r="A6224" s="57"/>
      <c r="B6224" s="57"/>
      <c r="C6224" s="57"/>
    </row>
    <row r="6225" customHeight="1" spans="1:3">
      <c r="A6225" s="57"/>
      <c r="B6225" s="57"/>
      <c r="C6225" s="57"/>
    </row>
    <row r="6226" customHeight="1" spans="1:3">
      <c r="A6226" s="57"/>
      <c r="B6226" s="57"/>
      <c r="C6226" s="57"/>
    </row>
    <row r="6227" customHeight="1" spans="1:3">
      <c r="A6227" s="57"/>
      <c r="B6227" s="57"/>
      <c r="C6227" s="57"/>
    </row>
    <row r="6228" customHeight="1" spans="1:3">
      <c r="A6228" s="57"/>
      <c r="B6228" s="57"/>
      <c r="C6228" s="57"/>
    </row>
    <row r="6229" customHeight="1" spans="1:3">
      <c r="A6229" s="57"/>
      <c r="B6229" s="57"/>
      <c r="C6229" s="57"/>
    </row>
    <row r="6230" customHeight="1" spans="1:3">
      <c r="A6230" s="57"/>
      <c r="B6230" s="57"/>
      <c r="C6230" s="57"/>
    </row>
    <row r="6231" customHeight="1" spans="1:3">
      <c r="A6231" s="57"/>
      <c r="B6231" s="57"/>
      <c r="C6231" s="57"/>
    </row>
    <row r="6232" customHeight="1" spans="1:3">
      <c r="A6232" s="57"/>
      <c r="B6232" s="57"/>
      <c r="C6232" s="57"/>
    </row>
    <row r="6233" customHeight="1" spans="1:3">
      <c r="A6233" s="57"/>
      <c r="B6233" s="57"/>
      <c r="C6233" s="57"/>
    </row>
    <row r="6234" customHeight="1" spans="1:3">
      <c r="A6234" s="57"/>
      <c r="B6234" s="57"/>
      <c r="C6234" s="57"/>
    </row>
    <row r="6235" customHeight="1" spans="1:3">
      <c r="A6235" s="57"/>
      <c r="B6235" s="57"/>
      <c r="C6235" s="57"/>
    </row>
    <row r="6236" customHeight="1" spans="1:3">
      <c r="A6236" s="57"/>
      <c r="B6236" s="57"/>
      <c r="C6236" s="57"/>
    </row>
    <row r="6237" customHeight="1" spans="1:3">
      <c r="A6237" s="57"/>
      <c r="B6237" s="57"/>
      <c r="C6237" s="57"/>
    </row>
    <row r="6238" customHeight="1" spans="1:3">
      <c r="A6238" s="57"/>
      <c r="B6238" s="57"/>
      <c r="C6238" s="57"/>
    </row>
    <row r="6239" customHeight="1" spans="1:3">
      <c r="A6239" s="57"/>
      <c r="B6239" s="57"/>
      <c r="C6239" s="57"/>
    </row>
    <row r="6240" customHeight="1" spans="1:3">
      <c r="A6240" s="57"/>
      <c r="B6240" s="57"/>
      <c r="C6240" s="57"/>
    </row>
    <row r="6241" customHeight="1" spans="1:3">
      <c r="A6241" s="57"/>
      <c r="B6241" s="57"/>
      <c r="C6241" s="57"/>
    </row>
    <row r="6242" customHeight="1" spans="1:3">
      <c r="A6242" s="57"/>
      <c r="B6242" s="57"/>
      <c r="C6242" s="57"/>
    </row>
    <row r="6243" customHeight="1" spans="1:3">
      <c r="A6243" s="57"/>
      <c r="B6243" s="57"/>
      <c r="C6243" s="57"/>
    </row>
    <row r="6244" customHeight="1" spans="1:3">
      <c r="A6244" s="57"/>
      <c r="B6244" s="57"/>
      <c r="C6244" s="57"/>
    </row>
    <row r="6245" customHeight="1" spans="1:3">
      <c r="A6245" s="57"/>
      <c r="B6245" s="57"/>
      <c r="C6245" s="57"/>
    </row>
    <row r="6246" customHeight="1" spans="1:3">
      <c r="A6246" s="57"/>
      <c r="B6246" s="57"/>
      <c r="C6246" s="57"/>
    </row>
    <row r="6247" customHeight="1" spans="1:3">
      <c r="A6247" s="57"/>
      <c r="B6247" s="57"/>
      <c r="C6247" s="57"/>
    </row>
    <row r="6248" customHeight="1" spans="1:3">
      <c r="A6248" s="57"/>
      <c r="B6248" s="57"/>
      <c r="C6248" s="57"/>
    </row>
    <row r="6249" customHeight="1" spans="1:3">
      <c r="A6249" s="57"/>
      <c r="B6249" s="57"/>
      <c r="C6249" s="57"/>
    </row>
    <row r="6250" customHeight="1" spans="1:3">
      <c r="A6250" s="57"/>
      <c r="B6250" s="57"/>
      <c r="C6250" s="57"/>
    </row>
    <row r="6251" customHeight="1" spans="1:3">
      <c r="A6251" s="57"/>
      <c r="B6251" s="57"/>
      <c r="C6251" s="57"/>
    </row>
    <row r="6252" customHeight="1" spans="1:3">
      <c r="A6252" s="57"/>
      <c r="B6252" s="57"/>
      <c r="C6252" s="57"/>
    </row>
    <row r="6253" customHeight="1" spans="1:3">
      <c r="A6253" s="57"/>
      <c r="B6253" s="57"/>
      <c r="C6253" s="57"/>
    </row>
    <row r="6254" customHeight="1" spans="1:3">
      <c r="A6254" s="57"/>
      <c r="B6254" s="57"/>
      <c r="C6254" s="57"/>
    </row>
    <row r="6255" customHeight="1" spans="1:3">
      <c r="A6255" s="57"/>
      <c r="B6255" s="57"/>
      <c r="C6255" s="57"/>
    </row>
    <row r="6256" customHeight="1" spans="1:3">
      <c r="A6256" s="57"/>
      <c r="B6256" s="57"/>
      <c r="C6256" s="57"/>
    </row>
    <row r="6257" customHeight="1" spans="1:3">
      <c r="A6257" s="57"/>
      <c r="B6257" s="57"/>
      <c r="C6257" s="57"/>
    </row>
    <row r="6258" customHeight="1" spans="1:3">
      <c r="A6258" s="57"/>
      <c r="B6258" s="57"/>
      <c r="C6258" s="57"/>
    </row>
    <row r="6259" customHeight="1" spans="1:3">
      <c r="A6259" s="57"/>
      <c r="B6259" s="57"/>
      <c r="C6259" s="57"/>
    </row>
    <row r="6260" customHeight="1" spans="1:3">
      <c r="A6260" s="57"/>
      <c r="B6260" s="57"/>
      <c r="C6260" s="57"/>
    </row>
    <row r="6261" customHeight="1" spans="1:3">
      <c r="A6261" s="57"/>
      <c r="B6261" s="57"/>
      <c r="C6261" s="57"/>
    </row>
    <row r="6262" customHeight="1" spans="1:3">
      <c r="A6262" s="57"/>
      <c r="B6262" s="57"/>
      <c r="C6262" s="57"/>
    </row>
    <row r="6263" customHeight="1" spans="1:3">
      <c r="A6263" s="57"/>
      <c r="B6263" s="57"/>
      <c r="C6263" s="57"/>
    </row>
    <row r="6264" customHeight="1" spans="1:3">
      <c r="A6264" s="57"/>
      <c r="B6264" s="57"/>
      <c r="C6264" s="57"/>
    </row>
    <row r="6265" customHeight="1" spans="1:3">
      <c r="A6265" s="57"/>
      <c r="B6265" s="57"/>
      <c r="C6265" s="57"/>
    </row>
    <row r="6266" customHeight="1" spans="1:3">
      <c r="A6266" s="57"/>
      <c r="B6266" s="57"/>
      <c r="C6266" s="57"/>
    </row>
    <row r="6267" customHeight="1" spans="1:3">
      <c r="A6267" s="57"/>
      <c r="B6267" s="57"/>
      <c r="C6267" s="57"/>
    </row>
    <row r="6268" customHeight="1" spans="1:3">
      <c r="A6268" s="57"/>
      <c r="B6268" s="57"/>
      <c r="C6268" s="57"/>
    </row>
    <row r="6269" customHeight="1" spans="1:3">
      <c r="A6269" s="57"/>
      <c r="B6269" s="57"/>
      <c r="C6269" s="57"/>
    </row>
    <row r="6270" customHeight="1" spans="1:3">
      <c r="A6270" s="57"/>
      <c r="B6270" s="57"/>
      <c r="C6270" s="57"/>
    </row>
    <row r="6271" customHeight="1" spans="1:3">
      <c r="A6271" s="57"/>
      <c r="B6271" s="57"/>
      <c r="C6271" s="57"/>
    </row>
    <row r="6272" customHeight="1" spans="1:3">
      <c r="A6272" s="57"/>
      <c r="B6272" s="57"/>
      <c r="C6272" s="57"/>
    </row>
    <row r="6273" customHeight="1" spans="1:3">
      <c r="A6273" s="57"/>
      <c r="B6273" s="57"/>
      <c r="C6273" s="57"/>
    </row>
    <row r="6274" customHeight="1" spans="1:3">
      <c r="A6274" s="57"/>
      <c r="B6274" s="57"/>
      <c r="C6274" s="57"/>
    </row>
    <row r="6275" customHeight="1" spans="1:3">
      <c r="A6275" s="57"/>
      <c r="B6275" s="57"/>
      <c r="C6275" s="57"/>
    </row>
    <row r="6276" customHeight="1" spans="1:3">
      <c r="A6276" s="57"/>
      <c r="B6276" s="57"/>
      <c r="C6276" s="57"/>
    </row>
    <row r="6277" customHeight="1" spans="1:3">
      <c r="A6277" s="57"/>
      <c r="B6277" s="57"/>
      <c r="C6277" s="57"/>
    </row>
    <row r="6278" customHeight="1" spans="1:3">
      <c r="A6278" s="57"/>
      <c r="B6278" s="57"/>
      <c r="C6278" s="57"/>
    </row>
    <row r="6279" customHeight="1" spans="1:3">
      <c r="A6279" s="57"/>
      <c r="B6279" s="57"/>
      <c r="C6279" s="57"/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491"/>
  <sheetViews>
    <sheetView showGridLines="0" workbookViewId="0">
      <selection activeCell="A1" sqref="A1"/>
    </sheetView>
  </sheetViews>
  <sheetFormatPr defaultColWidth="14.4259259259259" defaultRowHeight="15" customHeight="1" outlineLevelCol="2"/>
  <cols>
    <col min="1" max="1" width="17.4259259259259" customWidth="1"/>
    <col min="2" max="2" width="29.4259259259259" customWidth="1"/>
    <col min="3" max="3" width="23.8611111111111" customWidth="1"/>
  </cols>
  <sheetData>
    <row r="1" customHeight="1" spans="1:3">
      <c r="A1" s="8"/>
      <c r="B1" s="8"/>
      <c r="C1" s="9"/>
    </row>
    <row r="2" hidden="1" customHeight="1" spans="1:3">
      <c r="A2" s="8" t="s">
        <v>13</v>
      </c>
      <c r="B2" s="8" t="s">
        <v>14</v>
      </c>
      <c r="C2" s="51" t="s">
        <v>15</v>
      </c>
    </row>
    <row r="3" customHeight="1" spans="1:3">
      <c r="A3" s="8">
        <v>1</v>
      </c>
      <c r="B3" s="8">
        <v>4</v>
      </c>
      <c r="C3" s="51">
        <v>8358500</v>
      </c>
    </row>
    <row r="4" hidden="1" customHeight="1" spans="1:3">
      <c r="A4" s="11">
        <v>4</v>
      </c>
      <c r="B4" s="25">
        <v>1</v>
      </c>
      <c r="C4" s="52">
        <v>2714000</v>
      </c>
    </row>
    <row r="5" hidden="1" customHeight="1" spans="1:3">
      <c r="A5" s="11">
        <v>6</v>
      </c>
      <c r="B5" s="25">
        <v>19</v>
      </c>
      <c r="C5" s="52">
        <v>17967556</v>
      </c>
    </row>
    <row r="6" hidden="1" customHeight="1" spans="1:3">
      <c r="A6" s="11">
        <v>8</v>
      </c>
      <c r="B6" s="25">
        <v>2</v>
      </c>
      <c r="C6" s="52">
        <v>3948062</v>
      </c>
    </row>
    <row r="7" customHeight="1" spans="1:3">
      <c r="A7" s="11">
        <v>10</v>
      </c>
      <c r="B7" s="25">
        <v>2</v>
      </c>
      <c r="C7" s="52">
        <v>2047600</v>
      </c>
    </row>
    <row r="8" customHeight="1" spans="1:3">
      <c r="A8" s="11">
        <v>11</v>
      </c>
      <c r="B8" s="25">
        <v>1</v>
      </c>
      <c r="C8" s="52">
        <v>908400</v>
      </c>
    </row>
    <row r="9" customHeight="1" spans="1:3">
      <c r="A9" s="11">
        <v>12</v>
      </c>
      <c r="B9" s="25">
        <v>1</v>
      </c>
      <c r="C9" s="52">
        <v>8850000</v>
      </c>
    </row>
    <row r="10" customHeight="1" spans="1:3">
      <c r="A10" s="11">
        <v>15</v>
      </c>
      <c r="B10" s="25">
        <v>67</v>
      </c>
      <c r="C10" s="52">
        <v>325250630</v>
      </c>
    </row>
    <row r="11" customHeight="1" spans="1:3">
      <c r="A11" s="11">
        <v>16</v>
      </c>
      <c r="B11" s="25">
        <v>1</v>
      </c>
      <c r="C11" s="52">
        <v>3717000</v>
      </c>
    </row>
    <row r="12" customHeight="1" spans="1:3">
      <c r="A12" s="11">
        <v>17</v>
      </c>
      <c r="B12" s="25">
        <v>3</v>
      </c>
      <c r="C12" s="52">
        <v>1323558</v>
      </c>
    </row>
    <row r="13" customHeight="1" spans="1:3">
      <c r="A13" s="11">
        <v>18</v>
      </c>
      <c r="B13" s="25">
        <v>3</v>
      </c>
      <c r="C13" s="52">
        <v>2706980</v>
      </c>
    </row>
    <row r="14" customHeight="1" spans="1:3">
      <c r="A14" s="11">
        <v>20</v>
      </c>
      <c r="B14" s="25">
        <v>3</v>
      </c>
      <c r="C14" s="52">
        <v>301562</v>
      </c>
    </row>
    <row r="15" customHeight="1" spans="1:3">
      <c r="A15" s="11">
        <v>21</v>
      </c>
      <c r="B15" s="25">
        <v>1</v>
      </c>
      <c r="C15" s="52">
        <v>374700</v>
      </c>
    </row>
    <row r="16" customHeight="1" spans="1:3">
      <c r="A16" s="11">
        <v>22</v>
      </c>
      <c r="B16" s="25">
        <v>6</v>
      </c>
      <c r="C16" s="52">
        <v>32987300</v>
      </c>
    </row>
    <row r="17" customHeight="1" spans="1:3">
      <c r="A17" s="11">
        <v>26</v>
      </c>
      <c r="B17" s="25">
        <v>4</v>
      </c>
      <c r="C17" s="52">
        <v>7439938</v>
      </c>
    </row>
    <row r="18" customHeight="1" spans="1:3">
      <c r="A18" s="11">
        <v>29</v>
      </c>
      <c r="B18" s="25">
        <v>4</v>
      </c>
      <c r="C18" s="52">
        <v>20967202</v>
      </c>
    </row>
    <row r="19" customHeight="1" spans="1:3">
      <c r="A19" s="11">
        <v>31</v>
      </c>
      <c r="B19" s="25">
        <v>1</v>
      </c>
      <c r="C19" s="52">
        <v>958100</v>
      </c>
    </row>
    <row r="20" customHeight="1" spans="1:3">
      <c r="A20" s="11">
        <v>32</v>
      </c>
      <c r="B20" s="25">
        <v>8</v>
      </c>
      <c r="C20" s="52">
        <v>7671700</v>
      </c>
    </row>
    <row r="21" customHeight="1" spans="1:3">
      <c r="A21" s="11">
        <v>33</v>
      </c>
      <c r="B21" s="25">
        <v>1</v>
      </c>
      <c r="C21" s="52">
        <v>742500</v>
      </c>
    </row>
    <row r="22" customHeight="1" spans="1:3">
      <c r="A22" s="11">
        <v>35</v>
      </c>
      <c r="B22" s="25">
        <v>1</v>
      </c>
      <c r="C22" s="52">
        <v>79600</v>
      </c>
    </row>
    <row r="23" hidden="1" customHeight="1" spans="1:3">
      <c r="A23" s="11">
        <v>36</v>
      </c>
      <c r="B23" s="25">
        <v>5</v>
      </c>
      <c r="C23" s="52">
        <v>11645500</v>
      </c>
    </row>
    <row r="24" customHeight="1" spans="1:3">
      <c r="A24" s="11">
        <v>37</v>
      </c>
      <c r="B24" s="25">
        <v>1</v>
      </c>
      <c r="C24" s="52">
        <v>2734300</v>
      </c>
    </row>
    <row r="25" customHeight="1" spans="1:3">
      <c r="A25" s="11">
        <v>39</v>
      </c>
      <c r="B25" s="25">
        <v>2</v>
      </c>
      <c r="C25" s="52">
        <v>4193600</v>
      </c>
    </row>
    <row r="26" customHeight="1" spans="1:3">
      <c r="A26" s="11">
        <v>50</v>
      </c>
      <c r="B26" s="25">
        <v>1</v>
      </c>
      <c r="C26" s="52">
        <v>2809500</v>
      </c>
    </row>
    <row r="27" customHeight="1" spans="1:3">
      <c r="A27" s="11">
        <v>51</v>
      </c>
      <c r="B27" s="25">
        <v>2</v>
      </c>
      <c r="C27" s="52">
        <v>2179400</v>
      </c>
    </row>
    <row r="28" customHeight="1" spans="1:3">
      <c r="A28" s="11">
        <v>58</v>
      </c>
      <c r="B28" s="25">
        <v>1</v>
      </c>
      <c r="C28" s="52">
        <v>72900</v>
      </c>
    </row>
    <row r="29" customHeight="1" spans="1:3">
      <c r="A29" s="11">
        <v>59</v>
      </c>
      <c r="B29" s="25">
        <v>29</v>
      </c>
      <c r="C29" s="52">
        <v>71524178</v>
      </c>
    </row>
    <row r="30" customHeight="1" spans="1:3">
      <c r="A30" s="11">
        <v>60</v>
      </c>
      <c r="B30" s="25">
        <v>4</v>
      </c>
      <c r="C30" s="52">
        <v>59910100</v>
      </c>
    </row>
    <row r="31" customHeight="1" spans="1:3">
      <c r="A31" s="11">
        <v>61</v>
      </c>
      <c r="B31" s="25">
        <v>7</v>
      </c>
      <c r="C31" s="52">
        <v>17854006</v>
      </c>
    </row>
    <row r="32" customHeight="1" spans="1:3">
      <c r="A32" s="11">
        <v>62</v>
      </c>
      <c r="B32" s="25">
        <v>2</v>
      </c>
      <c r="C32" s="52">
        <v>3854400</v>
      </c>
    </row>
    <row r="33" customHeight="1" spans="1:3">
      <c r="A33" s="11">
        <v>63</v>
      </c>
      <c r="B33" s="25">
        <v>19</v>
      </c>
      <c r="C33" s="52">
        <v>34779166</v>
      </c>
    </row>
    <row r="34" hidden="1" customHeight="1" spans="1:3">
      <c r="A34" s="11">
        <v>64</v>
      </c>
      <c r="B34" s="25">
        <v>4</v>
      </c>
      <c r="C34" s="52">
        <v>723900</v>
      </c>
    </row>
    <row r="35" customHeight="1" spans="1:3">
      <c r="A35" s="11">
        <v>65</v>
      </c>
      <c r="B35" s="25">
        <v>9</v>
      </c>
      <c r="C35" s="52">
        <v>12647700</v>
      </c>
    </row>
    <row r="36" hidden="1" customHeight="1" spans="1:3">
      <c r="A36" s="11">
        <v>66</v>
      </c>
      <c r="B36" s="25">
        <v>10</v>
      </c>
      <c r="C36" s="52">
        <v>26521400</v>
      </c>
    </row>
    <row r="37" hidden="1" customHeight="1" spans="1:3">
      <c r="A37" s="11">
        <v>67</v>
      </c>
      <c r="B37" s="25">
        <v>4</v>
      </c>
      <c r="C37" s="52">
        <v>15653000</v>
      </c>
    </row>
    <row r="38" hidden="1" customHeight="1" spans="1:3">
      <c r="A38" s="11">
        <v>68</v>
      </c>
      <c r="B38" s="25">
        <v>3</v>
      </c>
      <c r="C38" s="52">
        <v>13095300</v>
      </c>
    </row>
    <row r="39" hidden="1" customHeight="1" spans="1:3">
      <c r="A39" s="11">
        <v>69</v>
      </c>
      <c r="B39" s="25">
        <v>26</v>
      </c>
      <c r="C39" s="52">
        <v>187408094</v>
      </c>
    </row>
    <row r="40" customHeight="1" spans="1:3">
      <c r="A40" s="11">
        <v>70</v>
      </c>
      <c r="B40" s="25">
        <v>10</v>
      </c>
      <c r="C40" s="52">
        <v>22732900</v>
      </c>
    </row>
    <row r="41" customHeight="1" spans="1:3">
      <c r="A41" s="11">
        <v>74</v>
      </c>
      <c r="B41" s="25">
        <v>6</v>
      </c>
      <c r="C41" s="52">
        <v>14448400</v>
      </c>
    </row>
    <row r="42" customHeight="1" spans="1:3">
      <c r="A42" s="11">
        <v>75</v>
      </c>
      <c r="B42" s="25">
        <v>1</v>
      </c>
      <c r="C42" s="52">
        <v>2006000</v>
      </c>
    </row>
    <row r="43" customHeight="1" spans="1:3">
      <c r="A43" s="11">
        <v>76</v>
      </c>
      <c r="B43" s="25">
        <v>43</v>
      </c>
      <c r="C43" s="52">
        <v>94146228</v>
      </c>
    </row>
    <row r="44" customHeight="1" spans="1:3">
      <c r="A44" s="11">
        <v>83</v>
      </c>
      <c r="B44" s="25">
        <v>13</v>
      </c>
      <c r="C44" s="52">
        <v>5942710</v>
      </c>
    </row>
    <row r="45" customHeight="1" spans="1:3">
      <c r="A45" s="11">
        <v>84</v>
      </c>
      <c r="B45" s="25">
        <v>2</v>
      </c>
      <c r="C45" s="52">
        <v>1781142</v>
      </c>
    </row>
    <row r="46" hidden="1" customHeight="1" spans="1:3">
      <c r="A46" s="11">
        <v>94</v>
      </c>
      <c r="B46" s="25">
        <v>2</v>
      </c>
      <c r="C46" s="52">
        <v>4329600</v>
      </c>
    </row>
    <row r="47" customHeight="1" spans="1:3">
      <c r="A47" s="11">
        <v>95</v>
      </c>
      <c r="B47" s="25">
        <v>4</v>
      </c>
      <c r="C47" s="52">
        <v>5653100</v>
      </c>
    </row>
    <row r="48" customHeight="1" spans="1:3">
      <c r="A48" s="11">
        <v>96</v>
      </c>
      <c r="B48" s="25">
        <v>7</v>
      </c>
      <c r="C48" s="52">
        <v>67145500</v>
      </c>
    </row>
    <row r="49" customHeight="1" spans="1:3">
      <c r="A49" s="11">
        <v>100</v>
      </c>
      <c r="B49" s="25">
        <v>4</v>
      </c>
      <c r="C49" s="52">
        <v>5968300</v>
      </c>
    </row>
    <row r="50" customHeight="1" spans="1:3">
      <c r="A50" s="11">
        <v>103</v>
      </c>
      <c r="B50" s="25">
        <v>1</v>
      </c>
      <c r="C50" s="52">
        <v>1062000</v>
      </c>
    </row>
    <row r="51" customHeight="1" spans="1:3">
      <c r="A51" s="11">
        <v>107</v>
      </c>
      <c r="B51" s="25">
        <v>2</v>
      </c>
      <c r="C51" s="52">
        <v>814400</v>
      </c>
    </row>
    <row r="52" customHeight="1" spans="1:3">
      <c r="A52" s="11">
        <v>112</v>
      </c>
      <c r="B52" s="25">
        <v>6</v>
      </c>
      <c r="C52" s="52">
        <v>6733800</v>
      </c>
    </row>
    <row r="53" hidden="1" customHeight="1" spans="1:3">
      <c r="A53" s="11">
        <v>113</v>
      </c>
      <c r="B53" s="25">
        <v>6</v>
      </c>
      <c r="C53" s="52">
        <v>3649160</v>
      </c>
    </row>
    <row r="54" customHeight="1" spans="1:3">
      <c r="A54" s="11">
        <v>114</v>
      </c>
      <c r="B54" s="25">
        <v>1</v>
      </c>
      <c r="C54" s="52">
        <v>354000</v>
      </c>
    </row>
    <row r="55" customHeight="1" spans="1:3">
      <c r="A55" s="11">
        <v>116</v>
      </c>
      <c r="B55" s="25">
        <v>5</v>
      </c>
      <c r="C55" s="52">
        <v>91207600</v>
      </c>
    </row>
    <row r="56" customHeight="1" spans="1:3">
      <c r="A56" s="11">
        <v>117</v>
      </c>
      <c r="B56" s="25">
        <v>8</v>
      </c>
      <c r="C56" s="52">
        <v>10669400</v>
      </c>
    </row>
    <row r="57" customHeight="1" spans="1:3">
      <c r="A57" s="11">
        <v>119</v>
      </c>
      <c r="B57" s="25">
        <v>10</v>
      </c>
      <c r="C57" s="52">
        <v>9015544</v>
      </c>
    </row>
    <row r="58" customHeight="1" spans="1:3">
      <c r="A58" s="11">
        <v>121</v>
      </c>
      <c r="B58" s="25">
        <v>1</v>
      </c>
      <c r="C58" s="52">
        <v>2905396</v>
      </c>
    </row>
    <row r="59" customHeight="1" spans="1:3">
      <c r="A59" s="11">
        <v>122</v>
      </c>
      <c r="B59" s="25">
        <v>6</v>
      </c>
      <c r="C59" s="52">
        <v>11003028</v>
      </c>
    </row>
    <row r="60" hidden="1" customHeight="1" spans="1:3">
      <c r="A60" s="11">
        <v>129</v>
      </c>
      <c r="B60" s="25">
        <v>1</v>
      </c>
      <c r="C60" s="52">
        <v>3090500</v>
      </c>
    </row>
    <row r="61" customHeight="1" spans="1:3">
      <c r="A61" s="11">
        <v>130</v>
      </c>
      <c r="B61" s="25">
        <v>1</v>
      </c>
      <c r="C61" s="52">
        <v>624500</v>
      </c>
    </row>
    <row r="62" customHeight="1" spans="1:3">
      <c r="A62" s="11">
        <v>134</v>
      </c>
      <c r="B62" s="25">
        <v>33</v>
      </c>
      <c r="C62" s="52">
        <v>81606518</v>
      </c>
    </row>
    <row r="63" customHeight="1" spans="1:3">
      <c r="A63" s="11">
        <v>135</v>
      </c>
      <c r="B63" s="25">
        <v>1</v>
      </c>
      <c r="C63" s="52">
        <v>2028300</v>
      </c>
    </row>
    <row r="64" customHeight="1" spans="1:3">
      <c r="A64" s="11">
        <v>136</v>
      </c>
      <c r="B64" s="25">
        <v>2</v>
      </c>
      <c r="C64" s="52">
        <v>851842</v>
      </c>
    </row>
    <row r="65" customHeight="1" spans="1:3">
      <c r="A65" s="11">
        <v>139</v>
      </c>
      <c r="B65" s="25">
        <v>1</v>
      </c>
      <c r="C65" s="52">
        <v>3410200</v>
      </c>
    </row>
    <row r="66" customHeight="1" spans="1:3">
      <c r="A66" s="11">
        <v>140</v>
      </c>
      <c r="B66" s="25">
        <v>1</v>
      </c>
      <c r="C66" s="52">
        <v>301600</v>
      </c>
    </row>
    <row r="67" hidden="1" customHeight="1" spans="1:3">
      <c r="A67" s="11">
        <v>141</v>
      </c>
      <c r="B67" s="25">
        <v>1</v>
      </c>
      <c r="C67" s="52">
        <v>687900</v>
      </c>
    </row>
    <row r="68" customHeight="1" spans="1:3">
      <c r="A68" s="11">
        <v>142</v>
      </c>
      <c r="B68" s="25">
        <v>1</v>
      </c>
      <c r="C68" s="52">
        <v>3475600</v>
      </c>
    </row>
    <row r="69" hidden="1" customHeight="1" spans="1:3">
      <c r="A69" s="11">
        <v>144</v>
      </c>
      <c r="B69" s="25">
        <v>6</v>
      </c>
      <c r="C69" s="52">
        <v>5818440</v>
      </c>
    </row>
    <row r="70" customHeight="1" spans="1:3">
      <c r="A70" s="11">
        <v>146</v>
      </c>
      <c r="B70" s="25">
        <v>1</v>
      </c>
      <c r="C70" s="52">
        <v>153400</v>
      </c>
    </row>
    <row r="71" hidden="1" customHeight="1" spans="1:3">
      <c r="A71" s="11">
        <v>147</v>
      </c>
      <c r="B71" s="25">
        <v>1</v>
      </c>
      <c r="C71" s="52">
        <v>5900000</v>
      </c>
    </row>
    <row r="72" customHeight="1" spans="1:3">
      <c r="A72" s="11">
        <v>148</v>
      </c>
      <c r="B72" s="25">
        <v>19</v>
      </c>
      <c r="C72" s="52">
        <v>95311424</v>
      </c>
    </row>
    <row r="73" customHeight="1" spans="1:3">
      <c r="A73" s="11">
        <v>149</v>
      </c>
      <c r="B73" s="25">
        <v>1</v>
      </c>
      <c r="C73" s="52">
        <v>141128</v>
      </c>
    </row>
    <row r="74" customHeight="1" spans="1:3">
      <c r="A74" s="11">
        <v>150</v>
      </c>
      <c r="B74" s="25">
        <v>3</v>
      </c>
      <c r="C74" s="52">
        <v>1965166</v>
      </c>
    </row>
    <row r="75" customHeight="1" spans="1:3">
      <c r="A75" s="11">
        <v>152</v>
      </c>
      <c r="B75" s="25">
        <v>1</v>
      </c>
      <c r="C75" s="52">
        <v>116200</v>
      </c>
    </row>
    <row r="76" customHeight="1" spans="1:3">
      <c r="A76" s="11">
        <v>153</v>
      </c>
      <c r="B76" s="25">
        <v>1</v>
      </c>
      <c r="C76" s="52">
        <v>2124000</v>
      </c>
    </row>
    <row r="77" customHeight="1" spans="1:3">
      <c r="A77" s="11">
        <v>154</v>
      </c>
      <c r="B77" s="25">
        <v>3</v>
      </c>
      <c r="C77" s="52">
        <v>4597200</v>
      </c>
    </row>
    <row r="78" customHeight="1" spans="1:3">
      <c r="A78" s="11">
        <v>155</v>
      </c>
      <c r="B78" s="25">
        <v>3</v>
      </c>
      <c r="C78" s="52">
        <v>3712100</v>
      </c>
    </row>
    <row r="79" customHeight="1" spans="1:3">
      <c r="A79" s="11">
        <v>158</v>
      </c>
      <c r="B79" s="25">
        <v>3</v>
      </c>
      <c r="C79" s="52">
        <v>57733900</v>
      </c>
    </row>
    <row r="80" customHeight="1" spans="1:3">
      <c r="A80" s="11">
        <v>160</v>
      </c>
      <c r="B80" s="25">
        <v>1</v>
      </c>
      <c r="C80" s="52">
        <v>97500</v>
      </c>
    </row>
    <row r="81" customHeight="1" spans="1:3">
      <c r="A81" s="11">
        <v>161</v>
      </c>
      <c r="B81" s="25">
        <v>1</v>
      </c>
      <c r="C81" s="52">
        <v>170000</v>
      </c>
    </row>
    <row r="82" customHeight="1" spans="1:3">
      <c r="A82" s="11">
        <v>163</v>
      </c>
      <c r="B82" s="25">
        <v>1</v>
      </c>
      <c r="C82" s="52">
        <v>4775800</v>
      </c>
    </row>
    <row r="83" customHeight="1" spans="1:3">
      <c r="A83" s="11">
        <v>165</v>
      </c>
      <c r="B83" s="25">
        <v>2</v>
      </c>
      <c r="C83" s="52">
        <v>831640</v>
      </c>
    </row>
    <row r="84" hidden="1" customHeight="1" spans="1:3">
      <c r="A84" s="11">
        <v>169</v>
      </c>
      <c r="B84" s="25">
        <v>1</v>
      </c>
      <c r="C84" s="52">
        <v>67500</v>
      </c>
    </row>
    <row r="85" customHeight="1" spans="1:3">
      <c r="A85" s="11">
        <v>170</v>
      </c>
      <c r="B85" s="25">
        <v>4</v>
      </c>
      <c r="C85" s="52">
        <v>8581566</v>
      </c>
    </row>
    <row r="86" customHeight="1" spans="1:3">
      <c r="A86" s="11">
        <v>171</v>
      </c>
      <c r="B86" s="25">
        <v>1</v>
      </c>
      <c r="C86" s="52">
        <v>116700</v>
      </c>
    </row>
    <row r="87" customHeight="1" spans="1:3">
      <c r="A87" s="11">
        <v>180</v>
      </c>
      <c r="B87" s="25">
        <v>1</v>
      </c>
      <c r="C87" s="52">
        <v>135500</v>
      </c>
    </row>
    <row r="88" customHeight="1" spans="1:3">
      <c r="A88" s="11">
        <v>182</v>
      </c>
      <c r="B88" s="25">
        <v>3</v>
      </c>
      <c r="C88" s="52">
        <v>6234584</v>
      </c>
    </row>
    <row r="89" customHeight="1" spans="1:3">
      <c r="A89" s="11">
        <v>183</v>
      </c>
      <c r="B89" s="25">
        <v>6</v>
      </c>
      <c r="C89" s="52">
        <v>7906400</v>
      </c>
    </row>
    <row r="90" hidden="1" customHeight="1" spans="1:3">
      <c r="A90" s="11">
        <v>187</v>
      </c>
      <c r="B90" s="25">
        <v>4</v>
      </c>
      <c r="C90" s="52">
        <v>6699700</v>
      </c>
    </row>
    <row r="91" hidden="1" customHeight="1" spans="1:3">
      <c r="A91" s="11">
        <v>188</v>
      </c>
      <c r="B91" s="25">
        <v>4</v>
      </c>
      <c r="C91" s="52">
        <v>1693554</v>
      </c>
    </row>
    <row r="92" hidden="1" customHeight="1" spans="1:3">
      <c r="A92" s="11">
        <v>189</v>
      </c>
      <c r="B92" s="25">
        <v>4</v>
      </c>
      <c r="C92" s="52">
        <v>16867800</v>
      </c>
    </row>
    <row r="93" customHeight="1" spans="1:3">
      <c r="A93" s="11">
        <v>190</v>
      </c>
      <c r="B93" s="25">
        <v>1</v>
      </c>
      <c r="C93" s="52">
        <v>768298</v>
      </c>
    </row>
    <row r="94" customHeight="1" spans="1:3">
      <c r="A94" s="11">
        <v>191</v>
      </c>
      <c r="B94" s="25">
        <v>1</v>
      </c>
      <c r="C94" s="52">
        <v>109100</v>
      </c>
    </row>
    <row r="95" customHeight="1" spans="1:3">
      <c r="A95" s="11">
        <v>193</v>
      </c>
      <c r="B95" s="25">
        <v>4</v>
      </c>
      <c r="C95" s="52">
        <v>561060</v>
      </c>
    </row>
    <row r="96" hidden="1" customHeight="1" spans="1:3">
      <c r="A96" s="11">
        <v>194</v>
      </c>
      <c r="B96" s="25">
        <v>2</v>
      </c>
      <c r="C96" s="52">
        <v>214212</v>
      </c>
    </row>
    <row r="97" customHeight="1" spans="1:3">
      <c r="A97" s="11">
        <v>195</v>
      </c>
      <c r="B97" s="25">
        <v>1</v>
      </c>
      <c r="C97" s="52">
        <v>698324</v>
      </c>
    </row>
    <row r="98" hidden="1" customHeight="1" spans="1:3">
      <c r="A98" s="11">
        <v>196</v>
      </c>
      <c r="B98" s="25">
        <v>1</v>
      </c>
      <c r="C98" s="52">
        <v>1326556</v>
      </c>
    </row>
    <row r="99" customHeight="1" spans="1:3">
      <c r="A99" s="11">
        <v>197</v>
      </c>
      <c r="B99" s="25">
        <v>8</v>
      </c>
      <c r="C99" s="52">
        <v>20748538</v>
      </c>
    </row>
    <row r="100" customHeight="1" spans="1:3">
      <c r="A100" s="11">
        <v>198</v>
      </c>
      <c r="B100" s="25">
        <v>2</v>
      </c>
      <c r="C100" s="52">
        <v>6490000</v>
      </c>
    </row>
    <row r="101" hidden="1" customHeight="1" spans="1:3">
      <c r="A101" s="11">
        <v>199</v>
      </c>
      <c r="B101" s="25">
        <v>4</v>
      </c>
      <c r="C101" s="52">
        <v>2823200</v>
      </c>
    </row>
    <row r="102" hidden="1" customHeight="1" spans="1:3">
      <c r="A102" s="11">
        <v>200</v>
      </c>
      <c r="B102" s="25">
        <v>2</v>
      </c>
      <c r="C102" s="52">
        <v>2363500</v>
      </c>
    </row>
    <row r="103" customHeight="1" spans="1:3">
      <c r="A103" s="11">
        <v>201</v>
      </c>
      <c r="B103" s="25">
        <v>2</v>
      </c>
      <c r="C103" s="52">
        <v>4642200</v>
      </c>
    </row>
    <row r="104" customHeight="1" spans="1:3">
      <c r="A104" s="11">
        <v>202</v>
      </c>
      <c r="B104" s="25">
        <v>2</v>
      </c>
      <c r="C104" s="52">
        <v>808400</v>
      </c>
    </row>
    <row r="105" hidden="1" customHeight="1" spans="1:3">
      <c r="A105" s="11">
        <v>203</v>
      </c>
      <c r="B105" s="25">
        <v>2</v>
      </c>
      <c r="C105" s="52">
        <v>1888000</v>
      </c>
    </row>
    <row r="106" customHeight="1" spans="1:3">
      <c r="A106" s="11">
        <v>204</v>
      </c>
      <c r="B106" s="25">
        <v>1</v>
      </c>
      <c r="C106" s="52">
        <v>4864000</v>
      </c>
    </row>
    <row r="107" customHeight="1" spans="1:3">
      <c r="A107" s="11">
        <v>205</v>
      </c>
      <c r="B107" s="25">
        <v>1</v>
      </c>
      <c r="C107" s="52">
        <v>295000</v>
      </c>
    </row>
    <row r="108" hidden="1" customHeight="1" spans="1:3">
      <c r="A108" s="11">
        <v>206</v>
      </c>
      <c r="B108" s="25">
        <v>4</v>
      </c>
      <c r="C108" s="52">
        <v>2670300</v>
      </c>
    </row>
    <row r="109" customHeight="1" spans="1:3">
      <c r="A109" s="11">
        <v>207</v>
      </c>
      <c r="B109" s="25">
        <v>2</v>
      </c>
      <c r="C109" s="52">
        <v>348300</v>
      </c>
    </row>
    <row r="110" customHeight="1" spans="1:3">
      <c r="A110" s="11">
        <v>208</v>
      </c>
      <c r="B110" s="25">
        <v>1</v>
      </c>
      <c r="C110" s="52">
        <v>213800</v>
      </c>
    </row>
    <row r="111" customHeight="1" spans="1:3">
      <c r="A111" s="11">
        <v>209</v>
      </c>
      <c r="B111" s="25">
        <v>1</v>
      </c>
      <c r="C111" s="52">
        <v>456306</v>
      </c>
    </row>
    <row r="112" hidden="1" customHeight="1" spans="1:3">
      <c r="A112" s="11">
        <v>210</v>
      </c>
      <c r="B112" s="25">
        <v>34</v>
      </c>
      <c r="C112" s="52">
        <v>72228926</v>
      </c>
    </row>
    <row r="113" hidden="1" customHeight="1" spans="1:3">
      <c r="A113" s="11">
        <v>211</v>
      </c>
      <c r="B113" s="25">
        <v>16</v>
      </c>
      <c r="C113" s="52">
        <v>19744600</v>
      </c>
    </row>
    <row r="114" customHeight="1" spans="1:3">
      <c r="A114" s="11">
        <v>212</v>
      </c>
      <c r="B114" s="25">
        <v>9</v>
      </c>
      <c r="C114" s="52">
        <v>48217200</v>
      </c>
    </row>
    <row r="115" customHeight="1" spans="1:3">
      <c r="A115" s="11">
        <v>213</v>
      </c>
      <c r="B115" s="25">
        <v>10</v>
      </c>
      <c r="C115" s="52">
        <v>21534646</v>
      </c>
    </row>
    <row r="116" customHeight="1" spans="1:3">
      <c r="A116" s="11">
        <v>214</v>
      </c>
      <c r="B116" s="25">
        <v>1</v>
      </c>
      <c r="C116" s="52">
        <v>733000</v>
      </c>
    </row>
    <row r="117" hidden="1" customHeight="1" spans="1:3">
      <c r="A117" s="11">
        <v>215</v>
      </c>
      <c r="B117" s="25">
        <v>1</v>
      </c>
      <c r="C117" s="52">
        <v>338100</v>
      </c>
    </row>
    <row r="118" customHeight="1" spans="1:3">
      <c r="A118" s="11">
        <v>216</v>
      </c>
      <c r="B118" s="25">
        <v>1</v>
      </c>
      <c r="C118" s="52">
        <v>1356300</v>
      </c>
    </row>
    <row r="119" customHeight="1" spans="1:3">
      <c r="A119" s="11">
        <v>217</v>
      </c>
      <c r="B119" s="25">
        <v>1</v>
      </c>
      <c r="C119" s="52">
        <v>12390000</v>
      </c>
    </row>
    <row r="120" hidden="1" customHeight="1" spans="1:3">
      <c r="A120" s="11">
        <v>218</v>
      </c>
      <c r="B120" s="25">
        <v>3</v>
      </c>
      <c r="C120" s="52">
        <v>2216000</v>
      </c>
    </row>
    <row r="121" hidden="1" customHeight="1" spans="1:3">
      <c r="A121" s="11">
        <v>219</v>
      </c>
      <c r="B121" s="25">
        <v>1</v>
      </c>
      <c r="C121" s="52">
        <v>1546154</v>
      </c>
    </row>
    <row r="122" hidden="1" customHeight="1" spans="1:3">
      <c r="A122" s="11">
        <v>220</v>
      </c>
      <c r="B122" s="25">
        <v>1</v>
      </c>
      <c r="C122" s="52">
        <v>83000</v>
      </c>
    </row>
    <row r="123" customHeight="1" spans="1:3">
      <c r="A123" s="11">
        <v>221</v>
      </c>
      <c r="B123" s="25">
        <v>2</v>
      </c>
      <c r="C123" s="52">
        <v>2762000</v>
      </c>
    </row>
    <row r="124" customHeight="1" spans="1:3">
      <c r="A124" s="11">
        <v>222</v>
      </c>
      <c r="B124" s="25">
        <v>2</v>
      </c>
      <c r="C124" s="52">
        <v>2477328</v>
      </c>
    </row>
    <row r="125" customHeight="1" spans="1:3">
      <c r="A125" s="11">
        <v>223</v>
      </c>
      <c r="B125" s="25">
        <v>1</v>
      </c>
      <c r="C125" s="52">
        <v>76800</v>
      </c>
    </row>
    <row r="126" customHeight="1" spans="1:3">
      <c r="A126" s="11">
        <v>224</v>
      </c>
      <c r="B126" s="25">
        <v>2</v>
      </c>
      <c r="C126" s="52">
        <v>2625900</v>
      </c>
    </row>
    <row r="127" customHeight="1" spans="1:3">
      <c r="A127" s="11">
        <v>225</v>
      </c>
      <c r="B127" s="25">
        <v>1</v>
      </c>
      <c r="C127" s="52">
        <v>930700</v>
      </c>
    </row>
    <row r="128" hidden="1" customHeight="1" spans="1:3">
      <c r="A128" s="11">
        <v>226</v>
      </c>
      <c r="B128" s="25">
        <v>2</v>
      </c>
      <c r="C128" s="52">
        <v>1612446</v>
      </c>
    </row>
    <row r="129" customHeight="1" spans="1:3">
      <c r="A129" s="11">
        <v>227</v>
      </c>
      <c r="B129" s="25">
        <v>2</v>
      </c>
      <c r="C129" s="52">
        <v>1441100</v>
      </c>
    </row>
    <row r="130" hidden="1" customHeight="1" spans="1:3">
      <c r="A130" s="11">
        <v>228</v>
      </c>
      <c r="B130" s="25">
        <v>1</v>
      </c>
      <c r="C130" s="52">
        <v>1000000</v>
      </c>
    </row>
    <row r="131" hidden="1" customHeight="1" spans="1:3">
      <c r="A131" s="11">
        <v>229</v>
      </c>
      <c r="B131" s="25">
        <v>1</v>
      </c>
      <c r="C131" s="52">
        <v>3705200</v>
      </c>
    </row>
    <row r="132" hidden="1" customHeight="1" spans="1:3">
      <c r="A132" s="11">
        <v>230</v>
      </c>
      <c r="B132" s="25">
        <v>1</v>
      </c>
      <c r="C132" s="52">
        <v>132986</v>
      </c>
    </row>
    <row r="133" customHeight="1" spans="1:3">
      <c r="A133" s="11">
        <v>231</v>
      </c>
      <c r="B133" s="25">
        <v>1</v>
      </c>
      <c r="C133" s="52">
        <v>10333900</v>
      </c>
    </row>
    <row r="134" hidden="1" customHeight="1" spans="1:3">
      <c r="A134" s="11">
        <v>232</v>
      </c>
      <c r="B134" s="25">
        <v>4</v>
      </c>
      <c r="C134" s="52">
        <v>6239600</v>
      </c>
    </row>
    <row r="135" customHeight="1" spans="1:3">
      <c r="A135" s="11">
        <v>233</v>
      </c>
      <c r="B135" s="25">
        <v>3</v>
      </c>
      <c r="C135" s="52">
        <v>1014434</v>
      </c>
    </row>
    <row r="136" hidden="1" customHeight="1" spans="1:3">
      <c r="A136" s="11">
        <v>234</v>
      </c>
      <c r="B136" s="25">
        <v>3</v>
      </c>
      <c r="C136" s="52">
        <v>7866200</v>
      </c>
    </row>
    <row r="137" customHeight="1" spans="1:3">
      <c r="A137" s="11">
        <v>235</v>
      </c>
      <c r="B137" s="25">
        <v>1</v>
      </c>
      <c r="C137" s="52">
        <v>165600</v>
      </c>
    </row>
    <row r="138" hidden="1" customHeight="1" spans="1:3">
      <c r="A138" s="11">
        <v>236</v>
      </c>
      <c r="B138" s="25">
        <v>1</v>
      </c>
      <c r="C138" s="52">
        <v>477428</v>
      </c>
    </row>
    <row r="139" hidden="1" customHeight="1" spans="1:3">
      <c r="A139" s="11">
        <v>237</v>
      </c>
      <c r="B139" s="25">
        <v>1</v>
      </c>
      <c r="C139" s="52">
        <v>117600</v>
      </c>
    </row>
    <row r="140" hidden="1" customHeight="1" spans="1:3">
      <c r="A140" s="11">
        <v>238</v>
      </c>
      <c r="B140" s="25">
        <v>5</v>
      </c>
      <c r="C140" s="52">
        <v>2855282</v>
      </c>
    </row>
    <row r="141" hidden="1" customHeight="1" spans="1:3">
      <c r="A141" s="11">
        <v>239</v>
      </c>
      <c r="B141" s="25">
        <v>2</v>
      </c>
      <c r="C141" s="52">
        <v>5354900</v>
      </c>
    </row>
    <row r="142" customHeight="1" spans="1:3">
      <c r="A142" s="11">
        <v>240</v>
      </c>
      <c r="B142" s="25">
        <v>1</v>
      </c>
      <c r="C142" s="52">
        <v>4457900</v>
      </c>
    </row>
    <row r="143" customHeight="1" spans="1:3">
      <c r="A143" s="11">
        <v>241</v>
      </c>
      <c r="B143" s="25">
        <v>1</v>
      </c>
      <c r="C143" s="52">
        <v>157400</v>
      </c>
    </row>
    <row r="144" customHeight="1" spans="1:3">
      <c r="A144" s="11">
        <v>242</v>
      </c>
      <c r="B144" s="25">
        <v>1</v>
      </c>
      <c r="C144" s="52">
        <v>715100</v>
      </c>
    </row>
    <row r="145" customHeight="1" spans="1:3">
      <c r="A145" s="11">
        <v>243</v>
      </c>
      <c r="B145" s="25">
        <v>1</v>
      </c>
      <c r="C145" s="52">
        <v>65100</v>
      </c>
    </row>
    <row r="146" customHeight="1" spans="1:3">
      <c r="A146" s="11">
        <v>244</v>
      </c>
      <c r="B146" s="25">
        <v>4</v>
      </c>
      <c r="C146" s="52">
        <v>30101200</v>
      </c>
    </row>
    <row r="147" hidden="1" customHeight="1" spans="1:3">
      <c r="A147" s="11">
        <v>245</v>
      </c>
      <c r="B147" s="25">
        <v>1</v>
      </c>
      <c r="C147" s="52">
        <v>398800</v>
      </c>
    </row>
    <row r="148" customHeight="1" spans="1:3">
      <c r="A148" s="11">
        <v>246</v>
      </c>
      <c r="B148" s="25">
        <v>1</v>
      </c>
      <c r="C148" s="52">
        <v>3152800</v>
      </c>
    </row>
    <row r="149" customHeight="1" spans="1:3">
      <c r="A149" s="11">
        <v>247</v>
      </c>
      <c r="B149" s="25">
        <v>2</v>
      </c>
      <c r="C149" s="52">
        <v>4342300</v>
      </c>
    </row>
    <row r="150" customHeight="1" spans="1:3">
      <c r="A150" s="11">
        <v>248</v>
      </c>
      <c r="B150" s="25">
        <v>2</v>
      </c>
      <c r="C150" s="52">
        <v>1779800</v>
      </c>
    </row>
    <row r="151" hidden="1" customHeight="1" spans="1:3">
      <c r="A151" s="11">
        <v>249</v>
      </c>
      <c r="B151" s="25">
        <v>2</v>
      </c>
      <c r="C151" s="52">
        <v>3624606</v>
      </c>
    </row>
    <row r="152" customHeight="1" spans="1:3">
      <c r="A152" s="11">
        <v>250</v>
      </c>
      <c r="B152" s="25">
        <v>5</v>
      </c>
      <c r="C152" s="52">
        <v>6040570</v>
      </c>
    </row>
    <row r="153" hidden="1" customHeight="1" spans="1:3">
      <c r="A153" s="11">
        <v>251</v>
      </c>
      <c r="B153" s="25">
        <v>1</v>
      </c>
      <c r="C153" s="52">
        <v>708000</v>
      </c>
    </row>
    <row r="154" hidden="1" customHeight="1" spans="1:3">
      <c r="A154" s="11">
        <v>252</v>
      </c>
      <c r="B154" s="25">
        <v>3</v>
      </c>
      <c r="C154" s="52">
        <v>3108200</v>
      </c>
    </row>
    <row r="155" customHeight="1" spans="1:3">
      <c r="A155" s="11">
        <v>253</v>
      </c>
      <c r="B155" s="25">
        <v>2</v>
      </c>
      <c r="C155" s="52">
        <v>5058756</v>
      </c>
    </row>
    <row r="156" customHeight="1" spans="1:3">
      <c r="A156" s="11">
        <v>254</v>
      </c>
      <c r="B156" s="25">
        <v>1</v>
      </c>
      <c r="C156" s="52">
        <v>141246</v>
      </c>
    </row>
    <row r="157" customHeight="1" spans="1:3">
      <c r="A157" s="11">
        <v>255</v>
      </c>
      <c r="B157" s="25">
        <v>5</v>
      </c>
      <c r="C157" s="52">
        <v>20776600</v>
      </c>
    </row>
    <row r="158" customHeight="1" spans="1:3">
      <c r="A158" s="11">
        <v>256</v>
      </c>
      <c r="B158" s="25">
        <v>1</v>
      </c>
      <c r="C158" s="52">
        <v>170000</v>
      </c>
    </row>
    <row r="159" customHeight="1" spans="1:3">
      <c r="A159" s="11">
        <v>257</v>
      </c>
      <c r="B159" s="25">
        <v>1</v>
      </c>
      <c r="C159" s="52">
        <v>728400</v>
      </c>
    </row>
    <row r="160" customHeight="1" spans="1:3">
      <c r="A160" s="11">
        <v>258</v>
      </c>
      <c r="B160" s="25">
        <v>2</v>
      </c>
      <c r="C160" s="52">
        <v>2080382</v>
      </c>
    </row>
    <row r="161" hidden="1" customHeight="1" spans="1:3">
      <c r="A161" s="11">
        <v>259</v>
      </c>
      <c r="B161" s="25">
        <v>1</v>
      </c>
      <c r="C161" s="52">
        <v>593600</v>
      </c>
    </row>
    <row r="162" customHeight="1" spans="1:3">
      <c r="A162" s="11">
        <v>260</v>
      </c>
      <c r="B162" s="25">
        <v>2</v>
      </c>
      <c r="C162" s="52">
        <v>2881700</v>
      </c>
    </row>
    <row r="163" hidden="1" customHeight="1" spans="1:3">
      <c r="A163" s="11">
        <v>261</v>
      </c>
      <c r="B163" s="25">
        <v>4</v>
      </c>
      <c r="C163" s="52">
        <v>5353500</v>
      </c>
    </row>
    <row r="164" hidden="1" customHeight="1" spans="1:3">
      <c r="A164" s="11">
        <v>262</v>
      </c>
      <c r="B164" s="25">
        <v>4</v>
      </c>
      <c r="C164" s="52">
        <v>6112700</v>
      </c>
    </row>
    <row r="165" customHeight="1" spans="1:3">
      <c r="A165" s="11">
        <v>263</v>
      </c>
      <c r="B165" s="25">
        <v>6</v>
      </c>
      <c r="C165" s="52">
        <v>58605854</v>
      </c>
    </row>
    <row r="166" customHeight="1" spans="1:3">
      <c r="A166" s="11">
        <v>264</v>
      </c>
      <c r="B166" s="25">
        <v>6</v>
      </c>
      <c r="C166" s="52">
        <v>11356788</v>
      </c>
    </row>
    <row r="167" customHeight="1" spans="1:3">
      <c r="A167" s="11">
        <v>265</v>
      </c>
      <c r="B167" s="25">
        <v>1</v>
      </c>
      <c r="C167" s="52">
        <v>225900</v>
      </c>
    </row>
    <row r="168" hidden="1" customHeight="1" spans="1:3">
      <c r="A168" s="11">
        <v>266</v>
      </c>
      <c r="B168" s="25">
        <v>3</v>
      </c>
      <c r="C168" s="52">
        <v>7264100</v>
      </c>
    </row>
    <row r="169" hidden="1" customHeight="1" spans="1:3">
      <c r="A169" s="11">
        <v>267</v>
      </c>
      <c r="B169" s="25">
        <v>3</v>
      </c>
      <c r="C169" s="52">
        <v>17413600</v>
      </c>
    </row>
    <row r="170" hidden="1" customHeight="1" spans="1:3">
      <c r="A170" s="11">
        <v>268</v>
      </c>
      <c r="B170" s="25">
        <v>1</v>
      </c>
      <c r="C170" s="52">
        <v>3776000</v>
      </c>
    </row>
    <row r="171" customHeight="1" spans="1:3">
      <c r="A171" s="11">
        <v>269</v>
      </c>
      <c r="B171" s="25">
        <v>2</v>
      </c>
      <c r="C171" s="52">
        <v>27203300</v>
      </c>
    </row>
    <row r="172" hidden="1" customHeight="1" spans="1:3">
      <c r="A172" s="11">
        <v>270</v>
      </c>
      <c r="B172" s="25">
        <v>2</v>
      </c>
      <c r="C172" s="52">
        <v>1586190</v>
      </c>
    </row>
    <row r="173" customHeight="1" spans="1:3">
      <c r="A173" s="11">
        <v>271</v>
      </c>
      <c r="B173" s="25">
        <v>3</v>
      </c>
      <c r="C173" s="52">
        <v>5967022</v>
      </c>
    </row>
    <row r="174" customHeight="1" spans="1:3">
      <c r="A174" s="11">
        <v>272</v>
      </c>
      <c r="B174" s="25">
        <v>4</v>
      </c>
      <c r="C174" s="52">
        <v>35251514</v>
      </c>
    </row>
    <row r="175" hidden="1" customHeight="1" spans="1:3">
      <c r="A175" s="11">
        <v>273</v>
      </c>
      <c r="B175" s="25">
        <v>1</v>
      </c>
      <c r="C175" s="52">
        <v>95800</v>
      </c>
    </row>
    <row r="176" hidden="1" customHeight="1" spans="1:3">
      <c r="A176" s="11">
        <v>274</v>
      </c>
      <c r="B176" s="25">
        <v>4</v>
      </c>
      <c r="C176" s="52">
        <v>3575600</v>
      </c>
    </row>
    <row r="177" customHeight="1" spans="1:3">
      <c r="A177" s="11">
        <v>275</v>
      </c>
      <c r="B177" s="25">
        <v>2</v>
      </c>
      <c r="C177" s="52">
        <v>926500</v>
      </c>
    </row>
    <row r="178" customHeight="1" spans="1:3">
      <c r="A178" s="11">
        <v>276</v>
      </c>
      <c r="B178" s="25">
        <v>1</v>
      </c>
      <c r="C178" s="52">
        <v>1183800</v>
      </c>
    </row>
    <row r="179" customHeight="1" spans="1:3">
      <c r="A179" s="11">
        <v>277</v>
      </c>
      <c r="B179" s="25">
        <v>3</v>
      </c>
      <c r="C179" s="52">
        <v>5109400</v>
      </c>
    </row>
    <row r="180" customHeight="1" spans="1:3">
      <c r="A180" s="11">
        <v>278</v>
      </c>
      <c r="B180" s="25">
        <v>1</v>
      </c>
      <c r="C180" s="52">
        <v>760000</v>
      </c>
    </row>
    <row r="181" customHeight="1" spans="1:3">
      <c r="A181" s="11">
        <v>279</v>
      </c>
      <c r="B181" s="25">
        <v>1</v>
      </c>
      <c r="C181" s="52">
        <v>395800</v>
      </c>
    </row>
    <row r="182" customHeight="1" spans="1:3">
      <c r="A182" s="11">
        <v>280</v>
      </c>
      <c r="B182" s="25">
        <v>1</v>
      </c>
      <c r="C182" s="52">
        <v>483800</v>
      </c>
    </row>
    <row r="183" customHeight="1" spans="1:3">
      <c r="A183" s="11">
        <v>281</v>
      </c>
      <c r="B183" s="25">
        <v>2</v>
      </c>
      <c r="C183" s="52">
        <v>9545800</v>
      </c>
    </row>
    <row r="184" hidden="1" customHeight="1" spans="1:3">
      <c r="A184" s="11">
        <v>282</v>
      </c>
      <c r="B184" s="25">
        <v>2</v>
      </c>
      <c r="C184" s="52">
        <v>545262</v>
      </c>
    </row>
    <row r="185" hidden="1" customHeight="1" spans="1:3">
      <c r="A185" s="11">
        <v>283</v>
      </c>
      <c r="B185" s="25">
        <v>18</v>
      </c>
      <c r="C185" s="52">
        <v>113732410</v>
      </c>
    </row>
    <row r="186" customHeight="1" spans="1:3">
      <c r="A186" s="11">
        <v>284</v>
      </c>
      <c r="B186" s="25">
        <v>1</v>
      </c>
      <c r="C186" s="52">
        <v>1253160</v>
      </c>
    </row>
    <row r="187" hidden="1" customHeight="1" spans="1:3">
      <c r="A187" s="11">
        <v>285</v>
      </c>
      <c r="B187" s="25">
        <v>2</v>
      </c>
      <c r="C187" s="52">
        <v>3583222</v>
      </c>
    </row>
    <row r="188" hidden="1" customHeight="1" spans="1:3">
      <c r="A188" s="11">
        <v>286</v>
      </c>
      <c r="B188" s="25">
        <v>1</v>
      </c>
      <c r="C188" s="52">
        <v>1156872</v>
      </c>
    </row>
    <row r="189" customHeight="1" spans="1:3">
      <c r="A189" s="11">
        <v>287</v>
      </c>
      <c r="B189" s="25">
        <v>4</v>
      </c>
      <c r="C189" s="52">
        <v>5621500</v>
      </c>
    </row>
    <row r="190" customHeight="1" spans="1:3">
      <c r="A190" s="11">
        <v>288</v>
      </c>
      <c r="B190" s="25">
        <v>1</v>
      </c>
      <c r="C190" s="52">
        <v>1827938</v>
      </c>
    </row>
    <row r="191" hidden="1" customHeight="1" spans="1:3">
      <c r="A191" s="11">
        <v>289</v>
      </c>
      <c r="B191" s="25">
        <v>3</v>
      </c>
      <c r="C191" s="52">
        <v>2503000</v>
      </c>
    </row>
    <row r="192" customHeight="1" spans="1:3">
      <c r="A192" s="11">
        <v>290</v>
      </c>
      <c r="B192" s="25">
        <v>2</v>
      </c>
      <c r="C192" s="52">
        <v>1196300</v>
      </c>
    </row>
    <row r="193" hidden="1" customHeight="1" spans="1:3">
      <c r="A193" s="11">
        <v>291</v>
      </c>
      <c r="B193" s="25">
        <v>2</v>
      </c>
      <c r="C193" s="52">
        <v>314200</v>
      </c>
    </row>
    <row r="194" customHeight="1" spans="1:3">
      <c r="A194" s="11">
        <v>293</v>
      </c>
      <c r="B194" s="25">
        <v>14</v>
      </c>
      <c r="C194" s="52">
        <v>17831000</v>
      </c>
    </row>
    <row r="195" customHeight="1" spans="1:3">
      <c r="A195" s="11">
        <v>294</v>
      </c>
      <c r="B195" s="25">
        <v>16</v>
      </c>
      <c r="C195" s="52">
        <v>112136342</v>
      </c>
    </row>
    <row r="196" customHeight="1" spans="1:3">
      <c r="A196" s="11">
        <v>295</v>
      </c>
      <c r="B196" s="25">
        <v>7</v>
      </c>
      <c r="C196" s="52">
        <v>6393600</v>
      </c>
    </row>
    <row r="197" customHeight="1" spans="1:3">
      <c r="A197" s="11">
        <v>296</v>
      </c>
      <c r="B197" s="25">
        <v>4</v>
      </c>
      <c r="C197" s="52">
        <v>5216000</v>
      </c>
    </row>
    <row r="198" customHeight="1" spans="1:3">
      <c r="A198" s="11">
        <v>297</v>
      </c>
      <c r="B198" s="25">
        <v>1</v>
      </c>
      <c r="C198" s="52">
        <v>1180000</v>
      </c>
    </row>
    <row r="199" customHeight="1" spans="1:3">
      <c r="A199" s="11">
        <v>298</v>
      </c>
      <c r="B199" s="25">
        <v>2</v>
      </c>
      <c r="C199" s="52">
        <v>4055700</v>
      </c>
    </row>
    <row r="200" hidden="1" customHeight="1" spans="1:3">
      <c r="A200" s="11">
        <v>299</v>
      </c>
      <c r="B200" s="25">
        <v>2</v>
      </c>
      <c r="C200" s="52">
        <v>3065500</v>
      </c>
    </row>
    <row r="201" customHeight="1" spans="1:3">
      <c r="A201" s="11">
        <v>300</v>
      </c>
      <c r="B201" s="25">
        <v>1</v>
      </c>
      <c r="C201" s="52">
        <v>1492000</v>
      </c>
    </row>
    <row r="202" customHeight="1" spans="1:3">
      <c r="A202" s="11">
        <v>301</v>
      </c>
      <c r="B202" s="25">
        <v>1</v>
      </c>
      <c r="C202" s="52">
        <v>1521900</v>
      </c>
    </row>
    <row r="203" hidden="1" customHeight="1" spans="1:3">
      <c r="A203" s="11">
        <v>302</v>
      </c>
      <c r="B203" s="25">
        <v>1</v>
      </c>
      <c r="C203" s="52">
        <v>9794000</v>
      </c>
    </row>
    <row r="204" customHeight="1" spans="1:3">
      <c r="A204" s="11">
        <v>303</v>
      </c>
      <c r="B204" s="25">
        <v>5</v>
      </c>
      <c r="C204" s="52">
        <v>54557600</v>
      </c>
    </row>
    <row r="205" hidden="1" customHeight="1" spans="1:3">
      <c r="A205" s="11">
        <v>304</v>
      </c>
      <c r="B205" s="25">
        <v>2</v>
      </c>
      <c r="C205" s="52">
        <v>4130000</v>
      </c>
    </row>
    <row r="206" customHeight="1" spans="1:3">
      <c r="A206" s="11">
        <v>305</v>
      </c>
      <c r="B206" s="25">
        <v>1</v>
      </c>
      <c r="C206" s="52">
        <v>65100</v>
      </c>
    </row>
    <row r="207" customHeight="1" spans="1:3">
      <c r="A207" s="11">
        <v>306</v>
      </c>
      <c r="B207" s="25">
        <v>1</v>
      </c>
      <c r="C207" s="52">
        <v>2434812</v>
      </c>
    </row>
    <row r="208" hidden="1" customHeight="1" spans="1:3">
      <c r="A208" s="11">
        <v>307</v>
      </c>
      <c r="B208" s="25">
        <v>1</v>
      </c>
      <c r="C208" s="52">
        <v>3054700</v>
      </c>
    </row>
    <row r="209" hidden="1" customHeight="1" spans="1:3">
      <c r="A209" s="11">
        <v>308</v>
      </c>
      <c r="B209" s="25">
        <v>1</v>
      </c>
      <c r="C209" s="52">
        <v>816800</v>
      </c>
    </row>
    <row r="210" customHeight="1" spans="1:3">
      <c r="A210" s="11">
        <v>309</v>
      </c>
      <c r="B210" s="25">
        <v>9</v>
      </c>
      <c r="C210" s="52">
        <v>38610900</v>
      </c>
    </row>
    <row r="211" hidden="1" customHeight="1" spans="1:3">
      <c r="A211" s="11">
        <v>310</v>
      </c>
      <c r="B211" s="25">
        <v>3</v>
      </c>
      <c r="C211" s="52">
        <v>6303600</v>
      </c>
    </row>
    <row r="212" hidden="1" customHeight="1" spans="1:3">
      <c r="A212" s="11">
        <v>311</v>
      </c>
      <c r="B212" s="25">
        <v>2</v>
      </c>
      <c r="C212" s="52">
        <v>2394278</v>
      </c>
    </row>
    <row r="213" customHeight="1" spans="1:3">
      <c r="A213" s="11">
        <v>312</v>
      </c>
      <c r="B213" s="25">
        <v>1</v>
      </c>
      <c r="C213" s="52">
        <v>573200</v>
      </c>
    </row>
    <row r="214" customHeight="1" spans="1:3">
      <c r="A214" s="11">
        <v>313</v>
      </c>
      <c r="B214" s="25">
        <v>1</v>
      </c>
      <c r="C214" s="52">
        <v>3540000</v>
      </c>
    </row>
    <row r="215" hidden="1" customHeight="1" spans="1:3">
      <c r="A215" s="11">
        <v>314</v>
      </c>
      <c r="B215" s="25">
        <v>2</v>
      </c>
      <c r="C215" s="52">
        <v>231800</v>
      </c>
    </row>
    <row r="216" customHeight="1" spans="1:3">
      <c r="A216" s="11">
        <v>315</v>
      </c>
      <c r="B216" s="25">
        <v>1</v>
      </c>
      <c r="C216" s="52">
        <v>3378000</v>
      </c>
    </row>
    <row r="217" customHeight="1" spans="1:3">
      <c r="A217" s="11">
        <v>316</v>
      </c>
      <c r="B217" s="25">
        <v>4</v>
      </c>
      <c r="C217" s="52">
        <v>12499400</v>
      </c>
    </row>
    <row r="218" customHeight="1" spans="1:3">
      <c r="A218" s="11">
        <v>317</v>
      </c>
      <c r="B218" s="25">
        <v>1</v>
      </c>
      <c r="C218" s="52">
        <v>2619600</v>
      </c>
    </row>
    <row r="219" hidden="1" customHeight="1" spans="1:3">
      <c r="A219" s="11">
        <v>318</v>
      </c>
      <c r="B219" s="25">
        <v>2</v>
      </c>
      <c r="C219" s="52">
        <v>6901142</v>
      </c>
    </row>
    <row r="220" customHeight="1" spans="1:3">
      <c r="A220" s="11">
        <v>319</v>
      </c>
      <c r="B220" s="25">
        <v>4</v>
      </c>
      <c r="C220" s="52">
        <v>4733960</v>
      </c>
    </row>
    <row r="221" customHeight="1" spans="1:3">
      <c r="A221" s="11">
        <v>320</v>
      </c>
      <c r="B221" s="25">
        <v>2</v>
      </c>
      <c r="C221" s="52">
        <v>13817900</v>
      </c>
    </row>
    <row r="222" hidden="1" customHeight="1" spans="1:3">
      <c r="A222" s="11">
        <v>321</v>
      </c>
      <c r="B222" s="25">
        <v>1</v>
      </c>
      <c r="C222" s="52">
        <v>1317600</v>
      </c>
    </row>
    <row r="223" hidden="1" customHeight="1" spans="1:3">
      <c r="A223" s="11">
        <v>322</v>
      </c>
      <c r="B223" s="25">
        <v>4</v>
      </c>
      <c r="C223" s="52">
        <v>1721400</v>
      </c>
    </row>
    <row r="224" customHeight="1" spans="1:3">
      <c r="A224" s="11">
        <v>323</v>
      </c>
      <c r="B224" s="25">
        <v>2</v>
      </c>
      <c r="C224" s="52">
        <v>228700</v>
      </c>
    </row>
    <row r="225" customHeight="1" spans="1:3">
      <c r="A225" s="11">
        <v>324</v>
      </c>
      <c r="B225" s="25">
        <v>5</v>
      </c>
      <c r="C225" s="52">
        <v>40814300</v>
      </c>
    </row>
    <row r="226" customHeight="1" spans="1:3">
      <c r="A226" s="11">
        <v>325</v>
      </c>
      <c r="B226" s="25">
        <v>2</v>
      </c>
      <c r="C226" s="52">
        <v>590000</v>
      </c>
    </row>
    <row r="227" customHeight="1" spans="1:3">
      <c r="A227" s="11">
        <v>326</v>
      </c>
      <c r="B227" s="25">
        <v>1</v>
      </c>
      <c r="C227" s="52">
        <v>751896</v>
      </c>
    </row>
    <row r="228" customHeight="1" spans="1:3">
      <c r="A228" s="11">
        <v>327</v>
      </c>
      <c r="B228" s="25">
        <v>11</v>
      </c>
      <c r="C228" s="52">
        <v>66009100</v>
      </c>
    </row>
    <row r="229" customHeight="1" spans="1:3">
      <c r="A229" s="11">
        <v>328</v>
      </c>
      <c r="B229" s="25">
        <v>1</v>
      </c>
      <c r="C229" s="52">
        <v>135700</v>
      </c>
    </row>
    <row r="230" hidden="1" customHeight="1" spans="1:3">
      <c r="A230" s="11">
        <v>329</v>
      </c>
      <c r="B230" s="25">
        <v>15</v>
      </c>
      <c r="C230" s="52">
        <v>25367526</v>
      </c>
    </row>
    <row r="231" customHeight="1" spans="1:3">
      <c r="A231" s="11">
        <v>330</v>
      </c>
      <c r="B231" s="25">
        <v>1</v>
      </c>
      <c r="C231" s="52">
        <v>146000</v>
      </c>
    </row>
    <row r="232" customHeight="1" spans="1:3">
      <c r="A232" s="11">
        <v>331</v>
      </c>
      <c r="B232" s="25">
        <v>2</v>
      </c>
      <c r="C232" s="52">
        <v>641800</v>
      </c>
    </row>
    <row r="233" customHeight="1" spans="1:3">
      <c r="A233" s="11">
        <v>332</v>
      </c>
      <c r="B233" s="25">
        <v>1</v>
      </c>
      <c r="C233" s="52">
        <v>583700</v>
      </c>
    </row>
    <row r="234" customHeight="1" spans="1:3">
      <c r="A234" s="11">
        <v>333</v>
      </c>
      <c r="B234" s="25">
        <v>1</v>
      </c>
      <c r="C234" s="52">
        <v>1807000</v>
      </c>
    </row>
    <row r="235" customHeight="1" spans="1:3">
      <c r="A235" s="11">
        <v>334</v>
      </c>
      <c r="B235" s="25">
        <v>1</v>
      </c>
      <c r="C235" s="52">
        <v>657732</v>
      </c>
    </row>
    <row r="236" hidden="1" customHeight="1" spans="1:3">
      <c r="A236" s="11">
        <v>335</v>
      </c>
      <c r="B236" s="25">
        <v>2</v>
      </c>
      <c r="C236" s="52">
        <v>3258100</v>
      </c>
    </row>
    <row r="237" customHeight="1" spans="1:3">
      <c r="A237" s="11">
        <v>336</v>
      </c>
      <c r="B237" s="25">
        <v>1</v>
      </c>
      <c r="C237" s="52">
        <v>6132100</v>
      </c>
    </row>
    <row r="238" customHeight="1" spans="1:3">
      <c r="A238" s="11">
        <v>337</v>
      </c>
      <c r="B238" s="25">
        <v>1</v>
      </c>
      <c r="C238" s="52">
        <v>220000</v>
      </c>
    </row>
    <row r="239" customHeight="1" spans="1:3">
      <c r="A239" s="11">
        <v>338</v>
      </c>
      <c r="B239" s="25">
        <v>3</v>
      </c>
      <c r="C239" s="52">
        <v>3017200</v>
      </c>
    </row>
    <row r="240" customHeight="1" spans="1:3">
      <c r="A240" s="11">
        <v>339</v>
      </c>
      <c r="B240" s="25">
        <v>1</v>
      </c>
      <c r="C240" s="52">
        <v>456306</v>
      </c>
    </row>
    <row r="241" customHeight="1" spans="1:3">
      <c r="A241" s="11">
        <v>340</v>
      </c>
      <c r="B241" s="25">
        <v>4</v>
      </c>
      <c r="C241" s="52">
        <v>15763100</v>
      </c>
    </row>
    <row r="242" customHeight="1" spans="1:3">
      <c r="A242" s="11">
        <v>341</v>
      </c>
      <c r="B242" s="25">
        <v>1</v>
      </c>
      <c r="C242" s="52">
        <v>375240</v>
      </c>
    </row>
    <row r="243" customHeight="1" spans="1:3">
      <c r="A243" s="11">
        <v>342</v>
      </c>
      <c r="B243" s="25">
        <v>1</v>
      </c>
      <c r="C243" s="52">
        <v>1611100</v>
      </c>
    </row>
    <row r="244" customHeight="1" spans="1:3">
      <c r="A244" s="11">
        <v>343</v>
      </c>
      <c r="B244" s="25">
        <v>3</v>
      </c>
      <c r="C244" s="52">
        <v>6630300</v>
      </c>
    </row>
    <row r="245" customHeight="1" spans="1:3">
      <c r="A245" s="11">
        <v>344</v>
      </c>
      <c r="B245" s="25">
        <v>2</v>
      </c>
      <c r="C245" s="52">
        <v>3519300</v>
      </c>
    </row>
    <row r="246" customHeight="1" spans="1:3">
      <c r="A246" s="11">
        <v>345</v>
      </c>
      <c r="B246" s="25">
        <v>1</v>
      </c>
      <c r="C246" s="52">
        <v>811400</v>
      </c>
    </row>
    <row r="247" hidden="1" customHeight="1" spans="1:3">
      <c r="A247" s="11">
        <v>346</v>
      </c>
      <c r="B247" s="25">
        <v>1</v>
      </c>
      <c r="C247" s="52">
        <v>65100</v>
      </c>
    </row>
    <row r="248" customHeight="1" spans="1:3">
      <c r="A248" s="11">
        <v>347</v>
      </c>
      <c r="B248" s="25">
        <v>1</v>
      </c>
      <c r="C248" s="52">
        <v>993900</v>
      </c>
    </row>
    <row r="249" customHeight="1" spans="1:3">
      <c r="A249" s="11">
        <v>348</v>
      </c>
      <c r="B249" s="25">
        <v>2</v>
      </c>
      <c r="C249" s="52">
        <v>521900</v>
      </c>
    </row>
    <row r="250" hidden="1" customHeight="1" spans="1:3">
      <c r="A250" s="11">
        <v>349</v>
      </c>
      <c r="B250" s="25">
        <v>2</v>
      </c>
      <c r="C250" s="52">
        <v>254100</v>
      </c>
    </row>
    <row r="251" hidden="1" customHeight="1" spans="1:3">
      <c r="A251" s="11">
        <v>350</v>
      </c>
      <c r="B251" s="25">
        <v>1</v>
      </c>
      <c r="C251" s="52">
        <v>2301118</v>
      </c>
    </row>
    <row r="252" customHeight="1" spans="1:3">
      <c r="A252" s="11">
        <v>351</v>
      </c>
      <c r="B252" s="25">
        <v>1</v>
      </c>
      <c r="C252" s="52">
        <v>168900</v>
      </c>
    </row>
    <row r="253" customHeight="1" spans="1:3">
      <c r="A253" s="11">
        <v>352</v>
      </c>
      <c r="B253" s="25">
        <v>1</v>
      </c>
      <c r="C253" s="52">
        <v>65100</v>
      </c>
    </row>
    <row r="254" customHeight="1" spans="1:3">
      <c r="A254" s="11">
        <v>353</v>
      </c>
      <c r="B254" s="25">
        <v>1</v>
      </c>
      <c r="C254" s="52">
        <v>143960</v>
      </c>
    </row>
    <row r="255" customHeight="1" spans="1:3">
      <c r="A255" s="11">
        <v>354</v>
      </c>
      <c r="B255" s="25">
        <v>1</v>
      </c>
      <c r="C255" s="52">
        <v>541000</v>
      </c>
    </row>
    <row r="256" customHeight="1" spans="1:3">
      <c r="A256" s="11">
        <v>355</v>
      </c>
      <c r="B256" s="25">
        <v>1</v>
      </c>
      <c r="C256" s="52">
        <v>163200</v>
      </c>
    </row>
    <row r="257" customHeight="1" spans="1:3">
      <c r="A257" s="11">
        <v>356</v>
      </c>
      <c r="B257" s="25">
        <v>2</v>
      </c>
      <c r="C257" s="52">
        <v>2121064</v>
      </c>
    </row>
    <row r="258" hidden="1" customHeight="1" spans="1:3">
      <c r="A258" s="11">
        <v>357</v>
      </c>
      <c r="B258" s="25">
        <v>3</v>
      </c>
      <c r="C258" s="52">
        <v>1067000</v>
      </c>
    </row>
    <row r="259" hidden="1" customHeight="1" spans="1:3">
      <c r="A259" s="11">
        <v>358</v>
      </c>
      <c r="B259" s="25">
        <v>1</v>
      </c>
      <c r="C259" s="52">
        <v>65100</v>
      </c>
    </row>
    <row r="260" hidden="1" customHeight="1" spans="1:3">
      <c r="A260" s="11">
        <v>359</v>
      </c>
      <c r="B260" s="25">
        <v>1</v>
      </c>
      <c r="C260" s="52">
        <v>3304000</v>
      </c>
    </row>
    <row r="261" hidden="1" customHeight="1" spans="1:3">
      <c r="A261" s="11">
        <v>360</v>
      </c>
      <c r="B261" s="25">
        <v>1</v>
      </c>
      <c r="C261" s="52">
        <v>68200</v>
      </c>
    </row>
    <row r="262" hidden="1" customHeight="1" spans="1:3">
      <c r="A262" s="11">
        <v>361</v>
      </c>
      <c r="B262" s="25">
        <v>1</v>
      </c>
      <c r="C262" s="52">
        <v>499400</v>
      </c>
    </row>
    <row r="263" customHeight="1" spans="1:3">
      <c r="A263" s="11">
        <v>362</v>
      </c>
      <c r="B263" s="25">
        <v>1</v>
      </c>
      <c r="C263" s="52">
        <v>183000</v>
      </c>
    </row>
    <row r="264" hidden="1" customHeight="1" spans="1:3">
      <c r="A264" s="11">
        <v>363</v>
      </c>
      <c r="B264" s="25">
        <v>4</v>
      </c>
      <c r="C264" s="52">
        <v>1694278</v>
      </c>
    </row>
    <row r="265" customHeight="1" spans="1:3">
      <c r="A265" s="11">
        <v>364</v>
      </c>
      <c r="B265" s="25">
        <v>1</v>
      </c>
      <c r="C265" s="52">
        <v>3392500</v>
      </c>
    </row>
    <row r="266" customHeight="1" spans="1:3">
      <c r="A266" s="11">
        <v>365</v>
      </c>
      <c r="B266" s="25">
        <v>2</v>
      </c>
      <c r="C266" s="52">
        <v>3106500</v>
      </c>
    </row>
    <row r="267" customHeight="1" spans="1:3">
      <c r="A267" s="11">
        <v>366</v>
      </c>
      <c r="B267" s="25">
        <v>2</v>
      </c>
      <c r="C267" s="52">
        <v>7080000</v>
      </c>
    </row>
    <row r="268" customHeight="1" spans="1:3">
      <c r="A268" s="11">
        <v>367</v>
      </c>
      <c r="B268" s="25">
        <v>4</v>
      </c>
      <c r="C268" s="52">
        <v>10620200</v>
      </c>
    </row>
    <row r="269" hidden="1" customHeight="1" spans="1:3">
      <c r="A269" s="11">
        <v>368</v>
      </c>
      <c r="B269" s="25">
        <v>1</v>
      </c>
      <c r="C269" s="52">
        <v>144550</v>
      </c>
    </row>
    <row r="270" customHeight="1" spans="1:3">
      <c r="A270" s="11">
        <v>369</v>
      </c>
      <c r="B270" s="25">
        <v>1</v>
      </c>
      <c r="C270" s="52">
        <v>376420</v>
      </c>
    </row>
    <row r="271" hidden="1" customHeight="1" spans="1:3">
      <c r="A271" s="11">
        <v>370</v>
      </c>
      <c r="B271" s="25">
        <v>2</v>
      </c>
      <c r="C271" s="52">
        <v>649926</v>
      </c>
    </row>
    <row r="272" hidden="1" customHeight="1" spans="1:3">
      <c r="A272" s="11">
        <v>371</v>
      </c>
      <c r="B272" s="25">
        <v>1</v>
      </c>
      <c r="C272" s="52">
        <v>1487154</v>
      </c>
    </row>
    <row r="273" customHeight="1" spans="1:3">
      <c r="A273" s="11">
        <v>372</v>
      </c>
      <c r="B273" s="25">
        <v>1</v>
      </c>
      <c r="C273" s="52">
        <v>3616500</v>
      </c>
    </row>
    <row r="274" hidden="1" customHeight="1" spans="1:3">
      <c r="A274" s="11">
        <v>373</v>
      </c>
      <c r="B274" s="25">
        <v>1</v>
      </c>
      <c r="C274" s="52">
        <v>4620200</v>
      </c>
    </row>
    <row r="275" customHeight="1" spans="1:3">
      <c r="A275" s="11">
        <v>374</v>
      </c>
      <c r="B275" s="25">
        <v>1</v>
      </c>
      <c r="C275" s="52">
        <v>82600000</v>
      </c>
    </row>
    <row r="276" customHeight="1" spans="1:3">
      <c r="A276" s="11">
        <v>375</v>
      </c>
      <c r="B276" s="25">
        <v>1</v>
      </c>
      <c r="C276" s="52">
        <v>1754100</v>
      </c>
    </row>
    <row r="277" hidden="1" customHeight="1" spans="1:3">
      <c r="A277" s="11">
        <v>376</v>
      </c>
      <c r="B277" s="25">
        <v>1</v>
      </c>
      <c r="C277" s="52">
        <v>2407200</v>
      </c>
    </row>
    <row r="278" customHeight="1" spans="1:3">
      <c r="A278" s="11">
        <v>377</v>
      </c>
      <c r="B278" s="25">
        <v>1</v>
      </c>
      <c r="C278" s="52">
        <v>165800</v>
      </c>
    </row>
    <row r="279" customHeight="1" spans="1:3">
      <c r="A279" s="11">
        <v>378</v>
      </c>
      <c r="B279" s="25">
        <v>1</v>
      </c>
      <c r="C279" s="52">
        <v>1045716</v>
      </c>
    </row>
    <row r="280" customHeight="1" spans="1:3">
      <c r="A280" s="11">
        <v>379</v>
      </c>
      <c r="B280" s="25">
        <v>2</v>
      </c>
      <c r="C280" s="52">
        <v>13836900</v>
      </c>
    </row>
    <row r="281" customHeight="1" spans="1:3">
      <c r="A281" s="11">
        <v>380</v>
      </c>
      <c r="B281" s="25">
        <v>1</v>
      </c>
      <c r="C281" s="52">
        <v>65100</v>
      </c>
    </row>
    <row r="282" customHeight="1" spans="1:3">
      <c r="A282" s="11">
        <v>381</v>
      </c>
      <c r="B282" s="25">
        <v>12</v>
      </c>
      <c r="C282" s="52">
        <v>13771500</v>
      </c>
    </row>
    <row r="283" customHeight="1" spans="1:3">
      <c r="A283" s="11">
        <v>382</v>
      </c>
      <c r="B283" s="25">
        <v>2</v>
      </c>
      <c r="C283" s="52">
        <v>290044</v>
      </c>
    </row>
    <row r="284" customHeight="1" spans="1:3">
      <c r="A284" s="11">
        <v>383</v>
      </c>
      <c r="B284" s="25">
        <v>1</v>
      </c>
      <c r="C284" s="52">
        <v>145258</v>
      </c>
    </row>
    <row r="285" customHeight="1" spans="1:3">
      <c r="A285" s="11">
        <v>384</v>
      </c>
      <c r="B285" s="25">
        <v>1</v>
      </c>
      <c r="C285" s="52">
        <v>68200</v>
      </c>
    </row>
    <row r="286" hidden="1" customHeight="1" spans="1:3">
      <c r="A286" s="11">
        <v>385</v>
      </c>
      <c r="B286" s="25">
        <v>1</v>
      </c>
      <c r="C286" s="52">
        <v>1807800</v>
      </c>
    </row>
    <row r="287" hidden="1" customHeight="1" spans="1:3">
      <c r="A287" s="11">
        <v>386</v>
      </c>
      <c r="B287" s="25">
        <v>1</v>
      </c>
      <c r="C287" s="52">
        <v>2985300</v>
      </c>
    </row>
    <row r="288" customHeight="1" spans="1:3">
      <c r="A288" s="11">
        <v>387</v>
      </c>
      <c r="B288" s="25">
        <v>2</v>
      </c>
      <c r="C288" s="52">
        <v>4334400</v>
      </c>
    </row>
    <row r="289" customHeight="1" spans="1:3">
      <c r="A289" s="11">
        <v>388</v>
      </c>
      <c r="B289" s="25">
        <v>1</v>
      </c>
      <c r="C289" s="52">
        <v>1770000</v>
      </c>
    </row>
    <row r="290" customHeight="1" spans="1:3">
      <c r="A290" s="11">
        <v>389</v>
      </c>
      <c r="B290" s="25">
        <v>1</v>
      </c>
      <c r="C290" s="52">
        <v>65100</v>
      </c>
    </row>
    <row r="291" customHeight="1" spans="1:3">
      <c r="A291" s="11">
        <v>390</v>
      </c>
      <c r="B291" s="25">
        <v>1</v>
      </c>
      <c r="C291" s="52">
        <v>71700</v>
      </c>
    </row>
    <row r="292" customHeight="1" spans="1:3">
      <c r="A292" s="11">
        <v>391</v>
      </c>
      <c r="B292" s="25">
        <v>1</v>
      </c>
      <c r="C292" s="52">
        <v>3314030</v>
      </c>
    </row>
    <row r="293" customHeight="1" spans="1:3">
      <c r="A293" s="11">
        <v>392</v>
      </c>
      <c r="B293" s="25">
        <v>4</v>
      </c>
      <c r="C293" s="52">
        <v>3514282</v>
      </c>
    </row>
    <row r="294" hidden="1" customHeight="1" spans="1:3">
      <c r="A294" s="11">
        <v>393</v>
      </c>
      <c r="B294" s="25">
        <v>1</v>
      </c>
      <c r="C294" s="52">
        <v>4445500</v>
      </c>
    </row>
    <row r="295" customHeight="1" spans="1:3">
      <c r="A295" s="11">
        <v>394</v>
      </c>
      <c r="B295" s="25">
        <v>1</v>
      </c>
      <c r="C295" s="52">
        <v>2125180</v>
      </c>
    </row>
    <row r="296" customHeight="1" spans="1:3">
      <c r="A296" s="11">
        <v>395</v>
      </c>
      <c r="B296" s="25">
        <v>5</v>
      </c>
      <c r="C296" s="52">
        <v>34039100</v>
      </c>
    </row>
    <row r="297" hidden="1" customHeight="1" spans="1:3">
      <c r="A297" s="11">
        <v>396</v>
      </c>
      <c r="B297" s="25">
        <v>1</v>
      </c>
      <c r="C297" s="52">
        <v>111100</v>
      </c>
    </row>
    <row r="298" hidden="1" customHeight="1" spans="1:3">
      <c r="A298" s="11">
        <v>397</v>
      </c>
      <c r="B298" s="25">
        <v>1</v>
      </c>
      <c r="C298" s="52">
        <v>279400</v>
      </c>
    </row>
    <row r="299" customHeight="1" spans="1:3">
      <c r="A299" s="11">
        <v>398</v>
      </c>
      <c r="B299" s="25">
        <v>1</v>
      </c>
      <c r="C299" s="52">
        <v>111100</v>
      </c>
    </row>
    <row r="300" customHeight="1" spans="1:3">
      <c r="A300" s="11">
        <v>399</v>
      </c>
      <c r="B300" s="25">
        <v>1</v>
      </c>
      <c r="C300" s="52">
        <v>633900</v>
      </c>
    </row>
    <row r="301" customHeight="1" spans="1:3">
      <c r="A301" s="11">
        <v>400</v>
      </c>
      <c r="B301" s="25">
        <v>3</v>
      </c>
      <c r="C301" s="52">
        <v>6660270</v>
      </c>
    </row>
    <row r="302" customHeight="1" spans="1:3">
      <c r="A302" s="11">
        <v>401</v>
      </c>
      <c r="B302" s="25">
        <v>1</v>
      </c>
      <c r="C302" s="52">
        <v>151040</v>
      </c>
    </row>
    <row r="303" customHeight="1" spans="1:3">
      <c r="A303" s="11">
        <v>402</v>
      </c>
      <c r="B303" s="25">
        <v>11</v>
      </c>
      <c r="C303" s="52">
        <v>62838500</v>
      </c>
    </row>
    <row r="304" hidden="1" customHeight="1" spans="1:3">
      <c r="A304" s="11">
        <v>403</v>
      </c>
      <c r="B304" s="25">
        <v>3</v>
      </c>
      <c r="C304" s="52">
        <v>7647900</v>
      </c>
    </row>
    <row r="305" customHeight="1" spans="1:3">
      <c r="A305" s="11">
        <v>404</v>
      </c>
      <c r="B305" s="25">
        <v>1</v>
      </c>
      <c r="C305" s="52">
        <v>182300</v>
      </c>
    </row>
    <row r="306" customHeight="1" spans="1:3">
      <c r="A306" s="11">
        <v>405</v>
      </c>
      <c r="B306" s="25">
        <v>1</v>
      </c>
      <c r="C306" s="52">
        <v>240000</v>
      </c>
    </row>
    <row r="307" customHeight="1" spans="1:3">
      <c r="A307" s="11">
        <v>406</v>
      </c>
      <c r="B307" s="25">
        <v>6</v>
      </c>
      <c r="C307" s="52">
        <v>18817800</v>
      </c>
    </row>
    <row r="308" customHeight="1" spans="1:3">
      <c r="A308" s="11">
        <v>407</v>
      </c>
      <c r="B308" s="25">
        <v>3</v>
      </c>
      <c r="C308" s="52">
        <v>53218000</v>
      </c>
    </row>
    <row r="309" customHeight="1" spans="1:3">
      <c r="A309" s="11">
        <v>408</v>
      </c>
      <c r="B309" s="25">
        <v>1</v>
      </c>
      <c r="C309" s="52">
        <v>70800</v>
      </c>
    </row>
    <row r="310" customHeight="1" spans="1:3">
      <c r="A310" s="11">
        <v>409</v>
      </c>
      <c r="B310" s="25">
        <v>1</v>
      </c>
      <c r="C310" s="52">
        <v>129328</v>
      </c>
    </row>
    <row r="311" customHeight="1" spans="1:3">
      <c r="A311" s="11">
        <v>410</v>
      </c>
      <c r="B311" s="25">
        <v>1</v>
      </c>
      <c r="C311" s="52">
        <v>1630600</v>
      </c>
    </row>
    <row r="312" hidden="1" customHeight="1" spans="1:3">
      <c r="A312" s="11">
        <v>411</v>
      </c>
      <c r="B312" s="25">
        <v>2</v>
      </c>
      <c r="C312" s="52">
        <v>1949114</v>
      </c>
    </row>
    <row r="313" customHeight="1" spans="1:3">
      <c r="A313" s="11">
        <v>412</v>
      </c>
      <c r="B313" s="25">
        <v>1</v>
      </c>
      <c r="C313" s="52">
        <v>328500</v>
      </c>
    </row>
    <row r="314" customHeight="1" spans="1:3">
      <c r="A314" s="11">
        <v>413</v>
      </c>
      <c r="B314" s="25">
        <v>1</v>
      </c>
      <c r="C314" s="52">
        <v>644300</v>
      </c>
    </row>
    <row r="315" hidden="1" customHeight="1" spans="1:3">
      <c r="A315" s="11">
        <v>414</v>
      </c>
      <c r="B315" s="25">
        <v>2</v>
      </c>
      <c r="C315" s="52">
        <v>3282400</v>
      </c>
    </row>
    <row r="316" hidden="1" customHeight="1" spans="1:3">
      <c r="A316" s="11">
        <v>415</v>
      </c>
      <c r="B316" s="25">
        <v>3</v>
      </c>
      <c r="C316" s="52">
        <v>3033800</v>
      </c>
    </row>
    <row r="317" hidden="1" customHeight="1" spans="1:3">
      <c r="A317" s="11">
        <v>416</v>
      </c>
      <c r="B317" s="25">
        <v>1</v>
      </c>
      <c r="C317" s="52">
        <v>1471300</v>
      </c>
    </row>
    <row r="318" hidden="1" customHeight="1" spans="1:3">
      <c r="A318" s="11">
        <v>417</v>
      </c>
      <c r="B318" s="25">
        <v>1</v>
      </c>
      <c r="C318" s="52">
        <v>836500</v>
      </c>
    </row>
    <row r="319" customHeight="1" spans="1:3">
      <c r="A319" s="11">
        <v>418</v>
      </c>
      <c r="B319" s="25">
        <v>1</v>
      </c>
      <c r="C319" s="52">
        <v>787100</v>
      </c>
    </row>
    <row r="320" hidden="1" customHeight="1" spans="1:3">
      <c r="A320" s="11">
        <v>419</v>
      </c>
      <c r="B320" s="25">
        <v>1</v>
      </c>
      <c r="C320" s="52">
        <v>148444</v>
      </c>
    </row>
    <row r="321" hidden="1" customHeight="1" spans="1:3">
      <c r="A321" s="11">
        <v>420</v>
      </c>
      <c r="B321" s="25">
        <v>1</v>
      </c>
      <c r="C321" s="52">
        <v>153400</v>
      </c>
    </row>
    <row r="322" hidden="1" customHeight="1" spans="1:3">
      <c r="A322" s="11">
        <v>421</v>
      </c>
      <c r="B322" s="25">
        <v>2</v>
      </c>
      <c r="C322" s="52">
        <v>4587200</v>
      </c>
    </row>
    <row r="323" customHeight="1" spans="1:3">
      <c r="A323" s="11">
        <v>422</v>
      </c>
      <c r="B323" s="25">
        <v>4</v>
      </c>
      <c r="C323" s="52">
        <v>2785544</v>
      </c>
    </row>
    <row r="324" customHeight="1" spans="1:3">
      <c r="A324" s="11">
        <v>423</v>
      </c>
      <c r="B324" s="25">
        <v>1</v>
      </c>
      <c r="C324" s="52">
        <v>224200</v>
      </c>
    </row>
    <row r="325" customHeight="1" spans="1:3">
      <c r="A325" s="11">
        <v>424</v>
      </c>
      <c r="B325" s="25">
        <v>3</v>
      </c>
      <c r="C325" s="52">
        <v>4040600</v>
      </c>
    </row>
    <row r="326" customHeight="1" spans="1:3">
      <c r="A326" s="11">
        <v>425</v>
      </c>
      <c r="B326" s="25">
        <v>1</v>
      </c>
      <c r="C326" s="52">
        <v>4325100</v>
      </c>
    </row>
    <row r="327" customHeight="1" spans="1:3">
      <c r="A327" s="11">
        <v>426</v>
      </c>
      <c r="B327" s="25">
        <v>3</v>
      </c>
      <c r="C327" s="52">
        <v>5497300</v>
      </c>
    </row>
    <row r="328" customHeight="1" spans="1:3">
      <c r="A328" s="11">
        <v>427</v>
      </c>
      <c r="B328" s="25">
        <v>1</v>
      </c>
      <c r="C328" s="52">
        <v>9500000</v>
      </c>
    </row>
    <row r="329" customHeight="1" spans="1:3">
      <c r="A329" s="11">
        <v>428</v>
      </c>
      <c r="B329" s="25">
        <v>1</v>
      </c>
      <c r="C329" s="52">
        <v>3332400</v>
      </c>
    </row>
    <row r="330" customHeight="1" spans="1:3">
      <c r="A330" s="11">
        <v>429</v>
      </c>
      <c r="B330" s="25">
        <v>1</v>
      </c>
      <c r="C330" s="52">
        <v>253346</v>
      </c>
    </row>
    <row r="331" customHeight="1" spans="1:3">
      <c r="A331" s="11">
        <v>430</v>
      </c>
      <c r="B331" s="25">
        <v>12</v>
      </c>
      <c r="C331" s="52">
        <v>143548000</v>
      </c>
    </row>
    <row r="332" customHeight="1" spans="1:3">
      <c r="A332" s="11">
        <v>431</v>
      </c>
      <c r="B332" s="25">
        <v>1</v>
      </c>
      <c r="C332" s="52">
        <v>245200</v>
      </c>
    </row>
    <row r="333" customHeight="1" spans="1:3">
      <c r="A333" s="11">
        <v>432</v>
      </c>
      <c r="B333" s="25">
        <v>5</v>
      </c>
      <c r="C333" s="52">
        <v>8296376</v>
      </c>
    </row>
    <row r="334" customHeight="1" spans="1:3">
      <c r="A334" s="11">
        <v>433</v>
      </c>
      <c r="B334" s="25">
        <v>1</v>
      </c>
      <c r="C334" s="52">
        <v>3012400</v>
      </c>
    </row>
    <row r="335" hidden="1" customHeight="1" spans="1:3">
      <c r="A335" s="11">
        <v>434</v>
      </c>
      <c r="B335" s="25">
        <v>2</v>
      </c>
      <c r="C335" s="52">
        <v>1168300</v>
      </c>
    </row>
    <row r="336" hidden="1" customHeight="1" spans="1:3">
      <c r="A336" s="11">
        <v>435</v>
      </c>
      <c r="B336" s="25">
        <v>3</v>
      </c>
      <c r="C336" s="52">
        <v>10974000</v>
      </c>
    </row>
    <row r="337" hidden="1" customHeight="1" spans="1:3">
      <c r="A337" s="11">
        <v>436</v>
      </c>
      <c r="B337" s="25">
        <v>1</v>
      </c>
      <c r="C337" s="52">
        <v>1396300</v>
      </c>
    </row>
    <row r="338" customHeight="1" spans="1:3">
      <c r="A338" s="11">
        <v>437</v>
      </c>
      <c r="B338" s="25">
        <v>1</v>
      </c>
      <c r="C338" s="52">
        <v>17104900</v>
      </c>
    </row>
    <row r="339" customHeight="1" spans="1:3">
      <c r="A339" s="11">
        <v>438</v>
      </c>
      <c r="B339" s="25">
        <v>1</v>
      </c>
      <c r="C339" s="52">
        <v>321600</v>
      </c>
    </row>
    <row r="340" customHeight="1" spans="1:3">
      <c r="A340" s="11">
        <v>439</v>
      </c>
      <c r="B340" s="25">
        <v>1</v>
      </c>
      <c r="C340" s="52">
        <v>127600</v>
      </c>
    </row>
    <row r="341" customHeight="1" spans="1:3">
      <c r="A341" s="11">
        <v>440</v>
      </c>
      <c r="B341" s="25">
        <v>1</v>
      </c>
      <c r="C341" s="52">
        <v>127600</v>
      </c>
    </row>
    <row r="342" customHeight="1" spans="1:3">
      <c r="A342" s="11">
        <v>441</v>
      </c>
      <c r="B342" s="25">
        <v>1</v>
      </c>
      <c r="C342" s="52">
        <v>127600</v>
      </c>
    </row>
    <row r="343" customHeight="1" spans="1:3">
      <c r="A343" s="11">
        <v>442</v>
      </c>
      <c r="B343" s="25">
        <v>1</v>
      </c>
      <c r="C343" s="52">
        <v>981642</v>
      </c>
    </row>
    <row r="344" hidden="1" customHeight="1" spans="1:3">
      <c r="A344" s="11">
        <v>443</v>
      </c>
      <c r="B344" s="25">
        <v>1</v>
      </c>
      <c r="C344" s="52">
        <v>1556200</v>
      </c>
    </row>
    <row r="345" hidden="1" customHeight="1" spans="1:3">
      <c r="A345" s="11">
        <v>444</v>
      </c>
      <c r="B345" s="25">
        <v>1</v>
      </c>
      <c r="C345" s="52">
        <v>137500</v>
      </c>
    </row>
    <row r="346" customHeight="1" spans="1:3">
      <c r="A346" s="11">
        <v>445</v>
      </c>
      <c r="B346" s="25">
        <v>3</v>
      </c>
      <c r="C346" s="52">
        <v>345000</v>
      </c>
    </row>
    <row r="347" customHeight="1" spans="1:3">
      <c r="A347" s="11">
        <v>446</v>
      </c>
      <c r="B347" s="25">
        <v>1</v>
      </c>
      <c r="C347" s="52">
        <v>3540000</v>
      </c>
    </row>
    <row r="348" customHeight="1" spans="1:3">
      <c r="A348" s="11">
        <v>447</v>
      </c>
      <c r="B348" s="25">
        <v>1</v>
      </c>
      <c r="C348" s="52">
        <v>139122</v>
      </c>
    </row>
    <row r="349" customHeight="1" spans="1:3">
      <c r="A349" s="11">
        <v>448</v>
      </c>
      <c r="B349" s="25">
        <v>2</v>
      </c>
      <c r="C349" s="52">
        <v>7535500</v>
      </c>
    </row>
    <row r="350" customHeight="1" spans="1:3">
      <c r="A350" s="11">
        <v>449</v>
      </c>
      <c r="B350" s="25">
        <v>2</v>
      </c>
      <c r="C350" s="52">
        <v>2789114</v>
      </c>
    </row>
    <row r="351" customHeight="1" spans="1:3">
      <c r="A351" s="11">
        <v>450</v>
      </c>
      <c r="B351" s="25">
        <v>1</v>
      </c>
      <c r="C351" s="52">
        <v>622568</v>
      </c>
    </row>
    <row r="352" hidden="1" customHeight="1" spans="1:3">
      <c r="A352" s="11">
        <v>451</v>
      </c>
      <c r="B352" s="25">
        <v>1</v>
      </c>
      <c r="C352" s="52">
        <v>139240</v>
      </c>
    </row>
    <row r="353" customHeight="1" spans="1:3">
      <c r="A353" s="11">
        <v>452</v>
      </c>
      <c r="B353" s="25">
        <v>1</v>
      </c>
      <c r="C353" s="52">
        <v>194700</v>
      </c>
    </row>
    <row r="354" customHeight="1" spans="1:3">
      <c r="A354" s="11">
        <v>454</v>
      </c>
      <c r="B354" s="25">
        <v>3</v>
      </c>
      <c r="C354" s="52">
        <v>4248100</v>
      </c>
    </row>
    <row r="355" customHeight="1" spans="1:3">
      <c r="A355" s="11">
        <v>455</v>
      </c>
      <c r="B355" s="25">
        <v>1</v>
      </c>
      <c r="C355" s="52">
        <v>194700</v>
      </c>
    </row>
    <row r="356" customHeight="1" spans="1:3">
      <c r="A356" s="11">
        <v>456</v>
      </c>
      <c r="B356" s="25">
        <v>1</v>
      </c>
      <c r="C356" s="52">
        <v>3434800</v>
      </c>
    </row>
    <row r="357" customHeight="1" spans="1:3">
      <c r="A357" s="11">
        <v>457</v>
      </c>
      <c r="B357" s="25">
        <v>2</v>
      </c>
      <c r="C357" s="52">
        <v>3143000</v>
      </c>
    </row>
    <row r="358" hidden="1" customHeight="1" spans="1:3">
      <c r="A358" s="11">
        <v>458</v>
      </c>
      <c r="B358" s="25">
        <v>1</v>
      </c>
      <c r="C358" s="52">
        <v>1761600</v>
      </c>
    </row>
    <row r="359" hidden="1" customHeight="1" spans="1:3">
      <c r="A359" s="11">
        <v>459</v>
      </c>
      <c r="B359" s="25">
        <v>1</v>
      </c>
      <c r="C359" s="52">
        <v>2133900</v>
      </c>
    </row>
    <row r="360" customHeight="1" spans="1:3">
      <c r="A360" s="11">
        <v>460</v>
      </c>
      <c r="B360" s="25">
        <v>2</v>
      </c>
      <c r="C360" s="52">
        <v>1337600</v>
      </c>
    </row>
    <row r="361" customHeight="1" spans="1:3">
      <c r="A361" s="11">
        <v>462</v>
      </c>
      <c r="B361" s="25">
        <v>8</v>
      </c>
      <c r="C361" s="52">
        <v>12527790</v>
      </c>
    </row>
    <row r="362" hidden="1" customHeight="1" spans="1:3">
      <c r="A362" s="11">
        <v>463</v>
      </c>
      <c r="B362" s="25">
        <v>1</v>
      </c>
      <c r="C362" s="52">
        <v>2655000</v>
      </c>
    </row>
    <row r="363" customHeight="1" spans="1:3">
      <c r="A363" s="11">
        <v>464</v>
      </c>
      <c r="B363" s="25">
        <v>5</v>
      </c>
      <c r="C363" s="52">
        <v>41445300</v>
      </c>
    </row>
    <row r="364" hidden="1" customHeight="1" spans="1:3">
      <c r="A364" s="11">
        <v>465</v>
      </c>
      <c r="B364" s="25">
        <v>1</v>
      </c>
      <c r="C364" s="52">
        <v>184100</v>
      </c>
    </row>
    <row r="365" customHeight="1" spans="1:3">
      <c r="A365" s="11">
        <v>466</v>
      </c>
      <c r="B365" s="25">
        <v>8</v>
      </c>
      <c r="C365" s="52">
        <v>240059508</v>
      </c>
    </row>
    <row r="366" hidden="1" customHeight="1" spans="1:3">
      <c r="A366" s="11">
        <v>467</v>
      </c>
      <c r="B366" s="25">
        <v>6</v>
      </c>
      <c r="C366" s="52">
        <v>17685600</v>
      </c>
    </row>
    <row r="367" hidden="1" customHeight="1" spans="1:3">
      <c r="A367" s="11">
        <v>468</v>
      </c>
      <c r="B367" s="25">
        <v>1</v>
      </c>
      <c r="C367" s="52">
        <v>1425800</v>
      </c>
    </row>
    <row r="368" customHeight="1" spans="1:3">
      <c r="A368" s="11">
        <v>469</v>
      </c>
      <c r="B368" s="25">
        <v>1</v>
      </c>
      <c r="C368" s="52">
        <v>4034800</v>
      </c>
    </row>
    <row r="369" customHeight="1" spans="1:3">
      <c r="A369" s="11">
        <v>470</v>
      </c>
      <c r="B369" s="25">
        <v>1</v>
      </c>
      <c r="C369" s="52">
        <v>1330000</v>
      </c>
    </row>
    <row r="370" customHeight="1" spans="1:3">
      <c r="A370" s="11">
        <v>471</v>
      </c>
      <c r="B370" s="25">
        <v>2</v>
      </c>
      <c r="C370" s="52">
        <v>612000</v>
      </c>
    </row>
    <row r="371" customHeight="1" spans="1:3">
      <c r="A371" s="11">
        <v>472</v>
      </c>
      <c r="B371" s="25">
        <v>6</v>
      </c>
      <c r="C371" s="52">
        <v>2178428</v>
      </c>
    </row>
    <row r="372" hidden="1" customHeight="1" spans="1:3">
      <c r="A372" s="11">
        <v>473</v>
      </c>
      <c r="B372" s="25">
        <v>1</v>
      </c>
      <c r="C372" s="52">
        <v>1193600</v>
      </c>
    </row>
    <row r="373" customHeight="1" spans="1:3">
      <c r="A373" s="11">
        <v>474</v>
      </c>
      <c r="B373" s="25">
        <v>3</v>
      </c>
      <c r="C373" s="52">
        <v>8353700</v>
      </c>
    </row>
    <row r="374" customHeight="1" spans="1:3">
      <c r="A374" s="11">
        <v>475</v>
      </c>
      <c r="B374" s="25">
        <v>2</v>
      </c>
      <c r="C374" s="52">
        <v>5850300</v>
      </c>
    </row>
    <row r="375" customHeight="1" spans="1:3">
      <c r="A375" s="11">
        <v>476</v>
      </c>
      <c r="B375" s="25">
        <v>4</v>
      </c>
      <c r="C375" s="52">
        <v>206500000</v>
      </c>
    </row>
    <row r="376" customHeight="1" spans="1:3">
      <c r="A376" s="11">
        <v>477</v>
      </c>
      <c r="B376" s="25">
        <v>1</v>
      </c>
      <c r="C376" s="52">
        <v>245100</v>
      </c>
    </row>
    <row r="377" customHeight="1" spans="1:3">
      <c r="A377" s="11">
        <v>478</v>
      </c>
      <c r="B377" s="25">
        <v>11</v>
      </c>
      <c r="C377" s="52">
        <v>41403800</v>
      </c>
    </row>
    <row r="378" customHeight="1" spans="1:3">
      <c r="A378" s="11">
        <v>479</v>
      </c>
      <c r="B378" s="25">
        <v>1</v>
      </c>
      <c r="C378" s="52">
        <v>1097518</v>
      </c>
    </row>
    <row r="379" customHeight="1" spans="1:3">
      <c r="A379" s="11">
        <v>480</v>
      </c>
      <c r="B379" s="25">
        <v>1</v>
      </c>
      <c r="C379" s="52">
        <v>104548</v>
      </c>
    </row>
    <row r="380" customHeight="1" spans="1:3">
      <c r="A380" s="11">
        <v>481</v>
      </c>
      <c r="B380" s="25">
        <v>5</v>
      </c>
      <c r="C380" s="52">
        <v>3620800</v>
      </c>
    </row>
    <row r="381" hidden="1" customHeight="1" spans="1:3">
      <c r="A381" s="11">
        <v>482</v>
      </c>
      <c r="B381" s="25">
        <v>1</v>
      </c>
      <c r="C381" s="52">
        <v>148798</v>
      </c>
    </row>
    <row r="382" hidden="1" customHeight="1" spans="1:3">
      <c r="A382" s="11">
        <v>483</v>
      </c>
      <c r="B382" s="25">
        <v>3</v>
      </c>
      <c r="C382" s="52">
        <v>8065600</v>
      </c>
    </row>
    <row r="383" hidden="1" customHeight="1" spans="1:3">
      <c r="A383" s="11">
        <v>484</v>
      </c>
      <c r="B383" s="25">
        <v>6</v>
      </c>
      <c r="C383" s="52">
        <v>4801368</v>
      </c>
    </row>
    <row r="384" customHeight="1" spans="1:3">
      <c r="A384" s="11">
        <v>485</v>
      </c>
      <c r="B384" s="25">
        <v>2</v>
      </c>
      <c r="C384" s="52">
        <v>158030</v>
      </c>
    </row>
    <row r="385" customHeight="1" spans="1:3">
      <c r="A385" s="11">
        <v>486</v>
      </c>
      <c r="B385" s="25">
        <v>1</v>
      </c>
      <c r="C385" s="52">
        <v>809800</v>
      </c>
    </row>
    <row r="386" hidden="1" customHeight="1" spans="1:3">
      <c r="A386" s="11">
        <v>487</v>
      </c>
      <c r="B386" s="25">
        <v>2</v>
      </c>
      <c r="C386" s="52">
        <v>328512</v>
      </c>
    </row>
    <row r="387" hidden="1" customHeight="1" spans="1:3">
      <c r="A387" s="11">
        <v>488</v>
      </c>
      <c r="B387" s="25">
        <v>1</v>
      </c>
      <c r="C387" s="52">
        <v>199900</v>
      </c>
    </row>
    <row r="388" customHeight="1" spans="1:3">
      <c r="A388" s="11">
        <v>489</v>
      </c>
      <c r="B388" s="25">
        <v>1</v>
      </c>
      <c r="C388" s="52">
        <v>124100</v>
      </c>
    </row>
    <row r="389" customHeight="1" spans="1:3">
      <c r="A389" s="11">
        <v>490</v>
      </c>
      <c r="B389" s="25">
        <v>2</v>
      </c>
      <c r="C389" s="52">
        <v>2145854</v>
      </c>
    </row>
    <row r="390" hidden="1" customHeight="1" spans="1:3">
      <c r="A390" s="11">
        <v>491</v>
      </c>
      <c r="B390" s="25">
        <v>1</v>
      </c>
      <c r="C390" s="52">
        <v>590000</v>
      </c>
    </row>
    <row r="391" customHeight="1" spans="1:3">
      <c r="A391" s="11">
        <v>492</v>
      </c>
      <c r="B391" s="25">
        <v>3</v>
      </c>
      <c r="C391" s="52">
        <v>648600</v>
      </c>
    </row>
    <row r="392" customHeight="1" spans="1:3">
      <c r="A392" s="11">
        <v>493</v>
      </c>
      <c r="B392" s="25">
        <v>1</v>
      </c>
      <c r="C392" s="52">
        <v>395800</v>
      </c>
    </row>
    <row r="393" hidden="1" customHeight="1" spans="1:3">
      <c r="A393" s="11">
        <v>494</v>
      </c>
      <c r="B393" s="25">
        <v>1</v>
      </c>
      <c r="C393" s="52">
        <v>168900</v>
      </c>
    </row>
    <row r="394" customHeight="1" spans="1:3">
      <c r="A394" s="11">
        <v>495</v>
      </c>
      <c r="B394" s="25">
        <v>1</v>
      </c>
      <c r="C394" s="52">
        <v>38350000</v>
      </c>
    </row>
    <row r="395" hidden="1" customHeight="1" spans="1:3">
      <c r="A395" s="11">
        <v>496</v>
      </c>
      <c r="B395" s="25">
        <v>2</v>
      </c>
      <c r="C395" s="52">
        <v>3530700</v>
      </c>
    </row>
    <row r="396" customHeight="1" spans="1:3">
      <c r="A396" s="11">
        <v>497</v>
      </c>
      <c r="B396" s="25">
        <v>8</v>
      </c>
      <c r="C396" s="52">
        <v>42410100</v>
      </c>
    </row>
    <row r="397" customHeight="1" spans="1:3">
      <c r="A397" s="11">
        <v>498</v>
      </c>
      <c r="B397" s="25">
        <v>6</v>
      </c>
      <c r="C397" s="52">
        <v>2570200</v>
      </c>
    </row>
    <row r="398" hidden="1" customHeight="1" spans="1:3">
      <c r="A398" s="11">
        <v>499</v>
      </c>
      <c r="B398" s="25">
        <v>2</v>
      </c>
      <c r="C398" s="52">
        <v>1414800</v>
      </c>
    </row>
    <row r="399" hidden="1" customHeight="1" spans="1:3">
      <c r="A399" s="11">
        <v>500</v>
      </c>
      <c r="B399" s="25">
        <v>3</v>
      </c>
      <c r="C399" s="52">
        <v>2193700</v>
      </c>
    </row>
    <row r="400" customHeight="1" spans="1:3">
      <c r="A400" s="11">
        <v>501</v>
      </c>
      <c r="B400" s="25">
        <v>1</v>
      </c>
      <c r="C400" s="52">
        <v>65100</v>
      </c>
    </row>
    <row r="401" customHeight="1" spans="1:3">
      <c r="A401" s="11">
        <v>503</v>
      </c>
      <c r="B401" s="25">
        <v>2</v>
      </c>
      <c r="C401" s="52">
        <v>646640</v>
      </c>
    </row>
    <row r="402" hidden="1" customHeight="1" spans="1:3">
      <c r="A402" s="11">
        <v>504</v>
      </c>
      <c r="B402" s="25">
        <v>8</v>
      </c>
      <c r="C402" s="52">
        <v>900000</v>
      </c>
    </row>
    <row r="403" customHeight="1" spans="1:3">
      <c r="A403" s="11">
        <v>505</v>
      </c>
      <c r="B403" s="25">
        <v>1</v>
      </c>
      <c r="C403" s="52">
        <v>826000</v>
      </c>
    </row>
    <row r="404" hidden="1" customHeight="1" spans="1:3">
      <c r="A404" s="11">
        <v>506</v>
      </c>
      <c r="B404" s="25">
        <v>1</v>
      </c>
      <c r="C404" s="52">
        <v>1888000</v>
      </c>
    </row>
    <row r="405" hidden="1" customHeight="1" spans="1:3">
      <c r="A405" s="11">
        <v>507</v>
      </c>
      <c r="B405" s="25">
        <v>1</v>
      </c>
      <c r="C405" s="52">
        <v>654500</v>
      </c>
    </row>
    <row r="406" customHeight="1" spans="1:3">
      <c r="A406" s="11">
        <v>508</v>
      </c>
      <c r="B406" s="25">
        <v>2</v>
      </c>
      <c r="C406" s="52">
        <v>532500</v>
      </c>
    </row>
    <row r="407" customHeight="1" spans="1:3">
      <c r="A407" s="11">
        <v>509</v>
      </c>
      <c r="B407" s="25">
        <v>1</v>
      </c>
      <c r="C407" s="52">
        <v>123500</v>
      </c>
    </row>
    <row r="408" customHeight="1" spans="1:3">
      <c r="A408" s="11">
        <v>510</v>
      </c>
      <c r="B408" s="25">
        <v>1</v>
      </c>
      <c r="C408" s="52">
        <v>189400</v>
      </c>
    </row>
    <row r="409" customHeight="1" spans="1:3">
      <c r="A409" s="11">
        <v>511</v>
      </c>
      <c r="B409" s="25">
        <v>1</v>
      </c>
      <c r="C409" s="52">
        <v>265800</v>
      </c>
    </row>
    <row r="410" customHeight="1" spans="1:3">
      <c r="A410" s="11">
        <v>512</v>
      </c>
      <c r="B410" s="25">
        <v>1</v>
      </c>
      <c r="C410" s="52">
        <v>111100</v>
      </c>
    </row>
    <row r="411" customHeight="1" spans="1:3">
      <c r="A411" s="11">
        <v>513</v>
      </c>
      <c r="B411" s="25">
        <v>2</v>
      </c>
      <c r="C411" s="52">
        <v>212800</v>
      </c>
    </row>
    <row r="412" customHeight="1" spans="1:3">
      <c r="A412" s="11">
        <v>514</v>
      </c>
      <c r="B412" s="25">
        <v>1</v>
      </c>
      <c r="C412" s="52">
        <v>101400</v>
      </c>
    </row>
    <row r="413" customHeight="1" spans="1:3">
      <c r="A413" s="11">
        <v>515</v>
      </c>
      <c r="B413" s="25">
        <v>1</v>
      </c>
      <c r="C413" s="52">
        <v>118000</v>
      </c>
    </row>
    <row r="414" customHeight="1" spans="1:3">
      <c r="A414" s="11">
        <v>516</v>
      </c>
      <c r="B414" s="25">
        <v>1</v>
      </c>
      <c r="C414" s="52">
        <v>1380718</v>
      </c>
    </row>
    <row r="415" customHeight="1" spans="1:3">
      <c r="A415" s="11">
        <v>517</v>
      </c>
      <c r="B415" s="25">
        <v>2</v>
      </c>
      <c r="C415" s="52">
        <v>2412000</v>
      </c>
    </row>
    <row r="416" customHeight="1" spans="1:3">
      <c r="A416" s="11">
        <v>518</v>
      </c>
      <c r="B416" s="25">
        <v>1</v>
      </c>
      <c r="C416" s="52">
        <v>677320</v>
      </c>
    </row>
    <row r="417" customHeight="1" spans="1:3">
      <c r="A417" s="11">
        <v>519</v>
      </c>
      <c r="B417" s="25">
        <v>1</v>
      </c>
      <c r="C417" s="52">
        <v>1574592</v>
      </c>
    </row>
    <row r="418" customHeight="1" spans="1:3">
      <c r="A418" s="11">
        <v>520</v>
      </c>
      <c r="B418" s="25">
        <v>1</v>
      </c>
      <c r="C418" s="52">
        <v>151040</v>
      </c>
    </row>
    <row r="419" hidden="1" customHeight="1" spans="1:3">
      <c r="A419" s="11">
        <v>521</v>
      </c>
      <c r="B419" s="25">
        <v>2</v>
      </c>
      <c r="C419" s="52">
        <v>3813488</v>
      </c>
    </row>
    <row r="420" customHeight="1" spans="1:3">
      <c r="A420" s="11">
        <v>522</v>
      </c>
      <c r="B420" s="25">
        <v>1</v>
      </c>
      <c r="C420" s="52">
        <v>67800</v>
      </c>
    </row>
    <row r="421" customHeight="1" spans="1:3">
      <c r="A421" s="11">
        <v>523</v>
      </c>
      <c r="B421" s="25">
        <v>1</v>
      </c>
      <c r="C421" s="52">
        <v>527400</v>
      </c>
    </row>
    <row r="422" customHeight="1" spans="1:3">
      <c r="A422" s="11">
        <v>524</v>
      </c>
      <c r="B422" s="25">
        <v>2</v>
      </c>
      <c r="C422" s="52">
        <v>3207476</v>
      </c>
    </row>
    <row r="423" customHeight="1" spans="1:3">
      <c r="A423" s="11">
        <v>525</v>
      </c>
      <c r="B423" s="25">
        <v>1</v>
      </c>
      <c r="C423" s="52">
        <v>454500</v>
      </c>
    </row>
    <row r="424" hidden="1" customHeight="1" spans="1:3">
      <c r="A424" s="11">
        <v>526</v>
      </c>
      <c r="B424" s="25">
        <v>3</v>
      </c>
      <c r="C424" s="52">
        <v>3890760</v>
      </c>
    </row>
    <row r="425" hidden="1" customHeight="1" spans="1:3">
      <c r="A425" s="11">
        <v>527</v>
      </c>
      <c r="B425" s="25">
        <v>3</v>
      </c>
      <c r="C425" s="52">
        <v>8298000</v>
      </c>
    </row>
    <row r="426" customHeight="1" spans="1:3">
      <c r="A426" s="11">
        <v>528</v>
      </c>
      <c r="B426" s="25">
        <v>1</v>
      </c>
      <c r="C426" s="52">
        <v>630000</v>
      </c>
    </row>
    <row r="427" customHeight="1" spans="1:3">
      <c r="A427" s="11">
        <v>529</v>
      </c>
      <c r="B427" s="25">
        <v>1</v>
      </c>
      <c r="C427" s="52">
        <v>1239000</v>
      </c>
    </row>
    <row r="428" hidden="1" customHeight="1" spans="1:3">
      <c r="A428" s="11">
        <v>530</v>
      </c>
      <c r="B428" s="25">
        <v>6</v>
      </c>
      <c r="C428" s="52">
        <v>20570228</v>
      </c>
    </row>
    <row r="429" hidden="1" customHeight="1" spans="1:3">
      <c r="A429" s="11">
        <v>531</v>
      </c>
      <c r="B429" s="25">
        <v>5</v>
      </c>
      <c r="C429" s="52">
        <v>4181332</v>
      </c>
    </row>
    <row r="430" customHeight="1" spans="1:3">
      <c r="A430" s="11">
        <v>532</v>
      </c>
      <c r="B430" s="25">
        <v>1</v>
      </c>
      <c r="C430" s="52">
        <v>221000</v>
      </c>
    </row>
    <row r="431" customHeight="1" spans="1:3">
      <c r="A431" s="11">
        <v>533</v>
      </c>
      <c r="B431" s="25">
        <v>1</v>
      </c>
      <c r="C431" s="52">
        <v>149152</v>
      </c>
    </row>
    <row r="432" customHeight="1" spans="1:3">
      <c r="A432" s="11">
        <v>534</v>
      </c>
      <c r="B432" s="25">
        <v>1</v>
      </c>
      <c r="C432" s="52">
        <v>137234</v>
      </c>
    </row>
    <row r="433" customHeight="1" spans="1:3">
      <c r="A433" s="11">
        <v>535</v>
      </c>
      <c r="B433" s="25">
        <v>1</v>
      </c>
      <c r="C433" s="52">
        <v>398500</v>
      </c>
    </row>
    <row r="434" customHeight="1" spans="1:3">
      <c r="A434" s="11">
        <v>536</v>
      </c>
      <c r="B434" s="25">
        <v>1</v>
      </c>
      <c r="C434" s="52">
        <v>6272500</v>
      </c>
    </row>
    <row r="435" customHeight="1" spans="1:3">
      <c r="A435" s="11">
        <v>537</v>
      </c>
      <c r="B435" s="25">
        <v>3</v>
      </c>
      <c r="C435" s="52">
        <v>9210072</v>
      </c>
    </row>
    <row r="436" hidden="1" customHeight="1" spans="1:3">
      <c r="A436" s="11">
        <v>538</v>
      </c>
      <c r="B436" s="25">
        <v>1</v>
      </c>
      <c r="C436" s="52">
        <v>1748642</v>
      </c>
    </row>
    <row r="437" customHeight="1" spans="1:3">
      <c r="A437" s="11">
        <v>539</v>
      </c>
      <c r="B437" s="25">
        <v>9</v>
      </c>
      <c r="C437" s="52">
        <v>6169800</v>
      </c>
    </row>
    <row r="438" hidden="1" customHeight="1" spans="1:3">
      <c r="A438" s="11">
        <v>540</v>
      </c>
      <c r="B438" s="25">
        <v>1</v>
      </c>
      <c r="C438" s="52">
        <v>552100</v>
      </c>
    </row>
    <row r="439" hidden="1" customHeight="1" spans="1:3">
      <c r="A439" s="11">
        <v>541</v>
      </c>
      <c r="B439" s="25">
        <v>1</v>
      </c>
      <c r="C439" s="52">
        <v>619100</v>
      </c>
    </row>
    <row r="440" customHeight="1" spans="1:3">
      <c r="A440" s="11">
        <v>542</v>
      </c>
      <c r="B440" s="25">
        <v>2</v>
      </c>
      <c r="C440" s="52">
        <v>5543334</v>
      </c>
    </row>
    <row r="441" hidden="1" customHeight="1" spans="1:3">
      <c r="A441" s="11">
        <v>543</v>
      </c>
      <c r="B441" s="25">
        <v>1</v>
      </c>
      <c r="C441" s="52">
        <v>88500</v>
      </c>
    </row>
    <row r="442" hidden="1" customHeight="1" spans="1:3">
      <c r="A442" s="11">
        <v>544</v>
      </c>
      <c r="B442" s="25">
        <v>2</v>
      </c>
      <c r="C442" s="52">
        <v>592832</v>
      </c>
    </row>
    <row r="443" customHeight="1" spans="1:3">
      <c r="A443" s="11">
        <v>545</v>
      </c>
      <c r="B443" s="25">
        <v>1</v>
      </c>
      <c r="C443" s="52">
        <v>590000</v>
      </c>
    </row>
    <row r="444" hidden="1" customHeight="1" spans="1:3">
      <c r="A444" s="11">
        <v>546</v>
      </c>
      <c r="B444" s="25">
        <v>2</v>
      </c>
      <c r="C444" s="52">
        <v>4602000</v>
      </c>
    </row>
    <row r="445" hidden="1" customHeight="1" spans="1:3">
      <c r="A445" s="11">
        <v>547</v>
      </c>
      <c r="B445" s="25">
        <v>2</v>
      </c>
      <c r="C445" s="52">
        <v>5412340</v>
      </c>
    </row>
    <row r="446" hidden="1" customHeight="1" spans="1:3">
      <c r="A446" s="11">
        <v>548</v>
      </c>
      <c r="B446" s="25">
        <v>1</v>
      </c>
      <c r="C446" s="52">
        <v>227900</v>
      </c>
    </row>
    <row r="447" customHeight="1" spans="1:3">
      <c r="A447" s="11">
        <v>549</v>
      </c>
      <c r="B447" s="25">
        <v>1</v>
      </c>
      <c r="C447" s="52">
        <v>272200</v>
      </c>
    </row>
    <row r="448" customHeight="1" spans="1:3">
      <c r="A448" s="11">
        <v>550</v>
      </c>
      <c r="B448" s="25">
        <v>1</v>
      </c>
      <c r="C448" s="52">
        <v>3540000</v>
      </c>
    </row>
    <row r="449" hidden="1" customHeight="1" spans="1:3">
      <c r="A449" s="11">
        <v>551</v>
      </c>
      <c r="B449" s="25">
        <v>2</v>
      </c>
      <c r="C449" s="52">
        <v>473100</v>
      </c>
    </row>
    <row r="450" customHeight="1" spans="1:3">
      <c r="A450" s="11">
        <v>552</v>
      </c>
      <c r="B450" s="25">
        <v>2</v>
      </c>
      <c r="C450" s="52">
        <v>4516800</v>
      </c>
    </row>
    <row r="451" customHeight="1" spans="1:3">
      <c r="A451" s="11">
        <v>553</v>
      </c>
      <c r="B451" s="25">
        <v>3</v>
      </c>
      <c r="C451" s="52">
        <v>3528300</v>
      </c>
    </row>
    <row r="452" customHeight="1" spans="1:3">
      <c r="A452" s="11">
        <v>554</v>
      </c>
      <c r="B452" s="25">
        <v>2</v>
      </c>
      <c r="C452" s="52">
        <v>4997000</v>
      </c>
    </row>
    <row r="453" hidden="1" customHeight="1" spans="1:3">
      <c r="A453" s="11">
        <v>555</v>
      </c>
      <c r="B453" s="25">
        <v>1</v>
      </c>
      <c r="C453" s="52">
        <v>7864900</v>
      </c>
    </row>
    <row r="454" customHeight="1" spans="1:3">
      <c r="A454" s="11">
        <v>556</v>
      </c>
      <c r="B454" s="25">
        <v>2</v>
      </c>
      <c r="C454" s="52">
        <v>578200</v>
      </c>
    </row>
    <row r="455" customHeight="1" spans="1:3">
      <c r="A455" s="11">
        <v>557</v>
      </c>
      <c r="B455" s="25">
        <v>1</v>
      </c>
      <c r="C455" s="52">
        <v>142662</v>
      </c>
    </row>
    <row r="456" hidden="1" customHeight="1" spans="1:3">
      <c r="A456" s="11">
        <v>558</v>
      </c>
      <c r="B456" s="25">
        <v>1</v>
      </c>
      <c r="C456" s="52">
        <v>133694</v>
      </c>
    </row>
    <row r="457" customHeight="1" spans="1:3">
      <c r="A457" s="11">
        <v>559</v>
      </c>
      <c r="B457" s="25">
        <v>1</v>
      </c>
      <c r="C457" s="52">
        <v>137588</v>
      </c>
    </row>
    <row r="458" customHeight="1" spans="1:3">
      <c r="A458" s="11">
        <v>560</v>
      </c>
      <c r="B458" s="25">
        <v>2</v>
      </c>
      <c r="C458" s="52">
        <v>3204800</v>
      </c>
    </row>
    <row r="459" hidden="1" customHeight="1" spans="1:3">
      <c r="A459" s="11">
        <v>561</v>
      </c>
      <c r="B459" s="25">
        <v>1</v>
      </c>
      <c r="C459" s="52">
        <v>3151190</v>
      </c>
    </row>
    <row r="460" hidden="1" customHeight="1" spans="1:3">
      <c r="A460" s="11">
        <v>562</v>
      </c>
      <c r="B460" s="25">
        <v>8</v>
      </c>
      <c r="C460" s="52">
        <v>12979100</v>
      </c>
    </row>
    <row r="461" customHeight="1" spans="1:3">
      <c r="A461" s="11">
        <v>563</v>
      </c>
      <c r="B461" s="25">
        <v>2</v>
      </c>
      <c r="C461" s="52">
        <v>841500</v>
      </c>
    </row>
    <row r="462" customHeight="1" spans="1:3">
      <c r="A462" s="11">
        <v>564</v>
      </c>
      <c r="B462" s="25">
        <v>3</v>
      </c>
      <c r="C462" s="52">
        <v>1368800</v>
      </c>
    </row>
    <row r="463" customHeight="1" spans="1:3">
      <c r="A463" s="11">
        <v>565</v>
      </c>
      <c r="B463" s="25">
        <v>1</v>
      </c>
      <c r="C463" s="52">
        <v>39800</v>
      </c>
    </row>
    <row r="464" customHeight="1" spans="1:3">
      <c r="A464" s="11">
        <v>566</v>
      </c>
      <c r="B464" s="25">
        <v>1</v>
      </c>
      <c r="C464" s="52">
        <v>138500</v>
      </c>
    </row>
    <row r="465" customHeight="1" spans="1:3">
      <c r="A465" s="11">
        <v>567</v>
      </c>
      <c r="B465" s="25">
        <v>1</v>
      </c>
      <c r="C465" s="52">
        <v>138500</v>
      </c>
    </row>
    <row r="466" hidden="1" customHeight="1" spans="1:3">
      <c r="A466" s="11">
        <v>568</v>
      </c>
      <c r="B466" s="25">
        <v>1</v>
      </c>
      <c r="C466" s="52">
        <v>138500</v>
      </c>
    </row>
    <row r="467" hidden="1" customHeight="1" spans="1:3">
      <c r="A467" s="11">
        <v>569</v>
      </c>
      <c r="B467" s="25">
        <v>1</v>
      </c>
      <c r="C467" s="52">
        <v>128100</v>
      </c>
    </row>
    <row r="468" hidden="1" customHeight="1" spans="1:3">
      <c r="A468" s="11">
        <v>570</v>
      </c>
      <c r="B468" s="25">
        <v>1</v>
      </c>
      <c r="C468" s="52">
        <v>127400</v>
      </c>
    </row>
    <row r="469" hidden="1" customHeight="1" spans="1:3">
      <c r="A469" s="11">
        <v>571</v>
      </c>
      <c r="B469" s="25">
        <v>1</v>
      </c>
      <c r="C469" s="52">
        <v>25429000</v>
      </c>
    </row>
    <row r="470" hidden="1" customHeight="1" spans="1:3">
      <c r="A470" s="11">
        <v>572</v>
      </c>
      <c r="B470" s="25">
        <v>2</v>
      </c>
      <c r="C470" s="52">
        <v>4248000</v>
      </c>
    </row>
    <row r="471" hidden="1" customHeight="1" spans="1:3">
      <c r="A471" s="11">
        <v>573</v>
      </c>
      <c r="B471" s="25">
        <v>5</v>
      </c>
      <c r="C471" s="52">
        <v>9603200</v>
      </c>
    </row>
    <row r="472" hidden="1" customHeight="1" spans="1:3">
      <c r="A472" s="11">
        <v>574</v>
      </c>
      <c r="B472" s="25">
        <v>1</v>
      </c>
      <c r="C472" s="52">
        <v>885000</v>
      </c>
    </row>
    <row r="473" hidden="1" customHeight="1" spans="1:3">
      <c r="A473" s="11">
        <v>575</v>
      </c>
      <c r="B473" s="25">
        <v>1</v>
      </c>
      <c r="C473" s="52">
        <v>465200</v>
      </c>
    </row>
    <row r="474" customHeight="1" spans="1:3">
      <c r="A474" s="11">
        <v>576</v>
      </c>
      <c r="B474" s="25">
        <v>1</v>
      </c>
      <c r="C474" s="52">
        <v>1650112</v>
      </c>
    </row>
    <row r="475" hidden="1" customHeight="1" spans="1:3">
      <c r="A475" s="11">
        <v>577</v>
      </c>
      <c r="B475" s="25">
        <v>5</v>
      </c>
      <c r="C475" s="52">
        <v>94400000</v>
      </c>
    </row>
    <row r="476" customHeight="1" spans="1:3">
      <c r="A476" s="11">
        <v>578</v>
      </c>
      <c r="B476" s="25">
        <v>1</v>
      </c>
      <c r="C476" s="52">
        <v>8861100</v>
      </c>
    </row>
    <row r="477" customHeight="1" spans="1:3">
      <c r="A477" s="11">
        <v>579</v>
      </c>
      <c r="B477" s="25">
        <v>1</v>
      </c>
      <c r="C477" s="52">
        <v>3789000</v>
      </c>
    </row>
    <row r="478" customHeight="1" spans="1:3">
      <c r="A478" s="11">
        <v>580</v>
      </c>
      <c r="B478" s="25">
        <v>1</v>
      </c>
      <c r="C478" s="52">
        <v>2306000</v>
      </c>
    </row>
    <row r="479" customHeight="1" spans="1:3">
      <c r="A479" s="11">
        <v>581</v>
      </c>
      <c r="B479" s="25">
        <v>10</v>
      </c>
      <c r="C479" s="52">
        <v>24131700</v>
      </c>
    </row>
    <row r="480" hidden="1" customHeight="1" spans="1:3">
      <c r="A480" s="11">
        <v>582</v>
      </c>
      <c r="B480" s="25">
        <v>1</v>
      </c>
      <c r="C480" s="52">
        <v>372800</v>
      </c>
    </row>
    <row r="481" hidden="1" customHeight="1" spans="1:3">
      <c r="A481" s="11">
        <v>583</v>
      </c>
      <c r="B481" s="25">
        <v>1</v>
      </c>
      <c r="C481" s="52">
        <v>903300</v>
      </c>
    </row>
    <row r="482" hidden="1" customHeight="1" spans="1:3">
      <c r="A482" s="11">
        <v>584</v>
      </c>
      <c r="B482" s="25">
        <v>21</v>
      </c>
      <c r="C482" s="52">
        <v>30065600</v>
      </c>
    </row>
    <row r="483" hidden="1" customHeight="1" spans="1:3">
      <c r="A483" s="11">
        <v>585</v>
      </c>
      <c r="B483" s="25">
        <v>6</v>
      </c>
      <c r="C483" s="52">
        <v>249520900</v>
      </c>
    </row>
    <row r="484" customHeight="1" spans="1:3">
      <c r="A484" s="11">
        <v>586</v>
      </c>
      <c r="B484" s="25">
        <v>1</v>
      </c>
      <c r="C484" s="52">
        <v>19500000</v>
      </c>
    </row>
    <row r="485" customHeight="1" spans="1:3">
      <c r="A485" s="11">
        <v>587</v>
      </c>
      <c r="B485" s="25">
        <v>2</v>
      </c>
      <c r="C485" s="52">
        <v>5973500</v>
      </c>
    </row>
    <row r="486" hidden="1" customHeight="1" spans="1:3">
      <c r="A486" s="11">
        <v>588</v>
      </c>
      <c r="B486" s="25">
        <v>2</v>
      </c>
      <c r="C486" s="52">
        <v>3929400</v>
      </c>
    </row>
    <row r="487" customHeight="1" spans="1:3">
      <c r="A487" s="11">
        <v>589</v>
      </c>
      <c r="B487" s="25">
        <v>10</v>
      </c>
      <c r="C487" s="52">
        <v>46078780</v>
      </c>
    </row>
    <row r="488" customHeight="1" spans="1:3">
      <c r="A488" s="11">
        <v>590</v>
      </c>
      <c r="B488" s="25">
        <v>2</v>
      </c>
      <c r="C488" s="52">
        <v>627000</v>
      </c>
    </row>
    <row r="489" customHeight="1" spans="1:3">
      <c r="A489" s="11">
        <v>591</v>
      </c>
      <c r="B489" s="25">
        <v>3</v>
      </c>
      <c r="C489" s="52">
        <v>5189800</v>
      </c>
    </row>
    <row r="490" customHeight="1" spans="1:3">
      <c r="A490" s="11">
        <v>592</v>
      </c>
      <c r="B490" s="25">
        <v>3</v>
      </c>
      <c r="C490" s="52">
        <v>2837900</v>
      </c>
    </row>
    <row r="491" hidden="1" customHeight="1" spans="1:3">
      <c r="A491" s="11">
        <v>593</v>
      </c>
      <c r="B491" s="25">
        <v>1</v>
      </c>
      <c r="C491" s="52">
        <v>6001400</v>
      </c>
    </row>
    <row r="492" hidden="1" customHeight="1" spans="1:3">
      <c r="A492" s="11">
        <v>594</v>
      </c>
      <c r="B492" s="25">
        <v>1</v>
      </c>
      <c r="C492" s="52">
        <v>116700</v>
      </c>
    </row>
    <row r="493" customHeight="1" spans="1:3">
      <c r="A493" s="11">
        <v>595</v>
      </c>
      <c r="B493" s="25">
        <v>1</v>
      </c>
      <c r="C493" s="52">
        <v>258100</v>
      </c>
    </row>
    <row r="494" customHeight="1" spans="1:3">
      <c r="A494" s="11">
        <v>596</v>
      </c>
      <c r="B494" s="25">
        <v>5</v>
      </c>
      <c r="C494" s="52">
        <v>1879400</v>
      </c>
    </row>
    <row r="495" customHeight="1" spans="1:3">
      <c r="A495" s="11">
        <v>597</v>
      </c>
      <c r="B495" s="25">
        <v>1</v>
      </c>
      <c r="C495" s="52">
        <v>848100</v>
      </c>
    </row>
    <row r="496" customHeight="1" spans="1:3">
      <c r="A496" s="11">
        <v>598</v>
      </c>
      <c r="B496" s="25">
        <v>1</v>
      </c>
      <c r="C496" s="52">
        <v>17523000</v>
      </c>
    </row>
    <row r="497" customHeight="1" spans="1:3">
      <c r="A497" s="11">
        <v>599</v>
      </c>
      <c r="B497" s="25">
        <v>1</v>
      </c>
      <c r="C497" s="52">
        <v>7000000</v>
      </c>
    </row>
    <row r="498" hidden="1" customHeight="1" spans="1:3">
      <c r="A498" s="11">
        <v>600</v>
      </c>
      <c r="B498" s="25">
        <v>1</v>
      </c>
      <c r="C498" s="52">
        <v>2401772</v>
      </c>
    </row>
    <row r="499" hidden="1" customHeight="1" spans="1:3">
      <c r="A499" s="11">
        <v>601</v>
      </c>
      <c r="B499" s="25">
        <v>2</v>
      </c>
      <c r="C499" s="52">
        <v>7022300</v>
      </c>
    </row>
    <row r="500" hidden="1" customHeight="1" spans="1:3">
      <c r="A500" s="11">
        <v>602</v>
      </c>
      <c r="B500" s="25">
        <v>3</v>
      </c>
      <c r="C500" s="52">
        <v>7199400</v>
      </c>
    </row>
    <row r="501" customHeight="1" spans="1:3">
      <c r="A501" s="11">
        <v>603</v>
      </c>
      <c r="B501" s="25">
        <v>1</v>
      </c>
      <c r="C501" s="52">
        <v>2950000</v>
      </c>
    </row>
    <row r="502" customHeight="1" spans="1:3">
      <c r="A502" s="11">
        <v>606</v>
      </c>
      <c r="B502" s="25">
        <v>3</v>
      </c>
      <c r="C502" s="52">
        <v>606000</v>
      </c>
    </row>
    <row r="503" hidden="1" customHeight="1" spans="1:3">
      <c r="A503" s="11">
        <v>607</v>
      </c>
      <c r="B503" s="25">
        <v>2</v>
      </c>
      <c r="C503" s="52">
        <v>4437400</v>
      </c>
    </row>
    <row r="504" customHeight="1" spans="1:3">
      <c r="A504" s="11">
        <v>608</v>
      </c>
      <c r="B504" s="25">
        <v>1</v>
      </c>
      <c r="C504" s="52">
        <v>5310000</v>
      </c>
    </row>
    <row r="505" hidden="1" customHeight="1" spans="1:3">
      <c r="A505" s="11">
        <v>609</v>
      </c>
      <c r="B505" s="25">
        <v>3</v>
      </c>
      <c r="C505" s="52">
        <v>4458800</v>
      </c>
    </row>
    <row r="506" customHeight="1" spans="1:3">
      <c r="A506" s="11">
        <v>610</v>
      </c>
      <c r="B506" s="25">
        <v>1</v>
      </c>
      <c r="C506" s="52">
        <v>1848700</v>
      </c>
    </row>
    <row r="507" customHeight="1" spans="1:3">
      <c r="A507" s="11">
        <v>611</v>
      </c>
      <c r="B507" s="25">
        <v>2</v>
      </c>
      <c r="C507" s="52">
        <v>12178400</v>
      </c>
    </row>
    <row r="508" customHeight="1" spans="1:3">
      <c r="A508" s="11">
        <v>612</v>
      </c>
      <c r="B508" s="25">
        <v>1</v>
      </c>
      <c r="C508" s="52">
        <v>2611930</v>
      </c>
    </row>
    <row r="509" hidden="1" customHeight="1" spans="1:3">
      <c r="A509" s="11">
        <v>613</v>
      </c>
      <c r="B509" s="25">
        <v>1</v>
      </c>
      <c r="C509" s="52">
        <v>206700</v>
      </c>
    </row>
    <row r="510" customHeight="1" spans="1:3">
      <c r="A510" s="11">
        <v>614</v>
      </c>
      <c r="B510" s="25">
        <v>2</v>
      </c>
      <c r="C510" s="52">
        <v>283246</v>
      </c>
    </row>
    <row r="511" customHeight="1" spans="1:3">
      <c r="A511" s="11">
        <v>615</v>
      </c>
      <c r="B511" s="25">
        <v>1</v>
      </c>
      <c r="C511" s="52">
        <v>244732</v>
      </c>
    </row>
    <row r="512" hidden="1" customHeight="1" spans="1:3">
      <c r="A512" s="11">
        <v>616</v>
      </c>
      <c r="B512" s="25">
        <v>1</v>
      </c>
      <c r="C512" s="52">
        <v>286700</v>
      </c>
    </row>
    <row r="513" customHeight="1" spans="1:3">
      <c r="A513" s="11">
        <v>617</v>
      </c>
      <c r="B513" s="25">
        <v>1</v>
      </c>
      <c r="C513" s="52">
        <v>65100</v>
      </c>
    </row>
    <row r="514" customHeight="1" spans="1:3">
      <c r="A514" s="11">
        <v>618</v>
      </c>
      <c r="B514" s="25">
        <v>3</v>
      </c>
      <c r="C514" s="52">
        <v>4750316</v>
      </c>
    </row>
    <row r="515" customHeight="1" spans="1:3">
      <c r="A515" s="11">
        <v>619</v>
      </c>
      <c r="B515" s="25">
        <v>1</v>
      </c>
      <c r="C515" s="52">
        <v>513300</v>
      </c>
    </row>
    <row r="516" customHeight="1" spans="1:3">
      <c r="A516" s="11">
        <v>620</v>
      </c>
      <c r="B516" s="25">
        <v>1</v>
      </c>
      <c r="C516" s="52">
        <v>301000</v>
      </c>
    </row>
    <row r="517" customHeight="1" spans="1:3">
      <c r="A517" s="11">
        <v>621</v>
      </c>
      <c r="B517" s="25">
        <v>1</v>
      </c>
      <c r="C517" s="52">
        <v>136900</v>
      </c>
    </row>
    <row r="518" customHeight="1" spans="1:3">
      <c r="A518" s="11">
        <v>622</v>
      </c>
      <c r="B518" s="25">
        <v>1</v>
      </c>
      <c r="C518" s="52">
        <v>2530038</v>
      </c>
    </row>
    <row r="519" customHeight="1" spans="1:3">
      <c r="A519" s="11">
        <v>623</v>
      </c>
      <c r="B519" s="25">
        <v>1</v>
      </c>
      <c r="C519" s="52">
        <v>95816</v>
      </c>
    </row>
    <row r="520" customHeight="1" spans="1:3">
      <c r="A520" s="11">
        <v>624</v>
      </c>
      <c r="B520" s="25">
        <v>1</v>
      </c>
      <c r="C520" s="52">
        <v>4073300</v>
      </c>
    </row>
    <row r="521" hidden="1" customHeight="1" spans="1:3">
      <c r="A521" s="11">
        <v>625</v>
      </c>
      <c r="B521" s="25">
        <v>1</v>
      </c>
      <c r="C521" s="52">
        <v>1659500</v>
      </c>
    </row>
    <row r="522" customHeight="1" spans="1:3">
      <c r="A522" s="11">
        <v>626</v>
      </c>
      <c r="B522" s="25">
        <v>1</v>
      </c>
      <c r="C522" s="52">
        <v>350900</v>
      </c>
    </row>
    <row r="523" customHeight="1" spans="1:3">
      <c r="A523" s="11">
        <v>627</v>
      </c>
      <c r="B523" s="25">
        <v>1</v>
      </c>
      <c r="C523" s="52">
        <v>353400</v>
      </c>
    </row>
    <row r="524" hidden="1" customHeight="1" spans="1:3">
      <c r="A524" s="11">
        <v>628</v>
      </c>
      <c r="B524" s="25">
        <v>1</v>
      </c>
      <c r="C524" s="52">
        <v>531000</v>
      </c>
    </row>
    <row r="525" hidden="1" customHeight="1" spans="1:3">
      <c r="A525" s="11">
        <v>629</v>
      </c>
      <c r="B525" s="25">
        <v>2</v>
      </c>
      <c r="C525" s="52">
        <v>172026</v>
      </c>
    </row>
    <row r="526" hidden="1" customHeight="1" spans="1:3">
      <c r="A526" s="11">
        <v>630</v>
      </c>
      <c r="B526" s="25">
        <v>1</v>
      </c>
      <c r="C526" s="52">
        <v>613600</v>
      </c>
    </row>
    <row r="527" hidden="1" customHeight="1" spans="1:3">
      <c r="A527" s="11">
        <v>631</v>
      </c>
      <c r="B527" s="25">
        <v>1</v>
      </c>
      <c r="C527" s="52">
        <v>309100</v>
      </c>
    </row>
    <row r="528" hidden="1" customHeight="1" spans="1:3">
      <c r="A528" s="11">
        <v>632</v>
      </c>
      <c r="B528" s="25">
        <v>2</v>
      </c>
      <c r="C528" s="52">
        <v>3543186</v>
      </c>
    </row>
    <row r="529" hidden="1" customHeight="1" spans="1:3">
      <c r="A529" s="11">
        <v>633</v>
      </c>
      <c r="B529" s="25">
        <v>1</v>
      </c>
      <c r="C529" s="52">
        <v>3222462</v>
      </c>
    </row>
    <row r="530" hidden="1" customHeight="1" spans="1:3">
      <c r="A530" s="11">
        <v>634</v>
      </c>
      <c r="B530" s="25">
        <v>1</v>
      </c>
      <c r="C530" s="52">
        <v>533800</v>
      </c>
    </row>
    <row r="531" hidden="1" customHeight="1" spans="1:3">
      <c r="A531" s="11">
        <v>635</v>
      </c>
      <c r="B531" s="25">
        <v>1</v>
      </c>
      <c r="C531" s="52">
        <v>226900</v>
      </c>
    </row>
    <row r="532" hidden="1" customHeight="1" spans="1:3">
      <c r="A532" s="11">
        <v>636</v>
      </c>
      <c r="B532" s="25">
        <v>3</v>
      </c>
      <c r="C532" s="52">
        <v>2278000</v>
      </c>
    </row>
    <row r="533" customHeight="1" spans="1:3">
      <c r="A533" s="11">
        <v>637</v>
      </c>
      <c r="B533" s="25">
        <v>2</v>
      </c>
      <c r="C533" s="52">
        <v>3472000</v>
      </c>
    </row>
    <row r="534" customHeight="1" spans="1:3">
      <c r="A534" s="11">
        <v>638</v>
      </c>
      <c r="B534" s="25">
        <v>3</v>
      </c>
      <c r="C534" s="52">
        <v>3646500</v>
      </c>
    </row>
    <row r="535" customHeight="1" spans="1:3">
      <c r="A535" s="11">
        <v>639</v>
      </c>
      <c r="B535" s="25">
        <v>5</v>
      </c>
      <c r="C535" s="52">
        <v>10504200</v>
      </c>
    </row>
    <row r="536" customHeight="1" spans="1:3">
      <c r="A536" s="11">
        <v>640</v>
      </c>
      <c r="B536" s="25">
        <v>1</v>
      </c>
      <c r="C536" s="52">
        <v>110100</v>
      </c>
    </row>
    <row r="537" customHeight="1" spans="1:3">
      <c r="A537" s="11">
        <v>641</v>
      </c>
      <c r="B537" s="25">
        <v>2</v>
      </c>
      <c r="C537" s="52">
        <v>201200</v>
      </c>
    </row>
    <row r="538" customHeight="1" spans="1:3">
      <c r="A538" s="11">
        <v>642</v>
      </c>
      <c r="B538" s="25">
        <v>1</v>
      </c>
      <c r="C538" s="52">
        <v>863500</v>
      </c>
    </row>
    <row r="539" customHeight="1" spans="1:3">
      <c r="A539" s="11">
        <v>643</v>
      </c>
      <c r="B539" s="25">
        <v>3</v>
      </c>
      <c r="C539" s="52">
        <v>4370978</v>
      </c>
    </row>
    <row r="540" customHeight="1" spans="1:3">
      <c r="A540" s="11">
        <v>644</v>
      </c>
      <c r="B540" s="25">
        <v>2</v>
      </c>
      <c r="C540" s="52">
        <v>694100</v>
      </c>
    </row>
    <row r="541" hidden="1" customHeight="1" spans="1:3">
      <c r="A541" s="11">
        <v>645</v>
      </c>
      <c r="B541" s="25">
        <v>1</v>
      </c>
      <c r="C541" s="52">
        <v>337500</v>
      </c>
    </row>
    <row r="542" hidden="1" customHeight="1" spans="1:3">
      <c r="A542" s="11">
        <v>646</v>
      </c>
      <c r="B542" s="25">
        <v>1</v>
      </c>
      <c r="C542" s="52">
        <v>1690000</v>
      </c>
    </row>
    <row r="543" customHeight="1" spans="1:3">
      <c r="A543" s="11">
        <v>647</v>
      </c>
      <c r="B543" s="25">
        <v>4</v>
      </c>
      <c r="C543" s="52">
        <v>1701500</v>
      </c>
    </row>
    <row r="544" hidden="1" customHeight="1" spans="1:3">
      <c r="A544" s="11">
        <v>648</v>
      </c>
      <c r="B544" s="25">
        <v>1</v>
      </c>
      <c r="C544" s="52">
        <v>146320</v>
      </c>
    </row>
    <row r="545" hidden="1" customHeight="1" spans="1:3">
      <c r="A545" s="11">
        <v>649</v>
      </c>
      <c r="B545" s="25">
        <v>1</v>
      </c>
      <c r="C545" s="52">
        <v>190800</v>
      </c>
    </row>
    <row r="546" customHeight="1" spans="1:3">
      <c r="A546" s="11">
        <v>650</v>
      </c>
      <c r="B546" s="25">
        <v>1</v>
      </c>
      <c r="C546" s="52">
        <v>65100</v>
      </c>
    </row>
    <row r="547" customHeight="1" spans="1:3">
      <c r="A547" s="11">
        <v>651</v>
      </c>
      <c r="B547" s="25">
        <v>1</v>
      </c>
      <c r="C547" s="52">
        <v>496300</v>
      </c>
    </row>
    <row r="548" hidden="1" customHeight="1" spans="1:3">
      <c r="A548" s="11">
        <v>652</v>
      </c>
      <c r="B548" s="25">
        <v>1</v>
      </c>
      <c r="C548" s="52">
        <v>165800</v>
      </c>
    </row>
    <row r="549" customHeight="1" spans="1:3">
      <c r="A549" s="11">
        <v>653</v>
      </c>
      <c r="B549" s="25">
        <v>1</v>
      </c>
      <c r="C549" s="52">
        <v>506300</v>
      </c>
    </row>
    <row r="550" customHeight="1" spans="1:3">
      <c r="A550" s="11">
        <v>654</v>
      </c>
      <c r="B550" s="25">
        <v>1</v>
      </c>
      <c r="C550" s="52">
        <v>661626</v>
      </c>
    </row>
    <row r="551" customHeight="1" spans="1:3">
      <c r="A551" s="11">
        <v>655</v>
      </c>
      <c r="B551" s="25">
        <v>1</v>
      </c>
      <c r="C551" s="52">
        <v>701510</v>
      </c>
    </row>
    <row r="552" customHeight="1" spans="1:3">
      <c r="A552" s="11">
        <v>656</v>
      </c>
      <c r="B552" s="25">
        <v>1</v>
      </c>
      <c r="C552" s="52">
        <v>3063600</v>
      </c>
    </row>
    <row r="553" customHeight="1" spans="1:3">
      <c r="A553" s="11">
        <v>657</v>
      </c>
      <c r="B553" s="25">
        <v>5</v>
      </c>
      <c r="C553" s="52">
        <v>44750200</v>
      </c>
    </row>
    <row r="554" customHeight="1" spans="1:3">
      <c r="A554" s="11">
        <v>658</v>
      </c>
      <c r="B554" s="25">
        <v>1</v>
      </c>
      <c r="C554" s="52">
        <v>400200</v>
      </c>
    </row>
    <row r="555" customHeight="1" spans="1:3">
      <c r="A555" s="11">
        <v>659</v>
      </c>
      <c r="B555" s="25">
        <v>2</v>
      </c>
      <c r="C555" s="52">
        <v>253200</v>
      </c>
    </row>
    <row r="556" hidden="1" customHeight="1" spans="1:3">
      <c r="A556" s="11">
        <v>660</v>
      </c>
      <c r="B556" s="25">
        <v>2</v>
      </c>
      <c r="C556" s="52">
        <v>3128760</v>
      </c>
    </row>
    <row r="557" hidden="1" customHeight="1" spans="1:3">
      <c r="A557" s="11">
        <v>661</v>
      </c>
      <c r="B557" s="25">
        <v>1</v>
      </c>
      <c r="C557" s="52">
        <v>1106100</v>
      </c>
    </row>
    <row r="558" customHeight="1" spans="1:3">
      <c r="A558" s="11">
        <v>662</v>
      </c>
      <c r="B558" s="25">
        <v>2</v>
      </c>
      <c r="C558" s="52">
        <v>1545300</v>
      </c>
    </row>
    <row r="559" customHeight="1" spans="1:3">
      <c r="A559" s="11">
        <v>663</v>
      </c>
      <c r="B559" s="25">
        <v>1</v>
      </c>
      <c r="C559" s="52">
        <v>97500</v>
      </c>
    </row>
    <row r="560" hidden="1" customHeight="1" spans="1:3">
      <c r="A560" s="11">
        <v>664</v>
      </c>
      <c r="B560" s="25">
        <v>1</v>
      </c>
      <c r="C560" s="52">
        <v>115800</v>
      </c>
    </row>
    <row r="561" hidden="1" customHeight="1" spans="1:3">
      <c r="A561" s="11">
        <v>665</v>
      </c>
      <c r="B561" s="25">
        <v>1</v>
      </c>
      <c r="C561" s="52">
        <v>686500</v>
      </c>
    </row>
    <row r="562" customHeight="1" spans="1:3">
      <c r="A562" s="11">
        <v>666</v>
      </c>
      <c r="B562" s="25">
        <v>3</v>
      </c>
      <c r="C562" s="52">
        <v>3445700</v>
      </c>
    </row>
    <row r="563" customHeight="1" spans="1:3">
      <c r="A563" s="11">
        <v>667</v>
      </c>
      <c r="B563" s="25">
        <v>2</v>
      </c>
      <c r="C563" s="52">
        <v>329300</v>
      </c>
    </row>
    <row r="564" hidden="1" customHeight="1" spans="1:3">
      <c r="A564" s="11">
        <v>668</v>
      </c>
      <c r="B564" s="25">
        <v>1</v>
      </c>
      <c r="C564" s="52">
        <v>2434576</v>
      </c>
    </row>
    <row r="565" hidden="1" customHeight="1" spans="1:3">
      <c r="A565" s="11">
        <v>669</v>
      </c>
      <c r="B565" s="25">
        <v>1</v>
      </c>
      <c r="C565" s="52">
        <v>377900</v>
      </c>
    </row>
    <row r="566" hidden="1" customHeight="1" spans="1:3">
      <c r="A566" s="11">
        <v>670</v>
      </c>
      <c r="B566" s="25">
        <v>1</v>
      </c>
      <c r="C566" s="52">
        <v>109200</v>
      </c>
    </row>
    <row r="567" hidden="1" customHeight="1" spans="1:3">
      <c r="A567" s="11">
        <v>671</v>
      </c>
      <c r="B567" s="25">
        <v>1</v>
      </c>
      <c r="C567" s="52">
        <v>647584</v>
      </c>
    </row>
    <row r="568" hidden="1" customHeight="1" spans="1:3">
      <c r="A568" s="11">
        <v>672</v>
      </c>
      <c r="B568" s="25">
        <v>1</v>
      </c>
      <c r="C568" s="52">
        <v>4602000</v>
      </c>
    </row>
    <row r="569" hidden="1" customHeight="1" spans="1:3">
      <c r="A569" s="11">
        <v>673</v>
      </c>
      <c r="B569" s="25">
        <v>1</v>
      </c>
      <c r="C569" s="52">
        <v>257000</v>
      </c>
    </row>
    <row r="570" hidden="1" customHeight="1" spans="1:3">
      <c r="A570" s="11">
        <v>674</v>
      </c>
      <c r="B570" s="25">
        <v>1</v>
      </c>
      <c r="C570" s="52">
        <v>123900</v>
      </c>
    </row>
    <row r="571" hidden="1" customHeight="1" spans="1:3">
      <c r="A571" s="11">
        <v>675</v>
      </c>
      <c r="B571" s="25">
        <v>1</v>
      </c>
      <c r="C571" s="52">
        <v>72000</v>
      </c>
    </row>
    <row r="572" hidden="1" customHeight="1" spans="1:3">
      <c r="A572" s="11">
        <v>676</v>
      </c>
      <c r="B572" s="25">
        <v>1</v>
      </c>
      <c r="C572" s="52">
        <v>227500</v>
      </c>
    </row>
    <row r="573" hidden="1" customHeight="1" spans="1:3">
      <c r="A573" s="11">
        <v>677</v>
      </c>
      <c r="B573" s="25">
        <v>1</v>
      </c>
      <c r="C573" s="52">
        <v>71200</v>
      </c>
    </row>
    <row r="574" customHeight="1" spans="1:3">
      <c r="A574" s="11">
        <v>678</v>
      </c>
      <c r="B574" s="25">
        <v>1</v>
      </c>
      <c r="C574" s="52">
        <v>85500</v>
      </c>
    </row>
    <row r="575" customHeight="1" spans="1:3">
      <c r="A575" s="11">
        <v>680</v>
      </c>
      <c r="B575" s="25">
        <v>1</v>
      </c>
      <c r="C575" s="52">
        <v>6305700</v>
      </c>
    </row>
    <row r="576" customHeight="1" spans="1:3">
      <c r="A576" s="11">
        <v>681</v>
      </c>
      <c r="B576" s="25">
        <v>1</v>
      </c>
      <c r="C576" s="52">
        <v>6305700</v>
      </c>
    </row>
    <row r="577" hidden="1" customHeight="1" spans="1:3">
      <c r="A577" s="11">
        <v>682</v>
      </c>
      <c r="B577" s="25">
        <v>1</v>
      </c>
      <c r="C577" s="52">
        <v>69500</v>
      </c>
    </row>
    <row r="578" hidden="1" customHeight="1" spans="1:3">
      <c r="A578" s="11">
        <v>683</v>
      </c>
      <c r="B578" s="25">
        <v>1</v>
      </c>
      <c r="C578" s="52">
        <v>2360000</v>
      </c>
    </row>
    <row r="579" customHeight="1" spans="1:3">
      <c r="A579" s="11">
        <v>684</v>
      </c>
      <c r="B579" s="25">
        <v>3</v>
      </c>
      <c r="C579" s="52">
        <v>12495100</v>
      </c>
    </row>
    <row r="580" hidden="1" customHeight="1" spans="1:3">
      <c r="A580" s="11">
        <v>685</v>
      </c>
      <c r="B580" s="25">
        <v>1</v>
      </c>
      <c r="C580" s="52">
        <v>304200</v>
      </c>
    </row>
    <row r="581" hidden="1" customHeight="1" spans="1:3">
      <c r="A581" s="11">
        <v>686</v>
      </c>
      <c r="B581" s="25">
        <v>2</v>
      </c>
      <c r="C581" s="52">
        <v>456738</v>
      </c>
    </row>
    <row r="582" customHeight="1" spans="1:3">
      <c r="A582" s="11">
        <v>687</v>
      </c>
      <c r="B582" s="25">
        <v>1</v>
      </c>
      <c r="C582" s="52">
        <v>2978900</v>
      </c>
    </row>
    <row r="583" hidden="1" customHeight="1" spans="1:3">
      <c r="A583" s="11">
        <v>688</v>
      </c>
      <c r="B583" s="25">
        <v>1</v>
      </c>
      <c r="C583" s="52">
        <v>83300</v>
      </c>
    </row>
    <row r="584" hidden="1" customHeight="1" spans="1:3">
      <c r="A584" s="11">
        <v>689</v>
      </c>
      <c r="B584" s="25">
        <v>1</v>
      </c>
      <c r="C584" s="52">
        <v>67200</v>
      </c>
    </row>
    <row r="585" hidden="1" customHeight="1" spans="1:3">
      <c r="A585" s="11">
        <v>690</v>
      </c>
      <c r="B585" s="25">
        <v>1</v>
      </c>
      <c r="C585" s="52">
        <v>26550000</v>
      </c>
    </row>
    <row r="586" customHeight="1" spans="1:3">
      <c r="A586" s="11">
        <v>691</v>
      </c>
      <c r="B586" s="25">
        <v>2</v>
      </c>
      <c r="C586" s="52">
        <v>556200</v>
      </c>
    </row>
    <row r="587" customHeight="1" spans="1:3">
      <c r="A587" s="11">
        <v>692</v>
      </c>
      <c r="B587" s="25">
        <v>1</v>
      </c>
      <c r="C587" s="52">
        <v>151500</v>
      </c>
    </row>
    <row r="588" customHeight="1" spans="1:3">
      <c r="A588" s="11">
        <v>693</v>
      </c>
      <c r="B588" s="25">
        <v>1</v>
      </c>
      <c r="C588" s="52">
        <v>156000</v>
      </c>
    </row>
    <row r="589" hidden="1" customHeight="1" spans="1:3">
      <c r="A589" s="11">
        <v>695</v>
      </c>
      <c r="B589" s="25">
        <v>1</v>
      </c>
      <c r="C589" s="52">
        <v>49000000</v>
      </c>
    </row>
    <row r="590" hidden="1" customHeight="1" spans="1:3">
      <c r="A590" s="11">
        <v>696</v>
      </c>
      <c r="B590" s="25">
        <v>5</v>
      </c>
      <c r="C590" s="52">
        <v>3627900</v>
      </c>
    </row>
    <row r="591" customHeight="1" spans="1:3">
      <c r="A591" s="11">
        <v>697</v>
      </c>
      <c r="B591" s="25">
        <v>1</v>
      </c>
      <c r="C591" s="52">
        <v>538300</v>
      </c>
    </row>
    <row r="592" hidden="1" customHeight="1" spans="1:3">
      <c r="A592" s="11">
        <v>698</v>
      </c>
      <c r="B592" s="25">
        <v>4</v>
      </c>
      <c r="C592" s="52">
        <v>4521300</v>
      </c>
    </row>
    <row r="593" customHeight="1" spans="1:3">
      <c r="A593" s="11">
        <v>699</v>
      </c>
      <c r="B593" s="25">
        <v>1</v>
      </c>
      <c r="C593" s="52">
        <v>235800</v>
      </c>
    </row>
    <row r="594" customHeight="1" spans="1:3">
      <c r="A594" s="11">
        <v>700</v>
      </c>
      <c r="B594" s="25">
        <v>1</v>
      </c>
      <c r="C594" s="52">
        <v>592500</v>
      </c>
    </row>
    <row r="595" customHeight="1" spans="1:3">
      <c r="A595" s="11">
        <v>701</v>
      </c>
      <c r="B595" s="25">
        <v>1</v>
      </c>
      <c r="C595" s="52">
        <v>72300</v>
      </c>
    </row>
    <row r="596" customHeight="1" spans="1:3">
      <c r="A596" s="11">
        <v>702</v>
      </c>
      <c r="B596" s="25">
        <v>3</v>
      </c>
      <c r="C596" s="52">
        <v>1426700</v>
      </c>
    </row>
    <row r="597" customHeight="1" spans="1:3">
      <c r="A597" s="11">
        <v>703</v>
      </c>
      <c r="B597" s="25">
        <v>1</v>
      </c>
      <c r="C597" s="52">
        <v>1180000</v>
      </c>
    </row>
    <row r="598" customHeight="1" spans="1:3">
      <c r="A598" s="11">
        <v>704</v>
      </c>
      <c r="B598" s="25">
        <v>1</v>
      </c>
      <c r="C598" s="52">
        <v>1139800</v>
      </c>
    </row>
    <row r="599" customHeight="1" spans="1:3">
      <c r="A599" s="11">
        <v>705</v>
      </c>
      <c r="B599" s="25">
        <v>2</v>
      </c>
      <c r="C599" s="52">
        <v>2205000</v>
      </c>
    </row>
    <row r="600" customHeight="1" spans="1:3">
      <c r="A600" s="11">
        <v>707</v>
      </c>
      <c r="B600" s="25">
        <v>1</v>
      </c>
      <c r="C600" s="52">
        <v>4809300</v>
      </c>
    </row>
    <row r="601" hidden="1" customHeight="1" spans="1:3">
      <c r="A601" s="11">
        <v>709</v>
      </c>
      <c r="B601" s="25">
        <v>7</v>
      </c>
      <c r="C601" s="52">
        <v>16800200</v>
      </c>
    </row>
    <row r="602" hidden="1" customHeight="1" spans="1:3">
      <c r="A602" s="11">
        <v>710</v>
      </c>
      <c r="B602" s="25">
        <v>1</v>
      </c>
      <c r="C602" s="52">
        <v>1075200</v>
      </c>
    </row>
    <row r="603" hidden="1" customHeight="1" spans="1:3">
      <c r="A603" s="11">
        <v>711</v>
      </c>
      <c r="B603" s="25">
        <v>2</v>
      </c>
      <c r="C603" s="52">
        <v>5466200</v>
      </c>
    </row>
    <row r="604" customHeight="1" spans="1:3">
      <c r="A604" s="11">
        <v>712</v>
      </c>
      <c r="B604" s="25">
        <v>1</v>
      </c>
      <c r="C604" s="52">
        <v>397800</v>
      </c>
    </row>
    <row r="605" hidden="1" customHeight="1" spans="1:3">
      <c r="A605" s="11">
        <v>713</v>
      </c>
      <c r="B605" s="25">
        <v>1</v>
      </c>
      <c r="C605" s="52">
        <v>1340400</v>
      </c>
    </row>
    <row r="606" customHeight="1" spans="1:3">
      <c r="A606" s="11">
        <v>714</v>
      </c>
      <c r="B606" s="25">
        <v>1</v>
      </c>
      <c r="C606" s="52">
        <v>2312800</v>
      </c>
    </row>
    <row r="607" customHeight="1" spans="1:3">
      <c r="A607" s="11">
        <v>715</v>
      </c>
      <c r="B607" s="25">
        <v>1</v>
      </c>
      <c r="C607" s="52">
        <v>696672</v>
      </c>
    </row>
    <row r="608" hidden="1" customHeight="1" spans="1:3">
      <c r="A608" s="11">
        <v>716</v>
      </c>
      <c r="B608" s="25">
        <v>3</v>
      </c>
      <c r="C608" s="52">
        <v>67263200</v>
      </c>
    </row>
    <row r="609" hidden="1" customHeight="1" spans="1:3">
      <c r="A609" s="11">
        <v>717</v>
      </c>
      <c r="B609" s="25">
        <v>1</v>
      </c>
      <c r="C609" s="52">
        <v>1004300</v>
      </c>
    </row>
    <row r="610" customHeight="1" spans="1:3">
      <c r="A610" s="11">
        <v>718</v>
      </c>
      <c r="B610" s="25">
        <v>1</v>
      </c>
      <c r="C610" s="52">
        <v>1024004</v>
      </c>
    </row>
    <row r="611" customHeight="1" spans="1:3">
      <c r="A611" s="11">
        <v>719</v>
      </c>
      <c r="B611" s="25">
        <v>2</v>
      </c>
      <c r="C611" s="52">
        <v>5722478</v>
      </c>
    </row>
    <row r="612" customHeight="1" spans="1:3">
      <c r="A612" s="11">
        <v>720</v>
      </c>
      <c r="B612" s="25">
        <v>1</v>
      </c>
      <c r="C612" s="52">
        <v>138768</v>
      </c>
    </row>
    <row r="613" hidden="1" customHeight="1" spans="1:3">
      <c r="A613" s="11">
        <v>721</v>
      </c>
      <c r="B613" s="25">
        <v>2</v>
      </c>
      <c r="C613" s="52">
        <v>451000</v>
      </c>
    </row>
    <row r="614" hidden="1" customHeight="1" spans="1:3">
      <c r="A614" s="11">
        <v>722</v>
      </c>
      <c r="B614" s="25">
        <v>1</v>
      </c>
      <c r="C614" s="52">
        <v>139358</v>
      </c>
    </row>
    <row r="615" customHeight="1" spans="1:3">
      <c r="A615" s="11">
        <v>723</v>
      </c>
      <c r="B615" s="25">
        <v>2</v>
      </c>
      <c r="C615" s="52">
        <v>2156800</v>
      </c>
    </row>
    <row r="616" customHeight="1" spans="1:3">
      <c r="A616" s="11">
        <v>724</v>
      </c>
      <c r="B616" s="25">
        <v>1</v>
      </c>
      <c r="C616" s="52">
        <v>5534300</v>
      </c>
    </row>
    <row r="617" hidden="1" customHeight="1" spans="1:3">
      <c r="A617" s="11">
        <v>725</v>
      </c>
      <c r="B617" s="25">
        <v>2</v>
      </c>
      <c r="C617" s="52">
        <v>1652000</v>
      </c>
    </row>
    <row r="618" hidden="1" customHeight="1" spans="1:3">
      <c r="A618" s="11">
        <v>726</v>
      </c>
      <c r="B618" s="25">
        <v>1</v>
      </c>
      <c r="C618" s="52">
        <v>2157200</v>
      </c>
    </row>
    <row r="619" hidden="1" customHeight="1" spans="1:3">
      <c r="A619" s="11">
        <v>727</v>
      </c>
      <c r="B619" s="25">
        <v>2</v>
      </c>
      <c r="C619" s="52">
        <v>3499500</v>
      </c>
    </row>
    <row r="620" customHeight="1" spans="1:3">
      <c r="A620" s="11">
        <v>728</v>
      </c>
      <c r="B620" s="25">
        <v>1</v>
      </c>
      <c r="C620" s="52">
        <v>842284</v>
      </c>
    </row>
    <row r="621" hidden="1" customHeight="1" spans="1:3">
      <c r="A621" s="11">
        <v>729</v>
      </c>
      <c r="B621" s="25">
        <v>1</v>
      </c>
      <c r="C621" s="52">
        <v>1292454</v>
      </c>
    </row>
    <row r="622" hidden="1" customHeight="1" spans="1:3">
      <c r="A622" s="11">
        <v>730</v>
      </c>
      <c r="B622" s="25">
        <v>3</v>
      </c>
      <c r="C622" s="52">
        <v>9611400</v>
      </c>
    </row>
    <row r="623" hidden="1" customHeight="1" spans="1:3">
      <c r="A623" s="11">
        <v>731</v>
      </c>
      <c r="B623" s="25">
        <v>1</v>
      </c>
      <c r="C623" s="52">
        <v>138700</v>
      </c>
    </row>
    <row r="624" hidden="1" customHeight="1" spans="1:3">
      <c r="A624" s="11">
        <v>732</v>
      </c>
      <c r="B624" s="25">
        <v>1</v>
      </c>
      <c r="C624" s="52">
        <v>1062000</v>
      </c>
    </row>
    <row r="625" hidden="1" customHeight="1" spans="1:3">
      <c r="A625" s="11">
        <v>733</v>
      </c>
      <c r="B625" s="25">
        <v>1</v>
      </c>
      <c r="C625" s="52">
        <v>739500</v>
      </c>
    </row>
    <row r="626" customHeight="1" spans="1:3">
      <c r="A626" s="11">
        <v>734</v>
      </c>
      <c r="B626" s="25">
        <v>1</v>
      </c>
      <c r="C626" s="52">
        <v>93800</v>
      </c>
    </row>
    <row r="627" hidden="1" customHeight="1" spans="1:3">
      <c r="A627" s="11">
        <v>735</v>
      </c>
      <c r="B627" s="25">
        <v>1</v>
      </c>
      <c r="C627" s="52">
        <v>148600</v>
      </c>
    </row>
    <row r="628" hidden="1" customHeight="1" spans="1:3">
      <c r="A628" s="11">
        <v>736</v>
      </c>
      <c r="B628" s="25">
        <v>1</v>
      </c>
      <c r="C628" s="52">
        <v>1888100</v>
      </c>
    </row>
    <row r="629" customHeight="1" spans="1:3">
      <c r="A629" s="11">
        <v>737</v>
      </c>
      <c r="B629" s="25">
        <v>1</v>
      </c>
      <c r="C629" s="52">
        <v>173600</v>
      </c>
    </row>
    <row r="630" hidden="1" customHeight="1" spans="1:3">
      <c r="A630" s="11">
        <v>738</v>
      </c>
      <c r="B630" s="25">
        <v>1</v>
      </c>
      <c r="C630" s="52">
        <v>84300</v>
      </c>
    </row>
    <row r="631" customHeight="1" spans="1:3">
      <c r="A631" s="11">
        <v>739</v>
      </c>
      <c r="B631" s="25">
        <v>1</v>
      </c>
      <c r="C631" s="52">
        <v>84300</v>
      </c>
    </row>
    <row r="632" hidden="1" customHeight="1" spans="1:3">
      <c r="A632" s="11">
        <v>742</v>
      </c>
      <c r="B632" s="25">
        <v>1</v>
      </c>
      <c r="C632" s="52">
        <v>37100</v>
      </c>
    </row>
    <row r="633" customHeight="1" spans="1:3">
      <c r="A633" s="11">
        <v>743</v>
      </c>
      <c r="B633" s="25">
        <v>1</v>
      </c>
      <c r="C633" s="52">
        <v>183600</v>
      </c>
    </row>
    <row r="634" customHeight="1" spans="1:3">
      <c r="A634" s="11">
        <v>744</v>
      </c>
      <c r="B634" s="25">
        <v>3</v>
      </c>
      <c r="C634" s="52">
        <v>10590800</v>
      </c>
    </row>
    <row r="635" hidden="1" customHeight="1" spans="1:3">
      <c r="A635" s="11">
        <v>745</v>
      </c>
      <c r="B635" s="25">
        <v>1</v>
      </c>
      <c r="C635" s="52">
        <v>1727900</v>
      </c>
    </row>
    <row r="636" customHeight="1" spans="1:3">
      <c r="A636" s="11">
        <v>746</v>
      </c>
      <c r="B636" s="25">
        <v>5</v>
      </c>
      <c r="C636" s="52">
        <v>5236000</v>
      </c>
    </row>
    <row r="637" customHeight="1" spans="1:3">
      <c r="A637" s="11">
        <v>747</v>
      </c>
      <c r="B637" s="25">
        <v>1</v>
      </c>
      <c r="C637" s="52">
        <v>140302</v>
      </c>
    </row>
    <row r="638" customHeight="1" spans="1:3">
      <c r="A638" s="11">
        <v>748</v>
      </c>
      <c r="B638" s="25">
        <v>1</v>
      </c>
      <c r="C638" s="52">
        <v>136400</v>
      </c>
    </row>
    <row r="639" customHeight="1" spans="1:3">
      <c r="A639" s="11">
        <v>749</v>
      </c>
      <c r="B639" s="25">
        <v>1</v>
      </c>
      <c r="C639" s="52">
        <v>134048</v>
      </c>
    </row>
    <row r="640" customHeight="1" spans="1:3">
      <c r="A640" s="11">
        <v>750</v>
      </c>
      <c r="B640" s="25">
        <v>2</v>
      </c>
      <c r="C640" s="52">
        <v>15069774</v>
      </c>
    </row>
    <row r="641" customHeight="1" spans="1:3">
      <c r="A641" s="11">
        <v>751</v>
      </c>
      <c r="B641" s="25">
        <v>5</v>
      </c>
      <c r="C641" s="52">
        <v>1637400</v>
      </c>
    </row>
    <row r="642" hidden="1" customHeight="1" spans="1:3">
      <c r="A642" s="11">
        <v>752</v>
      </c>
      <c r="B642" s="25">
        <v>1</v>
      </c>
      <c r="C642" s="52">
        <v>1102474</v>
      </c>
    </row>
    <row r="643" customHeight="1" spans="1:3">
      <c r="A643" s="11">
        <v>753</v>
      </c>
      <c r="B643" s="25">
        <v>1</v>
      </c>
      <c r="C643" s="52">
        <v>290800</v>
      </c>
    </row>
    <row r="644" hidden="1" customHeight="1" spans="1:3">
      <c r="A644" s="11">
        <v>754</v>
      </c>
      <c r="B644" s="25">
        <v>1</v>
      </c>
      <c r="C644" s="52">
        <v>5601800</v>
      </c>
    </row>
    <row r="645" customHeight="1" spans="1:3">
      <c r="A645" s="11">
        <v>755</v>
      </c>
      <c r="B645" s="25">
        <v>2</v>
      </c>
      <c r="C645" s="52">
        <v>8905400</v>
      </c>
    </row>
    <row r="646" customHeight="1" spans="1:3">
      <c r="A646" s="11">
        <v>756</v>
      </c>
      <c r="B646" s="25">
        <v>1</v>
      </c>
      <c r="C646" s="52">
        <v>450000</v>
      </c>
    </row>
    <row r="647" hidden="1" customHeight="1" spans="1:3">
      <c r="A647" s="11">
        <v>757</v>
      </c>
      <c r="B647" s="25">
        <v>2</v>
      </c>
      <c r="C647" s="52">
        <v>284600</v>
      </c>
    </row>
    <row r="648" hidden="1" customHeight="1" spans="1:3">
      <c r="A648" s="11">
        <v>758</v>
      </c>
      <c r="B648" s="25">
        <v>1</v>
      </c>
      <c r="C648" s="52">
        <v>1544620</v>
      </c>
    </row>
    <row r="649" customHeight="1" spans="1:3">
      <c r="A649" s="11">
        <v>759</v>
      </c>
      <c r="B649" s="25">
        <v>1</v>
      </c>
      <c r="C649" s="52">
        <v>128600</v>
      </c>
    </row>
    <row r="650" customHeight="1" spans="1:3">
      <c r="A650" s="11">
        <v>760</v>
      </c>
      <c r="B650" s="25">
        <v>1</v>
      </c>
      <c r="C650" s="52">
        <v>147854</v>
      </c>
    </row>
    <row r="651" hidden="1" customHeight="1" spans="1:3">
      <c r="A651" s="11">
        <v>761</v>
      </c>
      <c r="B651" s="25">
        <v>2</v>
      </c>
      <c r="C651" s="52">
        <v>2184298</v>
      </c>
    </row>
    <row r="652" hidden="1" customHeight="1" spans="1:3">
      <c r="A652" s="11">
        <v>762</v>
      </c>
      <c r="B652" s="25">
        <v>1</v>
      </c>
      <c r="C652" s="52">
        <v>1334500</v>
      </c>
    </row>
    <row r="653" hidden="1" customHeight="1" spans="1:3">
      <c r="A653" s="11">
        <v>763</v>
      </c>
      <c r="B653" s="25">
        <v>1</v>
      </c>
      <c r="C653" s="52">
        <v>584100</v>
      </c>
    </row>
    <row r="654" customHeight="1" spans="1:3">
      <c r="A654" s="11">
        <v>764</v>
      </c>
      <c r="B654" s="25">
        <v>1</v>
      </c>
      <c r="C654" s="52">
        <v>1994200</v>
      </c>
    </row>
    <row r="655" customHeight="1" spans="1:3">
      <c r="A655" s="11">
        <v>765</v>
      </c>
      <c r="B655" s="25">
        <v>1</v>
      </c>
      <c r="C655" s="52">
        <v>883000</v>
      </c>
    </row>
    <row r="656" customHeight="1" spans="1:3">
      <c r="A656" s="11">
        <v>766</v>
      </c>
      <c r="B656" s="25">
        <v>3</v>
      </c>
      <c r="C656" s="52">
        <v>139752000</v>
      </c>
    </row>
    <row r="657" customHeight="1" spans="1:3">
      <c r="A657" s="11">
        <v>767</v>
      </c>
      <c r="B657" s="25">
        <v>2</v>
      </c>
      <c r="C657" s="52">
        <v>1479192</v>
      </c>
    </row>
    <row r="658" customHeight="1" spans="1:3">
      <c r="A658" s="11">
        <v>768</v>
      </c>
      <c r="B658" s="25">
        <v>4</v>
      </c>
      <c r="C658" s="52">
        <v>42215600</v>
      </c>
    </row>
    <row r="659" customHeight="1" spans="1:3">
      <c r="A659" s="11">
        <v>769</v>
      </c>
      <c r="B659" s="25">
        <v>1</v>
      </c>
      <c r="C659" s="52">
        <v>89100</v>
      </c>
    </row>
    <row r="660" hidden="1" customHeight="1" spans="1:3">
      <c r="A660" s="11">
        <v>770</v>
      </c>
      <c r="B660" s="25">
        <v>1</v>
      </c>
      <c r="C660" s="52">
        <v>383500</v>
      </c>
    </row>
    <row r="661" hidden="1" customHeight="1" spans="1:3">
      <c r="A661" s="11">
        <v>771</v>
      </c>
      <c r="B661" s="25">
        <v>6</v>
      </c>
      <c r="C661" s="52">
        <v>61253600</v>
      </c>
    </row>
    <row r="662" hidden="1" customHeight="1" spans="1:3">
      <c r="A662" s="11">
        <v>772</v>
      </c>
      <c r="B662" s="25">
        <v>1</v>
      </c>
      <c r="C662" s="52">
        <v>17421800</v>
      </c>
    </row>
    <row r="663" hidden="1" customHeight="1" spans="1:3">
      <c r="A663" s="11">
        <v>773</v>
      </c>
      <c r="B663" s="25">
        <v>8</v>
      </c>
      <c r="C663" s="52">
        <v>57432298</v>
      </c>
    </row>
    <row r="664" hidden="1" customHeight="1" spans="1:3">
      <c r="A664" s="11">
        <v>774</v>
      </c>
      <c r="B664" s="25">
        <v>2</v>
      </c>
      <c r="C664" s="52">
        <v>2728192</v>
      </c>
    </row>
    <row r="665" customHeight="1" spans="1:3">
      <c r="A665" s="11">
        <v>775</v>
      </c>
      <c r="B665" s="25">
        <v>1</v>
      </c>
      <c r="C665" s="52">
        <v>4934200</v>
      </c>
    </row>
    <row r="666" hidden="1" customHeight="1" spans="1:3">
      <c r="A666" s="11">
        <v>776</v>
      </c>
      <c r="B666" s="25">
        <v>4</v>
      </c>
      <c r="C666" s="52">
        <v>16491800</v>
      </c>
    </row>
    <row r="667" hidden="1" customHeight="1" spans="1:3">
      <c r="A667" s="11">
        <v>777</v>
      </c>
      <c r="B667" s="25">
        <v>5</v>
      </c>
      <c r="C667" s="52">
        <v>13507000</v>
      </c>
    </row>
    <row r="668" hidden="1" customHeight="1" spans="1:3">
      <c r="A668" s="11">
        <v>778</v>
      </c>
      <c r="B668" s="25">
        <v>1</v>
      </c>
      <c r="C668" s="52">
        <v>403100</v>
      </c>
    </row>
    <row r="669" hidden="1" customHeight="1" spans="1:3">
      <c r="A669" s="11">
        <v>779</v>
      </c>
      <c r="B669" s="25">
        <v>1</v>
      </c>
      <c r="C669" s="52">
        <v>9440000</v>
      </c>
    </row>
    <row r="670" customHeight="1" spans="1:3">
      <c r="A670" s="11">
        <v>780</v>
      </c>
      <c r="B670" s="25">
        <v>1</v>
      </c>
      <c r="C670" s="52">
        <v>176800</v>
      </c>
    </row>
    <row r="671" customHeight="1" spans="1:3">
      <c r="A671" s="11">
        <v>781</v>
      </c>
      <c r="B671" s="25">
        <v>1</v>
      </c>
      <c r="C671" s="52">
        <v>274822</v>
      </c>
    </row>
    <row r="672" customHeight="1" spans="1:3">
      <c r="A672" s="11">
        <v>782</v>
      </c>
      <c r="B672" s="25">
        <v>1</v>
      </c>
      <c r="C672" s="52">
        <v>472000</v>
      </c>
    </row>
    <row r="673" customHeight="1" spans="1:3">
      <c r="A673" s="11">
        <v>783</v>
      </c>
      <c r="B673" s="25">
        <v>1</v>
      </c>
      <c r="C673" s="52">
        <v>4226600</v>
      </c>
    </row>
    <row r="674" hidden="1" customHeight="1" spans="1:3">
      <c r="A674" s="11">
        <v>785</v>
      </c>
      <c r="B674" s="25">
        <v>5</v>
      </c>
      <c r="C674" s="52">
        <v>11762400</v>
      </c>
    </row>
    <row r="675" hidden="1" customHeight="1" spans="1:3">
      <c r="A675" s="11">
        <v>786</v>
      </c>
      <c r="B675" s="25">
        <v>1</v>
      </c>
      <c r="C675" s="52">
        <v>354000</v>
      </c>
    </row>
    <row r="676" hidden="1" customHeight="1" spans="1:3">
      <c r="A676" s="11">
        <v>787</v>
      </c>
      <c r="B676" s="25">
        <v>2</v>
      </c>
      <c r="C676" s="52">
        <v>936400</v>
      </c>
    </row>
    <row r="677" customHeight="1" spans="1:3">
      <c r="A677" s="11">
        <v>788</v>
      </c>
      <c r="B677" s="25">
        <v>1</v>
      </c>
      <c r="C677" s="52">
        <v>294900</v>
      </c>
    </row>
    <row r="678" customHeight="1" spans="1:3">
      <c r="A678" s="11">
        <v>789</v>
      </c>
      <c r="B678" s="25">
        <v>1</v>
      </c>
      <c r="C678" s="52">
        <v>708000</v>
      </c>
    </row>
    <row r="679" customHeight="1" spans="1:3">
      <c r="A679" s="11">
        <v>790</v>
      </c>
      <c r="B679" s="25">
        <v>2</v>
      </c>
      <c r="C679" s="52">
        <v>1645800</v>
      </c>
    </row>
    <row r="680" customHeight="1" spans="1:3">
      <c r="A680" s="11">
        <v>791</v>
      </c>
      <c r="B680" s="25">
        <v>3</v>
      </c>
      <c r="C680" s="52">
        <v>4716900</v>
      </c>
    </row>
    <row r="681" customHeight="1" spans="1:3">
      <c r="A681" s="11">
        <v>792</v>
      </c>
      <c r="B681" s="25">
        <v>1</v>
      </c>
      <c r="C681" s="52">
        <v>52000</v>
      </c>
    </row>
    <row r="682" hidden="1" customHeight="1" spans="1:3">
      <c r="A682" s="11">
        <v>793</v>
      </c>
      <c r="B682" s="25">
        <v>1</v>
      </c>
      <c r="C682" s="52">
        <v>5174000</v>
      </c>
    </row>
    <row r="683" customHeight="1" spans="1:3">
      <c r="A683" s="11">
        <v>794</v>
      </c>
      <c r="B683" s="25">
        <v>4</v>
      </c>
      <c r="C683" s="52">
        <v>8519418</v>
      </c>
    </row>
    <row r="684" hidden="1" customHeight="1" spans="1:3">
      <c r="A684" s="11">
        <v>795</v>
      </c>
      <c r="B684" s="25">
        <v>1</v>
      </c>
      <c r="C684" s="52">
        <v>1960688</v>
      </c>
    </row>
    <row r="685" hidden="1" customHeight="1" spans="1:3">
      <c r="A685" s="11">
        <v>796</v>
      </c>
      <c r="B685" s="25">
        <v>1</v>
      </c>
      <c r="C685" s="52">
        <v>372600</v>
      </c>
    </row>
    <row r="686" hidden="1" customHeight="1" spans="1:3">
      <c r="A686" s="11">
        <v>797</v>
      </c>
      <c r="B686" s="25">
        <v>1</v>
      </c>
      <c r="C686" s="52">
        <v>4136600</v>
      </c>
    </row>
    <row r="687" customHeight="1" spans="1:3">
      <c r="A687" s="11">
        <v>798</v>
      </c>
      <c r="B687" s="25">
        <v>1</v>
      </c>
      <c r="C687" s="52">
        <v>3715200</v>
      </c>
    </row>
    <row r="688" customHeight="1" spans="1:3">
      <c r="A688" s="11">
        <v>799</v>
      </c>
      <c r="B688" s="25">
        <v>1</v>
      </c>
      <c r="C688" s="52">
        <v>144300</v>
      </c>
    </row>
    <row r="689" hidden="1" customHeight="1" spans="1:3">
      <c r="A689" s="11">
        <v>800</v>
      </c>
      <c r="B689" s="25">
        <v>1</v>
      </c>
      <c r="C689" s="52">
        <v>1023650</v>
      </c>
    </row>
    <row r="690" customHeight="1" spans="1:3">
      <c r="A690" s="11">
        <v>801</v>
      </c>
      <c r="B690" s="25">
        <v>1</v>
      </c>
      <c r="C690" s="52">
        <v>596000</v>
      </c>
    </row>
    <row r="691" customHeight="1" spans="1:3">
      <c r="A691" s="11">
        <v>802</v>
      </c>
      <c r="B691" s="25">
        <v>2</v>
      </c>
      <c r="C691" s="52">
        <v>2013668</v>
      </c>
    </row>
    <row r="692" hidden="1" customHeight="1" spans="1:3">
      <c r="A692" s="11">
        <v>803</v>
      </c>
      <c r="B692" s="25">
        <v>1</v>
      </c>
      <c r="C692" s="52">
        <v>139200</v>
      </c>
    </row>
    <row r="693" hidden="1" customHeight="1" spans="1:3">
      <c r="A693" s="11">
        <v>804</v>
      </c>
      <c r="B693" s="25">
        <v>1</v>
      </c>
      <c r="C693" s="52">
        <v>162800</v>
      </c>
    </row>
    <row r="694" customHeight="1" spans="1:3">
      <c r="A694" s="11">
        <v>805</v>
      </c>
      <c r="B694" s="25">
        <v>1</v>
      </c>
      <c r="C694" s="52">
        <v>23700</v>
      </c>
    </row>
    <row r="695" customHeight="1" spans="1:3">
      <c r="A695" s="11">
        <v>806</v>
      </c>
      <c r="B695" s="25">
        <v>1</v>
      </c>
      <c r="C695" s="52">
        <v>1603400</v>
      </c>
    </row>
    <row r="696" customHeight="1" spans="1:3">
      <c r="A696" s="11">
        <v>807</v>
      </c>
      <c r="B696" s="25">
        <v>1</v>
      </c>
      <c r="C696" s="52">
        <v>288400</v>
      </c>
    </row>
    <row r="697" customHeight="1" spans="1:3">
      <c r="A697" s="11">
        <v>808</v>
      </c>
      <c r="B697" s="25">
        <v>2</v>
      </c>
      <c r="C697" s="52">
        <v>8942000</v>
      </c>
    </row>
    <row r="698" customHeight="1" spans="1:3">
      <c r="A698" s="11">
        <v>809</v>
      </c>
      <c r="B698" s="25">
        <v>1</v>
      </c>
      <c r="C698" s="52">
        <v>135110</v>
      </c>
    </row>
    <row r="699" hidden="1" customHeight="1" spans="1:3">
      <c r="A699" s="11">
        <v>810</v>
      </c>
      <c r="B699" s="25">
        <v>1</v>
      </c>
      <c r="C699" s="52">
        <v>2071500</v>
      </c>
    </row>
    <row r="700" customHeight="1" spans="1:3">
      <c r="A700" s="11">
        <v>811</v>
      </c>
      <c r="B700" s="25">
        <v>7</v>
      </c>
      <c r="C700" s="52">
        <v>54915100</v>
      </c>
    </row>
    <row r="701" customHeight="1" spans="1:3">
      <c r="A701" s="11">
        <v>812</v>
      </c>
      <c r="B701" s="25">
        <v>1</v>
      </c>
      <c r="C701" s="52">
        <v>100000</v>
      </c>
    </row>
    <row r="702" customHeight="1" spans="1:3">
      <c r="A702" s="11">
        <v>813</v>
      </c>
      <c r="B702" s="25">
        <v>1</v>
      </c>
      <c r="C702" s="52">
        <v>531944</v>
      </c>
    </row>
    <row r="703" hidden="1" customHeight="1" spans="1:3">
      <c r="A703" s="11">
        <v>814</v>
      </c>
      <c r="B703" s="25">
        <v>1</v>
      </c>
      <c r="C703" s="52">
        <v>930200</v>
      </c>
    </row>
    <row r="704" customHeight="1" spans="1:3">
      <c r="A704" s="11">
        <v>815</v>
      </c>
      <c r="B704" s="25">
        <v>1</v>
      </c>
      <c r="C704" s="52">
        <v>2950000</v>
      </c>
    </row>
    <row r="705" hidden="1" customHeight="1" spans="1:3">
      <c r="A705" s="11">
        <v>816</v>
      </c>
      <c r="B705" s="25">
        <v>1</v>
      </c>
      <c r="C705" s="52">
        <v>1770000</v>
      </c>
    </row>
    <row r="706" customHeight="1" spans="1:3">
      <c r="A706" s="11">
        <v>817</v>
      </c>
      <c r="B706" s="25">
        <v>3</v>
      </c>
      <c r="C706" s="52">
        <v>4336532</v>
      </c>
    </row>
    <row r="707" hidden="1" customHeight="1" spans="1:3">
      <c r="A707" s="11">
        <v>818</v>
      </c>
      <c r="B707" s="25">
        <v>1</v>
      </c>
      <c r="C707" s="52">
        <v>253900</v>
      </c>
    </row>
    <row r="708" hidden="1" customHeight="1" spans="1:3">
      <c r="A708" s="11">
        <v>819</v>
      </c>
      <c r="B708" s="25">
        <v>1</v>
      </c>
      <c r="C708" s="52">
        <v>4982300</v>
      </c>
    </row>
    <row r="709" customHeight="1" spans="1:3">
      <c r="A709" s="11">
        <v>820</v>
      </c>
      <c r="B709" s="25">
        <v>2</v>
      </c>
      <c r="C709" s="52">
        <v>510300</v>
      </c>
    </row>
    <row r="710" hidden="1" customHeight="1" spans="1:3">
      <c r="A710" s="11">
        <v>821</v>
      </c>
      <c r="B710" s="25">
        <v>1</v>
      </c>
      <c r="C710" s="52">
        <v>63700</v>
      </c>
    </row>
    <row r="711" hidden="1" customHeight="1" spans="1:3">
      <c r="A711" s="11">
        <v>822</v>
      </c>
      <c r="B711" s="25">
        <v>1</v>
      </c>
      <c r="C711" s="52">
        <v>25000</v>
      </c>
    </row>
    <row r="712" customHeight="1" spans="1:3">
      <c r="A712" s="11">
        <v>824</v>
      </c>
      <c r="B712" s="25">
        <v>1</v>
      </c>
      <c r="C712" s="52">
        <v>127500</v>
      </c>
    </row>
    <row r="713" customHeight="1" spans="1:3">
      <c r="A713" s="11">
        <v>825</v>
      </c>
      <c r="B713" s="25">
        <v>1</v>
      </c>
      <c r="C713" s="52">
        <v>51300</v>
      </c>
    </row>
    <row r="714" hidden="1" customHeight="1" spans="1:3">
      <c r="A714" s="11">
        <v>826</v>
      </c>
      <c r="B714" s="25">
        <v>1</v>
      </c>
      <c r="C714" s="52">
        <v>232400</v>
      </c>
    </row>
    <row r="715" hidden="1" customHeight="1" spans="1:3">
      <c r="A715" s="11">
        <v>827</v>
      </c>
      <c r="B715" s="25">
        <v>1</v>
      </c>
      <c r="C715" s="52">
        <v>11800000</v>
      </c>
    </row>
    <row r="716" customHeight="1" spans="1:3">
      <c r="A716" s="11">
        <v>828</v>
      </c>
      <c r="B716" s="25">
        <v>1</v>
      </c>
      <c r="C716" s="52">
        <v>930700</v>
      </c>
    </row>
    <row r="717" hidden="1" customHeight="1" spans="1:3">
      <c r="A717" s="11">
        <v>829</v>
      </c>
      <c r="B717" s="25">
        <v>1</v>
      </c>
      <c r="C717" s="52">
        <v>310600</v>
      </c>
    </row>
    <row r="718" customHeight="1" spans="1:3">
      <c r="A718" s="11">
        <v>830</v>
      </c>
      <c r="B718" s="25">
        <v>1</v>
      </c>
      <c r="C718" s="52">
        <v>409000</v>
      </c>
    </row>
    <row r="719" customHeight="1" spans="1:3">
      <c r="A719" s="11">
        <v>831</v>
      </c>
      <c r="B719" s="25">
        <v>1</v>
      </c>
      <c r="C719" s="52">
        <v>108500</v>
      </c>
    </row>
    <row r="720" customHeight="1" spans="1:3">
      <c r="A720" s="11">
        <v>832</v>
      </c>
      <c r="B720" s="25">
        <v>6</v>
      </c>
      <c r="C720" s="52">
        <v>8593500</v>
      </c>
    </row>
    <row r="721" customHeight="1" spans="1:3">
      <c r="A721" s="11">
        <v>833</v>
      </c>
      <c r="B721" s="25">
        <v>2</v>
      </c>
      <c r="C721" s="52">
        <v>4690100</v>
      </c>
    </row>
    <row r="722" hidden="1" customHeight="1" spans="1:3">
      <c r="A722" s="11">
        <v>834</v>
      </c>
      <c r="B722" s="25">
        <v>1</v>
      </c>
      <c r="C722" s="52">
        <v>60800</v>
      </c>
    </row>
    <row r="723" customHeight="1" spans="1:3">
      <c r="A723" s="11">
        <v>835</v>
      </c>
      <c r="B723" s="25">
        <v>1</v>
      </c>
      <c r="C723" s="52">
        <v>6490000</v>
      </c>
    </row>
    <row r="724" customHeight="1" spans="1:3">
      <c r="A724" s="11">
        <v>836</v>
      </c>
      <c r="B724" s="25">
        <v>2</v>
      </c>
      <c r="C724" s="52">
        <v>9684900</v>
      </c>
    </row>
    <row r="725" customHeight="1" spans="1:3">
      <c r="A725" s="11">
        <v>837</v>
      </c>
      <c r="B725" s="25">
        <v>3</v>
      </c>
      <c r="C725" s="52">
        <v>2673700</v>
      </c>
    </row>
    <row r="726" hidden="1" customHeight="1" spans="1:3">
      <c r="A726" s="11">
        <v>838</v>
      </c>
      <c r="B726" s="25">
        <v>2</v>
      </c>
      <c r="C726" s="52">
        <v>602500</v>
      </c>
    </row>
    <row r="727" hidden="1" customHeight="1" spans="1:3">
      <c r="A727" s="11">
        <v>839</v>
      </c>
      <c r="B727" s="25">
        <v>1</v>
      </c>
      <c r="C727" s="52">
        <v>240700</v>
      </c>
    </row>
    <row r="728" hidden="1" customHeight="1" spans="1:3">
      <c r="A728" s="11">
        <v>840</v>
      </c>
      <c r="B728" s="25">
        <v>2</v>
      </c>
      <c r="C728" s="52">
        <v>5686600</v>
      </c>
    </row>
    <row r="729" hidden="1" customHeight="1" spans="1:3">
      <c r="A729" s="11">
        <v>841</v>
      </c>
      <c r="B729" s="25">
        <v>3</v>
      </c>
      <c r="C729" s="52">
        <v>2154900</v>
      </c>
    </row>
    <row r="730" hidden="1" customHeight="1" spans="1:3">
      <c r="A730" s="11">
        <v>842</v>
      </c>
      <c r="B730" s="25">
        <v>1</v>
      </c>
      <c r="C730" s="52">
        <v>147972</v>
      </c>
    </row>
    <row r="731" customHeight="1" spans="1:3">
      <c r="A731" s="11">
        <v>843</v>
      </c>
      <c r="B731" s="25">
        <v>1</v>
      </c>
      <c r="C731" s="52">
        <v>753300</v>
      </c>
    </row>
    <row r="732" customHeight="1" spans="1:3">
      <c r="A732" s="11">
        <v>844</v>
      </c>
      <c r="B732" s="25">
        <v>2</v>
      </c>
      <c r="C732" s="52">
        <v>1508100</v>
      </c>
    </row>
    <row r="733" customHeight="1" spans="1:3">
      <c r="A733" s="11">
        <v>845</v>
      </c>
      <c r="B733" s="25">
        <v>2</v>
      </c>
      <c r="C733" s="52">
        <v>4195100</v>
      </c>
    </row>
    <row r="734" customHeight="1" spans="1:3">
      <c r="A734" s="11">
        <v>846</v>
      </c>
      <c r="B734" s="25">
        <v>2</v>
      </c>
      <c r="C734" s="52">
        <v>4528800</v>
      </c>
    </row>
    <row r="735" hidden="1" customHeight="1" spans="1:3">
      <c r="A735" s="11">
        <v>847</v>
      </c>
      <c r="B735" s="25">
        <v>1</v>
      </c>
      <c r="C735" s="52">
        <v>400500</v>
      </c>
    </row>
    <row r="736" hidden="1" customHeight="1" spans="1:3">
      <c r="A736" s="11">
        <v>848</v>
      </c>
      <c r="B736" s="25">
        <v>2</v>
      </c>
      <c r="C736" s="52">
        <v>2133100</v>
      </c>
    </row>
    <row r="737" customHeight="1" spans="1:3">
      <c r="A737" s="11">
        <v>849</v>
      </c>
      <c r="B737" s="25">
        <v>1</v>
      </c>
      <c r="C737" s="52">
        <v>18240700</v>
      </c>
    </row>
    <row r="738" customHeight="1" spans="1:3">
      <c r="A738" s="11">
        <v>850</v>
      </c>
      <c r="B738" s="25">
        <v>1</v>
      </c>
      <c r="C738" s="52">
        <v>349200</v>
      </c>
    </row>
    <row r="739" hidden="1" customHeight="1" spans="1:3">
      <c r="A739" s="11">
        <v>851</v>
      </c>
      <c r="B739" s="25">
        <v>1</v>
      </c>
      <c r="C739" s="52">
        <v>25000</v>
      </c>
    </row>
    <row r="740" hidden="1" customHeight="1" spans="1:3">
      <c r="A740" s="11">
        <v>852</v>
      </c>
      <c r="B740" s="25">
        <v>4</v>
      </c>
      <c r="C740" s="52">
        <v>3400000</v>
      </c>
    </row>
    <row r="741" hidden="1" customHeight="1" spans="1:3">
      <c r="A741" s="11">
        <v>853</v>
      </c>
      <c r="B741" s="25">
        <v>15</v>
      </c>
      <c r="C741" s="52">
        <v>5038322</v>
      </c>
    </row>
    <row r="742" hidden="1" customHeight="1" spans="1:3">
      <c r="A742" s="11">
        <v>854</v>
      </c>
      <c r="B742" s="25">
        <v>1</v>
      </c>
      <c r="C742" s="52">
        <v>3037300</v>
      </c>
    </row>
    <row r="743" hidden="1" customHeight="1" spans="1:3">
      <c r="A743" s="11">
        <v>855</v>
      </c>
      <c r="B743" s="25">
        <v>1</v>
      </c>
      <c r="C743" s="52">
        <v>39100</v>
      </c>
    </row>
    <row r="744" hidden="1" customHeight="1" spans="1:3">
      <c r="A744" s="11">
        <v>856</v>
      </c>
      <c r="B744" s="25">
        <v>8</v>
      </c>
      <c r="C744" s="52">
        <v>3249600</v>
      </c>
    </row>
    <row r="745" hidden="1" customHeight="1" spans="1:3">
      <c r="A745" s="11">
        <v>857</v>
      </c>
      <c r="B745" s="25">
        <v>7</v>
      </c>
      <c r="C745" s="52">
        <v>867218</v>
      </c>
    </row>
    <row r="746" hidden="1" customHeight="1" spans="1:3">
      <c r="A746" s="11">
        <v>858</v>
      </c>
      <c r="B746" s="25">
        <v>2</v>
      </c>
      <c r="C746" s="52">
        <v>70825000</v>
      </c>
    </row>
    <row r="747" customHeight="1" spans="1:3">
      <c r="A747" s="11">
        <v>859</v>
      </c>
      <c r="B747" s="25">
        <v>2</v>
      </c>
      <c r="C747" s="52">
        <v>140866306</v>
      </c>
    </row>
    <row r="748" customHeight="1" spans="1:3">
      <c r="A748" s="11">
        <v>860</v>
      </c>
      <c r="B748" s="25">
        <v>18</v>
      </c>
      <c r="C748" s="52">
        <v>42085300</v>
      </c>
    </row>
    <row r="749" hidden="1" customHeight="1" spans="1:3">
      <c r="A749" s="11">
        <v>861</v>
      </c>
      <c r="B749" s="25">
        <v>2</v>
      </c>
      <c r="C749" s="52">
        <v>1060564</v>
      </c>
    </row>
    <row r="750" customHeight="1" spans="1:3">
      <c r="A750" s="11">
        <v>862</v>
      </c>
      <c r="B750" s="25">
        <v>1</v>
      </c>
      <c r="C750" s="52">
        <v>92600</v>
      </c>
    </row>
    <row r="751" customHeight="1" spans="1:3">
      <c r="A751" s="11">
        <v>863</v>
      </c>
      <c r="B751" s="25">
        <v>1</v>
      </c>
      <c r="C751" s="52">
        <v>2315100</v>
      </c>
    </row>
    <row r="752" hidden="1" customHeight="1" spans="1:3">
      <c r="A752" s="11">
        <v>864</v>
      </c>
      <c r="B752" s="25">
        <v>1</v>
      </c>
      <c r="C752" s="52">
        <v>641212</v>
      </c>
    </row>
    <row r="753" hidden="1" customHeight="1" spans="1:3">
      <c r="A753" s="11">
        <v>865</v>
      </c>
      <c r="B753" s="25">
        <v>1</v>
      </c>
      <c r="C753" s="52">
        <v>1019100</v>
      </c>
    </row>
    <row r="754" customHeight="1" spans="1:3">
      <c r="A754" s="11">
        <v>866</v>
      </c>
      <c r="B754" s="25">
        <v>1</v>
      </c>
      <c r="C754" s="52">
        <v>25000</v>
      </c>
    </row>
    <row r="755" customHeight="1" spans="1:3">
      <c r="A755" s="11">
        <v>867</v>
      </c>
      <c r="B755" s="25">
        <v>2</v>
      </c>
      <c r="C755" s="52">
        <v>2382600</v>
      </c>
    </row>
    <row r="756" hidden="1" customHeight="1" spans="1:3">
      <c r="A756" s="11">
        <v>868</v>
      </c>
      <c r="B756" s="25">
        <v>1</v>
      </c>
      <c r="C756" s="52">
        <v>1558100</v>
      </c>
    </row>
    <row r="757" hidden="1" customHeight="1" spans="1:3">
      <c r="A757" s="11">
        <v>869</v>
      </c>
      <c r="B757" s="25">
        <v>1</v>
      </c>
      <c r="C757" s="52">
        <v>2124000</v>
      </c>
    </row>
    <row r="758" customHeight="1" spans="1:3">
      <c r="A758" s="11">
        <v>870</v>
      </c>
      <c r="B758" s="25">
        <v>1</v>
      </c>
      <c r="C758" s="52">
        <v>1475100</v>
      </c>
    </row>
    <row r="759" customHeight="1" spans="1:3">
      <c r="A759" s="11">
        <v>871</v>
      </c>
      <c r="B759" s="25">
        <v>1</v>
      </c>
      <c r="C759" s="52">
        <v>2032500</v>
      </c>
    </row>
    <row r="760" hidden="1" customHeight="1" spans="1:3">
      <c r="A760" s="11">
        <v>872</v>
      </c>
      <c r="B760" s="25">
        <v>1</v>
      </c>
      <c r="C760" s="52">
        <v>403700</v>
      </c>
    </row>
    <row r="761" hidden="1" customHeight="1" spans="1:3">
      <c r="A761" s="11">
        <v>873</v>
      </c>
      <c r="B761" s="25">
        <v>3</v>
      </c>
      <c r="C761" s="52">
        <v>2983100</v>
      </c>
    </row>
    <row r="762" customHeight="1" spans="1:3">
      <c r="A762" s="11">
        <v>874</v>
      </c>
      <c r="B762" s="25">
        <v>1</v>
      </c>
      <c r="C762" s="52">
        <v>590000</v>
      </c>
    </row>
    <row r="763" customHeight="1" spans="1:3">
      <c r="A763" s="11">
        <v>875</v>
      </c>
      <c r="B763" s="25">
        <v>3</v>
      </c>
      <c r="C763" s="52">
        <v>30220500</v>
      </c>
    </row>
    <row r="764" customHeight="1" spans="1:3">
      <c r="A764" s="11">
        <v>876</v>
      </c>
      <c r="B764" s="25">
        <v>1</v>
      </c>
      <c r="C764" s="52">
        <v>646100</v>
      </c>
    </row>
    <row r="765" customHeight="1" spans="1:3">
      <c r="A765" s="11">
        <v>877</v>
      </c>
      <c r="B765" s="25">
        <v>1</v>
      </c>
      <c r="C765" s="52">
        <v>579900</v>
      </c>
    </row>
    <row r="766" hidden="1" customHeight="1" spans="1:3">
      <c r="A766" s="11">
        <v>878</v>
      </c>
      <c r="B766" s="25">
        <v>1</v>
      </c>
      <c r="C766" s="52">
        <v>3815100</v>
      </c>
    </row>
    <row r="767" hidden="1" customHeight="1" spans="1:3">
      <c r="A767" s="11">
        <v>879</v>
      </c>
      <c r="B767" s="25">
        <v>1</v>
      </c>
      <c r="C767" s="52">
        <v>4256300</v>
      </c>
    </row>
    <row r="768" hidden="1" customHeight="1" spans="1:3">
      <c r="A768" s="11">
        <v>880</v>
      </c>
      <c r="B768" s="25">
        <v>1</v>
      </c>
      <c r="C768" s="52">
        <v>59000</v>
      </c>
    </row>
    <row r="769" customHeight="1" spans="1:3">
      <c r="A769" s="11">
        <v>881</v>
      </c>
      <c r="B769" s="25">
        <v>1</v>
      </c>
      <c r="C769" s="52">
        <v>151630</v>
      </c>
    </row>
    <row r="770" customHeight="1" spans="1:3">
      <c r="A770" s="11">
        <v>882</v>
      </c>
      <c r="B770" s="25">
        <v>1</v>
      </c>
      <c r="C770" s="52">
        <v>17720100</v>
      </c>
    </row>
    <row r="771" hidden="1" customHeight="1" spans="1:3">
      <c r="A771" s="11">
        <v>883</v>
      </c>
      <c r="B771" s="25">
        <v>3</v>
      </c>
      <c r="C771" s="52">
        <v>409000</v>
      </c>
    </row>
    <row r="772" hidden="1" customHeight="1" spans="1:3">
      <c r="A772" s="11">
        <v>884</v>
      </c>
      <c r="B772" s="25">
        <v>2</v>
      </c>
      <c r="C772" s="52">
        <v>28411800</v>
      </c>
    </row>
    <row r="773" hidden="1" customHeight="1" spans="1:3">
      <c r="A773" s="11">
        <v>885</v>
      </c>
      <c r="B773" s="25">
        <v>1</v>
      </c>
      <c r="C773" s="52">
        <v>73200</v>
      </c>
    </row>
    <row r="774" hidden="1" customHeight="1" spans="1:3">
      <c r="A774" s="11">
        <v>886</v>
      </c>
      <c r="B774" s="25">
        <v>1</v>
      </c>
      <c r="C774" s="52">
        <v>11800</v>
      </c>
    </row>
    <row r="775" hidden="1" customHeight="1" spans="1:3">
      <c r="A775" s="11">
        <v>887</v>
      </c>
      <c r="B775" s="25">
        <v>2</v>
      </c>
      <c r="C775" s="52">
        <v>1467684</v>
      </c>
    </row>
    <row r="776" hidden="1" customHeight="1" spans="1:3">
      <c r="A776" s="11">
        <v>888</v>
      </c>
      <c r="B776" s="25">
        <v>1</v>
      </c>
      <c r="C776" s="52">
        <v>81700</v>
      </c>
    </row>
    <row r="777" customHeight="1" spans="1:3">
      <c r="A777" s="11">
        <v>889</v>
      </c>
      <c r="B777" s="25">
        <v>2</v>
      </c>
      <c r="C777" s="52">
        <v>605900</v>
      </c>
    </row>
    <row r="778" customHeight="1" spans="1:3">
      <c r="A778" s="11">
        <v>890</v>
      </c>
      <c r="B778" s="25">
        <v>1</v>
      </c>
      <c r="C778" s="52">
        <v>456200</v>
      </c>
    </row>
    <row r="779" customHeight="1" spans="1:3">
      <c r="A779" s="11">
        <v>891</v>
      </c>
      <c r="B779" s="25">
        <v>1</v>
      </c>
      <c r="C779" s="52">
        <v>11359034</v>
      </c>
    </row>
    <row r="780" hidden="1" customHeight="1" spans="1:3">
      <c r="A780" s="11">
        <v>892</v>
      </c>
      <c r="B780" s="25">
        <v>1</v>
      </c>
      <c r="C780" s="52">
        <v>1360500</v>
      </c>
    </row>
    <row r="781" hidden="1" customHeight="1" spans="1:3">
      <c r="A781" s="11">
        <v>893</v>
      </c>
      <c r="B781" s="25">
        <v>1</v>
      </c>
      <c r="C781" s="52">
        <v>693000</v>
      </c>
    </row>
    <row r="782" hidden="1" customHeight="1" spans="1:3">
      <c r="A782" s="11">
        <v>894</v>
      </c>
      <c r="B782" s="25">
        <v>1</v>
      </c>
      <c r="C782" s="52">
        <v>192400</v>
      </c>
    </row>
    <row r="783" customHeight="1" spans="1:3">
      <c r="A783" s="11">
        <v>895</v>
      </c>
      <c r="B783" s="25">
        <v>1</v>
      </c>
      <c r="C783" s="52">
        <v>1363900</v>
      </c>
    </row>
    <row r="784" customHeight="1" spans="1:3">
      <c r="A784" s="11">
        <v>896</v>
      </c>
      <c r="B784" s="25">
        <v>3</v>
      </c>
      <c r="C784" s="52">
        <v>807800</v>
      </c>
    </row>
    <row r="785" customHeight="1" spans="1:3">
      <c r="A785" s="11">
        <v>897</v>
      </c>
      <c r="B785" s="25">
        <v>1</v>
      </c>
      <c r="C785" s="52">
        <v>1637000</v>
      </c>
    </row>
    <row r="786" hidden="1" customHeight="1" spans="1:3">
      <c r="A786" s="11">
        <v>898</v>
      </c>
      <c r="B786" s="25">
        <v>1</v>
      </c>
      <c r="C786" s="52">
        <v>2950000</v>
      </c>
    </row>
    <row r="787" customHeight="1" spans="1:3">
      <c r="A787" s="11">
        <v>899</v>
      </c>
      <c r="B787" s="25">
        <v>1</v>
      </c>
      <c r="C787" s="52">
        <v>5900000</v>
      </c>
    </row>
    <row r="788" hidden="1" customHeight="1" spans="1:3">
      <c r="A788" s="11">
        <v>900</v>
      </c>
      <c r="B788" s="25">
        <v>2</v>
      </c>
      <c r="C788" s="52">
        <v>1475000</v>
      </c>
    </row>
    <row r="789" customHeight="1" spans="1:3">
      <c r="A789" s="11">
        <v>901</v>
      </c>
      <c r="B789" s="25">
        <v>1</v>
      </c>
      <c r="C789" s="52">
        <v>381600</v>
      </c>
    </row>
    <row r="790" customHeight="1" spans="1:3">
      <c r="A790" s="11">
        <v>902</v>
      </c>
      <c r="B790" s="25">
        <v>2</v>
      </c>
      <c r="C790" s="52">
        <v>1217600</v>
      </c>
    </row>
    <row r="791" customHeight="1" spans="1:3">
      <c r="A791" s="11">
        <v>903</v>
      </c>
      <c r="B791" s="25">
        <v>1</v>
      </c>
      <c r="C791" s="52">
        <v>63700</v>
      </c>
    </row>
    <row r="792" hidden="1" customHeight="1" spans="1:3">
      <c r="A792" s="11">
        <v>904</v>
      </c>
      <c r="B792" s="25">
        <v>2</v>
      </c>
      <c r="C792" s="52">
        <v>2488800</v>
      </c>
    </row>
    <row r="793" hidden="1" customHeight="1" spans="1:3">
      <c r="A793" s="11">
        <v>905</v>
      </c>
      <c r="B793" s="25">
        <v>1</v>
      </c>
      <c r="C793" s="52">
        <v>491000</v>
      </c>
    </row>
    <row r="794" customHeight="1" spans="1:3">
      <c r="A794" s="11">
        <v>906</v>
      </c>
      <c r="B794" s="25">
        <v>1</v>
      </c>
      <c r="C794" s="52">
        <v>491000</v>
      </c>
    </row>
    <row r="795" customHeight="1" spans="1:3">
      <c r="A795" s="11">
        <v>907</v>
      </c>
      <c r="B795" s="25">
        <v>3</v>
      </c>
      <c r="C795" s="52">
        <v>3026200</v>
      </c>
    </row>
    <row r="796" customHeight="1" spans="1:3">
      <c r="A796" s="11">
        <v>908</v>
      </c>
      <c r="B796" s="25">
        <v>3</v>
      </c>
      <c r="C796" s="52">
        <v>752100</v>
      </c>
    </row>
    <row r="797" hidden="1" customHeight="1" spans="1:3">
      <c r="A797" s="11">
        <v>909</v>
      </c>
      <c r="B797" s="25">
        <v>3</v>
      </c>
      <c r="C797" s="52">
        <v>569300</v>
      </c>
    </row>
    <row r="798" customHeight="1" spans="1:3">
      <c r="A798" s="11">
        <v>910</v>
      </c>
      <c r="B798" s="25">
        <v>1</v>
      </c>
      <c r="C798" s="52">
        <v>427300</v>
      </c>
    </row>
    <row r="799" hidden="1" customHeight="1" spans="1:3">
      <c r="A799" s="11">
        <v>911</v>
      </c>
      <c r="B799" s="25">
        <v>3</v>
      </c>
      <c r="C799" s="52">
        <v>10158200</v>
      </c>
    </row>
    <row r="800" hidden="1" customHeight="1" spans="1:3">
      <c r="A800" s="11">
        <v>912</v>
      </c>
      <c r="B800" s="25">
        <v>1</v>
      </c>
      <c r="C800" s="52">
        <v>152800</v>
      </c>
    </row>
    <row r="801" hidden="1" customHeight="1" spans="1:3">
      <c r="A801" s="11">
        <v>913</v>
      </c>
      <c r="B801" s="25">
        <v>1</v>
      </c>
      <c r="C801" s="52">
        <v>1883300</v>
      </c>
    </row>
    <row r="802" hidden="1" customHeight="1" spans="1:3">
      <c r="A802" s="11">
        <v>914</v>
      </c>
      <c r="B802" s="25">
        <v>1</v>
      </c>
      <c r="C802" s="52">
        <v>349000</v>
      </c>
    </row>
    <row r="803" hidden="1" customHeight="1" spans="1:3">
      <c r="A803" s="11">
        <v>915</v>
      </c>
      <c r="B803" s="25">
        <v>1</v>
      </c>
      <c r="C803" s="52">
        <v>30000000</v>
      </c>
    </row>
    <row r="804" customHeight="1" spans="1:3">
      <c r="A804" s="11">
        <v>916</v>
      </c>
      <c r="B804" s="25">
        <v>2</v>
      </c>
      <c r="C804" s="52">
        <v>330000</v>
      </c>
    </row>
    <row r="805" hidden="1" customHeight="1" spans="1:3">
      <c r="A805" s="11">
        <v>917</v>
      </c>
      <c r="B805" s="25">
        <v>1</v>
      </c>
      <c r="C805" s="52">
        <v>65100</v>
      </c>
    </row>
    <row r="806" customHeight="1" spans="1:3">
      <c r="A806" s="11">
        <v>918</v>
      </c>
      <c r="B806" s="25">
        <v>1</v>
      </c>
      <c r="C806" s="52">
        <v>1770100</v>
      </c>
    </row>
    <row r="807" hidden="1" customHeight="1" spans="1:3">
      <c r="A807" s="11">
        <v>919</v>
      </c>
      <c r="B807" s="25">
        <v>3</v>
      </c>
      <c r="C807" s="52">
        <v>2210700</v>
      </c>
    </row>
    <row r="808" hidden="1" customHeight="1" spans="1:3">
      <c r="A808" s="11">
        <v>920</v>
      </c>
      <c r="B808" s="25">
        <v>1</v>
      </c>
      <c r="C808" s="52">
        <v>270200</v>
      </c>
    </row>
    <row r="809" customHeight="1" spans="1:3">
      <c r="A809" s="11">
        <v>921</v>
      </c>
      <c r="B809" s="25">
        <v>2</v>
      </c>
      <c r="C809" s="52">
        <v>517800</v>
      </c>
    </row>
    <row r="810" customHeight="1" spans="1:3">
      <c r="A810" s="11">
        <v>922</v>
      </c>
      <c r="B810" s="25">
        <v>1</v>
      </c>
      <c r="C810" s="52">
        <v>85300</v>
      </c>
    </row>
    <row r="811" customHeight="1" spans="1:3">
      <c r="A811" s="11">
        <v>923</v>
      </c>
      <c r="B811" s="25">
        <v>1</v>
      </c>
      <c r="C811" s="52">
        <v>793500</v>
      </c>
    </row>
    <row r="812" customHeight="1" spans="1:3">
      <c r="A812" s="11">
        <v>924</v>
      </c>
      <c r="B812" s="25">
        <v>1</v>
      </c>
      <c r="C812" s="52">
        <v>5310000</v>
      </c>
    </row>
    <row r="813" customHeight="1" spans="1:3">
      <c r="A813" s="11">
        <v>925</v>
      </c>
      <c r="B813" s="25">
        <v>1</v>
      </c>
      <c r="C813" s="52">
        <v>25000</v>
      </c>
    </row>
    <row r="814" hidden="1" customHeight="1" spans="1:3">
      <c r="A814" s="11">
        <v>926</v>
      </c>
      <c r="B814" s="25">
        <v>1</v>
      </c>
      <c r="C814" s="52">
        <v>24000</v>
      </c>
    </row>
    <row r="815" customHeight="1" spans="1:3">
      <c r="A815" s="11">
        <v>927</v>
      </c>
      <c r="B815" s="25">
        <v>11</v>
      </c>
      <c r="C815" s="52">
        <v>4544798</v>
      </c>
    </row>
    <row r="816" customHeight="1" spans="1:3">
      <c r="A816" s="11">
        <v>928</v>
      </c>
      <c r="B816" s="25">
        <v>2</v>
      </c>
      <c r="C816" s="52">
        <v>714700</v>
      </c>
    </row>
    <row r="817" hidden="1" customHeight="1" spans="1:3">
      <c r="A817" s="11">
        <v>930</v>
      </c>
      <c r="B817" s="25">
        <v>1</v>
      </c>
      <c r="C817" s="52">
        <v>20060000</v>
      </c>
    </row>
    <row r="818" hidden="1" customHeight="1" spans="1:3">
      <c r="A818" s="11">
        <v>932</v>
      </c>
      <c r="B818" s="25">
        <v>1</v>
      </c>
      <c r="C818" s="52">
        <v>456306</v>
      </c>
    </row>
    <row r="819" hidden="1" customHeight="1" spans="1:3">
      <c r="A819" s="11">
        <v>933</v>
      </c>
      <c r="B819" s="25">
        <v>5</v>
      </c>
      <c r="C819" s="52">
        <v>941006</v>
      </c>
    </row>
    <row r="820" customHeight="1" spans="1:3">
      <c r="A820" s="11">
        <v>935</v>
      </c>
      <c r="B820" s="25">
        <v>1</v>
      </c>
      <c r="C820" s="52">
        <v>24500</v>
      </c>
    </row>
    <row r="821" hidden="1" customHeight="1" spans="1:3">
      <c r="A821" s="11">
        <v>936</v>
      </c>
      <c r="B821" s="25">
        <v>5</v>
      </c>
      <c r="C821" s="52">
        <v>208000</v>
      </c>
    </row>
    <row r="822" customHeight="1" spans="1:3">
      <c r="A822" s="11">
        <v>937</v>
      </c>
      <c r="B822" s="25">
        <v>5</v>
      </c>
      <c r="C822" s="52">
        <v>677000</v>
      </c>
    </row>
    <row r="823" hidden="1" customHeight="1" spans="1:3">
      <c r="A823" s="11">
        <v>938</v>
      </c>
      <c r="B823" s="25">
        <v>2</v>
      </c>
      <c r="C823" s="52">
        <v>1640000</v>
      </c>
    </row>
    <row r="824" hidden="1" customHeight="1" spans="1:3">
      <c r="A824" s="11">
        <v>939</v>
      </c>
      <c r="B824" s="25">
        <v>1</v>
      </c>
      <c r="C824" s="52">
        <v>1180000</v>
      </c>
    </row>
    <row r="825" customHeight="1" spans="1:3">
      <c r="A825" s="11">
        <v>940</v>
      </c>
      <c r="B825" s="25">
        <v>6</v>
      </c>
      <c r="C825" s="52">
        <v>8997100</v>
      </c>
    </row>
    <row r="826" hidden="1" customHeight="1" spans="1:3">
      <c r="A826" s="11">
        <v>941</v>
      </c>
      <c r="B826" s="25">
        <v>2</v>
      </c>
      <c r="C826" s="52">
        <v>1712100</v>
      </c>
    </row>
    <row r="827" customHeight="1" spans="1:3">
      <c r="A827" s="11">
        <v>942</v>
      </c>
      <c r="B827" s="25">
        <v>1</v>
      </c>
      <c r="C827" s="52">
        <v>173300</v>
      </c>
    </row>
    <row r="828" hidden="1" customHeight="1" spans="1:3">
      <c r="A828" s="11">
        <v>943</v>
      </c>
      <c r="B828" s="25">
        <v>1</v>
      </c>
      <c r="C828" s="52">
        <v>107200</v>
      </c>
    </row>
    <row r="829" hidden="1" customHeight="1" spans="1:3">
      <c r="A829" s="11">
        <v>944</v>
      </c>
      <c r="B829" s="25">
        <v>3</v>
      </c>
      <c r="C829" s="52">
        <v>1847400</v>
      </c>
    </row>
    <row r="830" customHeight="1" spans="1:3">
      <c r="A830" s="11">
        <v>945</v>
      </c>
      <c r="B830" s="25">
        <v>1</v>
      </c>
      <c r="C830" s="52">
        <v>3363000</v>
      </c>
    </row>
    <row r="831" customHeight="1" spans="1:3">
      <c r="A831" s="11">
        <v>946</v>
      </c>
      <c r="B831" s="25">
        <v>2</v>
      </c>
      <c r="C831" s="52">
        <v>1196000</v>
      </c>
    </row>
    <row r="832" customHeight="1" spans="1:3">
      <c r="A832" s="11">
        <v>947</v>
      </c>
      <c r="B832" s="25">
        <v>2</v>
      </c>
      <c r="C832" s="52">
        <v>31885000</v>
      </c>
    </row>
    <row r="833" hidden="1" customHeight="1" spans="1:3">
      <c r="A833" s="11">
        <v>948</v>
      </c>
      <c r="B833" s="25">
        <v>4</v>
      </c>
      <c r="C833" s="52">
        <v>313100</v>
      </c>
    </row>
    <row r="834" customHeight="1" spans="1:3">
      <c r="A834" s="11">
        <v>949</v>
      </c>
      <c r="B834" s="25">
        <v>1</v>
      </c>
      <c r="C834" s="52">
        <v>85000</v>
      </c>
    </row>
    <row r="835" customHeight="1" spans="1:3">
      <c r="A835" s="11">
        <v>950</v>
      </c>
      <c r="B835" s="25">
        <v>3</v>
      </c>
      <c r="C835" s="52">
        <v>401700</v>
      </c>
    </row>
    <row r="836" customHeight="1" spans="1:3">
      <c r="A836" s="11">
        <v>951</v>
      </c>
      <c r="B836" s="25">
        <v>1</v>
      </c>
      <c r="C836" s="52">
        <v>1532000</v>
      </c>
    </row>
    <row r="837" customHeight="1" spans="1:3">
      <c r="A837" s="11">
        <v>952</v>
      </c>
      <c r="B837" s="25">
        <v>1</v>
      </c>
      <c r="C837" s="52">
        <v>66700</v>
      </c>
    </row>
    <row r="838" hidden="1" customHeight="1" spans="1:3">
      <c r="A838" s="11">
        <v>953</v>
      </c>
      <c r="B838" s="25">
        <v>1</v>
      </c>
      <c r="C838" s="52">
        <v>495600</v>
      </c>
    </row>
    <row r="839" customHeight="1" spans="1:3">
      <c r="A839" s="11">
        <v>954</v>
      </c>
      <c r="B839" s="25">
        <v>2</v>
      </c>
      <c r="C839" s="52">
        <v>853636</v>
      </c>
    </row>
    <row r="840" hidden="1" customHeight="1" spans="1:3">
      <c r="A840" s="11">
        <v>955</v>
      </c>
      <c r="B840" s="25">
        <v>1</v>
      </c>
      <c r="C840" s="52">
        <v>5737200</v>
      </c>
    </row>
    <row r="841" hidden="1" customHeight="1" spans="1:3">
      <c r="A841" s="11">
        <v>956</v>
      </c>
      <c r="B841" s="25">
        <v>1</v>
      </c>
      <c r="C841" s="52">
        <v>25400</v>
      </c>
    </row>
    <row r="842" customHeight="1" spans="1:3">
      <c r="A842" s="11">
        <v>957</v>
      </c>
      <c r="B842" s="25">
        <v>9</v>
      </c>
      <c r="C842" s="52">
        <v>3943100</v>
      </c>
    </row>
    <row r="843" customHeight="1" spans="1:3">
      <c r="A843" s="11">
        <v>958</v>
      </c>
      <c r="B843" s="25">
        <v>2</v>
      </c>
      <c r="C843" s="52">
        <v>1333500</v>
      </c>
    </row>
    <row r="844" hidden="1" customHeight="1" spans="1:3">
      <c r="A844" s="11">
        <v>959</v>
      </c>
      <c r="B844" s="25">
        <v>1</v>
      </c>
      <c r="C844" s="52">
        <v>354000</v>
      </c>
    </row>
    <row r="845" hidden="1" customHeight="1" spans="1:3">
      <c r="A845" s="11">
        <v>960</v>
      </c>
      <c r="B845" s="25">
        <v>1</v>
      </c>
      <c r="C845" s="52">
        <v>25400</v>
      </c>
    </row>
    <row r="846" hidden="1" customHeight="1" spans="1:3">
      <c r="A846" s="11">
        <v>961</v>
      </c>
      <c r="B846" s="25">
        <v>1</v>
      </c>
      <c r="C846" s="52">
        <v>771500</v>
      </c>
    </row>
    <row r="847" hidden="1" customHeight="1" spans="1:3">
      <c r="A847" s="11">
        <v>962</v>
      </c>
      <c r="B847" s="25">
        <v>1</v>
      </c>
      <c r="C847" s="52">
        <v>25000</v>
      </c>
    </row>
    <row r="848" hidden="1" customHeight="1" spans="1:3">
      <c r="A848" s="11">
        <v>963</v>
      </c>
      <c r="B848" s="25">
        <v>3</v>
      </c>
      <c r="C848" s="52">
        <v>3321004</v>
      </c>
    </row>
    <row r="849" hidden="1" customHeight="1" spans="1:3">
      <c r="A849" s="11">
        <v>964</v>
      </c>
      <c r="B849" s="25">
        <v>2</v>
      </c>
      <c r="C849" s="52">
        <v>120800</v>
      </c>
    </row>
    <row r="850" hidden="1" customHeight="1" spans="1:3">
      <c r="A850" s="11">
        <v>965</v>
      </c>
      <c r="B850" s="25">
        <v>1</v>
      </c>
      <c r="C850" s="52">
        <v>3304000</v>
      </c>
    </row>
    <row r="851" hidden="1" customHeight="1" spans="1:3">
      <c r="A851" s="11">
        <v>966</v>
      </c>
      <c r="B851" s="25">
        <v>1</v>
      </c>
      <c r="C851" s="52">
        <v>291900</v>
      </c>
    </row>
    <row r="852" hidden="1" customHeight="1" spans="1:3">
      <c r="A852" s="11">
        <v>967</v>
      </c>
      <c r="B852" s="25">
        <v>1</v>
      </c>
      <c r="C852" s="52">
        <v>169900</v>
      </c>
    </row>
    <row r="853" hidden="1" customHeight="1" spans="1:3">
      <c r="A853" s="11">
        <v>968</v>
      </c>
      <c r="B853" s="25">
        <v>1</v>
      </c>
      <c r="C853" s="52">
        <v>70700</v>
      </c>
    </row>
    <row r="854" hidden="1" customHeight="1" spans="1:3">
      <c r="A854" s="11">
        <v>969</v>
      </c>
      <c r="B854" s="25">
        <v>2</v>
      </c>
      <c r="C854" s="52">
        <v>313200</v>
      </c>
    </row>
    <row r="855" hidden="1" customHeight="1" spans="1:3">
      <c r="A855" s="11">
        <v>970</v>
      </c>
      <c r="B855" s="25">
        <v>1</v>
      </c>
      <c r="C855" s="52">
        <v>14937100</v>
      </c>
    </row>
    <row r="856" hidden="1" customHeight="1" spans="1:3">
      <c r="A856" s="11">
        <v>971</v>
      </c>
      <c r="B856" s="25">
        <v>1</v>
      </c>
      <c r="C856" s="52">
        <v>115800</v>
      </c>
    </row>
    <row r="857" hidden="1" customHeight="1" spans="1:3">
      <c r="A857" s="11">
        <v>972</v>
      </c>
      <c r="B857" s="25">
        <v>3</v>
      </c>
      <c r="C857" s="52">
        <v>4093800</v>
      </c>
    </row>
    <row r="858" hidden="1" customHeight="1" spans="1:3">
      <c r="A858" s="11">
        <v>973</v>
      </c>
      <c r="B858" s="25">
        <v>1</v>
      </c>
      <c r="C858" s="52">
        <v>69400</v>
      </c>
    </row>
    <row r="859" customHeight="1" spans="1:3">
      <c r="A859" s="11">
        <v>974</v>
      </c>
      <c r="B859" s="25">
        <v>1</v>
      </c>
      <c r="C859" s="52">
        <v>21200</v>
      </c>
    </row>
    <row r="860" hidden="1" customHeight="1" spans="1:3">
      <c r="A860" s="11">
        <v>975</v>
      </c>
      <c r="B860" s="25">
        <v>2</v>
      </c>
      <c r="C860" s="52">
        <v>4750900</v>
      </c>
    </row>
    <row r="861" customHeight="1" spans="1:3">
      <c r="A861" s="11">
        <v>977</v>
      </c>
      <c r="B861" s="25">
        <v>1</v>
      </c>
      <c r="C861" s="52">
        <v>472000</v>
      </c>
    </row>
    <row r="862" customHeight="1" spans="1:3">
      <c r="A862" s="11">
        <v>978</v>
      </c>
      <c r="B862" s="25">
        <v>3</v>
      </c>
      <c r="C862" s="52">
        <v>4055744</v>
      </c>
    </row>
    <row r="863" customHeight="1" spans="1:3">
      <c r="A863" s="11">
        <v>979</v>
      </c>
      <c r="B863" s="25">
        <v>6</v>
      </c>
      <c r="C863" s="52">
        <v>7510508</v>
      </c>
    </row>
    <row r="864" customHeight="1" spans="1:3">
      <c r="A864" s="11">
        <v>980</v>
      </c>
      <c r="B864" s="25">
        <v>3</v>
      </c>
      <c r="C864" s="52">
        <v>11914982</v>
      </c>
    </row>
    <row r="865" customHeight="1" spans="1:3">
      <c r="A865" s="11">
        <v>981</v>
      </c>
      <c r="B865" s="25">
        <v>1</v>
      </c>
      <c r="C865" s="52">
        <v>1770100</v>
      </c>
    </row>
    <row r="866" customHeight="1" spans="1:3">
      <c r="A866" s="11">
        <v>982</v>
      </c>
      <c r="B866" s="25">
        <v>1</v>
      </c>
      <c r="C866" s="52">
        <v>362500</v>
      </c>
    </row>
    <row r="867" customHeight="1" spans="1:3">
      <c r="A867" s="11">
        <v>983</v>
      </c>
      <c r="B867" s="25">
        <v>2</v>
      </c>
      <c r="C867" s="52">
        <v>10448800</v>
      </c>
    </row>
    <row r="868" customHeight="1" spans="1:3">
      <c r="A868" s="11">
        <v>984</v>
      </c>
      <c r="B868" s="25">
        <v>1</v>
      </c>
      <c r="C868" s="52">
        <v>1124894</v>
      </c>
    </row>
    <row r="869" hidden="1" customHeight="1" spans="1:3">
      <c r="A869" s="11">
        <v>985</v>
      </c>
      <c r="B869" s="25">
        <v>2</v>
      </c>
      <c r="C869" s="52">
        <v>2386700</v>
      </c>
    </row>
    <row r="870" customHeight="1" spans="1:3">
      <c r="A870" s="11">
        <v>986</v>
      </c>
      <c r="B870" s="25">
        <v>2</v>
      </c>
      <c r="C870" s="52">
        <v>1172400</v>
      </c>
    </row>
    <row r="871" hidden="1" customHeight="1" spans="1:3">
      <c r="A871" s="11">
        <v>987</v>
      </c>
      <c r="B871" s="25">
        <v>1</v>
      </c>
      <c r="C871" s="52">
        <v>574300</v>
      </c>
    </row>
    <row r="872" customHeight="1" spans="1:3">
      <c r="A872" s="11">
        <v>988</v>
      </c>
      <c r="B872" s="25">
        <v>2</v>
      </c>
      <c r="C872" s="52">
        <v>1538100</v>
      </c>
    </row>
    <row r="873" hidden="1" customHeight="1" spans="1:3">
      <c r="A873" s="11">
        <v>989</v>
      </c>
      <c r="B873" s="25">
        <v>4</v>
      </c>
      <c r="C873" s="52">
        <v>7037300</v>
      </c>
    </row>
    <row r="874" customHeight="1" spans="1:3">
      <c r="A874" s="11">
        <v>990</v>
      </c>
      <c r="B874" s="25">
        <v>1</v>
      </c>
      <c r="C874" s="52">
        <v>154462</v>
      </c>
    </row>
    <row r="875" hidden="1" customHeight="1" spans="1:3">
      <c r="A875" s="11">
        <v>991</v>
      </c>
      <c r="B875" s="25">
        <v>1</v>
      </c>
      <c r="C875" s="52">
        <v>152220</v>
      </c>
    </row>
    <row r="876" hidden="1" customHeight="1" spans="1:3">
      <c r="A876" s="11">
        <v>992</v>
      </c>
      <c r="B876" s="25">
        <v>1</v>
      </c>
      <c r="C876" s="52">
        <v>1191900</v>
      </c>
    </row>
    <row r="877" hidden="1" customHeight="1" spans="1:3">
      <c r="A877" s="11">
        <v>993</v>
      </c>
      <c r="B877" s="25">
        <v>1</v>
      </c>
      <c r="C877" s="52">
        <v>52900</v>
      </c>
    </row>
    <row r="878" customHeight="1" spans="1:3">
      <c r="A878" s="11">
        <v>994</v>
      </c>
      <c r="B878" s="25">
        <v>5</v>
      </c>
      <c r="C878" s="52">
        <v>13390700</v>
      </c>
    </row>
    <row r="879" customHeight="1" spans="1:3">
      <c r="A879" s="11">
        <v>995</v>
      </c>
      <c r="B879" s="25">
        <v>1</v>
      </c>
      <c r="C879" s="52">
        <v>277000</v>
      </c>
    </row>
    <row r="880" customHeight="1" spans="1:3">
      <c r="A880" s="11">
        <v>996</v>
      </c>
      <c r="B880" s="25">
        <v>1</v>
      </c>
      <c r="C880" s="52">
        <v>1085100</v>
      </c>
    </row>
    <row r="881" hidden="1" customHeight="1" spans="1:3">
      <c r="A881" s="11">
        <v>997</v>
      </c>
      <c r="B881" s="25">
        <v>1</v>
      </c>
      <c r="C881" s="52">
        <v>4934200</v>
      </c>
    </row>
    <row r="882" customHeight="1" spans="1:3">
      <c r="A882" s="11">
        <v>998</v>
      </c>
      <c r="B882" s="25">
        <v>1</v>
      </c>
      <c r="C882" s="52">
        <v>4971300</v>
      </c>
    </row>
    <row r="883" hidden="1" customHeight="1" spans="1:3">
      <c r="A883" s="11">
        <v>999</v>
      </c>
      <c r="B883" s="25">
        <v>1</v>
      </c>
      <c r="C883" s="52">
        <v>4484000</v>
      </c>
    </row>
    <row r="884" customHeight="1" spans="1:3">
      <c r="A884" s="11">
        <v>1000</v>
      </c>
      <c r="B884" s="25">
        <v>1</v>
      </c>
      <c r="C884" s="52">
        <v>4484000</v>
      </c>
    </row>
    <row r="885" hidden="1" customHeight="1" spans="1:3">
      <c r="A885" s="11">
        <v>1001</v>
      </c>
      <c r="B885" s="25">
        <v>1</v>
      </c>
      <c r="C885" s="52">
        <v>743400</v>
      </c>
    </row>
    <row r="886" hidden="1" customHeight="1" spans="1:3">
      <c r="A886" s="11">
        <v>1002</v>
      </c>
      <c r="B886" s="25">
        <v>1</v>
      </c>
      <c r="C886" s="52">
        <v>3561900</v>
      </c>
    </row>
    <row r="887" hidden="1" customHeight="1" spans="1:3">
      <c r="A887" s="11">
        <v>1003</v>
      </c>
      <c r="B887" s="25">
        <v>1</v>
      </c>
      <c r="C887" s="52">
        <v>1030400</v>
      </c>
    </row>
    <row r="888" hidden="1" customHeight="1" spans="1:3">
      <c r="A888" s="11">
        <v>1004</v>
      </c>
      <c r="B888" s="25">
        <v>1</v>
      </c>
      <c r="C888" s="52">
        <v>508400</v>
      </c>
    </row>
    <row r="889" customHeight="1" spans="1:3">
      <c r="A889" s="11">
        <v>1005</v>
      </c>
      <c r="B889" s="25">
        <v>3</v>
      </c>
      <c r="C889" s="52">
        <v>2023400</v>
      </c>
    </row>
    <row r="890" customHeight="1" spans="1:3">
      <c r="A890" s="11">
        <v>1006</v>
      </c>
      <c r="B890" s="25">
        <v>3</v>
      </c>
      <c r="C890" s="52">
        <v>1310800</v>
      </c>
    </row>
    <row r="891" hidden="1" customHeight="1" spans="1:3">
      <c r="A891" s="11">
        <v>1007</v>
      </c>
      <c r="B891" s="25">
        <v>3</v>
      </c>
      <c r="C891" s="52">
        <v>3173380</v>
      </c>
    </row>
    <row r="892" hidden="1" customHeight="1" spans="1:3">
      <c r="A892" s="11">
        <v>1008</v>
      </c>
      <c r="B892" s="25">
        <v>2</v>
      </c>
      <c r="C892" s="52">
        <v>11480800</v>
      </c>
    </row>
    <row r="893" hidden="1" customHeight="1" spans="1:3">
      <c r="A893" s="11">
        <v>1009</v>
      </c>
      <c r="B893" s="25">
        <v>2</v>
      </c>
      <c r="C893" s="52">
        <v>325300</v>
      </c>
    </row>
    <row r="894" hidden="1" customHeight="1" spans="1:3">
      <c r="A894" s="11">
        <v>1010</v>
      </c>
      <c r="B894" s="25">
        <v>1</v>
      </c>
      <c r="C894" s="52">
        <v>3540000</v>
      </c>
    </row>
    <row r="895" customHeight="1" spans="1:3">
      <c r="A895" s="11">
        <v>1011</v>
      </c>
      <c r="B895" s="25">
        <v>5</v>
      </c>
      <c r="C895" s="52">
        <v>11239500</v>
      </c>
    </row>
    <row r="896" hidden="1" customHeight="1" spans="1:3">
      <c r="A896" s="11">
        <v>1012</v>
      </c>
      <c r="B896" s="25">
        <v>3</v>
      </c>
      <c r="C896" s="52">
        <v>5394700</v>
      </c>
    </row>
    <row r="897" hidden="1" customHeight="1" spans="1:3">
      <c r="A897" s="11">
        <v>1013</v>
      </c>
      <c r="B897" s="25">
        <v>1</v>
      </c>
      <c r="C897" s="52">
        <v>25000</v>
      </c>
    </row>
    <row r="898" hidden="1" customHeight="1" spans="1:3">
      <c r="A898" s="11">
        <v>1014</v>
      </c>
      <c r="B898" s="25">
        <v>2</v>
      </c>
      <c r="C898" s="52">
        <v>1865100</v>
      </c>
    </row>
    <row r="899" customHeight="1" spans="1:3">
      <c r="A899" s="11">
        <v>1015</v>
      </c>
      <c r="B899" s="25">
        <v>1</v>
      </c>
      <c r="C899" s="52">
        <v>1546000</v>
      </c>
    </row>
    <row r="900" customHeight="1" spans="1:3">
      <c r="A900" s="11">
        <v>1016</v>
      </c>
      <c r="B900" s="25">
        <v>1</v>
      </c>
      <c r="C900" s="52">
        <v>149900</v>
      </c>
    </row>
    <row r="901" customHeight="1" spans="1:3">
      <c r="A901" s="11">
        <v>1017</v>
      </c>
      <c r="B901" s="25">
        <v>2</v>
      </c>
      <c r="C901" s="52">
        <v>276200</v>
      </c>
    </row>
    <row r="902" customHeight="1" spans="1:3">
      <c r="A902" s="11">
        <v>1018</v>
      </c>
      <c r="B902" s="25">
        <v>1</v>
      </c>
      <c r="C902" s="52">
        <v>651000</v>
      </c>
    </row>
    <row r="903" customHeight="1" spans="1:3">
      <c r="A903" s="11">
        <v>1019</v>
      </c>
      <c r="B903" s="25">
        <v>1</v>
      </c>
      <c r="C903" s="52">
        <v>53300</v>
      </c>
    </row>
    <row r="904" hidden="1" customHeight="1" spans="1:3">
      <c r="A904" s="11">
        <v>1020</v>
      </c>
      <c r="B904" s="25">
        <v>1</v>
      </c>
      <c r="C904" s="52">
        <v>74800</v>
      </c>
    </row>
    <row r="905" hidden="1" customHeight="1" spans="1:3">
      <c r="A905" s="11">
        <v>1021</v>
      </c>
      <c r="B905" s="25">
        <v>5</v>
      </c>
      <c r="C905" s="52">
        <v>19246400</v>
      </c>
    </row>
    <row r="906" hidden="1" customHeight="1" spans="1:3">
      <c r="A906" s="11">
        <v>1022</v>
      </c>
      <c r="B906" s="25">
        <v>2</v>
      </c>
      <c r="C906" s="52">
        <v>208900</v>
      </c>
    </row>
    <row r="907" hidden="1" customHeight="1" spans="1:3">
      <c r="A907" s="11">
        <v>1023</v>
      </c>
      <c r="B907" s="25">
        <v>1</v>
      </c>
      <c r="C907" s="52">
        <v>918748</v>
      </c>
    </row>
    <row r="908" hidden="1" customHeight="1" spans="1:3">
      <c r="A908" s="11">
        <v>1024</v>
      </c>
      <c r="B908" s="25">
        <v>1</v>
      </c>
      <c r="C908" s="52">
        <v>19050900</v>
      </c>
    </row>
    <row r="909" customHeight="1" spans="1:3">
      <c r="A909" s="11">
        <v>1025</v>
      </c>
      <c r="B909" s="25">
        <v>1</v>
      </c>
      <c r="C909" s="52">
        <v>413000</v>
      </c>
    </row>
    <row r="910" hidden="1" customHeight="1" spans="1:3">
      <c r="A910" s="11">
        <v>1026</v>
      </c>
      <c r="B910" s="25">
        <v>2</v>
      </c>
      <c r="C910" s="52">
        <v>5972700</v>
      </c>
    </row>
    <row r="911" hidden="1" customHeight="1" spans="1:3">
      <c r="A911" s="11">
        <v>1027</v>
      </c>
      <c r="B911" s="25">
        <v>2</v>
      </c>
      <c r="C911" s="52">
        <v>3015900</v>
      </c>
    </row>
    <row r="912" customHeight="1" spans="1:3">
      <c r="A912" s="11">
        <v>1028</v>
      </c>
      <c r="B912" s="25">
        <v>1</v>
      </c>
      <c r="C912" s="52">
        <v>197700</v>
      </c>
    </row>
    <row r="913" customHeight="1" spans="1:3">
      <c r="A913" s="11">
        <v>1029</v>
      </c>
      <c r="B913" s="25">
        <v>1</v>
      </c>
      <c r="C913" s="52">
        <v>296500</v>
      </c>
    </row>
    <row r="914" hidden="1" customHeight="1" spans="1:3">
      <c r="A914" s="11">
        <v>1030</v>
      </c>
      <c r="B914" s="25">
        <v>4</v>
      </c>
      <c r="C914" s="52">
        <v>7314100</v>
      </c>
    </row>
    <row r="915" customHeight="1" spans="1:3">
      <c r="A915" s="11">
        <v>1031</v>
      </c>
      <c r="B915" s="25">
        <v>1</v>
      </c>
      <c r="C915" s="52">
        <v>7080000</v>
      </c>
    </row>
    <row r="916" hidden="1" customHeight="1" spans="1:3">
      <c r="A916" s="11">
        <v>1032</v>
      </c>
      <c r="B916" s="25">
        <v>1</v>
      </c>
      <c r="C916" s="52">
        <v>1180000</v>
      </c>
    </row>
    <row r="917" hidden="1" customHeight="1" spans="1:3">
      <c r="A917" s="11">
        <v>1033</v>
      </c>
      <c r="B917" s="25">
        <v>1</v>
      </c>
      <c r="C917" s="52">
        <v>509800</v>
      </c>
    </row>
    <row r="918" hidden="1" customHeight="1" spans="1:3">
      <c r="A918" s="11">
        <v>1034</v>
      </c>
      <c r="B918" s="25">
        <v>1</v>
      </c>
      <c r="C918" s="52">
        <v>982000</v>
      </c>
    </row>
    <row r="919" customHeight="1" spans="1:3">
      <c r="A919" s="11">
        <v>1035</v>
      </c>
      <c r="B919" s="25">
        <v>3</v>
      </c>
      <c r="C919" s="52">
        <v>1250900</v>
      </c>
    </row>
    <row r="920" customHeight="1" spans="1:3">
      <c r="A920" s="11">
        <v>1036</v>
      </c>
      <c r="B920" s="25">
        <v>1</v>
      </c>
      <c r="C920" s="52">
        <v>1720600</v>
      </c>
    </row>
    <row r="921" customHeight="1" spans="1:3">
      <c r="A921" s="11">
        <v>1037</v>
      </c>
      <c r="B921" s="25">
        <v>1</v>
      </c>
      <c r="C921" s="52">
        <v>236200</v>
      </c>
    </row>
    <row r="922" hidden="1" customHeight="1" spans="1:3">
      <c r="A922" s="11">
        <v>1038</v>
      </c>
      <c r="B922" s="25">
        <v>1</v>
      </c>
      <c r="C922" s="52">
        <v>272400</v>
      </c>
    </row>
    <row r="923" hidden="1" customHeight="1" spans="1:3">
      <c r="A923" s="11">
        <v>1039</v>
      </c>
      <c r="B923" s="25">
        <v>1</v>
      </c>
      <c r="C923" s="52">
        <v>99200</v>
      </c>
    </row>
    <row r="924" hidden="1" customHeight="1" spans="1:3">
      <c r="A924" s="11">
        <v>1040</v>
      </c>
      <c r="B924" s="25">
        <v>1</v>
      </c>
      <c r="C924" s="52">
        <v>94800</v>
      </c>
    </row>
    <row r="925" hidden="1" customHeight="1" spans="1:3">
      <c r="A925" s="11">
        <v>1041</v>
      </c>
      <c r="B925" s="25">
        <v>2</v>
      </c>
      <c r="C925" s="52">
        <v>2891100</v>
      </c>
    </row>
    <row r="926" hidden="1" customHeight="1" spans="1:3">
      <c r="A926" s="11">
        <v>1042</v>
      </c>
      <c r="B926" s="25">
        <v>2</v>
      </c>
      <c r="C926" s="52">
        <v>224000</v>
      </c>
    </row>
    <row r="927" hidden="1" customHeight="1" spans="1:3">
      <c r="A927" s="11">
        <v>1043</v>
      </c>
      <c r="B927" s="25">
        <v>2</v>
      </c>
      <c r="C927" s="52">
        <v>7130132</v>
      </c>
    </row>
    <row r="928" customHeight="1" spans="1:3">
      <c r="A928" s="11">
        <v>1044</v>
      </c>
      <c r="B928" s="25">
        <v>1</v>
      </c>
      <c r="C928" s="52">
        <v>349400</v>
      </c>
    </row>
    <row r="929" hidden="1" customHeight="1" spans="1:3">
      <c r="A929" s="11">
        <v>1045</v>
      </c>
      <c r="B929" s="25">
        <v>1</v>
      </c>
      <c r="C929" s="52">
        <v>96900</v>
      </c>
    </row>
    <row r="930" customHeight="1" spans="1:3">
      <c r="A930" s="11">
        <v>1046</v>
      </c>
      <c r="B930" s="25">
        <v>1</v>
      </c>
      <c r="C930" s="52">
        <v>109000</v>
      </c>
    </row>
    <row r="931" hidden="1" customHeight="1" spans="1:3">
      <c r="A931" s="11">
        <v>1047</v>
      </c>
      <c r="B931" s="25">
        <v>3</v>
      </c>
      <c r="C931" s="52">
        <v>3153100</v>
      </c>
    </row>
    <row r="932" customHeight="1" spans="1:3">
      <c r="A932" s="11">
        <v>1048</v>
      </c>
      <c r="B932" s="25">
        <v>1</v>
      </c>
      <c r="C932" s="52">
        <v>100100</v>
      </c>
    </row>
    <row r="933" customHeight="1" spans="1:3">
      <c r="A933" s="11">
        <v>1049</v>
      </c>
      <c r="B933" s="25">
        <v>4</v>
      </c>
      <c r="C933" s="52">
        <v>102182900</v>
      </c>
    </row>
    <row r="934" hidden="1" customHeight="1" spans="1:3">
      <c r="A934" s="11">
        <v>1050</v>
      </c>
      <c r="B934" s="25">
        <v>1</v>
      </c>
      <c r="C934" s="52">
        <v>718100</v>
      </c>
    </row>
    <row r="935" hidden="1" customHeight="1" spans="1:3">
      <c r="A935" s="11">
        <v>1051</v>
      </c>
      <c r="B935" s="25">
        <v>3</v>
      </c>
      <c r="C935" s="52">
        <v>5349800</v>
      </c>
    </row>
    <row r="936" customHeight="1" spans="1:3">
      <c r="A936" s="11">
        <v>1052</v>
      </c>
      <c r="B936" s="25">
        <v>2</v>
      </c>
      <c r="C936" s="52">
        <v>1120032</v>
      </c>
    </row>
    <row r="937" hidden="1" customHeight="1" spans="1:3">
      <c r="A937" s="11">
        <v>1053</v>
      </c>
      <c r="B937" s="25">
        <v>3</v>
      </c>
      <c r="C937" s="52">
        <v>1419800</v>
      </c>
    </row>
    <row r="938" customHeight="1" spans="1:3">
      <c r="A938" s="11">
        <v>1054</v>
      </c>
      <c r="B938" s="25">
        <v>1</v>
      </c>
      <c r="C938" s="52">
        <v>1104500</v>
      </c>
    </row>
    <row r="939" hidden="1" customHeight="1" spans="1:3">
      <c r="A939" s="11">
        <v>1055</v>
      </c>
      <c r="B939" s="25">
        <v>1</v>
      </c>
      <c r="C939" s="52">
        <v>1770100</v>
      </c>
    </row>
    <row r="940" hidden="1" customHeight="1" spans="1:3">
      <c r="A940" s="11">
        <v>1056</v>
      </c>
      <c r="B940" s="25">
        <v>1</v>
      </c>
      <c r="C940" s="52">
        <v>231100</v>
      </c>
    </row>
    <row r="941" hidden="1" customHeight="1" spans="1:3">
      <c r="A941" s="11">
        <v>1057</v>
      </c>
      <c r="B941" s="25">
        <v>1</v>
      </c>
      <c r="C941" s="52">
        <v>227200</v>
      </c>
    </row>
    <row r="942" hidden="1" customHeight="1" spans="1:3">
      <c r="A942" s="11">
        <v>1058</v>
      </c>
      <c r="B942" s="25">
        <v>3</v>
      </c>
      <c r="C942" s="52">
        <v>1705000</v>
      </c>
    </row>
    <row r="943" hidden="1" customHeight="1" spans="1:3">
      <c r="A943" s="11">
        <v>1059</v>
      </c>
      <c r="B943" s="25">
        <v>1</v>
      </c>
      <c r="C943" s="52">
        <v>1593000</v>
      </c>
    </row>
    <row r="944" customHeight="1" spans="1:3">
      <c r="A944" s="11">
        <v>1060</v>
      </c>
      <c r="B944" s="25">
        <v>1</v>
      </c>
      <c r="C944" s="52">
        <v>2714000</v>
      </c>
    </row>
    <row r="945" hidden="1" customHeight="1" spans="1:3">
      <c r="A945" s="11">
        <v>1061</v>
      </c>
      <c r="B945" s="25">
        <v>2</v>
      </c>
      <c r="C945" s="52">
        <v>878700</v>
      </c>
    </row>
    <row r="946" customHeight="1" spans="1:3">
      <c r="A946" s="11">
        <v>1062</v>
      </c>
      <c r="B946" s="25">
        <v>1</v>
      </c>
      <c r="C946" s="52">
        <v>133812</v>
      </c>
    </row>
    <row r="947" hidden="1" customHeight="1" spans="1:3">
      <c r="A947" s="11">
        <v>1063</v>
      </c>
      <c r="B947" s="25">
        <v>1</v>
      </c>
      <c r="C947" s="52">
        <v>2242000</v>
      </c>
    </row>
    <row r="948" customHeight="1" spans="1:3">
      <c r="A948" s="11">
        <v>1064</v>
      </c>
      <c r="B948" s="25">
        <v>1</v>
      </c>
      <c r="C948" s="52">
        <v>1941200</v>
      </c>
    </row>
    <row r="949" hidden="1" customHeight="1" spans="1:3">
      <c r="A949" s="11">
        <v>1065</v>
      </c>
      <c r="B949" s="25">
        <v>1</v>
      </c>
      <c r="C949" s="52">
        <v>1868400</v>
      </c>
    </row>
    <row r="950" hidden="1" customHeight="1" spans="1:3">
      <c r="A950" s="11">
        <v>1066</v>
      </c>
      <c r="B950" s="25">
        <v>1</v>
      </c>
      <c r="C950" s="52">
        <v>65300</v>
      </c>
    </row>
    <row r="951" hidden="1" customHeight="1" spans="1:3">
      <c r="A951" s="11">
        <v>1067</v>
      </c>
      <c r="B951" s="25">
        <v>1</v>
      </c>
      <c r="C951" s="52">
        <v>162500</v>
      </c>
    </row>
    <row r="952" customHeight="1" spans="1:3">
      <c r="A952" s="11">
        <v>1068</v>
      </c>
      <c r="B952" s="25">
        <v>2</v>
      </c>
      <c r="C952" s="52">
        <v>2091862</v>
      </c>
    </row>
    <row r="953" hidden="1" customHeight="1" spans="1:3">
      <c r="A953" s="11">
        <v>1069</v>
      </c>
      <c r="B953" s="25">
        <v>2</v>
      </c>
      <c r="C953" s="52">
        <v>210300</v>
      </c>
    </row>
    <row r="954" customHeight="1" spans="1:3">
      <c r="A954" s="11">
        <v>1070</v>
      </c>
      <c r="B954" s="25">
        <v>1</v>
      </c>
      <c r="C954" s="52">
        <v>546458</v>
      </c>
    </row>
    <row r="955" customHeight="1" spans="1:3">
      <c r="A955" s="11">
        <v>1071</v>
      </c>
      <c r="B955" s="25">
        <v>8</v>
      </c>
      <c r="C955" s="52">
        <v>6463454</v>
      </c>
    </row>
    <row r="956" customHeight="1" spans="1:3">
      <c r="A956" s="11">
        <v>1072</v>
      </c>
      <c r="B956" s="25">
        <v>3</v>
      </c>
      <c r="C956" s="52">
        <v>4189900</v>
      </c>
    </row>
    <row r="957" hidden="1" customHeight="1" spans="1:3">
      <c r="A957" s="11">
        <v>1074</v>
      </c>
      <c r="B957" s="25">
        <v>2</v>
      </c>
      <c r="C957" s="52">
        <v>370900</v>
      </c>
    </row>
    <row r="958" hidden="1" customHeight="1" spans="1:3">
      <c r="A958" s="11">
        <v>1075</v>
      </c>
      <c r="B958" s="25">
        <v>4</v>
      </c>
      <c r="C958" s="52">
        <v>5734000</v>
      </c>
    </row>
    <row r="959" customHeight="1" spans="1:3">
      <c r="A959" s="11">
        <v>1076</v>
      </c>
      <c r="B959" s="25">
        <v>1</v>
      </c>
      <c r="C959" s="52">
        <v>97200</v>
      </c>
    </row>
    <row r="960" hidden="1" customHeight="1" spans="1:3">
      <c r="A960" s="11">
        <v>1077</v>
      </c>
      <c r="B960" s="25">
        <v>1</v>
      </c>
      <c r="C960" s="52">
        <v>292400</v>
      </c>
    </row>
    <row r="961" hidden="1" customHeight="1" spans="1:3">
      <c r="A961" s="11">
        <v>1078</v>
      </c>
      <c r="B961" s="25">
        <v>1</v>
      </c>
      <c r="C961" s="52">
        <v>584500</v>
      </c>
    </row>
    <row r="962" hidden="1" customHeight="1" spans="1:3">
      <c r="A962" s="11">
        <v>1079</v>
      </c>
      <c r="B962" s="25">
        <v>1</v>
      </c>
      <c r="C962" s="52">
        <v>1458300</v>
      </c>
    </row>
    <row r="963" hidden="1" customHeight="1" spans="1:3">
      <c r="A963" s="11">
        <v>1080</v>
      </c>
      <c r="B963" s="25">
        <v>1</v>
      </c>
      <c r="C963" s="52">
        <v>77200</v>
      </c>
    </row>
    <row r="964" hidden="1" customHeight="1" spans="1:3">
      <c r="A964" s="11">
        <v>1081</v>
      </c>
      <c r="B964" s="25">
        <v>1</v>
      </c>
      <c r="C964" s="52">
        <v>449600</v>
      </c>
    </row>
    <row r="965" hidden="1" customHeight="1" spans="1:3">
      <c r="A965" s="11">
        <v>1082</v>
      </c>
      <c r="B965" s="25">
        <v>2</v>
      </c>
      <c r="C965" s="52">
        <v>2586600</v>
      </c>
    </row>
    <row r="966" hidden="1" customHeight="1" spans="1:3">
      <c r="A966" s="11">
        <v>1083</v>
      </c>
      <c r="B966" s="25">
        <v>1</v>
      </c>
      <c r="C966" s="52">
        <v>143842</v>
      </c>
    </row>
    <row r="967" hidden="1" customHeight="1" spans="1:3">
      <c r="A967" s="11">
        <v>1084</v>
      </c>
      <c r="B967" s="25">
        <v>1</v>
      </c>
      <c r="C967" s="52">
        <v>1416000</v>
      </c>
    </row>
    <row r="968" hidden="1" customHeight="1" spans="1:3">
      <c r="A968" s="11">
        <v>1085</v>
      </c>
      <c r="B968" s="25">
        <v>1</v>
      </c>
      <c r="C968" s="52">
        <v>7059000</v>
      </c>
    </row>
    <row r="969" hidden="1" customHeight="1" spans="1:3">
      <c r="A969" s="11">
        <v>1086</v>
      </c>
      <c r="B969" s="25">
        <v>1</v>
      </c>
      <c r="C969" s="52">
        <v>540700</v>
      </c>
    </row>
    <row r="970" hidden="1" customHeight="1" spans="1:3">
      <c r="A970" s="11">
        <v>1087</v>
      </c>
      <c r="B970" s="25">
        <v>1</v>
      </c>
      <c r="C970" s="52">
        <v>4720000</v>
      </c>
    </row>
    <row r="971" hidden="1" customHeight="1" spans="1:3">
      <c r="A971" s="11">
        <v>1089</v>
      </c>
      <c r="B971" s="25">
        <v>2</v>
      </c>
      <c r="C971" s="52">
        <v>7901500</v>
      </c>
    </row>
    <row r="972" hidden="1" customHeight="1" spans="1:3">
      <c r="A972" s="11">
        <v>1090</v>
      </c>
      <c r="B972" s="25">
        <v>1</v>
      </c>
      <c r="C972" s="52">
        <v>80600</v>
      </c>
    </row>
    <row r="973" hidden="1" customHeight="1" spans="1:3">
      <c r="A973" s="11">
        <v>1091</v>
      </c>
      <c r="B973" s="25">
        <v>1</v>
      </c>
      <c r="C973" s="52">
        <v>75200</v>
      </c>
    </row>
    <row r="974" customHeight="1" spans="1:3">
      <c r="A974" s="11">
        <v>1092</v>
      </c>
      <c r="B974" s="25">
        <v>1</v>
      </c>
      <c r="C974" s="52">
        <v>826000</v>
      </c>
    </row>
    <row r="975" hidden="1" customHeight="1" spans="1:3">
      <c r="A975" s="11">
        <v>1093</v>
      </c>
      <c r="B975" s="25">
        <v>1</v>
      </c>
      <c r="C975" s="52">
        <v>5333300</v>
      </c>
    </row>
    <row r="976" customHeight="1" spans="1:3">
      <c r="A976" s="11">
        <v>1094</v>
      </c>
      <c r="B976" s="25">
        <v>2</v>
      </c>
      <c r="C976" s="52">
        <v>10680800</v>
      </c>
    </row>
    <row r="977" hidden="1" customHeight="1" spans="1:3">
      <c r="A977" s="11">
        <v>1095</v>
      </c>
      <c r="B977" s="25">
        <v>2</v>
      </c>
      <c r="C977" s="52">
        <v>177700</v>
      </c>
    </row>
    <row r="978" hidden="1" customHeight="1" spans="1:3">
      <c r="A978" s="11">
        <v>1096</v>
      </c>
      <c r="B978" s="25">
        <v>1</v>
      </c>
      <c r="C978" s="52">
        <v>383500</v>
      </c>
    </row>
    <row r="979" hidden="1" customHeight="1" spans="1:3">
      <c r="A979" s="11">
        <v>1097</v>
      </c>
      <c r="B979" s="25">
        <v>1</v>
      </c>
      <c r="C979" s="52">
        <v>1180000</v>
      </c>
    </row>
    <row r="980" hidden="1" customHeight="1" spans="1:3">
      <c r="A980" s="11">
        <v>1098</v>
      </c>
      <c r="B980" s="25">
        <v>1</v>
      </c>
      <c r="C980" s="52">
        <v>361200</v>
      </c>
    </row>
    <row r="981" hidden="1" customHeight="1" spans="1:3">
      <c r="A981" s="11">
        <v>1099</v>
      </c>
      <c r="B981" s="25">
        <v>1</v>
      </c>
      <c r="C981" s="52">
        <v>87900</v>
      </c>
    </row>
    <row r="982" hidden="1" customHeight="1" spans="1:3">
      <c r="A982" s="11">
        <v>1100</v>
      </c>
      <c r="B982" s="25">
        <v>1</v>
      </c>
      <c r="C982" s="52">
        <v>105600</v>
      </c>
    </row>
    <row r="983" customHeight="1" spans="1:3">
      <c r="A983" s="11">
        <v>1101</v>
      </c>
      <c r="B983" s="25">
        <v>1</v>
      </c>
      <c r="C983" s="52">
        <v>48200</v>
      </c>
    </row>
    <row r="984" customHeight="1" spans="1:3">
      <c r="A984" s="11">
        <v>1102</v>
      </c>
      <c r="B984" s="25">
        <v>1</v>
      </c>
      <c r="C984" s="52">
        <v>238900</v>
      </c>
    </row>
    <row r="985" hidden="1" customHeight="1" spans="1:3">
      <c r="A985" s="11">
        <v>1103</v>
      </c>
      <c r="B985" s="25">
        <v>1</v>
      </c>
      <c r="C985" s="52">
        <v>2893400</v>
      </c>
    </row>
    <row r="986" customHeight="1" spans="1:3">
      <c r="A986" s="11">
        <v>1104</v>
      </c>
      <c r="B986" s="25">
        <v>1</v>
      </c>
      <c r="C986" s="52">
        <v>136880</v>
      </c>
    </row>
    <row r="987" customHeight="1" spans="1:3">
      <c r="A987" s="11">
        <v>1105</v>
      </c>
      <c r="B987" s="25">
        <v>1</v>
      </c>
      <c r="C987" s="52">
        <v>1813900</v>
      </c>
    </row>
    <row r="988" hidden="1" customHeight="1" spans="1:3">
      <c r="A988" s="11">
        <v>1106</v>
      </c>
      <c r="B988" s="25">
        <v>2</v>
      </c>
      <c r="C988" s="52">
        <v>139500</v>
      </c>
    </row>
    <row r="989" hidden="1" customHeight="1" spans="1:3">
      <c r="A989" s="11">
        <v>1107</v>
      </c>
      <c r="B989" s="25">
        <v>1</v>
      </c>
      <c r="C989" s="52">
        <v>2100400</v>
      </c>
    </row>
    <row r="990" hidden="1" customHeight="1" spans="1:3">
      <c r="A990" s="11">
        <v>1108</v>
      </c>
      <c r="B990" s="25">
        <v>5</v>
      </c>
      <c r="C990" s="52">
        <v>10195400</v>
      </c>
    </row>
    <row r="991" hidden="1" customHeight="1" spans="1:3">
      <c r="A991" s="11">
        <v>1109</v>
      </c>
      <c r="B991" s="25">
        <v>3</v>
      </c>
      <c r="C991" s="52">
        <v>3647200</v>
      </c>
    </row>
    <row r="992" hidden="1" customHeight="1" spans="1:3">
      <c r="A992" s="11">
        <v>1110</v>
      </c>
      <c r="B992" s="25">
        <v>1</v>
      </c>
      <c r="C992" s="52">
        <v>1416100</v>
      </c>
    </row>
    <row r="993" hidden="1" customHeight="1" spans="1:3">
      <c r="A993" s="11">
        <v>1111</v>
      </c>
      <c r="B993" s="25">
        <v>2</v>
      </c>
      <c r="C993" s="52">
        <v>242300</v>
      </c>
    </row>
    <row r="994" hidden="1" customHeight="1" spans="1:3">
      <c r="A994" s="11">
        <v>1112</v>
      </c>
      <c r="B994" s="25">
        <v>1</v>
      </c>
      <c r="C994" s="52">
        <v>100600</v>
      </c>
    </row>
    <row r="995" hidden="1" customHeight="1" spans="1:3">
      <c r="A995" s="11">
        <v>1113</v>
      </c>
      <c r="B995" s="25">
        <v>2</v>
      </c>
      <c r="C995" s="52">
        <v>848458</v>
      </c>
    </row>
    <row r="996" customHeight="1" spans="1:3">
      <c r="A996" s="11">
        <v>1114</v>
      </c>
      <c r="B996" s="25">
        <v>1</v>
      </c>
      <c r="C996" s="52">
        <v>434200</v>
      </c>
    </row>
    <row r="997" customHeight="1" spans="1:3">
      <c r="A997" s="11">
        <v>1115</v>
      </c>
      <c r="B997" s="25">
        <v>1</v>
      </c>
      <c r="C997" s="52">
        <v>2358200</v>
      </c>
    </row>
    <row r="998" customHeight="1" spans="1:3">
      <c r="A998" s="11">
        <v>1116</v>
      </c>
      <c r="B998" s="25">
        <v>1</v>
      </c>
      <c r="C998" s="52">
        <v>826000</v>
      </c>
    </row>
    <row r="999" customHeight="1" spans="1:3">
      <c r="A999" s="11">
        <v>1117</v>
      </c>
      <c r="B999" s="25">
        <v>1</v>
      </c>
      <c r="C999" s="52">
        <v>81400</v>
      </c>
    </row>
    <row r="1000" customHeight="1" spans="1:3">
      <c r="A1000" s="11">
        <v>1118</v>
      </c>
      <c r="B1000" s="25">
        <v>1</v>
      </c>
      <c r="C1000" s="52">
        <v>92600</v>
      </c>
    </row>
    <row r="1001" customHeight="1" spans="1:3">
      <c r="A1001" s="11">
        <v>1119</v>
      </c>
      <c r="B1001" s="25">
        <v>2</v>
      </c>
      <c r="C1001" s="52">
        <v>13891300</v>
      </c>
    </row>
    <row r="1002" customHeight="1" spans="1:3">
      <c r="A1002" s="11">
        <v>1120</v>
      </c>
      <c r="B1002" s="25">
        <v>1</v>
      </c>
      <c r="C1002" s="52">
        <v>949000</v>
      </c>
    </row>
    <row r="1003" customHeight="1" spans="1:3">
      <c r="A1003" s="11">
        <v>1121</v>
      </c>
      <c r="B1003" s="25">
        <v>1</v>
      </c>
      <c r="C1003" s="52">
        <v>101362</v>
      </c>
    </row>
    <row r="1004" customHeight="1" spans="1:3">
      <c r="A1004" s="11">
        <v>1122</v>
      </c>
      <c r="B1004" s="25">
        <v>1</v>
      </c>
      <c r="C1004" s="52">
        <v>21200</v>
      </c>
    </row>
    <row r="1005" hidden="1" customHeight="1" spans="1:3">
      <c r="A1005" s="11">
        <v>1123</v>
      </c>
      <c r="B1005" s="25">
        <v>2</v>
      </c>
      <c r="C1005" s="52">
        <v>291700</v>
      </c>
    </row>
    <row r="1006" customHeight="1" spans="1:3">
      <c r="A1006" s="11">
        <v>1124</v>
      </c>
      <c r="B1006" s="25">
        <v>1</v>
      </c>
      <c r="C1006" s="52">
        <v>1171622</v>
      </c>
    </row>
    <row r="1007" hidden="1" customHeight="1" spans="1:3">
      <c r="A1007" s="11">
        <v>1126</v>
      </c>
      <c r="B1007" s="25">
        <v>1</v>
      </c>
      <c r="C1007" s="52">
        <v>90300</v>
      </c>
    </row>
    <row r="1008" customHeight="1" spans="1:3">
      <c r="A1008" s="11">
        <v>1127</v>
      </c>
      <c r="B1008" s="25">
        <v>1</v>
      </c>
      <c r="C1008" s="52">
        <v>369340</v>
      </c>
    </row>
    <row r="1009" hidden="1" customHeight="1" spans="1:3">
      <c r="A1009" s="11">
        <v>1129</v>
      </c>
      <c r="B1009" s="25">
        <v>1</v>
      </c>
      <c r="C1009" s="52">
        <v>137700</v>
      </c>
    </row>
    <row r="1010" customHeight="1" spans="1:3">
      <c r="A1010" s="11">
        <v>1130</v>
      </c>
      <c r="B1010" s="25">
        <v>1</v>
      </c>
      <c r="C1010" s="52">
        <v>550000</v>
      </c>
    </row>
    <row r="1011" customHeight="1" spans="1:3">
      <c r="A1011" s="11">
        <v>1131</v>
      </c>
      <c r="B1011" s="25">
        <v>1</v>
      </c>
      <c r="C1011" s="52">
        <v>62900</v>
      </c>
    </row>
    <row r="1012" hidden="1" customHeight="1" spans="1:3">
      <c r="A1012" s="11">
        <v>1132</v>
      </c>
      <c r="B1012" s="25">
        <v>1</v>
      </c>
      <c r="C1012" s="52">
        <v>407200</v>
      </c>
    </row>
    <row r="1013" customHeight="1" spans="1:3">
      <c r="A1013" s="11">
        <v>1133</v>
      </c>
      <c r="B1013" s="25">
        <v>2</v>
      </c>
      <c r="C1013" s="52">
        <v>732600</v>
      </c>
    </row>
    <row r="1014" hidden="1" customHeight="1" spans="1:3">
      <c r="A1014" s="11">
        <v>1134</v>
      </c>
      <c r="B1014" s="25">
        <v>1</v>
      </c>
      <c r="C1014" s="52">
        <v>516100</v>
      </c>
    </row>
    <row r="1015" hidden="1" customHeight="1" spans="1:3">
      <c r="A1015" s="11">
        <v>1135</v>
      </c>
      <c r="B1015" s="25">
        <v>1</v>
      </c>
      <c r="C1015" s="52">
        <v>2825510</v>
      </c>
    </row>
    <row r="1016" hidden="1" customHeight="1" spans="1:3">
      <c r="A1016" s="11">
        <v>1136</v>
      </c>
      <c r="B1016" s="25">
        <v>1</v>
      </c>
      <c r="C1016" s="52">
        <v>735376</v>
      </c>
    </row>
    <row r="1017" hidden="1" customHeight="1" spans="1:3">
      <c r="A1017" s="11">
        <v>1137</v>
      </c>
      <c r="B1017" s="25">
        <v>1</v>
      </c>
      <c r="C1017" s="52">
        <v>622214</v>
      </c>
    </row>
    <row r="1018" hidden="1" customHeight="1" spans="1:3">
      <c r="A1018" s="11">
        <v>1138</v>
      </c>
      <c r="B1018" s="25">
        <v>1</v>
      </c>
      <c r="C1018" s="52">
        <v>1450338</v>
      </c>
    </row>
    <row r="1019" hidden="1" customHeight="1" spans="1:3">
      <c r="A1019" s="11">
        <v>1139</v>
      </c>
      <c r="B1019" s="25">
        <v>1</v>
      </c>
      <c r="C1019" s="52">
        <v>2725600</v>
      </c>
    </row>
    <row r="1020" hidden="1" customHeight="1" spans="1:3">
      <c r="A1020" s="11">
        <v>1140</v>
      </c>
      <c r="B1020" s="25">
        <v>1</v>
      </c>
      <c r="C1020" s="52">
        <v>2725600</v>
      </c>
    </row>
    <row r="1021" hidden="1" customHeight="1" spans="1:3">
      <c r="A1021" s="11">
        <v>1141</v>
      </c>
      <c r="B1021" s="25">
        <v>1</v>
      </c>
      <c r="C1021" s="52">
        <v>531000</v>
      </c>
    </row>
    <row r="1022" hidden="1" customHeight="1" spans="1:3">
      <c r="A1022" s="11">
        <v>1142</v>
      </c>
      <c r="B1022" s="25">
        <v>1</v>
      </c>
      <c r="C1022" s="52">
        <v>76000</v>
      </c>
    </row>
    <row r="1023" customHeight="1" spans="1:3">
      <c r="A1023" s="11">
        <v>1143</v>
      </c>
      <c r="B1023" s="25">
        <v>1</v>
      </c>
      <c r="C1023" s="52">
        <v>330500</v>
      </c>
    </row>
    <row r="1024" customHeight="1" spans="1:3">
      <c r="A1024" s="11">
        <v>1144</v>
      </c>
      <c r="B1024" s="25">
        <v>1</v>
      </c>
      <c r="C1024" s="52">
        <v>65300</v>
      </c>
    </row>
    <row r="1025" hidden="1" customHeight="1" spans="1:3">
      <c r="A1025" s="11">
        <v>1145</v>
      </c>
      <c r="B1025" s="25">
        <v>3</v>
      </c>
      <c r="C1025" s="52">
        <v>475000</v>
      </c>
    </row>
    <row r="1026" customHeight="1" spans="1:3">
      <c r="A1026" s="11">
        <v>1146</v>
      </c>
      <c r="B1026" s="25">
        <v>2</v>
      </c>
      <c r="C1026" s="52">
        <v>129200</v>
      </c>
    </row>
    <row r="1027" hidden="1" customHeight="1" spans="1:3">
      <c r="A1027" s="11">
        <v>1147</v>
      </c>
      <c r="B1027" s="25">
        <v>2</v>
      </c>
      <c r="C1027" s="52">
        <v>1130400</v>
      </c>
    </row>
    <row r="1028" hidden="1" customHeight="1" spans="1:3">
      <c r="A1028" s="11">
        <v>1148</v>
      </c>
      <c r="B1028" s="25">
        <v>1</v>
      </c>
      <c r="C1028" s="52">
        <v>83900</v>
      </c>
    </row>
    <row r="1029" hidden="1" customHeight="1" spans="1:3">
      <c r="A1029" s="11">
        <v>1149</v>
      </c>
      <c r="B1029" s="25">
        <v>1</v>
      </c>
      <c r="C1029" s="52">
        <v>1628400</v>
      </c>
    </row>
    <row r="1030" customHeight="1" spans="1:3">
      <c r="A1030" s="11">
        <v>1150</v>
      </c>
      <c r="B1030" s="25">
        <v>1</v>
      </c>
      <c r="C1030" s="52">
        <v>5853300</v>
      </c>
    </row>
    <row r="1031" hidden="1" customHeight="1" spans="1:3">
      <c r="A1031" s="11">
        <v>1151</v>
      </c>
      <c r="B1031" s="25">
        <v>2</v>
      </c>
      <c r="C1031" s="52">
        <v>1987600</v>
      </c>
    </row>
    <row r="1032" customHeight="1" spans="1:3">
      <c r="A1032" s="11">
        <v>1152</v>
      </c>
      <c r="B1032" s="25">
        <v>5</v>
      </c>
      <c r="C1032" s="52">
        <v>4341600</v>
      </c>
    </row>
    <row r="1033" customHeight="1" spans="1:3">
      <c r="A1033" s="11">
        <v>1153</v>
      </c>
      <c r="B1033" s="25">
        <v>1</v>
      </c>
      <c r="C1033" s="52">
        <v>863500</v>
      </c>
    </row>
    <row r="1034" hidden="1" customHeight="1" spans="1:3">
      <c r="A1034" s="11">
        <v>1154</v>
      </c>
      <c r="B1034" s="25">
        <v>1</v>
      </c>
      <c r="C1034" s="52">
        <v>68800</v>
      </c>
    </row>
    <row r="1035" customHeight="1" spans="1:3">
      <c r="A1035" s="11">
        <v>1155</v>
      </c>
      <c r="B1035" s="25">
        <v>2</v>
      </c>
      <c r="C1035" s="52">
        <v>566600</v>
      </c>
    </row>
    <row r="1036" hidden="1" customHeight="1" spans="1:3">
      <c r="A1036" s="11">
        <v>1156</v>
      </c>
      <c r="B1036" s="25">
        <v>2</v>
      </c>
      <c r="C1036" s="52">
        <v>11682000</v>
      </c>
    </row>
    <row r="1037" hidden="1" customHeight="1" spans="1:3">
      <c r="A1037" s="11">
        <v>1157</v>
      </c>
      <c r="B1037" s="25">
        <v>1</v>
      </c>
      <c r="C1037" s="52">
        <v>41300000</v>
      </c>
    </row>
    <row r="1038" hidden="1" customHeight="1" spans="1:3">
      <c r="A1038" s="11">
        <v>1158</v>
      </c>
      <c r="B1038" s="25">
        <v>3</v>
      </c>
      <c r="C1038" s="52">
        <v>325000</v>
      </c>
    </row>
    <row r="1039" hidden="1" customHeight="1" spans="1:3">
      <c r="A1039" s="11">
        <v>1159</v>
      </c>
      <c r="B1039" s="25">
        <v>1</v>
      </c>
      <c r="C1039" s="52">
        <v>417248</v>
      </c>
    </row>
    <row r="1040" hidden="1" customHeight="1" spans="1:3">
      <c r="A1040" s="11">
        <v>1160</v>
      </c>
      <c r="B1040" s="25">
        <v>1</v>
      </c>
      <c r="C1040" s="52">
        <v>879500</v>
      </c>
    </row>
    <row r="1041" hidden="1" customHeight="1" spans="1:3">
      <c r="A1041" s="11">
        <v>1161</v>
      </c>
      <c r="B1041" s="25">
        <v>1</v>
      </c>
      <c r="C1041" s="52">
        <v>885500</v>
      </c>
    </row>
    <row r="1042" customHeight="1" spans="1:3">
      <c r="A1042" s="11">
        <v>1162</v>
      </c>
      <c r="B1042" s="25">
        <v>1</v>
      </c>
      <c r="C1042" s="52">
        <v>189300</v>
      </c>
    </row>
    <row r="1043" customHeight="1" spans="1:3">
      <c r="A1043" s="11">
        <v>1163</v>
      </c>
      <c r="B1043" s="25">
        <v>2</v>
      </c>
      <c r="C1043" s="52">
        <v>215114</v>
      </c>
    </row>
    <row r="1044" hidden="1" customHeight="1" spans="1:3">
      <c r="A1044" s="11">
        <v>1164</v>
      </c>
      <c r="B1044" s="25">
        <v>1</v>
      </c>
      <c r="C1044" s="52">
        <v>114700</v>
      </c>
    </row>
    <row r="1045" hidden="1" customHeight="1" spans="1:3">
      <c r="A1045" s="11">
        <v>1165</v>
      </c>
      <c r="B1045" s="25">
        <v>1</v>
      </c>
      <c r="C1045" s="52">
        <v>1731200</v>
      </c>
    </row>
    <row r="1046" hidden="1" customHeight="1" spans="1:3">
      <c r="A1046" s="11">
        <v>1166</v>
      </c>
      <c r="B1046" s="25">
        <v>1</v>
      </c>
      <c r="C1046" s="52">
        <v>67700</v>
      </c>
    </row>
    <row r="1047" customHeight="1" spans="1:3">
      <c r="A1047" s="11">
        <v>1167</v>
      </c>
      <c r="B1047" s="25">
        <v>1</v>
      </c>
      <c r="C1047" s="52">
        <v>196200</v>
      </c>
    </row>
    <row r="1048" customHeight="1" spans="1:3">
      <c r="A1048" s="11">
        <v>1168</v>
      </c>
      <c r="B1048" s="25">
        <v>1</v>
      </c>
      <c r="C1048" s="52">
        <v>118000</v>
      </c>
    </row>
    <row r="1049" customHeight="1" spans="1:3">
      <c r="A1049" s="11">
        <v>1169</v>
      </c>
      <c r="B1049" s="25">
        <v>2</v>
      </c>
      <c r="C1049" s="52">
        <v>17310800</v>
      </c>
    </row>
    <row r="1050" hidden="1" customHeight="1" spans="1:3">
      <c r="A1050" s="11">
        <v>1170</v>
      </c>
      <c r="B1050" s="25">
        <v>7</v>
      </c>
      <c r="C1050" s="52">
        <v>5513500</v>
      </c>
    </row>
    <row r="1051" hidden="1" customHeight="1" spans="1:3">
      <c r="A1051" s="11">
        <v>1171</v>
      </c>
      <c r="B1051" s="25">
        <v>1</v>
      </c>
      <c r="C1051" s="52">
        <v>118000</v>
      </c>
    </row>
    <row r="1052" customHeight="1" spans="1:3">
      <c r="A1052" s="11">
        <v>1172</v>
      </c>
      <c r="B1052" s="25">
        <v>2</v>
      </c>
      <c r="C1052" s="52">
        <v>2987500</v>
      </c>
    </row>
    <row r="1053" customHeight="1" spans="1:3">
      <c r="A1053" s="11">
        <v>1173</v>
      </c>
      <c r="B1053" s="25">
        <v>1</v>
      </c>
      <c r="C1053" s="52">
        <v>1582000</v>
      </c>
    </row>
    <row r="1054" hidden="1" customHeight="1" spans="1:3">
      <c r="A1054" s="11">
        <v>1174</v>
      </c>
      <c r="B1054" s="25">
        <v>1</v>
      </c>
      <c r="C1054" s="52">
        <v>218800</v>
      </c>
    </row>
    <row r="1055" hidden="1" customHeight="1" spans="1:3">
      <c r="A1055" s="11">
        <v>1175</v>
      </c>
      <c r="B1055" s="25">
        <v>1</v>
      </c>
      <c r="C1055" s="52">
        <v>239000</v>
      </c>
    </row>
    <row r="1056" hidden="1" customHeight="1" spans="1:3">
      <c r="A1056" s="11">
        <v>1176</v>
      </c>
      <c r="B1056" s="25">
        <v>1</v>
      </c>
      <c r="C1056" s="52">
        <v>418100</v>
      </c>
    </row>
    <row r="1057" customHeight="1" spans="1:3">
      <c r="A1057" s="11">
        <v>1177</v>
      </c>
      <c r="B1057" s="25">
        <v>1</v>
      </c>
      <c r="C1057" s="52">
        <v>734668</v>
      </c>
    </row>
    <row r="1058" hidden="1" customHeight="1" spans="1:3">
      <c r="A1058" s="11">
        <v>1178</v>
      </c>
      <c r="B1058" s="25">
        <v>2</v>
      </c>
      <c r="C1058" s="52">
        <v>12300438</v>
      </c>
    </row>
    <row r="1059" customHeight="1" spans="1:3">
      <c r="A1059" s="11">
        <v>1179</v>
      </c>
      <c r="B1059" s="25">
        <v>1</v>
      </c>
      <c r="C1059" s="52">
        <v>84100</v>
      </c>
    </row>
    <row r="1060" customHeight="1" spans="1:3">
      <c r="A1060" s="11">
        <v>1180</v>
      </c>
      <c r="B1060" s="25">
        <v>1</v>
      </c>
      <c r="C1060" s="52">
        <v>14200</v>
      </c>
    </row>
    <row r="1061" customHeight="1" spans="1:3">
      <c r="A1061" s="11">
        <v>1181</v>
      </c>
      <c r="B1061" s="25">
        <v>2</v>
      </c>
      <c r="C1061" s="52">
        <v>416600</v>
      </c>
    </row>
    <row r="1062" hidden="1" customHeight="1" spans="1:3">
      <c r="A1062" s="11">
        <v>1182</v>
      </c>
      <c r="B1062" s="25">
        <v>1</v>
      </c>
      <c r="C1062" s="52">
        <v>7434000</v>
      </c>
    </row>
    <row r="1063" hidden="1" customHeight="1" spans="1:3">
      <c r="A1063" s="11">
        <v>1183</v>
      </c>
      <c r="B1063" s="25">
        <v>6</v>
      </c>
      <c r="C1063" s="52">
        <v>184573700</v>
      </c>
    </row>
    <row r="1064" hidden="1" customHeight="1" spans="1:3">
      <c r="A1064" s="11">
        <v>1184</v>
      </c>
      <c r="B1064" s="25">
        <v>1</v>
      </c>
      <c r="C1064" s="52">
        <v>387600</v>
      </c>
    </row>
    <row r="1065" hidden="1" customHeight="1" spans="1:3">
      <c r="A1065" s="11">
        <v>1185</v>
      </c>
      <c r="B1065" s="25">
        <v>1</v>
      </c>
      <c r="C1065" s="52">
        <v>86100</v>
      </c>
    </row>
    <row r="1066" hidden="1" customHeight="1" spans="1:3">
      <c r="A1066" s="11">
        <v>1186</v>
      </c>
      <c r="B1066" s="25">
        <v>1</v>
      </c>
      <c r="C1066" s="52">
        <v>103300</v>
      </c>
    </row>
    <row r="1067" hidden="1" customHeight="1" spans="1:3">
      <c r="A1067" s="11">
        <v>1187</v>
      </c>
      <c r="B1067" s="25">
        <v>1</v>
      </c>
      <c r="C1067" s="52">
        <v>208500</v>
      </c>
    </row>
    <row r="1068" customHeight="1" spans="1:3">
      <c r="A1068" s="11">
        <v>1188</v>
      </c>
      <c r="B1068" s="25">
        <v>1</v>
      </c>
      <c r="C1068" s="52">
        <v>385800</v>
      </c>
    </row>
    <row r="1069" customHeight="1" spans="1:3">
      <c r="A1069" s="11">
        <v>1189</v>
      </c>
      <c r="B1069" s="25">
        <v>1</v>
      </c>
      <c r="C1069" s="52">
        <v>252200</v>
      </c>
    </row>
    <row r="1070" hidden="1" customHeight="1" spans="1:3">
      <c r="A1070" s="11">
        <v>1190</v>
      </c>
      <c r="B1070" s="25">
        <v>1</v>
      </c>
      <c r="C1070" s="52">
        <v>15000000</v>
      </c>
    </row>
    <row r="1071" hidden="1" customHeight="1" spans="1:3">
      <c r="A1071" s="11">
        <v>1191</v>
      </c>
      <c r="B1071" s="25">
        <v>1</v>
      </c>
      <c r="C1071" s="52">
        <v>144078</v>
      </c>
    </row>
    <row r="1072" customHeight="1" spans="1:3">
      <c r="A1072" s="11">
        <v>1192</v>
      </c>
      <c r="B1072" s="25">
        <v>1</v>
      </c>
      <c r="C1072" s="52">
        <v>151000</v>
      </c>
    </row>
    <row r="1073" customHeight="1" spans="1:3">
      <c r="A1073" s="11">
        <v>1193</v>
      </c>
      <c r="B1073" s="25">
        <v>1</v>
      </c>
      <c r="C1073" s="52">
        <v>92000</v>
      </c>
    </row>
    <row r="1074" hidden="1" customHeight="1" spans="1:3">
      <c r="A1074" s="11">
        <v>1194</v>
      </c>
      <c r="B1074" s="25">
        <v>2</v>
      </c>
      <c r="C1074" s="52">
        <v>191946</v>
      </c>
    </row>
    <row r="1075" hidden="1" customHeight="1" spans="1:3">
      <c r="A1075" s="11">
        <v>1195</v>
      </c>
      <c r="B1075" s="25">
        <v>1</v>
      </c>
      <c r="C1075" s="52">
        <v>459492</v>
      </c>
    </row>
    <row r="1076" hidden="1" customHeight="1" spans="1:3">
      <c r="A1076" s="11">
        <v>1196</v>
      </c>
      <c r="B1076" s="25">
        <v>1</v>
      </c>
      <c r="C1076" s="52">
        <v>116500</v>
      </c>
    </row>
    <row r="1077" customHeight="1" spans="1:3">
      <c r="A1077" s="11">
        <v>1197</v>
      </c>
      <c r="B1077" s="25">
        <v>1</v>
      </c>
      <c r="C1077" s="52">
        <v>68900</v>
      </c>
    </row>
    <row r="1078" hidden="1" customHeight="1" spans="1:3">
      <c r="A1078" s="11">
        <v>1198</v>
      </c>
      <c r="B1078" s="25">
        <v>1</v>
      </c>
      <c r="C1078" s="52">
        <v>1114600</v>
      </c>
    </row>
    <row r="1079" hidden="1" customHeight="1" spans="1:3">
      <c r="A1079" s="11">
        <v>1199</v>
      </c>
      <c r="B1079" s="25">
        <v>1</v>
      </c>
      <c r="C1079" s="52">
        <v>1216500</v>
      </c>
    </row>
    <row r="1080" hidden="1" customHeight="1" spans="1:3">
      <c r="A1080" s="11">
        <v>1200</v>
      </c>
      <c r="B1080" s="25">
        <v>1</v>
      </c>
      <c r="C1080" s="52">
        <v>478600</v>
      </c>
    </row>
    <row r="1081" customHeight="1" spans="1:3">
      <c r="A1081" s="11">
        <v>1201</v>
      </c>
      <c r="B1081" s="25">
        <v>1</v>
      </c>
      <c r="C1081" s="52">
        <v>459492</v>
      </c>
    </row>
    <row r="1082" customHeight="1" spans="1:3">
      <c r="A1082" s="11">
        <v>1202</v>
      </c>
      <c r="B1082" s="25">
        <v>1</v>
      </c>
      <c r="C1082" s="52">
        <v>459492</v>
      </c>
    </row>
    <row r="1083" hidden="1" customHeight="1" spans="1:3">
      <c r="A1083" s="11">
        <v>1203</v>
      </c>
      <c r="B1083" s="25">
        <v>1</v>
      </c>
      <c r="C1083" s="52">
        <v>70700</v>
      </c>
    </row>
    <row r="1084" customHeight="1" spans="1:3">
      <c r="A1084" s="11">
        <v>1207</v>
      </c>
      <c r="B1084" s="25">
        <v>1</v>
      </c>
      <c r="C1084" s="52">
        <v>303200</v>
      </c>
    </row>
    <row r="1085" customHeight="1" spans="1:3">
      <c r="A1085" s="11">
        <v>1208</v>
      </c>
      <c r="B1085" s="25">
        <v>3</v>
      </c>
      <c r="C1085" s="52">
        <v>1462100</v>
      </c>
    </row>
    <row r="1086" hidden="1" customHeight="1" spans="1:3">
      <c r="A1086" s="11">
        <v>1209</v>
      </c>
      <c r="B1086" s="25">
        <v>2</v>
      </c>
      <c r="C1086" s="52">
        <v>1628330</v>
      </c>
    </row>
    <row r="1087" hidden="1" customHeight="1" spans="1:3">
      <c r="A1087" s="11">
        <v>1210</v>
      </c>
      <c r="B1087" s="25">
        <v>1</v>
      </c>
      <c r="C1087" s="52">
        <v>309900</v>
      </c>
    </row>
    <row r="1088" customHeight="1" spans="1:3">
      <c r="A1088" s="11">
        <v>1211</v>
      </c>
      <c r="B1088" s="25">
        <v>1</v>
      </c>
      <c r="C1088" s="52">
        <v>685226</v>
      </c>
    </row>
    <row r="1089" customHeight="1" spans="1:3">
      <c r="A1089" s="11">
        <v>1212</v>
      </c>
      <c r="B1089" s="25">
        <v>1</v>
      </c>
      <c r="C1089" s="52">
        <v>866500</v>
      </c>
    </row>
    <row r="1090" hidden="1" customHeight="1" spans="1:3">
      <c r="A1090" s="11">
        <v>1213</v>
      </c>
      <c r="B1090" s="25">
        <v>2</v>
      </c>
      <c r="C1090" s="52">
        <v>394700</v>
      </c>
    </row>
    <row r="1091" hidden="1" customHeight="1" spans="1:3">
      <c r="A1091" s="11">
        <v>1214</v>
      </c>
      <c r="B1091" s="25">
        <v>1</v>
      </c>
      <c r="C1091" s="52">
        <v>168900</v>
      </c>
    </row>
    <row r="1092" hidden="1" customHeight="1" spans="1:3">
      <c r="A1092" s="11">
        <v>1215</v>
      </c>
      <c r="B1092" s="25">
        <v>1</v>
      </c>
      <c r="C1092" s="52">
        <v>356100</v>
      </c>
    </row>
    <row r="1093" hidden="1" customHeight="1" spans="1:3">
      <c r="A1093" s="11">
        <v>1216</v>
      </c>
      <c r="B1093" s="25">
        <v>5</v>
      </c>
      <c r="C1093" s="52">
        <v>6697900</v>
      </c>
    </row>
    <row r="1094" hidden="1" customHeight="1" spans="1:3">
      <c r="A1094" s="11">
        <v>1217</v>
      </c>
      <c r="B1094" s="25">
        <v>2</v>
      </c>
      <c r="C1094" s="52">
        <v>335800</v>
      </c>
    </row>
    <row r="1095" hidden="1" customHeight="1" spans="1:3">
      <c r="A1095" s="11">
        <v>1218</v>
      </c>
      <c r="B1095" s="25">
        <v>1</v>
      </c>
      <c r="C1095" s="52">
        <v>28900</v>
      </c>
    </row>
    <row r="1096" customHeight="1" spans="1:3">
      <c r="A1096" s="11">
        <v>1219</v>
      </c>
      <c r="B1096" s="25">
        <v>2</v>
      </c>
      <c r="C1096" s="52">
        <v>4657100</v>
      </c>
    </row>
    <row r="1097" hidden="1" customHeight="1" spans="1:3">
      <c r="A1097" s="11">
        <v>1220</v>
      </c>
      <c r="B1097" s="25">
        <v>1</v>
      </c>
      <c r="C1097" s="52">
        <v>413400</v>
      </c>
    </row>
    <row r="1098" hidden="1" customHeight="1" spans="1:3">
      <c r="A1098" s="11">
        <v>1221</v>
      </c>
      <c r="B1098" s="25">
        <v>2</v>
      </c>
      <c r="C1098" s="52">
        <v>92700</v>
      </c>
    </row>
    <row r="1099" hidden="1" customHeight="1" spans="1:3">
      <c r="A1099" s="11">
        <v>1222</v>
      </c>
      <c r="B1099" s="25">
        <v>2</v>
      </c>
      <c r="C1099" s="52">
        <v>224700</v>
      </c>
    </row>
    <row r="1100" customHeight="1" spans="1:3">
      <c r="A1100" s="11">
        <v>1223</v>
      </c>
      <c r="B1100" s="25">
        <v>1</v>
      </c>
      <c r="C1100" s="52">
        <v>659148</v>
      </c>
    </row>
    <row r="1101" hidden="1" customHeight="1" spans="1:3">
      <c r="A1101" s="11">
        <v>1224</v>
      </c>
      <c r="B1101" s="25">
        <v>1</v>
      </c>
      <c r="C1101" s="52">
        <v>133694</v>
      </c>
    </row>
    <row r="1102" customHeight="1" spans="1:3">
      <c r="A1102" s="11">
        <v>1225</v>
      </c>
      <c r="B1102" s="25">
        <v>2</v>
      </c>
      <c r="C1102" s="52">
        <v>3283622</v>
      </c>
    </row>
    <row r="1103" hidden="1" customHeight="1" spans="1:3">
      <c r="A1103" s="11">
        <v>1226</v>
      </c>
      <c r="B1103" s="25">
        <v>1</v>
      </c>
      <c r="C1103" s="52">
        <v>151800</v>
      </c>
    </row>
    <row r="1104" customHeight="1" spans="1:3">
      <c r="A1104" s="11">
        <v>1227</v>
      </c>
      <c r="B1104" s="25">
        <v>1</v>
      </c>
      <c r="C1104" s="52">
        <v>689400</v>
      </c>
    </row>
    <row r="1105" hidden="1" customHeight="1" spans="1:3">
      <c r="A1105" s="11">
        <v>1228</v>
      </c>
      <c r="B1105" s="25">
        <v>1</v>
      </c>
      <c r="C1105" s="52">
        <v>99600</v>
      </c>
    </row>
    <row r="1106" customHeight="1" spans="1:3">
      <c r="A1106" s="11">
        <v>1229</v>
      </c>
      <c r="B1106" s="25">
        <v>1</v>
      </c>
      <c r="C1106" s="52">
        <v>288200</v>
      </c>
    </row>
    <row r="1107" customHeight="1" spans="1:3">
      <c r="A1107" s="11">
        <v>1230</v>
      </c>
      <c r="B1107" s="25">
        <v>1</v>
      </c>
      <c r="C1107" s="52">
        <v>1378000</v>
      </c>
    </row>
    <row r="1108" hidden="1" customHeight="1" spans="1:3">
      <c r="A1108" s="11">
        <v>1231</v>
      </c>
      <c r="B1108" s="25">
        <v>1</v>
      </c>
      <c r="C1108" s="52">
        <v>53600</v>
      </c>
    </row>
    <row r="1109" customHeight="1" spans="1:3">
      <c r="A1109" s="11">
        <v>1232</v>
      </c>
      <c r="B1109" s="25">
        <v>2</v>
      </c>
      <c r="C1109" s="52">
        <v>100100</v>
      </c>
    </row>
    <row r="1110" customHeight="1" spans="1:3">
      <c r="A1110" s="11">
        <v>1233</v>
      </c>
      <c r="B1110" s="25">
        <v>2</v>
      </c>
      <c r="C1110" s="52">
        <v>6844000</v>
      </c>
    </row>
    <row r="1111" customHeight="1" spans="1:3">
      <c r="A1111" s="11">
        <v>1234</v>
      </c>
      <c r="B1111" s="25">
        <v>2</v>
      </c>
      <c r="C1111" s="52">
        <v>1791900</v>
      </c>
    </row>
    <row r="1112" customHeight="1" spans="1:3">
      <c r="A1112" s="11">
        <v>1235</v>
      </c>
      <c r="B1112" s="25">
        <v>2</v>
      </c>
      <c r="C1112" s="52">
        <v>256100</v>
      </c>
    </row>
    <row r="1113" hidden="1" customHeight="1" spans="1:3">
      <c r="A1113" s="11">
        <v>1236</v>
      </c>
      <c r="B1113" s="25">
        <v>1</v>
      </c>
      <c r="C1113" s="52">
        <v>875400</v>
      </c>
    </row>
    <row r="1114" hidden="1" customHeight="1" spans="1:3">
      <c r="A1114" s="11">
        <v>1237</v>
      </c>
      <c r="B1114" s="25">
        <v>1</v>
      </c>
      <c r="C1114" s="52">
        <v>175600</v>
      </c>
    </row>
    <row r="1115" hidden="1" customHeight="1" spans="1:3">
      <c r="A1115" s="11">
        <v>1238</v>
      </c>
      <c r="B1115" s="25">
        <v>1</v>
      </c>
      <c r="C1115" s="52">
        <v>208400</v>
      </c>
    </row>
    <row r="1116" hidden="1" customHeight="1" spans="1:3">
      <c r="A1116" s="11">
        <v>1239</v>
      </c>
      <c r="B1116" s="25">
        <v>3</v>
      </c>
      <c r="C1116" s="52">
        <v>4378500</v>
      </c>
    </row>
    <row r="1117" hidden="1" customHeight="1" spans="1:3">
      <c r="A1117" s="11">
        <v>1240</v>
      </c>
      <c r="B1117" s="25">
        <v>1</v>
      </c>
      <c r="C1117" s="52">
        <v>112000</v>
      </c>
    </row>
    <row r="1118" hidden="1" customHeight="1" spans="1:3">
      <c r="A1118" s="11">
        <v>1241</v>
      </c>
      <c r="B1118" s="25">
        <v>1</v>
      </c>
      <c r="C1118" s="52">
        <v>295800</v>
      </c>
    </row>
    <row r="1119" hidden="1" customHeight="1" spans="1:3">
      <c r="A1119" s="11">
        <v>1242</v>
      </c>
      <c r="B1119" s="25">
        <v>2</v>
      </c>
      <c r="C1119" s="52">
        <v>4028970</v>
      </c>
    </row>
    <row r="1120" hidden="1" customHeight="1" spans="1:3">
      <c r="A1120" s="11">
        <v>1243</v>
      </c>
      <c r="B1120" s="25">
        <v>1</v>
      </c>
      <c r="C1120" s="52">
        <v>4786300</v>
      </c>
    </row>
    <row r="1121" hidden="1" customHeight="1" spans="1:3">
      <c r="A1121" s="11">
        <v>1244</v>
      </c>
      <c r="B1121" s="25">
        <v>4</v>
      </c>
      <c r="C1121" s="52">
        <v>2912862</v>
      </c>
    </row>
    <row r="1122" customHeight="1" spans="1:3">
      <c r="A1122" s="11">
        <v>1245</v>
      </c>
      <c r="B1122" s="25">
        <v>1</v>
      </c>
      <c r="C1122" s="52">
        <v>646100</v>
      </c>
    </row>
    <row r="1123" hidden="1" customHeight="1" spans="1:3">
      <c r="A1123" s="11">
        <v>1246</v>
      </c>
      <c r="B1123" s="25">
        <v>1</v>
      </c>
      <c r="C1123" s="52">
        <v>646100</v>
      </c>
    </row>
    <row r="1124" hidden="1" customHeight="1" spans="1:3">
      <c r="A1124" s="11">
        <v>1247</v>
      </c>
      <c r="B1124" s="25">
        <v>1</v>
      </c>
      <c r="C1124" s="52">
        <v>430800</v>
      </c>
    </row>
    <row r="1125" customHeight="1" spans="1:3">
      <c r="A1125" s="11">
        <v>1248</v>
      </c>
      <c r="B1125" s="25">
        <v>2</v>
      </c>
      <c r="C1125" s="52">
        <v>1933800</v>
      </c>
    </row>
    <row r="1126" hidden="1" customHeight="1" spans="1:3">
      <c r="A1126" s="11">
        <v>1249</v>
      </c>
      <c r="B1126" s="25">
        <v>3</v>
      </c>
      <c r="C1126" s="52">
        <v>580800</v>
      </c>
    </row>
    <row r="1127" customHeight="1" spans="1:3">
      <c r="A1127" s="11">
        <v>1250</v>
      </c>
      <c r="B1127" s="25">
        <v>1</v>
      </c>
      <c r="C1127" s="52">
        <v>25000</v>
      </c>
    </row>
    <row r="1128" hidden="1" customHeight="1" spans="1:3">
      <c r="A1128" s="11">
        <v>1251</v>
      </c>
      <c r="B1128" s="25">
        <v>4</v>
      </c>
      <c r="C1128" s="52">
        <v>864094</v>
      </c>
    </row>
    <row r="1129" hidden="1" customHeight="1" spans="1:3">
      <c r="A1129" s="11">
        <v>1252</v>
      </c>
      <c r="B1129" s="25">
        <v>1</v>
      </c>
      <c r="C1129" s="52">
        <v>128000</v>
      </c>
    </row>
    <row r="1130" hidden="1" customHeight="1" spans="1:3">
      <c r="A1130" s="11">
        <v>1253</v>
      </c>
      <c r="B1130" s="25">
        <v>2</v>
      </c>
      <c r="C1130" s="52">
        <v>1674900</v>
      </c>
    </row>
    <row r="1131" hidden="1" customHeight="1" spans="1:3">
      <c r="A1131" s="11">
        <v>1254</v>
      </c>
      <c r="B1131" s="25">
        <v>1</v>
      </c>
      <c r="C1131" s="52">
        <v>5356800</v>
      </c>
    </row>
    <row r="1132" hidden="1" customHeight="1" spans="1:3">
      <c r="A1132" s="11">
        <v>1255</v>
      </c>
      <c r="B1132" s="25">
        <v>1</v>
      </c>
      <c r="C1132" s="52">
        <v>97600</v>
      </c>
    </row>
    <row r="1133" customHeight="1" spans="1:3">
      <c r="A1133" s="11">
        <v>1256</v>
      </c>
      <c r="B1133" s="25">
        <v>2</v>
      </c>
      <c r="C1133" s="52">
        <v>1166900</v>
      </c>
    </row>
    <row r="1134" hidden="1" customHeight="1" spans="1:3">
      <c r="A1134" s="11">
        <v>1257</v>
      </c>
      <c r="B1134" s="25">
        <v>1</v>
      </c>
      <c r="C1134" s="52">
        <v>271100</v>
      </c>
    </row>
    <row r="1135" customHeight="1" spans="1:3">
      <c r="A1135" s="11">
        <v>1258</v>
      </c>
      <c r="B1135" s="25">
        <v>1</v>
      </c>
      <c r="C1135" s="52">
        <v>4155960</v>
      </c>
    </row>
    <row r="1136" hidden="1" customHeight="1" spans="1:3">
      <c r="A1136" s="11">
        <v>1259</v>
      </c>
      <c r="B1136" s="25">
        <v>6</v>
      </c>
      <c r="C1136" s="52">
        <v>21900200</v>
      </c>
    </row>
    <row r="1137" customHeight="1" spans="1:3">
      <c r="A1137" s="11">
        <v>1260</v>
      </c>
      <c r="B1137" s="25">
        <v>4</v>
      </c>
      <c r="C1137" s="52">
        <v>2248400</v>
      </c>
    </row>
    <row r="1138" customHeight="1" spans="1:3">
      <c r="A1138" s="11">
        <v>1261</v>
      </c>
      <c r="B1138" s="25">
        <v>1</v>
      </c>
      <c r="C1138" s="52">
        <v>19470100</v>
      </c>
    </row>
    <row r="1139" customHeight="1" spans="1:3">
      <c r="A1139" s="11">
        <v>1262</v>
      </c>
      <c r="B1139" s="25">
        <v>1</v>
      </c>
      <c r="C1139" s="52">
        <v>1062000</v>
      </c>
    </row>
    <row r="1140" customHeight="1" spans="1:3">
      <c r="A1140" s="11">
        <v>1263</v>
      </c>
      <c r="B1140" s="25">
        <v>1</v>
      </c>
      <c r="C1140" s="52">
        <v>2759900</v>
      </c>
    </row>
    <row r="1141" customHeight="1" spans="1:3">
      <c r="A1141" s="11">
        <v>1264</v>
      </c>
      <c r="B1141" s="25">
        <v>1</v>
      </c>
      <c r="C1141" s="52">
        <v>1334400</v>
      </c>
    </row>
    <row r="1142" hidden="1" customHeight="1" spans="1:3">
      <c r="A1142" s="11">
        <v>1265</v>
      </c>
      <c r="B1142" s="25">
        <v>3</v>
      </c>
      <c r="C1142" s="52">
        <v>3497100</v>
      </c>
    </row>
    <row r="1143" hidden="1" customHeight="1" spans="1:3">
      <c r="A1143" s="11">
        <v>1266</v>
      </c>
      <c r="B1143" s="25">
        <v>1</v>
      </c>
      <c r="C1143" s="52">
        <v>629700</v>
      </c>
    </row>
    <row r="1144" customHeight="1" spans="1:3">
      <c r="A1144" s="11">
        <v>1267</v>
      </c>
      <c r="B1144" s="25">
        <v>1</v>
      </c>
      <c r="C1144" s="52">
        <v>1522600</v>
      </c>
    </row>
    <row r="1145" hidden="1" customHeight="1" spans="1:3">
      <c r="A1145" s="11">
        <v>1268</v>
      </c>
      <c r="B1145" s="25">
        <v>1</v>
      </c>
      <c r="C1145" s="52">
        <v>172900</v>
      </c>
    </row>
    <row r="1146" customHeight="1" spans="1:3">
      <c r="A1146" s="11">
        <v>1269</v>
      </c>
      <c r="B1146" s="25">
        <v>1</v>
      </c>
      <c r="C1146" s="52">
        <v>96900</v>
      </c>
    </row>
    <row r="1147" hidden="1" customHeight="1" spans="1:3">
      <c r="A1147" s="11">
        <v>1270</v>
      </c>
      <c r="B1147" s="25">
        <v>1</v>
      </c>
      <c r="C1147" s="52">
        <v>920282</v>
      </c>
    </row>
    <row r="1148" hidden="1" customHeight="1" spans="1:3">
      <c r="A1148" s="11">
        <v>1271</v>
      </c>
      <c r="B1148" s="25">
        <v>1</v>
      </c>
      <c r="C1148" s="52">
        <v>470400</v>
      </c>
    </row>
    <row r="1149" hidden="1" customHeight="1" spans="1:3">
      <c r="A1149" s="11">
        <v>1272</v>
      </c>
      <c r="B1149" s="25">
        <v>1</v>
      </c>
      <c r="C1149" s="52">
        <v>104100</v>
      </c>
    </row>
    <row r="1150" customHeight="1" spans="1:3">
      <c r="A1150" s="11">
        <v>1273</v>
      </c>
      <c r="B1150" s="25">
        <v>1</v>
      </c>
      <c r="C1150" s="52">
        <v>1043200</v>
      </c>
    </row>
    <row r="1151" hidden="1" customHeight="1" spans="1:3">
      <c r="A1151" s="11">
        <v>1274</v>
      </c>
      <c r="B1151" s="25">
        <v>1</v>
      </c>
      <c r="C1151" s="52">
        <v>241000</v>
      </c>
    </row>
    <row r="1152" hidden="1" customHeight="1" spans="1:3">
      <c r="A1152" s="11">
        <v>1275</v>
      </c>
      <c r="B1152" s="25">
        <v>2</v>
      </c>
      <c r="C1152" s="52">
        <v>168200</v>
      </c>
    </row>
    <row r="1153" customHeight="1" spans="1:3">
      <c r="A1153" s="11">
        <v>1276</v>
      </c>
      <c r="B1153" s="25">
        <v>2</v>
      </c>
      <c r="C1153" s="52">
        <v>499200</v>
      </c>
    </row>
    <row r="1154" hidden="1" customHeight="1" spans="1:3">
      <c r="A1154" s="11">
        <v>1277</v>
      </c>
      <c r="B1154" s="25">
        <v>2</v>
      </c>
      <c r="C1154" s="52">
        <v>3995500</v>
      </c>
    </row>
    <row r="1155" customHeight="1" spans="1:3">
      <c r="A1155" s="11">
        <v>1278</v>
      </c>
      <c r="B1155" s="25">
        <v>1</v>
      </c>
      <c r="C1155" s="52">
        <v>1223200</v>
      </c>
    </row>
    <row r="1156" hidden="1" customHeight="1" spans="1:3">
      <c r="A1156" s="11">
        <v>1279</v>
      </c>
      <c r="B1156" s="25">
        <v>6</v>
      </c>
      <c r="C1156" s="52">
        <v>13049300</v>
      </c>
    </row>
    <row r="1157" hidden="1" customHeight="1" spans="1:3">
      <c r="A1157" s="11">
        <v>1284</v>
      </c>
      <c r="B1157" s="25">
        <v>2</v>
      </c>
      <c r="C1157" s="52">
        <v>522600</v>
      </c>
    </row>
    <row r="1158" hidden="1" customHeight="1" spans="1:3">
      <c r="A1158" s="11">
        <v>1285</v>
      </c>
      <c r="B1158" s="25">
        <v>1</v>
      </c>
      <c r="C1158" s="52">
        <v>1150972</v>
      </c>
    </row>
    <row r="1159" hidden="1" customHeight="1" spans="1:3">
      <c r="A1159" s="11">
        <v>1286</v>
      </c>
      <c r="B1159" s="25">
        <v>1</v>
      </c>
      <c r="C1159" s="52">
        <v>2596000</v>
      </c>
    </row>
    <row r="1160" hidden="1" customHeight="1" spans="1:3">
      <c r="A1160" s="11">
        <v>1287</v>
      </c>
      <c r="B1160" s="25">
        <v>2</v>
      </c>
      <c r="C1160" s="52">
        <v>227400</v>
      </c>
    </row>
    <row r="1161" customHeight="1" spans="1:3">
      <c r="A1161" s="11">
        <v>1288</v>
      </c>
      <c r="B1161" s="25">
        <v>1</v>
      </c>
      <c r="C1161" s="52">
        <v>508108</v>
      </c>
    </row>
    <row r="1162" hidden="1" customHeight="1" spans="1:3">
      <c r="A1162" s="11">
        <v>1289</v>
      </c>
      <c r="B1162" s="25">
        <v>1</v>
      </c>
      <c r="C1162" s="52">
        <v>14750100</v>
      </c>
    </row>
    <row r="1163" customHeight="1" spans="1:3">
      <c r="A1163" s="11">
        <v>1290</v>
      </c>
      <c r="B1163" s="25">
        <v>1</v>
      </c>
      <c r="C1163" s="52">
        <v>34101500</v>
      </c>
    </row>
    <row r="1164" hidden="1" customHeight="1" spans="1:3">
      <c r="A1164" s="11">
        <v>1291</v>
      </c>
      <c r="B1164" s="25">
        <v>1</v>
      </c>
      <c r="C1164" s="52">
        <v>14111000</v>
      </c>
    </row>
    <row r="1165" hidden="1" customHeight="1" spans="1:3">
      <c r="A1165" s="11">
        <v>1292</v>
      </c>
      <c r="B1165" s="25">
        <v>1</v>
      </c>
      <c r="C1165" s="52">
        <v>1476298</v>
      </c>
    </row>
    <row r="1166" hidden="1" customHeight="1" spans="1:3">
      <c r="A1166" s="11">
        <v>1293</v>
      </c>
      <c r="B1166" s="25">
        <v>1</v>
      </c>
      <c r="C1166" s="52">
        <v>25000</v>
      </c>
    </row>
    <row r="1167" hidden="1" customHeight="1" spans="1:3">
      <c r="A1167" s="11">
        <v>1294</v>
      </c>
      <c r="B1167" s="25">
        <v>6</v>
      </c>
      <c r="C1167" s="52">
        <v>155100</v>
      </c>
    </row>
    <row r="1168" customHeight="1" spans="1:3">
      <c r="A1168" s="11">
        <v>1295</v>
      </c>
      <c r="B1168" s="25">
        <v>10</v>
      </c>
      <c r="C1168" s="52">
        <v>287800</v>
      </c>
    </row>
    <row r="1169" hidden="1" customHeight="1" spans="1:3">
      <c r="A1169" s="11">
        <v>1296</v>
      </c>
      <c r="B1169" s="25">
        <v>2</v>
      </c>
      <c r="C1169" s="52">
        <v>1584900</v>
      </c>
    </row>
    <row r="1170" hidden="1" customHeight="1" spans="1:3">
      <c r="A1170" s="11">
        <v>1297</v>
      </c>
      <c r="B1170" s="25">
        <v>1</v>
      </c>
      <c r="C1170" s="52">
        <v>118600</v>
      </c>
    </row>
    <row r="1171" hidden="1" customHeight="1" spans="1:3">
      <c r="A1171" s="11">
        <v>1298</v>
      </c>
      <c r="B1171" s="25">
        <v>1</v>
      </c>
      <c r="C1171" s="52">
        <v>207600</v>
      </c>
    </row>
    <row r="1172" hidden="1" customHeight="1" spans="1:3">
      <c r="A1172" s="11">
        <v>1299</v>
      </c>
      <c r="B1172" s="25">
        <v>1</v>
      </c>
      <c r="C1172" s="52">
        <v>68900</v>
      </c>
    </row>
    <row r="1173" hidden="1" customHeight="1" spans="1:3">
      <c r="A1173" s="11">
        <v>1300</v>
      </c>
      <c r="B1173" s="25">
        <v>3</v>
      </c>
      <c r="C1173" s="52">
        <v>5448600</v>
      </c>
    </row>
    <row r="1174" hidden="1" customHeight="1" spans="1:3">
      <c r="A1174" s="11">
        <v>1301</v>
      </c>
      <c r="B1174" s="25">
        <v>3</v>
      </c>
      <c r="C1174" s="52">
        <v>3968608</v>
      </c>
    </row>
    <row r="1175" customHeight="1" spans="1:3">
      <c r="A1175" s="11">
        <v>1303</v>
      </c>
      <c r="B1175" s="25">
        <v>1</v>
      </c>
      <c r="C1175" s="52">
        <v>198900</v>
      </c>
    </row>
    <row r="1176" customHeight="1" spans="1:3">
      <c r="A1176" s="11">
        <v>1304</v>
      </c>
      <c r="B1176" s="25">
        <v>1</v>
      </c>
      <c r="C1176" s="52">
        <v>179000</v>
      </c>
    </row>
    <row r="1177" customHeight="1" spans="1:3">
      <c r="A1177" s="11">
        <v>1305</v>
      </c>
      <c r="B1177" s="25">
        <v>2</v>
      </c>
      <c r="C1177" s="52">
        <v>12359600</v>
      </c>
    </row>
    <row r="1178" hidden="1" customHeight="1" spans="1:3">
      <c r="A1178" s="11">
        <v>1306</v>
      </c>
      <c r="B1178" s="25">
        <v>1</v>
      </c>
      <c r="C1178" s="52">
        <v>1646300</v>
      </c>
    </row>
    <row r="1179" hidden="1" customHeight="1" spans="1:3">
      <c r="A1179" s="11">
        <v>1307</v>
      </c>
      <c r="B1179" s="25">
        <v>1</v>
      </c>
      <c r="C1179" s="52">
        <v>2171200</v>
      </c>
    </row>
    <row r="1180" hidden="1" customHeight="1" spans="1:3">
      <c r="A1180" s="11">
        <v>1308</v>
      </c>
      <c r="B1180" s="25">
        <v>2</v>
      </c>
      <c r="C1180" s="52">
        <v>800000</v>
      </c>
    </row>
    <row r="1181" customHeight="1" spans="1:3">
      <c r="A1181" s="11">
        <v>1309</v>
      </c>
      <c r="B1181" s="25">
        <v>1</v>
      </c>
      <c r="C1181" s="52">
        <v>2555200</v>
      </c>
    </row>
    <row r="1182" hidden="1" customHeight="1" spans="1:3">
      <c r="A1182" s="11">
        <v>1310</v>
      </c>
      <c r="B1182" s="25">
        <v>1</v>
      </c>
      <c r="C1182" s="52">
        <v>656100</v>
      </c>
    </row>
    <row r="1183" customHeight="1" spans="1:3">
      <c r="A1183" s="11">
        <v>1312</v>
      </c>
      <c r="B1183" s="25">
        <v>1</v>
      </c>
      <c r="C1183" s="52">
        <v>295000</v>
      </c>
    </row>
    <row r="1184" hidden="1" customHeight="1" spans="1:3">
      <c r="A1184" s="11">
        <v>1313</v>
      </c>
      <c r="B1184" s="25">
        <v>1</v>
      </c>
      <c r="C1184" s="52">
        <v>1414800</v>
      </c>
    </row>
    <row r="1185" hidden="1" customHeight="1" spans="1:3">
      <c r="A1185" s="11">
        <v>1314</v>
      </c>
      <c r="B1185" s="25">
        <v>1</v>
      </c>
      <c r="C1185" s="52">
        <v>4333400</v>
      </c>
    </row>
    <row r="1186" hidden="1" customHeight="1" spans="1:3">
      <c r="A1186" s="11">
        <v>1315</v>
      </c>
      <c r="B1186" s="25">
        <v>2</v>
      </c>
      <c r="C1186" s="52">
        <v>4645542</v>
      </c>
    </row>
    <row r="1187" hidden="1" customHeight="1" spans="1:3">
      <c r="A1187" s="11">
        <v>1316</v>
      </c>
      <c r="B1187" s="25">
        <v>1</v>
      </c>
      <c r="C1187" s="52">
        <v>392200</v>
      </c>
    </row>
    <row r="1188" hidden="1" customHeight="1" spans="1:3">
      <c r="A1188" s="11">
        <v>1317</v>
      </c>
      <c r="B1188" s="25">
        <v>1</v>
      </c>
      <c r="C1188" s="52">
        <v>1226500</v>
      </c>
    </row>
    <row r="1189" hidden="1" customHeight="1" spans="1:3">
      <c r="A1189" s="11">
        <v>1318</v>
      </c>
      <c r="B1189" s="25">
        <v>2</v>
      </c>
      <c r="C1189" s="52">
        <v>589500</v>
      </c>
    </row>
    <row r="1190" hidden="1" customHeight="1" spans="1:3">
      <c r="A1190" s="11">
        <v>1319</v>
      </c>
      <c r="B1190" s="25">
        <v>1</v>
      </c>
      <c r="C1190" s="52">
        <v>649400</v>
      </c>
    </row>
    <row r="1191" hidden="1" customHeight="1" spans="1:3">
      <c r="A1191" s="11">
        <v>1320</v>
      </c>
      <c r="B1191" s="25">
        <v>1</v>
      </c>
      <c r="C1191" s="52">
        <v>1094300</v>
      </c>
    </row>
    <row r="1192" customHeight="1" spans="1:3">
      <c r="A1192" s="11">
        <v>1321</v>
      </c>
      <c r="B1192" s="25">
        <v>1</v>
      </c>
      <c r="C1192" s="52">
        <v>60200</v>
      </c>
    </row>
    <row r="1193" hidden="1" customHeight="1" spans="1:3">
      <c r="A1193" s="11">
        <v>1322</v>
      </c>
      <c r="B1193" s="25">
        <v>1</v>
      </c>
      <c r="C1193" s="52">
        <v>3648800</v>
      </c>
    </row>
    <row r="1194" customHeight="1" spans="1:3">
      <c r="A1194" s="11">
        <v>1323</v>
      </c>
      <c r="B1194" s="25">
        <v>1</v>
      </c>
      <c r="C1194" s="52">
        <v>106790</v>
      </c>
    </row>
    <row r="1195" customHeight="1" spans="1:3">
      <c r="A1195" s="11">
        <v>1324</v>
      </c>
      <c r="B1195" s="25">
        <v>1</v>
      </c>
      <c r="C1195" s="52">
        <v>3427400</v>
      </c>
    </row>
    <row r="1196" hidden="1" customHeight="1" spans="1:3">
      <c r="A1196" s="11">
        <v>1325</v>
      </c>
      <c r="B1196" s="25">
        <v>1</v>
      </c>
      <c r="C1196" s="52">
        <v>42600</v>
      </c>
    </row>
    <row r="1197" hidden="1" customHeight="1" spans="1:3">
      <c r="A1197" s="11">
        <v>1326</v>
      </c>
      <c r="B1197" s="25">
        <v>2</v>
      </c>
      <c r="C1197" s="52">
        <v>61921678</v>
      </c>
    </row>
    <row r="1198" hidden="1" customHeight="1" spans="1:3">
      <c r="A1198" s="11">
        <v>1327</v>
      </c>
      <c r="B1198" s="25">
        <v>1</v>
      </c>
      <c r="C1198" s="52">
        <v>46676400</v>
      </c>
    </row>
    <row r="1199" hidden="1" customHeight="1" spans="1:3">
      <c r="A1199" s="11">
        <v>1328</v>
      </c>
      <c r="B1199" s="25">
        <v>1</v>
      </c>
      <c r="C1199" s="52">
        <v>711894</v>
      </c>
    </row>
    <row r="1200" hidden="1" customHeight="1" spans="1:3">
      <c r="A1200" s="11">
        <v>1329</v>
      </c>
      <c r="B1200" s="25">
        <v>1</v>
      </c>
      <c r="C1200" s="52">
        <v>1770000</v>
      </c>
    </row>
    <row r="1201" hidden="1" customHeight="1" spans="1:3">
      <c r="A1201" s="11">
        <v>1330</v>
      </c>
      <c r="B1201" s="25">
        <v>1</v>
      </c>
      <c r="C1201" s="52">
        <v>15619900</v>
      </c>
    </row>
    <row r="1202" customHeight="1" spans="1:3">
      <c r="A1202" s="11">
        <v>1331</v>
      </c>
      <c r="B1202" s="25">
        <v>1</v>
      </c>
      <c r="C1202" s="52">
        <v>295000</v>
      </c>
    </row>
    <row r="1203" hidden="1" customHeight="1" spans="1:3">
      <c r="A1203" s="11">
        <v>1332</v>
      </c>
      <c r="B1203" s="25">
        <v>1</v>
      </c>
      <c r="C1203" s="52">
        <v>121900</v>
      </c>
    </row>
    <row r="1204" hidden="1" customHeight="1" spans="1:3">
      <c r="A1204" s="11">
        <v>1333</v>
      </c>
      <c r="B1204" s="25">
        <v>1</v>
      </c>
      <c r="C1204" s="52">
        <v>863400</v>
      </c>
    </row>
    <row r="1205" hidden="1" customHeight="1" spans="1:3">
      <c r="A1205" s="11">
        <v>1334</v>
      </c>
      <c r="B1205" s="25">
        <v>1</v>
      </c>
      <c r="C1205" s="52">
        <v>863400</v>
      </c>
    </row>
    <row r="1206" customHeight="1" spans="1:3">
      <c r="A1206" s="11">
        <v>1335</v>
      </c>
      <c r="B1206" s="25">
        <v>5</v>
      </c>
      <c r="C1206" s="52">
        <v>17236300</v>
      </c>
    </row>
    <row r="1207" customHeight="1" spans="1:3">
      <c r="A1207" s="11">
        <v>1336</v>
      </c>
      <c r="B1207" s="25">
        <v>1</v>
      </c>
      <c r="C1207" s="52">
        <v>179800</v>
      </c>
    </row>
    <row r="1208" hidden="1" customHeight="1" spans="1:3">
      <c r="A1208" s="11">
        <v>1337</v>
      </c>
      <c r="B1208" s="25">
        <v>1</v>
      </c>
      <c r="C1208" s="52">
        <v>114500</v>
      </c>
    </row>
    <row r="1209" hidden="1" customHeight="1" spans="1:3">
      <c r="A1209" s="11">
        <v>1338</v>
      </c>
      <c r="B1209" s="25">
        <v>1</v>
      </c>
      <c r="C1209" s="52">
        <v>41400</v>
      </c>
    </row>
    <row r="1210" customHeight="1" spans="1:3">
      <c r="A1210" s="11">
        <v>1339</v>
      </c>
      <c r="B1210" s="25">
        <v>2</v>
      </c>
      <c r="C1210" s="52">
        <v>4313136</v>
      </c>
    </row>
    <row r="1211" customHeight="1" spans="1:3">
      <c r="A1211" s="11">
        <v>1340</v>
      </c>
      <c r="B1211" s="25">
        <v>1</v>
      </c>
      <c r="C1211" s="52">
        <v>460672</v>
      </c>
    </row>
    <row r="1212" hidden="1" customHeight="1" spans="1:3">
      <c r="A1212" s="11">
        <v>1341</v>
      </c>
      <c r="B1212" s="25">
        <v>1</v>
      </c>
      <c r="C1212" s="52">
        <v>25000</v>
      </c>
    </row>
    <row r="1213" hidden="1" customHeight="1" spans="1:3">
      <c r="A1213" s="11">
        <v>1342</v>
      </c>
      <c r="B1213" s="25">
        <v>1</v>
      </c>
      <c r="C1213" s="52">
        <v>1378830</v>
      </c>
    </row>
    <row r="1214" hidden="1" customHeight="1" spans="1:3">
      <c r="A1214" s="11">
        <v>1343</v>
      </c>
      <c r="B1214" s="25">
        <v>1</v>
      </c>
      <c r="C1214" s="52">
        <v>133100</v>
      </c>
    </row>
    <row r="1215" hidden="1" customHeight="1" spans="1:3">
      <c r="A1215" s="11">
        <v>1344</v>
      </c>
      <c r="B1215" s="25">
        <v>1</v>
      </c>
      <c r="C1215" s="52">
        <v>37052000</v>
      </c>
    </row>
    <row r="1216" hidden="1" customHeight="1" spans="1:3">
      <c r="A1216" s="11">
        <v>1346</v>
      </c>
      <c r="B1216" s="25">
        <v>1</v>
      </c>
      <c r="C1216" s="52">
        <v>145100</v>
      </c>
    </row>
    <row r="1217" hidden="1" customHeight="1" spans="1:3">
      <c r="A1217" s="11">
        <v>1347</v>
      </c>
      <c r="B1217" s="25">
        <v>1</v>
      </c>
      <c r="C1217" s="52">
        <v>101900</v>
      </c>
    </row>
    <row r="1218" customHeight="1" spans="1:3">
      <c r="A1218" s="11">
        <v>1348</v>
      </c>
      <c r="B1218" s="25">
        <v>2</v>
      </c>
      <c r="C1218" s="52">
        <v>3737688</v>
      </c>
    </row>
    <row r="1219" hidden="1" customHeight="1" spans="1:3">
      <c r="A1219" s="11">
        <v>1349</v>
      </c>
      <c r="B1219" s="25">
        <v>5</v>
      </c>
      <c r="C1219" s="52">
        <v>3842200</v>
      </c>
    </row>
    <row r="1220" customHeight="1" spans="1:3">
      <c r="A1220" s="11">
        <v>1350</v>
      </c>
      <c r="B1220" s="25">
        <v>3</v>
      </c>
      <c r="C1220" s="52">
        <v>1315100</v>
      </c>
    </row>
    <row r="1221" customHeight="1" spans="1:3">
      <c r="A1221" s="11">
        <v>1351</v>
      </c>
      <c r="B1221" s="25">
        <v>2</v>
      </c>
      <c r="C1221" s="52">
        <v>1803100</v>
      </c>
    </row>
    <row r="1222" hidden="1" customHeight="1" spans="1:3">
      <c r="A1222" s="11">
        <v>1352</v>
      </c>
      <c r="B1222" s="25">
        <v>1</v>
      </c>
      <c r="C1222" s="52">
        <v>212200</v>
      </c>
    </row>
    <row r="1223" customHeight="1" spans="1:3">
      <c r="A1223" s="11">
        <v>1353</v>
      </c>
      <c r="B1223" s="25">
        <v>1</v>
      </c>
      <c r="C1223" s="52">
        <v>31600</v>
      </c>
    </row>
    <row r="1224" hidden="1" customHeight="1" spans="1:3">
      <c r="A1224" s="11">
        <v>1354</v>
      </c>
      <c r="B1224" s="25">
        <v>1</v>
      </c>
      <c r="C1224" s="52">
        <v>26000</v>
      </c>
    </row>
    <row r="1225" hidden="1" customHeight="1" spans="1:3">
      <c r="A1225" s="11">
        <v>1355</v>
      </c>
      <c r="B1225" s="25">
        <v>1</v>
      </c>
      <c r="C1225" s="52">
        <v>196300</v>
      </c>
    </row>
    <row r="1226" hidden="1" customHeight="1" spans="1:3">
      <c r="A1226" s="11">
        <v>1356</v>
      </c>
      <c r="B1226" s="25">
        <v>1</v>
      </c>
      <c r="C1226" s="52">
        <v>575600</v>
      </c>
    </row>
    <row r="1227" customHeight="1" spans="1:3">
      <c r="A1227" s="11">
        <v>1357</v>
      </c>
      <c r="B1227" s="25">
        <v>1</v>
      </c>
      <c r="C1227" s="52">
        <v>95100</v>
      </c>
    </row>
    <row r="1228" hidden="1" customHeight="1" spans="1:3">
      <c r="A1228" s="11">
        <v>1358</v>
      </c>
      <c r="B1228" s="25">
        <v>1</v>
      </c>
      <c r="C1228" s="52">
        <v>59900</v>
      </c>
    </row>
    <row r="1229" customHeight="1" spans="1:3">
      <c r="A1229" s="11">
        <v>1359</v>
      </c>
      <c r="B1229" s="25">
        <v>1</v>
      </c>
      <c r="C1229" s="52">
        <v>296100</v>
      </c>
    </row>
    <row r="1230" hidden="1" customHeight="1" spans="1:3">
      <c r="A1230" s="11">
        <v>1360</v>
      </c>
      <c r="B1230" s="25">
        <v>1</v>
      </c>
      <c r="C1230" s="52">
        <v>42500</v>
      </c>
    </row>
    <row r="1231" hidden="1" customHeight="1" spans="1:3">
      <c r="A1231" s="11">
        <v>1361</v>
      </c>
      <c r="B1231" s="25">
        <v>2</v>
      </c>
      <c r="C1231" s="52">
        <v>1770118</v>
      </c>
    </row>
    <row r="1232" customHeight="1" spans="1:3">
      <c r="A1232" s="11">
        <v>1362</v>
      </c>
      <c r="B1232" s="25">
        <v>1</v>
      </c>
      <c r="C1232" s="52">
        <v>295000</v>
      </c>
    </row>
    <row r="1233" hidden="1" customHeight="1" spans="1:3">
      <c r="A1233" s="11">
        <v>1363</v>
      </c>
      <c r="B1233" s="25">
        <v>1</v>
      </c>
      <c r="C1233" s="52">
        <v>1594600</v>
      </c>
    </row>
    <row r="1234" customHeight="1" spans="1:3">
      <c r="A1234" s="11">
        <v>1364</v>
      </c>
      <c r="B1234" s="25">
        <v>1</v>
      </c>
      <c r="C1234" s="52">
        <v>148600</v>
      </c>
    </row>
    <row r="1235" customHeight="1" spans="1:3">
      <c r="A1235" s="11">
        <v>1365</v>
      </c>
      <c r="B1235" s="25">
        <v>1</v>
      </c>
      <c r="C1235" s="52">
        <v>3527400</v>
      </c>
    </row>
    <row r="1236" customHeight="1" spans="1:3">
      <c r="A1236" s="11">
        <v>1366</v>
      </c>
      <c r="B1236" s="25">
        <v>2</v>
      </c>
      <c r="C1236" s="52">
        <v>1151044</v>
      </c>
    </row>
    <row r="1237" hidden="1" customHeight="1" spans="1:3">
      <c r="A1237" s="11">
        <v>1367</v>
      </c>
      <c r="B1237" s="25">
        <v>2</v>
      </c>
      <c r="C1237" s="52">
        <v>5390000</v>
      </c>
    </row>
    <row r="1238" hidden="1" customHeight="1" spans="1:3">
      <c r="A1238" s="11">
        <v>1368</v>
      </c>
      <c r="B1238" s="25">
        <v>1</v>
      </c>
      <c r="C1238" s="52">
        <v>7670000</v>
      </c>
    </row>
    <row r="1239" hidden="1" customHeight="1" spans="1:3">
      <c r="A1239" s="11">
        <v>1369</v>
      </c>
      <c r="B1239" s="25">
        <v>2</v>
      </c>
      <c r="C1239" s="52">
        <v>270036</v>
      </c>
    </row>
    <row r="1240" hidden="1" customHeight="1" spans="1:3">
      <c r="A1240" s="11">
        <v>1370</v>
      </c>
      <c r="B1240" s="25">
        <v>1</v>
      </c>
      <c r="C1240" s="52">
        <v>1827500</v>
      </c>
    </row>
    <row r="1241" hidden="1" customHeight="1" spans="1:3">
      <c r="A1241" s="11">
        <v>1371</v>
      </c>
      <c r="B1241" s="25">
        <v>1</v>
      </c>
      <c r="C1241" s="52">
        <v>48021900</v>
      </c>
    </row>
    <row r="1242" hidden="1" customHeight="1" spans="1:3">
      <c r="A1242" s="11">
        <v>1372</v>
      </c>
      <c r="B1242" s="25">
        <v>3</v>
      </c>
      <c r="C1242" s="52">
        <v>3249000</v>
      </c>
    </row>
    <row r="1243" hidden="1" customHeight="1" spans="1:3">
      <c r="A1243" s="11">
        <v>1373</v>
      </c>
      <c r="B1243" s="25">
        <v>3</v>
      </c>
      <c r="C1243" s="52">
        <v>14022300</v>
      </c>
    </row>
    <row r="1244" hidden="1" customHeight="1" spans="1:3">
      <c r="A1244" s="11">
        <v>1374</v>
      </c>
      <c r="B1244" s="25">
        <v>1</v>
      </c>
      <c r="C1244" s="52">
        <v>324100</v>
      </c>
    </row>
    <row r="1245" hidden="1" customHeight="1" spans="1:3">
      <c r="A1245" s="11">
        <v>1375</v>
      </c>
      <c r="B1245" s="25">
        <v>3</v>
      </c>
      <c r="C1245" s="52">
        <v>463300</v>
      </c>
    </row>
    <row r="1246" hidden="1" customHeight="1" spans="1:3">
      <c r="A1246" s="11">
        <v>1376</v>
      </c>
      <c r="B1246" s="25">
        <v>1</v>
      </c>
      <c r="C1246" s="52">
        <v>59200</v>
      </c>
    </row>
    <row r="1247" hidden="1" customHeight="1" spans="1:3">
      <c r="A1247" s="11">
        <v>1377</v>
      </c>
      <c r="B1247" s="25">
        <v>1</v>
      </c>
      <c r="C1247" s="52">
        <v>1381400</v>
      </c>
    </row>
    <row r="1248" customHeight="1" spans="1:3">
      <c r="A1248" s="11">
        <v>1378</v>
      </c>
      <c r="B1248" s="25">
        <v>1</v>
      </c>
      <c r="C1248" s="52">
        <v>503600</v>
      </c>
    </row>
    <row r="1249" hidden="1" customHeight="1" spans="1:3">
      <c r="A1249" s="11">
        <v>1379</v>
      </c>
      <c r="B1249" s="25">
        <v>1</v>
      </c>
      <c r="C1249" s="52">
        <v>472000</v>
      </c>
    </row>
    <row r="1250" customHeight="1" spans="1:3">
      <c r="A1250" s="11">
        <v>1380</v>
      </c>
      <c r="B1250" s="25">
        <v>2</v>
      </c>
      <c r="C1250" s="52">
        <v>3689000</v>
      </c>
    </row>
    <row r="1251" hidden="1" customHeight="1" spans="1:3">
      <c r="A1251" s="11">
        <v>1381</v>
      </c>
      <c r="B1251" s="25">
        <v>1</v>
      </c>
      <c r="C1251" s="52">
        <v>30700</v>
      </c>
    </row>
    <row r="1252" hidden="1" customHeight="1" spans="1:3">
      <c r="A1252" s="11">
        <v>1382</v>
      </c>
      <c r="B1252" s="25">
        <v>1</v>
      </c>
      <c r="C1252" s="52">
        <v>26000</v>
      </c>
    </row>
    <row r="1253" hidden="1" customHeight="1" spans="1:3">
      <c r="A1253" s="11">
        <v>1383</v>
      </c>
      <c r="B1253" s="25">
        <v>1</v>
      </c>
      <c r="C1253" s="52">
        <v>2629100</v>
      </c>
    </row>
    <row r="1254" hidden="1" customHeight="1" spans="1:3">
      <c r="A1254" s="11">
        <v>1384</v>
      </c>
      <c r="B1254" s="25">
        <v>4</v>
      </c>
      <c r="C1254" s="52">
        <v>6849500</v>
      </c>
    </row>
    <row r="1255" hidden="1" customHeight="1" spans="1:3">
      <c r="A1255" s="11">
        <v>1385</v>
      </c>
      <c r="B1255" s="25">
        <v>1</v>
      </c>
      <c r="C1255" s="52">
        <v>710400</v>
      </c>
    </row>
    <row r="1256" hidden="1" customHeight="1" spans="1:3">
      <c r="A1256" s="11">
        <v>1386</v>
      </c>
      <c r="B1256" s="25">
        <v>1</v>
      </c>
      <c r="C1256" s="52">
        <v>3374100</v>
      </c>
    </row>
    <row r="1257" hidden="1" customHeight="1" spans="1:3">
      <c r="A1257" s="11">
        <v>1387</v>
      </c>
      <c r="B1257" s="25">
        <v>9</v>
      </c>
      <c r="C1257" s="52">
        <v>24526600</v>
      </c>
    </row>
    <row r="1258" hidden="1" customHeight="1" spans="1:3">
      <c r="A1258" s="11">
        <v>1388</v>
      </c>
      <c r="B1258" s="25">
        <v>1</v>
      </c>
      <c r="C1258" s="52">
        <v>25000</v>
      </c>
    </row>
    <row r="1259" customHeight="1" spans="1:3">
      <c r="A1259" s="11">
        <v>1389</v>
      </c>
      <c r="B1259" s="25">
        <v>1</v>
      </c>
      <c r="C1259" s="52">
        <v>24500</v>
      </c>
    </row>
    <row r="1260" hidden="1" customHeight="1" spans="1:3">
      <c r="A1260" s="11">
        <v>1390</v>
      </c>
      <c r="B1260" s="25">
        <v>1</v>
      </c>
      <c r="C1260" s="52">
        <v>2396900</v>
      </c>
    </row>
    <row r="1261" customHeight="1" spans="1:3">
      <c r="A1261" s="11">
        <v>1391</v>
      </c>
      <c r="B1261" s="25">
        <v>1</v>
      </c>
      <c r="C1261" s="52">
        <v>119180</v>
      </c>
    </row>
    <row r="1262" customHeight="1" spans="1:3">
      <c r="A1262" s="11">
        <v>1392</v>
      </c>
      <c r="B1262" s="25">
        <v>1</v>
      </c>
      <c r="C1262" s="52">
        <v>2392900</v>
      </c>
    </row>
    <row r="1263" hidden="1" customHeight="1" spans="1:3">
      <c r="A1263" s="11">
        <v>1393</v>
      </c>
      <c r="B1263" s="25">
        <v>2</v>
      </c>
      <c r="C1263" s="52">
        <v>687200</v>
      </c>
    </row>
    <row r="1264" hidden="1" customHeight="1" spans="1:3">
      <c r="A1264" s="11">
        <v>1394</v>
      </c>
      <c r="B1264" s="25">
        <v>1</v>
      </c>
      <c r="C1264" s="52">
        <v>6205900</v>
      </c>
    </row>
    <row r="1265" customHeight="1" spans="1:3">
      <c r="A1265" s="11">
        <v>1395</v>
      </c>
      <c r="B1265" s="25">
        <v>1</v>
      </c>
      <c r="C1265" s="52">
        <v>81300</v>
      </c>
    </row>
    <row r="1266" hidden="1" customHeight="1" spans="1:3">
      <c r="A1266" s="11">
        <v>1397</v>
      </c>
      <c r="B1266" s="25">
        <v>1</v>
      </c>
      <c r="C1266" s="52">
        <v>529500</v>
      </c>
    </row>
    <row r="1267" hidden="1" customHeight="1" spans="1:3">
      <c r="A1267" s="11">
        <v>1398</v>
      </c>
      <c r="B1267" s="25">
        <v>1</v>
      </c>
      <c r="C1267" s="52">
        <v>1016000</v>
      </c>
    </row>
    <row r="1268" hidden="1" customHeight="1" spans="1:3">
      <c r="A1268" s="11">
        <v>1399</v>
      </c>
      <c r="B1268" s="25">
        <v>1</v>
      </c>
      <c r="C1268" s="52">
        <v>2984810</v>
      </c>
    </row>
    <row r="1269" hidden="1" customHeight="1" spans="1:3">
      <c r="A1269" s="11">
        <v>1400</v>
      </c>
      <c r="B1269" s="25">
        <v>3</v>
      </c>
      <c r="C1269" s="52">
        <v>1317800</v>
      </c>
    </row>
    <row r="1270" hidden="1" customHeight="1" spans="1:3">
      <c r="A1270" s="11">
        <v>1401</v>
      </c>
      <c r="B1270" s="25">
        <v>1</v>
      </c>
      <c r="C1270" s="52">
        <v>1742300</v>
      </c>
    </row>
    <row r="1271" hidden="1" customHeight="1" spans="1:3">
      <c r="A1271" s="11">
        <v>1402</v>
      </c>
      <c r="B1271" s="25">
        <v>4</v>
      </c>
      <c r="C1271" s="52">
        <v>660300</v>
      </c>
    </row>
    <row r="1272" customHeight="1" spans="1:3">
      <c r="A1272" s="11">
        <v>1403</v>
      </c>
      <c r="B1272" s="25">
        <v>1</v>
      </c>
      <c r="C1272" s="52">
        <v>24500</v>
      </c>
    </row>
    <row r="1273" hidden="1" customHeight="1" spans="1:3">
      <c r="A1273" s="11">
        <v>1404</v>
      </c>
      <c r="B1273" s="25">
        <v>5</v>
      </c>
      <c r="C1273" s="52">
        <v>126800</v>
      </c>
    </row>
    <row r="1274" customHeight="1" spans="1:3">
      <c r="A1274" s="11">
        <v>1405</v>
      </c>
      <c r="B1274" s="25">
        <v>1</v>
      </c>
      <c r="C1274" s="52">
        <v>532300</v>
      </c>
    </row>
    <row r="1275" hidden="1" customHeight="1" spans="1:3">
      <c r="A1275" s="11">
        <v>1407</v>
      </c>
      <c r="B1275" s="25">
        <v>1</v>
      </c>
      <c r="C1275" s="52">
        <v>67500</v>
      </c>
    </row>
    <row r="1276" hidden="1" customHeight="1" spans="1:3">
      <c r="A1276" s="11">
        <v>1408</v>
      </c>
      <c r="B1276" s="25">
        <v>3</v>
      </c>
      <c r="C1276" s="52">
        <v>1811172</v>
      </c>
    </row>
    <row r="1277" customHeight="1" spans="1:3">
      <c r="A1277" s="11">
        <v>1409</v>
      </c>
      <c r="B1277" s="25">
        <v>1</v>
      </c>
      <c r="C1277" s="52">
        <v>642200</v>
      </c>
    </row>
    <row r="1278" hidden="1" customHeight="1" spans="1:3">
      <c r="A1278" s="11">
        <v>1410</v>
      </c>
      <c r="B1278" s="25">
        <v>1</v>
      </c>
      <c r="C1278" s="52">
        <v>2360000</v>
      </c>
    </row>
    <row r="1279" hidden="1" customHeight="1" spans="1:3">
      <c r="A1279" s="11">
        <v>1411</v>
      </c>
      <c r="B1279" s="25">
        <v>1</v>
      </c>
      <c r="C1279" s="52">
        <v>5477000</v>
      </c>
    </row>
    <row r="1280" hidden="1" customHeight="1" spans="1:3">
      <c r="A1280" s="11">
        <v>1412</v>
      </c>
      <c r="B1280" s="25">
        <v>6</v>
      </c>
      <c r="C1280" s="52">
        <v>166791400</v>
      </c>
    </row>
    <row r="1281" hidden="1" customHeight="1" spans="1:3">
      <c r="A1281" s="11">
        <v>1413</v>
      </c>
      <c r="B1281" s="25">
        <v>1</v>
      </c>
      <c r="C1281" s="52">
        <v>50700</v>
      </c>
    </row>
    <row r="1282" customHeight="1" spans="1:3">
      <c r="A1282" s="11">
        <v>1414</v>
      </c>
      <c r="B1282" s="25">
        <v>3</v>
      </c>
      <c r="C1282" s="52">
        <v>4675300</v>
      </c>
    </row>
    <row r="1283" hidden="1" customHeight="1" spans="1:3">
      <c r="A1283" s="11">
        <v>1415</v>
      </c>
      <c r="B1283" s="25">
        <v>1</v>
      </c>
      <c r="C1283" s="52">
        <v>5027200</v>
      </c>
    </row>
    <row r="1284" hidden="1" customHeight="1" spans="1:3">
      <c r="A1284" s="11">
        <v>1416</v>
      </c>
      <c r="B1284" s="25">
        <v>2</v>
      </c>
      <c r="C1284" s="52">
        <v>259000</v>
      </c>
    </row>
    <row r="1285" hidden="1" customHeight="1" spans="1:3">
      <c r="A1285" s="11">
        <v>1419</v>
      </c>
      <c r="B1285" s="25">
        <v>1</v>
      </c>
      <c r="C1285" s="52">
        <v>1180100</v>
      </c>
    </row>
    <row r="1286" customHeight="1" spans="1:3">
      <c r="A1286" s="11">
        <v>1420</v>
      </c>
      <c r="B1286" s="25">
        <v>1</v>
      </c>
      <c r="C1286" s="52">
        <v>37151500</v>
      </c>
    </row>
    <row r="1287" customHeight="1" spans="1:3">
      <c r="A1287" s="11">
        <v>1421</v>
      </c>
      <c r="B1287" s="25">
        <v>5</v>
      </c>
      <c r="C1287" s="52">
        <v>52774000</v>
      </c>
    </row>
    <row r="1288" customHeight="1" spans="1:3">
      <c r="A1288" s="11">
        <v>1422</v>
      </c>
      <c r="B1288" s="25">
        <v>1</v>
      </c>
      <c r="C1288" s="52">
        <v>4454000</v>
      </c>
    </row>
    <row r="1289" hidden="1" customHeight="1" spans="1:3">
      <c r="A1289" s="11">
        <v>1423</v>
      </c>
      <c r="B1289" s="25">
        <v>1</v>
      </c>
      <c r="C1289" s="52">
        <v>210400</v>
      </c>
    </row>
    <row r="1290" hidden="1" customHeight="1" spans="1:3">
      <c r="A1290" s="11">
        <v>1424</v>
      </c>
      <c r="B1290" s="25">
        <v>1</v>
      </c>
      <c r="C1290" s="52">
        <v>239900</v>
      </c>
    </row>
    <row r="1291" customHeight="1" spans="1:3">
      <c r="A1291" s="11">
        <v>1425</v>
      </c>
      <c r="B1291" s="25">
        <v>1</v>
      </c>
      <c r="C1291" s="52">
        <v>62700</v>
      </c>
    </row>
    <row r="1292" hidden="1" customHeight="1" spans="1:3">
      <c r="A1292" s="11">
        <v>1426</v>
      </c>
      <c r="B1292" s="25">
        <v>1</v>
      </c>
      <c r="C1292" s="52">
        <v>108900</v>
      </c>
    </row>
    <row r="1293" customHeight="1" spans="1:3">
      <c r="A1293" s="11">
        <v>1427</v>
      </c>
      <c r="B1293" s="25">
        <v>1</v>
      </c>
      <c r="C1293" s="52">
        <v>5451600</v>
      </c>
    </row>
    <row r="1294" hidden="1" customHeight="1" spans="1:3">
      <c r="A1294" s="11">
        <v>1428</v>
      </c>
      <c r="B1294" s="25">
        <v>1</v>
      </c>
      <c r="C1294" s="52">
        <v>179600</v>
      </c>
    </row>
    <row r="1295" customHeight="1" spans="1:3">
      <c r="A1295" s="11">
        <v>1429</v>
      </c>
      <c r="B1295" s="25">
        <v>1</v>
      </c>
      <c r="C1295" s="52">
        <v>204500</v>
      </c>
    </row>
    <row r="1296" hidden="1" customHeight="1" spans="1:3">
      <c r="A1296" s="11">
        <v>1430</v>
      </c>
      <c r="B1296" s="25">
        <v>2</v>
      </c>
      <c r="C1296" s="52">
        <v>5039300</v>
      </c>
    </row>
    <row r="1297" hidden="1" customHeight="1" spans="1:3">
      <c r="A1297" s="11">
        <v>1431</v>
      </c>
      <c r="B1297" s="25">
        <v>1</v>
      </c>
      <c r="C1297" s="52">
        <v>21800</v>
      </c>
    </row>
    <row r="1298" hidden="1" customHeight="1" spans="1:3">
      <c r="A1298" s="11">
        <v>1432</v>
      </c>
      <c r="B1298" s="25">
        <v>1</v>
      </c>
      <c r="C1298" s="52">
        <v>242500</v>
      </c>
    </row>
    <row r="1299" hidden="1" customHeight="1" spans="1:3">
      <c r="A1299" s="11">
        <v>1433</v>
      </c>
      <c r="B1299" s="25">
        <v>1</v>
      </c>
      <c r="C1299" s="52">
        <v>114300</v>
      </c>
    </row>
    <row r="1300" customHeight="1" spans="1:3">
      <c r="A1300" s="11">
        <v>1434</v>
      </c>
      <c r="B1300" s="25">
        <v>1</v>
      </c>
      <c r="C1300" s="52">
        <v>302500</v>
      </c>
    </row>
    <row r="1301" hidden="1" customHeight="1" spans="1:3">
      <c r="A1301" s="11">
        <v>1435</v>
      </c>
      <c r="B1301" s="25">
        <v>1</v>
      </c>
      <c r="C1301" s="52">
        <v>263600</v>
      </c>
    </row>
    <row r="1302" hidden="1" customHeight="1" spans="1:3">
      <c r="A1302" s="11">
        <v>1436</v>
      </c>
      <c r="B1302" s="25">
        <v>1</v>
      </c>
      <c r="C1302" s="52">
        <v>625400000</v>
      </c>
    </row>
    <row r="1303" hidden="1" customHeight="1" spans="1:3">
      <c r="A1303" s="11">
        <v>1438</v>
      </c>
      <c r="B1303" s="25">
        <v>1</v>
      </c>
      <c r="C1303" s="52">
        <v>238600</v>
      </c>
    </row>
    <row r="1304" hidden="1" customHeight="1" spans="1:3">
      <c r="A1304" s="11">
        <v>1439</v>
      </c>
      <c r="B1304" s="25">
        <v>1</v>
      </c>
      <c r="C1304" s="52">
        <v>81400</v>
      </c>
    </row>
    <row r="1305" hidden="1" customHeight="1" spans="1:3">
      <c r="A1305" s="11">
        <v>1440</v>
      </c>
      <c r="B1305" s="25">
        <v>2</v>
      </c>
      <c r="C1305" s="52">
        <v>2251100</v>
      </c>
    </row>
    <row r="1306" hidden="1" customHeight="1" spans="1:3">
      <c r="A1306" s="11">
        <v>1441</v>
      </c>
      <c r="B1306" s="25">
        <v>3</v>
      </c>
      <c r="C1306" s="52">
        <v>1828500</v>
      </c>
    </row>
    <row r="1307" hidden="1" customHeight="1" spans="1:3">
      <c r="A1307" s="11">
        <v>1442</v>
      </c>
      <c r="B1307" s="25">
        <v>1</v>
      </c>
      <c r="C1307" s="52">
        <v>826000</v>
      </c>
    </row>
    <row r="1308" hidden="1" customHeight="1" spans="1:3">
      <c r="A1308" s="11">
        <v>1443</v>
      </c>
      <c r="B1308" s="25">
        <v>1</v>
      </c>
      <c r="C1308" s="52">
        <v>4383700</v>
      </c>
    </row>
    <row r="1309" customHeight="1" spans="1:3">
      <c r="A1309" s="11">
        <v>1445</v>
      </c>
      <c r="B1309" s="25">
        <v>1</v>
      </c>
      <c r="C1309" s="52">
        <v>69600</v>
      </c>
    </row>
    <row r="1310" hidden="1" customHeight="1" spans="1:3">
      <c r="A1310" s="11">
        <v>1446</v>
      </c>
      <c r="B1310" s="25">
        <v>2</v>
      </c>
      <c r="C1310" s="52">
        <v>306300</v>
      </c>
    </row>
    <row r="1311" hidden="1" customHeight="1" spans="1:3">
      <c r="A1311" s="11">
        <v>1447</v>
      </c>
      <c r="B1311" s="25">
        <v>1</v>
      </c>
      <c r="C1311" s="52">
        <v>106100</v>
      </c>
    </row>
    <row r="1312" hidden="1" customHeight="1" spans="1:3">
      <c r="A1312" s="11">
        <v>1448</v>
      </c>
      <c r="B1312" s="25">
        <v>2</v>
      </c>
      <c r="C1312" s="52">
        <v>1192832</v>
      </c>
    </row>
    <row r="1313" customHeight="1" spans="1:3">
      <c r="A1313" s="11">
        <v>1449</v>
      </c>
      <c r="B1313" s="25">
        <v>1</v>
      </c>
      <c r="C1313" s="52">
        <v>2124000</v>
      </c>
    </row>
    <row r="1314" customHeight="1" spans="1:3">
      <c r="A1314" s="11">
        <v>1450</v>
      </c>
      <c r="B1314" s="25">
        <v>1</v>
      </c>
      <c r="C1314" s="52">
        <v>128700</v>
      </c>
    </row>
    <row r="1315" hidden="1" customHeight="1" spans="1:3">
      <c r="A1315" s="11">
        <v>1451</v>
      </c>
      <c r="B1315" s="25">
        <v>2</v>
      </c>
      <c r="C1315" s="52">
        <v>3998000</v>
      </c>
    </row>
    <row r="1316" hidden="1" customHeight="1" spans="1:3">
      <c r="A1316" s="11">
        <v>1452</v>
      </c>
      <c r="B1316" s="25">
        <v>5</v>
      </c>
      <c r="C1316" s="52">
        <v>6767000</v>
      </c>
    </row>
    <row r="1317" hidden="1" customHeight="1" spans="1:3">
      <c r="A1317" s="11">
        <v>1453</v>
      </c>
      <c r="B1317" s="25">
        <v>1</v>
      </c>
      <c r="C1317" s="52">
        <v>21600</v>
      </c>
    </row>
    <row r="1318" customHeight="1" spans="1:3">
      <c r="A1318" s="11">
        <v>1454</v>
      </c>
      <c r="B1318" s="25">
        <v>2</v>
      </c>
      <c r="C1318" s="52">
        <v>1346734</v>
      </c>
    </row>
    <row r="1319" hidden="1" customHeight="1" spans="1:3">
      <c r="A1319" s="11">
        <v>1455</v>
      </c>
      <c r="B1319" s="25">
        <v>2</v>
      </c>
      <c r="C1319" s="52">
        <v>1508000</v>
      </c>
    </row>
    <row r="1320" hidden="1" customHeight="1" spans="1:3">
      <c r="A1320" s="11">
        <v>1456</v>
      </c>
      <c r="B1320" s="25">
        <v>1</v>
      </c>
      <c r="C1320" s="52">
        <v>409932</v>
      </c>
    </row>
    <row r="1321" customHeight="1" spans="1:3">
      <c r="A1321" s="11">
        <v>1459</v>
      </c>
      <c r="B1321" s="25">
        <v>1</v>
      </c>
      <c r="C1321" s="52">
        <v>144700</v>
      </c>
    </row>
    <row r="1322" customHeight="1" spans="1:3">
      <c r="A1322" s="11">
        <v>1460</v>
      </c>
      <c r="B1322" s="25">
        <v>2</v>
      </c>
      <c r="C1322" s="52">
        <v>5156000</v>
      </c>
    </row>
    <row r="1323" customHeight="1" spans="1:3">
      <c r="A1323" s="11">
        <v>1461</v>
      </c>
      <c r="B1323" s="25">
        <v>2</v>
      </c>
      <c r="C1323" s="52">
        <v>1954800</v>
      </c>
    </row>
    <row r="1324" hidden="1" customHeight="1" spans="1:3">
      <c r="A1324" s="11">
        <v>1462</v>
      </c>
      <c r="B1324" s="25">
        <v>2</v>
      </c>
      <c r="C1324" s="52">
        <v>856200</v>
      </c>
    </row>
    <row r="1325" hidden="1" customHeight="1" spans="1:3">
      <c r="A1325" s="11">
        <v>1463</v>
      </c>
      <c r="B1325" s="25">
        <v>3</v>
      </c>
      <c r="C1325" s="52">
        <v>4549700</v>
      </c>
    </row>
    <row r="1326" hidden="1" customHeight="1" spans="1:3">
      <c r="A1326" s="11">
        <v>1464</v>
      </c>
      <c r="B1326" s="25">
        <v>1</v>
      </c>
      <c r="C1326" s="52">
        <v>252500</v>
      </c>
    </row>
    <row r="1327" hidden="1" customHeight="1" spans="1:3">
      <c r="A1327" s="11">
        <v>1465</v>
      </c>
      <c r="B1327" s="25">
        <v>2</v>
      </c>
      <c r="C1327" s="52">
        <v>797300</v>
      </c>
    </row>
    <row r="1328" hidden="1" customHeight="1" spans="1:3">
      <c r="A1328" s="11">
        <v>1466</v>
      </c>
      <c r="B1328" s="25">
        <v>2</v>
      </c>
      <c r="C1328" s="52">
        <v>1585700</v>
      </c>
    </row>
    <row r="1329" customHeight="1" spans="1:3">
      <c r="A1329" s="11">
        <v>1467</v>
      </c>
      <c r="B1329" s="25">
        <v>1</v>
      </c>
      <c r="C1329" s="52">
        <v>5757000</v>
      </c>
    </row>
    <row r="1330" hidden="1" customHeight="1" spans="1:3">
      <c r="A1330" s="11">
        <v>1468</v>
      </c>
      <c r="B1330" s="25">
        <v>2</v>
      </c>
      <c r="C1330" s="52">
        <v>6625300</v>
      </c>
    </row>
    <row r="1331" hidden="1" customHeight="1" spans="1:3">
      <c r="A1331" s="11">
        <v>1469</v>
      </c>
      <c r="B1331" s="25">
        <v>1</v>
      </c>
      <c r="C1331" s="52">
        <v>407218</v>
      </c>
    </row>
    <row r="1332" customHeight="1" spans="1:3">
      <c r="A1332" s="11">
        <v>1470</v>
      </c>
      <c r="B1332" s="25">
        <v>2</v>
      </c>
      <c r="C1332" s="52">
        <v>2841700</v>
      </c>
    </row>
    <row r="1333" hidden="1" customHeight="1" spans="1:3">
      <c r="A1333" s="11">
        <v>1471</v>
      </c>
      <c r="B1333" s="25">
        <v>1</v>
      </c>
      <c r="C1333" s="52">
        <v>325700</v>
      </c>
    </row>
    <row r="1334" customHeight="1" spans="1:3">
      <c r="A1334" s="11">
        <v>1472</v>
      </c>
      <c r="B1334" s="25">
        <v>1</v>
      </c>
      <c r="C1334" s="52">
        <v>380300</v>
      </c>
    </row>
    <row r="1335" hidden="1" customHeight="1" spans="1:3">
      <c r="A1335" s="11">
        <v>1473</v>
      </c>
      <c r="B1335" s="25">
        <v>1</v>
      </c>
      <c r="C1335" s="52">
        <v>51600</v>
      </c>
    </row>
    <row r="1336" hidden="1" customHeight="1" spans="1:3">
      <c r="A1336" s="11">
        <v>1474</v>
      </c>
      <c r="B1336" s="25">
        <v>2</v>
      </c>
      <c r="C1336" s="52">
        <v>570700</v>
      </c>
    </row>
    <row r="1337" hidden="1" customHeight="1" spans="1:3">
      <c r="A1337" s="11">
        <v>1475</v>
      </c>
      <c r="B1337" s="25">
        <v>1</v>
      </c>
      <c r="C1337" s="52">
        <v>395800</v>
      </c>
    </row>
    <row r="1338" hidden="1" customHeight="1" spans="1:3">
      <c r="A1338" s="11">
        <v>1476</v>
      </c>
      <c r="B1338" s="25">
        <v>1</v>
      </c>
      <c r="C1338" s="52">
        <v>66800</v>
      </c>
    </row>
    <row r="1339" customHeight="1" spans="1:3">
      <c r="A1339" s="11">
        <v>1477</v>
      </c>
      <c r="B1339" s="25">
        <v>1</v>
      </c>
      <c r="C1339" s="52">
        <v>793500</v>
      </c>
    </row>
    <row r="1340" hidden="1" customHeight="1" spans="1:3">
      <c r="A1340" s="11">
        <v>1479</v>
      </c>
      <c r="B1340" s="25">
        <v>2</v>
      </c>
      <c r="C1340" s="52">
        <v>118200</v>
      </c>
    </row>
    <row r="1341" customHeight="1" spans="1:3">
      <c r="A1341" s="11">
        <v>1480</v>
      </c>
      <c r="B1341" s="25">
        <v>1</v>
      </c>
      <c r="C1341" s="52">
        <v>25000</v>
      </c>
    </row>
    <row r="1342" hidden="1" customHeight="1" spans="1:3">
      <c r="A1342" s="11">
        <v>1481</v>
      </c>
      <c r="B1342" s="25">
        <v>1</v>
      </c>
      <c r="C1342" s="52">
        <v>156500</v>
      </c>
    </row>
    <row r="1343" hidden="1" customHeight="1" spans="1:3">
      <c r="A1343" s="11">
        <v>1482</v>
      </c>
      <c r="B1343" s="25">
        <v>1</v>
      </c>
      <c r="C1343" s="52">
        <v>944000</v>
      </c>
    </row>
    <row r="1344" hidden="1" customHeight="1" spans="1:3">
      <c r="A1344" s="11">
        <v>1483</v>
      </c>
      <c r="B1344" s="25">
        <v>2</v>
      </c>
      <c r="C1344" s="52">
        <v>9906600</v>
      </c>
    </row>
    <row r="1345" hidden="1" customHeight="1" spans="1:3">
      <c r="A1345" s="11">
        <v>1484</v>
      </c>
      <c r="B1345" s="25">
        <v>1</v>
      </c>
      <c r="C1345" s="52">
        <v>4076400</v>
      </c>
    </row>
    <row r="1346" hidden="1" customHeight="1" spans="1:3">
      <c r="A1346" s="11">
        <v>1485</v>
      </c>
      <c r="B1346" s="25">
        <v>2</v>
      </c>
      <c r="C1346" s="52">
        <v>627100</v>
      </c>
    </row>
    <row r="1347" hidden="1" customHeight="1" spans="1:3">
      <c r="A1347" s="11">
        <v>1486</v>
      </c>
      <c r="B1347" s="25">
        <v>1</v>
      </c>
      <c r="C1347" s="52">
        <v>7835600</v>
      </c>
    </row>
    <row r="1348" hidden="1" customHeight="1" spans="1:3">
      <c r="A1348" s="11">
        <v>1487</v>
      </c>
      <c r="B1348" s="25">
        <v>1</v>
      </c>
      <c r="C1348" s="52">
        <v>231400</v>
      </c>
    </row>
    <row r="1349" hidden="1" customHeight="1" spans="1:3">
      <c r="A1349" s="11">
        <v>1488</v>
      </c>
      <c r="B1349" s="25">
        <v>1</v>
      </c>
      <c r="C1349" s="52">
        <v>50600</v>
      </c>
    </row>
    <row r="1350" hidden="1" customHeight="1" spans="1:3">
      <c r="A1350" s="11">
        <v>1489</v>
      </c>
      <c r="B1350" s="25">
        <v>1</v>
      </c>
      <c r="C1350" s="52">
        <v>5310000</v>
      </c>
    </row>
    <row r="1351" hidden="1" customHeight="1" spans="1:3">
      <c r="A1351" s="11">
        <v>1490</v>
      </c>
      <c r="B1351" s="25">
        <v>1</v>
      </c>
      <c r="C1351" s="52">
        <v>1841200</v>
      </c>
    </row>
    <row r="1352" hidden="1" customHeight="1" spans="1:3">
      <c r="A1352" s="11">
        <v>1491</v>
      </c>
      <c r="B1352" s="25">
        <v>2</v>
      </c>
      <c r="C1352" s="52">
        <v>134200</v>
      </c>
    </row>
    <row r="1353" hidden="1" customHeight="1" spans="1:3">
      <c r="A1353" s="11">
        <v>1492</v>
      </c>
      <c r="B1353" s="25">
        <v>1</v>
      </c>
      <c r="C1353" s="52">
        <v>1125248</v>
      </c>
    </row>
    <row r="1354" hidden="1" customHeight="1" spans="1:3">
      <c r="A1354" s="11">
        <v>1493</v>
      </c>
      <c r="B1354" s="25">
        <v>4</v>
      </c>
      <c r="C1354" s="52">
        <v>5620600</v>
      </c>
    </row>
    <row r="1355" hidden="1" customHeight="1" spans="1:3">
      <c r="A1355" s="11">
        <v>1494</v>
      </c>
      <c r="B1355" s="25">
        <v>1</v>
      </c>
      <c r="C1355" s="52">
        <v>646500</v>
      </c>
    </row>
    <row r="1356" hidden="1" customHeight="1" spans="1:3">
      <c r="A1356" s="11">
        <v>1495</v>
      </c>
      <c r="B1356" s="25">
        <v>1</v>
      </c>
      <c r="C1356" s="52">
        <v>41900</v>
      </c>
    </row>
    <row r="1357" hidden="1" customHeight="1" spans="1:3">
      <c r="A1357" s="11">
        <v>1496</v>
      </c>
      <c r="B1357" s="25">
        <v>1</v>
      </c>
      <c r="C1357" s="52">
        <v>70400</v>
      </c>
    </row>
    <row r="1358" hidden="1" customHeight="1" spans="1:3">
      <c r="A1358" s="11">
        <v>1497</v>
      </c>
      <c r="B1358" s="25">
        <v>1</v>
      </c>
      <c r="C1358" s="52">
        <v>308300</v>
      </c>
    </row>
    <row r="1359" hidden="1" customHeight="1" spans="1:3">
      <c r="A1359" s="11">
        <v>1498</v>
      </c>
      <c r="B1359" s="25">
        <v>1</v>
      </c>
      <c r="C1359" s="52">
        <v>295100</v>
      </c>
    </row>
    <row r="1360" customHeight="1" spans="1:3">
      <c r="A1360" s="11">
        <v>1499</v>
      </c>
      <c r="B1360" s="25">
        <v>1</v>
      </c>
      <c r="C1360" s="52">
        <v>72400</v>
      </c>
    </row>
    <row r="1361" customHeight="1" spans="1:3">
      <c r="A1361" s="11">
        <v>1500</v>
      </c>
      <c r="B1361" s="25">
        <v>1</v>
      </c>
      <c r="C1361" s="52">
        <v>100200</v>
      </c>
    </row>
    <row r="1362" hidden="1" customHeight="1" spans="1:3">
      <c r="A1362" s="11">
        <v>1501</v>
      </c>
      <c r="B1362" s="25">
        <v>1</v>
      </c>
      <c r="C1362" s="52">
        <v>107600</v>
      </c>
    </row>
    <row r="1363" hidden="1" customHeight="1" spans="1:3">
      <c r="A1363" s="11">
        <v>1502</v>
      </c>
      <c r="B1363" s="25">
        <v>1</v>
      </c>
      <c r="C1363" s="52">
        <v>95500</v>
      </c>
    </row>
    <row r="1364" customHeight="1" spans="1:3">
      <c r="A1364" s="11">
        <v>1503</v>
      </c>
      <c r="B1364" s="25">
        <v>1</v>
      </c>
      <c r="C1364" s="52">
        <v>127500</v>
      </c>
    </row>
    <row r="1365" customHeight="1" spans="1:3">
      <c r="A1365" s="11">
        <v>1504</v>
      </c>
      <c r="B1365" s="25">
        <v>1</v>
      </c>
      <c r="C1365" s="52">
        <v>1553900</v>
      </c>
    </row>
    <row r="1366" hidden="1" customHeight="1" spans="1:3">
      <c r="A1366" s="11">
        <v>1505</v>
      </c>
      <c r="B1366" s="25">
        <v>3</v>
      </c>
      <c r="C1366" s="52">
        <v>2780900</v>
      </c>
    </row>
    <row r="1367" customHeight="1" spans="1:3">
      <c r="A1367" s="11">
        <v>1506</v>
      </c>
      <c r="B1367" s="25">
        <v>1</v>
      </c>
      <c r="C1367" s="52">
        <v>751542</v>
      </c>
    </row>
    <row r="1368" hidden="1" customHeight="1" spans="1:3">
      <c r="A1368" s="11">
        <v>1507</v>
      </c>
      <c r="B1368" s="25">
        <v>2</v>
      </c>
      <c r="C1368" s="52">
        <v>410100</v>
      </c>
    </row>
    <row r="1369" customHeight="1" spans="1:3">
      <c r="A1369" s="11">
        <v>1508</v>
      </c>
      <c r="B1369" s="25">
        <v>1</v>
      </c>
      <c r="C1369" s="52">
        <v>103900</v>
      </c>
    </row>
    <row r="1370" hidden="1" customHeight="1" spans="1:3">
      <c r="A1370" s="11">
        <v>1509</v>
      </c>
      <c r="B1370" s="25">
        <v>1</v>
      </c>
      <c r="C1370" s="52">
        <v>1073800</v>
      </c>
    </row>
    <row r="1371" customHeight="1" spans="1:3">
      <c r="A1371" s="11">
        <v>1510</v>
      </c>
      <c r="B1371" s="25">
        <v>1</v>
      </c>
      <c r="C1371" s="52">
        <v>2478000</v>
      </c>
    </row>
    <row r="1372" hidden="1" customHeight="1" spans="1:3">
      <c r="A1372" s="11">
        <v>1511</v>
      </c>
      <c r="B1372" s="25">
        <v>1</v>
      </c>
      <c r="C1372" s="52">
        <v>21400</v>
      </c>
    </row>
    <row r="1373" hidden="1" customHeight="1" spans="1:3">
      <c r="A1373" s="11">
        <v>1512</v>
      </c>
      <c r="B1373" s="25">
        <v>1</v>
      </c>
      <c r="C1373" s="52">
        <v>928000</v>
      </c>
    </row>
    <row r="1374" customHeight="1" spans="1:3">
      <c r="A1374" s="11">
        <v>1513</v>
      </c>
      <c r="B1374" s="25">
        <v>3</v>
      </c>
      <c r="C1374" s="52">
        <v>1807000</v>
      </c>
    </row>
    <row r="1375" customHeight="1" spans="1:3">
      <c r="A1375" s="11">
        <v>1514</v>
      </c>
      <c r="B1375" s="25">
        <v>1</v>
      </c>
      <c r="C1375" s="52">
        <v>1475000</v>
      </c>
    </row>
    <row r="1376" hidden="1" customHeight="1" spans="1:3">
      <c r="A1376" s="11">
        <v>1515</v>
      </c>
      <c r="B1376" s="25">
        <v>4</v>
      </c>
      <c r="C1376" s="52">
        <v>1321700</v>
      </c>
    </row>
    <row r="1377" hidden="1" customHeight="1" spans="1:3">
      <c r="A1377" s="11">
        <v>1516</v>
      </c>
      <c r="B1377" s="25">
        <v>1</v>
      </c>
      <c r="C1377" s="52">
        <v>51400</v>
      </c>
    </row>
    <row r="1378" hidden="1" customHeight="1" spans="1:3">
      <c r="A1378" s="11">
        <v>1517</v>
      </c>
      <c r="B1378" s="25">
        <v>1</v>
      </c>
      <c r="C1378" s="52">
        <v>220400</v>
      </c>
    </row>
    <row r="1379" hidden="1" customHeight="1" spans="1:3">
      <c r="A1379" s="11">
        <v>1518</v>
      </c>
      <c r="B1379" s="25">
        <v>1</v>
      </c>
      <c r="C1379" s="52">
        <v>461100</v>
      </c>
    </row>
    <row r="1380" hidden="1" customHeight="1" spans="1:3">
      <c r="A1380" s="11">
        <v>1519</v>
      </c>
      <c r="B1380" s="25">
        <v>1</v>
      </c>
      <c r="C1380" s="52">
        <v>269000</v>
      </c>
    </row>
    <row r="1381" hidden="1" customHeight="1" spans="1:3">
      <c r="A1381" s="11">
        <v>1520</v>
      </c>
      <c r="B1381" s="25">
        <v>1</v>
      </c>
      <c r="C1381" s="52">
        <v>335600</v>
      </c>
    </row>
    <row r="1382" hidden="1" customHeight="1" spans="1:3">
      <c r="A1382" s="11">
        <v>1521</v>
      </c>
      <c r="B1382" s="25">
        <v>1</v>
      </c>
      <c r="C1382" s="52">
        <v>1592500</v>
      </c>
    </row>
    <row r="1383" customHeight="1" spans="1:3">
      <c r="A1383" s="11">
        <v>1523</v>
      </c>
      <c r="B1383" s="25">
        <v>4</v>
      </c>
      <c r="C1383" s="52">
        <v>2831700</v>
      </c>
    </row>
    <row r="1384" hidden="1" customHeight="1" spans="1:3">
      <c r="A1384" s="11">
        <v>1524</v>
      </c>
      <c r="B1384" s="25">
        <v>1</v>
      </c>
      <c r="C1384" s="52">
        <v>512900</v>
      </c>
    </row>
    <row r="1385" hidden="1" customHeight="1" spans="1:3">
      <c r="A1385" s="11">
        <v>1525</v>
      </c>
      <c r="B1385" s="25">
        <v>1</v>
      </c>
      <c r="C1385" s="52">
        <v>136600</v>
      </c>
    </row>
    <row r="1386" hidden="1" customHeight="1" spans="1:3">
      <c r="A1386" s="11">
        <v>1526</v>
      </c>
      <c r="B1386" s="25">
        <v>1</v>
      </c>
      <c r="C1386" s="52">
        <v>438000</v>
      </c>
    </row>
    <row r="1387" customHeight="1" spans="1:3">
      <c r="A1387" s="11">
        <v>1527</v>
      </c>
      <c r="B1387" s="25">
        <v>1</v>
      </c>
      <c r="C1387" s="52">
        <v>82800</v>
      </c>
    </row>
    <row r="1388" hidden="1" customHeight="1" spans="1:3">
      <c r="A1388" s="11">
        <v>1528</v>
      </c>
      <c r="B1388" s="25">
        <v>1</v>
      </c>
      <c r="C1388" s="52">
        <v>50700</v>
      </c>
    </row>
    <row r="1389" hidden="1" customHeight="1" spans="1:3">
      <c r="A1389" s="11">
        <v>1529</v>
      </c>
      <c r="B1389" s="25">
        <v>1</v>
      </c>
      <c r="C1389" s="52">
        <v>215000</v>
      </c>
    </row>
    <row r="1390" hidden="1" customHeight="1" spans="1:3">
      <c r="A1390" s="11">
        <v>1530</v>
      </c>
      <c r="B1390" s="25">
        <v>1</v>
      </c>
      <c r="C1390" s="52">
        <v>2360000</v>
      </c>
    </row>
    <row r="1391" hidden="1" customHeight="1" spans="1:3">
      <c r="A1391" s="11">
        <v>1531</v>
      </c>
      <c r="B1391" s="25">
        <v>2</v>
      </c>
      <c r="C1391" s="52">
        <v>658200</v>
      </c>
    </row>
    <row r="1392" hidden="1" customHeight="1" spans="1:3">
      <c r="A1392" s="11">
        <v>1532</v>
      </c>
      <c r="B1392" s="25">
        <v>2</v>
      </c>
      <c r="C1392" s="52">
        <v>7649400</v>
      </c>
    </row>
    <row r="1393" hidden="1" customHeight="1" spans="1:3">
      <c r="A1393" s="11">
        <v>1533</v>
      </c>
      <c r="B1393" s="25">
        <v>1</v>
      </c>
      <c r="C1393" s="52">
        <v>34220000</v>
      </c>
    </row>
    <row r="1394" hidden="1" customHeight="1" spans="1:3">
      <c r="A1394" s="11">
        <v>1534</v>
      </c>
      <c r="B1394" s="25">
        <v>1</v>
      </c>
      <c r="C1394" s="52">
        <v>25000</v>
      </c>
    </row>
    <row r="1395" hidden="1" customHeight="1" spans="1:3">
      <c r="A1395" s="11">
        <v>1535</v>
      </c>
      <c r="B1395" s="25">
        <v>4</v>
      </c>
      <c r="C1395" s="52">
        <v>470800</v>
      </c>
    </row>
    <row r="1396" hidden="1" customHeight="1" spans="1:3">
      <c r="A1396" s="11">
        <v>1536</v>
      </c>
      <c r="B1396" s="25">
        <v>1</v>
      </c>
      <c r="C1396" s="52">
        <v>832400</v>
      </c>
    </row>
    <row r="1397" hidden="1" customHeight="1" spans="1:3">
      <c r="A1397" s="11">
        <v>1537</v>
      </c>
      <c r="B1397" s="25">
        <v>3</v>
      </c>
      <c r="C1397" s="52">
        <v>2896400</v>
      </c>
    </row>
    <row r="1398" customHeight="1" spans="1:3">
      <c r="A1398" s="11">
        <v>1538</v>
      </c>
      <c r="B1398" s="25">
        <v>1</v>
      </c>
      <c r="C1398" s="52">
        <v>145258</v>
      </c>
    </row>
    <row r="1399" customHeight="1" spans="1:3">
      <c r="A1399" s="11">
        <v>1539</v>
      </c>
      <c r="B1399" s="25">
        <v>3</v>
      </c>
      <c r="C1399" s="52">
        <v>1693568</v>
      </c>
    </row>
    <row r="1400" hidden="1" customHeight="1" spans="1:3">
      <c r="A1400" s="11">
        <v>1540</v>
      </c>
      <c r="B1400" s="25">
        <v>1</v>
      </c>
      <c r="C1400" s="52">
        <v>159100</v>
      </c>
    </row>
    <row r="1401" hidden="1" customHeight="1" spans="1:3">
      <c r="A1401" s="11">
        <v>1541</v>
      </c>
      <c r="B1401" s="25">
        <v>2</v>
      </c>
      <c r="C1401" s="52">
        <v>1876200</v>
      </c>
    </row>
    <row r="1402" hidden="1" customHeight="1" spans="1:3">
      <c r="A1402" s="11">
        <v>1542</v>
      </c>
      <c r="B1402" s="25">
        <v>1</v>
      </c>
      <c r="C1402" s="52">
        <v>252520</v>
      </c>
    </row>
    <row r="1403" hidden="1" customHeight="1" spans="1:3">
      <c r="A1403" s="11">
        <v>1543</v>
      </c>
      <c r="B1403" s="25">
        <v>1</v>
      </c>
      <c r="C1403" s="52">
        <v>749600</v>
      </c>
    </row>
    <row r="1404" hidden="1" customHeight="1" spans="1:3">
      <c r="A1404" s="11">
        <v>1544</v>
      </c>
      <c r="B1404" s="25">
        <v>1</v>
      </c>
      <c r="C1404" s="52">
        <v>1031200</v>
      </c>
    </row>
    <row r="1405" hidden="1" customHeight="1" spans="1:3">
      <c r="A1405" s="11">
        <v>1545</v>
      </c>
      <c r="B1405" s="25">
        <v>2</v>
      </c>
      <c r="C1405" s="52">
        <v>7740700</v>
      </c>
    </row>
    <row r="1406" hidden="1" customHeight="1" spans="1:3">
      <c r="A1406" s="11">
        <v>1546</v>
      </c>
      <c r="B1406" s="25">
        <v>1</v>
      </c>
      <c r="C1406" s="52">
        <v>100300</v>
      </c>
    </row>
    <row r="1407" hidden="1" customHeight="1" spans="1:3">
      <c r="A1407" s="11">
        <v>1547</v>
      </c>
      <c r="B1407" s="25">
        <v>1</v>
      </c>
      <c r="C1407" s="52">
        <v>61800</v>
      </c>
    </row>
    <row r="1408" hidden="1" customHeight="1" spans="1:3">
      <c r="A1408" s="11">
        <v>1548</v>
      </c>
      <c r="B1408" s="25">
        <v>1</v>
      </c>
      <c r="C1408" s="52">
        <v>262300</v>
      </c>
    </row>
    <row r="1409" hidden="1" customHeight="1" spans="1:3">
      <c r="A1409" s="11">
        <v>1549</v>
      </c>
      <c r="B1409" s="25">
        <v>1</v>
      </c>
      <c r="C1409" s="52">
        <v>97100</v>
      </c>
    </row>
    <row r="1410" hidden="1" customHeight="1" spans="1:3">
      <c r="A1410" s="11">
        <v>1550</v>
      </c>
      <c r="B1410" s="25">
        <v>2</v>
      </c>
      <c r="C1410" s="52">
        <v>262100</v>
      </c>
    </row>
    <row r="1411" customHeight="1" spans="1:3">
      <c r="A1411" s="11">
        <v>1551</v>
      </c>
      <c r="B1411" s="25">
        <v>1</v>
      </c>
      <c r="C1411" s="52">
        <v>131300</v>
      </c>
    </row>
    <row r="1412" hidden="1" customHeight="1" spans="1:3">
      <c r="A1412" s="11">
        <v>1552</v>
      </c>
      <c r="B1412" s="25">
        <v>1</v>
      </c>
      <c r="C1412" s="52">
        <v>2372600</v>
      </c>
    </row>
    <row r="1413" hidden="1" customHeight="1" spans="1:3">
      <c r="A1413" s="11">
        <v>1553</v>
      </c>
      <c r="B1413" s="25">
        <v>2</v>
      </c>
      <c r="C1413" s="52">
        <v>3251000</v>
      </c>
    </row>
    <row r="1414" hidden="1" customHeight="1" spans="1:3">
      <c r="A1414" s="11">
        <v>1554</v>
      </c>
      <c r="B1414" s="25">
        <v>2</v>
      </c>
      <c r="C1414" s="52">
        <v>2853500</v>
      </c>
    </row>
    <row r="1415" customHeight="1" spans="1:3">
      <c r="A1415" s="11">
        <v>1555</v>
      </c>
      <c r="B1415" s="25">
        <v>1</v>
      </c>
      <c r="C1415" s="52">
        <v>2445600</v>
      </c>
    </row>
    <row r="1416" hidden="1" customHeight="1" spans="1:3">
      <c r="A1416" s="11">
        <v>1556</v>
      </c>
      <c r="B1416" s="25">
        <v>1</v>
      </c>
      <c r="C1416" s="52">
        <v>2972000</v>
      </c>
    </row>
    <row r="1417" hidden="1" customHeight="1" spans="1:3">
      <c r="A1417" s="11">
        <v>1557</v>
      </c>
      <c r="B1417" s="25">
        <v>1</v>
      </c>
      <c r="C1417" s="52">
        <v>1264000</v>
      </c>
    </row>
    <row r="1418" hidden="1" customHeight="1" spans="1:3">
      <c r="A1418" s="11">
        <v>1558</v>
      </c>
      <c r="B1418" s="25">
        <v>1</v>
      </c>
      <c r="C1418" s="52">
        <v>1264000</v>
      </c>
    </row>
    <row r="1419" hidden="1" customHeight="1" spans="1:3">
      <c r="A1419" s="11">
        <v>1559</v>
      </c>
      <c r="B1419" s="25">
        <v>1</v>
      </c>
      <c r="C1419" s="52">
        <v>212518</v>
      </c>
    </row>
    <row r="1420" hidden="1" customHeight="1" spans="1:3">
      <c r="A1420" s="11">
        <v>1560</v>
      </c>
      <c r="B1420" s="25">
        <v>1</v>
      </c>
      <c r="C1420" s="52">
        <v>294400</v>
      </c>
    </row>
    <row r="1421" customHeight="1" spans="1:3">
      <c r="A1421" s="11">
        <v>1561</v>
      </c>
      <c r="B1421" s="25">
        <v>1</v>
      </c>
      <c r="C1421" s="52">
        <v>212800</v>
      </c>
    </row>
    <row r="1422" hidden="1" customHeight="1" spans="1:3">
      <c r="A1422" s="11">
        <v>1562</v>
      </c>
      <c r="B1422" s="25">
        <v>1</v>
      </c>
      <c r="C1422" s="52">
        <v>1519840</v>
      </c>
    </row>
    <row r="1423" hidden="1" customHeight="1" spans="1:3">
      <c r="A1423" s="11">
        <v>1563</v>
      </c>
      <c r="B1423" s="25">
        <v>1</v>
      </c>
      <c r="C1423" s="52">
        <v>1119900</v>
      </c>
    </row>
    <row r="1424" hidden="1" customHeight="1" spans="1:3">
      <c r="A1424" s="11">
        <v>1564</v>
      </c>
      <c r="B1424" s="25">
        <v>2</v>
      </c>
      <c r="C1424" s="52">
        <v>29597232</v>
      </c>
    </row>
    <row r="1425" hidden="1" customHeight="1" spans="1:3">
      <c r="A1425" s="11">
        <v>1565</v>
      </c>
      <c r="B1425" s="25">
        <v>2</v>
      </c>
      <c r="C1425" s="52">
        <v>452900</v>
      </c>
    </row>
    <row r="1426" hidden="1" customHeight="1" spans="1:3">
      <c r="A1426" s="11">
        <v>1566</v>
      </c>
      <c r="B1426" s="25">
        <v>1</v>
      </c>
      <c r="C1426" s="52">
        <v>4824500</v>
      </c>
    </row>
    <row r="1427" hidden="1" customHeight="1" spans="1:3">
      <c r="A1427" s="11">
        <v>1567</v>
      </c>
      <c r="B1427" s="25">
        <v>4</v>
      </c>
      <c r="C1427" s="52">
        <v>5124700</v>
      </c>
    </row>
    <row r="1428" customHeight="1" spans="1:3">
      <c r="A1428" s="11">
        <v>1568</v>
      </c>
      <c r="B1428" s="25">
        <v>1</v>
      </c>
      <c r="C1428" s="52">
        <v>129918</v>
      </c>
    </row>
    <row r="1429" hidden="1" customHeight="1" spans="1:3">
      <c r="A1429" s="11">
        <v>1569</v>
      </c>
      <c r="B1429" s="25">
        <v>1</v>
      </c>
      <c r="C1429" s="52">
        <v>106672</v>
      </c>
    </row>
    <row r="1430" hidden="1" customHeight="1" spans="1:3">
      <c r="A1430" s="11">
        <v>1570</v>
      </c>
      <c r="B1430" s="25">
        <v>3</v>
      </c>
      <c r="C1430" s="52">
        <v>375000</v>
      </c>
    </row>
    <row r="1431" hidden="1" customHeight="1" spans="1:3">
      <c r="A1431" s="11">
        <v>1571</v>
      </c>
      <c r="B1431" s="25">
        <v>1</v>
      </c>
      <c r="C1431" s="52">
        <v>130500</v>
      </c>
    </row>
    <row r="1432" hidden="1" customHeight="1" spans="1:3">
      <c r="A1432" s="11">
        <v>1572</v>
      </c>
      <c r="B1432" s="25">
        <v>1</v>
      </c>
      <c r="C1432" s="52">
        <v>188500</v>
      </c>
    </row>
    <row r="1433" customHeight="1" spans="1:3">
      <c r="A1433" s="11">
        <v>1573</v>
      </c>
      <c r="B1433" s="25">
        <v>1</v>
      </c>
      <c r="C1433" s="52">
        <v>343600</v>
      </c>
    </row>
    <row r="1434" hidden="1" customHeight="1" spans="1:3">
      <c r="A1434" s="11">
        <v>1574</v>
      </c>
      <c r="B1434" s="25">
        <v>1</v>
      </c>
      <c r="C1434" s="52">
        <v>116700</v>
      </c>
    </row>
    <row r="1435" customHeight="1" spans="1:3">
      <c r="A1435" s="11">
        <v>1575</v>
      </c>
      <c r="B1435" s="25">
        <v>1</v>
      </c>
      <c r="C1435" s="52">
        <v>116700</v>
      </c>
    </row>
    <row r="1436" hidden="1" customHeight="1" spans="1:3">
      <c r="A1436" s="11">
        <v>1576</v>
      </c>
      <c r="B1436" s="25">
        <v>1</v>
      </c>
      <c r="C1436" s="52">
        <v>1302300</v>
      </c>
    </row>
    <row r="1437" customHeight="1" spans="1:3">
      <c r="A1437" s="11">
        <v>1577</v>
      </c>
      <c r="B1437" s="25">
        <v>1</v>
      </c>
      <c r="C1437" s="52">
        <v>119700</v>
      </c>
    </row>
    <row r="1438" hidden="1" customHeight="1" spans="1:3">
      <c r="A1438" s="11">
        <v>1578</v>
      </c>
      <c r="B1438" s="25">
        <v>2</v>
      </c>
      <c r="C1438" s="52">
        <v>988500</v>
      </c>
    </row>
    <row r="1439" hidden="1" customHeight="1" spans="1:3">
      <c r="A1439" s="11">
        <v>1579</v>
      </c>
      <c r="B1439" s="25">
        <v>9</v>
      </c>
      <c r="C1439" s="52">
        <v>6355900</v>
      </c>
    </row>
    <row r="1440" hidden="1" customHeight="1" spans="1:3">
      <c r="A1440" s="11">
        <v>1580</v>
      </c>
      <c r="B1440" s="25">
        <v>2</v>
      </c>
      <c r="C1440" s="52">
        <v>316600</v>
      </c>
    </row>
    <row r="1441" hidden="1" customHeight="1" spans="1:3">
      <c r="A1441" s="11">
        <v>1581</v>
      </c>
      <c r="B1441" s="25">
        <v>3</v>
      </c>
      <c r="C1441" s="52">
        <v>835900</v>
      </c>
    </row>
    <row r="1442" hidden="1" customHeight="1" spans="1:3">
      <c r="A1442" s="11">
        <v>1582</v>
      </c>
      <c r="B1442" s="25">
        <v>1</v>
      </c>
      <c r="C1442" s="52">
        <v>64200</v>
      </c>
    </row>
    <row r="1443" hidden="1" customHeight="1" spans="1:3">
      <c r="A1443" s="11">
        <v>1583</v>
      </c>
      <c r="B1443" s="25">
        <v>1</v>
      </c>
      <c r="C1443" s="52">
        <v>99400</v>
      </c>
    </row>
    <row r="1444" customHeight="1" spans="1:3">
      <c r="A1444" s="11">
        <v>1584</v>
      </c>
      <c r="B1444" s="25">
        <v>1</v>
      </c>
      <c r="C1444" s="52">
        <v>1770100</v>
      </c>
    </row>
    <row r="1445" customHeight="1" spans="1:3">
      <c r="A1445" s="11">
        <v>1586</v>
      </c>
      <c r="B1445" s="25">
        <v>1</v>
      </c>
      <c r="C1445" s="52">
        <v>1241400</v>
      </c>
    </row>
    <row r="1446" customHeight="1" spans="1:3">
      <c r="A1446" s="11">
        <v>1587</v>
      </c>
      <c r="B1446" s="25">
        <v>1</v>
      </c>
      <c r="C1446" s="52">
        <v>3500000</v>
      </c>
    </row>
    <row r="1447" hidden="1" customHeight="1" spans="1:3">
      <c r="A1447" s="11">
        <v>1588</v>
      </c>
      <c r="B1447" s="25">
        <v>1</v>
      </c>
      <c r="C1447" s="52">
        <v>2500100</v>
      </c>
    </row>
    <row r="1448" hidden="1" customHeight="1" spans="1:3">
      <c r="A1448" s="11">
        <v>1589</v>
      </c>
      <c r="B1448" s="25">
        <v>13</v>
      </c>
      <c r="C1448" s="52">
        <v>38585500</v>
      </c>
    </row>
    <row r="1449" hidden="1" customHeight="1" spans="1:3">
      <c r="A1449" s="11">
        <v>1590</v>
      </c>
      <c r="B1449" s="25">
        <v>1</v>
      </c>
      <c r="C1449" s="52">
        <v>295100</v>
      </c>
    </row>
    <row r="1450" hidden="1" customHeight="1" spans="1:3">
      <c r="A1450" s="11">
        <v>1591</v>
      </c>
      <c r="B1450" s="25">
        <v>1</v>
      </c>
      <c r="C1450" s="52">
        <v>459700</v>
      </c>
    </row>
    <row r="1451" hidden="1" customHeight="1" spans="1:3">
      <c r="A1451" s="11">
        <v>1592</v>
      </c>
      <c r="B1451" s="25">
        <v>3</v>
      </c>
      <c r="C1451" s="52">
        <v>1370000</v>
      </c>
    </row>
    <row r="1452" hidden="1" customHeight="1" spans="1:3">
      <c r="A1452" s="11">
        <v>1593</v>
      </c>
      <c r="B1452" s="25">
        <v>1</v>
      </c>
      <c r="C1452" s="52">
        <v>160500</v>
      </c>
    </row>
    <row r="1453" hidden="1" customHeight="1" spans="1:3">
      <c r="A1453" s="11">
        <v>1594</v>
      </c>
      <c r="B1453" s="25">
        <v>2</v>
      </c>
      <c r="C1453" s="52">
        <v>1805500</v>
      </c>
    </row>
    <row r="1454" hidden="1" customHeight="1" spans="1:3">
      <c r="A1454" s="11">
        <v>1595</v>
      </c>
      <c r="B1454" s="25">
        <v>6</v>
      </c>
      <c r="C1454" s="52">
        <v>4702100</v>
      </c>
    </row>
    <row r="1455" hidden="1" customHeight="1" spans="1:3">
      <c r="A1455" s="11">
        <v>1596</v>
      </c>
      <c r="B1455" s="25">
        <v>1</v>
      </c>
      <c r="C1455" s="52">
        <v>68200</v>
      </c>
    </row>
    <row r="1456" customHeight="1" spans="1:3">
      <c r="A1456" s="11">
        <v>1597</v>
      </c>
      <c r="B1456" s="25">
        <v>1</v>
      </c>
      <c r="C1456" s="52">
        <v>489600</v>
      </c>
    </row>
    <row r="1457" hidden="1" customHeight="1" spans="1:3">
      <c r="A1457" s="11">
        <v>1598</v>
      </c>
      <c r="B1457" s="25">
        <v>2</v>
      </c>
      <c r="C1457" s="52">
        <v>113400</v>
      </c>
    </row>
    <row r="1458" hidden="1" customHeight="1" spans="1:3">
      <c r="A1458" s="11">
        <v>1599</v>
      </c>
      <c r="B1458" s="25">
        <v>1</v>
      </c>
      <c r="C1458" s="52">
        <v>56300</v>
      </c>
    </row>
    <row r="1459" hidden="1" customHeight="1" spans="1:3">
      <c r="A1459" s="11">
        <v>1600</v>
      </c>
      <c r="B1459" s="25">
        <v>1</v>
      </c>
      <c r="C1459" s="52">
        <v>156600</v>
      </c>
    </row>
    <row r="1460" customHeight="1" spans="1:3">
      <c r="A1460" s="11">
        <v>1601</v>
      </c>
      <c r="B1460" s="25">
        <v>1</v>
      </c>
      <c r="C1460" s="52">
        <v>8024000</v>
      </c>
    </row>
    <row r="1461" hidden="1" customHeight="1" spans="1:3">
      <c r="A1461" s="11">
        <v>1602</v>
      </c>
      <c r="B1461" s="25">
        <v>2</v>
      </c>
      <c r="C1461" s="52">
        <v>13147500</v>
      </c>
    </row>
    <row r="1462" hidden="1" customHeight="1" spans="1:3">
      <c r="A1462" s="11">
        <v>1603</v>
      </c>
      <c r="B1462" s="25">
        <v>1</v>
      </c>
      <c r="C1462" s="52">
        <v>141700</v>
      </c>
    </row>
    <row r="1463" hidden="1" customHeight="1" spans="1:3">
      <c r="A1463" s="11">
        <v>1604</v>
      </c>
      <c r="B1463" s="25">
        <v>1</v>
      </c>
      <c r="C1463" s="52">
        <v>354000</v>
      </c>
    </row>
    <row r="1464" hidden="1" customHeight="1" spans="1:3">
      <c r="A1464" s="11">
        <v>1605</v>
      </c>
      <c r="B1464" s="25">
        <v>3</v>
      </c>
      <c r="C1464" s="52">
        <v>1594600</v>
      </c>
    </row>
    <row r="1465" hidden="1" customHeight="1" spans="1:3">
      <c r="A1465" s="11">
        <v>1606</v>
      </c>
      <c r="B1465" s="25">
        <v>1</v>
      </c>
      <c r="C1465" s="52">
        <v>64500</v>
      </c>
    </row>
    <row r="1466" hidden="1" customHeight="1" spans="1:3">
      <c r="A1466" s="11">
        <v>1607</v>
      </c>
      <c r="B1466" s="25">
        <v>1</v>
      </c>
      <c r="C1466" s="52">
        <v>59200</v>
      </c>
    </row>
    <row r="1467" hidden="1" customHeight="1" spans="1:3">
      <c r="A1467" s="11">
        <v>1608</v>
      </c>
      <c r="B1467" s="25">
        <v>1</v>
      </c>
      <c r="C1467" s="52">
        <v>3540000</v>
      </c>
    </row>
    <row r="1468" customHeight="1" spans="1:3">
      <c r="A1468" s="11">
        <v>1609</v>
      </c>
      <c r="B1468" s="25">
        <v>2</v>
      </c>
      <c r="C1468" s="52">
        <v>3059400</v>
      </c>
    </row>
    <row r="1469" hidden="1" customHeight="1" spans="1:3">
      <c r="A1469" s="11">
        <v>1610</v>
      </c>
      <c r="B1469" s="25">
        <v>1</v>
      </c>
      <c r="C1469" s="52">
        <v>76000</v>
      </c>
    </row>
    <row r="1470" hidden="1" customHeight="1" spans="1:3">
      <c r="A1470" s="11">
        <v>1611</v>
      </c>
      <c r="B1470" s="25">
        <v>1</v>
      </c>
      <c r="C1470" s="52">
        <v>587300</v>
      </c>
    </row>
    <row r="1471" hidden="1" customHeight="1" spans="1:3">
      <c r="A1471" s="11">
        <v>1612</v>
      </c>
      <c r="B1471" s="25">
        <v>1</v>
      </c>
      <c r="C1471" s="52">
        <v>188900</v>
      </c>
    </row>
    <row r="1472" hidden="1" customHeight="1" spans="1:3">
      <c r="A1472" s="11">
        <v>1613</v>
      </c>
      <c r="B1472" s="25">
        <v>1</v>
      </c>
      <c r="C1472" s="52">
        <v>35400</v>
      </c>
    </row>
    <row r="1473" customHeight="1" spans="1:3">
      <c r="A1473" s="11">
        <v>1614</v>
      </c>
      <c r="B1473" s="25">
        <v>1</v>
      </c>
      <c r="C1473" s="52">
        <v>67500</v>
      </c>
    </row>
    <row r="1474" hidden="1" customHeight="1" spans="1:3">
      <c r="A1474" s="11">
        <v>1615</v>
      </c>
      <c r="B1474" s="25">
        <v>3</v>
      </c>
      <c r="C1474" s="52">
        <v>492600</v>
      </c>
    </row>
    <row r="1475" customHeight="1" spans="1:3">
      <c r="A1475" s="11">
        <v>1616</v>
      </c>
      <c r="B1475" s="25">
        <v>1</v>
      </c>
      <c r="C1475" s="52">
        <v>236000</v>
      </c>
    </row>
    <row r="1476" customHeight="1" spans="1:3">
      <c r="A1476" s="11">
        <v>1617</v>
      </c>
      <c r="B1476" s="25">
        <v>1</v>
      </c>
      <c r="C1476" s="52">
        <v>83100</v>
      </c>
    </row>
    <row r="1477" customHeight="1" spans="1:3">
      <c r="A1477" s="11">
        <v>1618</v>
      </c>
      <c r="B1477" s="25">
        <v>1</v>
      </c>
      <c r="C1477" s="52">
        <v>5546000</v>
      </c>
    </row>
    <row r="1478" hidden="1" customHeight="1" spans="1:3">
      <c r="A1478" s="11">
        <v>1619</v>
      </c>
      <c r="B1478" s="25">
        <v>3</v>
      </c>
      <c r="C1478" s="52">
        <v>6618600</v>
      </c>
    </row>
    <row r="1479" hidden="1" customHeight="1" spans="1:3">
      <c r="A1479" s="11">
        <v>1620</v>
      </c>
      <c r="B1479" s="25">
        <v>1</v>
      </c>
      <c r="C1479" s="52">
        <v>742000</v>
      </c>
    </row>
    <row r="1480" customHeight="1" spans="1:3">
      <c r="A1480" s="11">
        <v>1621</v>
      </c>
      <c r="B1480" s="25">
        <v>2</v>
      </c>
      <c r="C1480" s="52">
        <v>654500</v>
      </c>
    </row>
    <row r="1481" hidden="1" customHeight="1" spans="1:3">
      <c r="A1481" s="11">
        <v>1622</v>
      </c>
      <c r="B1481" s="25">
        <v>1</v>
      </c>
      <c r="C1481" s="52">
        <v>564394</v>
      </c>
    </row>
    <row r="1482" hidden="1" customHeight="1" spans="1:3">
      <c r="A1482" s="11">
        <v>1623</v>
      </c>
      <c r="B1482" s="25">
        <v>1</v>
      </c>
      <c r="C1482" s="52">
        <v>176900</v>
      </c>
    </row>
    <row r="1483" hidden="1" customHeight="1" spans="1:3">
      <c r="A1483" s="11">
        <v>1624</v>
      </c>
      <c r="B1483" s="25">
        <v>1</v>
      </c>
      <c r="C1483" s="52">
        <v>224200</v>
      </c>
    </row>
    <row r="1484" customHeight="1" spans="1:3">
      <c r="A1484" s="11">
        <v>1625</v>
      </c>
      <c r="B1484" s="25">
        <v>1</v>
      </c>
      <c r="C1484" s="52">
        <v>445900</v>
      </c>
    </row>
    <row r="1485" hidden="1" customHeight="1" spans="1:3">
      <c r="A1485" s="11">
        <v>1626</v>
      </c>
      <c r="B1485" s="25">
        <v>1</v>
      </c>
      <c r="C1485" s="52">
        <v>83900</v>
      </c>
    </row>
    <row r="1486" customHeight="1" spans="1:3">
      <c r="A1486" s="11">
        <v>1628</v>
      </c>
      <c r="B1486" s="25">
        <v>1</v>
      </c>
      <c r="C1486" s="52">
        <v>67600</v>
      </c>
    </row>
    <row r="1487" hidden="1" customHeight="1" spans="1:3">
      <c r="A1487" s="11">
        <v>1630</v>
      </c>
      <c r="B1487" s="25">
        <v>1</v>
      </c>
      <c r="C1487" s="52">
        <v>170800</v>
      </c>
    </row>
    <row r="1488" hidden="1" customHeight="1" spans="1:3">
      <c r="A1488" s="11">
        <v>1631</v>
      </c>
      <c r="B1488" s="25">
        <v>1</v>
      </c>
      <c r="C1488" s="52">
        <v>184100</v>
      </c>
    </row>
    <row r="1489" hidden="1" customHeight="1" spans="1:3">
      <c r="A1489" s="11">
        <v>1633</v>
      </c>
      <c r="B1489" s="25">
        <v>1</v>
      </c>
      <c r="C1489" s="52">
        <v>81000</v>
      </c>
    </row>
    <row r="1490" hidden="1" customHeight="1" spans="1:3">
      <c r="A1490" s="11">
        <v>1634</v>
      </c>
      <c r="B1490" s="25">
        <v>1</v>
      </c>
      <c r="C1490" s="52">
        <v>717000</v>
      </c>
    </row>
    <row r="1491" customHeight="1" spans="1:3">
      <c r="A1491" s="11">
        <v>1635</v>
      </c>
      <c r="B1491" s="25">
        <v>1</v>
      </c>
      <c r="C1491" s="52">
        <v>347200</v>
      </c>
    </row>
    <row r="1492" hidden="1" customHeight="1" spans="1:3">
      <c r="A1492" s="11">
        <v>1636</v>
      </c>
      <c r="B1492" s="25">
        <v>1</v>
      </c>
      <c r="C1492" s="52">
        <v>4130000</v>
      </c>
    </row>
    <row r="1493" hidden="1" customHeight="1" spans="1:3">
      <c r="A1493" s="11">
        <v>1637</v>
      </c>
      <c r="B1493" s="25">
        <v>1</v>
      </c>
      <c r="C1493" s="52">
        <v>449900</v>
      </c>
    </row>
    <row r="1494" hidden="1" customHeight="1" spans="1:3">
      <c r="A1494" s="11">
        <v>1638</v>
      </c>
      <c r="B1494" s="25">
        <v>1</v>
      </c>
      <c r="C1494" s="52">
        <v>2453300</v>
      </c>
    </row>
    <row r="1495" hidden="1" customHeight="1" spans="1:3">
      <c r="A1495" s="11">
        <v>1640</v>
      </c>
      <c r="B1495" s="25">
        <v>2</v>
      </c>
      <c r="C1495" s="52">
        <v>546300</v>
      </c>
    </row>
    <row r="1496" hidden="1" customHeight="1" spans="1:3">
      <c r="A1496" s="11">
        <v>1641</v>
      </c>
      <c r="B1496" s="25">
        <v>1</v>
      </c>
      <c r="C1496" s="52">
        <v>3599000</v>
      </c>
    </row>
    <row r="1497" hidden="1" customHeight="1" spans="1:3">
      <c r="A1497" s="11">
        <v>1642</v>
      </c>
      <c r="B1497" s="25">
        <v>1</v>
      </c>
      <c r="C1497" s="52">
        <v>918500</v>
      </c>
    </row>
    <row r="1498" hidden="1" customHeight="1" spans="1:3">
      <c r="A1498" s="11">
        <v>1643</v>
      </c>
      <c r="B1498" s="25">
        <v>1</v>
      </c>
      <c r="C1498" s="52">
        <v>184600</v>
      </c>
    </row>
    <row r="1499" customHeight="1" spans="1:3">
      <c r="A1499" s="11">
        <v>1644</v>
      </c>
      <c r="B1499" s="25">
        <v>1</v>
      </c>
      <c r="C1499" s="52">
        <v>138900</v>
      </c>
    </row>
    <row r="1500" hidden="1" customHeight="1" spans="1:3">
      <c r="A1500" s="11">
        <v>1645</v>
      </c>
      <c r="B1500" s="25">
        <v>2</v>
      </c>
      <c r="C1500" s="52">
        <v>173100</v>
      </c>
    </row>
    <row r="1501" hidden="1" customHeight="1" spans="1:3">
      <c r="A1501" s="11">
        <v>1646</v>
      </c>
      <c r="B1501" s="25">
        <v>1</v>
      </c>
      <c r="C1501" s="52">
        <v>4374900</v>
      </c>
    </row>
    <row r="1502" hidden="1" customHeight="1" spans="1:3">
      <c r="A1502" s="11">
        <v>1647</v>
      </c>
      <c r="B1502" s="25">
        <v>1</v>
      </c>
      <c r="C1502" s="52">
        <v>1256300</v>
      </c>
    </row>
    <row r="1503" customHeight="1" spans="1:3">
      <c r="A1503" s="11">
        <v>1648</v>
      </c>
      <c r="B1503" s="25">
        <v>2</v>
      </c>
      <c r="C1503" s="52">
        <v>9174000</v>
      </c>
    </row>
    <row r="1504" hidden="1" customHeight="1" spans="1:3">
      <c r="A1504" s="11">
        <v>1649</v>
      </c>
      <c r="B1504" s="25">
        <v>5</v>
      </c>
      <c r="C1504" s="52">
        <v>16575900</v>
      </c>
    </row>
    <row r="1505" customHeight="1" spans="1:3">
      <c r="A1505" s="11">
        <v>1650</v>
      </c>
      <c r="B1505" s="25">
        <v>1</v>
      </c>
      <c r="C1505" s="52">
        <v>1852600</v>
      </c>
    </row>
    <row r="1506" hidden="1" customHeight="1" spans="1:3">
      <c r="A1506" s="11">
        <v>1651</v>
      </c>
      <c r="B1506" s="25">
        <v>3</v>
      </c>
      <c r="C1506" s="52">
        <v>83484800</v>
      </c>
    </row>
    <row r="1507" hidden="1" customHeight="1" spans="1:3">
      <c r="A1507" s="11">
        <v>1652</v>
      </c>
      <c r="B1507" s="25">
        <v>1</v>
      </c>
      <c r="C1507" s="52">
        <v>6292800</v>
      </c>
    </row>
    <row r="1508" hidden="1" customHeight="1" spans="1:3">
      <c r="A1508" s="11">
        <v>1653</v>
      </c>
      <c r="B1508" s="25">
        <v>2</v>
      </c>
      <c r="C1508" s="52">
        <v>125300</v>
      </c>
    </row>
    <row r="1509" hidden="1" customHeight="1" spans="1:3">
      <c r="A1509" s="11">
        <v>1654</v>
      </c>
      <c r="B1509" s="25">
        <v>1</v>
      </c>
      <c r="C1509" s="52">
        <v>103000</v>
      </c>
    </row>
    <row r="1510" hidden="1" customHeight="1" spans="1:3">
      <c r="A1510" s="11">
        <v>1655</v>
      </c>
      <c r="B1510" s="25">
        <v>3</v>
      </c>
      <c r="C1510" s="52">
        <v>430000</v>
      </c>
    </row>
    <row r="1511" hidden="1" customHeight="1" spans="1:3">
      <c r="A1511" s="11">
        <v>1656</v>
      </c>
      <c r="B1511" s="25">
        <v>1</v>
      </c>
      <c r="C1511" s="52">
        <v>190400</v>
      </c>
    </row>
    <row r="1512" hidden="1" customHeight="1" spans="1:3">
      <c r="A1512" s="11">
        <v>1657</v>
      </c>
      <c r="B1512" s="25">
        <v>1</v>
      </c>
      <c r="C1512" s="52">
        <v>162100</v>
      </c>
    </row>
    <row r="1513" hidden="1" customHeight="1" spans="1:3">
      <c r="A1513" s="11">
        <v>1658</v>
      </c>
      <c r="B1513" s="25">
        <v>1</v>
      </c>
      <c r="C1513" s="52">
        <v>332100</v>
      </c>
    </row>
    <row r="1514" hidden="1" customHeight="1" spans="1:3">
      <c r="A1514" s="11">
        <v>1659</v>
      </c>
      <c r="B1514" s="25">
        <v>1</v>
      </c>
      <c r="C1514" s="52">
        <v>2024600</v>
      </c>
    </row>
    <row r="1515" customHeight="1" spans="1:3">
      <c r="A1515" s="11">
        <v>1660</v>
      </c>
      <c r="B1515" s="25">
        <v>1</v>
      </c>
      <c r="C1515" s="52">
        <v>1273102</v>
      </c>
    </row>
    <row r="1516" hidden="1" customHeight="1" spans="1:3">
      <c r="A1516" s="11">
        <v>1661</v>
      </c>
      <c r="B1516" s="25">
        <v>2</v>
      </c>
      <c r="C1516" s="52">
        <v>3867000</v>
      </c>
    </row>
    <row r="1517" customHeight="1" spans="1:3">
      <c r="A1517" s="11">
        <v>1662</v>
      </c>
      <c r="B1517" s="25">
        <v>1</v>
      </c>
      <c r="C1517" s="52">
        <v>2242000</v>
      </c>
    </row>
    <row r="1518" customHeight="1" spans="1:3">
      <c r="A1518" s="11">
        <v>1663</v>
      </c>
      <c r="B1518" s="25">
        <v>2</v>
      </c>
      <c r="C1518" s="52">
        <v>2769600</v>
      </c>
    </row>
    <row r="1519" customHeight="1" spans="1:3">
      <c r="A1519" s="11">
        <v>1664</v>
      </c>
      <c r="B1519" s="25">
        <v>3</v>
      </c>
      <c r="C1519" s="52">
        <v>8602800</v>
      </c>
    </row>
    <row r="1520" customHeight="1" spans="1:3">
      <c r="A1520" s="11">
        <v>1665</v>
      </c>
      <c r="B1520" s="25">
        <v>1</v>
      </c>
      <c r="C1520" s="52">
        <v>56200</v>
      </c>
    </row>
    <row r="1521" hidden="1" customHeight="1" spans="1:3">
      <c r="A1521" s="11">
        <v>1666</v>
      </c>
      <c r="B1521" s="25">
        <v>1</v>
      </c>
      <c r="C1521" s="52">
        <v>166262</v>
      </c>
    </row>
    <row r="1522" hidden="1" customHeight="1" spans="1:3">
      <c r="A1522" s="11">
        <v>1667</v>
      </c>
      <c r="B1522" s="25">
        <v>1</v>
      </c>
      <c r="C1522" s="52">
        <v>5310000</v>
      </c>
    </row>
    <row r="1523" customHeight="1" spans="1:3">
      <c r="A1523" s="11">
        <v>1668</v>
      </c>
      <c r="B1523" s="25">
        <v>1</v>
      </c>
      <c r="C1523" s="52">
        <v>2376992</v>
      </c>
    </row>
    <row r="1524" customHeight="1" spans="1:3">
      <c r="A1524" s="11">
        <v>1669</v>
      </c>
      <c r="B1524" s="25">
        <v>1</v>
      </c>
      <c r="C1524" s="52">
        <v>301500</v>
      </c>
    </row>
    <row r="1525" hidden="1" customHeight="1" spans="1:3">
      <c r="A1525" s="11">
        <v>1670</v>
      </c>
      <c r="B1525" s="25">
        <v>2</v>
      </c>
      <c r="C1525" s="52">
        <v>6462500</v>
      </c>
    </row>
    <row r="1526" hidden="1" customHeight="1" spans="1:3">
      <c r="A1526" s="11">
        <v>1671</v>
      </c>
      <c r="B1526" s="25">
        <v>1</v>
      </c>
      <c r="C1526" s="52">
        <v>378400</v>
      </c>
    </row>
    <row r="1527" hidden="1" customHeight="1" spans="1:3">
      <c r="A1527" s="11">
        <v>1672</v>
      </c>
      <c r="B1527" s="25">
        <v>1</v>
      </c>
      <c r="C1527" s="52">
        <v>338900</v>
      </c>
    </row>
    <row r="1528" customHeight="1" spans="1:3">
      <c r="A1528" s="11">
        <v>1673</v>
      </c>
      <c r="B1528" s="25">
        <v>1</v>
      </c>
      <c r="C1528" s="52">
        <v>634200</v>
      </c>
    </row>
    <row r="1529" hidden="1" customHeight="1" spans="1:3">
      <c r="A1529" s="11">
        <v>1674</v>
      </c>
      <c r="B1529" s="25">
        <v>1</v>
      </c>
      <c r="C1529" s="52">
        <v>87500</v>
      </c>
    </row>
    <row r="1530" hidden="1" customHeight="1" spans="1:3">
      <c r="A1530" s="11">
        <v>1675</v>
      </c>
      <c r="B1530" s="25">
        <v>1</v>
      </c>
      <c r="C1530" s="52">
        <v>49400</v>
      </c>
    </row>
    <row r="1531" hidden="1" customHeight="1" spans="1:3">
      <c r="A1531" s="11">
        <v>1678</v>
      </c>
      <c r="B1531" s="25">
        <v>1</v>
      </c>
      <c r="C1531" s="52">
        <v>308700</v>
      </c>
    </row>
    <row r="1532" customHeight="1" spans="1:3">
      <c r="A1532" s="11">
        <v>1679</v>
      </c>
      <c r="B1532" s="25">
        <v>1</v>
      </c>
      <c r="C1532" s="52">
        <v>31860000</v>
      </c>
    </row>
    <row r="1533" hidden="1" customHeight="1" spans="1:3">
      <c r="A1533" s="11">
        <v>1680</v>
      </c>
      <c r="B1533" s="25">
        <v>3</v>
      </c>
      <c r="C1533" s="52">
        <v>1521600</v>
      </c>
    </row>
    <row r="1534" customHeight="1" spans="1:3">
      <c r="A1534" s="11">
        <v>1681</v>
      </c>
      <c r="B1534" s="25">
        <v>1</v>
      </c>
      <c r="C1534" s="52">
        <v>118000</v>
      </c>
    </row>
    <row r="1535" hidden="1" customHeight="1" spans="1:3">
      <c r="A1535" s="11">
        <v>1682</v>
      </c>
      <c r="B1535" s="25">
        <v>2</v>
      </c>
      <c r="C1535" s="52">
        <v>205200</v>
      </c>
    </row>
    <row r="1536" customHeight="1" spans="1:3">
      <c r="A1536" s="11">
        <v>1683</v>
      </c>
      <c r="B1536" s="25">
        <v>1</v>
      </c>
      <c r="C1536" s="52">
        <v>248400</v>
      </c>
    </row>
    <row r="1537" hidden="1" customHeight="1" spans="1:3">
      <c r="A1537" s="11">
        <v>1684</v>
      </c>
      <c r="B1537" s="25">
        <v>1</v>
      </c>
      <c r="C1537" s="52">
        <v>4130000</v>
      </c>
    </row>
    <row r="1538" hidden="1" customHeight="1" spans="1:3">
      <c r="A1538" s="11">
        <v>1685</v>
      </c>
      <c r="B1538" s="25">
        <v>1</v>
      </c>
      <c r="C1538" s="52">
        <v>116700</v>
      </c>
    </row>
    <row r="1539" hidden="1" customHeight="1" spans="1:3">
      <c r="A1539" s="11">
        <v>1686</v>
      </c>
      <c r="B1539" s="25">
        <v>2</v>
      </c>
      <c r="C1539" s="52">
        <v>201700</v>
      </c>
    </row>
    <row r="1540" hidden="1" customHeight="1" spans="1:3">
      <c r="A1540" s="11">
        <v>1687</v>
      </c>
      <c r="B1540" s="25">
        <v>1</v>
      </c>
      <c r="C1540" s="52">
        <v>116700</v>
      </c>
    </row>
    <row r="1541" hidden="1" customHeight="1" spans="1:3">
      <c r="A1541" s="11">
        <v>1688</v>
      </c>
      <c r="B1541" s="25">
        <v>1</v>
      </c>
      <c r="C1541" s="52">
        <v>116700</v>
      </c>
    </row>
    <row r="1542" hidden="1" customHeight="1" spans="1:3">
      <c r="A1542" s="11">
        <v>1691</v>
      </c>
      <c r="B1542" s="25">
        <v>2</v>
      </c>
      <c r="C1542" s="52">
        <v>954000</v>
      </c>
    </row>
    <row r="1543" hidden="1" customHeight="1" spans="1:3">
      <c r="A1543" s="11">
        <v>1692</v>
      </c>
      <c r="B1543" s="25">
        <v>1</v>
      </c>
      <c r="C1543" s="52">
        <v>800000</v>
      </c>
    </row>
    <row r="1544" hidden="1" customHeight="1" spans="1:3">
      <c r="A1544" s="11">
        <v>1693</v>
      </c>
      <c r="B1544" s="25">
        <v>1</v>
      </c>
      <c r="C1544" s="52">
        <v>1981600</v>
      </c>
    </row>
    <row r="1545" hidden="1" customHeight="1" spans="1:3">
      <c r="A1545" s="11">
        <v>1694</v>
      </c>
      <c r="B1545" s="25">
        <v>2</v>
      </c>
      <c r="C1545" s="52">
        <v>1480900</v>
      </c>
    </row>
    <row r="1546" hidden="1" customHeight="1" spans="1:3">
      <c r="A1546" s="11">
        <v>1695</v>
      </c>
      <c r="B1546" s="25">
        <v>1</v>
      </c>
      <c r="C1546" s="52">
        <v>725700</v>
      </c>
    </row>
    <row r="1547" customHeight="1" spans="1:3">
      <c r="A1547" s="11">
        <v>1696</v>
      </c>
      <c r="B1547" s="25">
        <v>3</v>
      </c>
      <c r="C1547" s="52">
        <v>1015200</v>
      </c>
    </row>
    <row r="1548" customHeight="1" spans="1:3">
      <c r="A1548" s="11">
        <v>1697</v>
      </c>
      <c r="B1548" s="25">
        <v>1</v>
      </c>
      <c r="C1548" s="52">
        <v>114500</v>
      </c>
    </row>
    <row r="1549" hidden="1" customHeight="1" spans="1:3">
      <c r="A1549" s="11">
        <v>1698</v>
      </c>
      <c r="B1549" s="25">
        <v>1</v>
      </c>
      <c r="C1549" s="52">
        <v>355000</v>
      </c>
    </row>
    <row r="1550" customHeight="1" spans="1:3">
      <c r="A1550" s="11">
        <v>1699</v>
      </c>
      <c r="B1550" s="25">
        <v>1</v>
      </c>
      <c r="C1550" s="52">
        <v>183100</v>
      </c>
    </row>
    <row r="1551" hidden="1" customHeight="1" spans="1:3">
      <c r="A1551" s="11">
        <v>1700</v>
      </c>
      <c r="B1551" s="25">
        <v>1</v>
      </c>
      <c r="C1551" s="52">
        <v>431100</v>
      </c>
    </row>
    <row r="1552" customHeight="1" spans="1:3">
      <c r="A1552" s="11">
        <v>1701</v>
      </c>
      <c r="B1552" s="25">
        <v>2</v>
      </c>
      <c r="C1552" s="52">
        <v>510199700</v>
      </c>
    </row>
    <row r="1553" hidden="1" customHeight="1" spans="1:3">
      <c r="A1553" s="11">
        <v>1702</v>
      </c>
      <c r="B1553" s="25">
        <v>2</v>
      </c>
      <c r="C1553" s="52">
        <v>221784</v>
      </c>
    </row>
    <row r="1554" customHeight="1" spans="1:3">
      <c r="A1554" s="11">
        <v>1703</v>
      </c>
      <c r="B1554" s="25">
        <v>1</v>
      </c>
      <c r="C1554" s="52">
        <v>98400</v>
      </c>
    </row>
    <row r="1555" customHeight="1" spans="1:3">
      <c r="A1555" s="11">
        <v>1704</v>
      </c>
      <c r="B1555" s="25">
        <v>1</v>
      </c>
      <c r="C1555" s="52">
        <v>2655100</v>
      </c>
    </row>
    <row r="1556" hidden="1" customHeight="1" spans="1:3">
      <c r="A1556" s="11">
        <v>1705</v>
      </c>
      <c r="B1556" s="25">
        <v>1</v>
      </c>
      <c r="C1556" s="52">
        <v>579300</v>
      </c>
    </row>
    <row r="1557" customHeight="1" spans="1:3">
      <c r="A1557" s="11">
        <v>1706</v>
      </c>
      <c r="B1557" s="25">
        <v>2</v>
      </c>
      <c r="C1557" s="52">
        <v>851218</v>
      </c>
    </row>
    <row r="1558" customHeight="1" spans="1:3">
      <c r="A1558" s="11">
        <v>1707</v>
      </c>
      <c r="B1558" s="25">
        <v>1</v>
      </c>
      <c r="C1558" s="52">
        <v>4484000</v>
      </c>
    </row>
    <row r="1559" hidden="1" customHeight="1" spans="1:3">
      <c r="A1559" s="11">
        <v>1708</v>
      </c>
      <c r="B1559" s="25">
        <v>2</v>
      </c>
      <c r="C1559" s="52">
        <v>493200</v>
      </c>
    </row>
    <row r="1560" customHeight="1" spans="1:3">
      <c r="A1560" s="11">
        <v>1709</v>
      </c>
      <c r="B1560" s="25">
        <v>2</v>
      </c>
      <c r="C1560" s="52">
        <v>182584600</v>
      </c>
    </row>
    <row r="1561" hidden="1" customHeight="1" spans="1:3">
      <c r="A1561" s="11">
        <v>1710</v>
      </c>
      <c r="B1561" s="25">
        <v>2</v>
      </c>
      <c r="C1561" s="52">
        <v>176800</v>
      </c>
    </row>
    <row r="1562" customHeight="1" spans="1:3">
      <c r="A1562" s="11">
        <v>1711</v>
      </c>
      <c r="B1562" s="25">
        <v>4</v>
      </c>
      <c r="C1562" s="52">
        <v>3019500</v>
      </c>
    </row>
    <row r="1563" hidden="1" customHeight="1" spans="1:3">
      <c r="A1563" s="11">
        <v>1712</v>
      </c>
      <c r="B1563" s="25">
        <v>1</v>
      </c>
      <c r="C1563" s="52">
        <v>519200</v>
      </c>
    </row>
    <row r="1564" hidden="1" customHeight="1" spans="1:3">
      <c r="A1564" s="11">
        <v>1713</v>
      </c>
      <c r="B1564" s="25">
        <v>2</v>
      </c>
      <c r="C1564" s="52">
        <v>120800</v>
      </c>
    </row>
    <row r="1565" hidden="1" customHeight="1" spans="1:3">
      <c r="A1565" s="11">
        <v>1714</v>
      </c>
      <c r="B1565" s="25">
        <v>1</v>
      </c>
      <c r="C1565" s="52">
        <v>3256200</v>
      </c>
    </row>
    <row r="1566" hidden="1" customHeight="1" spans="1:3">
      <c r="A1566" s="11">
        <v>1715</v>
      </c>
      <c r="B1566" s="25">
        <v>2</v>
      </c>
      <c r="C1566" s="52">
        <v>3827000</v>
      </c>
    </row>
    <row r="1567" hidden="1" customHeight="1" spans="1:3">
      <c r="A1567" s="11">
        <v>1716</v>
      </c>
      <c r="B1567" s="25">
        <v>2</v>
      </c>
      <c r="C1567" s="52">
        <v>117300</v>
      </c>
    </row>
    <row r="1568" customHeight="1" spans="1:3">
      <c r="A1568" s="11">
        <v>1717</v>
      </c>
      <c r="B1568" s="25">
        <v>1</v>
      </c>
      <c r="C1568" s="52">
        <v>29446900</v>
      </c>
    </row>
    <row r="1569" hidden="1" customHeight="1" spans="1:3">
      <c r="A1569" s="11">
        <v>1718</v>
      </c>
      <c r="B1569" s="25">
        <v>2</v>
      </c>
      <c r="C1569" s="52">
        <v>6164500</v>
      </c>
    </row>
    <row r="1570" hidden="1" customHeight="1" spans="1:3">
      <c r="A1570" s="11">
        <v>1719</v>
      </c>
      <c r="B1570" s="25">
        <v>1</v>
      </c>
      <c r="C1570" s="52">
        <v>5310000</v>
      </c>
    </row>
    <row r="1571" customHeight="1" spans="1:3">
      <c r="A1571" s="11">
        <v>1720</v>
      </c>
      <c r="B1571" s="25">
        <v>2</v>
      </c>
      <c r="C1571" s="52">
        <v>347300</v>
      </c>
    </row>
    <row r="1572" hidden="1" customHeight="1" spans="1:3">
      <c r="A1572" s="11">
        <v>1721</v>
      </c>
      <c r="B1572" s="25">
        <v>1</v>
      </c>
      <c r="C1572" s="52">
        <v>209800</v>
      </c>
    </row>
    <row r="1573" hidden="1" customHeight="1" spans="1:3">
      <c r="A1573" s="11">
        <v>1722</v>
      </c>
      <c r="B1573" s="25">
        <v>1</v>
      </c>
      <c r="C1573" s="52">
        <v>209800</v>
      </c>
    </row>
    <row r="1574" hidden="1" customHeight="1" spans="1:3">
      <c r="A1574" s="11">
        <v>1723</v>
      </c>
      <c r="B1574" s="25">
        <v>1</v>
      </c>
      <c r="C1574" s="52">
        <v>209800</v>
      </c>
    </row>
    <row r="1575" customHeight="1" spans="1:3">
      <c r="A1575" s="11">
        <v>1724</v>
      </c>
      <c r="B1575" s="25">
        <v>1</v>
      </c>
      <c r="C1575" s="52">
        <v>62200</v>
      </c>
    </row>
    <row r="1576" hidden="1" customHeight="1" spans="1:3">
      <c r="A1576" s="11">
        <v>1725</v>
      </c>
      <c r="B1576" s="25">
        <v>1</v>
      </c>
      <c r="C1576" s="52">
        <v>77400</v>
      </c>
    </row>
    <row r="1577" hidden="1" customHeight="1" spans="1:3">
      <c r="A1577" s="11">
        <v>1726</v>
      </c>
      <c r="B1577" s="25">
        <v>1</v>
      </c>
      <c r="C1577" s="52">
        <v>145500</v>
      </c>
    </row>
    <row r="1578" customHeight="1" spans="1:3">
      <c r="A1578" s="11">
        <v>1727</v>
      </c>
      <c r="B1578" s="25">
        <v>1</v>
      </c>
      <c r="C1578" s="52">
        <v>82600</v>
      </c>
    </row>
    <row r="1579" hidden="1" customHeight="1" spans="1:3">
      <c r="A1579" s="11">
        <v>1728</v>
      </c>
      <c r="B1579" s="25">
        <v>1</v>
      </c>
      <c r="C1579" s="52">
        <v>31700</v>
      </c>
    </row>
    <row r="1580" hidden="1" customHeight="1" spans="1:3">
      <c r="A1580" s="11">
        <v>1729</v>
      </c>
      <c r="B1580" s="25">
        <v>2</v>
      </c>
      <c r="C1580" s="52">
        <v>708300</v>
      </c>
    </row>
    <row r="1581" hidden="1" customHeight="1" spans="1:3">
      <c r="A1581" s="11">
        <v>1730</v>
      </c>
      <c r="B1581" s="25">
        <v>1</v>
      </c>
      <c r="C1581" s="52">
        <v>32100</v>
      </c>
    </row>
    <row r="1582" customHeight="1" spans="1:3">
      <c r="A1582" s="11">
        <v>1731</v>
      </c>
      <c r="B1582" s="25">
        <v>1</v>
      </c>
      <c r="C1582" s="52">
        <v>235100</v>
      </c>
    </row>
    <row r="1583" customHeight="1" spans="1:3">
      <c r="A1583" s="11">
        <v>1732</v>
      </c>
      <c r="B1583" s="25">
        <v>1</v>
      </c>
      <c r="C1583" s="52">
        <v>48500</v>
      </c>
    </row>
    <row r="1584" hidden="1" customHeight="1" spans="1:3">
      <c r="A1584" s="11">
        <v>1733</v>
      </c>
      <c r="B1584" s="25">
        <v>1</v>
      </c>
      <c r="C1584" s="52">
        <v>267900</v>
      </c>
    </row>
    <row r="1585" hidden="1" customHeight="1" spans="1:3">
      <c r="A1585" s="11">
        <v>1734</v>
      </c>
      <c r="B1585" s="25">
        <v>1</v>
      </c>
      <c r="C1585" s="52">
        <v>1099800</v>
      </c>
    </row>
    <row r="1586" hidden="1" customHeight="1" spans="1:3">
      <c r="A1586" s="11">
        <v>1735</v>
      </c>
      <c r="B1586" s="25">
        <v>1</v>
      </c>
      <c r="C1586" s="52">
        <v>519300</v>
      </c>
    </row>
    <row r="1587" hidden="1" customHeight="1" spans="1:3">
      <c r="A1587" s="11">
        <v>1736</v>
      </c>
      <c r="B1587" s="25">
        <v>1</v>
      </c>
      <c r="C1587" s="52">
        <v>325100</v>
      </c>
    </row>
    <row r="1588" hidden="1" customHeight="1" spans="1:3">
      <c r="A1588" s="11">
        <v>1737</v>
      </c>
      <c r="B1588" s="25">
        <v>5</v>
      </c>
      <c r="C1588" s="52">
        <v>2470270</v>
      </c>
    </row>
    <row r="1589" hidden="1" customHeight="1" spans="1:3">
      <c r="A1589" s="11">
        <v>1738</v>
      </c>
      <c r="B1589" s="25">
        <v>1</v>
      </c>
      <c r="C1589" s="52">
        <v>364000</v>
      </c>
    </row>
    <row r="1590" hidden="1" customHeight="1" spans="1:3">
      <c r="A1590" s="11">
        <v>1739</v>
      </c>
      <c r="B1590" s="25">
        <v>4</v>
      </c>
      <c r="C1590" s="52">
        <v>850800</v>
      </c>
    </row>
    <row r="1591" hidden="1" customHeight="1" spans="1:3">
      <c r="A1591" s="11">
        <v>1740</v>
      </c>
      <c r="B1591" s="25">
        <v>1</v>
      </c>
      <c r="C1591" s="52">
        <v>63400</v>
      </c>
    </row>
    <row r="1592" hidden="1" customHeight="1" spans="1:3">
      <c r="A1592" s="11">
        <v>1742</v>
      </c>
      <c r="B1592" s="25">
        <v>1</v>
      </c>
      <c r="C1592" s="52">
        <v>11800</v>
      </c>
    </row>
    <row r="1593" hidden="1" customHeight="1" spans="1:3">
      <c r="A1593" s="11">
        <v>1743</v>
      </c>
      <c r="B1593" s="25">
        <v>2</v>
      </c>
      <c r="C1593" s="52">
        <v>148200</v>
      </c>
    </row>
    <row r="1594" hidden="1" customHeight="1" spans="1:3">
      <c r="A1594" s="11">
        <v>1744</v>
      </c>
      <c r="B1594" s="25">
        <v>1</v>
      </c>
      <c r="C1594" s="52">
        <v>110800</v>
      </c>
    </row>
    <row r="1595" hidden="1" customHeight="1" spans="1:3">
      <c r="A1595" s="11">
        <v>1745</v>
      </c>
      <c r="B1595" s="25">
        <v>1</v>
      </c>
      <c r="C1595" s="52">
        <v>2800600</v>
      </c>
    </row>
    <row r="1596" hidden="1" customHeight="1" spans="1:3">
      <c r="A1596" s="11">
        <v>1746</v>
      </c>
      <c r="B1596" s="25">
        <v>1</v>
      </c>
      <c r="C1596" s="52">
        <v>69700</v>
      </c>
    </row>
    <row r="1597" hidden="1" customHeight="1" spans="1:3">
      <c r="A1597" s="11">
        <v>1747</v>
      </c>
      <c r="B1597" s="25">
        <v>1</v>
      </c>
      <c r="C1597" s="52">
        <v>63000</v>
      </c>
    </row>
    <row r="1598" customHeight="1" spans="1:3">
      <c r="A1598" s="11">
        <v>1748</v>
      </c>
      <c r="B1598" s="25">
        <v>1</v>
      </c>
      <c r="C1598" s="52">
        <v>41500</v>
      </c>
    </row>
    <row r="1599" hidden="1" customHeight="1" spans="1:3">
      <c r="A1599" s="11">
        <v>1750</v>
      </c>
      <c r="B1599" s="25">
        <v>2</v>
      </c>
      <c r="C1599" s="52">
        <v>1095200</v>
      </c>
    </row>
    <row r="1600" customHeight="1" spans="1:3">
      <c r="A1600" s="11">
        <v>1751</v>
      </c>
      <c r="B1600" s="25">
        <v>1</v>
      </c>
      <c r="C1600" s="52">
        <v>738400</v>
      </c>
    </row>
    <row r="1601" customHeight="1" spans="1:3">
      <c r="A1601" s="11">
        <v>1752</v>
      </c>
      <c r="B1601" s="25">
        <v>2</v>
      </c>
      <c r="C1601" s="52">
        <v>603500</v>
      </c>
    </row>
    <row r="1602" hidden="1" customHeight="1" spans="1:3">
      <c r="A1602" s="11">
        <v>1753</v>
      </c>
      <c r="B1602" s="25">
        <v>2</v>
      </c>
      <c r="C1602" s="52">
        <v>580900</v>
      </c>
    </row>
    <row r="1603" hidden="1" customHeight="1" spans="1:3">
      <c r="A1603" s="11">
        <v>1754</v>
      </c>
      <c r="B1603" s="25">
        <v>1</v>
      </c>
      <c r="C1603" s="52">
        <v>114200</v>
      </c>
    </row>
    <row r="1604" customHeight="1" spans="1:3">
      <c r="A1604" s="11">
        <v>1755</v>
      </c>
      <c r="B1604" s="25">
        <v>10</v>
      </c>
      <c r="C1604" s="52">
        <v>5380400</v>
      </c>
    </row>
    <row r="1605" hidden="1" customHeight="1" spans="1:3">
      <c r="A1605" s="11">
        <v>1756</v>
      </c>
      <c r="B1605" s="25">
        <v>1</v>
      </c>
      <c r="C1605" s="52">
        <v>250800</v>
      </c>
    </row>
    <row r="1606" customHeight="1" spans="1:3">
      <c r="A1606" s="11">
        <v>1757</v>
      </c>
      <c r="B1606" s="25">
        <v>1</v>
      </c>
      <c r="C1606" s="52">
        <v>80240000</v>
      </c>
    </row>
    <row r="1607" hidden="1" customHeight="1" spans="1:3">
      <c r="A1607" s="11">
        <v>1758</v>
      </c>
      <c r="B1607" s="25">
        <v>1</v>
      </c>
      <c r="C1607" s="52">
        <v>250800</v>
      </c>
    </row>
    <row r="1608" hidden="1" customHeight="1" spans="1:3">
      <c r="A1608" s="11">
        <v>1759</v>
      </c>
      <c r="B1608" s="25">
        <v>1</v>
      </c>
      <c r="C1608" s="52">
        <v>150800</v>
      </c>
    </row>
    <row r="1609" hidden="1" customHeight="1" spans="1:3">
      <c r="A1609" s="11">
        <v>1760</v>
      </c>
      <c r="B1609" s="25">
        <v>1</v>
      </c>
      <c r="C1609" s="52">
        <v>308600</v>
      </c>
    </row>
    <row r="1610" hidden="1" customHeight="1" spans="1:3">
      <c r="A1610" s="11">
        <v>1761</v>
      </c>
      <c r="B1610" s="25">
        <v>1</v>
      </c>
      <c r="C1610" s="52">
        <v>162400</v>
      </c>
    </row>
    <row r="1611" hidden="1" customHeight="1" spans="1:3">
      <c r="A1611" s="11">
        <v>1762</v>
      </c>
      <c r="B1611" s="25">
        <v>1</v>
      </c>
      <c r="C1611" s="52">
        <v>450100</v>
      </c>
    </row>
    <row r="1612" hidden="1" customHeight="1" spans="1:3">
      <c r="A1612" s="11">
        <v>1763</v>
      </c>
      <c r="B1612" s="25">
        <v>6</v>
      </c>
      <c r="C1612" s="52">
        <v>1767100</v>
      </c>
    </row>
    <row r="1613" customHeight="1" spans="1:3">
      <c r="A1613" s="11">
        <v>1764</v>
      </c>
      <c r="B1613" s="25">
        <v>1</v>
      </c>
      <c r="C1613" s="52">
        <v>391500</v>
      </c>
    </row>
    <row r="1614" hidden="1" customHeight="1" spans="1:3">
      <c r="A1614" s="11">
        <v>1765</v>
      </c>
      <c r="B1614" s="25">
        <v>3</v>
      </c>
      <c r="C1614" s="52">
        <v>9889200</v>
      </c>
    </row>
    <row r="1615" customHeight="1" spans="1:3">
      <c r="A1615" s="11">
        <v>1766</v>
      </c>
      <c r="B1615" s="25">
        <v>4</v>
      </c>
      <c r="C1615" s="52">
        <v>2380300</v>
      </c>
    </row>
    <row r="1616" hidden="1" customHeight="1" spans="1:3">
      <c r="A1616" s="11">
        <v>1767</v>
      </c>
      <c r="B1616" s="25">
        <v>8</v>
      </c>
      <c r="C1616" s="52">
        <v>8903100</v>
      </c>
    </row>
    <row r="1617" hidden="1" customHeight="1" spans="1:3">
      <c r="A1617" s="11">
        <v>1768</v>
      </c>
      <c r="B1617" s="25">
        <v>10</v>
      </c>
      <c r="C1617" s="52">
        <v>11164300</v>
      </c>
    </row>
    <row r="1618" hidden="1" customHeight="1" spans="1:3">
      <c r="A1618" s="11">
        <v>1770</v>
      </c>
      <c r="B1618" s="25">
        <v>1</v>
      </c>
      <c r="C1618" s="52">
        <v>258400</v>
      </c>
    </row>
    <row r="1619" hidden="1" customHeight="1" spans="1:3">
      <c r="A1619" s="11">
        <v>1771</v>
      </c>
      <c r="B1619" s="25">
        <v>1</v>
      </c>
      <c r="C1619" s="52">
        <v>940200</v>
      </c>
    </row>
    <row r="1620" customHeight="1" spans="1:3">
      <c r="A1620" s="11">
        <v>1772</v>
      </c>
      <c r="B1620" s="25">
        <v>1</v>
      </c>
      <c r="C1620" s="52">
        <v>407800</v>
      </c>
    </row>
    <row r="1621" hidden="1" customHeight="1" spans="1:3">
      <c r="A1621" s="11">
        <v>1773</v>
      </c>
      <c r="B1621" s="25">
        <v>3</v>
      </c>
      <c r="C1621" s="52">
        <v>731300</v>
      </c>
    </row>
    <row r="1622" hidden="1" customHeight="1" spans="1:3">
      <c r="A1622" s="11">
        <v>1774</v>
      </c>
      <c r="B1622" s="25">
        <v>1</v>
      </c>
      <c r="C1622" s="52">
        <v>118000</v>
      </c>
    </row>
    <row r="1623" hidden="1" customHeight="1" spans="1:3">
      <c r="A1623" s="11">
        <v>1775</v>
      </c>
      <c r="B1623" s="25">
        <v>1</v>
      </c>
      <c r="C1623" s="52">
        <v>1271900</v>
      </c>
    </row>
    <row r="1624" hidden="1" customHeight="1" spans="1:3">
      <c r="A1624" s="11">
        <v>1776</v>
      </c>
      <c r="B1624" s="25">
        <v>1</v>
      </c>
      <c r="C1624" s="52">
        <v>298800</v>
      </c>
    </row>
    <row r="1625" hidden="1" customHeight="1" spans="1:3">
      <c r="A1625" s="11">
        <v>1777</v>
      </c>
      <c r="B1625" s="25">
        <v>2</v>
      </c>
      <c r="C1625" s="52">
        <v>3530200</v>
      </c>
    </row>
    <row r="1626" customHeight="1" spans="1:3">
      <c r="A1626" s="11">
        <v>1778</v>
      </c>
      <c r="B1626" s="25">
        <v>7</v>
      </c>
      <c r="C1626" s="52">
        <v>10937200</v>
      </c>
    </row>
    <row r="1627" hidden="1" customHeight="1" spans="1:3">
      <c r="A1627" s="11">
        <v>1780</v>
      </c>
      <c r="B1627" s="25">
        <v>12</v>
      </c>
      <c r="C1627" s="52">
        <v>4037600</v>
      </c>
    </row>
    <row r="1628" hidden="1" customHeight="1" spans="1:3">
      <c r="A1628" s="11">
        <v>1781</v>
      </c>
      <c r="B1628" s="25">
        <v>5</v>
      </c>
      <c r="C1628" s="52">
        <v>4205400</v>
      </c>
    </row>
    <row r="1629" hidden="1" customHeight="1" spans="1:3">
      <c r="A1629" s="11">
        <v>1783</v>
      </c>
      <c r="B1629" s="25">
        <v>10</v>
      </c>
      <c r="C1629" s="52">
        <v>2180492</v>
      </c>
    </row>
    <row r="1630" hidden="1" customHeight="1" spans="1:3">
      <c r="A1630" s="11">
        <v>1784</v>
      </c>
      <c r="B1630" s="25">
        <v>1</v>
      </c>
      <c r="C1630" s="52">
        <v>210400</v>
      </c>
    </row>
    <row r="1631" hidden="1" customHeight="1" spans="1:3">
      <c r="A1631" s="11">
        <v>1785</v>
      </c>
      <c r="B1631" s="25">
        <v>1</v>
      </c>
      <c r="C1631" s="52">
        <v>258100</v>
      </c>
    </row>
    <row r="1632" hidden="1" customHeight="1" spans="1:3">
      <c r="A1632" s="11">
        <v>1786</v>
      </c>
      <c r="B1632" s="25">
        <v>1</v>
      </c>
      <c r="C1632" s="52">
        <v>325700</v>
      </c>
    </row>
    <row r="1633" hidden="1" customHeight="1" spans="1:3">
      <c r="A1633" s="11">
        <v>1787</v>
      </c>
      <c r="B1633" s="25">
        <v>1</v>
      </c>
      <c r="C1633" s="52">
        <v>264000</v>
      </c>
    </row>
    <row r="1634" customHeight="1" spans="1:3">
      <c r="A1634" s="11">
        <v>1788</v>
      </c>
      <c r="B1634" s="25">
        <v>1</v>
      </c>
      <c r="C1634" s="52">
        <v>246400</v>
      </c>
    </row>
    <row r="1635" hidden="1" customHeight="1" spans="1:3">
      <c r="A1635" s="11">
        <v>1789</v>
      </c>
      <c r="B1635" s="25">
        <v>1</v>
      </c>
      <c r="C1635" s="52">
        <v>913000</v>
      </c>
    </row>
    <row r="1636" hidden="1" customHeight="1" spans="1:3">
      <c r="A1636" s="11">
        <v>1791</v>
      </c>
      <c r="B1636" s="25">
        <v>1</v>
      </c>
      <c r="C1636" s="52">
        <v>9558000</v>
      </c>
    </row>
    <row r="1637" hidden="1" customHeight="1" spans="1:3">
      <c r="A1637" s="11">
        <v>1792</v>
      </c>
      <c r="B1637" s="25">
        <v>2</v>
      </c>
      <c r="C1637" s="52">
        <v>241400</v>
      </c>
    </row>
    <row r="1638" customHeight="1" spans="1:3">
      <c r="A1638" s="11">
        <v>1793</v>
      </c>
      <c r="B1638" s="25">
        <v>1</v>
      </c>
      <c r="C1638" s="52">
        <v>2765000</v>
      </c>
    </row>
    <row r="1639" hidden="1" customHeight="1" spans="1:3">
      <c r="A1639" s="11">
        <v>1794</v>
      </c>
      <c r="B1639" s="25">
        <v>2</v>
      </c>
      <c r="C1639" s="52">
        <v>289800</v>
      </c>
    </row>
    <row r="1640" customHeight="1" spans="1:3">
      <c r="A1640" s="11">
        <v>1795</v>
      </c>
      <c r="B1640" s="25">
        <v>1</v>
      </c>
      <c r="C1640" s="52">
        <v>51700</v>
      </c>
    </row>
    <row r="1641" hidden="1" customHeight="1" spans="1:3">
      <c r="A1641" s="11">
        <v>1796</v>
      </c>
      <c r="B1641" s="25">
        <v>1</v>
      </c>
      <c r="C1641" s="52">
        <v>135900</v>
      </c>
    </row>
    <row r="1642" customHeight="1" spans="1:3">
      <c r="A1642" s="11">
        <v>1797</v>
      </c>
      <c r="B1642" s="25">
        <v>1</v>
      </c>
      <c r="C1642" s="52">
        <v>1111900</v>
      </c>
    </row>
    <row r="1643" hidden="1" customHeight="1" spans="1:3">
      <c r="A1643" s="11">
        <v>1798</v>
      </c>
      <c r="B1643" s="25">
        <v>1</v>
      </c>
      <c r="C1643" s="52">
        <v>191800</v>
      </c>
    </row>
    <row r="1644" hidden="1" customHeight="1" spans="1:3">
      <c r="A1644" s="11">
        <v>1799</v>
      </c>
      <c r="B1644" s="25">
        <v>1</v>
      </c>
      <c r="C1644" s="52">
        <v>484600</v>
      </c>
    </row>
    <row r="1645" hidden="1" customHeight="1" spans="1:3">
      <c r="A1645" s="11">
        <v>1800</v>
      </c>
      <c r="B1645" s="25">
        <v>4</v>
      </c>
      <c r="C1645" s="52">
        <v>420400</v>
      </c>
    </row>
    <row r="1646" hidden="1" customHeight="1" spans="1:3">
      <c r="A1646" s="11">
        <v>1801</v>
      </c>
      <c r="B1646" s="25">
        <v>1</v>
      </c>
      <c r="C1646" s="52">
        <v>68700</v>
      </c>
    </row>
    <row r="1647" customHeight="1" spans="1:3">
      <c r="A1647" s="11">
        <v>1802</v>
      </c>
      <c r="B1647" s="25">
        <v>3</v>
      </c>
      <c r="C1647" s="52">
        <v>212700</v>
      </c>
    </row>
    <row r="1648" hidden="1" customHeight="1" spans="1:3">
      <c r="A1648" s="11">
        <v>1803</v>
      </c>
      <c r="B1648" s="25">
        <v>4</v>
      </c>
      <c r="C1648" s="52">
        <v>15383000</v>
      </c>
    </row>
    <row r="1649" hidden="1" customHeight="1" spans="1:3">
      <c r="A1649" s="11">
        <v>1804</v>
      </c>
      <c r="B1649" s="25">
        <v>1</v>
      </c>
      <c r="C1649" s="52">
        <v>1000800</v>
      </c>
    </row>
    <row r="1650" customHeight="1" spans="1:3">
      <c r="A1650" s="11">
        <v>1805</v>
      </c>
      <c r="B1650" s="25">
        <v>1</v>
      </c>
      <c r="C1650" s="52">
        <v>8260000</v>
      </c>
    </row>
    <row r="1651" hidden="1" customHeight="1" spans="1:3">
      <c r="A1651" s="11">
        <v>1806</v>
      </c>
      <c r="B1651" s="25">
        <v>1</v>
      </c>
      <c r="C1651" s="52">
        <v>57400</v>
      </c>
    </row>
    <row r="1652" hidden="1" customHeight="1" spans="1:3">
      <c r="A1652" s="11">
        <v>1807</v>
      </c>
      <c r="B1652" s="25">
        <v>1</v>
      </c>
      <c r="C1652" s="52">
        <v>1180000</v>
      </c>
    </row>
    <row r="1653" customHeight="1" spans="1:3">
      <c r="A1653" s="11">
        <v>1808</v>
      </c>
      <c r="B1653" s="25">
        <v>1</v>
      </c>
      <c r="C1653" s="52">
        <v>600000</v>
      </c>
    </row>
    <row r="1654" customHeight="1" spans="1:3">
      <c r="A1654" s="11">
        <v>1809</v>
      </c>
      <c r="B1654" s="25">
        <v>2</v>
      </c>
      <c r="C1654" s="52">
        <v>1372300</v>
      </c>
    </row>
    <row r="1655" hidden="1" customHeight="1" spans="1:3">
      <c r="A1655" s="11">
        <v>1810</v>
      </c>
      <c r="B1655" s="25">
        <v>1</v>
      </c>
      <c r="C1655" s="52">
        <v>643300</v>
      </c>
    </row>
    <row r="1656" hidden="1" customHeight="1" spans="1:3">
      <c r="A1656" s="11">
        <v>1811</v>
      </c>
      <c r="B1656" s="25">
        <v>1</v>
      </c>
      <c r="C1656" s="52">
        <v>98600</v>
      </c>
    </row>
    <row r="1657" hidden="1" customHeight="1" spans="1:3">
      <c r="A1657" s="11">
        <v>1812</v>
      </c>
      <c r="B1657" s="25">
        <v>1</v>
      </c>
      <c r="C1657" s="52">
        <v>30300</v>
      </c>
    </row>
    <row r="1658" hidden="1" customHeight="1" spans="1:3">
      <c r="A1658" s="11">
        <v>1813</v>
      </c>
      <c r="B1658" s="25">
        <v>1</v>
      </c>
      <c r="C1658" s="52">
        <v>30300</v>
      </c>
    </row>
    <row r="1659" customHeight="1" spans="1:3">
      <c r="A1659" s="11">
        <v>1814</v>
      </c>
      <c r="B1659" s="25">
        <v>1</v>
      </c>
      <c r="C1659" s="52">
        <v>1005400</v>
      </c>
    </row>
    <row r="1660" hidden="1" customHeight="1" spans="1:3">
      <c r="A1660" s="11">
        <v>1815</v>
      </c>
      <c r="B1660" s="25">
        <v>1</v>
      </c>
      <c r="C1660" s="52">
        <v>59200</v>
      </c>
    </row>
    <row r="1661" customHeight="1" spans="1:3">
      <c r="A1661" s="11">
        <v>1816</v>
      </c>
      <c r="B1661" s="25">
        <v>1</v>
      </c>
      <c r="C1661" s="52">
        <v>292900</v>
      </c>
    </row>
    <row r="1662" hidden="1" customHeight="1" spans="1:3">
      <c r="A1662" s="11">
        <v>1817</v>
      </c>
      <c r="B1662" s="25">
        <v>1</v>
      </c>
      <c r="C1662" s="52">
        <v>30300</v>
      </c>
    </row>
    <row r="1663" hidden="1" customHeight="1" spans="1:3">
      <c r="A1663" s="11">
        <v>1818</v>
      </c>
      <c r="B1663" s="25">
        <v>1</v>
      </c>
      <c r="C1663" s="52">
        <v>30300</v>
      </c>
    </row>
    <row r="1664" hidden="1" customHeight="1" spans="1:3">
      <c r="A1664" s="11">
        <v>1819</v>
      </c>
      <c r="B1664" s="25">
        <v>1</v>
      </c>
      <c r="C1664" s="52">
        <v>430700</v>
      </c>
    </row>
    <row r="1665" customHeight="1" spans="1:3">
      <c r="A1665" s="11">
        <v>1820</v>
      </c>
      <c r="B1665" s="25">
        <v>1</v>
      </c>
      <c r="C1665" s="52">
        <v>377800</v>
      </c>
    </row>
    <row r="1666" hidden="1" customHeight="1" spans="1:3">
      <c r="A1666" s="11">
        <v>1821</v>
      </c>
      <c r="B1666" s="25">
        <v>2</v>
      </c>
      <c r="C1666" s="52">
        <v>2456900</v>
      </c>
    </row>
    <row r="1667" hidden="1" customHeight="1" spans="1:3">
      <c r="A1667" s="11">
        <v>1822</v>
      </c>
      <c r="B1667" s="25">
        <v>7</v>
      </c>
      <c r="C1667" s="52">
        <v>5739000</v>
      </c>
    </row>
    <row r="1668" customHeight="1" spans="1:3">
      <c r="A1668" s="11">
        <v>1823</v>
      </c>
      <c r="B1668" s="25">
        <v>2</v>
      </c>
      <c r="C1668" s="52">
        <v>688100</v>
      </c>
    </row>
    <row r="1669" hidden="1" customHeight="1" spans="1:3">
      <c r="A1669" s="11">
        <v>1824</v>
      </c>
      <c r="B1669" s="25">
        <v>1</v>
      </c>
      <c r="C1669" s="52">
        <v>174100</v>
      </c>
    </row>
    <row r="1670" customHeight="1" spans="1:3">
      <c r="A1670" s="11">
        <v>1825</v>
      </c>
      <c r="B1670" s="25">
        <v>1</v>
      </c>
      <c r="C1670" s="52">
        <v>345600</v>
      </c>
    </row>
    <row r="1671" hidden="1" customHeight="1" spans="1:3">
      <c r="A1671" s="11">
        <v>1826</v>
      </c>
      <c r="B1671" s="25">
        <v>1</v>
      </c>
      <c r="C1671" s="52">
        <v>263800</v>
      </c>
    </row>
    <row r="1672" hidden="1" customHeight="1" spans="1:3">
      <c r="A1672" s="11">
        <v>1827</v>
      </c>
      <c r="B1672" s="25">
        <v>1</v>
      </c>
      <c r="C1672" s="52">
        <v>54300</v>
      </c>
    </row>
    <row r="1673" customHeight="1" spans="1:3">
      <c r="A1673" s="11">
        <v>1828</v>
      </c>
      <c r="B1673" s="25">
        <v>2</v>
      </c>
      <c r="C1673" s="52">
        <v>1071700</v>
      </c>
    </row>
    <row r="1674" hidden="1" customHeight="1" spans="1:3">
      <c r="A1674" s="11">
        <v>1829</v>
      </c>
      <c r="B1674" s="25">
        <v>1</v>
      </c>
      <c r="C1674" s="52">
        <v>519700</v>
      </c>
    </row>
    <row r="1675" customHeight="1" spans="1:3">
      <c r="A1675" s="11">
        <v>1830</v>
      </c>
      <c r="B1675" s="25">
        <v>1</v>
      </c>
      <c r="C1675" s="52">
        <v>700200</v>
      </c>
    </row>
    <row r="1676" hidden="1" customHeight="1" spans="1:3">
      <c r="A1676" s="11">
        <v>1831</v>
      </c>
      <c r="B1676" s="25">
        <v>2</v>
      </c>
      <c r="C1676" s="52">
        <v>190260</v>
      </c>
    </row>
    <row r="1677" hidden="1" customHeight="1" spans="1:3">
      <c r="A1677" s="11">
        <v>1832</v>
      </c>
      <c r="B1677" s="25">
        <v>1</v>
      </c>
      <c r="C1677" s="52">
        <v>141482</v>
      </c>
    </row>
    <row r="1678" hidden="1" customHeight="1" spans="1:3">
      <c r="A1678" s="11">
        <v>1833</v>
      </c>
      <c r="B1678" s="25">
        <v>2</v>
      </c>
      <c r="C1678" s="52">
        <v>6729600</v>
      </c>
    </row>
    <row r="1679" hidden="1" customHeight="1" spans="1:3">
      <c r="A1679" s="11">
        <v>1834</v>
      </c>
      <c r="B1679" s="25">
        <v>16</v>
      </c>
      <c r="C1679" s="52">
        <v>58049300</v>
      </c>
    </row>
    <row r="1680" hidden="1" customHeight="1" spans="1:3">
      <c r="A1680" s="11">
        <v>1835</v>
      </c>
      <c r="B1680" s="25">
        <v>2</v>
      </c>
      <c r="C1680" s="52">
        <v>11073300</v>
      </c>
    </row>
    <row r="1681" hidden="1" customHeight="1" spans="1:3">
      <c r="A1681" s="11">
        <v>1836</v>
      </c>
      <c r="B1681" s="25">
        <v>1</v>
      </c>
      <c r="C1681" s="52">
        <v>1593000</v>
      </c>
    </row>
    <row r="1682" hidden="1" customHeight="1" spans="1:3">
      <c r="A1682" s="11">
        <v>1837</v>
      </c>
      <c r="B1682" s="25">
        <v>2</v>
      </c>
      <c r="C1682" s="52">
        <v>162400</v>
      </c>
    </row>
    <row r="1683" hidden="1" customHeight="1" spans="1:3">
      <c r="A1683" s="11">
        <v>1838</v>
      </c>
      <c r="B1683" s="25">
        <v>6</v>
      </c>
      <c r="C1683" s="52">
        <v>9145500</v>
      </c>
    </row>
    <row r="1684" hidden="1" customHeight="1" spans="1:3">
      <c r="A1684" s="11">
        <v>1839</v>
      </c>
      <c r="B1684" s="25">
        <v>2</v>
      </c>
      <c r="C1684" s="52">
        <v>628940</v>
      </c>
    </row>
    <row r="1685" customHeight="1" spans="1:3">
      <c r="A1685" s="11">
        <v>1840</v>
      </c>
      <c r="B1685" s="25">
        <v>2</v>
      </c>
      <c r="C1685" s="52">
        <v>10406500</v>
      </c>
    </row>
    <row r="1686" hidden="1" customHeight="1" spans="1:3">
      <c r="A1686" s="11">
        <v>1841</v>
      </c>
      <c r="B1686" s="25">
        <v>2</v>
      </c>
      <c r="C1686" s="52">
        <v>3455000</v>
      </c>
    </row>
    <row r="1687" hidden="1" customHeight="1" spans="1:3">
      <c r="A1687" s="11">
        <v>1842</v>
      </c>
      <c r="B1687" s="25">
        <v>1</v>
      </c>
      <c r="C1687" s="52">
        <v>3824700</v>
      </c>
    </row>
    <row r="1688" customHeight="1" spans="1:3">
      <c r="A1688" s="11">
        <v>1843</v>
      </c>
      <c r="B1688" s="25">
        <v>3</v>
      </c>
      <c r="C1688" s="52">
        <v>7077300</v>
      </c>
    </row>
    <row r="1689" hidden="1" customHeight="1" spans="1:3">
      <c r="A1689" s="11">
        <v>1844</v>
      </c>
      <c r="B1689" s="25">
        <v>1</v>
      </c>
      <c r="C1689" s="52">
        <v>185900</v>
      </c>
    </row>
    <row r="1690" customHeight="1" spans="1:3">
      <c r="A1690" s="11">
        <v>1845</v>
      </c>
      <c r="B1690" s="25">
        <v>1</v>
      </c>
      <c r="C1690" s="52">
        <v>185900</v>
      </c>
    </row>
    <row r="1691" hidden="1" customHeight="1" spans="1:3">
      <c r="A1691" s="11">
        <v>1846</v>
      </c>
      <c r="B1691" s="25">
        <v>2</v>
      </c>
      <c r="C1691" s="52">
        <v>7349600</v>
      </c>
    </row>
    <row r="1692" hidden="1" customHeight="1" spans="1:3">
      <c r="A1692" s="11">
        <v>1847</v>
      </c>
      <c r="B1692" s="25">
        <v>2</v>
      </c>
      <c r="C1692" s="52">
        <v>6842600</v>
      </c>
    </row>
    <row r="1693" hidden="1" customHeight="1" spans="1:3">
      <c r="A1693" s="11">
        <v>1848</v>
      </c>
      <c r="B1693" s="25">
        <v>1</v>
      </c>
      <c r="C1693" s="52">
        <v>223000</v>
      </c>
    </row>
    <row r="1694" hidden="1" customHeight="1" spans="1:3">
      <c r="A1694" s="11">
        <v>1849</v>
      </c>
      <c r="B1694" s="25">
        <v>2</v>
      </c>
      <c r="C1694" s="52">
        <v>477000</v>
      </c>
    </row>
    <row r="1695" hidden="1" customHeight="1" spans="1:3">
      <c r="A1695" s="11">
        <v>1850</v>
      </c>
      <c r="B1695" s="25">
        <v>1</v>
      </c>
      <c r="C1695" s="52">
        <v>4934200</v>
      </c>
    </row>
    <row r="1696" hidden="1" customHeight="1" spans="1:3">
      <c r="A1696" s="11">
        <v>1851</v>
      </c>
      <c r="B1696" s="25">
        <v>1</v>
      </c>
      <c r="C1696" s="52">
        <v>4934200</v>
      </c>
    </row>
    <row r="1697" customHeight="1" spans="1:3">
      <c r="A1697" s="11">
        <v>1852</v>
      </c>
      <c r="B1697" s="25">
        <v>2</v>
      </c>
      <c r="C1697" s="52">
        <v>5374500</v>
      </c>
    </row>
    <row r="1698" customHeight="1" spans="1:3">
      <c r="A1698" s="11">
        <v>1854</v>
      </c>
      <c r="B1698" s="25">
        <v>1</v>
      </c>
      <c r="C1698" s="52">
        <v>166500</v>
      </c>
    </row>
    <row r="1699" customHeight="1" spans="1:3">
      <c r="A1699" s="11">
        <v>1855</v>
      </c>
      <c r="B1699" s="25">
        <v>2</v>
      </c>
      <c r="C1699" s="52">
        <v>2828500</v>
      </c>
    </row>
    <row r="1700" hidden="1" customHeight="1" spans="1:3">
      <c r="A1700" s="11">
        <v>1859</v>
      </c>
      <c r="B1700" s="25">
        <v>1</v>
      </c>
      <c r="C1700" s="52">
        <v>9282800</v>
      </c>
    </row>
    <row r="1701" hidden="1" customHeight="1" spans="1:3">
      <c r="A1701" s="11">
        <v>1860</v>
      </c>
      <c r="B1701" s="25">
        <v>3</v>
      </c>
      <c r="C1701" s="52">
        <v>3272100</v>
      </c>
    </row>
    <row r="1702" hidden="1" customHeight="1" spans="1:3">
      <c r="A1702" s="11">
        <v>1861</v>
      </c>
      <c r="B1702" s="25">
        <v>1</v>
      </c>
      <c r="C1702" s="52">
        <v>59200</v>
      </c>
    </row>
    <row r="1703" hidden="1" customHeight="1" spans="1:3">
      <c r="A1703" s="11">
        <v>1862</v>
      </c>
      <c r="B1703" s="25">
        <v>1</v>
      </c>
      <c r="C1703" s="52">
        <v>14160000</v>
      </c>
    </row>
    <row r="1704" customHeight="1" spans="1:3">
      <c r="A1704" s="11">
        <v>1863</v>
      </c>
      <c r="B1704" s="25">
        <v>1</v>
      </c>
      <c r="C1704" s="52">
        <v>20650000</v>
      </c>
    </row>
    <row r="1705" hidden="1" customHeight="1" spans="1:3">
      <c r="A1705" s="11">
        <v>1864</v>
      </c>
      <c r="B1705" s="25">
        <v>3</v>
      </c>
      <c r="C1705" s="52">
        <v>1188300</v>
      </c>
    </row>
    <row r="1706" hidden="1" customHeight="1" spans="1:3">
      <c r="A1706" s="11">
        <v>1865</v>
      </c>
      <c r="B1706" s="25">
        <v>1</v>
      </c>
      <c r="C1706" s="52">
        <v>17700100</v>
      </c>
    </row>
    <row r="1707" hidden="1" customHeight="1" spans="1:3">
      <c r="A1707" s="11">
        <v>1866</v>
      </c>
      <c r="B1707" s="25">
        <v>2</v>
      </c>
      <c r="C1707" s="52">
        <v>8886600</v>
      </c>
    </row>
    <row r="1708" customHeight="1" spans="1:3">
      <c r="A1708" s="11">
        <v>1867</v>
      </c>
      <c r="B1708" s="25">
        <v>1</v>
      </c>
      <c r="C1708" s="52">
        <v>459300</v>
      </c>
    </row>
    <row r="1709" hidden="1" customHeight="1" spans="1:3">
      <c r="A1709" s="11">
        <v>1868</v>
      </c>
      <c r="B1709" s="25">
        <v>1</v>
      </c>
      <c r="C1709" s="52">
        <v>66700</v>
      </c>
    </row>
    <row r="1710" customHeight="1" spans="1:3">
      <c r="A1710" s="11">
        <v>1869</v>
      </c>
      <c r="B1710" s="25">
        <v>1</v>
      </c>
      <c r="C1710" s="52">
        <v>213300</v>
      </c>
    </row>
    <row r="1711" customHeight="1" spans="1:3">
      <c r="A1711" s="11">
        <v>1870</v>
      </c>
      <c r="B1711" s="25">
        <v>1</v>
      </c>
      <c r="C1711" s="52">
        <v>59700</v>
      </c>
    </row>
    <row r="1712" hidden="1" customHeight="1" spans="1:3">
      <c r="A1712" s="11">
        <v>1871</v>
      </c>
      <c r="B1712" s="25">
        <v>1</v>
      </c>
      <c r="C1712" s="52">
        <v>66800</v>
      </c>
    </row>
    <row r="1713" hidden="1" customHeight="1" spans="1:3">
      <c r="A1713" s="11">
        <v>1872</v>
      </c>
      <c r="B1713" s="25">
        <v>1</v>
      </c>
      <c r="C1713" s="52">
        <v>648882</v>
      </c>
    </row>
    <row r="1714" customHeight="1" spans="1:3">
      <c r="A1714" s="11">
        <v>1873</v>
      </c>
      <c r="B1714" s="25">
        <v>3</v>
      </c>
      <c r="C1714" s="52">
        <v>8344100</v>
      </c>
    </row>
    <row r="1715" customHeight="1" spans="1:3">
      <c r="A1715" s="11">
        <v>1874</v>
      </c>
      <c r="B1715" s="25">
        <v>2</v>
      </c>
      <c r="C1715" s="52">
        <v>2048300</v>
      </c>
    </row>
    <row r="1716" customHeight="1" spans="1:3">
      <c r="A1716" s="11">
        <v>1875</v>
      </c>
      <c r="B1716" s="25">
        <v>1</v>
      </c>
      <c r="C1716" s="52">
        <v>158500</v>
      </c>
    </row>
    <row r="1717" hidden="1" customHeight="1" spans="1:3">
      <c r="A1717" s="11">
        <v>1876</v>
      </c>
      <c r="B1717" s="25">
        <v>2</v>
      </c>
      <c r="C1717" s="52">
        <v>1563500</v>
      </c>
    </row>
    <row r="1718" customHeight="1" spans="1:3">
      <c r="A1718" s="11">
        <v>1877</v>
      </c>
      <c r="B1718" s="25">
        <v>1</v>
      </c>
      <c r="C1718" s="52">
        <v>231800</v>
      </c>
    </row>
    <row r="1719" customHeight="1" spans="1:3">
      <c r="A1719" s="11">
        <v>1878</v>
      </c>
      <c r="B1719" s="25">
        <v>2</v>
      </c>
      <c r="C1719" s="52">
        <v>536400</v>
      </c>
    </row>
    <row r="1720" customHeight="1" spans="1:3">
      <c r="A1720" s="11">
        <v>1879</v>
      </c>
      <c r="B1720" s="25">
        <v>1</v>
      </c>
      <c r="C1720" s="52">
        <v>154300</v>
      </c>
    </row>
    <row r="1721" hidden="1" customHeight="1" spans="1:3">
      <c r="A1721" s="11">
        <v>1880</v>
      </c>
      <c r="B1721" s="25">
        <v>2</v>
      </c>
      <c r="C1721" s="52">
        <v>2341000</v>
      </c>
    </row>
    <row r="1722" customHeight="1" spans="1:3">
      <c r="A1722" s="11">
        <v>1881</v>
      </c>
      <c r="B1722" s="25">
        <v>1</v>
      </c>
      <c r="C1722" s="52">
        <v>719200</v>
      </c>
    </row>
    <row r="1723" customHeight="1" spans="1:3">
      <c r="A1723" s="11">
        <v>1882</v>
      </c>
      <c r="B1723" s="25">
        <v>2</v>
      </c>
      <c r="C1723" s="52">
        <v>7316000</v>
      </c>
    </row>
    <row r="1724" hidden="1" customHeight="1" spans="1:3">
      <c r="A1724" s="11">
        <v>1883</v>
      </c>
      <c r="B1724" s="25">
        <v>1</v>
      </c>
      <c r="C1724" s="52">
        <v>15340000</v>
      </c>
    </row>
    <row r="1725" hidden="1" customHeight="1" spans="1:3">
      <c r="A1725" s="11">
        <v>1884</v>
      </c>
      <c r="B1725" s="25">
        <v>1</v>
      </c>
      <c r="C1725" s="52">
        <v>118200</v>
      </c>
    </row>
    <row r="1726" hidden="1" customHeight="1" spans="1:3">
      <c r="A1726" s="11">
        <v>1885</v>
      </c>
      <c r="B1726" s="25">
        <v>1</v>
      </c>
      <c r="C1726" s="52">
        <v>5900000</v>
      </c>
    </row>
    <row r="1727" customHeight="1" spans="1:3">
      <c r="A1727" s="11">
        <v>1886</v>
      </c>
      <c r="B1727" s="25">
        <v>4</v>
      </c>
      <c r="C1727" s="52">
        <v>28026500</v>
      </c>
    </row>
    <row r="1728" hidden="1" customHeight="1" spans="1:3">
      <c r="A1728" s="11">
        <v>1887</v>
      </c>
      <c r="B1728" s="25">
        <v>1</v>
      </c>
      <c r="C1728" s="52">
        <v>4716500</v>
      </c>
    </row>
    <row r="1729" customHeight="1" spans="1:3">
      <c r="A1729" s="11">
        <v>1888</v>
      </c>
      <c r="B1729" s="25">
        <v>1</v>
      </c>
      <c r="C1729" s="52">
        <v>1416100</v>
      </c>
    </row>
    <row r="1730" customHeight="1" spans="1:3">
      <c r="A1730" s="11">
        <v>1889</v>
      </c>
      <c r="B1730" s="25">
        <v>2</v>
      </c>
      <c r="C1730" s="52">
        <v>1233200</v>
      </c>
    </row>
    <row r="1731" hidden="1" customHeight="1" spans="1:3">
      <c r="A1731" s="11">
        <v>1892</v>
      </c>
      <c r="B1731" s="25">
        <v>1</v>
      </c>
      <c r="C1731" s="52">
        <v>7080000</v>
      </c>
    </row>
    <row r="1732" hidden="1" customHeight="1" spans="1:3">
      <c r="A1732" s="11">
        <v>1893</v>
      </c>
      <c r="B1732" s="25">
        <v>2</v>
      </c>
      <c r="C1732" s="52">
        <v>14905100</v>
      </c>
    </row>
    <row r="1733" hidden="1" customHeight="1" spans="1:3">
      <c r="A1733" s="11">
        <v>1894</v>
      </c>
      <c r="B1733" s="25">
        <v>1</v>
      </c>
      <c r="C1733" s="52">
        <v>9440000</v>
      </c>
    </row>
    <row r="1734" hidden="1" customHeight="1" spans="1:3">
      <c r="A1734" s="11">
        <v>1895</v>
      </c>
      <c r="B1734" s="25">
        <v>1</v>
      </c>
      <c r="C1734" s="52">
        <v>143600</v>
      </c>
    </row>
    <row r="1735" hidden="1" customHeight="1" spans="1:3">
      <c r="A1735" s="11">
        <v>1896</v>
      </c>
      <c r="B1735" s="25">
        <v>6</v>
      </c>
      <c r="C1735" s="52">
        <v>5359700</v>
      </c>
    </row>
    <row r="1736" hidden="1" customHeight="1" spans="1:3">
      <c r="A1736" s="11">
        <v>1897</v>
      </c>
      <c r="B1736" s="25">
        <v>2</v>
      </c>
      <c r="C1736" s="52">
        <v>188300</v>
      </c>
    </row>
    <row r="1737" hidden="1" customHeight="1" spans="1:3">
      <c r="A1737" s="11">
        <v>1898</v>
      </c>
      <c r="B1737" s="25">
        <v>2</v>
      </c>
      <c r="C1737" s="52">
        <v>466200</v>
      </c>
    </row>
    <row r="1738" hidden="1" customHeight="1" spans="1:3">
      <c r="A1738" s="11">
        <v>1899</v>
      </c>
      <c r="B1738" s="25">
        <v>2</v>
      </c>
      <c r="C1738" s="52">
        <v>190700</v>
      </c>
    </row>
    <row r="1739" hidden="1" customHeight="1" spans="1:3">
      <c r="A1739" s="11">
        <v>1900</v>
      </c>
      <c r="B1739" s="25">
        <v>1</v>
      </c>
      <c r="C1739" s="52">
        <v>59100</v>
      </c>
    </row>
    <row r="1740" customHeight="1" spans="1:3">
      <c r="A1740" s="11">
        <v>1901</v>
      </c>
      <c r="B1740" s="25">
        <v>1</v>
      </c>
      <c r="C1740" s="52">
        <v>295000</v>
      </c>
    </row>
    <row r="1741" customHeight="1" spans="1:3">
      <c r="A1741" s="11">
        <v>1902</v>
      </c>
      <c r="B1741" s="25">
        <v>1</v>
      </c>
      <c r="C1741" s="52">
        <v>1180000</v>
      </c>
    </row>
    <row r="1742" hidden="1" customHeight="1" spans="1:3">
      <c r="A1742" s="11">
        <v>1903</v>
      </c>
      <c r="B1742" s="25">
        <v>1</v>
      </c>
      <c r="C1742" s="52">
        <v>24100</v>
      </c>
    </row>
    <row r="1743" customHeight="1" spans="1:3">
      <c r="A1743" s="11">
        <v>1904</v>
      </c>
      <c r="B1743" s="25">
        <v>3</v>
      </c>
      <c r="C1743" s="52">
        <v>1227700</v>
      </c>
    </row>
    <row r="1744" hidden="1" customHeight="1" spans="1:3">
      <c r="A1744" s="11">
        <v>1906</v>
      </c>
      <c r="B1744" s="25">
        <v>1</v>
      </c>
      <c r="C1744" s="52">
        <v>106000</v>
      </c>
    </row>
    <row r="1745" hidden="1" customHeight="1" spans="1:3">
      <c r="A1745" s="11">
        <v>1907</v>
      </c>
      <c r="B1745" s="25">
        <v>1</v>
      </c>
      <c r="C1745" s="52">
        <v>107200</v>
      </c>
    </row>
    <row r="1746" hidden="1" customHeight="1" spans="1:3">
      <c r="A1746" s="11">
        <v>1908</v>
      </c>
      <c r="B1746" s="25">
        <v>1</v>
      </c>
      <c r="C1746" s="52">
        <v>82800</v>
      </c>
    </row>
    <row r="1747" customHeight="1" spans="1:3">
      <c r="A1747" s="11">
        <v>1909</v>
      </c>
      <c r="B1747" s="25">
        <v>1</v>
      </c>
      <c r="C1747" s="52">
        <v>2724000</v>
      </c>
    </row>
    <row r="1748" hidden="1" customHeight="1" spans="1:3">
      <c r="A1748" s="11">
        <v>1910</v>
      </c>
      <c r="B1748" s="25">
        <v>1</v>
      </c>
      <c r="C1748" s="52">
        <v>181400</v>
      </c>
    </row>
    <row r="1749" hidden="1" customHeight="1" spans="1:3">
      <c r="A1749" s="11">
        <v>1911</v>
      </c>
      <c r="B1749" s="25">
        <v>1</v>
      </c>
      <c r="C1749" s="52">
        <v>295000</v>
      </c>
    </row>
    <row r="1750" hidden="1" customHeight="1" spans="1:3">
      <c r="A1750" s="11">
        <v>1912</v>
      </c>
      <c r="B1750" s="25">
        <v>1</v>
      </c>
      <c r="C1750" s="52">
        <v>81400</v>
      </c>
    </row>
    <row r="1751" hidden="1" customHeight="1" spans="1:3">
      <c r="A1751" s="11">
        <v>1913</v>
      </c>
      <c r="B1751" s="25">
        <v>1</v>
      </c>
      <c r="C1751" s="52">
        <v>743400</v>
      </c>
    </row>
    <row r="1752" hidden="1" customHeight="1" spans="1:3">
      <c r="A1752" s="11">
        <v>1914</v>
      </c>
      <c r="B1752" s="25">
        <v>1</v>
      </c>
      <c r="C1752" s="52">
        <v>395800</v>
      </c>
    </row>
    <row r="1753" hidden="1" customHeight="1" spans="1:3">
      <c r="A1753" s="11">
        <v>1915</v>
      </c>
      <c r="B1753" s="25">
        <v>1</v>
      </c>
      <c r="C1753" s="52">
        <v>119400</v>
      </c>
    </row>
    <row r="1754" customHeight="1" spans="1:3">
      <c r="A1754" s="11">
        <v>1916</v>
      </c>
      <c r="B1754" s="25">
        <v>1</v>
      </c>
      <c r="C1754" s="52">
        <v>6241700</v>
      </c>
    </row>
    <row r="1755" hidden="1" customHeight="1" spans="1:3">
      <c r="A1755" s="11">
        <v>1917</v>
      </c>
      <c r="B1755" s="25">
        <v>1</v>
      </c>
      <c r="C1755" s="52">
        <v>590000</v>
      </c>
    </row>
    <row r="1756" hidden="1" customHeight="1" spans="1:3">
      <c r="A1756" s="11">
        <v>1918</v>
      </c>
      <c r="B1756" s="25">
        <v>1</v>
      </c>
      <c r="C1756" s="52">
        <v>1117200</v>
      </c>
    </row>
    <row r="1757" hidden="1" customHeight="1" spans="1:3">
      <c r="A1757" s="11">
        <v>1919</v>
      </c>
      <c r="B1757" s="25">
        <v>1</v>
      </c>
      <c r="C1757" s="52">
        <v>275400</v>
      </c>
    </row>
    <row r="1758" hidden="1" customHeight="1" spans="1:3">
      <c r="A1758" s="11">
        <v>1920</v>
      </c>
      <c r="B1758" s="25">
        <v>1</v>
      </c>
      <c r="C1758" s="52">
        <v>9436600</v>
      </c>
    </row>
    <row r="1759" hidden="1" customHeight="1" spans="1:3">
      <c r="A1759" s="11">
        <v>1922</v>
      </c>
      <c r="B1759" s="25">
        <v>1</v>
      </c>
      <c r="C1759" s="52">
        <v>2532300</v>
      </c>
    </row>
    <row r="1760" customHeight="1" spans="1:3">
      <c r="A1760" s="11">
        <v>1923</v>
      </c>
      <c r="B1760" s="25">
        <v>1</v>
      </c>
      <c r="C1760" s="52">
        <v>784900</v>
      </c>
    </row>
    <row r="1761" hidden="1" customHeight="1" spans="1:3">
      <c r="A1761" s="11">
        <v>1924</v>
      </c>
      <c r="B1761" s="25">
        <v>1</v>
      </c>
      <c r="C1761" s="52">
        <v>91000</v>
      </c>
    </row>
    <row r="1762" customHeight="1" spans="1:3">
      <c r="A1762" s="11">
        <v>1925</v>
      </c>
      <c r="B1762" s="25">
        <v>1</v>
      </c>
      <c r="C1762" s="52">
        <v>49500</v>
      </c>
    </row>
    <row r="1763" hidden="1" customHeight="1" spans="1:3">
      <c r="A1763" s="11">
        <v>1926</v>
      </c>
      <c r="B1763" s="25">
        <v>4</v>
      </c>
      <c r="C1763" s="52">
        <v>4969600</v>
      </c>
    </row>
    <row r="1764" customHeight="1" spans="1:3">
      <c r="A1764" s="11">
        <v>1927</v>
      </c>
      <c r="B1764" s="25">
        <v>4</v>
      </c>
      <c r="C1764" s="52">
        <v>7494800</v>
      </c>
    </row>
    <row r="1765" hidden="1" customHeight="1" spans="1:3">
      <c r="A1765" s="11">
        <v>1928</v>
      </c>
      <c r="B1765" s="25">
        <v>1</v>
      </c>
      <c r="C1765" s="52">
        <v>835204</v>
      </c>
    </row>
    <row r="1766" customHeight="1" spans="1:3">
      <c r="A1766" s="11">
        <v>1929</v>
      </c>
      <c r="B1766" s="25">
        <v>1</v>
      </c>
      <c r="C1766" s="52">
        <v>3213100</v>
      </c>
    </row>
    <row r="1767" hidden="1" customHeight="1" spans="1:3">
      <c r="A1767" s="11">
        <v>1930</v>
      </c>
      <c r="B1767" s="25">
        <v>1</v>
      </c>
      <c r="C1767" s="52">
        <v>59500</v>
      </c>
    </row>
    <row r="1768" hidden="1" customHeight="1" spans="1:3">
      <c r="A1768" s="11">
        <v>1931</v>
      </c>
      <c r="B1768" s="25">
        <v>1</v>
      </c>
      <c r="C1768" s="52">
        <v>461400</v>
      </c>
    </row>
    <row r="1769" hidden="1" customHeight="1" spans="1:3">
      <c r="A1769" s="11">
        <v>1932</v>
      </c>
      <c r="B1769" s="25">
        <v>1</v>
      </c>
      <c r="C1769" s="52">
        <v>46700</v>
      </c>
    </row>
    <row r="1770" customHeight="1" spans="1:3">
      <c r="A1770" s="11">
        <v>1933</v>
      </c>
      <c r="B1770" s="25">
        <v>1</v>
      </c>
      <c r="C1770" s="52">
        <v>2580000</v>
      </c>
    </row>
    <row r="1771" hidden="1" customHeight="1" spans="1:3">
      <c r="A1771" s="11">
        <v>1934</v>
      </c>
      <c r="B1771" s="25">
        <v>1</v>
      </c>
      <c r="C1771" s="52">
        <v>295000</v>
      </c>
    </row>
    <row r="1772" hidden="1" customHeight="1" spans="1:3">
      <c r="A1772" s="11">
        <v>1935</v>
      </c>
      <c r="B1772" s="25">
        <v>1</v>
      </c>
      <c r="C1772" s="52">
        <v>646100</v>
      </c>
    </row>
    <row r="1773" hidden="1" customHeight="1" spans="1:3">
      <c r="A1773" s="11">
        <v>1936</v>
      </c>
      <c r="B1773" s="25">
        <v>1</v>
      </c>
      <c r="C1773" s="52">
        <v>3952900</v>
      </c>
    </row>
    <row r="1774" hidden="1" customHeight="1" spans="1:3">
      <c r="A1774" s="11">
        <v>1937</v>
      </c>
      <c r="B1774" s="25">
        <v>1</v>
      </c>
      <c r="C1774" s="52">
        <v>378400</v>
      </c>
    </row>
    <row r="1775" hidden="1" customHeight="1" spans="1:3">
      <c r="A1775" s="11">
        <v>1938</v>
      </c>
      <c r="B1775" s="25">
        <v>1</v>
      </c>
      <c r="C1775" s="52">
        <v>68800</v>
      </c>
    </row>
    <row r="1776" hidden="1" customHeight="1" spans="1:3">
      <c r="A1776" s="11">
        <v>1939</v>
      </c>
      <c r="B1776" s="25">
        <v>1</v>
      </c>
      <c r="C1776" s="52">
        <v>43400</v>
      </c>
    </row>
    <row r="1777" hidden="1" customHeight="1" spans="1:3">
      <c r="A1777" s="11">
        <v>1940</v>
      </c>
      <c r="B1777" s="25">
        <v>1</v>
      </c>
      <c r="C1777" s="52">
        <v>757600</v>
      </c>
    </row>
    <row r="1778" hidden="1" customHeight="1" spans="1:3">
      <c r="A1778" s="11">
        <v>1941</v>
      </c>
      <c r="B1778" s="25">
        <v>1</v>
      </c>
      <c r="C1778" s="52">
        <v>2099300</v>
      </c>
    </row>
    <row r="1779" hidden="1" customHeight="1" spans="1:3">
      <c r="A1779" s="11">
        <v>1942</v>
      </c>
      <c r="B1779" s="25">
        <v>1</v>
      </c>
      <c r="C1779" s="52">
        <v>76500</v>
      </c>
    </row>
    <row r="1780" hidden="1" customHeight="1" spans="1:3">
      <c r="A1780" s="11">
        <v>1944</v>
      </c>
      <c r="B1780" s="25">
        <v>1</v>
      </c>
      <c r="C1780" s="52">
        <v>1180000</v>
      </c>
    </row>
    <row r="1781" hidden="1" customHeight="1" spans="1:3">
      <c r="A1781" s="11">
        <v>1945</v>
      </c>
      <c r="B1781" s="25">
        <v>2</v>
      </c>
      <c r="C1781" s="52">
        <v>285600</v>
      </c>
    </row>
    <row r="1782" customHeight="1" spans="1:3">
      <c r="A1782" s="11">
        <v>1947</v>
      </c>
      <c r="B1782" s="25">
        <v>1</v>
      </c>
      <c r="C1782" s="52">
        <v>114300</v>
      </c>
    </row>
    <row r="1783" customHeight="1" spans="1:3">
      <c r="A1783" s="11">
        <v>1948</v>
      </c>
      <c r="B1783" s="25">
        <v>1</v>
      </c>
      <c r="C1783" s="52">
        <v>1011000</v>
      </c>
    </row>
    <row r="1784" customHeight="1" spans="1:3">
      <c r="A1784" s="11">
        <v>1949</v>
      </c>
      <c r="B1784" s="25">
        <v>1</v>
      </c>
      <c r="C1784" s="52">
        <v>101200</v>
      </c>
    </row>
    <row r="1785" customHeight="1" spans="1:3">
      <c r="A1785" s="11">
        <v>1950</v>
      </c>
      <c r="B1785" s="25">
        <v>1</v>
      </c>
      <c r="C1785" s="52">
        <v>51900</v>
      </c>
    </row>
    <row r="1786" hidden="1" customHeight="1" spans="1:3">
      <c r="A1786" s="11">
        <v>1951</v>
      </c>
      <c r="B1786" s="25">
        <v>2</v>
      </c>
      <c r="C1786" s="52">
        <v>41890000</v>
      </c>
    </row>
    <row r="1787" customHeight="1" spans="1:3">
      <c r="A1787" s="11">
        <v>1952</v>
      </c>
      <c r="B1787" s="25">
        <v>2</v>
      </c>
      <c r="C1787" s="52">
        <v>11269000</v>
      </c>
    </row>
    <row r="1788" hidden="1" customHeight="1" spans="1:3">
      <c r="A1788" s="11">
        <v>1953</v>
      </c>
      <c r="B1788" s="25">
        <v>2</v>
      </c>
      <c r="C1788" s="52">
        <v>533100</v>
      </c>
    </row>
    <row r="1789" hidden="1" customHeight="1" spans="1:3">
      <c r="A1789" s="11">
        <v>1954</v>
      </c>
      <c r="B1789" s="25">
        <v>1</v>
      </c>
      <c r="C1789" s="52">
        <v>65600</v>
      </c>
    </row>
    <row r="1790" customHeight="1" spans="1:3">
      <c r="A1790" s="11">
        <v>1955</v>
      </c>
      <c r="B1790" s="25">
        <v>1</v>
      </c>
      <c r="C1790" s="52">
        <v>57900</v>
      </c>
    </row>
    <row r="1791" customHeight="1" spans="1:3">
      <c r="A1791" s="11">
        <v>1956</v>
      </c>
      <c r="B1791" s="25">
        <v>1</v>
      </c>
      <c r="C1791" s="52">
        <v>1457600</v>
      </c>
    </row>
    <row r="1792" hidden="1" customHeight="1" spans="1:3">
      <c r="A1792" s="11">
        <v>1957</v>
      </c>
      <c r="B1792" s="25">
        <v>2</v>
      </c>
      <c r="C1792" s="52">
        <v>1174100</v>
      </c>
    </row>
    <row r="1793" hidden="1" customHeight="1" spans="1:3">
      <c r="A1793" s="11">
        <v>1958</v>
      </c>
      <c r="B1793" s="25">
        <v>1</v>
      </c>
      <c r="C1793" s="52">
        <v>1031900</v>
      </c>
    </row>
    <row r="1794" customHeight="1" spans="1:3">
      <c r="A1794" s="11">
        <v>1959</v>
      </c>
      <c r="B1794" s="25">
        <v>1</v>
      </c>
      <c r="C1794" s="52">
        <v>157000</v>
      </c>
    </row>
    <row r="1795" hidden="1" customHeight="1" spans="1:3">
      <c r="A1795" s="11">
        <v>1960</v>
      </c>
      <c r="B1795" s="25">
        <v>1</v>
      </c>
      <c r="C1795" s="52">
        <v>4597700</v>
      </c>
    </row>
    <row r="1796" hidden="1" customHeight="1" spans="1:3">
      <c r="A1796" s="11">
        <v>1961</v>
      </c>
      <c r="B1796" s="25">
        <v>1</v>
      </c>
      <c r="C1796" s="52">
        <v>1026800</v>
      </c>
    </row>
    <row r="1797" hidden="1" customHeight="1" spans="1:3">
      <c r="A1797" s="11">
        <v>1962</v>
      </c>
      <c r="B1797" s="25">
        <v>1</v>
      </c>
      <c r="C1797" s="52">
        <v>769900</v>
      </c>
    </row>
    <row r="1798" customHeight="1" spans="1:3">
      <c r="A1798" s="11">
        <v>1963</v>
      </c>
      <c r="B1798" s="25">
        <v>4</v>
      </c>
      <c r="C1798" s="52">
        <v>2260500</v>
      </c>
    </row>
    <row r="1799" hidden="1" customHeight="1" spans="1:3">
      <c r="A1799" s="11">
        <v>1964</v>
      </c>
      <c r="B1799" s="25">
        <v>1</v>
      </c>
      <c r="C1799" s="52">
        <v>2429100</v>
      </c>
    </row>
    <row r="1800" hidden="1" customHeight="1" spans="1:3">
      <c r="A1800" s="11">
        <v>1965</v>
      </c>
      <c r="B1800" s="25">
        <v>2</v>
      </c>
      <c r="C1800" s="52">
        <v>56500</v>
      </c>
    </row>
    <row r="1801" hidden="1" customHeight="1" spans="1:3">
      <c r="A1801" s="11">
        <v>1966</v>
      </c>
      <c r="B1801" s="25">
        <v>1</v>
      </c>
      <c r="C1801" s="52">
        <v>1534000</v>
      </c>
    </row>
    <row r="1802" hidden="1" customHeight="1" spans="1:3">
      <c r="A1802" s="11">
        <v>1967</v>
      </c>
      <c r="B1802" s="25">
        <v>1</v>
      </c>
      <c r="C1802" s="52">
        <v>417200</v>
      </c>
    </row>
    <row r="1803" hidden="1" customHeight="1" spans="1:3">
      <c r="A1803" s="11">
        <v>1968</v>
      </c>
      <c r="B1803" s="25">
        <v>1</v>
      </c>
      <c r="C1803" s="52">
        <v>59000</v>
      </c>
    </row>
    <row r="1804" hidden="1" customHeight="1" spans="1:3">
      <c r="A1804" s="11">
        <v>1972</v>
      </c>
      <c r="B1804" s="25">
        <v>1</v>
      </c>
      <c r="C1804" s="52">
        <v>65000</v>
      </c>
    </row>
    <row r="1805" hidden="1" customHeight="1" spans="1:3">
      <c r="A1805" s="11">
        <v>1973</v>
      </c>
      <c r="B1805" s="25">
        <v>1</v>
      </c>
      <c r="C1805" s="52">
        <v>145500</v>
      </c>
    </row>
    <row r="1806" hidden="1" customHeight="1" spans="1:3">
      <c r="A1806" s="11">
        <v>1974</v>
      </c>
      <c r="B1806" s="25">
        <v>1</v>
      </c>
      <c r="C1806" s="52">
        <v>711100</v>
      </c>
    </row>
    <row r="1807" customHeight="1" spans="1:3">
      <c r="A1807" s="11">
        <v>1975</v>
      </c>
      <c r="B1807" s="25">
        <v>1</v>
      </c>
      <c r="C1807" s="52">
        <v>185900</v>
      </c>
    </row>
    <row r="1808" customHeight="1" spans="1:3">
      <c r="A1808" s="11">
        <v>1976</v>
      </c>
      <c r="B1808" s="25">
        <v>1</v>
      </c>
      <c r="C1808" s="52">
        <v>952500</v>
      </c>
    </row>
    <row r="1809" customHeight="1" spans="1:3">
      <c r="A1809" s="11">
        <v>1977</v>
      </c>
      <c r="B1809" s="25">
        <v>1</v>
      </c>
      <c r="C1809" s="52">
        <v>40100</v>
      </c>
    </row>
    <row r="1810" hidden="1" customHeight="1" spans="1:3">
      <c r="A1810" s="11">
        <v>1978</v>
      </c>
      <c r="B1810" s="25">
        <v>3</v>
      </c>
      <c r="C1810" s="52">
        <v>7767500</v>
      </c>
    </row>
    <row r="1811" hidden="1" customHeight="1" spans="1:3">
      <c r="A1811" s="11">
        <v>1979</v>
      </c>
      <c r="B1811" s="25">
        <v>1</v>
      </c>
      <c r="C1811" s="52">
        <v>2258500</v>
      </c>
    </row>
    <row r="1812" hidden="1" customHeight="1" spans="1:3">
      <c r="A1812" s="11">
        <v>1980</v>
      </c>
      <c r="B1812" s="25">
        <v>1</v>
      </c>
      <c r="C1812" s="52">
        <v>1803600</v>
      </c>
    </row>
    <row r="1813" hidden="1" customHeight="1" spans="1:3">
      <c r="A1813" s="11">
        <v>1981</v>
      </c>
      <c r="B1813" s="25">
        <v>2</v>
      </c>
      <c r="C1813" s="52">
        <v>29770089</v>
      </c>
    </row>
    <row r="1814" customHeight="1" spans="1:3">
      <c r="A1814" s="11">
        <v>1982</v>
      </c>
      <c r="B1814" s="25">
        <v>1</v>
      </c>
      <c r="C1814" s="52">
        <v>33040000</v>
      </c>
    </row>
    <row r="1815" hidden="1" customHeight="1" spans="1:3">
      <c r="A1815" s="11">
        <v>1983</v>
      </c>
      <c r="B1815" s="25">
        <v>1</v>
      </c>
      <c r="C1815" s="52">
        <v>51600</v>
      </c>
    </row>
    <row r="1816" hidden="1" customHeight="1" spans="1:3">
      <c r="A1816" s="11">
        <v>1984</v>
      </c>
      <c r="B1816" s="25">
        <v>2</v>
      </c>
      <c r="C1816" s="52">
        <v>1932600</v>
      </c>
    </row>
    <row r="1817" hidden="1" customHeight="1" spans="1:3">
      <c r="A1817" s="11">
        <v>1985</v>
      </c>
      <c r="B1817" s="25">
        <v>1</v>
      </c>
      <c r="C1817" s="52">
        <v>905700</v>
      </c>
    </row>
    <row r="1818" hidden="1" customHeight="1" spans="1:3">
      <c r="A1818" s="11">
        <v>1986</v>
      </c>
      <c r="B1818" s="25">
        <v>1</v>
      </c>
      <c r="C1818" s="52">
        <v>1062400</v>
      </c>
    </row>
    <row r="1819" hidden="1" customHeight="1" spans="1:3">
      <c r="A1819" s="11">
        <v>1987</v>
      </c>
      <c r="B1819" s="25">
        <v>1</v>
      </c>
      <c r="C1819" s="52">
        <v>30967700</v>
      </c>
    </row>
    <row r="1820" customHeight="1" spans="1:3">
      <c r="A1820" s="11">
        <v>1988</v>
      </c>
      <c r="B1820" s="25">
        <v>1</v>
      </c>
      <c r="C1820" s="52">
        <v>134100</v>
      </c>
    </row>
    <row r="1821" hidden="1" customHeight="1" spans="1:3">
      <c r="A1821" s="11">
        <v>1989</v>
      </c>
      <c r="B1821" s="25">
        <v>1</v>
      </c>
      <c r="C1821" s="52">
        <v>67200</v>
      </c>
    </row>
    <row r="1822" hidden="1" customHeight="1" spans="1:3">
      <c r="A1822" s="11">
        <v>1990</v>
      </c>
      <c r="B1822" s="25">
        <v>1</v>
      </c>
      <c r="C1822" s="52">
        <v>59000</v>
      </c>
    </row>
    <row r="1823" hidden="1" customHeight="1" spans="1:3">
      <c r="A1823" s="11">
        <v>1991</v>
      </c>
      <c r="B1823" s="25">
        <v>1</v>
      </c>
      <c r="C1823" s="52">
        <v>58000</v>
      </c>
    </row>
    <row r="1824" hidden="1" customHeight="1" spans="1:3">
      <c r="A1824" s="11">
        <v>1992</v>
      </c>
      <c r="B1824" s="25">
        <v>1</v>
      </c>
      <c r="C1824" s="52">
        <v>104900</v>
      </c>
    </row>
    <row r="1825" hidden="1" customHeight="1" spans="1:3">
      <c r="A1825" s="11">
        <v>1993</v>
      </c>
      <c r="B1825" s="25">
        <v>1</v>
      </c>
      <c r="C1825" s="52">
        <v>3993600</v>
      </c>
    </row>
    <row r="1826" hidden="1" customHeight="1" spans="1:3">
      <c r="A1826" s="11">
        <v>1994</v>
      </c>
      <c r="B1826" s="25">
        <v>1</v>
      </c>
      <c r="C1826" s="52">
        <v>15340000</v>
      </c>
    </row>
    <row r="1827" customHeight="1" spans="1:3">
      <c r="A1827" s="11">
        <v>1995</v>
      </c>
      <c r="B1827" s="25">
        <v>1</v>
      </c>
      <c r="C1827" s="52">
        <v>43300</v>
      </c>
    </row>
    <row r="1828" hidden="1" customHeight="1" spans="1:3">
      <c r="A1828" s="11">
        <v>1996</v>
      </c>
      <c r="B1828" s="25">
        <v>1</v>
      </c>
      <c r="C1828" s="52">
        <v>943200</v>
      </c>
    </row>
    <row r="1829" hidden="1" customHeight="1" spans="1:3">
      <c r="A1829" s="11">
        <v>1997</v>
      </c>
      <c r="B1829" s="25">
        <v>1</v>
      </c>
      <c r="C1829" s="52">
        <v>442900</v>
      </c>
    </row>
    <row r="1830" hidden="1" customHeight="1" spans="1:3">
      <c r="A1830" s="11">
        <v>1998</v>
      </c>
      <c r="B1830" s="25">
        <v>1</v>
      </c>
      <c r="C1830" s="52">
        <v>88600</v>
      </c>
    </row>
    <row r="1831" hidden="1" customHeight="1" spans="1:3">
      <c r="A1831" s="11">
        <v>1999</v>
      </c>
      <c r="B1831" s="25">
        <v>1</v>
      </c>
      <c r="C1831" s="52">
        <v>177000</v>
      </c>
    </row>
    <row r="1832" hidden="1" customHeight="1" spans="1:3">
      <c r="A1832" s="11">
        <v>2000</v>
      </c>
      <c r="B1832" s="25">
        <v>1</v>
      </c>
      <c r="C1832" s="52">
        <v>557100</v>
      </c>
    </row>
    <row r="1833" hidden="1" customHeight="1" spans="1:3">
      <c r="A1833" s="11">
        <v>2001</v>
      </c>
      <c r="B1833" s="25">
        <v>1</v>
      </c>
      <c r="C1833" s="52">
        <v>263200</v>
      </c>
    </row>
    <row r="1834" hidden="1" customHeight="1" spans="1:3">
      <c r="A1834" s="11">
        <v>2002</v>
      </c>
      <c r="B1834" s="25">
        <v>2</v>
      </c>
      <c r="C1834" s="52">
        <v>40807400</v>
      </c>
    </row>
    <row r="1835" customHeight="1" spans="1:3">
      <c r="A1835" s="11">
        <v>2003</v>
      </c>
      <c r="B1835" s="25">
        <v>1</v>
      </c>
      <c r="C1835" s="52">
        <v>192000</v>
      </c>
    </row>
    <row r="1836" hidden="1" customHeight="1" spans="1:3">
      <c r="A1836" s="11">
        <v>2004</v>
      </c>
      <c r="B1836" s="25">
        <v>1</v>
      </c>
      <c r="C1836" s="52">
        <v>566400</v>
      </c>
    </row>
    <row r="1837" customHeight="1" spans="1:3">
      <c r="A1837" s="11">
        <v>2005</v>
      </c>
      <c r="B1837" s="25">
        <v>2</v>
      </c>
      <c r="C1837" s="52">
        <v>154500</v>
      </c>
    </row>
    <row r="1838" customHeight="1" spans="1:3">
      <c r="A1838" s="11">
        <v>2006</v>
      </c>
      <c r="B1838" s="25">
        <v>1</v>
      </c>
      <c r="C1838" s="52">
        <v>1352600</v>
      </c>
    </row>
    <row r="1839" hidden="1" customHeight="1" spans="1:3">
      <c r="A1839" s="11">
        <v>2007</v>
      </c>
      <c r="B1839" s="25">
        <v>1</v>
      </c>
      <c r="C1839" s="52">
        <v>604400</v>
      </c>
    </row>
    <row r="1840" hidden="1" customHeight="1" spans="1:3">
      <c r="A1840" s="11">
        <v>2008</v>
      </c>
      <c r="B1840" s="25">
        <v>1</v>
      </c>
      <c r="C1840" s="52">
        <v>1606700</v>
      </c>
    </row>
    <row r="1841" hidden="1" customHeight="1" spans="1:3">
      <c r="A1841" s="11">
        <v>2009</v>
      </c>
      <c r="B1841" s="25">
        <v>1</v>
      </c>
      <c r="C1841" s="52">
        <v>131000</v>
      </c>
    </row>
    <row r="1842" hidden="1" customHeight="1" spans="1:3">
      <c r="A1842" s="11">
        <v>2010</v>
      </c>
      <c r="B1842" s="25">
        <v>3</v>
      </c>
      <c r="C1842" s="52">
        <v>5619400</v>
      </c>
    </row>
    <row r="1843" hidden="1" customHeight="1" spans="1:3">
      <c r="A1843" s="11">
        <v>2011</v>
      </c>
      <c r="B1843" s="25">
        <v>1</v>
      </c>
      <c r="C1843" s="52">
        <v>669000</v>
      </c>
    </row>
    <row r="1844" hidden="1" customHeight="1" spans="1:3">
      <c r="A1844" s="11">
        <v>2012</v>
      </c>
      <c r="B1844" s="25">
        <v>1</v>
      </c>
      <c r="C1844" s="52">
        <v>387000</v>
      </c>
    </row>
    <row r="1845" customHeight="1" spans="1:3">
      <c r="A1845" s="11">
        <v>2013</v>
      </c>
      <c r="B1845" s="25">
        <v>1</v>
      </c>
      <c r="C1845" s="52">
        <v>42400</v>
      </c>
    </row>
    <row r="1846" customHeight="1" spans="1:3">
      <c r="A1846" s="11">
        <v>2014</v>
      </c>
      <c r="B1846" s="25">
        <v>1</v>
      </c>
      <c r="C1846" s="52">
        <v>295000</v>
      </c>
    </row>
    <row r="1847" customHeight="1" spans="1:3">
      <c r="A1847" s="11">
        <v>2015</v>
      </c>
      <c r="B1847" s="25">
        <v>1</v>
      </c>
      <c r="C1847" s="52">
        <v>451400</v>
      </c>
    </row>
    <row r="1848" hidden="1" customHeight="1" spans="1:3">
      <c r="A1848" s="11">
        <v>2016</v>
      </c>
      <c r="B1848" s="25">
        <v>1</v>
      </c>
      <c r="C1848" s="52">
        <v>82000</v>
      </c>
    </row>
    <row r="1849" hidden="1" customHeight="1" spans="1:3">
      <c r="A1849" s="11">
        <v>2017</v>
      </c>
      <c r="B1849" s="25">
        <v>2</v>
      </c>
      <c r="C1849" s="52">
        <v>3446400</v>
      </c>
    </row>
    <row r="1850" hidden="1" customHeight="1" spans="1:3">
      <c r="A1850" s="11">
        <v>2018</v>
      </c>
      <c r="B1850" s="25">
        <v>1</v>
      </c>
      <c r="C1850" s="52">
        <v>2063000</v>
      </c>
    </row>
    <row r="1851" hidden="1" customHeight="1" spans="1:3">
      <c r="A1851" s="11">
        <v>2019</v>
      </c>
      <c r="B1851" s="25">
        <v>1</v>
      </c>
      <c r="C1851" s="52">
        <v>59100</v>
      </c>
    </row>
    <row r="1852" hidden="1" customHeight="1" spans="1:3">
      <c r="A1852" s="11">
        <v>2020</v>
      </c>
      <c r="B1852" s="25">
        <v>2</v>
      </c>
      <c r="C1852" s="52">
        <v>3211000</v>
      </c>
    </row>
    <row r="1853" hidden="1" customHeight="1" spans="1:3">
      <c r="A1853" s="11">
        <v>2021</v>
      </c>
      <c r="B1853" s="25">
        <v>10</v>
      </c>
      <c r="C1853" s="52">
        <v>11856200</v>
      </c>
    </row>
    <row r="1854" hidden="1" customHeight="1" spans="1:3">
      <c r="A1854" s="11">
        <v>2022</v>
      </c>
      <c r="B1854" s="25">
        <v>2</v>
      </c>
      <c r="C1854" s="52">
        <v>14209600</v>
      </c>
    </row>
    <row r="1855" hidden="1" customHeight="1" spans="1:3">
      <c r="A1855" s="11">
        <v>2023</v>
      </c>
      <c r="B1855" s="25">
        <v>1</v>
      </c>
      <c r="C1855" s="52">
        <v>276900</v>
      </c>
    </row>
    <row r="1856" hidden="1" customHeight="1" spans="1:3">
      <c r="A1856" s="11">
        <v>2024</v>
      </c>
      <c r="B1856" s="25">
        <v>3</v>
      </c>
      <c r="C1856" s="52">
        <v>4188200</v>
      </c>
    </row>
    <row r="1857" hidden="1" customHeight="1" spans="1:3">
      <c r="A1857" s="11">
        <v>2025</v>
      </c>
      <c r="B1857" s="25">
        <v>2</v>
      </c>
      <c r="C1857" s="52">
        <v>461400</v>
      </c>
    </row>
    <row r="1858" hidden="1" customHeight="1" spans="1:3">
      <c r="A1858" s="11">
        <v>2027</v>
      </c>
      <c r="B1858" s="25">
        <v>1</v>
      </c>
      <c r="C1858" s="52">
        <v>137500</v>
      </c>
    </row>
    <row r="1859" hidden="1" customHeight="1" spans="1:3">
      <c r="A1859" s="11">
        <v>2028</v>
      </c>
      <c r="B1859" s="25">
        <v>1</v>
      </c>
      <c r="C1859" s="52">
        <v>58700</v>
      </c>
    </row>
    <row r="1860" hidden="1" customHeight="1" spans="1:3">
      <c r="A1860" s="11">
        <v>2029</v>
      </c>
      <c r="B1860" s="25">
        <v>1</v>
      </c>
      <c r="C1860" s="52">
        <v>107800</v>
      </c>
    </row>
    <row r="1861" hidden="1" customHeight="1" spans="1:3">
      <c r="A1861" s="11">
        <v>2030</v>
      </c>
      <c r="B1861" s="25">
        <v>1</v>
      </c>
      <c r="C1861" s="52">
        <v>2526900</v>
      </c>
    </row>
    <row r="1862" hidden="1" customHeight="1" spans="1:3">
      <c r="A1862" s="11">
        <v>2032</v>
      </c>
      <c r="B1862" s="25">
        <v>1</v>
      </c>
      <c r="C1862" s="52">
        <v>71200</v>
      </c>
    </row>
    <row r="1863" customHeight="1" spans="1:3">
      <c r="A1863" s="11">
        <v>2033</v>
      </c>
      <c r="B1863" s="25">
        <v>2</v>
      </c>
      <c r="C1863" s="52">
        <v>596500</v>
      </c>
    </row>
    <row r="1864" hidden="1" customHeight="1" spans="1:3">
      <c r="A1864" s="11">
        <v>2034</v>
      </c>
      <c r="B1864" s="25">
        <v>1</v>
      </c>
      <c r="C1864" s="52">
        <v>66300</v>
      </c>
    </row>
    <row r="1865" hidden="1" customHeight="1" spans="1:3">
      <c r="A1865" s="11">
        <v>2035</v>
      </c>
      <c r="B1865" s="25">
        <v>1</v>
      </c>
      <c r="C1865" s="52">
        <v>129100</v>
      </c>
    </row>
    <row r="1866" hidden="1" customHeight="1" spans="1:3">
      <c r="A1866" s="11">
        <v>2036</v>
      </c>
      <c r="B1866" s="25">
        <v>1</v>
      </c>
      <c r="C1866" s="52">
        <v>1014900</v>
      </c>
    </row>
    <row r="1867" customHeight="1" spans="1:3">
      <c r="A1867" s="11">
        <v>2037</v>
      </c>
      <c r="B1867" s="25">
        <v>1</v>
      </c>
      <c r="C1867" s="52">
        <v>708000</v>
      </c>
    </row>
    <row r="1868" hidden="1" customHeight="1" spans="1:3">
      <c r="A1868" s="11">
        <v>2038</v>
      </c>
      <c r="B1868" s="25">
        <v>1</v>
      </c>
      <c r="C1868" s="52">
        <v>3186000</v>
      </c>
    </row>
    <row r="1869" hidden="1" customHeight="1" spans="1:3">
      <c r="A1869" s="11">
        <v>2039</v>
      </c>
      <c r="B1869" s="25">
        <v>2</v>
      </c>
      <c r="C1869" s="52">
        <v>85100</v>
      </c>
    </row>
    <row r="1870" hidden="1" customHeight="1" spans="1:3">
      <c r="A1870" s="11">
        <v>2040</v>
      </c>
      <c r="B1870" s="25">
        <v>2</v>
      </c>
      <c r="C1870" s="52">
        <v>135800</v>
      </c>
    </row>
    <row r="1871" customHeight="1" spans="1:3">
      <c r="A1871" s="11">
        <v>2041</v>
      </c>
      <c r="B1871" s="25">
        <v>1</v>
      </c>
      <c r="C1871" s="52">
        <v>854500</v>
      </c>
    </row>
    <row r="1872" customHeight="1" spans="1:3">
      <c r="A1872" s="11">
        <v>2042</v>
      </c>
      <c r="B1872" s="25">
        <v>1</v>
      </c>
      <c r="C1872" s="52">
        <v>57900</v>
      </c>
    </row>
    <row r="1873" customHeight="1" spans="1:3">
      <c r="A1873" s="11">
        <v>2043</v>
      </c>
      <c r="B1873" s="25">
        <v>1</v>
      </c>
      <c r="C1873" s="52">
        <v>92800</v>
      </c>
    </row>
    <row r="1874" hidden="1" customHeight="1" spans="1:3">
      <c r="A1874" s="11">
        <v>2044</v>
      </c>
      <c r="B1874" s="25">
        <v>1</v>
      </c>
      <c r="C1874" s="52">
        <v>44900</v>
      </c>
    </row>
    <row r="1875" hidden="1" customHeight="1" spans="1:3">
      <c r="A1875" s="11">
        <v>2045</v>
      </c>
      <c r="B1875" s="25">
        <v>3</v>
      </c>
      <c r="C1875" s="52">
        <v>60853500</v>
      </c>
    </row>
    <row r="1876" hidden="1" customHeight="1" spans="1:3">
      <c r="A1876" s="11">
        <v>2046</v>
      </c>
      <c r="B1876" s="25">
        <v>5</v>
      </c>
      <c r="C1876" s="52">
        <v>7524800</v>
      </c>
    </row>
    <row r="1877" hidden="1" customHeight="1" spans="1:3">
      <c r="A1877" s="11">
        <v>2047</v>
      </c>
      <c r="B1877" s="25">
        <v>1</v>
      </c>
      <c r="C1877" s="52">
        <v>753800</v>
      </c>
    </row>
    <row r="1878" hidden="1" customHeight="1" spans="1:3">
      <c r="A1878" s="11">
        <v>2048</v>
      </c>
      <c r="B1878" s="25">
        <v>3</v>
      </c>
      <c r="C1878" s="52">
        <v>1124500</v>
      </c>
    </row>
    <row r="1879" hidden="1" customHeight="1" spans="1:3">
      <c r="A1879" s="11">
        <v>2049</v>
      </c>
      <c r="B1879" s="25">
        <v>1</v>
      </c>
      <c r="C1879" s="52">
        <v>133900</v>
      </c>
    </row>
    <row r="1880" hidden="1" customHeight="1" spans="1:3">
      <c r="A1880" s="11">
        <v>2050</v>
      </c>
      <c r="B1880" s="25">
        <v>1</v>
      </c>
      <c r="C1880" s="52">
        <v>3186000</v>
      </c>
    </row>
    <row r="1881" hidden="1" customHeight="1" spans="1:3">
      <c r="A1881" s="11">
        <v>2051</v>
      </c>
      <c r="B1881" s="25">
        <v>1</v>
      </c>
      <c r="C1881" s="52">
        <v>116700</v>
      </c>
    </row>
    <row r="1882" hidden="1" customHeight="1" spans="1:3">
      <c r="A1882" s="11">
        <v>2052</v>
      </c>
      <c r="B1882" s="25">
        <v>1</v>
      </c>
      <c r="C1882" s="52">
        <v>116700</v>
      </c>
    </row>
    <row r="1883" hidden="1" customHeight="1" spans="1:3">
      <c r="A1883" s="11">
        <v>2053</v>
      </c>
      <c r="B1883" s="25">
        <v>2</v>
      </c>
      <c r="C1883" s="52">
        <v>27374100</v>
      </c>
    </row>
    <row r="1884" hidden="1" customHeight="1" spans="1:3">
      <c r="A1884" s="11">
        <v>2054</v>
      </c>
      <c r="B1884" s="25">
        <v>1</v>
      </c>
      <c r="C1884" s="52">
        <v>25000</v>
      </c>
    </row>
    <row r="1885" customHeight="1" spans="1:3">
      <c r="A1885" s="11">
        <v>2055</v>
      </c>
      <c r="B1885" s="25">
        <v>1</v>
      </c>
      <c r="C1885" s="52">
        <v>453300</v>
      </c>
    </row>
    <row r="1886" hidden="1" customHeight="1" spans="1:3">
      <c r="A1886" s="11">
        <v>2056</v>
      </c>
      <c r="B1886" s="25">
        <v>1</v>
      </c>
      <c r="C1886" s="52">
        <v>147500</v>
      </c>
    </row>
    <row r="1887" customHeight="1" spans="1:3">
      <c r="A1887" s="11">
        <v>2057</v>
      </c>
      <c r="B1887" s="25">
        <v>1</v>
      </c>
      <c r="C1887" s="52">
        <v>185900</v>
      </c>
    </row>
    <row r="1888" customHeight="1" spans="1:3">
      <c r="A1888" s="11">
        <v>2060</v>
      </c>
      <c r="B1888" s="25">
        <v>1</v>
      </c>
      <c r="C1888" s="52">
        <v>264800</v>
      </c>
    </row>
    <row r="1889" customHeight="1" spans="1:3">
      <c r="A1889" s="11">
        <v>2061</v>
      </c>
      <c r="B1889" s="25">
        <v>4</v>
      </c>
      <c r="C1889" s="52">
        <v>613900</v>
      </c>
    </row>
    <row r="1890" hidden="1" customHeight="1" spans="1:3">
      <c r="A1890" s="11">
        <v>2062</v>
      </c>
      <c r="B1890" s="25">
        <v>1</v>
      </c>
      <c r="C1890" s="52">
        <v>94900</v>
      </c>
    </row>
    <row r="1891" hidden="1" customHeight="1" spans="1:3">
      <c r="A1891" s="11">
        <v>2063</v>
      </c>
      <c r="B1891" s="25">
        <v>1</v>
      </c>
      <c r="C1891" s="52">
        <v>177000</v>
      </c>
    </row>
    <row r="1892" hidden="1" customHeight="1" spans="1:3">
      <c r="A1892" s="11">
        <v>2064</v>
      </c>
      <c r="B1892" s="25">
        <v>2</v>
      </c>
      <c r="C1892" s="52">
        <v>132700</v>
      </c>
    </row>
    <row r="1893" hidden="1" customHeight="1" spans="1:3">
      <c r="A1893" s="11">
        <v>2065</v>
      </c>
      <c r="B1893" s="25">
        <v>1</v>
      </c>
      <c r="C1893" s="52">
        <v>130700</v>
      </c>
    </row>
    <row r="1894" customHeight="1" spans="1:3">
      <c r="A1894" s="11">
        <v>2068</v>
      </c>
      <c r="B1894" s="25">
        <v>1</v>
      </c>
      <c r="C1894" s="52">
        <v>1427200</v>
      </c>
    </row>
    <row r="1895" hidden="1" customHeight="1" spans="1:3">
      <c r="A1895" s="11">
        <v>2069</v>
      </c>
      <c r="B1895" s="25">
        <v>3</v>
      </c>
      <c r="C1895" s="52">
        <v>1361500</v>
      </c>
    </row>
    <row r="1896" hidden="1" customHeight="1" spans="1:3">
      <c r="A1896" s="11">
        <v>2070</v>
      </c>
      <c r="B1896" s="25">
        <v>2</v>
      </c>
      <c r="C1896" s="52">
        <v>4213500</v>
      </c>
    </row>
    <row r="1897" hidden="1" customHeight="1" spans="1:3">
      <c r="A1897" s="11">
        <v>2071</v>
      </c>
      <c r="B1897" s="25">
        <v>1</v>
      </c>
      <c r="C1897" s="52">
        <v>1828600</v>
      </c>
    </row>
    <row r="1898" hidden="1" customHeight="1" spans="1:3">
      <c r="A1898" s="11">
        <v>2072</v>
      </c>
      <c r="B1898" s="25">
        <v>1</v>
      </c>
      <c r="C1898" s="52">
        <v>185900</v>
      </c>
    </row>
    <row r="1899" hidden="1" customHeight="1" spans="1:3">
      <c r="A1899" s="11">
        <v>2073</v>
      </c>
      <c r="B1899" s="25">
        <v>1</v>
      </c>
      <c r="C1899" s="52">
        <v>3500000</v>
      </c>
    </row>
    <row r="1900" customHeight="1" spans="1:3">
      <c r="A1900" s="11">
        <v>2074</v>
      </c>
      <c r="B1900" s="25">
        <v>1</v>
      </c>
      <c r="C1900" s="52">
        <v>960000</v>
      </c>
    </row>
    <row r="1901" hidden="1" customHeight="1" spans="1:3">
      <c r="A1901" s="11">
        <v>2075</v>
      </c>
      <c r="B1901" s="25">
        <v>1</v>
      </c>
      <c r="C1901" s="52">
        <v>270400</v>
      </c>
    </row>
    <row r="1902" hidden="1" customHeight="1" spans="1:3">
      <c r="A1902" s="11">
        <v>2076</v>
      </c>
      <c r="B1902" s="25">
        <v>1</v>
      </c>
      <c r="C1902" s="52">
        <v>1364000</v>
      </c>
    </row>
    <row r="1903" hidden="1" customHeight="1" spans="1:3">
      <c r="A1903" s="11">
        <v>2077</v>
      </c>
      <c r="B1903" s="25">
        <v>1</v>
      </c>
      <c r="C1903" s="52">
        <v>5900000</v>
      </c>
    </row>
    <row r="1904" hidden="1" customHeight="1" spans="1:3">
      <c r="A1904" s="11">
        <v>2078</v>
      </c>
      <c r="B1904" s="25">
        <v>1</v>
      </c>
      <c r="C1904" s="52">
        <v>2360000</v>
      </c>
    </row>
    <row r="1905" hidden="1" customHeight="1" spans="1:3">
      <c r="A1905" s="11">
        <v>2079</v>
      </c>
      <c r="B1905" s="25">
        <v>2</v>
      </c>
      <c r="C1905" s="52">
        <v>5286000</v>
      </c>
    </row>
    <row r="1906" hidden="1" customHeight="1" spans="1:3">
      <c r="A1906" s="11">
        <v>2080</v>
      </c>
      <c r="B1906" s="25">
        <v>3</v>
      </c>
      <c r="C1906" s="52">
        <v>8091400</v>
      </c>
    </row>
    <row r="1907" hidden="1" customHeight="1" spans="1:3">
      <c r="A1907" s="11">
        <v>2081</v>
      </c>
      <c r="B1907" s="25">
        <v>1</v>
      </c>
      <c r="C1907" s="52">
        <v>4484000</v>
      </c>
    </row>
    <row r="1908" hidden="1" customHeight="1" spans="1:3">
      <c r="A1908" s="11">
        <v>2082</v>
      </c>
      <c r="B1908" s="25">
        <v>1</v>
      </c>
      <c r="C1908" s="52">
        <v>361300</v>
      </c>
    </row>
    <row r="1909" hidden="1" customHeight="1" spans="1:3">
      <c r="A1909" s="11">
        <v>2083</v>
      </c>
      <c r="B1909" s="25">
        <v>1</v>
      </c>
      <c r="C1909" s="52">
        <v>66300</v>
      </c>
    </row>
    <row r="1910" hidden="1" customHeight="1" spans="1:3">
      <c r="A1910" s="11">
        <v>2084</v>
      </c>
      <c r="B1910" s="25">
        <v>1</v>
      </c>
      <c r="C1910" s="52">
        <v>158800</v>
      </c>
    </row>
    <row r="1911" hidden="1" customHeight="1" spans="1:3">
      <c r="A1911" s="11">
        <v>2085</v>
      </c>
      <c r="B1911" s="25">
        <v>1</v>
      </c>
      <c r="C1911" s="52">
        <v>67500</v>
      </c>
    </row>
    <row r="1912" customHeight="1" spans="1:3">
      <c r="A1912" s="11">
        <v>2086</v>
      </c>
      <c r="B1912" s="25">
        <v>1</v>
      </c>
      <c r="C1912" s="52">
        <v>122100</v>
      </c>
    </row>
    <row r="1913" hidden="1" customHeight="1" spans="1:3">
      <c r="A1913" s="11">
        <v>2087</v>
      </c>
      <c r="B1913" s="25">
        <v>1</v>
      </c>
      <c r="C1913" s="52">
        <v>1427600</v>
      </c>
    </row>
    <row r="1914" customHeight="1" spans="1:3">
      <c r="A1914" s="11">
        <v>2088</v>
      </c>
      <c r="B1914" s="25">
        <v>1</v>
      </c>
      <c r="C1914" s="52">
        <v>531000</v>
      </c>
    </row>
    <row r="1915" customHeight="1" spans="1:3">
      <c r="A1915" s="11">
        <v>2089</v>
      </c>
      <c r="B1915" s="25">
        <v>2</v>
      </c>
      <c r="C1915" s="52">
        <v>343200</v>
      </c>
    </row>
    <row r="1916" hidden="1" customHeight="1" spans="1:3">
      <c r="A1916" s="11">
        <v>2090</v>
      </c>
      <c r="B1916" s="25">
        <v>1</v>
      </c>
      <c r="C1916" s="52">
        <v>970300</v>
      </c>
    </row>
    <row r="1917" hidden="1" customHeight="1" spans="1:3">
      <c r="A1917" s="11">
        <v>2091</v>
      </c>
      <c r="B1917" s="25">
        <v>1</v>
      </c>
      <c r="C1917" s="52">
        <v>442500</v>
      </c>
    </row>
    <row r="1918" hidden="1" customHeight="1" spans="1:3">
      <c r="A1918" s="11">
        <v>2092</v>
      </c>
      <c r="B1918" s="25">
        <v>2</v>
      </c>
      <c r="C1918" s="52">
        <v>765300</v>
      </c>
    </row>
    <row r="1919" hidden="1" customHeight="1" spans="1:3">
      <c r="A1919" s="11">
        <v>2093</v>
      </c>
      <c r="B1919" s="25">
        <v>1</v>
      </c>
      <c r="C1919" s="52">
        <v>27180300</v>
      </c>
    </row>
    <row r="1920" customHeight="1" spans="1:3">
      <c r="A1920" s="11">
        <v>2094</v>
      </c>
      <c r="B1920" s="25">
        <v>1</v>
      </c>
      <c r="C1920" s="52">
        <v>1475000</v>
      </c>
    </row>
    <row r="1921" customHeight="1" spans="1:3">
      <c r="A1921" s="11">
        <v>2095</v>
      </c>
      <c r="B1921" s="25">
        <v>2</v>
      </c>
      <c r="C1921" s="52">
        <v>525000</v>
      </c>
    </row>
    <row r="1922" hidden="1" customHeight="1" spans="1:3">
      <c r="A1922" s="11">
        <v>2096</v>
      </c>
      <c r="B1922" s="25">
        <v>2</v>
      </c>
      <c r="C1922" s="52">
        <v>6418300</v>
      </c>
    </row>
    <row r="1923" hidden="1" customHeight="1" spans="1:3">
      <c r="A1923" s="11">
        <v>2097</v>
      </c>
      <c r="B1923" s="25">
        <v>1</v>
      </c>
      <c r="C1923" s="52">
        <v>82400</v>
      </c>
    </row>
    <row r="1924" hidden="1" customHeight="1" spans="1:3">
      <c r="A1924" s="11">
        <v>2098</v>
      </c>
      <c r="B1924" s="25">
        <v>2</v>
      </c>
      <c r="C1924" s="52">
        <v>1346500</v>
      </c>
    </row>
    <row r="1925" hidden="1" customHeight="1" spans="1:3">
      <c r="A1925" s="11">
        <v>2099</v>
      </c>
      <c r="B1925" s="25">
        <v>1</v>
      </c>
      <c r="C1925" s="52">
        <v>1933800</v>
      </c>
    </row>
    <row r="1926" hidden="1" customHeight="1" spans="1:3">
      <c r="A1926" s="11">
        <v>2100</v>
      </c>
      <c r="B1926" s="25">
        <v>2</v>
      </c>
      <c r="C1926" s="52">
        <v>120700</v>
      </c>
    </row>
    <row r="1927" customHeight="1" spans="1:3">
      <c r="A1927" s="11">
        <v>2101</v>
      </c>
      <c r="B1927" s="25">
        <v>5</v>
      </c>
      <c r="C1927" s="52">
        <v>1035500</v>
      </c>
    </row>
    <row r="1928" hidden="1" customHeight="1" spans="1:3">
      <c r="A1928" s="11">
        <v>2102</v>
      </c>
      <c r="B1928" s="25">
        <v>1</v>
      </c>
      <c r="C1928" s="52">
        <v>1169400</v>
      </c>
    </row>
    <row r="1929" hidden="1" customHeight="1" spans="1:3">
      <c r="A1929" s="11">
        <v>2103</v>
      </c>
      <c r="B1929" s="25">
        <v>1</v>
      </c>
      <c r="C1929" s="52">
        <v>2668900</v>
      </c>
    </row>
    <row r="1930" hidden="1" customHeight="1" spans="1:3">
      <c r="A1930" s="11">
        <v>2104</v>
      </c>
      <c r="B1930" s="25">
        <v>2</v>
      </c>
      <c r="C1930" s="52">
        <v>2983800</v>
      </c>
    </row>
    <row r="1931" hidden="1" customHeight="1" spans="1:3">
      <c r="A1931" s="11">
        <v>2105</v>
      </c>
      <c r="B1931" s="25">
        <v>1</v>
      </c>
      <c r="C1931" s="52">
        <v>1416200</v>
      </c>
    </row>
    <row r="1932" hidden="1" customHeight="1" spans="1:3">
      <c r="A1932" s="11">
        <v>2106</v>
      </c>
      <c r="B1932" s="25">
        <v>1</v>
      </c>
      <c r="C1932" s="52">
        <v>383000</v>
      </c>
    </row>
    <row r="1933" hidden="1" customHeight="1" spans="1:3">
      <c r="A1933" s="11">
        <v>2107</v>
      </c>
      <c r="B1933" s="25">
        <v>1</v>
      </c>
      <c r="C1933" s="52">
        <v>150500</v>
      </c>
    </row>
    <row r="1934" hidden="1" customHeight="1" spans="1:3">
      <c r="A1934" s="11">
        <v>2108</v>
      </c>
      <c r="B1934" s="25">
        <v>2</v>
      </c>
      <c r="C1934" s="52">
        <v>6559700</v>
      </c>
    </row>
    <row r="1935" hidden="1" customHeight="1" spans="1:3">
      <c r="A1935" s="11">
        <v>2109</v>
      </c>
      <c r="B1935" s="25">
        <v>1</v>
      </c>
      <c r="C1935" s="52">
        <v>55500</v>
      </c>
    </row>
    <row r="1936" hidden="1" customHeight="1" spans="1:3">
      <c r="A1936" s="11">
        <v>2110</v>
      </c>
      <c r="B1936" s="25">
        <v>2</v>
      </c>
      <c r="C1936" s="52">
        <v>55000</v>
      </c>
    </row>
    <row r="1937" hidden="1" customHeight="1" spans="1:3">
      <c r="A1937" s="11">
        <v>2111</v>
      </c>
      <c r="B1937" s="25">
        <v>2</v>
      </c>
      <c r="C1937" s="52">
        <v>447500</v>
      </c>
    </row>
    <row r="1938" customHeight="1" spans="1:3">
      <c r="A1938" s="11">
        <v>2112</v>
      </c>
      <c r="B1938" s="25">
        <v>1</v>
      </c>
      <c r="C1938" s="52">
        <v>4513500</v>
      </c>
    </row>
    <row r="1939" hidden="1" customHeight="1" spans="1:3">
      <c r="A1939" s="11">
        <v>2113</v>
      </c>
      <c r="B1939" s="25">
        <v>1</v>
      </c>
      <c r="C1939" s="52">
        <v>491000</v>
      </c>
    </row>
    <row r="1940" hidden="1" customHeight="1" spans="1:3">
      <c r="A1940" s="11">
        <v>2114</v>
      </c>
      <c r="B1940" s="25">
        <v>1</v>
      </c>
      <c r="C1940" s="52">
        <v>4026800</v>
      </c>
    </row>
    <row r="1941" hidden="1" customHeight="1" spans="1:3">
      <c r="A1941" s="11">
        <v>2115</v>
      </c>
      <c r="B1941" s="25">
        <v>1</v>
      </c>
      <c r="C1941" s="52">
        <v>2469200</v>
      </c>
    </row>
    <row r="1942" hidden="1" customHeight="1" spans="1:3">
      <c r="A1942" s="11">
        <v>2116</v>
      </c>
      <c r="B1942" s="25">
        <v>2</v>
      </c>
      <c r="C1942" s="52">
        <v>4403400</v>
      </c>
    </row>
    <row r="1943" hidden="1" customHeight="1" spans="1:3">
      <c r="A1943" s="11">
        <v>2117</v>
      </c>
      <c r="B1943" s="25">
        <v>1</v>
      </c>
      <c r="C1943" s="52">
        <v>863400</v>
      </c>
    </row>
    <row r="1944" hidden="1" customHeight="1" spans="1:3">
      <c r="A1944" s="11">
        <v>2118</v>
      </c>
      <c r="B1944" s="25">
        <v>2</v>
      </c>
      <c r="C1944" s="52">
        <v>13661500</v>
      </c>
    </row>
    <row r="1945" customHeight="1" spans="1:3">
      <c r="A1945" s="11">
        <v>2119</v>
      </c>
      <c r="B1945" s="25">
        <v>1</v>
      </c>
      <c r="C1945" s="52">
        <v>785600</v>
      </c>
    </row>
    <row r="1946" customHeight="1" spans="1:3">
      <c r="A1946" s="11">
        <v>2120</v>
      </c>
      <c r="B1946" s="25">
        <v>1</v>
      </c>
      <c r="C1946" s="52">
        <v>109400</v>
      </c>
    </row>
    <row r="1947" hidden="1" customHeight="1" spans="1:3">
      <c r="A1947" s="11">
        <v>2121</v>
      </c>
      <c r="B1947" s="25">
        <v>7</v>
      </c>
      <c r="C1947" s="52">
        <v>20407100</v>
      </c>
    </row>
    <row r="1948" hidden="1" customHeight="1" spans="1:3">
      <c r="A1948" s="11">
        <v>2122</v>
      </c>
      <c r="B1948" s="25">
        <v>3</v>
      </c>
      <c r="C1948" s="52">
        <v>1423000</v>
      </c>
    </row>
    <row r="1949" hidden="1" customHeight="1" spans="1:3">
      <c r="A1949" s="11">
        <v>2123</v>
      </c>
      <c r="B1949" s="25">
        <v>2</v>
      </c>
      <c r="C1949" s="52">
        <v>3017900</v>
      </c>
    </row>
    <row r="1950" customHeight="1" spans="1:3">
      <c r="A1950" s="11">
        <v>2124</v>
      </c>
      <c r="B1950" s="25">
        <v>1</v>
      </c>
      <c r="C1950" s="52">
        <v>134100</v>
      </c>
    </row>
    <row r="1951" hidden="1" customHeight="1" spans="1:3">
      <c r="A1951" s="11">
        <v>2125</v>
      </c>
      <c r="B1951" s="25">
        <v>1</v>
      </c>
      <c r="C1951" s="52">
        <v>88500</v>
      </c>
    </row>
    <row r="1952" hidden="1" customHeight="1" spans="1:3">
      <c r="A1952" s="11">
        <v>2126</v>
      </c>
      <c r="B1952" s="25">
        <v>2</v>
      </c>
      <c r="C1952" s="52">
        <v>4378100</v>
      </c>
    </row>
    <row r="1953" customHeight="1" spans="1:3">
      <c r="A1953" s="11">
        <v>2127</v>
      </c>
      <c r="B1953" s="25">
        <v>1</v>
      </c>
      <c r="C1953" s="52">
        <v>1095800</v>
      </c>
    </row>
    <row r="1954" hidden="1" customHeight="1" spans="1:3">
      <c r="A1954" s="11">
        <v>2128</v>
      </c>
      <c r="B1954" s="25">
        <v>2</v>
      </c>
      <c r="C1954" s="52">
        <v>117500</v>
      </c>
    </row>
    <row r="1955" customHeight="1" spans="1:3">
      <c r="A1955" s="11">
        <v>2129</v>
      </c>
      <c r="B1955" s="25">
        <v>2</v>
      </c>
      <c r="C1955" s="52">
        <v>2607100</v>
      </c>
    </row>
    <row r="1956" hidden="1" customHeight="1" spans="1:3">
      <c r="A1956" s="11">
        <v>2130</v>
      </c>
      <c r="B1956" s="25">
        <v>3</v>
      </c>
      <c r="C1956" s="52">
        <v>459500</v>
      </c>
    </row>
    <row r="1957" hidden="1" customHeight="1" spans="1:3">
      <c r="A1957" s="11">
        <v>2131</v>
      </c>
      <c r="B1957" s="25">
        <v>2</v>
      </c>
      <c r="C1957" s="52">
        <v>84100</v>
      </c>
    </row>
    <row r="1958" hidden="1" customHeight="1" spans="1:3">
      <c r="A1958" s="11">
        <v>2132</v>
      </c>
      <c r="B1958" s="25">
        <v>1</v>
      </c>
      <c r="C1958" s="52">
        <v>66400</v>
      </c>
    </row>
    <row r="1959" customHeight="1" spans="1:3">
      <c r="A1959" s="11">
        <v>2133</v>
      </c>
      <c r="B1959" s="25">
        <v>1</v>
      </c>
      <c r="C1959" s="52">
        <v>131100</v>
      </c>
    </row>
    <row r="1960" hidden="1" customHeight="1" spans="1:3">
      <c r="A1960" s="11">
        <v>2134</v>
      </c>
      <c r="B1960" s="25">
        <v>3</v>
      </c>
      <c r="C1960" s="52">
        <v>292700</v>
      </c>
    </row>
    <row r="1961" hidden="1" customHeight="1" spans="1:3">
      <c r="A1961" s="11">
        <v>2135</v>
      </c>
      <c r="B1961" s="25">
        <v>2</v>
      </c>
      <c r="C1961" s="52">
        <v>252400</v>
      </c>
    </row>
    <row r="1962" hidden="1" customHeight="1" spans="1:3">
      <c r="A1962" s="11">
        <v>2136</v>
      </c>
      <c r="B1962" s="25">
        <v>1</v>
      </c>
      <c r="C1962" s="52">
        <v>54539000</v>
      </c>
    </row>
    <row r="1963" hidden="1" customHeight="1" spans="1:3">
      <c r="A1963" s="11">
        <v>2137</v>
      </c>
      <c r="B1963" s="25">
        <v>1</v>
      </c>
      <c r="C1963" s="52">
        <v>2242100</v>
      </c>
    </row>
    <row r="1964" customHeight="1" spans="1:3">
      <c r="A1964" s="11">
        <v>2138</v>
      </c>
      <c r="B1964" s="25">
        <v>2</v>
      </c>
      <c r="C1964" s="52">
        <v>734200</v>
      </c>
    </row>
    <row r="1965" hidden="1" customHeight="1" spans="1:3">
      <c r="A1965" s="11">
        <v>2139</v>
      </c>
      <c r="B1965" s="25">
        <v>3</v>
      </c>
      <c r="C1965" s="52">
        <v>242100</v>
      </c>
    </row>
    <row r="1966" hidden="1" customHeight="1" spans="1:3">
      <c r="A1966" s="11">
        <v>2140</v>
      </c>
      <c r="B1966" s="25">
        <v>1</v>
      </c>
      <c r="C1966" s="52">
        <v>113200</v>
      </c>
    </row>
    <row r="1967" customHeight="1" spans="1:3">
      <c r="A1967" s="11">
        <v>2141</v>
      </c>
      <c r="B1967" s="25">
        <v>1</v>
      </c>
      <c r="C1967" s="52">
        <v>43000</v>
      </c>
    </row>
    <row r="1968" hidden="1" customHeight="1" spans="1:3">
      <c r="A1968" s="11">
        <v>2142</v>
      </c>
      <c r="B1968" s="25">
        <v>1</v>
      </c>
      <c r="C1968" s="52">
        <v>69600</v>
      </c>
    </row>
    <row r="1969" customHeight="1" spans="1:3">
      <c r="A1969" s="11">
        <v>2143</v>
      </c>
      <c r="B1969" s="25">
        <v>2</v>
      </c>
      <c r="C1969" s="52">
        <v>342500</v>
      </c>
    </row>
    <row r="1970" hidden="1" customHeight="1" spans="1:3">
      <c r="A1970" s="11">
        <v>2144</v>
      </c>
      <c r="B1970" s="25">
        <v>1</v>
      </c>
      <c r="C1970" s="52">
        <v>407600</v>
      </c>
    </row>
    <row r="1971" hidden="1" customHeight="1" spans="1:3">
      <c r="A1971" s="11">
        <v>2145</v>
      </c>
      <c r="B1971" s="25">
        <v>1</v>
      </c>
      <c r="C1971" s="52">
        <v>55100</v>
      </c>
    </row>
    <row r="1972" hidden="1" customHeight="1" spans="1:3">
      <c r="A1972" s="11">
        <v>2146</v>
      </c>
      <c r="B1972" s="25">
        <v>2</v>
      </c>
      <c r="C1972" s="52">
        <v>1573500</v>
      </c>
    </row>
    <row r="1973" hidden="1" customHeight="1" spans="1:3">
      <c r="A1973" s="11">
        <v>2147</v>
      </c>
      <c r="B1973" s="25">
        <v>1</v>
      </c>
      <c r="C1973" s="52">
        <v>143100</v>
      </c>
    </row>
    <row r="1974" hidden="1" customHeight="1" spans="1:3">
      <c r="A1974" s="11">
        <v>2148</v>
      </c>
      <c r="B1974" s="25">
        <v>1</v>
      </c>
      <c r="C1974" s="52">
        <v>944000</v>
      </c>
    </row>
    <row r="1975" hidden="1" customHeight="1" spans="1:3">
      <c r="A1975" s="11">
        <v>2149</v>
      </c>
      <c r="B1975" s="25">
        <v>1</v>
      </c>
      <c r="C1975" s="52">
        <v>73800</v>
      </c>
    </row>
    <row r="1976" hidden="1" customHeight="1" spans="1:3">
      <c r="A1976" s="11">
        <v>2150</v>
      </c>
      <c r="B1976" s="25">
        <v>2</v>
      </c>
      <c r="C1976" s="52">
        <v>163400</v>
      </c>
    </row>
    <row r="1977" hidden="1" customHeight="1" spans="1:3">
      <c r="A1977" s="11">
        <v>2151</v>
      </c>
      <c r="B1977" s="25">
        <v>1</v>
      </c>
      <c r="C1977" s="52">
        <v>135700</v>
      </c>
    </row>
    <row r="1978" hidden="1" customHeight="1" spans="1:3">
      <c r="A1978" s="11">
        <v>2152</v>
      </c>
      <c r="B1978" s="25">
        <v>1</v>
      </c>
      <c r="C1978" s="52">
        <v>551300</v>
      </c>
    </row>
    <row r="1979" hidden="1" customHeight="1" spans="1:3">
      <c r="A1979" s="11">
        <v>2153</v>
      </c>
      <c r="B1979" s="25">
        <v>1</v>
      </c>
      <c r="C1979" s="52">
        <v>428000</v>
      </c>
    </row>
    <row r="1980" hidden="1" customHeight="1" spans="1:3">
      <c r="A1980" s="11">
        <v>2154</v>
      </c>
      <c r="B1980" s="25">
        <v>1</v>
      </c>
      <c r="C1980" s="52">
        <v>363200</v>
      </c>
    </row>
    <row r="1981" hidden="1" customHeight="1" spans="1:3">
      <c r="A1981" s="11">
        <v>2155</v>
      </c>
      <c r="B1981" s="25">
        <v>11</v>
      </c>
      <c r="C1981" s="52">
        <v>42322700</v>
      </c>
    </row>
    <row r="1982" hidden="1" customHeight="1" spans="1:3">
      <c r="A1982" s="11">
        <v>2156</v>
      </c>
      <c r="B1982" s="25">
        <v>3</v>
      </c>
      <c r="C1982" s="52">
        <v>985700</v>
      </c>
    </row>
    <row r="1983" hidden="1" customHeight="1" spans="1:3">
      <c r="A1983" s="11">
        <v>2157</v>
      </c>
      <c r="B1983" s="25">
        <v>1</v>
      </c>
      <c r="C1983" s="52">
        <v>996700</v>
      </c>
    </row>
    <row r="1984" hidden="1" customHeight="1" spans="1:3">
      <c r="A1984" s="11">
        <v>2158</v>
      </c>
      <c r="B1984" s="25">
        <v>1</v>
      </c>
      <c r="C1984" s="52">
        <v>231500</v>
      </c>
    </row>
    <row r="1985" hidden="1" customHeight="1" spans="1:3">
      <c r="A1985" s="11">
        <v>2159</v>
      </c>
      <c r="B1985" s="25">
        <v>4</v>
      </c>
      <c r="C1985" s="52">
        <v>4903100</v>
      </c>
    </row>
    <row r="1986" customHeight="1" spans="1:3">
      <c r="A1986" s="11">
        <v>2160</v>
      </c>
      <c r="B1986" s="25">
        <v>1</v>
      </c>
      <c r="C1986" s="52">
        <v>258400</v>
      </c>
    </row>
    <row r="1987" hidden="1" customHeight="1" spans="1:3">
      <c r="A1987" s="11">
        <v>2161</v>
      </c>
      <c r="B1987" s="25">
        <v>1</v>
      </c>
      <c r="C1987" s="52">
        <v>95200</v>
      </c>
    </row>
    <row r="1988" customHeight="1" spans="1:3">
      <c r="A1988" s="11">
        <v>2162</v>
      </c>
      <c r="B1988" s="25">
        <v>1</v>
      </c>
      <c r="C1988" s="52">
        <v>197000</v>
      </c>
    </row>
    <row r="1989" hidden="1" customHeight="1" spans="1:3">
      <c r="A1989" s="11">
        <v>2163</v>
      </c>
      <c r="B1989" s="25">
        <v>1</v>
      </c>
      <c r="C1989" s="52">
        <v>156400</v>
      </c>
    </row>
    <row r="1990" hidden="1" customHeight="1" spans="1:3">
      <c r="A1990" s="11">
        <v>2164</v>
      </c>
      <c r="B1990" s="25">
        <v>1</v>
      </c>
      <c r="C1990" s="52">
        <v>156400</v>
      </c>
    </row>
    <row r="1991" hidden="1" customHeight="1" spans="1:3">
      <c r="A1991" s="11">
        <v>2165</v>
      </c>
      <c r="B1991" s="25">
        <v>2</v>
      </c>
      <c r="C1991" s="52">
        <v>914900</v>
      </c>
    </row>
    <row r="1992" hidden="1" customHeight="1" spans="1:3">
      <c r="A1992" s="11">
        <v>2166</v>
      </c>
      <c r="B1992" s="25">
        <v>1</v>
      </c>
      <c r="C1992" s="52">
        <v>1038400</v>
      </c>
    </row>
    <row r="1993" customHeight="1" spans="1:3">
      <c r="A1993" s="11">
        <v>2167</v>
      </c>
      <c r="B1993" s="25">
        <v>1</v>
      </c>
      <c r="C1993" s="52">
        <v>287600</v>
      </c>
    </row>
    <row r="1994" hidden="1" customHeight="1" spans="1:3">
      <c r="A1994" s="11">
        <v>2168</v>
      </c>
      <c r="B1994" s="25">
        <v>1</v>
      </c>
      <c r="C1994" s="52">
        <v>377600</v>
      </c>
    </row>
    <row r="1995" hidden="1" customHeight="1" spans="1:3">
      <c r="A1995" s="11">
        <v>2169</v>
      </c>
      <c r="B1995" s="25">
        <v>1</v>
      </c>
      <c r="C1995" s="52">
        <v>367000</v>
      </c>
    </row>
    <row r="1996" hidden="1" customHeight="1" spans="1:3">
      <c r="A1996" s="11">
        <v>2170</v>
      </c>
      <c r="B1996" s="25">
        <v>1</v>
      </c>
      <c r="C1996" s="52">
        <v>135900</v>
      </c>
    </row>
    <row r="1997" hidden="1" customHeight="1" spans="1:3">
      <c r="A1997" s="11">
        <v>2171</v>
      </c>
      <c r="B1997" s="25">
        <v>1</v>
      </c>
      <c r="C1997" s="52">
        <v>660800</v>
      </c>
    </row>
    <row r="1998" hidden="1" customHeight="1" spans="1:3">
      <c r="A1998" s="11">
        <v>2172</v>
      </c>
      <c r="B1998" s="25">
        <v>1</v>
      </c>
      <c r="C1998" s="52">
        <v>230100</v>
      </c>
    </row>
    <row r="1999" hidden="1" customHeight="1" spans="1:3">
      <c r="A1999" s="11">
        <v>2173</v>
      </c>
      <c r="B1999" s="25">
        <v>1</v>
      </c>
      <c r="C1999" s="52">
        <v>2832000</v>
      </c>
    </row>
    <row r="2000" hidden="1" customHeight="1" spans="1:3">
      <c r="A2000" s="11">
        <v>2174</v>
      </c>
      <c r="B2000" s="25">
        <v>1</v>
      </c>
      <c r="C2000" s="52">
        <v>104600</v>
      </c>
    </row>
    <row r="2001" hidden="1" customHeight="1" spans="1:3">
      <c r="A2001" s="11">
        <v>2175</v>
      </c>
      <c r="B2001" s="25">
        <v>1</v>
      </c>
      <c r="C2001" s="52">
        <v>543200</v>
      </c>
    </row>
    <row r="2002" hidden="1" customHeight="1" spans="1:3">
      <c r="A2002" s="11">
        <v>2177</v>
      </c>
      <c r="B2002" s="25">
        <v>2</v>
      </c>
      <c r="C2002" s="52">
        <v>11650900</v>
      </c>
    </row>
    <row r="2003" hidden="1" customHeight="1" spans="1:3">
      <c r="A2003" s="11">
        <v>2178</v>
      </c>
      <c r="B2003" s="25">
        <v>1</v>
      </c>
      <c r="C2003" s="52">
        <v>1416000</v>
      </c>
    </row>
    <row r="2004" customHeight="1" spans="1:3">
      <c r="A2004" s="11">
        <v>2179</v>
      </c>
      <c r="B2004" s="25">
        <v>2</v>
      </c>
      <c r="C2004" s="52">
        <v>1452700</v>
      </c>
    </row>
    <row r="2005" hidden="1" customHeight="1" spans="1:3">
      <c r="A2005" s="11">
        <v>2180</v>
      </c>
      <c r="B2005" s="25">
        <v>1</v>
      </c>
      <c r="C2005" s="52">
        <v>119200</v>
      </c>
    </row>
    <row r="2006" hidden="1" customHeight="1" spans="1:3">
      <c r="A2006" s="11">
        <v>2181</v>
      </c>
      <c r="B2006" s="25">
        <v>1</v>
      </c>
      <c r="C2006" s="52">
        <v>1799400</v>
      </c>
    </row>
    <row r="2007" hidden="1" customHeight="1" spans="1:3">
      <c r="A2007" s="11">
        <v>2182</v>
      </c>
      <c r="B2007" s="25">
        <v>1</v>
      </c>
      <c r="C2007" s="52">
        <v>130900</v>
      </c>
    </row>
    <row r="2008" hidden="1" customHeight="1" spans="1:3">
      <c r="A2008" s="11">
        <v>2183</v>
      </c>
      <c r="B2008" s="25">
        <v>1</v>
      </c>
      <c r="C2008" s="52">
        <v>130900</v>
      </c>
    </row>
    <row r="2009" hidden="1" customHeight="1" spans="1:3">
      <c r="A2009" s="11">
        <v>2184</v>
      </c>
      <c r="B2009" s="25">
        <v>1</v>
      </c>
      <c r="C2009" s="52">
        <v>130900</v>
      </c>
    </row>
    <row r="2010" hidden="1" customHeight="1" spans="1:3">
      <c r="A2010" s="11">
        <v>2185</v>
      </c>
      <c r="B2010" s="25">
        <v>2</v>
      </c>
      <c r="C2010" s="52">
        <v>678900</v>
      </c>
    </row>
    <row r="2011" hidden="1" customHeight="1" spans="1:3">
      <c r="A2011" s="11">
        <v>2186</v>
      </c>
      <c r="B2011" s="25">
        <v>2</v>
      </c>
      <c r="C2011" s="52">
        <v>617400</v>
      </c>
    </row>
    <row r="2012" hidden="1" customHeight="1" spans="1:3">
      <c r="A2012" s="11">
        <v>2187</v>
      </c>
      <c r="B2012" s="25">
        <v>1</v>
      </c>
      <c r="C2012" s="52">
        <v>84800</v>
      </c>
    </row>
    <row r="2013" hidden="1" customHeight="1" spans="1:3">
      <c r="A2013" s="11">
        <v>2188</v>
      </c>
      <c r="B2013" s="25">
        <v>1</v>
      </c>
      <c r="C2013" s="52">
        <v>130900</v>
      </c>
    </row>
    <row r="2014" hidden="1" customHeight="1" spans="1:3">
      <c r="A2014" s="11">
        <v>2189</v>
      </c>
      <c r="B2014" s="25">
        <v>1</v>
      </c>
      <c r="C2014" s="52">
        <v>477100</v>
      </c>
    </row>
    <row r="2015" hidden="1" customHeight="1" spans="1:3">
      <c r="A2015" s="11">
        <v>2190</v>
      </c>
      <c r="B2015" s="25">
        <v>1</v>
      </c>
      <c r="C2015" s="52">
        <v>258200</v>
      </c>
    </row>
    <row r="2016" hidden="1" customHeight="1" spans="1:3">
      <c r="A2016" s="11">
        <v>2191</v>
      </c>
      <c r="B2016" s="25">
        <v>1</v>
      </c>
      <c r="C2016" s="52">
        <v>510700</v>
      </c>
    </row>
    <row r="2017" hidden="1" customHeight="1" spans="1:3">
      <c r="A2017" s="11">
        <v>2192</v>
      </c>
      <c r="B2017" s="25">
        <v>1</v>
      </c>
      <c r="C2017" s="52">
        <v>510700</v>
      </c>
    </row>
    <row r="2018" hidden="1" customHeight="1" spans="1:3">
      <c r="A2018" s="11">
        <v>2193</v>
      </c>
      <c r="B2018" s="25">
        <v>1</v>
      </c>
      <c r="C2018" s="52">
        <v>141700</v>
      </c>
    </row>
    <row r="2019" hidden="1" customHeight="1" spans="1:3">
      <c r="A2019" s="11">
        <v>2194</v>
      </c>
      <c r="B2019" s="25">
        <v>1</v>
      </c>
      <c r="C2019" s="52">
        <v>1554500</v>
      </c>
    </row>
    <row r="2020" customHeight="1" spans="1:3">
      <c r="A2020" s="11">
        <v>2195</v>
      </c>
      <c r="B2020" s="25">
        <v>1</v>
      </c>
      <c r="C2020" s="52">
        <v>5812400</v>
      </c>
    </row>
    <row r="2021" hidden="1" customHeight="1" spans="1:3">
      <c r="A2021" s="11">
        <v>2196</v>
      </c>
      <c r="B2021" s="25">
        <v>2</v>
      </c>
      <c r="C2021" s="52">
        <v>983500</v>
      </c>
    </row>
    <row r="2022" hidden="1" customHeight="1" spans="1:3">
      <c r="A2022" s="11">
        <v>2197</v>
      </c>
      <c r="B2022" s="25">
        <v>1</v>
      </c>
      <c r="C2022" s="52">
        <v>204800</v>
      </c>
    </row>
    <row r="2023" hidden="1" customHeight="1" spans="1:3">
      <c r="A2023" s="11">
        <v>2198</v>
      </c>
      <c r="B2023" s="25">
        <v>1</v>
      </c>
      <c r="C2023" s="52">
        <v>154200</v>
      </c>
    </row>
    <row r="2024" customHeight="1" spans="1:3">
      <c r="A2024" s="11">
        <v>2199</v>
      </c>
      <c r="B2024" s="25">
        <v>2</v>
      </c>
      <c r="C2024" s="52">
        <v>387600</v>
      </c>
    </row>
    <row r="2025" hidden="1" customHeight="1" spans="1:3">
      <c r="A2025" s="11">
        <v>2200</v>
      </c>
      <c r="B2025" s="25">
        <v>1</v>
      </c>
      <c r="C2025" s="52">
        <v>173600</v>
      </c>
    </row>
    <row r="2026" hidden="1" customHeight="1" spans="1:3">
      <c r="A2026" s="11">
        <v>2201</v>
      </c>
      <c r="B2026" s="25">
        <v>2</v>
      </c>
      <c r="C2026" s="52">
        <v>4037800</v>
      </c>
    </row>
    <row r="2027" customHeight="1" spans="1:3">
      <c r="A2027" s="11">
        <v>2202</v>
      </c>
      <c r="B2027" s="25">
        <v>1</v>
      </c>
      <c r="C2027" s="52">
        <v>1180000</v>
      </c>
    </row>
    <row r="2028" customHeight="1" spans="1:3">
      <c r="A2028" s="11">
        <v>2203</v>
      </c>
      <c r="B2028" s="25">
        <v>1</v>
      </c>
      <c r="C2028" s="52">
        <v>1333500</v>
      </c>
    </row>
    <row r="2029" customHeight="1" spans="1:3">
      <c r="A2029" s="11">
        <v>2204</v>
      </c>
      <c r="B2029" s="25">
        <v>2</v>
      </c>
      <c r="C2029" s="52">
        <v>3897100</v>
      </c>
    </row>
    <row r="2030" customHeight="1" spans="1:3">
      <c r="A2030" s="11">
        <v>2205</v>
      </c>
      <c r="B2030" s="25">
        <v>4</v>
      </c>
      <c r="C2030" s="52">
        <v>602500</v>
      </c>
    </row>
    <row r="2031" hidden="1" customHeight="1" spans="1:3">
      <c r="A2031" s="11">
        <v>2206</v>
      </c>
      <c r="B2031" s="25">
        <v>2</v>
      </c>
      <c r="C2031" s="52">
        <v>8329100</v>
      </c>
    </row>
    <row r="2032" hidden="1" customHeight="1" spans="1:3">
      <c r="A2032" s="11">
        <v>2207</v>
      </c>
      <c r="B2032" s="25">
        <v>1</v>
      </c>
      <c r="C2032" s="52">
        <v>200000</v>
      </c>
    </row>
    <row r="2033" hidden="1" customHeight="1" spans="1:3">
      <c r="A2033" s="11">
        <v>2208</v>
      </c>
      <c r="B2033" s="25">
        <v>1</v>
      </c>
      <c r="C2033" s="52">
        <v>102300</v>
      </c>
    </row>
    <row r="2034" customHeight="1" spans="1:3">
      <c r="A2034" s="11">
        <v>2209</v>
      </c>
      <c r="B2034" s="25">
        <v>1</v>
      </c>
      <c r="C2034" s="52">
        <v>140200</v>
      </c>
    </row>
    <row r="2035" hidden="1" customHeight="1" spans="1:3">
      <c r="A2035" s="11">
        <v>2210</v>
      </c>
      <c r="B2035" s="25">
        <v>1</v>
      </c>
      <c r="C2035" s="52">
        <v>799800</v>
      </c>
    </row>
    <row r="2036" hidden="1" customHeight="1" spans="1:3">
      <c r="A2036" s="11">
        <v>2211</v>
      </c>
      <c r="B2036" s="25">
        <v>1</v>
      </c>
      <c r="C2036" s="52">
        <v>119200</v>
      </c>
    </row>
    <row r="2037" hidden="1" customHeight="1" spans="1:3">
      <c r="A2037" s="11">
        <v>2212</v>
      </c>
      <c r="B2037" s="25">
        <v>1</v>
      </c>
      <c r="C2037" s="52">
        <v>182800</v>
      </c>
    </row>
    <row r="2038" customHeight="1" spans="1:3">
      <c r="A2038" s="11">
        <v>2213</v>
      </c>
      <c r="B2038" s="25">
        <v>1</v>
      </c>
      <c r="C2038" s="52">
        <v>226600</v>
      </c>
    </row>
    <row r="2039" hidden="1" customHeight="1" spans="1:3">
      <c r="A2039" s="11">
        <v>2214</v>
      </c>
      <c r="B2039" s="25">
        <v>1</v>
      </c>
      <c r="C2039" s="52">
        <v>116700</v>
      </c>
    </row>
    <row r="2040" hidden="1" customHeight="1" spans="1:3">
      <c r="A2040" s="11">
        <v>2215</v>
      </c>
      <c r="B2040" s="25">
        <v>1</v>
      </c>
      <c r="C2040" s="52">
        <v>427800</v>
      </c>
    </row>
    <row r="2041" customHeight="1" spans="1:3">
      <c r="A2041" s="11">
        <v>2216</v>
      </c>
      <c r="B2041" s="25">
        <v>1</v>
      </c>
      <c r="C2041" s="52">
        <v>930700</v>
      </c>
    </row>
    <row r="2042" hidden="1" customHeight="1" spans="1:3">
      <c r="A2042" s="11">
        <v>2217</v>
      </c>
      <c r="B2042" s="25">
        <v>2</v>
      </c>
      <c r="C2042" s="52">
        <v>309000</v>
      </c>
    </row>
    <row r="2043" hidden="1" customHeight="1" spans="1:3">
      <c r="A2043" s="11">
        <v>2218</v>
      </c>
      <c r="B2043" s="25">
        <v>2</v>
      </c>
      <c r="C2043" s="52">
        <v>634300</v>
      </c>
    </row>
    <row r="2044" hidden="1" customHeight="1" spans="1:3">
      <c r="A2044" s="11">
        <v>2219</v>
      </c>
      <c r="B2044" s="25">
        <v>1</v>
      </c>
      <c r="C2044" s="52">
        <v>221500</v>
      </c>
    </row>
    <row r="2045" hidden="1" customHeight="1" spans="1:3">
      <c r="A2045" s="11">
        <v>2220</v>
      </c>
      <c r="B2045" s="25">
        <v>1</v>
      </c>
      <c r="C2045" s="52">
        <v>181100</v>
      </c>
    </row>
    <row r="2046" customHeight="1" spans="1:3">
      <c r="A2046" s="11">
        <v>2221</v>
      </c>
      <c r="B2046" s="25">
        <v>1</v>
      </c>
      <c r="C2046" s="52">
        <v>78715400</v>
      </c>
    </row>
    <row r="2047" hidden="1" customHeight="1" spans="1:3">
      <c r="A2047" s="11">
        <v>2222</v>
      </c>
      <c r="B2047" s="25">
        <v>1</v>
      </c>
      <c r="C2047" s="52">
        <v>93102</v>
      </c>
    </row>
    <row r="2048" hidden="1" customHeight="1" spans="1:3">
      <c r="A2048" s="11">
        <v>2223</v>
      </c>
      <c r="B2048" s="25">
        <v>1</v>
      </c>
      <c r="C2048" s="52">
        <v>194000</v>
      </c>
    </row>
    <row r="2049" hidden="1" customHeight="1" spans="1:3">
      <c r="A2049" s="11">
        <v>2224</v>
      </c>
      <c r="B2049" s="25">
        <v>1</v>
      </c>
      <c r="C2049" s="52">
        <v>456300</v>
      </c>
    </row>
    <row r="2050" hidden="1" customHeight="1" spans="1:3">
      <c r="A2050" s="11">
        <v>2225</v>
      </c>
      <c r="B2050" s="25">
        <v>1</v>
      </c>
      <c r="C2050" s="52">
        <v>2970700</v>
      </c>
    </row>
    <row r="2051" hidden="1" customHeight="1" spans="1:3">
      <c r="A2051" s="11">
        <v>2226</v>
      </c>
      <c r="B2051" s="25">
        <v>2</v>
      </c>
      <c r="C2051" s="52">
        <v>1023100</v>
      </c>
    </row>
    <row r="2052" hidden="1" customHeight="1" spans="1:3">
      <c r="A2052" s="11">
        <v>2227</v>
      </c>
      <c r="B2052" s="25">
        <v>2</v>
      </c>
      <c r="C2052" s="52">
        <v>1847800</v>
      </c>
    </row>
    <row r="2053" hidden="1" customHeight="1" spans="1:3">
      <c r="A2053" s="11">
        <v>2228</v>
      </c>
      <c r="B2053" s="25">
        <v>2</v>
      </c>
      <c r="C2053" s="52">
        <v>438200</v>
      </c>
    </row>
    <row r="2054" hidden="1" customHeight="1" spans="1:3">
      <c r="A2054" s="11">
        <v>2229</v>
      </c>
      <c r="B2054" s="25">
        <v>1</v>
      </c>
      <c r="C2054" s="52">
        <v>344700</v>
      </c>
    </row>
    <row r="2055" hidden="1" customHeight="1" spans="1:3">
      <c r="A2055" s="11">
        <v>2230</v>
      </c>
      <c r="B2055" s="25">
        <v>1</v>
      </c>
      <c r="C2055" s="52">
        <v>148800</v>
      </c>
    </row>
    <row r="2056" hidden="1" customHeight="1" spans="1:3">
      <c r="A2056" s="11">
        <v>2231</v>
      </c>
      <c r="B2056" s="25">
        <v>1</v>
      </c>
      <c r="C2056" s="52">
        <v>69200</v>
      </c>
    </row>
    <row r="2057" hidden="1" customHeight="1" spans="1:3">
      <c r="A2057" s="11">
        <v>2232</v>
      </c>
      <c r="B2057" s="25">
        <v>1</v>
      </c>
      <c r="C2057" s="52">
        <v>51400</v>
      </c>
    </row>
    <row r="2058" hidden="1" customHeight="1" spans="1:3">
      <c r="A2058" s="11">
        <v>2233</v>
      </c>
      <c r="B2058" s="25">
        <v>1</v>
      </c>
      <c r="C2058" s="52">
        <v>730500</v>
      </c>
    </row>
    <row r="2059" hidden="1" customHeight="1" spans="1:3">
      <c r="A2059" s="11">
        <v>2234</v>
      </c>
      <c r="B2059" s="25">
        <v>1</v>
      </c>
      <c r="C2059" s="52">
        <v>486100</v>
      </c>
    </row>
    <row r="2060" hidden="1" customHeight="1" spans="1:3">
      <c r="A2060" s="11">
        <v>2235</v>
      </c>
      <c r="B2060" s="25">
        <v>1</v>
      </c>
      <c r="C2060" s="52">
        <v>106700</v>
      </c>
    </row>
    <row r="2061" hidden="1" customHeight="1" spans="1:3">
      <c r="A2061" s="11">
        <v>2236</v>
      </c>
      <c r="B2061" s="25">
        <v>3</v>
      </c>
      <c r="C2061" s="52">
        <v>10562400</v>
      </c>
    </row>
    <row r="2062" hidden="1" customHeight="1" spans="1:3">
      <c r="A2062" s="11">
        <v>2237</v>
      </c>
      <c r="B2062" s="25">
        <v>1</v>
      </c>
      <c r="C2062" s="52">
        <v>576000</v>
      </c>
    </row>
    <row r="2063" customHeight="1" spans="1:3">
      <c r="A2063" s="11">
        <v>2238</v>
      </c>
      <c r="B2063" s="25">
        <v>1</v>
      </c>
      <c r="C2063" s="52">
        <v>4951900</v>
      </c>
    </row>
    <row r="2064" customHeight="1" spans="1:3">
      <c r="A2064" s="11">
        <v>2239</v>
      </c>
      <c r="B2064" s="25">
        <v>1</v>
      </c>
      <c r="C2064" s="52">
        <v>1332000</v>
      </c>
    </row>
    <row r="2065" hidden="1" customHeight="1" spans="1:3">
      <c r="A2065" s="11">
        <v>2240</v>
      </c>
      <c r="B2065" s="25">
        <v>1</v>
      </c>
      <c r="C2065" s="52">
        <v>217000</v>
      </c>
    </row>
    <row r="2066" customHeight="1" spans="1:3">
      <c r="A2066" s="11">
        <v>2241</v>
      </c>
      <c r="B2066" s="25">
        <v>2</v>
      </c>
      <c r="C2066" s="52">
        <v>367600</v>
      </c>
    </row>
    <row r="2067" hidden="1" customHeight="1" spans="1:3">
      <c r="A2067" s="11">
        <v>2242</v>
      </c>
      <c r="B2067" s="25">
        <v>2</v>
      </c>
      <c r="C2067" s="52">
        <v>3069000</v>
      </c>
    </row>
    <row r="2068" hidden="1" customHeight="1" spans="1:3">
      <c r="A2068" s="11">
        <v>2243</v>
      </c>
      <c r="B2068" s="25">
        <v>1</v>
      </c>
      <c r="C2068" s="52">
        <v>4214000</v>
      </c>
    </row>
    <row r="2069" hidden="1" customHeight="1" spans="1:3">
      <c r="A2069" s="11">
        <v>2244</v>
      </c>
      <c r="B2069" s="25">
        <v>4</v>
      </c>
      <c r="C2069" s="52">
        <v>61977800</v>
      </c>
    </row>
    <row r="2070" customHeight="1" spans="1:3">
      <c r="A2070" s="11">
        <v>2245</v>
      </c>
      <c r="B2070" s="25">
        <v>2</v>
      </c>
      <c r="C2070" s="52">
        <v>5605000</v>
      </c>
    </row>
    <row r="2071" hidden="1" customHeight="1" spans="1:3">
      <c r="A2071" s="11">
        <v>2246</v>
      </c>
      <c r="B2071" s="25">
        <v>1</v>
      </c>
      <c r="C2071" s="52">
        <v>168200</v>
      </c>
    </row>
    <row r="2072" hidden="1" customHeight="1" spans="1:3">
      <c r="A2072" s="11">
        <v>2247</v>
      </c>
      <c r="B2072" s="25">
        <v>9</v>
      </c>
      <c r="C2072" s="52">
        <v>3545300</v>
      </c>
    </row>
    <row r="2073" hidden="1" customHeight="1" spans="1:3">
      <c r="A2073" s="11">
        <v>2248</v>
      </c>
      <c r="B2073" s="25">
        <v>1</v>
      </c>
      <c r="C2073" s="52">
        <v>5778000</v>
      </c>
    </row>
    <row r="2074" customHeight="1" spans="1:3">
      <c r="A2074" s="11">
        <v>2249</v>
      </c>
      <c r="B2074" s="25">
        <v>1</v>
      </c>
      <c r="C2074" s="52">
        <v>1226500</v>
      </c>
    </row>
    <row r="2075" customHeight="1" spans="1:3">
      <c r="A2075" s="11">
        <v>2250</v>
      </c>
      <c r="B2075" s="25">
        <v>2</v>
      </c>
      <c r="C2075" s="52">
        <v>112100</v>
      </c>
    </row>
    <row r="2076" hidden="1" customHeight="1" spans="1:3">
      <c r="A2076" s="11">
        <v>2251</v>
      </c>
      <c r="B2076" s="25">
        <v>2</v>
      </c>
      <c r="C2076" s="52">
        <v>229900</v>
      </c>
    </row>
    <row r="2077" hidden="1" customHeight="1" spans="1:3">
      <c r="A2077" s="11">
        <v>2252</v>
      </c>
      <c r="B2077" s="25">
        <v>1</v>
      </c>
      <c r="C2077" s="52">
        <v>39100</v>
      </c>
    </row>
    <row r="2078" customHeight="1" spans="1:3">
      <c r="A2078" s="11">
        <v>2253</v>
      </c>
      <c r="B2078" s="25">
        <v>1</v>
      </c>
      <c r="C2078" s="52">
        <v>295000</v>
      </c>
    </row>
    <row r="2079" hidden="1" customHeight="1" spans="1:3">
      <c r="A2079" s="11">
        <v>2254</v>
      </c>
      <c r="B2079" s="25">
        <v>1</v>
      </c>
      <c r="C2079" s="52">
        <v>6030500</v>
      </c>
    </row>
    <row r="2080" hidden="1" customHeight="1" spans="1:3">
      <c r="A2080" s="11">
        <v>2255</v>
      </c>
      <c r="B2080" s="25">
        <v>1</v>
      </c>
      <c r="C2080" s="52">
        <v>1593000</v>
      </c>
    </row>
    <row r="2081" hidden="1" customHeight="1" spans="1:3">
      <c r="A2081" s="11">
        <v>2256</v>
      </c>
      <c r="B2081" s="25">
        <v>1</v>
      </c>
      <c r="C2081" s="52">
        <v>3186000</v>
      </c>
    </row>
    <row r="2082" hidden="1" customHeight="1" spans="1:3">
      <c r="A2082" s="11">
        <v>2257</v>
      </c>
      <c r="B2082" s="25">
        <v>2</v>
      </c>
      <c r="C2082" s="52">
        <v>100300</v>
      </c>
    </row>
    <row r="2083" hidden="1" customHeight="1" spans="1:3">
      <c r="A2083" s="11">
        <v>2258</v>
      </c>
      <c r="B2083" s="25">
        <v>1</v>
      </c>
      <c r="C2083" s="52">
        <v>4218800</v>
      </c>
    </row>
    <row r="2084" customHeight="1" spans="1:3">
      <c r="A2084" s="11">
        <v>2260</v>
      </c>
      <c r="B2084" s="25">
        <v>1</v>
      </c>
      <c r="C2084" s="52">
        <v>2360000</v>
      </c>
    </row>
    <row r="2085" hidden="1" customHeight="1" spans="1:3">
      <c r="A2085" s="11">
        <v>2261</v>
      </c>
      <c r="B2085" s="25">
        <v>3</v>
      </c>
      <c r="C2085" s="52">
        <v>7713700</v>
      </c>
    </row>
    <row r="2086" hidden="1" customHeight="1" spans="1:3">
      <c r="A2086" s="11">
        <v>2262</v>
      </c>
      <c r="B2086" s="25">
        <v>1</v>
      </c>
      <c r="C2086" s="52">
        <v>397300</v>
      </c>
    </row>
    <row r="2087" hidden="1" customHeight="1" spans="1:3">
      <c r="A2087" s="11">
        <v>2263</v>
      </c>
      <c r="B2087" s="25">
        <v>1</v>
      </c>
      <c r="C2087" s="52">
        <v>115800</v>
      </c>
    </row>
    <row r="2088" customHeight="1" spans="1:3">
      <c r="A2088" s="11">
        <v>2264</v>
      </c>
      <c r="B2088" s="25">
        <v>1</v>
      </c>
      <c r="C2088" s="52">
        <v>8437000</v>
      </c>
    </row>
    <row r="2089" hidden="1" customHeight="1" spans="1:3">
      <c r="A2089" s="11">
        <v>2265</v>
      </c>
      <c r="B2089" s="25">
        <v>3</v>
      </c>
      <c r="C2089" s="52">
        <v>3948000</v>
      </c>
    </row>
    <row r="2090" customHeight="1" spans="1:3">
      <c r="A2090" s="11">
        <v>2266</v>
      </c>
      <c r="B2090" s="25">
        <v>1</v>
      </c>
      <c r="C2090" s="52">
        <v>1416100</v>
      </c>
    </row>
    <row r="2091" customHeight="1" spans="1:3">
      <c r="A2091" s="11">
        <v>2267</v>
      </c>
      <c r="B2091" s="25">
        <v>1</v>
      </c>
      <c r="C2091" s="52">
        <v>3199000</v>
      </c>
    </row>
    <row r="2092" hidden="1" customHeight="1" spans="1:3">
      <c r="A2092" s="11">
        <v>2268</v>
      </c>
      <c r="B2092" s="25">
        <v>1</v>
      </c>
      <c r="C2092" s="52">
        <v>88500</v>
      </c>
    </row>
    <row r="2093" customHeight="1" spans="1:3">
      <c r="A2093" s="11">
        <v>2269</v>
      </c>
      <c r="B2093" s="25">
        <v>2</v>
      </c>
      <c r="C2093" s="52">
        <v>11234700</v>
      </c>
    </row>
    <row r="2094" hidden="1" customHeight="1" spans="1:3">
      <c r="A2094" s="11">
        <v>2270</v>
      </c>
      <c r="B2094" s="25">
        <v>1</v>
      </c>
      <c r="C2094" s="52">
        <v>450000</v>
      </c>
    </row>
    <row r="2095" customHeight="1" spans="1:3">
      <c r="A2095" s="11">
        <v>2271</v>
      </c>
      <c r="B2095" s="25">
        <v>2</v>
      </c>
      <c r="C2095" s="52">
        <v>3750300</v>
      </c>
    </row>
    <row r="2096" hidden="1" customHeight="1" spans="1:3">
      <c r="A2096" s="11">
        <v>2272</v>
      </c>
      <c r="B2096" s="25">
        <v>1</v>
      </c>
      <c r="C2096" s="52">
        <v>1194400</v>
      </c>
    </row>
    <row r="2097" hidden="1" customHeight="1" spans="1:3">
      <c r="A2097" s="11">
        <v>2273</v>
      </c>
      <c r="B2097" s="25">
        <v>1</v>
      </c>
      <c r="C2097" s="52">
        <v>45500</v>
      </c>
    </row>
    <row r="2098" hidden="1" customHeight="1" spans="1:3">
      <c r="A2098" s="11">
        <v>2274</v>
      </c>
      <c r="B2098" s="25">
        <v>1</v>
      </c>
      <c r="C2098" s="52">
        <v>3186000</v>
      </c>
    </row>
    <row r="2099" hidden="1" customHeight="1" spans="1:3">
      <c r="A2099" s="11">
        <v>2275</v>
      </c>
      <c r="B2099" s="25">
        <v>1</v>
      </c>
      <c r="C2099" s="52">
        <v>26814000</v>
      </c>
    </row>
    <row r="2100" hidden="1" customHeight="1" spans="1:3">
      <c r="A2100" s="11">
        <v>2276</v>
      </c>
      <c r="B2100" s="25">
        <v>2</v>
      </c>
      <c r="C2100" s="52">
        <v>2318800</v>
      </c>
    </row>
    <row r="2101" customHeight="1" spans="1:3">
      <c r="A2101" s="11">
        <v>2277</v>
      </c>
      <c r="B2101" s="25">
        <v>1</v>
      </c>
      <c r="C2101" s="52">
        <v>75100</v>
      </c>
    </row>
    <row r="2102" hidden="1" customHeight="1" spans="1:3">
      <c r="A2102" s="11">
        <v>2278</v>
      </c>
      <c r="B2102" s="25">
        <v>1</v>
      </c>
      <c r="C2102" s="52">
        <v>2503800</v>
      </c>
    </row>
    <row r="2103" customHeight="1" spans="1:3">
      <c r="A2103" s="11">
        <v>2279</v>
      </c>
      <c r="B2103" s="25">
        <v>1</v>
      </c>
      <c r="C2103" s="52">
        <v>145500</v>
      </c>
    </row>
    <row r="2104" hidden="1" customHeight="1" spans="1:3">
      <c r="A2104" s="11">
        <v>2280</v>
      </c>
      <c r="B2104" s="25">
        <v>1</v>
      </c>
      <c r="C2104" s="52">
        <v>120400</v>
      </c>
    </row>
    <row r="2105" hidden="1" customHeight="1" spans="1:3">
      <c r="A2105" s="11">
        <v>2281</v>
      </c>
      <c r="B2105" s="25">
        <v>1</v>
      </c>
      <c r="C2105" s="52">
        <v>184100</v>
      </c>
    </row>
    <row r="2106" hidden="1" customHeight="1" spans="1:3">
      <c r="A2106" s="11">
        <v>2282</v>
      </c>
      <c r="B2106" s="25">
        <v>1</v>
      </c>
      <c r="C2106" s="52">
        <v>299800</v>
      </c>
    </row>
    <row r="2107" hidden="1" customHeight="1" spans="1:3">
      <c r="A2107" s="11">
        <v>2283</v>
      </c>
      <c r="B2107" s="25">
        <v>2</v>
      </c>
      <c r="C2107" s="52">
        <v>446900</v>
      </c>
    </row>
    <row r="2108" hidden="1" customHeight="1" spans="1:3">
      <c r="A2108" s="11">
        <v>2286</v>
      </c>
      <c r="B2108" s="25">
        <v>1</v>
      </c>
      <c r="C2108" s="52">
        <v>456300</v>
      </c>
    </row>
    <row r="2109" hidden="1" customHeight="1" spans="1:3">
      <c r="A2109" s="11">
        <v>2287</v>
      </c>
      <c r="B2109" s="25">
        <v>1</v>
      </c>
      <c r="C2109" s="52">
        <v>123000</v>
      </c>
    </row>
    <row r="2110" hidden="1" customHeight="1" spans="1:3">
      <c r="A2110" s="11">
        <v>2288</v>
      </c>
      <c r="B2110" s="25">
        <v>1</v>
      </c>
      <c r="C2110" s="52">
        <v>176200</v>
      </c>
    </row>
    <row r="2111" hidden="1" customHeight="1" spans="1:3">
      <c r="A2111" s="11">
        <v>2289</v>
      </c>
      <c r="B2111" s="25">
        <v>2</v>
      </c>
      <c r="C2111" s="52">
        <v>202200</v>
      </c>
    </row>
    <row r="2112" hidden="1" customHeight="1" spans="1:3">
      <c r="A2112" s="11">
        <v>2290</v>
      </c>
      <c r="B2112" s="25">
        <v>1</v>
      </c>
      <c r="C2112" s="52">
        <v>101700</v>
      </c>
    </row>
    <row r="2113" hidden="1" customHeight="1" spans="1:3">
      <c r="A2113" s="11">
        <v>2291</v>
      </c>
      <c r="B2113" s="25">
        <v>1</v>
      </c>
      <c r="C2113" s="52">
        <v>67800</v>
      </c>
    </row>
    <row r="2114" hidden="1" customHeight="1" spans="1:3">
      <c r="A2114" s="11">
        <v>2292</v>
      </c>
      <c r="B2114" s="25">
        <v>1</v>
      </c>
      <c r="C2114" s="52">
        <v>200600</v>
      </c>
    </row>
    <row r="2115" hidden="1" customHeight="1" spans="1:3">
      <c r="A2115" s="11">
        <v>2293</v>
      </c>
      <c r="B2115" s="25">
        <v>1</v>
      </c>
      <c r="C2115" s="52">
        <v>54200</v>
      </c>
    </row>
    <row r="2116" customHeight="1" spans="1:3">
      <c r="A2116" s="11">
        <v>2294</v>
      </c>
      <c r="B2116" s="25">
        <v>1</v>
      </c>
      <c r="C2116" s="52">
        <v>163500</v>
      </c>
    </row>
    <row r="2117" customHeight="1" spans="1:3">
      <c r="A2117" s="11">
        <v>2295</v>
      </c>
      <c r="B2117" s="25">
        <v>1</v>
      </c>
      <c r="C2117" s="52">
        <v>839700</v>
      </c>
    </row>
    <row r="2118" customHeight="1" spans="1:3">
      <c r="A2118" s="11">
        <v>2296</v>
      </c>
      <c r="B2118" s="25">
        <v>1</v>
      </c>
      <c r="C2118" s="52">
        <v>2757100</v>
      </c>
    </row>
    <row r="2119" customHeight="1" spans="1:3">
      <c r="A2119" s="11">
        <v>2297</v>
      </c>
      <c r="B2119" s="25">
        <v>2</v>
      </c>
      <c r="C2119" s="52">
        <v>195200</v>
      </c>
    </row>
    <row r="2120" hidden="1" customHeight="1" spans="1:3">
      <c r="A2120" s="11">
        <v>2298</v>
      </c>
      <c r="B2120" s="25">
        <v>1</v>
      </c>
      <c r="C2120" s="52">
        <v>159900</v>
      </c>
    </row>
    <row r="2121" hidden="1" customHeight="1" spans="1:3">
      <c r="A2121" s="11">
        <v>2299</v>
      </c>
      <c r="B2121" s="25">
        <v>1</v>
      </c>
      <c r="C2121" s="52">
        <v>131500</v>
      </c>
    </row>
    <row r="2122" hidden="1" customHeight="1" spans="1:3">
      <c r="A2122" s="11">
        <v>2300</v>
      </c>
      <c r="B2122" s="25">
        <v>1</v>
      </c>
      <c r="C2122" s="52">
        <v>25500</v>
      </c>
    </row>
    <row r="2123" hidden="1" customHeight="1" spans="1:3">
      <c r="A2123" s="11">
        <v>2301</v>
      </c>
      <c r="B2123" s="25">
        <v>3</v>
      </c>
      <c r="C2123" s="52">
        <v>2515500</v>
      </c>
    </row>
    <row r="2124" hidden="1" customHeight="1" spans="1:3">
      <c r="A2124" s="11">
        <v>2302</v>
      </c>
      <c r="B2124" s="25">
        <v>1</v>
      </c>
      <c r="C2124" s="52">
        <v>25000</v>
      </c>
    </row>
    <row r="2125" hidden="1" customHeight="1" spans="1:3">
      <c r="A2125" s="11">
        <v>2303</v>
      </c>
      <c r="B2125" s="25">
        <v>1</v>
      </c>
      <c r="C2125" s="52">
        <v>136300</v>
      </c>
    </row>
    <row r="2126" customHeight="1" spans="1:3">
      <c r="A2126" s="11">
        <v>2304</v>
      </c>
      <c r="B2126" s="25">
        <v>1</v>
      </c>
      <c r="C2126" s="52">
        <v>1357000</v>
      </c>
    </row>
    <row r="2127" hidden="1" customHeight="1" spans="1:3">
      <c r="A2127" s="11">
        <v>2305</v>
      </c>
      <c r="B2127" s="25">
        <v>1</v>
      </c>
      <c r="C2127" s="52">
        <v>2530000</v>
      </c>
    </row>
    <row r="2128" hidden="1" customHeight="1" spans="1:3">
      <c r="A2128" s="11">
        <v>2306</v>
      </c>
      <c r="B2128" s="25">
        <v>1</v>
      </c>
      <c r="C2128" s="52">
        <v>72400</v>
      </c>
    </row>
    <row r="2129" hidden="1" customHeight="1" spans="1:3">
      <c r="A2129" s="11">
        <v>2307</v>
      </c>
      <c r="B2129" s="25">
        <v>2</v>
      </c>
      <c r="C2129" s="52">
        <v>28714100</v>
      </c>
    </row>
    <row r="2130" hidden="1" customHeight="1" spans="1:3">
      <c r="A2130" s="11">
        <v>2308</v>
      </c>
      <c r="B2130" s="25">
        <v>1</v>
      </c>
      <c r="C2130" s="52">
        <v>3069900</v>
      </c>
    </row>
    <row r="2131" customHeight="1" spans="1:3">
      <c r="A2131" s="11">
        <v>2309</v>
      </c>
      <c r="B2131" s="25">
        <v>1</v>
      </c>
      <c r="C2131" s="52">
        <v>2950100</v>
      </c>
    </row>
    <row r="2132" hidden="1" customHeight="1" spans="1:3">
      <c r="A2132" s="11">
        <v>2310</v>
      </c>
      <c r="B2132" s="25">
        <v>1</v>
      </c>
      <c r="C2132" s="52">
        <v>607600</v>
      </c>
    </row>
    <row r="2133" hidden="1" customHeight="1" spans="1:3">
      <c r="A2133" s="11">
        <v>2311</v>
      </c>
      <c r="B2133" s="25">
        <v>1</v>
      </c>
      <c r="C2133" s="52">
        <v>1053800</v>
      </c>
    </row>
    <row r="2134" hidden="1" customHeight="1" spans="1:3">
      <c r="A2134" s="11">
        <v>2312</v>
      </c>
      <c r="B2134" s="25">
        <v>1</v>
      </c>
      <c r="C2134" s="52">
        <v>181900</v>
      </c>
    </row>
    <row r="2135" hidden="1" customHeight="1" spans="1:3">
      <c r="A2135" s="11">
        <v>2313</v>
      </c>
      <c r="B2135" s="25">
        <v>3</v>
      </c>
      <c r="C2135" s="52">
        <v>5180500</v>
      </c>
    </row>
    <row r="2136" hidden="1" customHeight="1" spans="1:3">
      <c r="A2136" s="11">
        <v>2314</v>
      </c>
      <c r="B2136" s="25">
        <v>1</v>
      </c>
      <c r="C2136" s="52">
        <v>1062000</v>
      </c>
    </row>
    <row r="2137" hidden="1" customHeight="1" spans="1:3">
      <c r="A2137" s="11">
        <v>2315</v>
      </c>
      <c r="B2137" s="25">
        <v>1</v>
      </c>
      <c r="C2137" s="52">
        <v>858200</v>
      </c>
    </row>
    <row r="2138" customHeight="1" spans="1:3">
      <c r="A2138" s="11">
        <v>2316</v>
      </c>
      <c r="B2138" s="25">
        <v>1</v>
      </c>
      <c r="C2138" s="52">
        <v>1082000</v>
      </c>
    </row>
    <row r="2139" hidden="1" customHeight="1" spans="1:3">
      <c r="A2139" s="11">
        <v>2317</v>
      </c>
      <c r="B2139" s="25">
        <v>1</v>
      </c>
      <c r="C2139" s="52">
        <v>1832800</v>
      </c>
    </row>
    <row r="2140" hidden="1" customHeight="1" spans="1:3">
      <c r="A2140" s="11">
        <v>2318</v>
      </c>
      <c r="B2140" s="25">
        <v>1</v>
      </c>
      <c r="C2140" s="52">
        <v>86800</v>
      </c>
    </row>
    <row r="2141" hidden="1" customHeight="1" spans="1:3">
      <c r="A2141" s="11">
        <v>2319</v>
      </c>
      <c r="B2141" s="25">
        <v>1</v>
      </c>
      <c r="C2141" s="52">
        <v>317600</v>
      </c>
    </row>
    <row r="2142" hidden="1" customHeight="1" spans="1:3">
      <c r="A2142" s="11">
        <v>2320</v>
      </c>
      <c r="B2142" s="25">
        <v>1</v>
      </c>
      <c r="C2142" s="52">
        <v>200000</v>
      </c>
    </row>
    <row r="2143" hidden="1" customHeight="1" spans="1:3">
      <c r="A2143" s="11">
        <v>2321</v>
      </c>
      <c r="B2143" s="25">
        <v>2</v>
      </c>
      <c r="C2143" s="52">
        <v>639000</v>
      </c>
    </row>
    <row r="2144" hidden="1" customHeight="1" spans="1:3">
      <c r="A2144" s="11">
        <v>2322</v>
      </c>
      <c r="B2144" s="25">
        <v>1</v>
      </c>
      <c r="C2144" s="52">
        <v>590000</v>
      </c>
    </row>
    <row r="2145" customHeight="1" spans="1:3">
      <c r="A2145" s="11">
        <v>2323</v>
      </c>
      <c r="B2145" s="25">
        <v>1</v>
      </c>
      <c r="C2145" s="52">
        <v>983100</v>
      </c>
    </row>
    <row r="2146" hidden="1" customHeight="1" spans="1:3">
      <c r="A2146" s="11">
        <v>2324</v>
      </c>
      <c r="B2146" s="25">
        <v>2</v>
      </c>
      <c r="C2146" s="52">
        <v>1911400</v>
      </c>
    </row>
    <row r="2147" hidden="1" customHeight="1" spans="1:3">
      <c r="A2147" s="11">
        <v>2325</v>
      </c>
      <c r="B2147" s="25">
        <v>1</v>
      </c>
      <c r="C2147" s="52">
        <v>7826100</v>
      </c>
    </row>
    <row r="2148" hidden="1" customHeight="1" spans="1:3">
      <c r="A2148" s="11">
        <v>2326</v>
      </c>
      <c r="B2148" s="25">
        <v>1</v>
      </c>
      <c r="C2148" s="52">
        <v>455200</v>
      </c>
    </row>
    <row r="2149" hidden="1" customHeight="1" spans="1:3">
      <c r="A2149" s="11">
        <v>2327</v>
      </c>
      <c r="B2149" s="25">
        <v>1</v>
      </c>
      <c r="C2149" s="52">
        <v>78600</v>
      </c>
    </row>
    <row r="2150" hidden="1" customHeight="1" spans="1:3">
      <c r="A2150" s="11">
        <v>2328</v>
      </c>
      <c r="B2150" s="25">
        <v>1</v>
      </c>
      <c r="C2150" s="52">
        <v>21000000</v>
      </c>
    </row>
    <row r="2151" hidden="1" customHeight="1" spans="1:3">
      <c r="A2151" s="11">
        <v>2329</v>
      </c>
      <c r="B2151" s="25">
        <v>1</v>
      </c>
      <c r="C2151" s="52">
        <v>1050100</v>
      </c>
    </row>
    <row r="2152" hidden="1" customHeight="1" spans="1:3">
      <c r="A2152" s="11">
        <v>2330</v>
      </c>
      <c r="B2152" s="25">
        <v>2</v>
      </c>
      <c r="C2152" s="52">
        <v>239500</v>
      </c>
    </row>
    <row r="2153" hidden="1" customHeight="1" spans="1:3">
      <c r="A2153" s="11">
        <v>2331</v>
      </c>
      <c r="B2153" s="25">
        <v>3</v>
      </c>
      <c r="C2153" s="52">
        <v>14527800</v>
      </c>
    </row>
    <row r="2154" hidden="1" customHeight="1" spans="1:3">
      <c r="A2154" s="11">
        <v>2332</v>
      </c>
      <c r="B2154" s="25">
        <v>1</v>
      </c>
      <c r="C2154" s="52">
        <v>5514100</v>
      </c>
    </row>
    <row r="2155" hidden="1" customHeight="1" spans="1:3">
      <c r="A2155" s="11">
        <v>2333</v>
      </c>
      <c r="B2155" s="25">
        <v>2</v>
      </c>
      <c r="C2155" s="52">
        <v>172200</v>
      </c>
    </row>
    <row r="2156" hidden="1" customHeight="1" spans="1:3">
      <c r="A2156" s="11">
        <v>2334</v>
      </c>
      <c r="B2156" s="25">
        <v>1</v>
      </c>
      <c r="C2156" s="52">
        <v>645300</v>
      </c>
    </row>
    <row r="2157" hidden="1" customHeight="1" spans="1:3">
      <c r="A2157" s="11">
        <v>2335</v>
      </c>
      <c r="B2157" s="25">
        <v>1</v>
      </c>
      <c r="C2157" s="52">
        <v>1528800</v>
      </c>
    </row>
    <row r="2158" hidden="1" customHeight="1" spans="1:3">
      <c r="A2158" s="11">
        <v>2336</v>
      </c>
      <c r="B2158" s="25">
        <v>1</v>
      </c>
      <c r="C2158" s="52">
        <v>3594600</v>
      </c>
    </row>
    <row r="2159" hidden="1" customHeight="1" spans="1:3">
      <c r="A2159" s="11">
        <v>2337</v>
      </c>
      <c r="B2159" s="25">
        <v>1</v>
      </c>
      <c r="C2159" s="52">
        <v>1300000</v>
      </c>
    </row>
    <row r="2160" hidden="1" customHeight="1" spans="1:3">
      <c r="A2160" s="11">
        <v>2338</v>
      </c>
      <c r="B2160" s="25">
        <v>1</v>
      </c>
      <c r="C2160" s="52">
        <v>18290000</v>
      </c>
    </row>
    <row r="2161" hidden="1" customHeight="1" spans="1:3">
      <c r="A2161" s="11">
        <v>2339</v>
      </c>
      <c r="B2161" s="25">
        <v>1</v>
      </c>
      <c r="C2161" s="52">
        <v>66900</v>
      </c>
    </row>
    <row r="2162" hidden="1" customHeight="1" spans="1:3">
      <c r="A2162" s="11">
        <v>2341</v>
      </c>
      <c r="B2162" s="25">
        <v>1</v>
      </c>
      <c r="C2162" s="52">
        <v>826000</v>
      </c>
    </row>
    <row r="2163" hidden="1" customHeight="1" spans="1:3">
      <c r="A2163" s="11">
        <v>2342</v>
      </c>
      <c r="B2163" s="25">
        <v>1</v>
      </c>
      <c r="C2163" s="52">
        <v>7378500</v>
      </c>
    </row>
    <row r="2164" hidden="1" customHeight="1" spans="1:3">
      <c r="A2164" s="11">
        <v>2343</v>
      </c>
      <c r="B2164" s="25">
        <v>2</v>
      </c>
      <c r="C2164" s="52">
        <v>5118300</v>
      </c>
    </row>
    <row r="2165" customHeight="1" spans="1:3">
      <c r="A2165" s="11">
        <v>2344</v>
      </c>
      <c r="B2165" s="25">
        <v>1</v>
      </c>
      <c r="C2165" s="52">
        <v>140300</v>
      </c>
    </row>
    <row r="2166" hidden="1" customHeight="1" spans="1:3">
      <c r="A2166" s="11">
        <v>2345</v>
      </c>
      <c r="B2166" s="25">
        <v>1</v>
      </c>
      <c r="C2166" s="52">
        <v>118000</v>
      </c>
    </row>
    <row r="2167" hidden="1" customHeight="1" spans="1:3">
      <c r="A2167" s="11">
        <v>2346</v>
      </c>
      <c r="B2167" s="25">
        <v>1</v>
      </c>
      <c r="C2167" s="52">
        <v>377600</v>
      </c>
    </row>
    <row r="2168" customHeight="1" spans="1:3">
      <c r="A2168" s="11">
        <v>2347</v>
      </c>
      <c r="B2168" s="25">
        <v>1</v>
      </c>
      <c r="C2168" s="52">
        <v>169000</v>
      </c>
    </row>
    <row r="2169" hidden="1" customHeight="1" spans="1:3">
      <c r="A2169" s="11">
        <v>2348</v>
      </c>
      <c r="B2169" s="25">
        <v>1</v>
      </c>
      <c r="C2169" s="52">
        <v>6603700</v>
      </c>
    </row>
    <row r="2170" hidden="1" customHeight="1" spans="1:3">
      <c r="A2170" s="11">
        <v>2349</v>
      </c>
      <c r="B2170" s="25">
        <v>1</v>
      </c>
      <c r="C2170" s="52">
        <v>33630000</v>
      </c>
    </row>
    <row r="2171" customHeight="1" spans="1:3">
      <c r="A2171" s="11">
        <v>2351</v>
      </c>
      <c r="B2171" s="25">
        <v>1</v>
      </c>
      <c r="C2171" s="52">
        <v>65900</v>
      </c>
    </row>
    <row r="2172" hidden="1" customHeight="1" spans="1:3">
      <c r="A2172" s="11">
        <v>2352</v>
      </c>
      <c r="B2172" s="25">
        <v>1</v>
      </c>
      <c r="C2172" s="52">
        <v>380500</v>
      </c>
    </row>
    <row r="2173" hidden="1" customHeight="1" spans="1:3">
      <c r="A2173" s="11">
        <v>2353</v>
      </c>
      <c r="B2173" s="25">
        <v>1</v>
      </c>
      <c r="C2173" s="52">
        <v>489800</v>
      </c>
    </row>
    <row r="2174" hidden="1" customHeight="1" spans="1:3">
      <c r="A2174" s="11">
        <v>2354</v>
      </c>
      <c r="B2174" s="25">
        <v>1</v>
      </c>
      <c r="C2174" s="52">
        <v>510700</v>
      </c>
    </row>
    <row r="2175" customHeight="1" spans="1:3">
      <c r="A2175" s="11">
        <v>2356</v>
      </c>
      <c r="B2175" s="25">
        <v>2</v>
      </c>
      <c r="C2175" s="52">
        <v>810700</v>
      </c>
    </row>
    <row r="2176" hidden="1" customHeight="1" spans="1:3">
      <c r="A2176" s="11">
        <v>2357</v>
      </c>
      <c r="B2176" s="25">
        <v>1</v>
      </c>
      <c r="C2176" s="52">
        <v>111200</v>
      </c>
    </row>
    <row r="2177" customHeight="1" spans="1:3">
      <c r="A2177" s="11">
        <v>2358</v>
      </c>
      <c r="B2177" s="25">
        <v>1</v>
      </c>
      <c r="C2177" s="52">
        <v>6388600</v>
      </c>
    </row>
    <row r="2178" hidden="1" customHeight="1" spans="1:3">
      <c r="A2178" s="11">
        <v>2359</v>
      </c>
      <c r="B2178" s="25">
        <v>2</v>
      </c>
      <c r="C2178" s="52">
        <v>1144800</v>
      </c>
    </row>
    <row r="2179" hidden="1" customHeight="1" spans="1:3">
      <c r="A2179" s="11">
        <v>2360</v>
      </c>
      <c r="B2179" s="25">
        <v>1</v>
      </c>
      <c r="C2179" s="52">
        <v>1187700</v>
      </c>
    </row>
    <row r="2180" customHeight="1" spans="1:3">
      <c r="A2180" s="11">
        <v>2361</v>
      </c>
      <c r="B2180" s="25">
        <v>1</v>
      </c>
      <c r="C2180" s="52">
        <v>103000</v>
      </c>
    </row>
    <row r="2181" hidden="1" customHeight="1" spans="1:3">
      <c r="A2181" s="11">
        <v>2362</v>
      </c>
      <c r="B2181" s="25">
        <v>1</v>
      </c>
      <c r="C2181" s="52">
        <v>59200</v>
      </c>
    </row>
    <row r="2182" hidden="1" customHeight="1" spans="1:3">
      <c r="A2182" s="11">
        <v>2363</v>
      </c>
      <c r="B2182" s="25">
        <v>2</v>
      </c>
      <c r="C2182" s="52">
        <v>10736100</v>
      </c>
    </row>
    <row r="2183" customHeight="1" spans="1:3">
      <c r="A2183" s="11">
        <v>2364</v>
      </c>
      <c r="B2183" s="25">
        <v>1</v>
      </c>
      <c r="C2183" s="52">
        <v>952300</v>
      </c>
    </row>
    <row r="2184" hidden="1" customHeight="1" spans="1:3">
      <c r="A2184" s="11">
        <v>2365</v>
      </c>
      <c r="B2184" s="25">
        <v>1</v>
      </c>
      <c r="C2184" s="52">
        <v>489800</v>
      </c>
    </row>
    <row r="2185" hidden="1" customHeight="1" spans="1:3">
      <c r="A2185" s="11">
        <v>2366</v>
      </c>
      <c r="B2185" s="25">
        <v>2</v>
      </c>
      <c r="C2185" s="52">
        <v>1682300</v>
      </c>
    </row>
    <row r="2186" hidden="1" customHeight="1" spans="1:3">
      <c r="A2186" s="11">
        <v>2367</v>
      </c>
      <c r="B2186" s="25">
        <v>1</v>
      </c>
      <c r="C2186" s="52">
        <v>117400</v>
      </c>
    </row>
    <row r="2187" hidden="1" customHeight="1" spans="1:3">
      <c r="A2187" s="11">
        <v>2368</v>
      </c>
      <c r="B2187" s="25">
        <v>1</v>
      </c>
      <c r="C2187" s="52">
        <v>574900</v>
      </c>
    </row>
    <row r="2188" customHeight="1" spans="1:3">
      <c r="A2188" s="11">
        <v>2369</v>
      </c>
      <c r="B2188" s="25">
        <v>1</v>
      </c>
      <c r="C2188" s="52">
        <v>938500</v>
      </c>
    </row>
    <row r="2189" hidden="1" customHeight="1" spans="1:3">
      <c r="A2189" s="11">
        <v>2370</v>
      </c>
      <c r="B2189" s="25">
        <v>1</v>
      </c>
      <c r="C2189" s="52">
        <v>147300</v>
      </c>
    </row>
    <row r="2190" customHeight="1" spans="1:3">
      <c r="A2190" s="11">
        <v>2371</v>
      </c>
      <c r="B2190" s="25">
        <v>1</v>
      </c>
      <c r="C2190" s="52">
        <v>1464700</v>
      </c>
    </row>
    <row r="2191" hidden="1" customHeight="1" spans="1:3">
      <c r="A2191" s="11">
        <v>2372</v>
      </c>
      <c r="B2191" s="25">
        <v>1</v>
      </c>
      <c r="C2191" s="52">
        <v>84300</v>
      </c>
    </row>
    <row r="2192" customHeight="1" spans="1:3">
      <c r="A2192" s="11">
        <v>2373</v>
      </c>
      <c r="B2192" s="25">
        <v>2</v>
      </c>
      <c r="C2192" s="52">
        <v>542800</v>
      </c>
    </row>
    <row r="2193" hidden="1" customHeight="1" spans="1:3">
      <c r="A2193" s="11">
        <v>2374</v>
      </c>
      <c r="B2193" s="25">
        <v>1</v>
      </c>
      <c r="C2193" s="52">
        <v>2779700</v>
      </c>
    </row>
    <row r="2194" hidden="1" customHeight="1" spans="1:3">
      <c r="A2194" s="11">
        <v>2375</v>
      </c>
      <c r="B2194" s="25">
        <v>1</v>
      </c>
      <c r="C2194" s="52">
        <v>6942500</v>
      </c>
    </row>
    <row r="2195" customHeight="1" spans="1:3">
      <c r="A2195" s="11">
        <v>2376</v>
      </c>
      <c r="B2195" s="25">
        <v>1</v>
      </c>
      <c r="C2195" s="52">
        <v>169400</v>
      </c>
    </row>
    <row r="2196" hidden="1" customHeight="1" spans="1:3">
      <c r="A2196" s="11">
        <v>2377</v>
      </c>
      <c r="B2196" s="25">
        <v>2</v>
      </c>
      <c r="C2196" s="52">
        <v>3330100</v>
      </c>
    </row>
    <row r="2197" hidden="1" customHeight="1" spans="1:3">
      <c r="A2197" s="11">
        <v>2378</v>
      </c>
      <c r="B2197" s="25">
        <v>1</v>
      </c>
      <c r="C2197" s="52">
        <v>3024600</v>
      </c>
    </row>
    <row r="2198" hidden="1" customHeight="1" spans="1:3">
      <c r="A2198" s="11">
        <v>2379</v>
      </c>
      <c r="B2198" s="25">
        <v>1</v>
      </c>
      <c r="C2198" s="52">
        <v>10620000</v>
      </c>
    </row>
    <row r="2199" customHeight="1" spans="1:3">
      <c r="A2199" s="11">
        <v>2380</v>
      </c>
      <c r="B2199" s="25">
        <v>3</v>
      </c>
      <c r="C2199" s="52">
        <v>5233100</v>
      </c>
    </row>
    <row r="2200" hidden="1" customHeight="1" spans="1:3">
      <c r="A2200" s="11">
        <v>2381</v>
      </c>
      <c r="B2200" s="25">
        <v>1</v>
      </c>
      <c r="C2200" s="52">
        <v>426900</v>
      </c>
    </row>
    <row r="2201" hidden="1" customHeight="1" spans="1:3">
      <c r="A2201" s="11">
        <v>2382</v>
      </c>
      <c r="B2201" s="25">
        <v>1</v>
      </c>
      <c r="C2201" s="52">
        <v>64500</v>
      </c>
    </row>
    <row r="2202" hidden="1" customHeight="1" spans="1:3">
      <c r="A2202" s="11">
        <v>2383</v>
      </c>
      <c r="B2202" s="25">
        <v>1</v>
      </c>
      <c r="C2202" s="52">
        <v>48200</v>
      </c>
    </row>
    <row r="2203" hidden="1" customHeight="1" spans="1:3">
      <c r="A2203" s="11">
        <v>2384</v>
      </c>
      <c r="B2203" s="25">
        <v>1</v>
      </c>
      <c r="C2203" s="52">
        <v>685800</v>
      </c>
    </row>
    <row r="2204" hidden="1" customHeight="1" spans="1:3">
      <c r="A2204" s="11">
        <v>2385</v>
      </c>
      <c r="B2204" s="25">
        <v>1</v>
      </c>
      <c r="C2204" s="52">
        <v>422700</v>
      </c>
    </row>
    <row r="2205" hidden="1" customHeight="1" spans="1:3">
      <c r="A2205" s="11">
        <v>2386</v>
      </c>
      <c r="B2205" s="25">
        <v>1</v>
      </c>
      <c r="C2205" s="52">
        <v>15774200</v>
      </c>
    </row>
    <row r="2206" hidden="1" customHeight="1" spans="1:3">
      <c r="A2206" s="11">
        <v>2387</v>
      </c>
      <c r="B2206" s="25">
        <v>1</v>
      </c>
      <c r="C2206" s="52">
        <v>550100</v>
      </c>
    </row>
    <row r="2207" customHeight="1" spans="1:3">
      <c r="A2207" s="11">
        <v>2388</v>
      </c>
      <c r="B2207" s="25">
        <v>1</v>
      </c>
      <c r="C2207" s="52">
        <v>7184400</v>
      </c>
    </row>
    <row r="2208" hidden="1" customHeight="1" spans="1:3">
      <c r="A2208" s="11">
        <v>2389</v>
      </c>
      <c r="B2208" s="25">
        <v>4</v>
      </c>
      <c r="C2208" s="52">
        <v>37558000</v>
      </c>
    </row>
    <row r="2209" hidden="1" customHeight="1" spans="1:3">
      <c r="A2209" s="11">
        <v>2390</v>
      </c>
      <c r="B2209" s="25">
        <v>1</v>
      </c>
      <c r="C2209" s="52">
        <v>47000</v>
      </c>
    </row>
    <row r="2210" hidden="1" customHeight="1" spans="1:3">
      <c r="A2210" s="11">
        <v>2391</v>
      </c>
      <c r="B2210" s="25">
        <v>1</v>
      </c>
      <c r="C2210" s="52">
        <v>58600</v>
      </c>
    </row>
    <row r="2211" customHeight="1" spans="1:3">
      <c r="A2211" s="11">
        <v>2392</v>
      </c>
      <c r="B2211" s="25">
        <v>1</v>
      </c>
      <c r="C2211" s="52">
        <v>81900</v>
      </c>
    </row>
    <row r="2212" hidden="1" customHeight="1" spans="1:3">
      <c r="A2212" s="11">
        <v>2393</v>
      </c>
      <c r="B2212" s="25">
        <v>1</v>
      </c>
      <c r="C2212" s="52">
        <v>82100</v>
      </c>
    </row>
    <row r="2213" hidden="1" customHeight="1" spans="1:3">
      <c r="A2213" s="11">
        <v>2394</v>
      </c>
      <c r="B2213" s="25">
        <v>5</v>
      </c>
      <c r="C2213" s="52">
        <v>7740900</v>
      </c>
    </row>
    <row r="2214" hidden="1" customHeight="1" spans="1:3">
      <c r="A2214" s="11">
        <v>2395</v>
      </c>
      <c r="B2214" s="25">
        <v>1</v>
      </c>
      <c r="C2214" s="52">
        <v>272600</v>
      </c>
    </row>
    <row r="2215" hidden="1" customHeight="1" spans="1:3">
      <c r="A2215" s="11">
        <v>2396</v>
      </c>
      <c r="B2215" s="25">
        <v>1</v>
      </c>
      <c r="C2215" s="52">
        <v>4779000</v>
      </c>
    </row>
    <row r="2216" hidden="1" customHeight="1" spans="1:3">
      <c r="A2216" s="11">
        <v>2397</v>
      </c>
      <c r="B2216" s="25">
        <v>1</v>
      </c>
      <c r="C2216" s="52">
        <v>4925700</v>
      </c>
    </row>
    <row r="2217" customHeight="1" spans="1:3">
      <c r="A2217" s="11">
        <v>2398</v>
      </c>
      <c r="B2217" s="25">
        <v>1</v>
      </c>
      <c r="C2217" s="52">
        <v>5896300</v>
      </c>
    </row>
    <row r="2218" hidden="1" customHeight="1" spans="1:3">
      <c r="A2218" s="11">
        <v>2399</v>
      </c>
      <c r="B2218" s="25">
        <v>1</v>
      </c>
      <c r="C2218" s="52">
        <v>132300</v>
      </c>
    </row>
    <row r="2219" hidden="1" customHeight="1" spans="1:3">
      <c r="A2219" s="11">
        <v>2400</v>
      </c>
      <c r="B2219" s="25">
        <v>1</v>
      </c>
      <c r="C2219" s="52">
        <v>357600</v>
      </c>
    </row>
    <row r="2220" hidden="1" customHeight="1" spans="1:3">
      <c r="A2220" s="11">
        <v>2401</v>
      </c>
      <c r="B2220" s="25">
        <v>2</v>
      </c>
      <c r="C2220" s="52">
        <v>14349500</v>
      </c>
    </row>
    <row r="2221" hidden="1" customHeight="1" spans="1:3">
      <c r="A2221" s="11">
        <v>2402</v>
      </c>
      <c r="B2221" s="25">
        <v>1</v>
      </c>
      <c r="C2221" s="52">
        <v>1763600</v>
      </c>
    </row>
    <row r="2222" hidden="1" customHeight="1" spans="1:3">
      <c r="A2222" s="11">
        <v>2403</v>
      </c>
      <c r="B2222" s="25">
        <v>1</v>
      </c>
      <c r="C2222" s="52">
        <v>552800</v>
      </c>
    </row>
    <row r="2223" hidden="1" customHeight="1" spans="1:3">
      <c r="A2223" s="11">
        <v>2404</v>
      </c>
      <c r="B2223" s="25">
        <v>2</v>
      </c>
      <c r="C2223" s="52">
        <v>2842800</v>
      </c>
    </row>
    <row r="2224" customHeight="1" spans="1:3">
      <c r="A2224" s="11">
        <v>2405</v>
      </c>
      <c r="B2224" s="25">
        <v>1</v>
      </c>
      <c r="C2224" s="52">
        <v>1770000</v>
      </c>
    </row>
    <row r="2225" hidden="1" customHeight="1" spans="1:3">
      <c r="A2225" s="11">
        <v>2406</v>
      </c>
      <c r="B2225" s="25">
        <v>1</v>
      </c>
      <c r="C2225" s="52">
        <v>4951900</v>
      </c>
    </row>
    <row r="2226" hidden="1" customHeight="1" spans="1:3">
      <c r="A2226" s="11">
        <v>2407</v>
      </c>
      <c r="B2226" s="25">
        <v>1</v>
      </c>
      <c r="C2226" s="52">
        <v>4951900</v>
      </c>
    </row>
    <row r="2227" hidden="1" customHeight="1" spans="1:3">
      <c r="A2227" s="11">
        <v>2408</v>
      </c>
      <c r="B2227" s="25">
        <v>1</v>
      </c>
      <c r="C2227" s="52">
        <v>88600</v>
      </c>
    </row>
    <row r="2228" hidden="1" customHeight="1" spans="1:3">
      <c r="A2228" s="11">
        <v>2409</v>
      </c>
      <c r="B2228" s="25">
        <v>1</v>
      </c>
      <c r="C2228" s="52">
        <v>1938500</v>
      </c>
    </row>
    <row r="2229" hidden="1" customHeight="1" spans="1:3">
      <c r="A2229" s="11">
        <v>2410</v>
      </c>
      <c r="B2229" s="25">
        <v>1</v>
      </c>
      <c r="C2229" s="52">
        <v>1938500</v>
      </c>
    </row>
    <row r="2230" customHeight="1" spans="1:3">
      <c r="A2230" s="11">
        <v>2411</v>
      </c>
      <c r="B2230" s="25">
        <v>1</v>
      </c>
      <c r="C2230" s="52">
        <v>168300</v>
      </c>
    </row>
    <row r="2231" hidden="1" customHeight="1" spans="1:3">
      <c r="A2231" s="11">
        <v>2412</v>
      </c>
      <c r="B2231" s="25">
        <v>1</v>
      </c>
      <c r="C2231" s="52">
        <v>2360000</v>
      </c>
    </row>
    <row r="2232" hidden="1" customHeight="1" spans="1:3">
      <c r="A2232" s="11">
        <v>2413</v>
      </c>
      <c r="B2232" s="25">
        <v>1</v>
      </c>
      <c r="C2232" s="52">
        <v>29600</v>
      </c>
    </row>
    <row r="2233" hidden="1" customHeight="1" spans="1:3">
      <c r="A2233" s="11">
        <v>2414</v>
      </c>
      <c r="B2233" s="25">
        <v>1</v>
      </c>
      <c r="C2233" s="52">
        <v>29600</v>
      </c>
    </row>
    <row r="2234" hidden="1" customHeight="1" spans="1:3">
      <c r="A2234" s="11">
        <v>2415</v>
      </c>
      <c r="B2234" s="25">
        <v>1</v>
      </c>
      <c r="C2234" s="52">
        <v>29600</v>
      </c>
    </row>
    <row r="2235" hidden="1" customHeight="1" spans="1:3">
      <c r="A2235" s="11">
        <v>2416</v>
      </c>
      <c r="B2235" s="25">
        <v>1</v>
      </c>
      <c r="C2235" s="52">
        <v>54800</v>
      </c>
    </row>
    <row r="2236" hidden="1" customHeight="1" spans="1:3">
      <c r="A2236" s="11">
        <v>2417</v>
      </c>
      <c r="B2236" s="25">
        <v>1</v>
      </c>
      <c r="C2236" s="52">
        <v>1223800</v>
      </c>
    </row>
    <row r="2237" hidden="1" customHeight="1" spans="1:3">
      <c r="A2237" s="11">
        <v>2418</v>
      </c>
      <c r="B2237" s="25">
        <v>1</v>
      </c>
      <c r="C2237" s="52">
        <v>116700</v>
      </c>
    </row>
    <row r="2238" customHeight="1" spans="1:3">
      <c r="A2238" s="11">
        <v>2419</v>
      </c>
      <c r="B2238" s="25">
        <v>1</v>
      </c>
      <c r="C2238" s="52">
        <v>4858100</v>
      </c>
    </row>
    <row r="2239" hidden="1" customHeight="1" spans="1:3">
      <c r="A2239" s="11">
        <v>2420</v>
      </c>
      <c r="B2239" s="25">
        <v>1</v>
      </c>
      <c r="C2239" s="52">
        <v>9298400</v>
      </c>
    </row>
    <row r="2240" hidden="1" customHeight="1" spans="1:3">
      <c r="A2240" s="11">
        <v>2421</v>
      </c>
      <c r="B2240" s="25">
        <v>1</v>
      </c>
      <c r="C2240" s="52">
        <v>1311800</v>
      </c>
    </row>
    <row r="2241" customHeight="1" spans="1:3">
      <c r="A2241" s="11">
        <v>2422</v>
      </c>
      <c r="B2241" s="25">
        <v>1</v>
      </c>
      <c r="C2241" s="52">
        <v>195300</v>
      </c>
    </row>
    <row r="2242" hidden="1" customHeight="1" spans="1:3">
      <c r="A2242" s="11">
        <v>2424</v>
      </c>
      <c r="B2242" s="25">
        <v>1</v>
      </c>
      <c r="C2242" s="52">
        <v>8024000</v>
      </c>
    </row>
    <row r="2243" hidden="1" customHeight="1" spans="1:3">
      <c r="A2243" s="11">
        <v>2425</v>
      </c>
      <c r="B2243" s="25">
        <v>1</v>
      </c>
      <c r="C2243" s="52">
        <v>70500</v>
      </c>
    </row>
    <row r="2244" hidden="1" customHeight="1" spans="1:3">
      <c r="A2244" s="11">
        <v>2426</v>
      </c>
      <c r="B2244" s="25">
        <v>1</v>
      </c>
      <c r="C2244" s="52">
        <v>5015000</v>
      </c>
    </row>
    <row r="2245" customHeight="1" spans="1:3">
      <c r="A2245" s="11">
        <v>2427</v>
      </c>
      <c r="B2245" s="25">
        <v>1</v>
      </c>
      <c r="C2245" s="52">
        <v>5310000</v>
      </c>
    </row>
    <row r="2246" hidden="1" customHeight="1" spans="1:3">
      <c r="A2246" s="11">
        <v>2428</v>
      </c>
      <c r="B2246" s="25">
        <v>1</v>
      </c>
      <c r="C2246" s="52">
        <v>142200</v>
      </c>
    </row>
    <row r="2247" hidden="1" customHeight="1" spans="1:3">
      <c r="A2247" s="11">
        <v>2429</v>
      </c>
      <c r="B2247" s="25">
        <v>1</v>
      </c>
      <c r="C2247" s="52">
        <v>4484000</v>
      </c>
    </row>
    <row r="2248" customHeight="1" spans="1:3">
      <c r="A2248" s="11">
        <v>2430</v>
      </c>
      <c r="B2248" s="25">
        <v>1</v>
      </c>
      <c r="C2248" s="52">
        <v>30400</v>
      </c>
    </row>
    <row r="2249" hidden="1" customHeight="1" spans="1:3">
      <c r="A2249" s="11">
        <v>2431</v>
      </c>
      <c r="B2249" s="25">
        <v>1</v>
      </c>
      <c r="C2249" s="52">
        <v>53300</v>
      </c>
    </row>
    <row r="2250" hidden="1" customHeight="1" spans="1:3">
      <c r="A2250" s="11">
        <v>2432</v>
      </c>
      <c r="B2250" s="25">
        <v>1</v>
      </c>
      <c r="C2250" s="52">
        <v>318800</v>
      </c>
    </row>
    <row r="2251" hidden="1" customHeight="1" spans="1:3">
      <c r="A2251" s="11">
        <v>2433</v>
      </c>
      <c r="B2251" s="25">
        <v>1</v>
      </c>
      <c r="C2251" s="52">
        <v>116700</v>
      </c>
    </row>
    <row r="2252" hidden="1" customHeight="1" spans="1:3">
      <c r="A2252" s="11">
        <v>2434</v>
      </c>
      <c r="B2252" s="25">
        <v>1</v>
      </c>
      <c r="C2252" s="52">
        <v>1548000</v>
      </c>
    </row>
    <row r="2253" hidden="1" customHeight="1" spans="1:3">
      <c r="A2253" s="11">
        <v>2435</v>
      </c>
      <c r="B2253" s="25">
        <v>1</v>
      </c>
      <c r="C2253" s="52">
        <v>11800000</v>
      </c>
    </row>
    <row r="2254" customHeight="1" spans="1:3">
      <c r="A2254" s="11">
        <v>2436</v>
      </c>
      <c r="B2254" s="25">
        <v>1</v>
      </c>
      <c r="C2254" s="52">
        <v>11800100</v>
      </c>
    </row>
    <row r="2255" hidden="1" customHeight="1" spans="1:3">
      <c r="A2255" s="11">
        <v>2437</v>
      </c>
      <c r="B2255" s="25">
        <v>1</v>
      </c>
      <c r="C2255" s="52">
        <v>4507600</v>
      </c>
    </row>
    <row r="2256" hidden="1" customHeight="1" spans="1:3">
      <c r="A2256" s="11">
        <v>2438</v>
      </c>
      <c r="B2256" s="25">
        <v>2</v>
      </c>
      <c r="C2256" s="52">
        <v>774600</v>
      </c>
    </row>
    <row r="2257" hidden="1" customHeight="1" spans="1:3">
      <c r="A2257" s="11">
        <v>2439</v>
      </c>
      <c r="B2257" s="25">
        <v>1</v>
      </c>
      <c r="C2257" s="52">
        <v>2428400</v>
      </c>
    </row>
    <row r="2258" hidden="1" customHeight="1" spans="1:3">
      <c r="A2258" s="11">
        <v>2440</v>
      </c>
      <c r="B2258" s="25">
        <v>1</v>
      </c>
      <c r="C2258" s="52">
        <v>1392400</v>
      </c>
    </row>
    <row r="2259" hidden="1" customHeight="1" spans="1:3">
      <c r="A2259" s="11">
        <v>2441</v>
      </c>
      <c r="B2259" s="25">
        <v>1</v>
      </c>
      <c r="C2259" s="52">
        <v>3422000</v>
      </c>
    </row>
    <row r="2260" hidden="1" customHeight="1" spans="1:3">
      <c r="A2260" s="11">
        <v>2442</v>
      </c>
      <c r="B2260" s="25">
        <v>2</v>
      </c>
      <c r="C2260" s="52">
        <v>3408500</v>
      </c>
    </row>
    <row r="2261" customHeight="1" spans="1:3">
      <c r="A2261" s="11">
        <v>2443</v>
      </c>
      <c r="B2261" s="25">
        <v>1</v>
      </c>
      <c r="C2261" s="52">
        <v>944000</v>
      </c>
    </row>
    <row r="2262" hidden="1" customHeight="1" spans="1:3">
      <c r="A2262" s="11">
        <v>2444</v>
      </c>
      <c r="B2262" s="25">
        <v>3</v>
      </c>
      <c r="C2262" s="52">
        <v>9027100</v>
      </c>
    </row>
    <row r="2263" hidden="1" customHeight="1" spans="1:3">
      <c r="A2263" s="11">
        <v>2445</v>
      </c>
      <c r="B2263" s="25">
        <v>2</v>
      </c>
      <c r="C2263" s="52">
        <v>51940900</v>
      </c>
    </row>
    <row r="2264" hidden="1" customHeight="1" spans="1:3">
      <c r="A2264" s="11">
        <v>2446</v>
      </c>
      <c r="B2264" s="25">
        <v>1</v>
      </c>
      <c r="C2264" s="52">
        <v>77800</v>
      </c>
    </row>
    <row r="2265" hidden="1" customHeight="1" spans="1:3">
      <c r="A2265" s="11">
        <v>2447</v>
      </c>
      <c r="B2265" s="25">
        <v>1</v>
      </c>
      <c r="C2265" s="52">
        <v>1936900</v>
      </c>
    </row>
    <row r="2266" hidden="1" customHeight="1" spans="1:3">
      <c r="A2266" s="11">
        <v>2448</v>
      </c>
      <c r="B2266" s="25">
        <v>1</v>
      </c>
      <c r="C2266" s="52">
        <v>11800</v>
      </c>
    </row>
    <row r="2267" customHeight="1" spans="1:3">
      <c r="A2267" s="11">
        <v>2449</v>
      </c>
      <c r="B2267" s="25">
        <v>2</v>
      </c>
      <c r="C2267" s="52">
        <v>5384900</v>
      </c>
    </row>
    <row r="2268" customHeight="1" spans="1:3">
      <c r="A2268" s="11">
        <v>2450</v>
      </c>
      <c r="B2268" s="25">
        <v>1</v>
      </c>
      <c r="C2268" s="52">
        <v>2715200</v>
      </c>
    </row>
    <row r="2269" hidden="1" customHeight="1" spans="1:3">
      <c r="A2269" s="11">
        <v>2451</v>
      </c>
      <c r="B2269" s="25">
        <v>1</v>
      </c>
      <c r="C2269" s="52">
        <v>4575600</v>
      </c>
    </row>
    <row r="2270" hidden="1" customHeight="1" spans="1:3">
      <c r="A2270" s="11">
        <v>2452</v>
      </c>
      <c r="B2270" s="25">
        <v>1</v>
      </c>
      <c r="C2270" s="52">
        <v>4575600</v>
      </c>
    </row>
    <row r="2271" hidden="1" customHeight="1" spans="1:3">
      <c r="A2271" s="11">
        <v>2453</v>
      </c>
      <c r="B2271" s="25">
        <v>5</v>
      </c>
      <c r="C2271" s="52">
        <v>50296800</v>
      </c>
    </row>
    <row r="2272" hidden="1" customHeight="1" spans="1:3">
      <c r="A2272" s="11">
        <v>2454</v>
      </c>
      <c r="B2272" s="25">
        <v>1</v>
      </c>
      <c r="C2272" s="52">
        <v>141300</v>
      </c>
    </row>
    <row r="2273" customHeight="1" spans="1:3">
      <c r="A2273" s="11">
        <v>2455</v>
      </c>
      <c r="B2273" s="25">
        <v>1</v>
      </c>
      <c r="C2273" s="52">
        <v>358400</v>
      </c>
    </row>
    <row r="2274" hidden="1" customHeight="1" spans="1:3">
      <c r="A2274" s="11">
        <v>2456</v>
      </c>
      <c r="B2274" s="25">
        <v>1</v>
      </c>
      <c r="C2274" s="52">
        <v>29600</v>
      </c>
    </row>
    <row r="2275" hidden="1" customHeight="1" spans="1:3">
      <c r="A2275" s="11">
        <v>2457</v>
      </c>
      <c r="B2275" s="25">
        <v>1</v>
      </c>
      <c r="C2275" s="52">
        <v>3345400</v>
      </c>
    </row>
    <row r="2276" hidden="1" customHeight="1" spans="1:3">
      <c r="A2276" s="11">
        <v>2458</v>
      </c>
      <c r="B2276" s="25">
        <v>1</v>
      </c>
      <c r="C2276" s="52">
        <v>8260000</v>
      </c>
    </row>
    <row r="2277" hidden="1" customHeight="1" spans="1:3">
      <c r="A2277" s="11">
        <v>2459</v>
      </c>
      <c r="B2277" s="25">
        <v>1</v>
      </c>
      <c r="C2277" s="52">
        <v>109200</v>
      </c>
    </row>
    <row r="2278" hidden="1" customHeight="1" spans="1:3">
      <c r="A2278" s="11">
        <v>2460</v>
      </c>
      <c r="B2278" s="25">
        <v>1</v>
      </c>
      <c r="C2278" s="52">
        <v>1082000</v>
      </c>
    </row>
    <row r="2279" hidden="1" customHeight="1" spans="1:3">
      <c r="A2279" s="11">
        <v>2461</v>
      </c>
      <c r="B2279" s="25">
        <v>5</v>
      </c>
      <c r="C2279" s="52">
        <v>7612000</v>
      </c>
    </row>
    <row r="2280" hidden="1" customHeight="1" spans="1:3">
      <c r="A2280" s="11">
        <v>2462</v>
      </c>
      <c r="B2280" s="25">
        <v>2</v>
      </c>
      <c r="C2280" s="52">
        <v>3432100</v>
      </c>
    </row>
    <row r="2281" customHeight="1" spans="1:3">
      <c r="A2281" s="11">
        <v>2463</v>
      </c>
      <c r="B2281" s="25">
        <v>1</v>
      </c>
      <c r="C2281" s="52">
        <v>3850100</v>
      </c>
    </row>
    <row r="2282" customHeight="1" spans="1:3">
      <c r="A2282" s="11">
        <v>2464</v>
      </c>
      <c r="B2282" s="25">
        <v>1</v>
      </c>
      <c r="C2282" s="52">
        <v>66200</v>
      </c>
    </row>
    <row r="2283" hidden="1" customHeight="1" spans="1:3">
      <c r="A2283" s="11">
        <v>2465</v>
      </c>
      <c r="B2283" s="25">
        <v>1</v>
      </c>
      <c r="C2283" s="52">
        <v>109900</v>
      </c>
    </row>
    <row r="2284" hidden="1" customHeight="1" spans="1:3">
      <c r="A2284" s="11">
        <v>2466</v>
      </c>
      <c r="B2284" s="25">
        <v>4</v>
      </c>
      <c r="C2284" s="52">
        <v>44202700</v>
      </c>
    </row>
    <row r="2285" hidden="1" customHeight="1" spans="1:3">
      <c r="A2285" s="11">
        <v>2467</v>
      </c>
      <c r="B2285" s="25">
        <v>1</v>
      </c>
      <c r="C2285" s="52">
        <v>826000</v>
      </c>
    </row>
    <row r="2286" hidden="1" customHeight="1" spans="1:3">
      <c r="A2286" s="11">
        <v>2468</v>
      </c>
      <c r="B2286" s="25">
        <v>2</v>
      </c>
      <c r="C2286" s="52">
        <v>144800</v>
      </c>
    </row>
    <row r="2287" customHeight="1" spans="1:3">
      <c r="A2287" s="11">
        <v>2469</v>
      </c>
      <c r="B2287" s="25">
        <v>1</v>
      </c>
      <c r="C2287" s="52">
        <v>69600</v>
      </c>
    </row>
    <row r="2288" hidden="1" customHeight="1" spans="1:3">
      <c r="A2288" s="11">
        <v>2470</v>
      </c>
      <c r="B2288" s="25">
        <v>3</v>
      </c>
      <c r="C2288" s="52">
        <v>4109500</v>
      </c>
    </row>
    <row r="2289" hidden="1" customHeight="1" spans="1:3">
      <c r="A2289" s="11">
        <v>2471</v>
      </c>
      <c r="B2289" s="25">
        <v>1</v>
      </c>
      <c r="C2289" s="52">
        <v>849500</v>
      </c>
    </row>
    <row r="2290" hidden="1" customHeight="1" spans="1:3">
      <c r="A2290" s="11">
        <v>2472</v>
      </c>
      <c r="B2290" s="25">
        <v>1</v>
      </c>
      <c r="C2290" s="52">
        <v>195400</v>
      </c>
    </row>
    <row r="2291" hidden="1" customHeight="1" spans="1:3">
      <c r="A2291" s="11">
        <v>2473</v>
      </c>
      <c r="B2291" s="25">
        <v>3</v>
      </c>
      <c r="C2291" s="52">
        <v>2566300</v>
      </c>
    </row>
    <row r="2292" hidden="1" customHeight="1" spans="1:3">
      <c r="A2292" s="11">
        <v>2474</v>
      </c>
      <c r="B2292" s="25">
        <v>1</v>
      </c>
      <c r="C2292" s="52">
        <v>629200</v>
      </c>
    </row>
    <row r="2293" hidden="1" customHeight="1" spans="1:3">
      <c r="A2293" s="11">
        <v>2475</v>
      </c>
      <c r="B2293" s="25">
        <v>1</v>
      </c>
      <c r="C2293" s="52">
        <v>590400</v>
      </c>
    </row>
    <row r="2294" customHeight="1" spans="1:3">
      <c r="A2294" s="11">
        <v>2476</v>
      </c>
      <c r="B2294" s="25">
        <v>1</v>
      </c>
      <c r="C2294" s="52">
        <v>1346700</v>
      </c>
    </row>
    <row r="2295" hidden="1" customHeight="1" spans="1:3">
      <c r="A2295" s="11">
        <v>2477</v>
      </c>
      <c r="B2295" s="25">
        <v>1</v>
      </c>
      <c r="C2295" s="52">
        <v>12179100</v>
      </c>
    </row>
    <row r="2296" hidden="1" customHeight="1" spans="1:3">
      <c r="A2296" s="11">
        <v>2478</v>
      </c>
      <c r="B2296" s="25">
        <v>1</v>
      </c>
      <c r="C2296" s="52">
        <v>2240300</v>
      </c>
    </row>
    <row r="2297" hidden="1" customHeight="1" spans="1:3">
      <c r="A2297" s="11">
        <v>2479</v>
      </c>
      <c r="B2297" s="25">
        <v>1</v>
      </c>
      <c r="C2297" s="52">
        <v>23053100</v>
      </c>
    </row>
    <row r="2298" hidden="1" customHeight="1" spans="1:3">
      <c r="A2298" s="11">
        <v>2480</v>
      </c>
      <c r="B2298" s="25">
        <v>1</v>
      </c>
      <c r="C2298" s="52">
        <v>13570000</v>
      </c>
    </row>
    <row r="2299" hidden="1" customHeight="1" spans="1:3">
      <c r="A2299" s="11">
        <v>2481</v>
      </c>
      <c r="B2299" s="25">
        <v>1</v>
      </c>
      <c r="C2299" s="52">
        <v>93900</v>
      </c>
    </row>
    <row r="2300" hidden="1" customHeight="1" spans="1:3">
      <c r="A2300" s="11">
        <v>2482</v>
      </c>
      <c r="B2300" s="25">
        <v>1</v>
      </c>
      <c r="C2300" s="52">
        <v>17268800</v>
      </c>
    </row>
    <row r="2301" hidden="1" customHeight="1" spans="1:3">
      <c r="A2301" s="11">
        <v>2483</v>
      </c>
      <c r="B2301" s="25">
        <v>1</v>
      </c>
      <c r="C2301" s="52">
        <v>11475500</v>
      </c>
    </row>
    <row r="2302" hidden="1" customHeight="1" spans="1:3">
      <c r="A2302" s="11">
        <v>2484</v>
      </c>
      <c r="B2302" s="25">
        <v>1</v>
      </c>
      <c r="C2302" s="52">
        <v>59000</v>
      </c>
    </row>
    <row r="2303" hidden="1" customHeight="1" spans="1:3">
      <c r="A2303" s="11">
        <v>2485</v>
      </c>
      <c r="B2303" s="25">
        <v>1</v>
      </c>
      <c r="C2303" s="52">
        <v>5117100</v>
      </c>
    </row>
    <row r="2304" hidden="1" customHeight="1" spans="1:3">
      <c r="A2304" s="11">
        <v>2486</v>
      </c>
      <c r="B2304" s="25">
        <v>3</v>
      </c>
      <c r="C2304" s="52">
        <v>621100</v>
      </c>
    </row>
    <row r="2305" hidden="1" customHeight="1" spans="1:3">
      <c r="A2305" s="11">
        <v>2487</v>
      </c>
      <c r="B2305" s="25">
        <v>1</v>
      </c>
      <c r="C2305" s="52">
        <v>59300</v>
      </c>
    </row>
    <row r="2306" hidden="1" customHeight="1" spans="1:3">
      <c r="A2306" s="11">
        <v>2488</v>
      </c>
      <c r="B2306" s="25">
        <v>1</v>
      </c>
      <c r="C2306" s="52">
        <v>295000</v>
      </c>
    </row>
    <row r="2307" hidden="1" customHeight="1" spans="1:3">
      <c r="A2307" s="11">
        <v>2489</v>
      </c>
      <c r="B2307" s="25">
        <v>1</v>
      </c>
      <c r="C2307" s="52">
        <v>511900</v>
      </c>
    </row>
    <row r="2308" hidden="1" customHeight="1" spans="1:3">
      <c r="A2308" s="11">
        <v>2490</v>
      </c>
      <c r="B2308" s="25">
        <v>1</v>
      </c>
      <c r="C2308" s="52">
        <v>883300</v>
      </c>
    </row>
    <row r="2309" hidden="1" customHeight="1" spans="1:3">
      <c r="A2309" s="11">
        <v>2491</v>
      </c>
      <c r="B2309" s="25">
        <v>1</v>
      </c>
      <c r="C2309" s="52">
        <v>49500</v>
      </c>
    </row>
    <row r="2310" hidden="1" customHeight="1" spans="1:3">
      <c r="A2310" s="11">
        <v>2492</v>
      </c>
      <c r="B2310" s="25">
        <v>1</v>
      </c>
      <c r="C2310" s="52">
        <v>107600</v>
      </c>
    </row>
    <row r="2311" hidden="1" customHeight="1" spans="1:3">
      <c r="A2311" s="11">
        <v>2493</v>
      </c>
      <c r="B2311" s="25">
        <v>1</v>
      </c>
      <c r="C2311" s="52">
        <v>66300</v>
      </c>
    </row>
    <row r="2312" hidden="1" customHeight="1" spans="1:3">
      <c r="A2312" s="11">
        <v>2494</v>
      </c>
      <c r="B2312" s="25">
        <v>1</v>
      </c>
      <c r="C2312" s="52">
        <v>60200</v>
      </c>
    </row>
    <row r="2313" customHeight="1" spans="1:3">
      <c r="A2313" s="11">
        <v>2495</v>
      </c>
      <c r="B2313" s="25">
        <v>1</v>
      </c>
      <c r="C2313" s="52">
        <v>110100</v>
      </c>
    </row>
    <row r="2314" hidden="1" customHeight="1" spans="1:3">
      <c r="A2314" s="11">
        <v>2496</v>
      </c>
      <c r="B2314" s="25">
        <v>1</v>
      </c>
      <c r="C2314" s="52">
        <v>79600</v>
      </c>
    </row>
    <row r="2315" hidden="1" customHeight="1" spans="1:3">
      <c r="A2315" s="11">
        <v>2497</v>
      </c>
      <c r="B2315" s="25">
        <v>1</v>
      </c>
      <c r="C2315" s="52">
        <v>1195400</v>
      </c>
    </row>
    <row r="2316" hidden="1" customHeight="1" spans="1:3">
      <c r="A2316" s="11">
        <v>2498</v>
      </c>
      <c r="B2316" s="25">
        <v>1</v>
      </c>
      <c r="C2316" s="52">
        <v>11270600</v>
      </c>
    </row>
    <row r="2317" hidden="1" customHeight="1" spans="1:3">
      <c r="A2317" s="11">
        <v>2499</v>
      </c>
      <c r="B2317" s="25">
        <v>1</v>
      </c>
      <c r="C2317" s="52">
        <v>1303300</v>
      </c>
    </row>
    <row r="2318" hidden="1" customHeight="1" spans="1:3">
      <c r="A2318" s="11">
        <v>2500</v>
      </c>
      <c r="B2318" s="25">
        <v>2</v>
      </c>
      <c r="C2318" s="52">
        <v>3044500</v>
      </c>
    </row>
    <row r="2319" hidden="1" customHeight="1" spans="1:3">
      <c r="A2319" s="11">
        <v>2501</v>
      </c>
      <c r="B2319" s="25">
        <v>1</v>
      </c>
      <c r="C2319" s="52">
        <v>31340800</v>
      </c>
    </row>
    <row r="2320" hidden="1" customHeight="1" spans="1:3">
      <c r="A2320" s="11">
        <v>2503</v>
      </c>
      <c r="B2320" s="25">
        <v>2</v>
      </c>
      <c r="C2320" s="52">
        <v>102900</v>
      </c>
    </row>
    <row r="2321" customHeight="1" spans="1:3">
      <c r="A2321" s="11">
        <v>2504</v>
      </c>
      <c r="B2321" s="25">
        <v>1</v>
      </c>
      <c r="C2321" s="52">
        <v>4527200</v>
      </c>
    </row>
    <row r="2322" hidden="1" customHeight="1" spans="1:3">
      <c r="A2322" s="11">
        <v>2505</v>
      </c>
      <c r="B2322" s="25">
        <v>3</v>
      </c>
      <c r="C2322" s="52">
        <v>9626700</v>
      </c>
    </row>
    <row r="2323" customHeight="1" spans="1:3">
      <c r="A2323" s="11">
        <v>2506</v>
      </c>
      <c r="B2323" s="25">
        <v>2</v>
      </c>
      <c r="C2323" s="52">
        <v>141100</v>
      </c>
    </row>
    <row r="2324" hidden="1" customHeight="1" spans="1:3">
      <c r="A2324" s="11">
        <v>2507</v>
      </c>
      <c r="B2324" s="25">
        <v>1</v>
      </c>
      <c r="C2324" s="52">
        <v>24101500</v>
      </c>
    </row>
    <row r="2325" customHeight="1" spans="1:3">
      <c r="A2325" s="11">
        <v>2508</v>
      </c>
      <c r="B2325" s="25">
        <v>4</v>
      </c>
      <c r="C2325" s="52">
        <v>40765000</v>
      </c>
    </row>
    <row r="2326" hidden="1" customHeight="1" spans="1:3">
      <c r="A2326" s="11">
        <v>2509</v>
      </c>
      <c r="B2326" s="25">
        <v>1</v>
      </c>
      <c r="C2326" s="52">
        <v>3114400</v>
      </c>
    </row>
    <row r="2327" hidden="1" customHeight="1" spans="1:3">
      <c r="A2327" s="11">
        <v>2510</v>
      </c>
      <c r="B2327" s="25">
        <v>1</v>
      </c>
      <c r="C2327" s="52">
        <v>748700</v>
      </c>
    </row>
    <row r="2328" hidden="1" customHeight="1" spans="1:3">
      <c r="A2328" s="11">
        <v>2511</v>
      </c>
      <c r="B2328" s="25">
        <v>2</v>
      </c>
      <c r="C2328" s="52">
        <v>2206600</v>
      </c>
    </row>
    <row r="2329" hidden="1" customHeight="1" spans="1:3">
      <c r="A2329" s="11">
        <v>2512</v>
      </c>
      <c r="B2329" s="25">
        <v>1</v>
      </c>
      <c r="C2329" s="52">
        <v>6372000</v>
      </c>
    </row>
    <row r="2330" hidden="1" customHeight="1" spans="1:3">
      <c r="A2330" s="11">
        <v>2513</v>
      </c>
      <c r="B2330" s="25">
        <v>1</v>
      </c>
      <c r="C2330" s="52">
        <v>325900</v>
      </c>
    </row>
    <row r="2331" hidden="1" customHeight="1" spans="1:3">
      <c r="A2331" s="11">
        <v>2514</v>
      </c>
      <c r="B2331" s="25">
        <v>2</v>
      </c>
      <c r="C2331" s="52">
        <v>221280400</v>
      </c>
    </row>
    <row r="2332" customHeight="1" spans="1:3">
      <c r="A2332" s="11">
        <v>2515</v>
      </c>
      <c r="B2332" s="25">
        <v>2</v>
      </c>
      <c r="C2332" s="52">
        <v>88163000</v>
      </c>
    </row>
    <row r="2333" hidden="1" customHeight="1" spans="1:3">
      <c r="A2333" s="11">
        <v>2516</v>
      </c>
      <c r="B2333" s="25">
        <v>1</v>
      </c>
      <c r="C2333" s="52">
        <v>1416000</v>
      </c>
    </row>
    <row r="2334" hidden="1" customHeight="1" spans="1:3">
      <c r="A2334" s="11">
        <v>2517</v>
      </c>
      <c r="B2334" s="25">
        <v>1</v>
      </c>
      <c r="C2334" s="52">
        <v>4527200</v>
      </c>
    </row>
    <row r="2335" customHeight="1" spans="1:3">
      <c r="A2335" s="11">
        <v>2518</v>
      </c>
      <c r="B2335" s="25">
        <v>1</v>
      </c>
      <c r="C2335" s="52">
        <v>5582000</v>
      </c>
    </row>
    <row r="2336" hidden="1" customHeight="1" spans="1:3">
      <c r="A2336" s="11">
        <v>2519</v>
      </c>
      <c r="B2336" s="25">
        <v>2</v>
      </c>
      <c r="C2336" s="52">
        <v>2428900</v>
      </c>
    </row>
    <row r="2337" hidden="1" customHeight="1" spans="1:3">
      <c r="A2337" s="11">
        <v>2520</v>
      </c>
      <c r="B2337" s="25">
        <v>1</v>
      </c>
      <c r="C2337" s="52">
        <v>1219600</v>
      </c>
    </row>
    <row r="2338" customHeight="1" spans="1:3">
      <c r="A2338" s="11">
        <v>2521</v>
      </c>
      <c r="B2338" s="25">
        <v>1</v>
      </c>
      <c r="C2338" s="52">
        <v>290000</v>
      </c>
    </row>
    <row r="2339" hidden="1" customHeight="1" spans="1:3">
      <c r="A2339" s="11">
        <v>2522</v>
      </c>
      <c r="B2339" s="25">
        <v>1</v>
      </c>
      <c r="C2339" s="52">
        <v>67900</v>
      </c>
    </row>
    <row r="2340" hidden="1" customHeight="1" spans="1:3">
      <c r="A2340" s="11">
        <v>2523</v>
      </c>
      <c r="B2340" s="25">
        <v>1</v>
      </c>
      <c r="C2340" s="52">
        <v>962700</v>
      </c>
    </row>
    <row r="2341" hidden="1" customHeight="1" spans="1:3">
      <c r="A2341" s="11">
        <v>2524</v>
      </c>
      <c r="B2341" s="25">
        <v>1</v>
      </c>
      <c r="C2341" s="52">
        <v>147400</v>
      </c>
    </row>
    <row r="2342" hidden="1" customHeight="1" spans="1:3">
      <c r="A2342" s="11">
        <v>2525</v>
      </c>
      <c r="B2342" s="25">
        <v>1</v>
      </c>
      <c r="C2342" s="52">
        <v>1200800</v>
      </c>
    </row>
    <row r="2343" hidden="1" customHeight="1" spans="1:3">
      <c r="A2343" s="11">
        <v>2526</v>
      </c>
      <c r="B2343" s="25">
        <v>1</v>
      </c>
      <c r="C2343" s="52">
        <v>188800</v>
      </c>
    </row>
    <row r="2344" hidden="1" customHeight="1" spans="1:3">
      <c r="A2344" s="11">
        <v>2527</v>
      </c>
      <c r="B2344" s="25">
        <v>1</v>
      </c>
      <c r="C2344" s="52">
        <v>1452800</v>
      </c>
    </row>
    <row r="2345" hidden="1" customHeight="1" spans="1:3">
      <c r="A2345" s="11">
        <v>2528</v>
      </c>
      <c r="B2345" s="25">
        <v>3</v>
      </c>
      <c r="C2345" s="52">
        <v>419000</v>
      </c>
    </row>
    <row r="2346" hidden="1" customHeight="1" spans="1:3">
      <c r="A2346" s="11">
        <v>2529</v>
      </c>
      <c r="B2346" s="25">
        <v>1</v>
      </c>
      <c r="C2346" s="52">
        <v>160500</v>
      </c>
    </row>
    <row r="2347" hidden="1" customHeight="1" spans="1:3">
      <c r="A2347" s="11">
        <v>2530</v>
      </c>
      <c r="B2347" s="25">
        <v>1</v>
      </c>
      <c r="C2347" s="52">
        <v>1509000</v>
      </c>
    </row>
    <row r="2348" hidden="1" customHeight="1" spans="1:3">
      <c r="A2348" s="11">
        <v>2531</v>
      </c>
      <c r="B2348" s="25">
        <v>1</v>
      </c>
      <c r="C2348" s="52">
        <v>395900</v>
      </c>
    </row>
    <row r="2349" hidden="1" customHeight="1" spans="1:3">
      <c r="A2349" s="11">
        <v>2532</v>
      </c>
      <c r="B2349" s="25">
        <v>1</v>
      </c>
      <c r="C2349" s="52">
        <v>470700</v>
      </c>
    </row>
    <row r="2350" hidden="1" customHeight="1" spans="1:3">
      <c r="A2350" s="11">
        <v>2533</v>
      </c>
      <c r="B2350" s="25">
        <v>1</v>
      </c>
      <c r="C2350" s="52">
        <v>2960500</v>
      </c>
    </row>
    <row r="2351" hidden="1" customHeight="1" spans="1:3">
      <c r="A2351" s="11">
        <v>2534</v>
      </c>
      <c r="B2351" s="25">
        <v>11</v>
      </c>
      <c r="C2351" s="52">
        <v>10015300</v>
      </c>
    </row>
    <row r="2352" hidden="1" customHeight="1" spans="1:3">
      <c r="A2352" s="11">
        <v>2535</v>
      </c>
      <c r="B2352" s="25">
        <v>5</v>
      </c>
      <c r="C2352" s="52">
        <v>13341200</v>
      </c>
    </row>
    <row r="2353" hidden="1" customHeight="1" spans="1:3">
      <c r="A2353" s="11">
        <v>2536</v>
      </c>
      <c r="B2353" s="25">
        <v>3</v>
      </c>
      <c r="C2353" s="52">
        <v>611000</v>
      </c>
    </row>
    <row r="2354" hidden="1" customHeight="1" spans="1:3">
      <c r="A2354" s="11">
        <v>2537</v>
      </c>
      <c r="B2354" s="25">
        <v>1</v>
      </c>
      <c r="C2354" s="52">
        <v>2280000</v>
      </c>
    </row>
    <row r="2355" hidden="1" customHeight="1" spans="1:3">
      <c r="A2355" s="11">
        <v>2538</v>
      </c>
      <c r="B2355" s="25">
        <v>1</v>
      </c>
      <c r="C2355" s="52">
        <v>341500</v>
      </c>
    </row>
    <row r="2356" hidden="1" customHeight="1" spans="1:3">
      <c r="A2356" s="11">
        <v>2539</v>
      </c>
      <c r="B2356" s="25">
        <v>1</v>
      </c>
      <c r="C2356" s="52">
        <v>170000</v>
      </c>
    </row>
    <row r="2357" customHeight="1" spans="1:3">
      <c r="A2357" s="11">
        <v>2540</v>
      </c>
      <c r="B2357" s="25">
        <v>1</v>
      </c>
      <c r="C2357" s="52">
        <v>7384000</v>
      </c>
    </row>
    <row r="2358" hidden="1" customHeight="1" spans="1:3">
      <c r="A2358" s="11">
        <v>2541</v>
      </c>
      <c r="B2358" s="25">
        <v>2</v>
      </c>
      <c r="C2358" s="52">
        <v>924400</v>
      </c>
    </row>
    <row r="2359" hidden="1" customHeight="1" spans="1:3">
      <c r="A2359" s="11">
        <v>2543</v>
      </c>
      <c r="B2359" s="25">
        <v>1</v>
      </c>
      <c r="C2359" s="52">
        <v>44500</v>
      </c>
    </row>
    <row r="2360" customHeight="1" spans="1:3">
      <c r="A2360" s="11">
        <v>2544</v>
      </c>
      <c r="B2360" s="25">
        <v>1</v>
      </c>
      <c r="C2360" s="52">
        <v>159800</v>
      </c>
    </row>
    <row r="2361" customHeight="1" spans="1:3">
      <c r="A2361" s="11">
        <v>2545</v>
      </c>
      <c r="B2361" s="25">
        <v>1</v>
      </c>
      <c r="C2361" s="52">
        <v>5310000</v>
      </c>
    </row>
    <row r="2362" hidden="1" customHeight="1" spans="1:3">
      <c r="A2362" s="11">
        <v>2546</v>
      </c>
      <c r="B2362" s="25">
        <v>1</v>
      </c>
      <c r="C2362" s="52">
        <v>62300</v>
      </c>
    </row>
    <row r="2363" customHeight="1" spans="1:3">
      <c r="A2363" s="11">
        <v>2547</v>
      </c>
      <c r="B2363" s="25">
        <v>1</v>
      </c>
      <c r="C2363" s="52">
        <v>61500</v>
      </c>
    </row>
    <row r="2364" hidden="1" customHeight="1" spans="1:3">
      <c r="A2364" s="11">
        <v>2548</v>
      </c>
      <c r="B2364" s="25">
        <v>1</v>
      </c>
      <c r="C2364" s="52">
        <v>5310000</v>
      </c>
    </row>
    <row r="2365" hidden="1" customHeight="1" spans="1:3">
      <c r="A2365" s="11">
        <v>2549</v>
      </c>
      <c r="B2365" s="25">
        <v>1</v>
      </c>
      <c r="C2365" s="52">
        <v>4502400</v>
      </c>
    </row>
    <row r="2366" hidden="1" customHeight="1" spans="1:3">
      <c r="A2366" s="11">
        <v>2550</v>
      </c>
      <c r="B2366" s="25">
        <v>14</v>
      </c>
      <c r="C2366" s="52">
        <v>17797200</v>
      </c>
    </row>
    <row r="2367" customHeight="1" spans="1:3">
      <c r="A2367" s="11">
        <v>2551</v>
      </c>
      <c r="B2367" s="25">
        <v>1</v>
      </c>
      <c r="C2367" s="52">
        <v>2248300</v>
      </c>
    </row>
    <row r="2368" customHeight="1" spans="1:3">
      <c r="A2368" s="11">
        <v>2552</v>
      </c>
      <c r="B2368" s="25">
        <v>1</v>
      </c>
      <c r="C2368" s="52">
        <v>3546700</v>
      </c>
    </row>
    <row r="2369" hidden="1" customHeight="1" spans="1:3">
      <c r="A2369" s="11">
        <v>2553</v>
      </c>
      <c r="B2369" s="25">
        <v>1</v>
      </c>
      <c r="C2369" s="52">
        <v>7327200</v>
      </c>
    </row>
    <row r="2370" hidden="1" customHeight="1" spans="1:3">
      <c r="A2370" s="11">
        <v>2554</v>
      </c>
      <c r="B2370" s="25">
        <v>2</v>
      </c>
      <c r="C2370" s="52">
        <v>15989000</v>
      </c>
    </row>
    <row r="2371" hidden="1" customHeight="1" spans="1:3">
      <c r="A2371" s="11">
        <v>2555</v>
      </c>
      <c r="B2371" s="25">
        <v>3</v>
      </c>
      <c r="C2371" s="52">
        <v>37670500</v>
      </c>
    </row>
    <row r="2372" customHeight="1" spans="1:3">
      <c r="A2372" s="11">
        <v>2556</v>
      </c>
      <c r="B2372" s="25">
        <v>2</v>
      </c>
      <c r="C2372" s="52">
        <v>7846600</v>
      </c>
    </row>
    <row r="2373" hidden="1" customHeight="1" spans="1:3">
      <c r="A2373" s="11">
        <v>2557</v>
      </c>
      <c r="B2373" s="25">
        <v>1</v>
      </c>
      <c r="C2373" s="52">
        <v>1416000</v>
      </c>
    </row>
    <row r="2374" customHeight="1" spans="1:3">
      <c r="A2374" s="11">
        <v>2558</v>
      </c>
      <c r="B2374" s="25">
        <v>1</v>
      </c>
      <c r="C2374" s="52">
        <v>32200</v>
      </c>
    </row>
    <row r="2375" hidden="1" customHeight="1" spans="1:3">
      <c r="A2375" s="11">
        <v>2559</v>
      </c>
      <c r="B2375" s="25">
        <v>2</v>
      </c>
      <c r="C2375" s="52">
        <v>5276800</v>
      </c>
    </row>
    <row r="2376" hidden="1" customHeight="1" spans="1:3">
      <c r="A2376" s="11">
        <v>2560</v>
      </c>
      <c r="B2376" s="25">
        <v>1</v>
      </c>
      <c r="C2376" s="52">
        <v>517000</v>
      </c>
    </row>
    <row r="2377" hidden="1" customHeight="1" spans="1:3">
      <c r="A2377" s="11">
        <v>2561</v>
      </c>
      <c r="B2377" s="25">
        <v>1</v>
      </c>
      <c r="C2377" s="52">
        <v>217700</v>
      </c>
    </row>
    <row r="2378" hidden="1" customHeight="1" spans="1:3">
      <c r="A2378" s="11">
        <v>2562</v>
      </c>
      <c r="B2378" s="25">
        <v>1</v>
      </c>
      <c r="C2378" s="52">
        <v>2065100</v>
      </c>
    </row>
    <row r="2379" hidden="1" customHeight="1" spans="1:3">
      <c r="A2379" s="11">
        <v>2563</v>
      </c>
      <c r="B2379" s="25">
        <v>1</v>
      </c>
      <c r="C2379" s="52">
        <v>533400</v>
      </c>
    </row>
    <row r="2380" customHeight="1" spans="1:3">
      <c r="A2380" s="11">
        <v>2564</v>
      </c>
      <c r="B2380" s="25">
        <v>2</v>
      </c>
      <c r="C2380" s="52">
        <v>6136000</v>
      </c>
    </row>
    <row r="2381" hidden="1" customHeight="1" spans="1:3">
      <c r="A2381" s="11">
        <v>2565</v>
      </c>
      <c r="B2381" s="25">
        <v>2</v>
      </c>
      <c r="C2381" s="52">
        <v>18526000</v>
      </c>
    </row>
    <row r="2382" hidden="1" customHeight="1" spans="1:3">
      <c r="A2382" s="11">
        <v>2566</v>
      </c>
      <c r="B2382" s="25">
        <v>1</v>
      </c>
      <c r="C2382" s="52">
        <v>248900</v>
      </c>
    </row>
    <row r="2383" hidden="1" customHeight="1" spans="1:3">
      <c r="A2383" s="11">
        <v>2567</v>
      </c>
      <c r="B2383" s="25">
        <v>1</v>
      </c>
      <c r="C2383" s="52">
        <v>6588900</v>
      </c>
    </row>
    <row r="2384" hidden="1" customHeight="1" spans="1:3">
      <c r="A2384" s="11">
        <v>2568</v>
      </c>
      <c r="B2384" s="25">
        <v>1</v>
      </c>
      <c r="C2384" s="52">
        <v>106100</v>
      </c>
    </row>
    <row r="2385" customHeight="1" spans="1:3">
      <c r="A2385" s="11">
        <v>2569</v>
      </c>
      <c r="B2385" s="25">
        <v>1</v>
      </c>
      <c r="C2385" s="52">
        <v>215200</v>
      </c>
    </row>
    <row r="2386" hidden="1" customHeight="1" spans="1:3">
      <c r="A2386" s="11">
        <v>2570</v>
      </c>
      <c r="B2386" s="25">
        <v>1</v>
      </c>
      <c r="C2386" s="52">
        <v>312200</v>
      </c>
    </row>
    <row r="2387" hidden="1" customHeight="1" spans="1:3">
      <c r="A2387" s="11">
        <v>2571</v>
      </c>
      <c r="B2387" s="25">
        <v>2</v>
      </c>
      <c r="C2387" s="52">
        <v>715800</v>
      </c>
    </row>
    <row r="2388" hidden="1" customHeight="1" spans="1:3">
      <c r="A2388" s="11">
        <v>2572</v>
      </c>
      <c r="B2388" s="25">
        <v>1</v>
      </c>
      <c r="C2388" s="52">
        <v>122900</v>
      </c>
    </row>
    <row r="2389" hidden="1" customHeight="1" spans="1:3">
      <c r="A2389" s="11">
        <v>2573</v>
      </c>
      <c r="B2389" s="25">
        <v>1</v>
      </c>
      <c r="C2389" s="52">
        <v>5878900</v>
      </c>
    </row>
    <row r="2390" hidden="1" customHeight="1" spans="1:3">
      <c r="A2390" s="11">
        <v>2575</v>
      </c>
      <c r="B2390" s="25">
        <v>1</v>
      </c>
      <c r="C2390" s="52">
        <v>59100</v>
      </c>
    </row>
    <row r="2391" customHeight="1" spans="1:3">
      <c r="A2391" s="11">
        <v>2576</v>
      </c>
      <c r="B2391" s="25">
        <v>1</v>
      </c>
      <c r="C2391" s="52">
        <v>1018800</v>
      </c>
    </row>
    <row r="2392" hidden="1" customHeight="1" spans="1:3">
      <c r="A2392" s="11">
        <v>2577</v>
      </c>
      <c r="B2392" s="25">
        <v>1</v>
      </c>
      <c r="C2392" s="52">
        <v>3171400</v>
      </c>
    </row>
    <row r="2393" hidden="1" customHeight="1" spans="1:3">
      <c r="A2393" s="11">
        <v>2578</v>
      </c>
      <c r="B2393" s="25">
        <v>1</v>
      </c>
      <c r="C2393" s="52">
        <v>959200</v>
      </c>
    </row>
    <row r="2394" hidden="1" customHeight="1" spans="1:3">
      <c r="A2394" s="11">
        <v>2579</v>
      </c>
      <c r="B2394" s="25">
        <v>1</v>
      </c>
      <c r="C2394" s="52">
        <v>343700</v>
      </c>
    </row>
    <row r="2395" customHeight="1" spans="1:3">
      <c r="A2395" s="11">
        <v>2580</v>
      </c>
      <c r="B2395" s="25">
        <v>1</v>
      </c>
      <c r="C2395" s="52">
        <v>1316800</v>
      </c>
    </row>
    <row r="2396" customHeight="1" spans="1:3">
      <c r="A2396" s="11">
        <v>2581</v>
      </c>
      <c r="B2396" s="25">
        <v>2</v>
      </c>
      <c r="C2396" s="52">
        <v>3141800</v>
      </c>
    </row>
    <row r="2397" customHeight="1" spans="1:3">
      <c r="A2397" s="11">
        <v>2584</v>
      </c>
      <c r="B2397" s="25">
        <v>3</v>
      </c>
      <c r="C2397" s="52">
        <v>585700</v>
      </c>
    </row>
    <row r="2398" customHeight="1" spans="1:3">
      <c r="A2398" s="11">
        <v>2585</v>
      </c>
      <c r="B2398" s="25">
        <v>2</v>
      </c>
      <c r="C2398" s="52">
        <v>18211100</v>
      </c>
    </row>
    <row r="2399" hidden="1" customHeight="1" spans="1:3">
      <c r="A2399" s="11">
        <v>2586</v>
      </c>
      <c r="B2399" s="25">
        <v>1</v>
      </c>
      <c r="C2399" s="52">
        <v>574500</v>
      </c>
    </row>
    <row r="2400" hidden="1" customHeight="1" spans="1:3">
      <c r="A2400" s="11">
        <v>2587</v>
      </c>
      <c r="B2400" s="25">
        <v>10</v>
      </c>
      <c r="C2400" s="52">
        <v>8392000</v>
      </c>
    </row>
    <row r="2401" hidden="1" customHeight="1" spans="1:3">
      <c r="A2401" s="11">
        <v>2588</v>
      </c>
      <c r="B2401" s="25">
        <v>1</v>
      </c>
      <c r="C2401" s="52">
        <v>158900</v>
      </c>
    </row>
    <row r="2402" hidden="1" customHeight="1" spans="1:3">
      <c r="A2402" s="11">
        <v>2589</v>
      </c>
      <c r="B2402" s="25">
        <v>3</v>
      </c>
      <c r="C2402" s="52">
        <v>800200</v>
      </c>
    </row>
    <row r="2403" hidden="1" customHeight="1" spans="1:3">
      <c r="A2403" s="11">
        <v>2590</v>
      </c>
      <c r="B2403" s="25">
        <v>1</v>
      </c>
      <c r="C2403" s="52">
        <v>182800</v>
      </c>
    </row>
    <row r="2404" hidden="1" customHeight="1" spans="1:3">
      <c r="A2404" s="11">
        <v>2591</v>
      </c>
      <c r="B2404" s="25">
        <v>3</v>
      </c>
      <c r="C2404" s="52">
        <v>413300</v>
      </c>
    </row>
    <row r="2405" hidden="1" customHeight="1" spans="1:3">
      <c r="A2405" s="11">
        <v>2592</v>
      </c>
      <c r="B2405" s="25">
        <v>1</v>
      </c>
      <c r="C2405" s="52">
        <v>871200</v>
      </c>
    </row>
    <row r="2406" hidden="1" customHeight="1" spans="1:3">
      <c r="A2406" s="11">
        <v>2593</v>
      </c>
      <c r="B2406" s="25">
        <v>1</v>
      </c>
      <c r="C2406" s="52">
        <v>7157200</v>
      </c>
    </row>
    <row r="2407" hidden="1" customHeight="1" spans="1:3">
      <c r="A2407" s="11">
        <v>2594</v>
      </c>
      <c r="B2407" s="25">
        <v>1</v>
      </c>
      <c r="C2407" s="52">
        <v>247500</v>
      </c>
    </row>
    <row r="2408" hidden="1" customHeight="1" spans="1:3">
      <c r="A2408" s="11">
        <v>2595</v>
      </c>
      <c r="B2408" s="25">
        <v>1</v>
      </c>
      <c r="C2408" s="52">
        <v>107600</v>
      </c>
    </row>
    <row r="2409" hidden="1" customHeight="1" spans="1:3">
      <c r="A2409" s="11">
        <v>2596</v>
      </c>
      <c r="B2409" s="25">
        <v>2</v>
      </c>
      <c r="C2409" s="52">
        <v>539200</v>
      </c>
    </row>
    <row r="2410" hidden="1" customHeight="1" spans="1:3">
      <c r="A2410" s="11">
        <v>2597</v>
      </c>
      <c r="B2410" s="25">
        <v>5</v>
      </c>
      <c r="C2410" s="52">
        <v>635900</v>
      </c>
    </row>
    <row r="2411" hidden="1" customHeight="1" spans="1:3">
      <c r="A2411" s="11">
        <v>2598</v>
      </c>
      <c r="B2411" s="25">
        <v>3</v>
      </c>
      <c r="C2411" s="52">
        <v>2193100</v>
      </c>
    </row>
    <row r="2412" hidden="1" customHeight="1" spans="1:3">
      <c r="A2412" s="11">
        <v>2599</v>
      </c>
      <c r="B2412" s="25">
        <v>2</v>
      </c>
      <c r="C2412" s="52">
        <v>1420000</v>
      </c>
    </row>
    <row r="2413" hidden="1" customHeight="1" spans="1:3">
      <c r="A2413" s="11">
        <v>2600</v>
      </c>
      <c r="B2413" s="25">
        <v>1</v>
      </c>
      <c r="C2413" s="52">
        <v>118000</v>
      </c>
    </row>
    <row r="2414" customHeight="1" spans="1:3">
      <c r="A2414" s="11">
        <v>2601</v>
      </c>
      <c r="B2414" s="25">
        <v>1</v>
      </c>
      <c r="C2414" s="52">
        <v>3475600</v>
      </c>
    </row>
    <row r="2415" hidden="1" customHeight="1" spans="1:3">
      <c r="A2415" s="11">
        <v>2602</v>
      </c>
      <c r="B2415" s="25">
        <v>1</v>
      </c>
      <c r="C2415" s="52">
        <v>1251700</v>
      </c>
    </row>
    <row r="2416" hidden="1" customHeight="1" spans="1:3">
      <c r="A2416" s="11">
        <v>2603</v>
      </c>
      <c r="B2416" s="25">
        <v>2</v>
      </c>
      <c r="C2416" s="52">
        <v>1799600</v>
      </c>
    </row>
    <row r="2417" hidden="1" customHeight="1" spans="1:3">
      <c r="A2417" s="11">
        <v>2604</v>
      </c>
      <c r="B2417" s="25">
        <v>2</v>
      </c>
      <c r="C2417" s="52">
        <v>22387100</v>
      </c>
    </row>
    <row r="2418" hidden="1" customHeight="1" spans="1:3">
      <c r="A2418" s="11">
        <v>2605</v>
      </c>
      <c r="B2418" s="25">
        <v>2</v>
      </c>
      <c r="C2418" s="52">
        <v>2730400</v>
      </c>
    </row>
    <row r="2419" hidden="1" customHeight="1" spans="1:3">
      <c r="A2419" s="11">
        <v>2606</v>
      </c>
      <c r="B2419" s="25">
        <v>2</v>
      </c>
      <c r="C2419" s="52">
        <v>125300</v>
      </c>
    </row>
    <row r="2420" hidden="1" customHeight="1" spans="1:3">
      <c r="A2420" s="11">
        <v>2607</v>
      </c>
      <c r="B2420" s="25">
        <v>1</v>
      </c>
      <c r="C2420" s="52">
        <v>655400</v>
      </c>
    </row>
    <row r="2421" hidden="1" customHeight="1" spans="1:3">
      <c r="A2421" s="11">
        <v>2608</v>
      </c>
      <c r="B2421" s="25">
        <v>1</v>
      </c>
      <c r="C2421" s="52">
        <v>772000</v>
      </c>
    </row>
    <row r="2422" hidden="1" customHeight="1" spans="1:3">
      <c r="A2422" s="11">
        <v>2609</v>
      </c>
      <c r="B2422" s="25">
        <v>1</v>
      </c>
      <c r="C2422" s="52">
        <v>95400</v>
      </c>
    </row>
    <row r="2423" hidden="1" customHeight="1" spans="1:3">
      <c r="A2423" s="11">
        <v>2610</v>
      </c>
      <c r="B2423" s="25">
        <v>1</v>
      </c>
      <c r="C2423" s="52">
        <v>324500</v>
      </c>
    </row>
    <row r="2424" hidden="1" customHeight="1" spans="1:3">
      <c r="A2424" s="11">
        <v>2611</v>
      </c>
      <c r="B2424" s="25">
        <v>1</v>
      </c>
      <c r="C2424" s="52">
        <v>357300</v>
      </c>
    </row>
    <row r="2425" customHeight="1" spans="1:3">
      <c r="A2425" s="11">
        <v>2612</v>
      </c>
      <c r="B2425" s="25">
        <v>2</v>
      </c>
      <c r="C2425" s="52">
        <v>362100</v>
      </c>
    </row>
    <row r="2426" hidden="1" customHeight="1" spans="1:3">
      <c r="A2426" s="11">
        <v>2613</v>
      </c>
      <c r="B2426" s="25">
        <v>1</v>
      </c>
      <c r="C2426" s="52">
        <v>33900</v>
      </c>
    </row>
    <row r="2427" customHeight="1" spans="1:3">
      <c r="A2427" s="11">
        <v>2614</v>
      </c>
      <c r="B2427" s="25">
        <v>1</v>
      </c>
      <c r="C2427" s="52">
        <v>119200</v>
      </c>
    </row>
    <row r="2428" hidden="1" customHeight="1" spans="1:3">
      <c r="A2428" s="11">
        <v>2615</v>
      </c>
      <c r="B2428" s="25">
        <v>2</v>
      </c>
      <c r="C2428" s="52">
        <v>3525700</v>
      </c>
    </row>
    <row r="2429" hidden="1" customHeight="1" spans="1:3">
      <c r="A2429" s="11">
        <v>2616</v>
      </c>
      <c r="B2429" s="25">
        <v>1</v>
      </c>
      <c r="C2429" s="52">
        <v>60500</v>
      </c>
    </row>
    <row r="2430" customHeight="1" spans="1:3">
      <c r="A2430" s="11">
        <v>2617</v>
      </c>
      <c r="B2430" s="25">
        <v>1</v>
      </c>
      <c r="C2430" s="52">
        <v>267900</v>
      </c>
    </row>
    <row r="2431" hidden="1" customHeight="1" spans="1:3">
      <c r="A2431" s="11">
        <v>2618</v>
      </c>
      <c r="B2431" s="25">
        <v>1</v>
      </c>
      <c r="C2431" s="52">
        <v>134800</v>
      </c>
    </row>
    <row r="2432" customHeight="1" spans="1:3">
      <c r="A2432" s="11">
        <v>2619</v>
      </c>
      <c r="B2432" s="25">
        <v>1</v>
      </c>
      <c r="C2432" s="52">
        <v>118600</v>
      </c>
    </row>
    <row r="2433" hidden="1" customHeight="1" spans="1:3">
      <c r="A2433" s="11">
        <v>2620</v>
      </c>
      <c r="B2433" s="25">
        <v>1</v>
      </c>
      <c r="C2433" s="52">
        <v>409900</v>
      </c>
    </row>
    <row r="2434" hidden="1" customHeight="1" spans="1:3">
      <c r="A2434" s="11">
        <v>2621</v>
      </c>
      <c r="B2434" s="25">
        <v>1</v>
      </c>
      <c r="C2434" s="52">
        <v>7338200</v>
      </c>
    </row>
    <row r="2435" hidden="1" customHeight="1" spans="1:3">
      <c r="A2435" s="11">
        <v>2622</v>
      </c>
      <c r="B2435" s="25">
        <v>1</v>
      </c>
      <c r="C2435" s="52">
        <v>1418000</v>
      </c>
    </row>
    <row r="2436" hidden="1" customHeight="1" spans="1:3">
      <c r="A2436" s="11">
        <v>2623</v>
      </c>
      <c r="B2436" s="25">
        <v>1</v>
      </c>
      <c r="C2436" s="52">
        <v>5155700</v>
      </c>
    </row>
    <row r="2437" hidden="1" customHeight="1" spans="1:3">
      <c r="A2437" s="11">
        <v>2624</v>
      </c>
      <c r="B2437" s="25">
        <v>5</v>
      </c>
      <c r="C2437" s="52">
        <v>16225300</v>
      </c>
    </row>
    <row r="2438" hidden="1" customHeight="1" spans="1:3">
      <c r="A2438" s="11">
        <v>2625</v>
      </c>
      <c r="B2438" s="25">
        <v>1</v>
      </c>
      <c r="C2438" s="52">
        <v>484400</v>
      </c>
    </row>
    <row r="2439" hidden="1" customHeight="1" spans="1:3">
      <c r="A2439" s="11">
        <v>2626</v>
      </c>
      <c r="B2439" s="25">
        <v>5</v>
      </c>
      <c r="C2439" s="52">
        <v>3657200</v>
      </c>
    </row>
    <row r="2440" hidden="1" customHeight="1" spans="1:3">
      <c r="A2440" s="11">
        <v>2627</v>
      </c>
      <c r="B2440" s="25">
        <v>1</v>
      </c>
      <c r="C2440" s="52">
        <v>3519100</v>
      </c>
    </row>
    <row r="2441" customHeight="1" spans="1:3">
      <c r="A2441" s="11">
        <v>2628</v>
      </c>
      <c r="B2441" s="25">
        <v>2</v>
      </c>
      <c r="C2441" s="52">
        <v>4130500</v>
      </c>
    </row>
    <row r="2442" hidden="1" customHeight="1" spans="1:3">
      <c r="A2442" s="11">
        <v>2629</v>
      </c>
      <c r="B2442" s="25">
        <v>1</v>
      </c>
      <c r="C2442" s="52">
        <v>59300</v>
      </c>
    </row>
    <row r="2443" hidden="1" customHeight="1" spans="1:3">
      <c r="A2443" s="11">
        <v>2630</v>
      </c>
      <c r="B2443" s="25">
        <v>1</v>
      </c>
      <c r="C2443" s="52">
        <v>1062100</v>
      </c>
    </row>
    <row r="2444" hidden="1" customHeight="1" spans="1:3">
      <c r="A2444" s="11">
        <v>2631</v>
      </c>
      <c r="B2444" s="25">
        <v>1</v>
      </c>
      <c r="C2444" s="52">
        <v>4130000</v>
      </c>
    </row>
    <row r="2445" hidden="1" customHeight="1" spans="1:3">
      <c r="A2445" s="11">
        <v>2632</v>
      </c>
      <c r="B2445" s="25">
        <v>1</v>
      </c>
      <c r="C2445" s="52">
        <v>1062000</v>
      </c>
    </row>
    <row r="2446" hidden="1" customHeight="1" spans="1:3">
      <c r="A2446" s="11">
        <v>2634</v>
      </c>
      <c r="B2446" s="25">
        <v>1</v>
      </c>
      <c r="C2446" s="52">
        <v>322800</v>
      </c>
    </row>
    <row r="2447" hidden="1" customHeight="1" spans="1:3">
      <c r="A2447" s="11">
        <v>2635</v>
      </c>
      <c r="B2447" s="25">
        <v>1</v>
      </c>
      <c r="C2447" s="52">
        <v>160500</v>
      </c>
    </row>
    <row r="2448" hidden="1" customHeight="1" spans="1:3">
      <c r="A2448" s="11">
        <v>2636</v>
      </c>
      <c r="B2448" s="25">
        <v>1</v>
      </c>
      <c r="C2448" s="52">
        <v>193700</v>
      </c>
    </row>
    <row r="2449" hidden="1" customHeight="1" spans="1:3">
      <c r="A2449" s="11">
        <v>2637</v>
      </c>
      <c r="B2449" s="25">
        <v>1</v>
      </c>
      <c r="C2449" s="52">
        <v>50600</v>
      </c>
    </row>
    <row r="2450" hidden="1" customHeight="1" spans="1:3">
      <c r="A2450" s="11">
        <v>2638</v>
      </c>
      <c r="B2450" s="25">
        <v>1</v>
      </c>
      <c r="C2450" s="52">
        <v>2360000</v>
      </c>
    </row>
    <row r="2451" customHeight="1" spans="1:3">
      <c r="A2451" s="11">
        <v>2639</v>
      </c>
      <c r="B2451" s="25">
        <v>1</v>
      </c>
      <c r="C2451" s="52">
        <v>128500</v>
      </c>
    </row>
    <row r="2452" hidden="1" customHeight="1" spans="1:3">
      <c r="A2452" s="11">
        <v>2640</v>
      </c>
      <c r="B2452" s="25">
        <v>1</v>
      </c>
      <c r="C2452" s="52">
        <v>3035600</v>
      </c>
    </row>
    <row r="2453" hidden="1" customHeight="1" spans="1:3">
      <c r="A2453" s="11">
        <v>2641</v>
      </c>
      <c r="B2453" s="25">
        <v>1</v>
      </c>
      <c r="C2453" s="52">
        <v>10058200</v>
      </c>
    </row>
    <row r="2454" hidden="1" customHeight="1" spans="1:3">
      <c r="A2454" s="11">
        <v>2642</v>
      </c>
      <c r="B2454" s="25">
        <v>1</v>
      </c>
      <c r="C2454" s="52">
        <v>609600</v>
      </c>
    </row>
    <row r="2455" hidden="1" customHeight="1" spans="1:3">
      <c r="A2455" s="11">
        <v>2643</v>
      </c>
      <c r="B2455" s="25">
        <v>3</v>
      </c>
      <c r="C2455" s="52">
        <v>25623400</v>
      </c>
    </row>
    <row r="2456" hidden="1" customHeight="1" spans="1:3">
      <c r="A2456" s="11">
        <v>2644</v>
      </c>
      <c r="B2456" s="25">
        <v>2</v>
      </c>
      <c r="C2456" s="52">
        <v>478200</v>
      </c>
    </row>
    <row r="2457" hidden="1" customHeight="1" spans="1:3">
      <c r="A2457" s="11">
        <v>2645</v>
      </c>
      <c r="B2457" s="25">
        <v>2</v>
      </c>
      <c r="C2457" s="52">
        <v>1257800</v>
      </c>
    </row>
    <row r="2458" hidden="1" customHeight="1" spans="1:3">
      <c r="A2458" s="11">
        <v>2646</v>
      </c>
      <c r="B2458" s="25">
        <v>2</v>
      </c>
      <c r="C2458" s="52">
        <v>403500</v>
      </c>
    </row>
    <row r="2459" hidden="1" customHeight="1" spans="1:3">
      <c r="A2459" s="11">
        <v>2647</v>
      </c>
      <c r="B2459" s="25">
        <v>2</v>
      </c>
      <c r="C2459" s="52">
        <v>250000</v>
      </c>
    </row>
    <row r="2460" hidden="1" customHeight="1" spans="1:3">
      <c r="A2460" s="11">
        <v>2648</v>
      </c>
      <c r="B2460" s="25">
        <v>1</v>
      </c>
      <c r="C2460" s="52">
        <v>3065600</v>
      </c>
    </row>
    <row r="2461" hidden="1" customHeight="1" spans="1:3">
      <c r="A2461" s="11">
        <v>2649</v>
      </c>
      <c r="B2461" s="25">
        <v>4</v>
      </c>
      <c r="C2461" s="52">
        <v>6030000</v>
      </c>
    </row>
    <row r="2462" hidden="1" customHeight="1" spans="1:3">
      <c r="A2462" s="11">
        <v>2650</v>
      </c>
      <c r="B2462" s="25">
        <v>1</v>
      </c>
      <c r="C2462" s="52">
        <v>1640000</v>
      </c>
    </row>
    <row r="2463" hidden="1" customHeight="1" spans="1:3">
      <c r="A2463" s="11">
        <v>2651</v>
      </c>
      <c r="B2463" s="25">
        <v>1</v>
      </c>
      <c r="C2463" s="52">
        <v>99900</v>
      </c>
    </row>
    <row r="2464" customHeight="1" spans="1:3">
      <c r="A2464" s="11">
        <v>2652</v>
      </c>
      <c r="B2464" s="25">
        <v>1</v>
      </c>
      <c r="C2464" s="52">
        <v>106500</v>
      </c>
    </row>
    <row r="2465" hidden="1" customHeight="1" spans="1:3">
      <c r="A2465" s="11">
        <v>2653</v>
      </c>
      <c r="B2465" s="25">
        <v>2</v>
      </c>
      <c r="C2465" s="52">
        <v>755500</v>
      </c>
    </row>
    <row r="2466" hidden="1" customHeight="1" spans="1:3">
      <c r="A2466" s="11">
        <v>2654</v>
      </c>
      <c r="B2466" s="25">
        <v>3</v>
      </c>
      <c r="C2466" s="52">
        <v>16439700</v>
      </c>
    </row>
    <row r="2467" hidden="1" customHeight="1" spans="1:3">
      <c r="A2467" s="11">
        <v>2655</v>
      </c>
      <c r="B2467" s="25">
        <v>1</v>
      </c>
      <c r="C2467" s="52">
        <v>3591800</v>
      </c>
    </row>
    <row r="2468" hidden="1" customHeight="1" spans="1:3">
      <c r="A2468" s="11">
        <v>2658</v>
      </c>
      <c r="B2468" s="25">
        <v>1</v>
      </c>
      <c r="C2468" s="52">
        <v>1976600</v>
      </c>
    </row>
    <row r="2469" hidden="1" customHeight="1" spans="1:3">
      <c r="A2469" s="11">
        <v>2659</v>
      </c>
      <c r="B2469" s="25">
        <v>1</v>
      </c>
      <c r="C2469" s="52">
        <v>2112300</v>
      </c>
    </row>
    <row r="2470" hidden="1" customHeight="1" spans="1:3">
      <c r="A2470" s="11">
        <v>2660</v>
      </c>
      <c r="B2470" s="25">
        <v>3</v>
      </c>
      <c r="C2470" s="52">
        <v>1988000</v>
      </c>
    </row>
    <row r="2471" hidden="1" customHeight="1" spans="1:3">
      <c r="A2471" s="11">
        <v>2661</v>
      </c>
      <c r="B2471" s="25">
        <v>1</v>
      </c>
      <c r="C2471" s="52">
        <v>3615800</v>
      </c>
    </row>
    <row r="2472" hidden="1" customHeight="1" spans="1:3">
      <c r="A2472" s="11">
        <v>2662</v>
      </c>
      <c r="B2472" s="25">
        <v>1</v>
      </c>
      <c r="C2472" s="52">
        <v>730700</v>
      </c>
    </row>
    <row r="2473" hidden="1" customHeight="1" spans="1:3">
      <c r="A2473" s="11">
        <v>2663</v>
      </c>
      <c r="B2473" s="25">
        <v>1</v>
      </c>
      <c r="C2473" s="52">
        <v>753700</v>
      </c>
    </row>
    <row r="2474" hidden="1" customHeight="1" spans="1:3">
      <c r="A2474" s="11">
        <v>2664</v>
      </c>
      <c r="B2474" s="25">
        <v>2</v>
      </c>
      <c r="C2474" s="52">
        <v>1949000</v>
      </c>
    </row>
    <row r="2475" hidden="1" customHeight="1" spans="1:3">
      <c r="A2475" s="11">
        <v>2665</v>
      </c>
      <c r="B2475" s="25">
        <v>2</v>
      </c>
      <c r="C2475" s="52">
        <v>4315200</v>
      </c>
    </row>
    <row r="2476" customHeight="1" spans="1:3">
      <c r="A2476" s="11">
        <v>2666</v>
      </c>
      <c r="B2476" s="25">
        <v>1</v>
      </c>
      <c r="C2476" s="52">
        <v>10620000</v>
      </c>
    </row>
    <row r="2477" hidden="1" customHeight="1" spans="1:3">
      <c r="A2477" s="11">
        <v>2667</v>
      </c>
      <c r="B2477" s="25">
        <v>1</v>
      </c>
      <c r="C2477" s="52">
        <v>2124000</v>
      </c>
    </row>
    <row r="2478" hidden="1" customHeight="1" spans="1:3">
      <c r="A2478" s="11">
        <v>2668</v>
      </c>
      <c r="B2478" s="25">
        <v>1</v>
      </c>
      <c r="C2478" s="52">
        <v>2360000</v>
      </c>
    </row>
    <row r="2479" hidden="1" customHeight="1" spans="1:3">
      <c r="A2479" s="11">
        <v>2669</v>
      </c>
      <c r="B2479" s="25">
        <v>1</v>
      </c>
      <c r="C2479" s="52">
        <v>61700</v>
      </c>
    </row>
    <row r="2480" customHeight="1" spans="1:3">
      <c r="A2480" s="11">
        <v>2670</v>
      </c>
      <c r="B2480" s="25">
        <v>3</v>
      </c>
      <c r="C2480" s="52">
        <v>16661900</v>
      </c>
    </row>
    <row r="2481" customHeight="1" spans="1:3">
      <c r="A2481" s="11">
        <v>2671</v>
      </c>
      <c r="B2481" s="25">
        <v>1</v>
      </c>
      <c r="C2481" s="52">
        <v>54000</v>
      </c>
    </row>
    <row r="2482" hidden="1" customHeight="1" spans="1:3">
      <c r="A2482" s="11">
        <v>2672</v>
      </c>
      <c r="B2482" s="25">
        <v>1</v>
      </c>
      <c r="C2482" s="52">
        <v>475000</v>
      </c>
    </row>
    <row r="2483" hidden="1" customHeight="1" spans="1:3">
      <c r="A2483" s="11">
        <v>2673</v>
      </c>
      <c r="B2483" s="25">
        <v>1</v>
      </c>
      <c r="C2483" s="52">
        <v>5310000</v>
      </c>
    </row>
    <row r="2484" hidden="1" customHeight="1" spans="1:3">
      <c r="A2484" s="11">
        <v>2674</v>
      </c>
      <c r="B2484" s="25">
        <v>1</v>
      </c>
      <c r="C2484" s="52">
        <v>59100</v>
      </c>
    </row>
    <row r="2485" hidden="1" customHeight="1" spans="1:3">
      <c r="A2485" s="11">
        <v>2675</v>
      </c>
      <c r="B2485" s="25">
        <v>1</v>
      </c>
      <c r="C2485" s="52">
        <v>11800100</v>
      </c>
    </row>
    <row r="2486" customHeight="1" spans="1:3">
      <c r="A2486" s="11">
        <v>2676</v>
      </c>
      <c r="B2486" s="25">
        <v>1</v>
      </c>
      <c r="C2486" s="52">
        <v>29500000</v>
      </c>
    </row>
    <row r="2487" hidden="1" customHeight="1" spans="1:3">
      <c r="A2487" s="11">
        <v>2677</v>
      </c>
      <c r="B2487" s="25">
        <v>1</v>
      </c>
      <c r="C2487" s="52">
        <v>14524100</v>
      </c>
    </row>
    <row r="2488" hidden="1" customHeight="1" spans="1:3">
      <c r="A2488" s="11">
        <v>2678</v>
      </c>
      <c r="B2488" s="25">
        <v>4</v>
      </c>
      <c r="C2488" s="52">
        <v>15472600</v>
      </c>
    </row>
    <row r="2489" hidden="1" customHeight="1" spans="1:3">
      <c r="A2489" s="11">
        <v>2679</v>
      </c>
      <c r="B2489" s="25">
        <v>2</v>
      </c>
      <c r="C2489" s="52">
        <v>5187400</v>
      </c>
    </row>
    <row r="2490" hidden="1" customHeight="1" spans="1:3">
      <c r="A2490" s="11">
        <v>2680</v>
      </c>
      <c r="B2490" s="25">
        <v>4</v>
      </c>
      <c r="C2490" s="52">
        <v>5957400</v>
      </c>
    </row>
    <row r="2491" hidden="1" customHeight="1" spans="1:3">
      <c r="A2491" s="11">
        <v>2681</v>
      </c>
      <c r="B2491" s="25">
        <v>1</v>
      </c>
      <c r="C2491" s="52">
        <v>327000</v>
      </c>
    </row>
    <row r="2492" hidden="1" customHeight="1" spans="1:3">
      <c r="A2492" s="11">
        <v>2682</v>
      </c>
      <c r="B2492" s="25">
        <v>1</v>
      </c>
      <c r="C2492" s="52">
        <v>875000</v>
      </c>
    </row>
    <row r="2493" hidden="1" customHeight="1" spans="1:3">
      <c r="A2493" s="11">
        <v>2683</v>
      </c>
      <c r="B2493" s="25">
        <v>1</v>
      </c>
      <c r="C2493" s="52">
        <v>363000</v>
      </c>
    </row>
    <row r="2494" hidden="1" customHeight="1" spans="1:3">
      <c r="A2494" s="11">
        <v>2684</v>
      </c>
      <c r="B2494" s="25">
        <v>1</v>
      </c>
      <c r="C2494" s="52">
        <v>2126600</v>
      </c>
    </row>
    <row r="2495" hidden="1" customHeight="1" spans="1:3">
      <c r="A2495" s="11">
        <v>2685</v>
      </c>
      <c r="B2495" s="25">
        <v>3</v>
      </c>
      <c r="C2495" s="52">
        <v>671100</v>
      </c>
    </row>
    <row r="2496" hidden="1" customHeight="1" spans="1:3">
      <c r="A2496" s="11">
        <v>2686</v>
      </c>
      <c r="B2496" s="25">
        <v>1</v>
      </c>
      <c r="C2496" s="52">
        <v>63200</v>
      </c>
    </row>
    <row r="2497" hidden="1" customHeight="1" spans="1:3">
      <c r="A2497" s="11">
        <v>2688</v>
      </c>
      <c r="B2497" s="25">
        <v>1</v>
      </c>
      <c r="C2497" s="52">
        <v>1770000</v>
      </c>
    </row>
    <row r="2498" hidden="1" customHeight="1" spans="1:3">
      <c r="A2498" s="11">
        <v>2689</v>
      </c>
      <c r="B2498" s="25">
        <v>2</v>
      </c>
      <c r="C2498" s="52">
        <v>371800</v>
      </c>
    </row>
    <row r="2499" hidden="1" customHeight="1" spans="1:3">
      <c r="A2499" s="11">
        <v>2690</v>
      </c>
      <c r="B2499" s="25">
        <v>1</v>
      </c>
      <c r="C2499" s="52">
        <v>153400</v>
      </c>
    </row>
    <row r="2500" hidden="1" customHeight="1" spans="1:3">
      <c r="A2500" s="11">
        <v>2691</v>
      </c>
      <c r="B2500" s="25">
        <v>1</v>
      </c>
      <c r="C2500" s="52">
        <v>456300</v>
      </c>
    </row>
    <row r="2501" customHeight="1" spans="1:3">
      <c r="A2501" s="11">
        <v>2693</v>
      </c>
      <c r="B2501" s="25">
        <v>1</v>
      </c>
      <c r="C2501" s="52">
        <v>700200</v>
      </c>
    </row>
    <row r="2502" customHeight="1" spans="1:3">
      <c r="A2502" s="11">
        <v>2696</v>
      </c>
      <c r="B2502" s="25">
        <v>1</v>
      </c>
      <c r="C2502" s="52">
        <v>106700</v>
      </c>
    </row>
    <row r="2503" hidden="1" customHeight="1" spans="1:3">
      <c r="A2503" s="11">
        <v>2697</v>
      </c>
      <c r="B2503" s="25">
        <v>1</v>
      </c>
      <c r="C2503" s="52">
        <v>107000</v>
      </c>
    </row>
    <row r="2504" hidden="1" customHeight="1" spans="1:3">
      <c r="A2504" s="11">
        <v>2699</v>
      </c>
      <c r="B2504" s="25">
        <v>2</v>
      </c>
      <c r="C2504" s="52">
        <v>201100</v>
      </c>
    </row>
    <row r="2505" hidden="1" customHeight="1" spans="1:3">
      <c r="A2505" s="11">
        <v>2700</v>
      </c>
      <c r="B2505" s="25">
        <v>1</v>
      </c>
      <c r="C2505" s="52">
        <v>221722</v>
      </c>
    </row>
    <row r="2506" hidden="1" customHeight="1" spans="1:3">
      <c r="A2506" s="11">
        <v>2701</v>
      </c>
      <c r="B2506" s="25">
        <v>1</v>
      </c>
      <c r="C2506" s="52">
        <v>260700</v>
      </c>
    </row>
    <row r="2507" hidden="1" customHeight="1" spans="1:3">
      <c r="A2507" s="11">
        <v>2702</v>
      </c>
      <c r="B2507" s="25">
        <v>2</v>
      </c>
      <c r="C2507" s="52">
        <v>373100</v>
      </c>
    </row>
    <row r="2508" hidden="1" customHeight="1" spans="1:3">
      <c r="A2508" s="11">
        <v>2703</v>
      </c>
      <c r="B2508" s="25">
        <v>1</v>
      </c>
      <c r="C2508" s="52">
        <v>59100</v>
      </c>
    </row>
    <row r="2509" hidden="1" customHeight="1" spans="1:3">
      <c r="A2509" s="11">
        <v>2704</v>
      </c>
      <c r="B2509" s="25">
        <v>2</v>
      </c>
      <c r="C2509" s="52">
        <v>4982900</v>
      </c>
    </row>
    <row r="2510" hidden="1" customHeight="1" spans="1:3">
      <c r="A2510" s="11">
        <v>2705</v>
      </c>
      <c r="B2510" s="25">
        <v>1</v>
      </c>
      <c r="C2510" s="52">
        <v>173100</v>
      </c>
    </row>
    <row r="2511" hidden="1" customHeight="1" spans="1:3">
      <c r="A2511" s="11">
        <v>2706</v>
      </c>
      <c r="B2511" s="25">
        <v>1</v>
      </c>
      <c r="C2511" s="52">
        <v>72600</v>
      </c>
    </row>
    <row r="2512" hidden="1" customHeight="1" spans="1:3">
      <c r="A2512" s="11">
        <v>2707</v>
      </c>
      <c r="B2512" s="25">
        <v>1</v>
      </c>
      <c r="C2512" s="52">
        <v>220000</v>
      </c>
    </row>
    <row r="2513" hidden="1" customHeight="1" spans="1:3">
      <c r="A2513" s="11">
        <v>2708</v>
      </c>
      <c r="B2513" s="25">
        <v>2</v>
      </c>
      <c r="C2513" s="52">
        <v>500900</v>
      </c>
    </row>
    <row r="2514" hidden="1" customHeight="1" spans="1:3">
      <c r="A2514" s="11">
        <v>2709</v>
      </c>
      <c r="B2514" s="25">
        <v>1</v>
      </c>
      <c r="C2514" s="52">
        <v>83600</v>
      </c>
    </row>
    <row r="2515" hidden="1" customHeight="1" spans="1:3">
      <c r="A2515" s="11">
        <v>2710</v>
      </c>
      <c r="B2515" s="25">
        <v>3</v>
      </c>
      <c r="C2515" s="52">
        <v>6892200</v>
      </c>
    </row>
    <row r="2516" hidden="1" customHeight="1" spans="1:3">
      <c r="A2516" s="11">
        <v>2711</v>
      </c>
      <c r="B2516" s="25">
        <v>1</v>
      </c>
      <c r="C2516" s="52">
        <v>168200</v>
      </c>
    </row>
    <row r="2517" hidden="1" customHeight="1" spans="1:3">
      <c r="A2517" s="11">
        <v>2712</v>
      </c>
      <c r="B2517" s="25">
        <v>1</v>
      </c>
      <c r="C2517" s="52">
        <v>127000</v>
      </c>
    </row>
    <row r="2518" hidden="1" customHeight="1" spans="1:3">
      <c r="A2518" s="11">
        <v>2713</v>
      </c>
      <c r="B2518" s="25">
        <v>1</v>
      </c>
      <c r="C2518" s="52">
        <v>129700</v>
      </c>
    </row>
    <row r="2519" hidden="1" customHeight="1" spans="1:3">
      <c r="A2519" s="11">
        <v>2714</v>
      </c>
      <c r="B2519" s="25">
        <v>1</v>
      </c>
      <c r="C2519" s="52">
        <v>495600</v>
      </c>
    </row>
    <row r="2520" customHeight="1" spans="1:3">
      <c r="A2520" s="11">
        <v>2715</v>
      </c>
      <c r="B2520" s="25">
        <v>1</v>
      </c>
      <c r="C2520" s="52">
        <v>688200</v>
      </c>
    </row>
    <row r="2521" hidden="1" customHeight="1" spans="1:3">
      <c r="A2521" s="11">
        <v>2716</v>
      </c>
      <c r="B2521" s="25">
        <v>1</v>
      </c>
      <c r="C2521" s="52">
        <v>71700</v>
      </c>
    </row>
    <row r="2522" customHeight="1" spans="1:3">
      <c r="A2522" s="11">
        <v>2717</v>
      </c>
      <c r="B2522" s="25">
        <v>1</v>
      </c>
      <c r="C2522" s="52">
        <v>163600</v>
      </c>
    </row>
    <row r="2523" hidden="1" customHeight="1" spans="1:3">
      <c r="A2523" s="11">
        <v>2718</v>
      </c>
      <c r="B2523" s="25">
        <v>1</v>
      </c>
      <c r="C2523" s="52">
        <v>44500</v>
      </c>
    </row>
    <row r="2524" hidden="1" customHeight="1" spans="1:3">
      <c r="A2524" s="11">
        <v>2719</v>
      </c>
      <c r="B2524" s="25">
        <v>1</v>
      </c>
      <c r="C2524" s="52">
        <v>1679600</v>
      </c>
    </row>
    <row r="2525" hidden="1" customHeight="1" spans="1:3">
      <c r="A2525" s="11">
        <v>2720</v>
      </c>
      <c r="B2525" s="25">
        <v>1</v>
      </c>
      <c r="C2525" s="52">
        <v>198800</v>
      </c>
    </row>
    <row r="2526" hidden="1" customHeight="1" spans="1:3">
      <c r="A2526" s="11">
        <v>2721</v>
      </c>
      <c r="B2526" s="25">
        <v>2</v>
      </c>
      <c r="C2526" s="52">
        <v>11466900</v>
      </c>
    </row>
    <row r="2527" hidden="1" customHeight="1" spans="1:3">
      <c r="A2527" s="11">
        <v>2722</v>
      </c>
      <c r="B2527" s="25">
        <v>1</v>
      </c>
      <c r="C2527" s="52">
        <v>375500</v>
      </c>
    </row>
    <row r="2528" customHeight="1" spans="1:3">
      <c r="A2528" s="11">
        <v>2723</v>
      </c>
      <c r="B2528" s="25">
        <v>1</v>
      </c>
      <c r="C2528" s="52">
        <v>558900</v>
      </c>
    </row>
    <row r="2529" hidden="1" customHeight="1" spans="1:3">
      <c r="A2529" s="11">
        <v>2724</v>
      </c>
      <c r="B2529" s="25">
        <v>1</v>
      </c>
      <c r="C2529" s="52">
        <v>3184500</v>
      </c>
    </row>
    <row r="2530" customHeight="1" spans="1:3">
      <c r="A2530" s="11">
        <v>2725</v>
      </c>
      <c r="B2530" s="25">
        <v>1</v>
      </c>
      <c r="C2530" s="52">
        <v>4159600</v>
      </c>
    </row>
    <row r="2531" hidden="1" customHeight="1" spans="1:3">
      <c r="A2531" s="11">
        <v>2726</v>
      </c>
      <c r="B2531" s="25">
        <v>1</v>
      </c>
      <c r="C2531" s="52">
        <v>6490000</v>
      </c>
    </row>
    <row r="2532" hidden="1" customHeight="1" spans="1:3">
      <c r="A2532" s="11">
        <v>2727</v>
      </c>
      <c r="B2532" s="25">
        <v>1</v>
      </c>
      <c r="C2532" s="52">
        <v>1085600</v>
      </c>
    </row>
    <row r="2533" customHeight="1" spans="1:3">
      <c r="A2533" s="11">
        <v>2728</v>
      </c>
      <c r="B2533" s="25">
        <v>1</v>
      </c>
      <c r="C2533" s="52">
        <v>8727000</v>
      </c>
    </row>
    <row r="2534" hidden="1" customHeight="1" spans="1:3">
      <c r="A2534" s="11">
        <v>2729</v>
      </c>
      <c r="B2534" s="25">
        <v>5</v>
      </c>
      <c r="C2534" s="52">
        <v>12930100</v>
      </c>
    </row>
    <row r="2535" hidden="1" customHeight="1" spans="1:3">
      <c r="A2535" s="11">
        <v>2730</v>
      </c>
      <c r="B2535" s="25">
        <v>1</v>
      </c>
      <c r="C2535" s="52">
        <v>399200</v>
      </c>
    </row>
    <row r="2536" hidden="1" customHeight="1" spans="1:3">
      <c r="A2536" s="11">
        <v>2731</v>
      </c>
      <c r="B2536" s="25">
        <v>2</v>
      </c>
      <c r="C2536" s="52">
        <v>362500</v>
      </c>
    </row>
    <row r="2537" customHeight="1" spans="1:3">
      <c r="A2537" s="11">
        <v>2732</v>
      </c>
      <c r="B2537" s="25">
        <v>1</v>
      </c>
      <c r="C2537" s="52">
        <v>62500</v>
      </c>
    </row>
    <row r="2538" hidden="1" customHeight="1" spans="1:3">
      <c r="A2538" s="11">
        <v>2733</v>
      </c>
      <c r="B2538" s="25">
        <v>1</v>
      </c>
      <c r="C2538" s="52">
        <v>88500</v>
      </c>
    </row>
    <row r="2539" customHeight="1" spans="1:3">
      <c r="A2539" s="11">
        <v>2734</v>
      </c>
      <c r="B2539" s="25">
        <v>2</v>
      </c>
      <c r="C2539" s="52">
        <v>296700</v>
      </c>
    </row>
    <row r="2540" hidden="1" customHeight="1" spans="1:3">
      <c r="A2540" s="11">
        <v>2735</v>
      </c>
      <c r="B2540" s="25">
        <v>5</v>
      </c>
      <c r="C2540" s="52">
        <v>9936500</v>
      </c>
    </row>
    <row r="2541" hidden="1" customHeight="1" spans="1:3">
      <c r="A2541" s="11">
        <v>2736</v>
      </c>
      <c r="B2541" s="25">
        <v>1</v>
      </c>
      <c r="C2541" s="52">
        <v>152500</v>
      </c>
    </row>
    <row r="2542" hidden="1" customHeight="1" spans="1:3">
      <c r="A2542" s="11">
        <v>2737</v>
      </c>
      <c r="B2542" s="25">
        <v>1</v>
      </c>
      <c r="C2542" s="52">
        <v>29500</v>
      </c>
    </row>
    <row r="2543" hidden="1" customHeight="1" spans="1:3">
      <c r="A2543" s="11">
        <v>2738</v>
      </c>
      <c r="B2543" s="25">
        <v>1</v>
      </c>
      <c r="C2543" s="52">
        <v>676300</v>
      </c>
    </row>
    <row r="2544" hidden="1" customHeight="1" spans="1:3">
      <c r="A2544" s="11">
        <v>2739</v>
      </c>
      <c r="B2544" s="25">
        <v>2</v>
      </c>
      <c r="C2544" s="52">
        <v>1307000</v>
      </c>
    </row>
    <row r="2545" hidden="1" customHeight="1" spans="1:3">
      <c r="A2545" s="11">
        <v>2740</v>
      </c>
      <c r="B2545" s="25">
        <v>1</v>
      </c>
      <c r="C2545" s="52">
        <v>1078400</v>
      </c>
    </row>
    <row r="2546" hidden="1" customHeight="1" spans="1:3">
      <c r="A2546" s="11">
        <v>2741</v>
      </c>
      <c r="B2546" s="25">
        <v>1</v>
      </c>
      <c r="C2546" s="52">
        <v>117800</v>
      </c>
    </row>
    <row r="2547" hidden="1" customHeight="1" spans="1:3">
      <c r="A2547" s="11">
        <v>2742</v>
      </c>
      <c r="B2547" s="25">
        <v>1</v>
      </c>
      <c r="C2547" s="52">
        <v>49800</v>
      </c>
    </row>
    <row r="2548" hidden="1" customHeight="1" spans="1:3">
      <c r="A2548" s="11">
        <v>2743</v>
      </c>
      <c r="B2548" s="25">
        <v>1</v>
      </c>
      <c r="C2548" s="52">
        <v>65700</v>
      </c>
    </row>
    <row r="2549" customHeight="1" spans="1:3">
      <c r="A2549" s="11">
        <v>2744</v>
      </c>
      <c r="B2549" s="25">
        <v>1</v>
      </c>
      <c r="C2549" s="52">
        <v>230700</v>
      </c>
    </row>
    <row r="2550" hidden="1" customHeight="1" spans="1:3">
      <c r="A2550" s="11">
        <v>2745</v>
      </c>
      <c r="B2550" s="25">
        <v>2</v>
      </c>
      <c r="C2550" s="52">
        <v>149400</v>
      </c>
    </row>
    <row r="2551" hidden="1" customHeight="1" spans="1:3">
      <c r="A2551" s="11">
        <v>2746</v>
      </c>
      <c r="B2551" s="25">
        <v>1</v>
      </c>
      <c r="C2551" s="52">
        <v>105400</v>
      </c>
    </row>
    <row r="2552" hidden="1" customHeight="1" spans="1:3">
      <c r="A2552" s="11">
        <v>2747</v>
      </c>
      <c r="B2552" s="25">
        <v>1</v>
      </c>
      <c r="C2552" s="52">
        <v>579700</v>
      </c>
    </row>
    <row r="2553" hidden="1" customHeight="1" spans="1:3">
      <c r="A2553" s="11">
        <v>2748</v>
      </c>
      <c r="B2553" s="25">
        <v>1</v>
      </c>
      <c r="C2553" s="52">
        <v>700000</v>
      </c>
    </row>
    <row r="2554" hidden="1" customHeight="1" spans="1:3">
      <c r="A2554" s="11">
        <v>2749</v>
      </c>
      <c r="B2554" s="25">
        <v>1</v>
      </c>
      <c r="C2554" s="52">
        <v>667400</v>
      </c>
    </row>
    <row r="2555" hidden="1" customHeight="1" spans="1:3">
      <c r="A2555" s="11">
        <v>2750</v>
      </c>
      <c r="B2555" s="25">
        <v>1</v>
      </c>
      <c r="C2555" s="52">
        <v>1298900</v>
      </c>
    </row>
    <row r="2556" customHeight="1" spans="1:3">
      <c r="A2556" s="11">
        <v>2751</v>
      </c>
      <c r="B2556" s="25">
        <v>1</v>
      </c>
      <c r="C2556" s="52">
        <v>177000</v>
      </c>
    </row>
    <row r="2557" hidden="1" customHeight="1" spans="1:3">
      <c r="A2557" s="11">
        <v>2752</v>
      </c>
      <c r="B2557" s="25">
        <v>2</v>
      </c>
      <c r="C2557" s="52">
        <v>7208700</v>
      </c>
    </row>
    <row r="2558" hidden="1" customHeight="1" spans="1:3">
      <c r="A2558" s="11">
        <v>2753</v>
      </c>
      <c r="B2558" s="25">
        <v>1</v>
      </c>
      <c r="C2558" s="52">
        <v>1637800</v>
      </c>
    </row>
    <row r="2559" hidden="1" customHeight="1" spans="1:3">
      <c r="A2559" s="11">
        <v>2754</v>
      </c>
      <c r="B2559" s="25">
        <v>1</v>
      </c>
      <c r="C2559" s="52">
        <v>38350000</v>
      </c>
    </row>
    <row r="2560" hidden="1" customHeight="1" spans="1:3">
      <c r="A2560" s="11">
        <v>2755</v>
      </c>
      <c r="B2560" s="25">
        <v>1</v>
      </c>
      <c r="C2560" s="52">
        <v>375900</v>
      </c>
    </row>
    <row r="2561" hidden="1" customHeight="1" spans="1:3">
      <c r="A2561" s="11">
        <v>2756</v>
      </c>
      <c r="B2561" s="25">
        <v>1</v>
      </c>
      <c r="C2561" s="52">
        <v>164800</v>
      </c>
    </row>
    <row r="2562" hidden="1" customHeight="1" spans="1:3">
      <c r="A2562" s="11">
        <v>2757</v>
      </c>
      <c r="B2562" s="25">
        <v>1</v>
      </c>
      <c r="C2562" s="52">
        <v>859400</v>
      </c>
    </row>
    <row r="2563" hidden="1" customHeight="1" spans="1:3">
      <c r="A2563" s="11">
        <v>2758</v>
      </c>
      <c r="B2563" s="25">
        <v>1</v>
      </c>
      <c r="C2563" s="52">
        <v>120600</v>
      </c>
    </row>
    <row r="2564" hidden="1" customHeight="1" spans="1:3">
      <c r="A2564" s="11">
        <v>2759</v>
      </c>
      <c r="B2564" s="25">
        <v>1</v>
      </c>
      <c r="C2564" s="52">
        <v>67500</v>
      </c>
    </row>
    <row r="2565" hidden="1" customHeight="1" spans="1:3">
      <c r="A2565" s="11">
        <v>2760</v>
      </c>
      <c r="B2565" s="25">
        <v>1</v>
      </c>
      <c r="C2565" s="52">
        <v>18880000</v>
      </c>
    </row>
    <row r="2566" hidden="1" customHeight="1" spans="1:3">
      <c r="A2566" s="11">
        <v>2761</v>
      </c>
      <c r="B2566" s="25">
        <v>1</v>
      </c>
      <c r="C2566" s="52">
        <v>179700</v>
      </c>
    </row>
    <row r="2567" customHeight="1" spans="1:3">
      <c r="A2567" s="11">
        <v>2762</v>
      </c>
      <c r="B2567" s="25">
        <v>1</v>
      </c>
      <c r="C2567" s="52">
        <v>109900</v>
      </c>
    </row>
    <row r="2568" customHeight="1" spans="1:3">
      <c r="A2568" s="11">
        <v>2763</v>
      </c>
      <c r="B2568" s="25">
        <v>1</v>
      </c>
      <c r="C2568" s="52">
        <v>5155700</v>
      </c>
    </row>
    <row r="2569" hidden="1" customHeight="1" spans="1:3">
      <c r="A2569" s="11">
        <v>2764</v>
      </c>
      <c r="B2569" s="25">
        <v>1</v>
      </c>
      <c r="C2569" s="52">
        <v>378900</v>
      </c>
    </row>
    <row r="2570" hidden="1" customHeight="1" spans="1:3">
      <c r="A2570" s="11">
        <v>2765</v>
      </c>
      <c r="B2570" s="25">
        <v>1</v>
      </c>
      <c r="C2570" s="52">
        <v>1982900</v>
      </c>
    </row>
    <row r="2571" hidden="1" customHeight="1" spans="1:3">
      <c r="A2571" s="11">
        <v>2766</v>
      </c>
      <c r="B2571" s="25">
        <v>1</v>
      </c>
      <c r="C2571" s="52">
        <v>59100</v>
      </c>
    </row>
    <row r="2572" hidden="1" customHeight="1" spans="1:3">
      <c r="A2572" s="11">
        <v>2767</v>
      </c>
      <c r="B2572" s="25">
        <v>1</v>
      </c>
      <c r="C2572" s="52">
        <v>361700</v>
      </c>
    </row>
    <row r="2573" hidden="1" customHeight="1" spans="1:3">
      <c r="A2573" s="11">
        <v>2768</v>
      </c>
      <c r="B2573" s="25">
        <v>1</v>
      </c>
      <c r="C2573" s="52">
        <v>516500</v>
      </c>
    </row>
    <row r="2574" hidden="1" customHeight="1" spans="1:3">
      <c r="A2574" s="11">
        <v>2769</v>
      </c>
      <c r="B2574" s="25">
        <v>1</v>
      </c>
      <c r="C2574" s="52">
        <v>199300</v>
      </c>
    </row>
    <row r="2575" hidden="1" customHeight="1" spans="1:3">
      <c r="A2575" s="11">
        <v>2770</v>
      </c>
      <c r="B2575" s="25">
        <v>1</v>
      </c>
      <c r="C2575" s="52">
        <v>38600</v>
      </c>
    </row>
    <row r="2576" hidden="1" customHeight="1" spans="1:3">
      <c r="A2576" s="11">
        <v>2771</v>
      </c>
      <c r="B2576" s="25">
        <v>1</v>
      </c>
      <c r="C2576" s="52">
        <v>861400</v>
      </c>
    </row>
    <row r="2577" hidden="1" customHeight="1" spans="1:3">
      <c r="A2577" s="11">
        <v>2772</v>
      </c>
      <c r="B2577" s="25">
        <v>1</v>
      </c>
      <c r="C2577" s="52">
        <v>1947100</v>
      </c>
    </row>
    <row r="2578" hidden="1" customHeight="1" spans="1:3">
      <c r="A2578" s="11">
        <v>2773</v>
      </c>
      <c r="B2578" s="25">
        <v>1</v>
      </c>
      <c r="C2578" s="52">
        <v>1413900</v>
      </c>
    </row>
    <row r="2579" hidden="1" customHeight="1" spans="1:3">
      <c r="A2579" s="11">
        <v>2774</v>
      </c>
      <c r="B2579" s="25">
        <v>1</v>
      </c>
      <c r="C2579" s="52">
        <v>156000</v>
      </c>
    </row>
    <row r="2580" hidden="1" customHeight="1" spans="1:3">
      <c r="A2580" s="11">
        <v>2775</v>
      </c>
      <c r="B2580" s="25">
        <v>2</v>
      </c>
      <c r="C2580" s="52">
        <v>1856800</v>
      </c>
    </row>
    <row r="2581" hidden="1" customHeight="1" spans="1:3">
      <c r="A2581" s="11">
        <v>2776</v>
      </c>
      <c r="B2581" s="25">
        <v>1</v>
      </c>
      <c r="C2581" s="52">
        <v>178600</v>
      </c>
    </row>
    <row r="2582" hidden="1" customHeight="1" spans="1:3">
      <c r="A2582" s="11">
        <v>2777</v>
      </c>
      <c r="B2582" s="25">
        <v>1</v>
      </c>
      <c r="C2582" s="52">
        <v>31700</v>
      </c>
    </row>
    <row r="2583" hidden="1" customHeight="1" spans="1:3">
      <c r="A2583" s="11">
        <v>2778</v>
      </c>
      <c r="B2583" s="25">
        <v>1</v>
      </c>
      <c r="C2583" s="52">
        <v>1336700</v>
      </c>
    </row>
    <row r="2584" hidden="1" customHeight="1" spans="1:3">
      <c r="A2584" s="11">
        <v>2779</v>
      </c>
      <c r="B2584" s="25">
        <v>1</v>
      </c>
      <c r="C2584" s="52">
        <v>48200</v>
      </c>
    </row>
    <row r="2585" hidden="1" customHeight="1" spans="1:3">
      <c r="A2585" s="11">
        <v>2780</v>
      </c>
      <c r="B2585" s="25">
        <v>1</v>
      </c>
      <c r="C2585" s="52">
        <v>158300</v>
      </c>
    </row>
    <row r="2586" hidden="1" customHeight="1" spans="1:3">
      <c r="A2586" s="11">
        <v>2781</v>
      </c>
      <c r="B2586" s="25">
        <v>1</v>
      </c>
      <c r="C2586" s="52">
        <v>223000</v>
      </c>
    </row>
    <row r="2587" customHeight="1" spans="1:3">
      <c r="A2587" s="11">
        <v>2782</v>
      </c>
      <c r="B2587" s="25">
        <v>1</v>
      </c>
      <c r="C2587" s="52">
        <v>26000000</v>
      </c>
    </row>
    <row r="2588" hidden="1" customHeight="1" spans="1:3">
      <c r="A2588" s="11">
        <v>2783</v>
      </c>
      <c r="B2588" s="25">
        <v>1</v>
      </c>
      <c r="C2588" s="52">
        <v>393100</v>
      </c>
    </row>
    <row r="2589" hidden="1" customHeight="1" spans="1:3">
      <c r="A2589" s="11">
        <v>2784</v>
      </c>
      <c r="B2589" s="25">
        <v>1</v>
      </c>
      <c r="C2589" s="52">
        <v>1416000</v>
      </c>
    </row>
    <row r="2590" customHeight="1" spans="1:3">
      <c r="A2590" s="11">
        <v>2785</v>
      </c>
      <c r="B2590" s="25">
        <v>1</v>
      </c>
      <c r="C2590" s="52">
        <v>2950100</v>
      </c>
    </row>
    <row r="2591" customHeight="1" spans="1:3">
      <c r="A2591" s="11">
        <v>2786</v>
      </c>
      <c r="B2591" s="25">
        <v>2</v>
      </c>
      <c r="C2591" s="52">
        <v>5152800</v>
      </c>
    </row>
    <row r="2592" hidden="1" customHeight="1" spans="1:3">
      <c r="A2592" s="11">
        <v>2788</v>
      </c>
      <c r="B2592" s="25">
        <v>2</v>
      </c>
      <c r="C2592" s="52">
        <v>591200</v>
      </c>
    </row>
    <row r="2593" hidden="1" customHeight="1" spans="1:3">
      <c r="A2593" s="11">
        <v>2789</v>
      </c>
      <c r="B2593" s="25">
        <v>1</v>
      </c>
      <c r="C2593" s="52">
        <v>117400</v>
      </c>
    </row>
    <row r="2594" hidden="1" customHeight="1" spans="1:3">
      <c r="A2594" s="11">
        <v>2790</v>
      </c>
      <c r="B2594" s="25">
        <v>1</v>
      </c>
      <c r="C2594" s="52">
        <v>11800</v>
      </c>
    </row>
    <row r="2595" customHeight="1" spans="1:3">
      <c r="A2595" s="11">
        <v>2791</v>
      </c>
      <c r="B2595" s="25">
        <v>2</v>
      </c>
      <c r="C2595" s="52">
        <v>599400</v>
      </c>
    </row>
    <row r="2596" hidden="1" customHeight="1" spans="1:3">
      <c r="A2596" s="11">
        <v>2792</v>
      </c>
      <c r="B2596" s="25">
        <v>1</v>
      </c>
      <c r="C2596" s="52">
        <v>242500</v>
      </c>
    </row>
    <row r="2597" hidden="1" customHeight="1" spans="1:3">
      <c r="A2597" s="11">
        <v>2793</v>
      </c>
      <c r="B2597" s="25">
        <v>1</v>
      </c>
      <c r="C2597" s="52">
        <v>208000</v>
      </c>
    </row>
    <row r="2598" hidden="1" customHeight="1" spans="1:3">
      <c r="A2598" s="11">
        <v>2794</v>
      </c>
      <c r="B2598" s="25">
        <v>1</v>
      </c>
      <c r="C2598" s="52">
        <v>1196200</v>
      </c>
    </row>
    <row r="2599" hidden="1" customHeight="1" spans="1:3">
      <c r="A2599" s="11">
        <v>2795</v>
      </c>
      <c r="B2599" s="25">
        <v>3</v>
      </c>
      <c r="C2599" s="52">
        <v>728100</v>
      </c>
    </row>
    <row r="2600" customHeight="1" spans="1:3">
      <c r="A2600" s="11">
        <v>2796</v>
      </c>
      <c r="B2600" s="25">
        <v>1</v>
      </c>
      <c r="C2600" s="52">
        <v>384900</v>
      </c>
    </row>
    <row r="2601" hidden="1" customHeight="1" spans="1:3">
      <c r="A2601" s="11">
        <v>2797</v>
      </c>
      <c r="B2601" s="25">
        <v>2</v>
      </c>
      <c r="C2601" s="52">
        <v>706000</v>
      </c>
    </row>
    <row r="2602" hidden="1" customHeight="1" spans="1:3">
      <c r="A2602" s="11">
        <v>2798</v>
      </c>
      <c r="B2602" s="25">
        <v>2</v>
      </c>
      <c r="C2602" s="52">
        <v>46430200</v>
      </c>
    </row>
    <row r="2603" hidden="1" customHeight="1" spans="1:3">
      <c r="A2603" s="11">
        <v>2799</v>
      </c>
      <c r="B2603" s="25">
        <v>2</v>
      </c>
      <c r="C2603" s="52">
        <v>1757600</v>
      </c>
    </row>
    <row r="2604" hidden="1" customHeight="1" spans="1:3">
      <c r="A2604" s="11">
        <v>2800</v>
      </c>
      <c r="B2604" s="25">
        <v>1</v>
      </c>
      <c r="C2604" s="52">
        <v>318400</v>
      </c>
    </row>
    <row r="2605" hidden="1" customHeight="1" spans="1:3">
      <c r="A2605" s="11">
        <v>2801</v>
      </c>
      <c r="B2605" s="25">
        <v>1</v>
      </c>
      <c r="C2605" s="52">
        <v>202600</v>
      </c>
    </row>
    <row r="2606" hidden="1" customHeight="1" spans="1:3">
      <c r="A2606" s="11">
        <v>2802</v>
      </c>
      <c r="B2606" s="25">
        <v>1</v>
      </c>
      <c r="C2606" s="52">
        <v>188800</v>
      </c>
    </row>
    <row r="2607" hidden="1" customHeight="1" spans="1:3">
      <c r="A2607" s="11">
        <v>2803</v>
      </c>
      <c r="B2607" s="25">
        <v>1</v>
      </c>
      <c r="C2607" s="52">
        <v>84400</v>
      </c>
    </row>
    <row r="2608" hidden="1" customHeight="1" spans="1:3">
      <c r="A2608" s="11">
        <v>2804</v>
      </c>
      <c r="B2608" s="25">
        <v>1</v>
      </c>
      <c r="C2608" s="52">
        <v>60100</v>
      </c>
    </row>
    <row r="2609" hidden="1" customHeight="1" spans="1:3">
      <c r="A2609" s="11">
        <v>2805</v>
      </c>
      <c r="B2609" s="25">
        <v>2</v>
      </c>
      <c r="C2609" s="52">
        <v>330500</v>
      </c>
    </row>
    <row r="2610" hidden="1" customHeight="1" spans="1:3">
      <c r="A2610" s="11">
        <v>2806</v>
      </c>
      <c r="B2610" s="25">
        <v>1</v>
      </c>
      <c r="C2610" s="52">
        <v>648700</v>
      </c>
    </row>
    <row r="2611" hidden="1" customHeight="1" spans="1:3">
      <c r="A2611" s="11">
        <v>2807</v>
      </c>
      <c r="B2611" s="25">
        <v>1</v>
      </c>
      <c r="C2611" s="52">
        <v>176300</v>
      </c>
    </row>
    <row r="2612" hidden="1" customHeight="1" spans="1:3">
      <c r="A2612" s="11">
        <v>2808</v>
      </c>
      <c r="B2612" s="25">
        <v>1</v>
      </c>
      <c r="C2612" s="52">
        <v>85600</v>
      </c>
    </row>
    <row r="2613" hidden="1" customHeight="1" spans="1:3">
      <c r="A2613" s="11">
        <v>2809</v>
      </c>
      <c r="B2613" s="25">
        <v>3</v>
      </c>
      <c r="C2613" s="52">
        <v>1234300</v>
      </c>
    </row>
    <row r="2614" hidden="1" customHeight="1" spans="1:3">
      <c r="A2614" s="11">
        <v>2810</v>
      </c>
      <c r="B2614" s="25">
        <v>1</v>
      </c>
      <c r="C2614" s="52">
        <v>1044300</v>
      </c>
    </row>
    <row r="2615" hidden="1" customHeight="1" spans="1:3">
      <c r="A2615" s="11">
        <v>2812</v>
      </c>
      <c r="B2615" s="25">
        <v>2</v>
      </c>
      <c r="C2615" s="52">
        <v>103700</v>
      </c>
    </row>
    <row r="2616" hidden="1" customHeight="1" spans="1:3">
      <c r="A2616" s="11">
        <v>2813</v>
      </c>
      <c r="B2616" s="25">
        <v>2</v>
      </c>
      <c r="C2616" s="52">
        <v>1100400</v>
      </c>
    </row>
    <row r="2617" hidden="1" customHeight="1" spans="1:3">
      <c r="A2617" s="11">
        <v>2814</v>
      </c>
      <c r="B2617" s="25">
        <v>1</v>
      </c>
      <c r="C2617" s="52">
        <v>106200</v>
      </c>
    </row>
    <row r="2618" hidden="1" customHeight="1" spans="1:3">
      <c r="A2618" s="11">
        <v>2815</v>
      </c>
      <c r="B2618" s="25">
        <v>1</v>
      </c>
      <c r="C2618" s="52">
        <v>287800</v>
      </c>
    </row>
    <row r="2619" customHeight="1" spans="1:3">
      <c r="A2619" s="11">
        <v>2816</v>
      </c>
      <c r="B2619" s="25">
        <v>1</v>
      </c>
      <c r="C2619" s="52">
        <v>76300</v>
      </c>
    </row>
    <row r="2620" hidden="1" customHeight="1" spans="1:3">
      <c r="A2620" s="11">
        <v>2817</v>
      </c>
      <c r="B2620" s="25">
        <v>1</v>
      </c>
      <c r="C2620" s="52">
        <v>88300</v>
      </c>
    </row>
    <row r="2621" hidden="1" customHeight="1" spans="1:3">
      <c r="A2621" s="11">
        <v>2818</v>
      </c>
      <c r="B2621" s="25">
        <v>1</v>
      </c>
      <c r="C2621" s="52">
        <v>1295000</v>
      </c>
    </row>
    <row r="2622" hidden="1" customHeight="1" spans="1:3">
      <c r="A2622" s="11">
        <v>2819</v>
      </c>
      <c r="B2622" s="25">
        <v>1</v>
      </c>
      <c r="C2622" s="52">
        <v>374700</v>
      </c>
    </row>
    <row r="2623" hidden="1" customHeight="1" spans="1:3">
      <c r="A2623" s="11">
        <v>2820</v>
      </c>
      <c r="B2623" s="25">
        <v>1</v>
      </c>
      <c r="C2623" s="52">
        <v>2978700</v>
      </c>
    </row>
    <row r="2624" hidden="1" customHeight="1" spans="1:3">
      <c r="A2624" s="11">
        <v>2821</v>
      </c>
      <c r="B2624" s="25">
        <v>1</v>
      </c>
      <c r="C2624" s="52">
        <v>60800</v>
      </c>
    </row>
    <row r="2625" hidden="1" customHeight="1" spans="1:3">
      <c r="A2625" s="11">
        <v>2822</v>
      </c>
      <c r="B2625" s="25">
        <v>2</v>
      </c>
      <c r="C2625" s="52">
        <v>3515300</v>
      </c>
    </row>
    <row r="2626" hidden="1" customHeight="1" spans="1:3">
      <c r="A2626" s="11">
        <v>2823</v>
      </c>
      <c r="B2626" s="25">
        <v>1</v>
      </c>
      <c r="C2626" s="52">
        <v>238300</v>
      </c>
    </row>
    <row r="2627" hidden="1" customHeight="1" spans="1:3">
      <c r="A2627" s="11">
        <v>2824</v>
      </c>
      <c r="B2627" s="25">
        <v>1</v>
      </c>
      <c r="C2627" s="52">
        <v>12236600</v>
      </c>
    </row>
    <row r="2628" hidden="1" customHeight="1" spans="1:3">
      <c r="A2628" s="11">
        <v>2825</v>
      </c>
      <c r="B2628" s="25">
        <v>1</v>
      </c>
      <c r="C2628" s="52">
        <v>413000000</v>
      </c>
    </row>
    <row r="2629" hidden="1" customHeight="1" spans="1:3">
      <c r="A2629" s="11">
        <v>2826</v>
      </c>
      <c r="B2629" s="25">
        <v>1</v>
      </c>
      <c r="C2629" s="52">
        <v>80700</v>
      </c>
    </row>
    <row r="2630" hidden="1" customHeight="1" spans="1:3">
      <c r="A2630" s="11">
        <v>2827</v>
      </c>
      <c r="B2630" s="25">
        <v>1</v>
      </c>
      <c r="C2630" s="52">
        <v>7212000</v>
      </c>
    </row>
    <row r="2631" hidden="1" customHeight="1" spans="1:3">
      <c r="A2631" s="11">
        <v>2828</v>
      </c>
      <c r="B2631" s="25">
        <v>1</v>
      </c>
      <c r="C2631" s="52">
        <v>60600</v>
      </c>
    </row>
    <row r="2632" hidden="1" customHeight="1" spans="1:3">
      <c r="A2632" s="11">
        <v>2829</v>
      </c>
      <c r="B2632" s="25">
        <v>1</v>
      </c>
      <c r="C2632" s="52">
        <v>67500</v>
      </c>
    </row>
    <row r="2633" hidden="1" customHeight="1" spans="1:3">
      <c r="A2633" s="11">
        <v>2830</v>
      </c>
      <c r="B2633" s="25">
        <v>2</v>
      </c>
      <c r="C2633" s="52">
        <v>14440400</v>
      </c>
    </row>
    <row r="2634" hidden="1" customHeight="1" spans="1:3">
      <c r="A2634" s="11">
        <v>2832</v>
      </c>
      <c r="B2634" s="25">
        <v>1</v>
      </c>
      <c r="C2634" s="52">
        <v>389400000</v>
      </c>
    </row>
    <row r="2635" hidden="1" customHeight="1" spans="1:3">
      <c r="A2635" s="11">
        <v>2833</v>
      </c>
      <c r="B2635" s="25">
        <v>1</v>
      </c>
      <c r="C2635" s="52">
        <v>1690800</v>
      </c>
    </row>
    <row r="2636" hidden="1" customHeight="1" spans="1:3">
      <c r="A2636" s="11">
        <v>2834</v>
      </c>
      <c r="B2636" s="25">
        <v>1</v>
      </c>
      <c r="C2636" s="52">
        <v>59000</v>
      </c>
    </row>
    <row r="2637" hidden="1" customHeight="1" spans="1:3">
      <c r="A2637" s="11">
        <v>2835</v>
      </c>
      <c r="B2637" s="25">
        <v>1</v>
      </c>
      <c r="C2637" s="52">
        <v>3540000</v>
      </c>
    </row>
    <row r="2638" customHeight="1" spans="1:3">
      <c r="A2638" s="11">
        <v>2836</v>
      </c>
      <c r="B2638" s="25">
        <v>1</v>
      </c>
      <c r="C2638" s="52">
        <v>38350000</v>
      </c>
    </row>
    <row r="2639" customHeight="1" spans="1:3">
      <c r="A2639" s="11">
        <v>2837</v>
      </c>
      <c r="B2639" s="25">
        <v>1</v>
      </c>
      <c r="C2639" s="52">
        <v>1881200</v>
      </c>
    </row>
    <row r="2640" hidden="1" customHeight="1" spans="1:3">
      <c r="A2640" s="11">
        <v>2838</v>
      </c>
      <c r="B2640" s="25">
        <v>1</v>
      </c>
      <c r="C2640" s="52">
        <v>97800</v>
      </c>
    </row>
    <row r="2641" hidden="1" customHeight="1" spans="1:3">
      <c r="A2641" s="11">
        <v>2839</v>
      </c>
      <c r="B2641" s="25">
        <v>1</v>
      </c>
      <c r="C2641" s="52">
        <v>94800</v>
      </c>
    </row>
    <row r="2642" customHeight="1" spans="1:3">
      <c r="A2642" s="11">
        <v>2840</v>
      </c>
      <c r="B2642" s="25">
        <v>2</v>
      </c>
      <c r="C2642" s="52">
        <v>1410300</v>
      </c>
    </row>
    <row r="2643" hidden="1" customHeight="1" spans="1:3">
      <c r="A2643" s="11">
        <v>2841</v>
      </c>
      <c r="B2643" s="25">
        <v>1</v>
      </c>
      <c r="C2643" s="52">
        <v>111800</v>
      </c>
    </row>
    <row r="2644" hidden="1" customHeight="1" spans="1:3">
      <c r="A2644" s="11">
        <v>2842</v>
      </c>
      <c r="B2644" s="25">
        <v>1</v>
      </c>
      <c r="C2644" s="52">
        <v>11715000</v>
      </c>
    </row>
    <row r="2645" hidden="1" customHeight="1" spans="1:3">
      <c r="A2645" s="11">
        <v>2843</v>
      </c>
      <c r="B2645" s="25">
        <v>1</v>
      </c>
      <c r="C2645" s="52">
        <v>91700</v>
      </c>
    </row>
    <row r="2646" hidden="1" customHeight="1" spans="1:3">
      <c r="A2646" s="11">
        <v>2844</v>
      </c>
      <c r="B2646" s="25">
        <v>1</v>
      </c>
      <c r="C2646" s="52">
        <v>70100</v>
      </c>
    </row>
    <row r="2647" hidden="1" customHeight="1" spans="1:3">
      <c r="A2647" s="11">
        <v>2845</v>
      </c>
      <c r="B2647" s="25">
        <v>1</v>
      </c>
      <c r="C2647" s="52">
        <v>722200</v>
      </c>
    </row>
    <row r="2648" hidden="1" customHeight="1" spans="1:3">
      <c r="A2648" s="11">
        <v>2846</v>
      </c>
      <c r="B2648" s="25">
        <v>1</v>
      </c>
      <c r="C2648" s="52">
        <v>750800</v>
      </c>
    </row>
    <row r="2649" customHeight="1" spans="1:3">
      <c r="A2649" s="11">
        <v>2847</v>
      </c>
      <c r="B2649" s="25">
        <v>2</v>
      </c>
      <c r="C2649" s="52">
        <v>200785900</v>
      </c>
    </row>
    <row r="2650" hidden="1" customHeight="1" spans="1:3">
      <c r="A2650" s="11">
        <v>2848</v>
      </c>
      <c r="B2650" s="25">
        <v>1</v>
      </c>
      <c r="C2650" s="52">
        <v>826000</v>
      </c>
    </row>
    <row r="2651" hidden="1" customHeight="1" spans="1:3">
      <c r="A2651" s="11">
        <v>2849</v>
      </c>
      <c r="B2651" s="25">
        <v>3</v>
      </c>
      <c r="C2651" s="52">
        <v>148600</v>
      </c>
    </row>
    <row r="2652" hidden="1" customHeight="1" spans="1:3">
      <c r="A2652" s="11">
        <v>2850</v>
      </c>
      <c r="B2652" s="25">
        <v>1</v>
      </c>
      <c r="C2652" s="52">
        <v>184700</v>
      </c>
    </row>
    <row r="2653" hidden="1" customHeight="1" spans="1:3">
      <c r="A2653" s="11">
        <v>2851</v>
      </c>
      <c r="B2653" s="25">
        <v>1</v>
      </c>
      <c r="C2653" s="52">
        <v>238500</v>
      </c>
    </row>
    <row r="2654" hidden="1" customHeight="1" spans="1:3">
      <c r="A2654" s="11">
        <v>2852</v>
      </c>
      <c r="B2654" s="25">
        <v>1</v>
      </c>
      <c r="C2654" s="52">
        <v>151600</v>
      </c>
    </row>
    <row r="2655" hidden="1" customHeight="1" spans="1:3">
      <c r="A2655" s="11">
        <v>2853</v>
      </c>
      <c r="B2655" s="25">
        <v>1</v>
      </c>
      <c r="C2655" s="52">
        <v>138262400</v>
      </c>
    </row>
    <row r="2656" hidden="1" customHeight="1" spans="1:3">
      <c r="A2656" s="11">
        <v>2854</v>
      </c>
      <c r="B2656" s="25">
        <v>1</v>
      </c>
      <c r="C2656" s="52">
        <v>129500</v>
      </c>
    </row>
    <row r="2657" hidden="1" customHeight="1" spans="1:3">
      <c r="A2657" s="11">
        <v>2855</v>
      </c>
      <c r="B2657" s="25">
        <v>1</v>
      </c>
      <c r="C2657" s="52">
        <v>301100</v>
      </c>
    </row>
    <row r="2658" hidden="1" customHeight="1" spans="1:3">
      <c r="A2658" s="11">
        <v>2856</v>
      </c>
      <c r="B2658" s="25">
        <v>2</v>
      </c>
      <c r="C2658" s="52">
        <v>591500</v>
      </c>
    </row>
    <row r="2659" hidden="1" customHeight="1" spans="1:3">
      <c r="A2659" s="11">
        <v>2857</v>
      </c>
      <c r="B2659" s="25">
        <v>1</v>
      </c>
      <c r="C2659" s="52">
        <v>2950100</v>
      </c>
    </row>
    <row r="2660" hidden="1" customHeight="1" spans="1:3">
      <c r="A2660" s="11">
        <v>2858</v>
      </c>
      <c r="B2660" s="25">
        <v>3</v>
      </c>
      <c r="C2660" s="52">
        <v>141169700</v>
      </c>
    </row>
    <row r="2661" hidden="1" customHeight="1" spans="1:3">
      <c r="A2661" s="11">
        <v>2859</v>
      </c>
      <c r="B2661" s="25">
        <v>1</v>
      </c>
      <c r="C2661" s="52">
        <v>246800</v>
      </c>
    </row>
    <row r="2662" hidden="1" customHeight="1" spans="1:3">
      <c r="A2662" s="11">
        <v>2860</v>
      </c>
      <c r="B2662" s="25">
        <v>1</v>
      </c>
      <c r="C2662" s="52">
        <v>36000</v>
      </c>
    </row>
    <row r="2663" hidden="1" customHeight="1" spans="1:3">
      <c r="A2663" s="11">
        <v>2861</v>
      </c>
      <c r="B2663" s="25">
        <v>2</v>
      </c>
      <c r="C2663" s="52">
        <v>114600</v>
      </c>
    </row>
    <row r="2664" hidden="1" customHeight="1" spans="1:3">
      <c r="A2664" s="11">
        <v>2862</v>
      </c>
      <c r="B2664" s="25">
        <v>2</v>
      </c>
      <c r="C2664" s="52">
        <v>649100</v>
      </c>
    </row>
    <row r="2665" hidden="1" customHeight="1" spans="1:3">
      <c r="A2665" s="11">
        <v>2863</v>
      </c>
      <c r="B2665" s="25">
        <v>1</v>
      </c>
      <c r="C2665" s="52">
        <v>61400</v>
      </c>
    </row>
    <row r="2666" hidden="1" customHeight="1" spans="1:3">
      <c r="A2666" s="11">
        <v>2864</v>
      </c>
      <c r="B2666" s="25">
        <v>1</v>
      </c>
      <c r="C2666" s="52">
        <v>5664000</v>
      </c>
    </row>
    <row r="2667" hidden="1" customHeight="1" spans="1:3">
      <c r="A2667" s="11">
        <v>2865</v>
      </c>
      <c r="B2667" s="25">
        <v>2</v>
      </c>
      <c r="C2667" s="52">
        <v>219271700</v>
      </c>
    </row>
    <row r="2668" hidden="1" customHeight="1" spans="1:3">
      <c r="A2668" s="11">
        <v>2866</v>
      </c>
      <c r="B2668" s="25">
        <v>1</v>
      </c>
      <c r="C2668" s="52">
        <v>80700</v>
      </c>
    </row>
    <row r="2669" hidden="1" customHeight="1" spans="1:3">
      <c r="A2669" s="11">
        <v>2867</v>
      </c>
      <c r="B2669" s="25">
        <v>1</v>
      </c>
      <c r="C2669" s="52">
        <v>80700</v>
      </c>
    </row>
    <row r="2670" hidden="1" customHeight="1" spans="1:3">
      <c r="A2670" s="11">
        <v>2868</v>
      </c>
      <c r="B2670" s="25">
        <v>1</v>
      </c>
      <c r="C2670" s="52">
        <v>80700</v>
      </c>
    </row>
    <row r="2671" hidden="1" customHeight="1" spans="1:3">
      <c r="A2671" s="11">
        <v>2869</v>
      </c>
      <c r="B2671" s="25">
        <v>1</v>
      </c>
      <c r="C2671" s="52">
        <v>80500</v>
      </c>
    </row>
    <row r="2672" hidden="1" customHeight="1" spans="1:3">
      <c r="A2672" s="11">
        <v>2871</v>
      </c>
      <c r="B2672" s="25">
        <v>2</v>
      </c>
      <c r="C2672" s="52">
        <v>213300</v>
      </c>
    </row>
    <row r="2673" hidden="1" customHeight="1" spans="1:3">
      <c r="A2673" s="11">
        <v>2872</v>
      </c>
      <c r="B2673" s="25">
        <v>2</v>
      </c>
      <c r="C2673" s="52">
        <v>407200</v>
      </c>
    </row>
    <row r="2674" hidden="1" customHeight="1" spans="1:3">
      <c r="A2674" s="11">
        <v>2873</v>
      </c>
      <c r="B2674" s="25">
        <v>1</v>
      </c>
      <c r="C2674" s="52">
        <v>954700</v>
      </c>
    </row>
    <row r="2675" hidden="1" customHeight="1" spans="1:3">
      <c r="A2675" s="11">
        <v>2874</v>
      </c>
      <c r="B2675" s="25">
        <v>1</v>
      </c>
      <c r="C2675" s="52">
        <v>237000</v>
      </c>
    </row>
    <row r="2676" hidden="1" customHeight="1" spans="1:3">
      <c r="A2676" s="11">
        <v>2875</v>
      </c>
      <c r="B2676" s="25">
        <v>1</v>
      </c>
      <c r="C2676" s="52">
        <v>295000</v>
      </c>
    </row>
    <row r="2677" hidden="1" customHeight="1" spans="1:3">
      <c r="A2677" s="11">
        <v>2877</v>
      </c>
      <c r="B2677" s="25">
        <v>1</v>
      </c>
      <c r="C2677" s="52">
        <v>21300</v>
      </c>
    </row>
    <row r="2678" hidden="1" customHeight="1" spans="1:3">
      <c r="A2678" s="11">
        <v>2878</v>
      </c>
      <c r="B2678" s="25">
        <v>1</v>
      </c>
      <c r="C2678" s="52">
        <v>2950000</v>
      </c>
    </row>
    <row r="2679" hidden="1" customHeight="1" spans="1:3">
      <c r="A2679" s="11">
        <v>2879</v>
      </c>
      <c r="B2679" s="25">
        <v>1</v>
      </c>
      <c r="C2679" s="52">
        <v>2577500</v>
      </c>
    </row>
    <row r="2680" hidden="1" customHeight="1" spans="1:3">
      <c r="A2680" s="11">
        <v>2880</v>
      </c>
      <c r="B2680" s="25">
        <v>1</v>
      </c>
      <c r="C2680" s="52">
        <v>2577500</v>
      </c>
    </row>
    <row r="2681" customHeight="1" spans="1:3">
      <c r="A2681" s="11">
        <v>2881</v>
      </c>
      <c r="B2681" s="25">
        <v>1</v>
      </c>
      <c r="C2681" s="52">
        <v>1072300</v>
      </c>
    </row>
    <row r="2682" hidden="1" customHeight="1" spans="1:3">
      <c r="A2682" s="11">
        <v>2882</v>
      </c>
      <c r="B2682" s="25">
        <v>1</v>
      </c>
      <c r="C2682" s="52">
        <v>23355200</v>
      </c>
    </row>
    <row r="2683" hidden="1" customHeight="1" spans="1:3">
      <c r="A2683" s="11">
        <v>2883</v>
      </c>
      <c r="B2683" s="25">
        <v>1</v>
      </c>
      <c r="C2683" s="52">
        <v>103800</v>
      </c>
    </row>
    <row r="2684" hidden="1" customHeight="1" spans="1:3">
      <c r="A2684" s="11">
        <v>2884</v>
      </c>
      <c r="B2684" s="25">
        <v>1</v>
      </c>
      <c r="C2684" s="52">
        <v>521000</v>
      </c>
    </row>
    <row r="2685" hidden="1" customHeight="1" spans="1:3">
      <c r="A2685" s="11">
        <v>2885</v>
      </c>
      <c r="B2685" s="25">
        <v>1</v>
      </c>
      <c r="C2685" s="52">
        <v>1534000</v>
      </c>
    </row>
    <row r="2686" hidden="1" customHeight="1" spans="1:3">
      <c r="A2686" s="11">
        <v>2886</v>
      </c>
      <c r="B2686" s="25">
        <v>1</v>
      </c>
      <c r="C2686" s="52">
        <v>2360100</v>
      </c>
    </row>
    <row r="2687" hidden="1" customHeight="1" spans="1:3">
      <c r="A2687" s="11">
        <v>2887</v>
      </c>
      <c r="B2687" s="25">
        <v>1</v>
      </c>
      <c r="C2687" s="52">
        <v>59000</v>
      </c>
    </row>
    <row r="2688" hidden="1" customHeight="1" spans="1:3">
      <c r="A2688" s="11">
        <v>2888</v>
      </c>
      <c r="B2688" s="25">
        <v>1</v>
      </c>
      <c r="C2688" s="52">
        <v>54900</v>
      </c>
    </row>
    <row r="2689" hidden="1" customHeight="1" spans="1:3">
      <c r="A2689" s="11">
        <v>2889</v>
      </c>
      <c r="B2689" s="25">
        <v>1</v>
      </c>
      <c r="C2689" s="52">
        <v>1884500</v>
      </c>
    </row>
    <row r="2690" hidden="1" customHeight="1" spans="1:3">
      <c r="A2690" s="11">
        <v>2890</v>
      </c>
      <c r="B2690" s="25">
        <v>3</v>
      </c>
      <c r="C2690" s="52">
        <v>38227300</v>
      </c>
    </row>
    <row r="2691" customHeight="1" spans="1:3">
      <c r="A2691" s="11">
        <v>2891</v>
      </c>
      <c r="B2691" s="25">
        <v>1</v>
      </c>
      <c r="C2691" s="52">
        <v>59100</v>
      </c>
    </row>
    <row r="2692" hidden="1" customHeight="1" spans="1:3">
      <c r="A2692" s="11">
        <v>2892</v>
      </c>
      <c r="B2692" s="25">
        <v>1</v>
      </c>
      <c r="C2692" s="52">
        <v>68900</v>
      </c>
    </row>
    <row r="2693" hidden="1" customHeight="1" spans="1:3">
      <c r="A2693" s="11">
        <v>2893</v>
      </c>
      <c r="B2693" s="25">
        <v>2</v>
      </c>
      <c r="C2693" s="52">
        <v>771400</v>
      </c>
    </row>
    <row r="2694" hidden="1" customHeight="1" spans="1:3">
      <c r="A2694" s="11">
        <v>2894</v>
      </c>
      <c r="B2694" s="25">
        <v>1</v>
      </c>
      <c r="C2694" s="52">
        <v>33000</v>
      </c>
    </row>
    <row r="2695" hidden="1" customHeight="1" spans="1:3">
      <c r="A2695" s="11">
        <v>2895</v>
      </c>
      <c r="B2695" s="25">
        <v>2</v>
      </c>
      <c r="C2695" s="52">
        <v>3136400</v>
      </c>
    </row>
    <row r="2696" hidden="1" customHeight="1" spans="1:3">
      <c r="A2696" s="11">
        <v>2896</v>
      </c>
      <c r="B2696" s="25">
        <v>1</v>
      </c>
      <c r="C2696" s="52">
        <v>826000</v>
      </c>
    </row>
    <row r="2697" hidden="1" customHeight="1" spans="1:3">
      <c r="A2697" s="11">
        <v>2897</v>
      </c>
      <c r="B2697" s="25">
        <v>2</v>
      </c>
      <c r="C2697" s="52">
        <v>8877200</v>
      </c>
    </row>
    <row r="2698" hidden="1" customHeight="1" spans="1:3">
      <c r="A2698" s="11">
        <v>2898</v>
      </c>
      <c r="B2698" s="25">
        <v>1</v>
      </c>
      <c r="C2698" s="52">
        <v>235500</v>
      </c>
    </row>
    <row r="2699" hidden="1" customHeight="1" spans="1:3">
      <c r="A2699" s="11">
        <v>2899</v>
      </c>
      <c r="B2699" s="25">
        <v>1</v>
      </c>
      <c r="C2699" s="52">
        <v>373500</v>
      </c>
    </row>
    <row r="2700" hidden="1" customHeight="1" spans="1:3">
      <c r="A2700" s="11">
        <v>2900</v>
      </c>
      <c r="B2700" s="25">
        <v>1</v>
      </c>
      <c r="C2700" s="52">
        <v>122200</v>
      </c>
    </row>
    <row r="2701" hidden="1" customHeight="1" spans="1:3">
      <c r="A2701" s="11">
        <v>2901</v>
      </c>
      <c r="B2701" s="25">
        <v>1</v>
      </c>
      <c r="C2701" s="52">
        <v>2341400</v>
      </c>
    </row>
    <row r="2702" hidden="1" customHeight="1" spans="1:3">
      <c r="A2702" s="11">
        <v>2902</v>
      </c>
      <c r="B2702" s="25">
        <v>1</v>
      </c>
      <c r="C2702" s="52">
        <v>2301000</v>
      </c>
    </row>
    <row r="2703" hidden="1" customHeight="1" spans="1:3">
      <c r="A2703" s="11">
        <v>2903</v>
      </c>
      <c r="B2703" s="25">
        <v>1</v>
      </c>
      <c r="C2703" s="52">
        <v>78808600</v>
      </c>
    </row>
    <row r="2704" hidden="1" customHeight="1" spans="1:3">
      <c r="A2704" s="11">
        <v>2904</v>
      </c>
      <c r="B2704" s="25">
        <v>1</v>
      </c>
      <c r="C2704" s="52">
        <v>286200</v>
      </c>
    </row>
    <row r="2705" customHeight="1" spans="1:3">
      <c r="A2705" s="11">
        <v>2906</v>
      </c>
      <c r="B2705" s="25">
        <v>1</v>
      </c>
      <c r="C2705" s="52">
        <v>48200</v>
      </c>
    </row>
    <row r="2706" hidden="1" customHeight="1" spans="1:3">
      <c r="A2706" s="11">
        <v>2907</v>
      </c>
      <c r="B2706" s="25">
        <v>1</v>
      </c>
      <c r="C2706" s="52">
        <v>64900100</v>
      </c>
    </row>
    <row r="2707" hidden="1" customHeight="1" spans="1:3">
      <c r="A2707" s="11">
        <v>2908</v>
      </c>
      <c r="B2707" s="25">
        <v>1</v>
      </c>
      <c r="C2707" s="52">
        <v>59000000</v>
      </c>
    </row>
    <row r="2708" hidden="1" customHeight="1" spans="1:3">
      <c r="A2708" s="11">
        <v>2909</v>
      </c>
      <c r="B2708" s="25">
        <v>1</v>
      </c>
      <c r="C2708" s="52">
        <v>300000</v>
      </c>
    </row>
    <row r="2709" hidden="1" customHeight="1" spans="1:3">
      <c r="A2709" s="11">
        <v>2910</v>
      </c>
      <c r="B2709" s="25">
        <v>1</v>
      </c>
      <c r="C2709" s="52">
        <v>341000</v>
      </c>
    </row>
    <row r="2710" hidden="1" customHeight="1" spans="1:3">
      <c r="A2710" s="11">
        <v>2911</v>
      </c>
      <c r="B2710" s="25">
        <v>1</v>
      </c>
      <c r="C2710" s="52">
        <v>73100</v>
      </c>
    </row>
    <row r="2711" hidden="1" customHeight="1" spans="1:3">
      <c r="A2711" s="11">
        <v>2912</v>
      </c>
      <c r="B2711" s="25">
        <v>1</v>
      </c>
      <c r="C2711" s="52">
        <v>176700</v>
      </c>
    </row>
    <row r="2712" hidden="1" customHeight="1" spans="1:3">
      <c r="A2712" s="11">
        <v>2914</v>
      </c>
      <c r="B2712" s="25">
        <v>2</v>
      </c>
      <c r="C2712" s="52">
        <v>3699300</v>
      </c>
    </row>
    <row r="2713" hidden="1" customHeight="1" spans="1:3">
      <c r="A2713" s="11">
        <v>2915</v>
      </c>
      <c r="B2713" s="25">
        <v>1</v>
      </c>
      <c r="C2713" s="52">
        <v>59400</v>
      </c>
    </row>
    <row r="2714" hidden="1" customHeight="1" spans="1:3">
      <c r="A2714" s="11">
        <v>2918</v>
      </c>
      <c r="B2714" s="25">
        <v>3</v>
      </c>
      <c r="C2714" s="52">
        <v>606900</v>
      </c>
    </row>
    <row r="2715" hidden="1" customHeight="1" spans="1:3">
      <c r="A2715" s="11">
        <v>2919</v>
      </c>
      <c r="B2715" s="25">
        <v>3</v>
      </c>
      <c r="C2715" s="52">
        <v>673500</v>
      </c>
    </row>
    <row r="2716" hidden="1" customHeight="1" spans="1:3">
      <c r="A2716" s="11">
        <v>2920</v>
      </c>
      <c r="B2716" s="25">
        <v>2</v>
      </c>
      <c r="C2716" s="52">
        <v>211100</v>
      </c>
    </row>
    <row r="2717" hidden="1" customHeight="1" spans="1:3">
      <c r="A2717" s="11">
        <v>2921</v>
      </c>
      <c r="B2717" s="25">
        <v>1</v>
      </c>
      <c r="C2717" s="52">
        <v>240900</v>
      </c>
    </row>
    <row r="2718" hidden="1" customHeight="1" spans="1:3">
      <c r="A2718" s="11">
        <v>2922</v>
      </c>
      <c r="B2718" s="25">
        <v>1</v>
      </c>
      <c r="C2718" s="52">
        <v>1923400</v>
      </c>
    </row>
    <row r="2719" hidden="1" customHeight="1" spans="1:3">
      <c r="A2719" s="11">
        <v>2923</v>
      </c>
      <c r="B2719" s="25">
        <v>1</v>
      </c>
      <c r="C2719" s="52">
        <v>147700</v>
      </c>
    </row>
    <row r="2720" hidden="1" customHeight="1" spans="1:3">
      <c r="A2720" s="11">
        <v>2924</v>
      </c>
      <c r="B2720" s="25">
        <v>1</v>
      </c>
      <c r="C2720" s="52">
        <v>8496100</v>
      </c>
    </row>
    <row r="2721" hidden="1" customHeight="1" spans="1:3">
      <c r="A2721" s="11">
        <v>2925</v>
      </c>
      <c r="B2721" s="25">
        <v>1</v>
      </c>
      <c r="C2721" s="52">
        <v>20719300</v>
      </c>
    </row>
    <row r="2722" hidden="1" customHeight="1" spans="1:3">
      <c r="A2722" s="11">
        <v>2926</v>
      </c>
      <c r="B2722" s="25">
        <v>1</v>
      </c>
      <c r="C2722" s="52">
        <v>99400</v>
      </c>
    </row>
    <row r="2723" hidden="1" customHeight="1" spans="1:3">
      <c r="A2723" s="11">
        <v>2927</v>
      </c>
      <c r="B2723" s="25">
        <v>2</v>
      </c>
      <c r="C2723" s="52">
        <v>7174000</v>
      </c>
    </row>
    <row r="2724" hidden="1" customHeight="1" spans="1:3">
      <c r="A2724" s="11">
        <v>2928</v>
      </c>
      <c r="B2724" s="25">
        <v>2</v>
      </c>
      <c r="C2724" s="52">
        <v>40707100</v>
      </c>
    </row>
    <row r="2725" customHeight="1" spans="1:3">
      <c r="A2725" s="11">
        <v>2929</v>
      </c>
      <c r="B2725" s="25">
        <v>1</v>
      </c>
      <c r="C2725" s="52">
        <v>18585000</v>
      </c>
    </row>
    <row r="2726" hidden="1" customHeight="1" spans="1:3">
      <c r="A2726" s="11">
        <v>2930</v>
      </c>
      <c r="B2726" s="25">
        <v>1</v>
      </c>
      <c r="C2726" s="52">
        <v>459900</v>
      </c>
    </row>
    <row r="2727" hidden="1" customHeight="1" spans="1:3">
      <c r="A2727" s="11">
        <v>2931</v>
      </c>
      <c r="B2727" s="25">
        <v>1</v>
      </c>
      <c r="C2727" s="52">
        <v>2556500</v>
      </c>
    </row>
    <row r="2728" hidden="1" customHeight="1" spans="1:3">
      <c r="A2728" s="11">
        <v>2932</v>
      </c>
      <c r="B2728" s="25">
        <v>1</v>
      </c>
      <c r="C2728" s="52">
        <v>1662800</v>
      </c>
    </row>
    <row r="2729" hidden="1" customHeight="1" spans="1:3">
      <c r="A2729" s="11">
        <v>2933</v>
      </c>
      <c r="B2729" s="25">
        <v>1</v>
      </c>
      <c r="C2729" s="52">
        <v>689600</v>
      </c>
    </row>
    <row r="2730" hidden="1" customHeight="1" spans="1:3">
      <c r="A2730" s="11">
        <v>2934</v>
      </c>
      <c r="B2730" s="25">
        <v>2</v>
      </c>
      <c r="C2730" s="52">
        <v>17938400</v>
      </c>
    </row>
    <row r="2731" hidden="1" customHeight="1" spans="1:3">
      <c r="A2731" s="11">
        <v>2935</v>
      </c>
      <c r="B2731" s="25">
        <v>3</v>
      </c>
      <c r="C2731" s="52">
        <v>6700400</v>
      </c>
    </row>
    <row r="2732" hidden="1" customHeight="1" spans="1:3">
      <c r="A2732" s="11">
        <v>2936</v>
      </c>
      <c r="B2732" s="25">
        <v>1</v>
      </c>
      <c r="C2732" s="52">
        <v>5900000</v>
      </c>
    </row>
    <row r="2733" hidden="1" customHeight="1" spans="1:3">
      <c r="A2733" s="11">
        <v>2937</v>
      </c>
      <c r="B2733" s="25">
        <v>1</v>
      </c>
      <c r="C2733" s="52">
        <v>6372000</v>
      </c>
    </row>
    <row r="2734" hidden="1" customHeight="1" spans="1:3">
      <c r="A2734" s="11">
        <v>2938</v>
      </c>
      <c r="B2734" s="25">
        <v>1</v>
      </c>
      <c r="C2734" s="52">
        <v>1835300</v>
      </c>
    </row>
    <row r="2735" hidden="1" customHeight="1" spans="1:3">
      <c r="A2735" s="11">
        <v>2939</v>
      </c>
      <c r="B2735" s="25">
        <v>1</v>
      </c>
      <c r="C2735" s="52">
        <v>2455000</v>
      </c>
    </row>
    <row r="2736" hidden="1" customHeight="1" spans="1:3">
      <c r="A2736" s="11">
        <v>2941</v>
      </c>
      <c r="B2736" s="25">
        <v>2</v>
      </c>
      <c r="C2736" s="52">
        <v>5535500</v>
      </c>
    </row>
    <row r="2737" hidden="1" customHeight="1" spans="1:3">
      <c r="A2737" s="11">
        <v>2942</v>
      </c>
      <c r="B2737" s="25">
        <v>1</v>
      </c>
      <c r="C2737" s="52">
        <v>590000</v>
      </c>
    </row>
    <row r="2738" hidden="1" customHeight="1" spans="1:3">
      <c r="A2738" s="11">
        <v>2943</v>
      </c>
      <c r="B2738" s="25">
        <v>1</v>
      </c>
      <c r="C2738" s="52">
        <v>217200</v>
      </c>
    </row>
    <row r="2739" hidden="1" customHeight="1" spans="1:3">
      <c r="A2739" s="11">
        <v>2944</v>
      </c>
      <c r="B2739" s="25">
        <v>1</v>
      </c>
      <c r="C2739" s="52">
        <v>43500</v>
      </c>
    </row>
    <row r="2740" hidden="1" customHeight="1" spans="1:3">
      <c r="A2740" s="11">
        <v>2945</v>
      </c>
      <c r="B2740" s="25">
        <v>1</v>
      </c>
      <c r="C2740" s="52">
        <v>599900</v>
      </c>
    </row>
    <row r="2741" hidden="1" customHeight="1" spans="1:3">
      <c r="A2741" s="11">
        <v>2946</v>
      </c>
      <c r="B2741" s="25">
        <v>1</v>
      </c>
      <c r="C2741" s="52">
        <v>129800</v>
      </c>
    </row>
    <row r="2742" customHeight="1" spans="1:3">
      <c r="A2742" s="11">
        <v>2947</v>
      </c>
      <c r="B2742" s="25">
        <v>6</v>
      </c>
      <c r="C2742" s="52">
        <v>573900</v>
      </c>
    </row>
    <row r="2743" hidden="1" customHeight="1" spans="1:3">
      <c r="A2743" s="11">
        <v>2948</v>
      </c>
      <c r="B2743" s="25">
        <v>1</v>
      </c>
      <c r="C2743" s="52">
        <v>187000</v>
      </c>
    </row>
    <row r="2744" hidden="1" customHeight="1" spans="1:3">
      <c r="A2744" s="11">
        <v>2949</v>
      </c>
      <c r="B2744" s="25">
        <v>1</v>
      </c>
      <c r="C2744" s="52">
        <v>389000</v>
      </c>
    </row>
    <row r="2745" customHeight="1" spans="1:3">
      <c r="A2745" s="11">
        <v>2950</v>
      </c>
      <c r="B2745" s="25">
        <v>1</v>
      </c>
      <c r="C2745" s="52">
        <v>84700</v>
      </c>
    </row>
    <row r="2746" customHeight="1" spans="1:3">
      <c r="A2746" s="11">
        <v>2951</v>
      </c>
      <c r="B2746" s="25">
        <v>1</v>
      </c>
      <c r="C2746" s="52">
        <v>1062000</v>
      </c>
    </row>
    <row r="2747" hidden="1" customHeight="1" spans="1:3">
      <c r="A2747" s="11">
        <v>2952</v>
      </c>
      <c r="B2747" s="25">
        <v>1</v>
      </c>
      <c r="C2747" s="52">
        <v>476400</v>
      </c>
    </row>
    <row r="2748" hidden="1" customHeight="1" spans="1:3">
      <c r="A2748" s="11">
        <v>2953</v>
      </c>
      <c r="B2748" s="25">
        <v>2</v>
      </c>
      <c r="C2748" s="52">
        <v>473600</v>
      </c>
    </row>
    <row r="2749" hidden="1" customHeight="1" spans="1:3">
      <c r="A2749" s="11">
        <v>2954</v>
      </c>
      <c r="B2749" s="25">
        <v>4</v>
      </c>
      <c r="C2749" s="52">
        <v>17968100</v>
      </c>
    </row>
    <row r="2750" customHeight="1" spans="1:3">
      <c r="A2750" s="11">
        <v>2955</v>
      </c>
      <c r="B2750" s="25">
        <v>2</v>
      </c>
      <c r="C2750" s="52">
        <v>166800</v>
      </c>
    </row>
    <row r="2751" hidden="1" customHeight="1" spans="1:3">
      <c r="A2751" s="11">
        <v>2956</v>
      </c>
      <c r="B2751" s="25">
        <v>1</v>
      </c>
      <c r="C2751" s="52">
        <v>1659200</v>
      </c>
    </row>
    <row r="2752" hidden="1" customHeight="1" spans="1:3">
      <c r="A2752" s="11">
        <v>2957</v>
      </c>
      <c r="B2752" s="25">
        <v>1</v>
      </c>
      <c r="C2752" s="52">
        <v>51200</v>
      </c>
    </row>
    <row r="2753" hidden="1" customHeight="1" spans="1:3">
      <c r="A2753" s="11">
        <v>2958</v>
      </c>
      <c r="B2753" s="25">
        <v>1</v>
      </c>
      <c r="C2753" s="52">
        <v>2360000</v>
      </c>
    </row>
    <row r="2754" hidden="1" customHeight="1" spans="1:3">
      <c r="A2754" s="11">
        <v>2959</v>
      </c>
      <c r="B2754" s="25">
        <v>1</v>
      </c>
      <c r="C2754" s="52">
        <v>35500</v>
      </c>
    </row>
    <row r="2755" hidden="1" customHeight="1" spans="1:3">
      <c r="A2755" s="11">
        <v>2960</v>
      </c>
      <c r="B2755" s="25">
        <v>1</v>
      </c>
      <c r="C2755" s="52">
        <v>29600</v>
      </c>
    </row>
    <row r="2756" hidden="1" customHeight="1" spans="1:3">
      <c r="A2756" s="11">
        <v>2961</v>
      </c>
      <c r="B2756" s="25">
        <v>1</v>
      </c>
      <c r="C2756" s="52">
        <v>241700</v>
      </c>
    </row>
    <row r="2757" hidden="1" customHeight="1" spans="1:3">
      <c r="A2757" s="11">
        <v>2962</v>
      </c>
      <c r="B2757" s="25">
        <v>1</v>
      </c>
      <c r="C2757" s="52">
        <v>59000</v>
      </c>
    </row>
    <row r="2758" hidden="1" customHeight="1" spans="1:3">
      <c r="A2758" s="11">
        <v>2963</v>
      </c>
      <c r="B2758" s="25">
        <v>1</v>
      </c>
      <c r="C2758" s="52">
        <v>59100</v>
      </c>
    </row>
    <row r="2759" hidden="1" customHeight="1" spans="1:3">
      <c r="A2759" s="11">
        <v>2964</v>
      </c>
      <c r="B2759" s="25">
        <v>2</v>
      </c>
      <c r="C2759" s="52">
        <v>21240000</v>
      </c>
    </row>
    <row r="2760" hidden="1" customHeight="1" spans="1:3">
      <c r="A2760" s="11">
        <v>2965</v>
      </c>
      <c r="B2760" s="25">
        <v>1</v>
      </c>
      <c r="C2760" s="52">
        <v>209300</v>
      </c>
    </row>
    <row r="2761" hidden="1" customHeight="1" spans="1:3">
      <c r="A2761" s="11">
        <v>2966</v>
      </c>
      <c r="B2761" s="25">
        <v>1</v>
      </c>
      <c r="C2761" s="52">
        <v>140600</v>
      </c>
    </row>
    <row r="2762" hidden="1" customHeight="1" spans="1:3">
      <c r="A2762" s="11">
        <v>2967</v>
      </c>
      <c r="B2762" s="25">
        <v>1</v>
      </c>
      <c r="C2762" s="52">
        <v>534100</v>
      </c>
    </row>
    <row r="2763" hidden="1" customHeight="1" spans="1:3">
      <c r="A2763" s="11">
        <v>2968</v>
      </c>
      <c r="B2763" s="25">
        <v>1</v>
      </c>
      <c r="C2763" s="52">
        <v>1062000</v>
      </c>
    </row>
    <row r="2764" hidden="1" customHeight="1" spans="1:3">
      <c r="A2764" s="11">
        <v>2969</v>
      </c>
      <c r="B2764" s="25">
        <v>1</v>
      </c>
      <c r="C2764" s="52">
        <v>2124000</v>
      </c>
    </row>
    <row r="2765" hidden="1" customHeight="1" spans="1:3">
      <c r="A2765" s="11">
        <v>2970</v>
      </c>
      <c r="B2765" s="25">
        <v>1</v>
      </c>
      <c r="C2765" s="52">
        <v>343800</v>
      </c>
    </row>
    <row r="2766" customHeight="1" spans="1:3">
      <c r="A2766" s="11">
        <v>2971</v>
      </c>
      <c r="B2766" s="25">
        <v>1</v>
      </c>
      <c r="C2766" s="52">
        <v>140100</v>
      </c>
    </row>
    <row r="2767" customHeight="1" spans="1:3">
      <c r="A2767" s="11">
        <v>2972</v>
      </c>
      <c r="B2767" s="25">
        <v>1</v>
      </c>
      <c r="C2767" s="52">
        <v>150100</v>
      </c>
    </row>
    <row r="2768" hidden="1" customHeight="1" spans="1:3">
      <c r="A2768" s="11">
        <v>2973</v>
      </c>
      <c r="B2768" s="25">
        <v>1</v>
      </c>
      <c r="C2768" s="52">
        <v>4130000</v>
      </c>
    </row>
    <row r="2769" customHeight="1" spans="1:3">
      <c r="A2769" s="11">
        <v>2974</v>
      </c>
      <c r="B2769" s="25">
        <v>2</v>
      </c>
      <c r="C2769" s="52">
        <v>2082700</v>
      </c>
    </row>
    <row r="2770" hidden="1" customHeight="1" spans="1:3">
      <c r="A2770" s="11">
        <v>2975</v>
      </c>
      <c r="B2770" s="25">
        <v>1</v>
      </c>
      <c r="C2770" s="52">
        <v>33700</v>
      </c>
    </row>
    <row r="2771" hidden="1" customHeight="1" spans="1:3">
      <c r="A2771" s="11">
        <v>2977</v>
      </c>
      <c r="B2771" s="25">
        <v>1</v>
      </c>
      <c r="C2771" s="52">
        <v>4294000</v>
      </c>
    </row>
    <row r="2772" hidden="1" customHeight="1" spans="1:3">
      <c r="A2772" s="11">
        <v>2978</v>
      </c>
      <c r="B2772" s="25">
        <v>1</v>
      </c>
      <c r="C2772" s="52">
        <v>1836300</v>
      </c>
    </row>
    <row r="2773" hidden="1" customHeight="1" spans="1:3">
      <c r="A2773" s="11">
        <v>2979</v>
      </c>
      <c r="B2773" s="25">
        <v>1</v>
      </c>
      <c r="C2773" s="52">
        <v>2544100</v>
      </c>
    </row>
    <row r="2774" hidden="1" customHeight="1" spans="1:3">
      <c r="A2774" s="11">
        <v>2980</v>
      </c>
      <c r="B2774" s="25">
        <v>2</v>
      </c>
      <c r="C2774" s="52">
        <v>5525700</v>
      </c>
    </row>
    <row r="2775" hidden="1" customHeight="1" spans="1:3">
      <c r="A2775" s="11">
        <v>2981</v>
      </c>
      <c r="B2775" s="25">
        <v>1</v>
      </c>
      <c r="C2775" s="52">
        <v>566400</v>
      </c>
    </row>
    <row r="2776" hidden="1" customHeight="1" spans="1:3">
      <c r="A2776" s="11">
        <v>2982</v>
      </c>
      <c r="B2776" s="25">
        <v>1</v>
      </c>
      <c r="C2776" s="52">
        <v>3962300</v>
      </c>
    </row>
    <row r="2777" hidden="1" customHeight="1" spans="1:3">
      <c r="A2777" s="11">
        <v>2983</v>
      </c>
      <c r="B2777" s="25">
        <v>1</v>
      </c>
      <c r="C2777" s="52">
        <v>2242000</v>
      </c>
    </row>
    <row r="2778" hidden="1" customHeight="1" spans="1:3">
      <c r="A2778" s="11">
        <v>2984</v>
      </c>
      <c r="B2778" s="25">
        <v>2</v>
      </c>
      <c r="C2778" s="52">
        <v>908700</v>
      </c>
    </row>
    <row r="2779" hidden="1" customHeight="1" spans="1:3">
      <c r="A2779" s="11">
        <v>2985</v>
      </c>
      <c r="B2779" s="25">
        <v>2</v>
      </c>
      <c r="C2779" s="52">
        <v>1207700</v>
      </c>
    </row>
    <row r="2780" hidden="1" customHeight="1" spans="1:3">
      <c r="A2780" s="11">
        <v>2986</v>
      </c>
      <c r="B2780" s="25">
        <v>1</v>
      </c>
      <c r="C2780" s="52">
        <v>139200</v>
      </c>
    </row>
    <row r="2781" hidden="1" customHeight="1" spans="1:3">
      <c r="A2781" s="11">
        <v>2987</v>
      </c>
      <c r="B2781" s="25">
        <v>1</v>
      </c>
      <c r="C2781" s="52">
        <v>1302000</v>
      </c>
    </row>
    <row r="2782" hidden="1" customHeight="1" spans="1:3">
      <c r="A2782" s="11">
        <v>2988</v>
      </c>
      <c r="B2782" s="25">
        <v>1</v>
      </c>
      <c r="C2782" s="52">
        <v>382100</v>
      </c>
    </row>
    <row r="2783" hidden="1" customHeight="1" spans="1:3">
      <c r="A2783" s="11">
        <v>2989</v>
      </c>
      <c r="B2783" s="25">
        <v>1</v>
      </c>
      <c r="C2783" s="52">
        <v>7886500</v>
      </c>
    </row>
    <row r="2784" customHeight="1" spans="1:3">
      <c r="A2784" s="11">
        <v>2990</v>
      </c>
      <c r="B2784" s="25">
        <v>1</v>
      </c>
      <c r="C2784" s="52">
        <v>16405700</v>
      </c>
    </row>
    <row r="2785" hidden="1" customHeight="1" spans="1:3">
      <c r="A2785" s="11">
        <v>2991</v>
      </c>
      <c r="B2785" s="25">
        <v>3</v>
      </c>
      <c r="C2785" s="52">
        <v>244500</v>
      </c>
    </row>
    <row r="2786" hidden="1" customHeight="1" spans="1:3">
      <c r="A2786" s="11">
        <v>2992</v>
      </c>
      <c r="B2786" s="25">
        <v>1</v>
      </c>
      <c r="C2786" s="52">
        <v>548800</v>
      </c>
    </row>
    <row r="2787" customHeight="1" spans="1:3">
      <c r="A2787" s="11">
        <v>2993</v>
      </c>
      <c r="B2787" s="25">
        <v>1</v>
      </c>
      <c r="C2787" s="52">
        <v>308800</v>
      </c>
    </row>
    <row r="2788" hidden="1" customHeight="1" spans="1:3">
      <c r="A2788" s="11">
        <v>2994</v>
      </c>
      <c r="B2788" s="25">
        <v>1</v>
      </c>
      <c r="C2788" s="52">
        <v>59700</v>
      </c>
    </row>
    <row r="2789" hidden="1" customHeight="1" spans="1:3">
      <c r="A2789" s="11">
        <v>2995</v>
      </c>
      <c r="B2789" s="25">
        <v>1</v>
      </c>
      <c r="C2789" s="52">
        <v>59100</v>
      </c>
    </row>
    <row r="2790" hidden="1" customHeight="1" spans="1:3">
      <c r="A2790" s="11">
        <v>2996</v>
      </c>
      <c r="B2790" s="25">
        <v>1</v>
      </c>
      <c r="C2790" s="52">
        <v>61500</v>
      </c>
    </row>
    <row r="2791" hidden="1" customHeight="1" spans="1:3">
      <c r="A2791" s="11">
        <v>2997</v>
      </c>
      <c r="B2791" s="25">
        <v>1</v>
      </c>
      <c r="C2791" s="52">
        <v>106300</v>
      </c>
    </row>
    <row r="2792" hidden="1" customHeight="1" spans="1:3">
      <c r="A2792" s="11">
        <v>2998</v>
      </c>
      <c r="B2792" s="25">
        <v>3</v>
      </c>
      <c r="C2792" s="52">
        <v>4501500</v>
      </c>
    </row>
    <row r="2793" hidden="1" customHeight="1" spans="1:3">
      <c r="A2793" s="11">
        <v>2999</v>
      </c>
      <c r="B2793" s="25">
        <v>1</v>
      </c>
      <c r="C2793" s="52">
        <v>139800</v>
      </c>
    </row>
    <row r="2794" hidden="1" customHeight="1" spans="1:3">
      <c r="A2794" s="11">
        <v>3000</v>
      </c>
      <c r="B2794" s="25">
        <v>1</v>
      </c>
      <c r="C2794" s="52">
        <v>76600</v>
      </c>
    </row>
    <row r="2795" hidden="1" customHeight="1" spans="1:3">
      <c r="A2795" s="11">
        <v>3001</v>
      </c>
      <c r="B2795" s="25">
        <v>1</v>
      </c>
      <c r="C2795" s="52">
        <v>171300</v>
      </c>
    </row>
    <row r="2796" customHeight="1" spans="1:3">
      <c r="A2796" s="11">
        <v>3002</v>
      </c>
      <c r="B2796" s="25">
        <v>1</v>
      </c>
      <c r="C2796" s="52">
        <v>619500</v>
      </c>
    </row>
    <row r="2797" hidden="1" customHeight="1" spans="1:3">
      <c r="A2797" s="11">
        <v>3003</v>
      </c>
      <c r="B2797" s="25">
        <v>1</v>
      </c>
      <c r="C2797" s="52">
        <v>34100</v>
      </c>
    </row>
    <row r="2798" customHeight="1" spans="1:3">
      <c r="A2798" s="11">
        <v>3004</v>
      </c>
      <c r="B2798" s="25">
        <v>1</v>
      </c>
      <c r="C2798" s="52">
        <v>59300</v>
      </c>
    </row>
    <row r="2799" hidden="1" customHeight="1" spans="1:3">
      <c r="A2799" s="11">
        <v>3005</v>
      </c>
      <c r="B2799" s="25">
        <v>1</v>
      </c>
      <c r="C2799" s="52">
        <v>99900</v>
      </c>
    </row>
    <row r="2800" hidden="1" customHeight="1" spans="1:3">
      <c r="A2800" s="11">
        <v>3006</v>
      </c>
      <c r="B2800" s="25">
        <v>1</v>
      </c>
      <c r="C2800" s="52">
        <v>620000</v>
      </c>
    </row>
    <row r="2801" hidden="1" customHeight="1" spans="1:3">
      <c r="A2801" s="11">
        <v>3007</v>
      </c>
      <c r="B2801" s="25">
        <v>1</v>
      </c>
      <c r="C2801" s="52">
        <v>394800</v>
      </c>
    </row>
    <row r="2802" hidden="1" customHeight="1" spans="1:3">
      <c r="A2802" s="11">
        <v>3008</v>
      </c>
      <c r="B2802" s="25">
        <v>1</v>
      </c>
      <c r="C2802" s="52">
        <v>514500</v>
      </c>
    </row>
    <row r="2803" customHeight="1" spans="1:3">
      <c r="A2803" s="11">
        <v>3009</v>
      </c>
      <c r="B2803" s="25">
        <v>1</v>
      </c>
      <c r="C2803" s="52">
        <v>4056100</v>
      </c>
    </row>
    <row r="2804" hidden="1" customHeight="1" spans="1:3">
      <c r="A2804" s="11">
        <v>3010</v>
      </c>
      <c r="B2804" s="25">
        <v>1</v>
      </c>
      <c r="C2804" s="52">
        <v>242500</v>
      </c>
    </row>
    <row r="2805" hidden="1" customHeight="1" spans="1:3">
      <c r="A2805" s="11">
        <v>3011</v>
      </c>
      <c r="B2805" s="25">
        <v>1</v>
      </c>
      <c r="C2805" s="52">
        <v>137800</v>
      </c>
    </row>
    <row r="2806" customHeight="1" spans="1:3">
      <c r="A2806" s="11">
        <v>3012</v>
      </c>
      <c r="B2806" s="25">
        <v>1</v>
      </c>
      <c r="C2806" s="52">
        <v>133800</v>
      </c>
    </row>
    <row r="2807" hidden="1" customHeight="1" spans="1:3">
      <c r="A2807" s="11">
        <v>3013</v>
      </c>
      <c r="B2807" s="25">
        <v>1</v>
      </c>
      <c r="C2807" s="52">
        <v>83400</v>
      </c>
    </row>
    <row r="2808" hidden="1" customHeight="1" spans="1:3">
      <c r="A2808" s="11">
        <v>3014</v>
      </c>
      <c r="B2808" s="25">
        <v>1</v>
      </c>
      <c r="C2808" s="52">
        <v>317400</v>
      </c>
    </row>
    <row r="2809" hidden="1" customHeight="1" spans="1:3">
      <c r="A2809" s="11">
        <v>3015</v>
      </c>
      <c r="B2809" s="25">
        <v>1</v>
      </c>
      <c r="C2809" s="52">
        <v>317400</v>
      </c>
    </row>
    <row r="2810" hidden="1" customHeight="1" spans="1:3">
      <c r="A2810" s="11">
        <v>3016</v>
      </c>
      <c r="B2810" s="25">
        <v>2</v>
      </c>
      <c r="C2810" s="52">
        <v>543600</v>
      </c>
    </row>
    <row r="2811" hidden="1" customHeight="1" spans="1:3">
      <c r="A2811" s="11">
        <v>3017</v>
      </c>
      <c r="B2811" s="25">
        <v>1</v>
      </c>
      <c r="C2811" s="52">
        <v>79100</v>
      </c>
    </row>
    <row r="2812" hidden="1" customHeight="1" spans="1:3">
      <c r="A2812" s="11">
        <v>3018</v>
      </c>
      <c r="B2812" s="25">
        <v>1</v>
      </c>
      <c r="C2812" s="52">
        <v>531000</v>
      </c>
    </row>
    <row r="2813" hidden="1" customHeight="1" spans="1:3">
      <c r="A2813" s="11">
        <v>3019</v>
      </c>
      <c r="B2813" s="25">
        <v>1</v>
      </c>
      <c r="C2813" s="52">
        <v>118100</v>
      </c>
    </row>
    <row r="2814" hidden="1" customHeight="1" spans="1:3">
      <c r="A2814" s="11">
        <v>3020</v>
      </c>
      <c r="B2814" s="25">
        <v>1</v>
      </c>
      <c r="C2814" s="52">
        <v>11436600</v>
      </c>
    </row>
    <row r="2815" hidden="1" customHeight="1" spans="1:3">
      <c r="A2815" s="11">
        <v>3021</v>
      </c>
      <c r="B2815" s="25">
        <v>1</v>
      </c>
      <c r="C2815" s="52">
        <v>134600</v>
      </c>
    </row>
    <row r="2816" hidden="1" customHeight="1" spans="1:3">
      <c r="A2816" s="11">
        <v>3022</v>
      </c>
      <c r="B2816" s="25">
        <v>1</v>
      </c>
      <c r="C2816" s="52">
        <v>140600</v>
      </c>
    </row>
    <row r="2817" hidden="1" customHeight="1" spans="1:3">
      <c r="A2817" s="11">
        <v>3023</v>
      </c>
      <c r="B2817" s="25">
        <v>1</v>
      </c>
      <c r="C2817" s="52">
        <v>2124000</v>
      </c>
    </row>
    <row r="2818" hidden="1" customHeight="1" spans="1:3">
      <c r="A2818" s="11">
        <v>3024</v>
      </c>
      <c r="B2818" s="25">
        <v>1</v>
      </c>
      <c r="C2818" s="52">
        <v>242500</v>
      </c>
    </row>
    <row r="2819" hidden="1" customHeight="1" spans="1:3">
      <c r="A2819" s="11">
        <v>3025</v>
      </c>
      <c r="B2819" s="25">
        <v>1</v>
      </c>
      <c r="C2819" s="52">
        <v>1307700</v>
      </c>
    </row>
    <row r="2820" hidden="1" customHeight="1" spans="1:3">
      <c r="A2820" s="11">
        <v>3026</v>
      </c>
      <c r="B2820" s="25">
        <v>1</v>
      </c>
      <c r="C2820" s="52">
        <v>57000</v>
      </c>
    </row>
    <row r="2821" hidden="1" customHeight="1" spans="1:3">
      <c r="A2821" s="11">
        <v>3027</v>
      </c>
      <c r="B2821" s="25">
        <v>2</v>
      </c>
      <c r="C2821" s="52">
        <v>415800</v>
      </c>
    </row>
    <row r="2822" hidden="1" customHeight="1" spans="1:3">
      <c r="A2822" s="11">
        <v>3028</v>
      </c>
      <c r="B2822" s="25">
        <v>1</v>
      </c>
      <c r="C2822" s="52">
        <v>767000</v>
      </c>
    </row>
    <row r="2823" hidden="1" customHeight="1" spans="1:3">
      <c r="A2823" s="11">
        <v>3029</v>
      </c>
      <c r="B2823" s="25">
        <v>1</v>
      </c>
      <c r="C2823" s="52">
        <v>1400800</v>
      </c>
    </row>
    <row r="2824" hidden="1" customHeight="1" spans="1:3">
      <c r="A2824" s="11">
        <v>3030</v>
      </c>
      <c r="B2824" s="25">
        <v>1</v>
      </c>
      <c r="C2824" s="52">
        <v>2924700</v>
      </c>
    </row>
    <row r="2825" hidden="1" customHeight="1" spans="1:3">
      <c r="A2825" s="11">
        <v>3031</v>
      </c>
      <c r="B2825" s="25">
        <v>2</v>
      </c>
      <c r="C2825" s="52">
        <v>149800</v>
      </c>
    </row>
    <row r="2826" customHeight="1" spans="1:3">
      <c r="A2826" s="11">
        <v>3032</v>
      </c>
      <c r="B2826" s="25">
        <v>1</v>
      </c>
      <c r="C2826" s="52">
        <v>97100</v>
      </c>
    </row>
    <row r="2827" hidden="1" customHeight="1" spans="1:3">
      <c r="A2827" s="11">
        <v>3033</v>
      </c>
      <c r="B2827" s="25">
        <v>1</v>
      </c>
      <c r="C2827" s="52">
        <v>496300</v>
      </c>
    </row>
    <row r="2828" hidden="1" customHeight="1" spans="1:3">
      <c r="A2828" s="11">
        <v>3034</v>
      </c>
      <c r="B2828" s="25">
        <v>1</v>
      </c>
      <c r="C2828" s="52">
        <v>242500</v>
      </c>
    </row>
    <row r="2829" hidden="1" customHeight="1" spans="1:3">
      <c r="A2829" s="11">
        <v>3035</v>
      </c>
      <c r="B2829" s="25">
        <v>1</v>
      </c>
      <c r="C2829" s="52">
        <v>685600</v>
      </c>
    </row>
    <row r="2830" hidden="1" customHeight="1" spans="1:3">
      <c r="A2830" s="11">
        <v>3036</v>
      </c>
      <c r="B2830" s="25">
        <v>1</v>
      </c>
      <c r="C2830" s="52">
        <v>118200</v>
      </c>
    </row>
    <row r="2831" hidden="1" customHeight="1" spans="1:3">
      <c r="A2831" s="11">
        <v>3037</v>
      </c>
      <c r="B2831" s="25">
        <v>1</v>
      </c>
      <c r="C2831" s="52">
        <v>207700</v>
      </c>
    </row>
    <row r="2832" hidden="1" customHeight="1" spans="1:3">
      <c r="A2832" s="11">
        <v>3038</v>
      </c>
      <c r="B2832" s="25">
        <v>1</v>
      </c>
      <c r="C2832" s="52">
        <v>106800</v>
      </c>
    </row>
    <row r="2833" hidden="1" customHeight="1" spans="1:3">
      <c r="A2833" s="11">
        <v>3039</v>
      </c>
      <c r="B2833" s="25">
        <v>1</v>
      </c>
      <c r="C2833" s="52">
        <v>189400</v>
      </c>
    </row>
    <row r="2834" customHeight="1" spans="1:3">
      <c r="A2834" s="11">
        <v>3040</v>
      </c>
      <c r="B2834" s="25">
        <v>1</v>
      </c>
      <c r="C2834" s="52">
        <v>145500</v>
      </c>
    </row>
    <row r="2835" hidden="1" customHeight="1" spans="1:3">
      <c r="A2835" s="11">
        <v>3041</v>
      </c>
      <c r="B2835" s="25">
        <v>2</v>
      </c>
      <c r="C2835" s="52">
        <v>2691300</v>
      </c>
    </row>
    <row r="2836" hidden="1" customHeight="1" spans="1:3">
      <c r="A2836" s="11">
        <v>3042</v>
      </c>
      <c r="B2836" s="25">
        <v>1</v>
      </c>
      <c r="C2836" s="52">
        <v>1180000</v>
      </c>
    </row>
    <row r="2837" customHeight="1" spans="1:3">
      <c r="A2837" s="11">
        <v>3043</v>
      </c>
      <c r="B2837" s="25">
        <v>2</v>
      </c>
      <c r="C2837" s="52">
        <v>2019500</v>
      </c>
    </row>
    <row r="2838" customHeight="1" spans="1:3">
      <c r="A2838" s="11">
        <v>3044</v>
      </c>
      <c r="B2838" s="25">
        <v>7</v>
      </c>
      <c r="C2838" s="52">
        <v>37070400</v>
      </c>
    </row>
    <row r="2839" hidden="1" customHeight="1" spans="1:3">
      <c r="A2839" s="11">
        <v>3045</v>
      </c>
      <c r="B2839" s="25">
        <v>1</v>
      </c>
      <c r="C2839" s="52">
        <v>88500</v>
      </c>
    </row>
    <row r="2840" hidden="1" customHeight="1" spans="1:3">
      <c r="A2840" s="11">
        <v>3046</v>
      </c>
      <c r="B2840" s="25">
        <v>1</v>
      </c>
      <c r="C2840" s="52">
        <v>467400</v>
      </c>
    </row>
    <row r="2841" hidden="1" customHeight="1" spans="1:3">
      <c r="A2841" s="11">
        <v>3047</v>
      </c>
      <c r="B2841" s="25">
        <v>1</v>
      </c>
      <c r="C2841" s="52">
        <v>1182000</v>
      </c>
    </row>
    <row r="2842" hidden="1" customHeight="1" spans="1:3">
      <c r="A2842" s="11">
        <v>3048</v>
      </c>
      <c r="B2842" s="25">
        <v>1</v>
      </c>
      <c r="C2842" s="52">
        <v>552800</v>
      </c>
    </row>
    <row r="2843" hidden="1" customHeight="1" spans="1:3">
      <c r="A2843" s="11">
        <v>3049</v>
      </c>
      <c r="B2843" s="25">
        <v>1</v>
      </c>
      <c r="C2843" s="52">
        <v>79800</v>
      </c>
    </row>
    <row r="2844" hidden="1" customHeight="1" spans="1:3">
      <c r="A2844" s="11">
        <v>3050</v>
      </c>
      <c r="B2844" s="25">
        <v>1</v>
      </c>
      <c r="C2844" s="52">
        <v>92200</v>
      </c>
    </row>
    <row r="2845" hidden="1" customHeight="1" spans="1:3">
      <c r="A2845" s="11">
        <v>3051</v>
      </c>
      <c r="B2845" s="25">
        <v>1</v>
      </c>
      <c r="C2845" s="52">
        <v>60800</v>
      </c>
    </row>
    <row r="2846" hidden="1" customHeight="1" spans="1:3">
      <c r="A2846" s="11">
        <v>3052</v>
      </c>
      <c r="B2846" s="25">
        <v>9</v>
      </c>
      <c r="C2846" s="52">
        <v>1244800</v>
      </c>
    </row>
    <row r="2847" hidden="1" customHeight="1" spans="1:3">
      <c r="A2847" s="11">
        <v>3053</v>
      </c>
      <c r="B2847" s="25">
        <v>1</v>
      </c>
      <c r="C2847" s="52">
        <v>30680000</v>
      </c>
    </row>
    <row r="2848" hidden="1" customHeight="1" spans="1:3">
      <c r="A2848" s="11">
        <v>3055</v>
      </c>
      <c r="B2848" s="25">
        <v>1</v>
      </c>
      <c r="C2848" s="52">
        <v>216800</v>
      </c>
    </row>
    <row r="2849" hidden="1" customHeight="1" spans="1:3">
      <c r="A2849" s="11">
        <v>3056</v>
      </c>
      <c r="B2849" s="25">
        <v>1</v>
      </c>
      <c r="C2849" s="52">
        <v>456300</v>
      </c>
    </row>
    <row r="2850" hidden="1" customHeight="1" spans="1:3">
      <c r="A2850" s="11">
        <v>3058</v>
      </c>
      <c r="B2850" s="25">
        <v>1</v>
      </c>
      <c r="C2850" s="52">
        <v>246300</v>
      </c>
    </row>
    <row r="2851" hidden="1" customHeight="1" spans="1:3">
      <c r="A2851" s="11">
        <v>3059</v>
      </c>
      <c r="B2851" s="25">
        <v>1</v>
      </c>
      <c r="C2851" s="52">
        <v>121700</v>
      </c>
    </row>
    <row r="2852" hidden="1" customHeight="1" spans="1:3">
      <c r="A2852" s="11">
        <v>3060</v>
      </c>
      <c r="B2852" s="25">
        <v>1</v>
      </c>
      <c r="C2852" s="52">
        <v>377800</v>
      </c>
    </row>
    <row r="2853" hidden="1" customHeight="1" spans="1:3">
      <c r="A2853" s="11">
        <v>3061</v>
      </c>
      <c r="B2853" s="25">
        <v>1</v>
      </c>
      <c r="C2853" s="52">
        <v>538200</v>
      </c>
    </row>
    <row r="2854" hidden="1" customHeight="1" spans="1:3">
      <c r="A2854" s="11">
        <v>3062</v>
      </c>
      <c r="B2854" s="25">
        <v>1</v>
      </c>
      <c r="C2854" s="52">
        <v>98100</v>
      </c>
    </row>
    <row r="2855" hidden="1" customHeight="1" spans="1:3">
      <c r="A2855" s="11">
        <v>3063</v>
      </c>
      <c r="B2855" s="25">
        <v>2</v>
      </c>
      <c r="C2855" s="52">
        <v>13435600</v>
      </c>
    </row>
    <row r="2856" hidden="1" customHeight="1" spans="1:3">
      <c r="A2856" s="11">
        <v>3064</v>
      </c>
      <c r="B2856" s="25">
        <v>1</v>
      </c>
      <c r="C2856" s="52">
        <v>73800</v>
      </c>
    </row>
    <row r="2857" hidden="1" customHeight="1" spans="1:3">
      <c r="A2857" s="11">
        <v>3066</v>
      </c>
      <c r="B2857" s="25">
        <v>1</v>
      </c>
      <c r="C2857" s="52">
        <v>85205100</v>
      </c>
    </row>
    <row r="2858" hidden="1" customHeight="1" spans="1:3">
      <c r="A2858" s="11">
        <v>3067</v>
      </c>
      <c r="B2858" s="25">
        <v>1</v>
      </c>
      <c r="C2858" s="52">
        <v>1558700</v>
      </c>
    </row>
    <row r="2859" hidden="1" customHeight="1" spans="1:3">
      <c r="A2859" s="11">
        <v>3068</v>
      </c>
      <c r="B2859" s="25">
        <v>1</v>
      </c>
      <c r="C2859" s="52">
        <v>2062500</v>
      </c>
    </row>
    <row r="2860" hidden="1" customHeight="1" spans="1:3">
      <c r="A2860" s="11">
        <v>3069</v>
      </c>
      <c r="B2860" s="25">
        <v>1</v>
      </c>
      <c r="C2860" s="52">
        <v>2083600</v>
      </c>
    </row>
    <row r="2861" hidden="1" customHeight="1" spans="1:3">
      <c r="A2861" s="11">
        <v>3070</v>
      </c>
      <c r="B2861" s="25">
        <v>1</v>
      </c>
      <c r="C2861" s="52">
        <v>59500</v>
      </c>
    </row>
    <row r="2862" hidden="1" customHeight="1" spans="1:3">
      <c r="A2862" s="11">
        <v>3071</v>
      </c>
      <c r="B2862" s="25">
        <v>1</v>
      </c>
      <c r="C2862" s="52">
        <v>79100</v>
      </c>
    </row>
    <row r="2863" hidden="1" customHeight="1" spans="1:3">
      <c r="A2863" s="11">
        <v>3072</v>
      </c>
      <c r="B2863" s="25">
        <v>1</v>
      </c>
      <c r="C2863" s="52">
        <v>83000</v>
      </c>
    </row>
    <row r="2864" hidden="1" customHeight="1" spans="1:3">
      <c r="A2864" s="11">
        <v>3073</v>
      </c>
      <c r="B2864" s="25">
        <v>1</v>
      </c>
      <c r="C2864" s="52">
        <v>317400</v>
      </c>
    </row>
    <row r="2865" hidden="1" customHeight="1" spans="1:3">
      <c r="A2865" s="11">
        <v>3074</v>
      </c>
      <c r="B2865" s="25">
        <v>1</v>
      </c>
      <c r="C2865" s="52">
        <v>103500</v>
      </c>
    </row>
    <row r="2866" hidden="1" customHeight="1" spans="1:3">
      <c r="A2866" s="11">
        <v>3075</v>
      </c>
      <c r="B2866" s="25">
        <v>1</v>
      </c>
      <c r="C2866" s="52">
        <v>858000</v>
      </c>
    </row>
    <row r="2867" hidden="1" customHeight="1" spans="1:3">
      <c r="A2867" s="11">
        <v>3076</v>
      </c>
      <c r="B2867" s="25">
        <v>3</v>
      </c>
      <c r="C2867" s="52">
        <v>359500</v>
      </c>
    </row>
    <row r="2868" hidden="1" customHeight="1" spans="1:3">
      <c r="A2868" s="11">
        <v>3077</v>
      </c>
      <c r="B2868" s="25">
        <v>1</v>
      </c>
      <c r="C2868" s="52">
        <v>2124000</v>
      </c>
    </row>
    <row r="2869" hidden="1" customHeight="1" spans="1:3">
      <c r="A2869" s="11">
        <v>3078</v>
      </c>
      <c r="B2869" s="25">
        <v>1</v>
      </c>
      <c r="C2869" s="52">
        <v>843200</v>
      </c>
    </row>
    <row r="2870" hidden="1" customHeight="1" spans="1:3">
      <c r="A2870" s="11">
        <v>3080</v>
      </c>
      <c r="B2870" s="25">
        <v>4</v>
      </c>
      <c r="C2870" s="52">
        <v>30627800</v>
      </c>
    </row>
    <row r="2871" hidden="1" customHeight="1" spans="1:3">
      <c r="A2871" s="11">
        <v>3081</v>
      </c>
      <c r="B2871" s="25">
        <v>1</v>
      </c>
      <c r="C2871" s="52">
        <v>200600</v>
      </c>
    </row>
    <row r="2872" hidden="1" customHeight="1" spans="1:3">
      <c r="A2872" s="11">
        <v>3082</v>
      </c>
      <c r="B2872" s="25">
        <v>1</v>
      </c>
      <c r="C2872" s="52">
        <v>77900</v>
      </c>
    </row>
    <row r="2873" hidden="1" customHeight="1" spans="1:3">
      <c r="A2873" s="11">
        <v>3083</v>
      </c>
      <c r="B2873" s="25">
        <v>1</v>
      </c>
      <c r="C2873" s="52">
        <v>30300</v>
      </c>
    </row>
    <row r="2874" hidden="1" customHeight="1" spans="1:3">
      <c r="A2874" s="11">
        <v>3084</v>
      </c>
      <c r="B2874" s="25">
        <v>1</v>
      </c>
      <c r="C2874" s="52">
        <v>438400</v>
      </c>
    </row>
    <row r="2875" hidden="1" customHeight="1" spans="1:3">
      <c r="A2875" s="11">
        <v>3085</v>
      </c>
      <c r="B2875" s="25">
        <v>1</v>
      </c>
      <c r="C2875" s="52">
        <v>130300</v>
      </c>
    </row>
    <row r="2876" hidden="1" customHeight="1" spans="1:3">
      <c r="A2876" s="11">
        <v>3086</v>
      </c>
      <c r="B2876" s="25">
        <v>1</v>
      </c>
      <c r="C2876" s="52">
        <v>57000</v>
      </c>
    </row>
    <row r="2877" hidden="1" customHeight="1" spans="1:3">
      <c r="A2877" s="11">
        <v>3087</v>
      </c>
      <c r="B2877" s="25">
        <v>1</v>
      </c>
      <c r="C2877" s="52">
        <v>442500</v>
      </c>
    </row>
    <row r="2878" hidden="1" customHeight="1" spans="1:3">
      <c r="A2878" s="11">
        <v>3088</v>
      </c>
      <c r="B2878" s="25">
        <v>2</v>
      </c>
      <c r="C2878" s="52">
        <v>245500</v>
      </c>
    </row>
    <row r="2879" hidden="1" customHeight="1" spans="1:3">
      <c r="A2879" s="11">
        <v>3089</v>
      </c>
      <c r="B2879" s="25">
        <v>1</v>
      </c>
      <c r="C2879" s="52">
        <v>51800</v>
      </c>
    </row>
    <row r="2880" hidden="1" customHeight="1" spans="1:3">
      <c r="A2880" s="11">
        <v>3090</v>
      </c>
      <c r="B2880" s="25">
        <v>2</v>
      </c>
      <c r="C2880" s="52">
        <v>4563600</v>
      </c>
    </row>
    <row r="2881" hidden="1" customHeight="1" spans="1:3">
      <c r="A2881" s="11">
        <v>3091</v>
      </c>
      <c r="B2881" s="25">
        <v>3</v>
      </c>
      <c r="C2881" s="52">
        <v>2694400</v>
      </c>
    </row>
    <row r="2882" hidden="1" customHeight="1" spans="1:3">
      <c r="A2882" s="11">
        <v>3092</v>
      </c>
      <c r="B2882" s="25">
        <v>1</v>
      </c>
      <c r="C2882" s="52">
        <v>177700</v>
      </c>
    </row>
    <row r="2883" hidden="1" customHeight="1" spans="1:3">
      <c r="A2883" s="11">
        <v>3093</v>
      </c>
      <c r="B2883" s="25">
        <v>1</v>
      </c>
      <c r="C2883" s="52">
        <v>4610700</v>
      </c>
    </row>
    <row r="2884" hidden="1" customHeight="1" spans="1:3">
      <c r="A2884" s="11">
        <v>3094</v>
      </c>
      <c r="B2884" s="25">
        <v>1</v>
      </c>
      <c r="C2884" s="52">
        <v>452900</v>
      </c>
    </row>
    <row r="2885" hidden="1" customHeight="1" spans="1:3">
      <c r="A2885" s="11">
        <v>3095</v>
      </c>
      <c r="B2885" s="25">
        <v>1</v>
      </c>
      <c r="C2885" s="52">
        <v>29600</v>
      </c>
    </row>
    <row r="2886" hidden="1" customHeight="1" spans="1:3">
      <c r="A2886" s="11">
        <v>3096</v>
      </c>
      <c r="B2886" s="25">
        <v>1</v>
      </c>
      <c r="C2886" s="52">
        <v>61300</v>
      </c>
    </row>
    <row r="2887" hidden="1" customHeight="1" spans="1:3">
      <c r="A2887" s="11">
        <v>3097</v>
      </c>
      <c r="B2887" s="25">
        <v>1</v>
      </c>
      <c r="C2887" s="52">
        <v>69600</v>
      </c>
    </row>
    <row r="2888" hidden="1" customHeight="1" spans="1:3">
      <c r="A2888" s="11">
        <v>3098</v>
      </c>
      <c r="B2888" s="25">
        <v>1</v>
      </c>
      <c r="C2888" s="52">
        <v>2815200</v>
      </c>
    </row>
    <row r="2889" hidden="1" customHeight="1" spans="1:3">
      <c r="A2889" s="11">
        <v>3099</v>
      </c>
      <c r="B2889" s="25">
        <v>1</v>
      </c>
      <c r="C2889" s="52">
        <v>250800</v>
      </c>
    </row>
    <row r="2890" hidden="1" customHeight="1" spans="1:3">
      <c r="A2890" s="11">
        <v>3100</v>
      </c>
      <c r="B2890" s="25">
        <v>1</v>
      </c>
      <c r="C2890" s="52">
        <v>36200</v>
      </c>
    </row>
    <row r="2891" hidden="1" customHeight="1" spans="1:3">
      <c r="A2891" s="11">
        <v>3101</v>
      </c>
      <c r="B2891" s="25">
        <v>1</v>
      </c>
      <c r="C2891" s="52">
        <v>100200</v>
      </c>
    </row>
    <row r="2892" hidden="1" customHeight="1" spans="1:3">
      <c r="A2892" s="11">
        <v>3102</v>
      </c>
      <c r="B2892" s="25">
        <v>2</v>
      </c>
      <c r="C2892" s="52">
        <v>928100</v>
      </c>
    </row>
    <row r="2893" hidden="1" customHeight="1" spans="1:3">
      <c r="A2893" s="11">
        <v>3103</v>
      </c>
      <c r="B2893" s="25">
        <v>4</v>
      </c>
      <c r="C2893" s="52">
        <v>14785600</v>
      </c>
    </row>
    <row r="2894" hidden="1" customHeight="1" spans="1:3">
      <c r="A2894" s="11">
        <v>3104</v>
      </c>
      <c r="B2894" s="25">
        <v>1</v>
      </c>
      <c r="C2894" s="52">
        <v>121200</v>
      </c>
    </row>
    <row r="2895" customHeight="1" spans="1:3">
      <c r="A2895" s="11">
        <v>3105</v>
      </c>
      <c r="B2895" s="25">
        <v>1</v>
      </c>
      <c r="C2895" s="52">
        <v>1711000</v>
      </c>
    </row>
    <row r="2896" hidden="1" customHeight="1" spans="1:3">
      <c r="A2896" s="11">
        <v>3106</v>
      </c>
      <c r="B2896" s="25">
        <v>1</v>
      </c>
      <c r="C2896" s="52">
        <v>438100</v>
      </c>
    </row>
    <row r="2897" hidden="1" customHeight="1" spans="1:3">
      <c r="A2897" s="11">
        <v>3108</v>
      </c>
      <c r="B2897" s="25">
        <v>1</v>
      </c>
      <c r="C2897" s="52">
        <v>148200</v>
      </c>
    </row>
    <row r="2898" hidden="1" customHeight="1" spans="1:3">
      <c r="A2898" s="11">
        <v>3109</v>
      </c>
      <c r="B2898" s="25">
        <v>1</v>
      </c>
      <c r="C2898" s="52">
        <v>84200</v>
      </c>
    </row>
    <row r="2899" hidden="1" customHeight="1" spans="1:3">
      <c r="A2899" s="11">
        <v>3110</v>
      </c>
      <c r="B2899" s="25">
        <v>1</v>
      </c>
      <c r="C2899" s="52">
        <v>121800</v>
      </c>
    </row>
    <row r="2900" customHeight="1" spans="1:3">
      <c r="A2900" s="11">
        <v>3111</v>
      </c>
      <c r="B2900" s="25">
        <v>1</v>
      </c>
      <c r="C2900" s="52">
        <v>209700</v>
      </c>
    </row>
    <row r="2901" hidden="1" customHeight="1" spans="1:3">
      <c r="A2901" s="11">
        <v>3112</v>
      </c>
      <c r="B2901" s="25">
        <v>1</v>
      </c>
      <c r="C2901" s="52">
        <v>209500</v>
      </c>
    </row>
    <row r="2902" hidden="1" customHeight="1" spans="1:3">
      <c r="A2902" s="11">
        <v>3113</v>
      </c>
      <c r="B2902" s="25">
        <v>1</v>
      </c>
      <c r="C2902" s="52">
        <v>358600</v>
      </c>
    </row>
    <row r="2903" hidden="1" customHeight="1" spans="1:3">
      <c r="A2903" s="11">
        <v>3115</v>
      </c>
      <c r="B2903" s="25">
        <v>1</v>
      </c>
      <c r="C2903" s="52">
        <v>123100</v>
      </c>
    </row>
    <row r="2904" hidden="1" customHeight="1" spans="1:3">
      <c r="A2904" s="11">
        <v>3116</v>
      </c>
      <c r="B2904" s="25">
        <v>1</v>
      </c>
      <c r="C2904" s="52">
        <v>35400</v>
      </c>
    </row>
    <row r="2905" hidden="1" customHeight="1" spans="1:3">
      <c r="A2905" s="11">
        <v>3117</v>
      </c>
      <c r="B2905" s="25">
        <v>1</v>
      </c>
      <c r="C2905" s="52">
        <v>62800</v>
      </c>
    </row>
    <row r="2906" hidden="1" customHeight="1" spans="1:3">
      <c r="A2906" s="11">
        <v>3118</v>
      </c>
      <c r="B2906" s="25">
        <v>1</v>
      </c>
      <c r="C2906" s="52">
        <v>82600</v>
      </c>
    </row>
    <row r="2907" hidden="1" customHeight="1" spans="1:3">
      <c r="A2907" s="11">
        <v>3119</v>
      </c>
      <c r="B2907" s="25">
        <v>2</v>
      </c>
      <c r="C2907" s="52">
        <v>932200</v>
      </c>
    </row>
    <row r="2908" customHeight="1" spans="1:3">
      <c r="A2908" s="11">
        <v>3120</v>
      </c>
      <c r="B2908" s="25">
        <v>12</v>
      </c>
      <c r="C2908" s="52">
        <v>5513100</v>
      </c>
    </row>
    <row r="2909" hidden="1" customHeight="1" spans="1:3">
      <c r="A2909" s="11">
        <v>3121</v>
      </c>
      <c r="B2909" s="25">
        <v>1</v>
      </c>
      <c r="C2909" s="52">
        <v>192500</v>
      </c>
    </row>
    <row r="2910" hidden="1" customHeight="1" spans="1:3">
      <c r="A2910" s="11">
        <v>3122</v>
      </c>
      <c r="B2910" s="25">
        <v>1</v>
      </c>
      <c r="C2910" s="52">
        <v>1736700</v>
      </c>
    </row>
    <row r="2911" hidden="1" customHeight="1" spans="1:3">
      <c r="A2911" s="11">
        <v>3124</v>
      </c>
      <c r="B2911" s="25">
        <v>1</v>
      </c>
      <c r="C2911" s="52">
        <v>556800</v>
      </c>
    </row>
    <row r="2912" customHeight="1" spans="1:3">
      <c r="A2912" s="11">
        <v>3125</v>
      </c>
      <c r="B2912" s="25">
        <v>1</v>
      </c>
      <c r="C2912" s="52">
        <v>1062000</v>
      </c>
    </row>
    <row r="2913" hidden="1" customHeight="1" spans="1:3">
      <c r="A2913" s="11">
        <v>3126</v>
      </c>
      <c r="B2913" s="25">
        <v>1</v>
      </c>
      <c r="C2913" s="52">
        <v>254900</v>
      </c>
    </row>
    <row r="2914" hidden="1" customHeight="1" spans="1:3">
      <c r="A2914" s="11">
        <v>3127</v>
      </c>
      <c r="B2914" s="25">
        <v>2</v>
      </c>
      <c r="C2914" s="52">
        <v>2721400</v>
      </c>
    </row>
    <row r="2915" hidden="1" customHeight="1" spans="1:3">
      <c r="A2915" s="11">
        <v>3128</v>
      </c>
      <c r="B2915" s="25">
        <v>2</v>
      </c>
      <c r="C2915" s="52">
        <v>164700</v>
      </c>
    </row>
    <row r="2916" hidden="1" customHeight="1" spans="1:3">
      <c r="A2916" s="11">
        <v>3129</v>
      </c>
      <c r="B2916" s="25">
        <v>1</v>
      </c>
      <c r="C2916" s="52">
        <v>4181500</v>
      </c>
    </row>
    <row r="2917" hidden="1" customHeight="1" spans="1:3">
      <c r="A2917" s="11">
        <v>3130</v>
      </c>
      <c r="B2917" s="25">
        <v>1</v>
      </c>
      <c r="C2917" s="52">
        <v>2618800</v>
      </c>
    </row>
    <row r="2918" hidden="1" customHeight="1" spans="1:3">
      <c r="A2918" s="11">
        <v>3131</v>
      </c>
      <c r="B2918" s="25">
        <v>1</v>
      </c>
      <c r="C2918" s="52">
        <v>136800</v>
      </c>
    </row>
    <row r="2919" hidden="1" customHeight="1" spans="1:3">
      <c r="A2919" s="11">
        <v>3132</v>
      </c>
      <c r="B2919" s="25">
        <v>1</v>
      </c>
      <c r="C2919" s="52">
        <v>435600</v>
      </c>
    </row>
    <row r="2920" hidden="1" customHeight="1" spans="1:3">
      <c r="A2920" s="11">
        <v>3133</v>
      </c>
      <c r="B2920" s="25">
        <v>2</v>
      </c>
      <c r="C2920" s="52">
        <v>1899600</v>
      </c>
    </row>
    <row r="2921" hidden="1" customHeight="1" spans="1:3">
      <c r="A2921" s="11">
        <v>3134</v>
      </c>
      <c r="B2921" s="25">
        <v>2</v>
      </c>
      <c r="C2921" s="52">
        <v>341100</v>
      </c>
    </row>
    <row r="2922" hidden="1" customHeight="1" spans="1:3">
      <c r="A2922" s="11">
        <v>3135</v>
      </c>
      <c r="B2922" s="25">
        <v>5</v>
      </c>
      <c r="C2922" s="52">
        <v>20337600</v>
      </c>
    </row>
    <row r="2923" hidden="1" customHeight="1" spans="1:3">
      <c r="A2923" s="11">
        <v>3136</v>
      </c>
      <c r="B2923" s="25">
        <v>1</v>
      </c>
      <c r="C2923" s="52">
        <v>368109400</v>
      </c>
    </row>
    <row r="2924" customHeight="1" spans="1:3">
      <c r="A2924" s="11">
        <v>3137</v>
      </c>
      <c r="B2924" s="25">
        <v>1</v>
      </c>
      <c r="C2924" s="52">
        <v>60900</v>
      </c>
    </row>
    <row r="2925" hidden="1" customHeight="1" spans="1:3">
      <c r="A2925" s="11">
        <v>3138</v>
      </c>
      <c r="B2925" s="25">
        <v>1</v>
      </c>
      <c r="C2925" s="52">
        <v>34700</v>
      </c>
    </row>
    <row r="2926" hidden="1" customHeight="1" spans="1:3">
      <c r="A2926" s="11">
        <v>3139</v>
      </c>
      <c r="B2926" s="25">
        <v>1</v>
      </c>
      <c r="C2926" s="52">
        <v>18900</v>
      </c>
    </row>
    <row r="2927" hidden="1" customHeight="1" spans="1:3">
      <c r="A2927" s="11">
        <v>3140</v>
      </c>
      <c r="B2927" s="25">
        <v>1</v>
      </c>
      <c r="C2927" s="52">
        <v>94200</v>
      </c>
    </row>
    <row r="2928" hidden="1" customHeight="1" spans="1:3">
      <c r="A2928" s="11">
        <v>3141</v>
      </c>
      <c r="B2928" s="25">
        <v>1</v>
      </c>
      <c r="C2928" s="52">
        <v>215200</v>
      </c>
    </row>
    <row r="2929" hidden="1" customHeight="1" spans="1:3">
      <c r="A2929" s="11">
        <v>3142</v>
      </c>
      <c r="B2929" s="25">
        <v>1</v>
      </c>
      <c r="C2929" s="52">
        <v>28300</v>
      </c>
    </row>
    <row r="2930" hidden="1" customHeight="1" spans="1:3">
      <c r="A2930" s="11">
        <v>3143</v>
      </c>
      <c r="B2930" s="25">
        <v>1</v>
      </c>
      <c r="C2930" s="52">
        <v>73400</v>
      </c>
    </row>
    <row r="2931" hidden="1" customHeight="1" spans="1:3">
      <c r="A2931" s="11">
        <v>3144</v>
      </c>
      <c r="B2931" s="25">
        <v>1</v>
      </c>
      <c r="C2931" s="52">
        <v>29600</v>
      </c>
    </row>
    <row r="2932" hidden="1" customHeight="1" spans="1:3">
      <c r="A2932" s="11">
        <v>3145</v>
      </c>
      <c r="B2932" s="25">
        <v>1</v>
      </c>
      <c r="C2932" s="52">
        <v>29600</v>
      </c>
    </row>
    <row r="2933" hidden="1" customHeight="1" spans="1:3">
      <c r="A2933" s="11">
        <v>3146</v>
      </c>
      <c r="B2933" s="25">
        <v>10</v>
      </c>
      <c r="C2933" s="52">
        <v>5743200</v>
      </c>
    </row>
    <row r="2934" hidden="1" customHeight="1" spans="1:3">
      <c r="A2934" s="11">
        <v>3147</v>
      </c>
      <c r="B2934" s="25">
        <v>1</v>
      </c>
      <c r="C2934" s="52">
        <v>29600</v>
      </c>
    </row>
    <row r="2935" hidden="1" customHeight="1" spans="1:3">
      <c r="A2935" s="11">
        <v>3148</v>
      </c>
      <c r="B2935" s="25">
        <v>1</v>
      </c>
      <c r="C2935" s="52">
        <v>516400</v>
      </c>
    </row>
    <row r="2936" hidden="1" customHeight="1" spans="1:3">
      <c r="A2936" s="11">
        <v>3149</v>
      </c>
      <c r="B2936" s="25">
        <v>1</v>
      </c>
      <c r="C2936" s="52">
        <v>507000</v>
      </c>
    </row>
    <row r="2937" hidden="1" customHeight="1" spans="1:3">
      <c r="A2937" s="11">
        <v>3151</v>
      </c>
      <c r="B2937" s="25">
        <v>1</v>
      </c>
      <c r="C2937" s="52">
        <v>504500</v>
      </c>
    </row>
    <row r="2938" hidden="1" customHeight="1" spans="1:3">
      <c r="A2938" s="11">
        <v>3152</v>
      </c>
      <c r="B2938" s="25">
        <v>1</v>
      </c>
      <c r="C2938" s="52">
        <v>147200</v>
      </c>
    </row>
    <row r="2939" hidden="1" customHeight="1" spans="1:3">
      <c r="A2939" s="11">
        <v>3153</v>
      </c>
      <c r="B2939" s="25">
        <v>1</v>
      </c>
      <c r="C2939" s="52">
        <v>141200</v>
      </c>
    </row>
    <row r="2940" hidden="1" customHeight="1" spans="1:3">
      <c r="A2940" s="11">
        <v>3154</v>
      </c>
      <c r="B2940" s="25">
        <v>1</v>
      </c>
      <c r="C2940" s="52">
        <v>1359200</v>
      </c>
    </row>
    <row r="2941" hidden="1" customHeight="1" spans="1:3">
      <c r="A2941" s="11">
        <v>3155</v>
      </c>
      <c r="B2941" s="25">
        <v>2</v>
      </c>
      <c r="C2941" s="52">
        <v>2166800</v>
      </c>
    </row>
    <row r="2942" hidden="1" customHeight="1" spans="1:3">
      <c r="A2942" s="11">
        <v>3156</v>
      </c>
      <c r="B2942" s="25">
        <v>2</v>
      </c>
      <c r="C2942" s="52">
        <v>9572000</v>
      </c>
    </row>
    <row r="2943" hidden="1" customHeight="1" spans="1:3">
      <c r="A2943" s="11">
        <v>3157</v>
      </c>
      <c r="B2943" s="25">
        <v>2</v>
      </c>
      <c r="C2943" s="52">
        <v>150300</v>
      </c>
    </row>
    <row r="2944" hidden="1" customHeight="1" spans="1:3">
      <c r="A2944" s="11">
        <v>3158</v>
      </c>
      <c r="B2944" s="25">
        <v>2</v>
      </c>
      <c r="C2944" s="52">
        <v>177100</v>
      </c>
    </row>
    <row r="2945" hidden="1" customHeight="1" spans="1:3">
      <c r="A2945" s="11">
        <v>3159</v>
      </c>
      <c r="B2945" s="25">
        <v>1</v>
      </c>
      <c r="C2945" s="52">
        <v>181600</v>
      </c>
    </row>
    <row r="2946" hidden="1" customHeight="1" spans="1:3">
      <c r="A2946" s="11">
        <v>3160</v>
      </c>
      <c r="B2946" s="25">
        <v>1</v>
      </c>
      <c r="C2946" s="52">
        <v>134500</v>
      </c>
    </row>
    <row r="2947" hidden="1" customHeight="1" spans="1:3">
      <c r="A2947" s="11">
        <v>3161</v>
      </c>
      <c r="B2947" s="25">
        <v>1</v>
      </c>
      <c r="C2947" s="52">
        <v>119200</v>
      </c>
    </row>
    <row r="2948" hidden="1" customHeight="1" spans="1:3">
      <c r="A2948" s="11">
        <v>3162</v>
      </c>
      <c r="B2948" s="25">
        <v>1</v>
      </c>
      <c r="C2948" s="52">
        <v>60100</v>
      </c>
    </row>
    <row r="2949" hidden="1" customHeight="1" spans="1:3">
      <c r="A2949" s="11">
        <v>3163</v>
      </c>
      <c r="B2949" s="25">
        <v>2</v>
      </c>
      <c r="C2949" s="52">
        <v>19470000</v>
      </c>
    </row>
    <row r="2950" hidden="1" customHeight="1" spans="1:3">
      <c r="A2950" s="11">
        <v>3164</v>
      </c>
      <c r="B2950" s="25">
        <v>1</v>
      </c>
      <c r="C2950" s="52">
        <v>59000</v>
      </c>
    </row>
    <row r="2951" hidden="1" customHeight="1" spans="1:3">
      <c r="A2951" s="11">
        <v>3165</v>
      </c>
      <c r="B2951" s="25">
        <v>1</v>
      </c>
      <c r="C2951" s="52">
        <v>175400</v>
      </c>
    </row>
    <row r="2952" customHeight="1" spans="1:3">
      <c r="A2952" s="11">
        <v>3166</v>
      </c>
      <c r="B2952" s="25">
        <v>1</v>
      </c>
      <c r="C2952" s="52">
        <v>92300</v>
      </c>
    </row>
    <row r="2953" hidden="1" customHeight="1" spans="1:3">
      <c r="A2953" s="11">
        <v>3167</v>
      </c>
      <c r="B2953" s="25">
        <v>1</v>
      </c>
      <c r="C2953" s="52">
        <v>40200</v>
      </c>
    </row>
    <row r="2954" hidden="1" customHeight="1" spans="1:3">
      <c r="A2954" s="11">
        <v>3168</v>
      </c>
      <c r="B2954" s="25">
        <v>3</v>
      </c>
      <c r="C2954" s="52">
        <v>5105500</v>
      </c>
    </row>
    <row r="2955" hidden="1" customHeight="1" spans="1:3">
      <c r="A2955" s="11">
        <v>3169</v>
      </c>
      <c r="B2955" s="25">
        <v>1</v>
      </c>
      <c r="C2955" s="52">
        <v>2964400</v>
      </c>
    </row>
    <row r="2956" hidden="1" customHeight="1" spans="1:3">
      <c r="A2956" s="11">
        <v>3170</v>
      </c>
      <c r="B2956" s="25">
        <v>1</v>
      </c>
      <c r="C2956" s="52">
        <v>677000</v>
      </c>
    </row>
    <row r="2957" hidden="1" customHeight="1" spans="1:3">
      <c r="A2957" s="11">
        <v>3171</v>
      </c>
      <c r="B2957" s="25">
        <v>1</v>
      </c>
      <c r="C2957" s="52">
        <v>62000</v>
      </c>
    </row>
    <row r="2958" hidden="1" customHeight="1" spans="1:3">
      <c r="A2958" s="11">
        <v>3172</v>
      </c>
      <c r="B2958" s="25">
        <v>1</v>
      </c>
      <c r="C2958" s="52">
        <v>61300</v>
      </c>
    </row>
    <row r="2959" hidden="1" customHeight="1" spans="1:3">
      <c r="A2959" s="11">
        <v>3173</v>
      </c>
      <c r="B2959" s="25">
        <v>1</v>
      </c>
      <c r="C2959" s="52">
        <v>59300</v>
      </c>
    </row>
    <row r="2960" hidden="1" customHeight="1" spans="1:3">
      <c r="A2960" s="11">
        <v>3174</v>
      </c>
      <c r="B2960" s="25">
        <v>1</v>
      </c>
      <c r="C2960" s="52">
        <v>112000</v>
      </c>
    </row>
    <row r="2961" hidden="1" customHeight="1" spans="1:3">
      <c r="A2961" s="11">
        <v>3175</v>
      </c>
      <c r="B2961" s="25">
        <v>1</v>
      </c>
      <c r="C2961" s="52">
        <v>187900</v>
      </c>
    </row>
    <row r="2962" hidden="1" customHeight="1" spans="1:3">
      <c r="A2962" s="11">
        <v>3176</v>
      </c>
      <c r="B2962" s="25">
        <v>1</v>
      </c>
      <c r="C2962" s="52">
        <v>1298100</v>
      </c>
    </row>
    <row r="2963" hidden="1" customHeight="1" spans="1:3">
      <c r="A2963" s="11">
        <v>3177</v>
      </c>
      <c r="B2963" s="25">
        <v>1</v>
      </c>
      <c r="C2963" s="52">
        <v>59100</v>
      </c>
    </row>
    <row r="2964" hidden="1" customHeight="1" spans="1:3">
      <c r="A2964" s="11">
        <v>3179</v>
      </c>
      <c r="B2964" s="25">
        <v>1</v>
      </c>
      <c r="C2964" s="52">
        <v>40200</v>
      </c>
    </row>
    <row r="2965" hidden="1" customHeight="1" spans="1:3">
      <c r="A2965" s="11">
        <v>3180</v>
      </c>
      <c r="B2965" s="25">
        <v>2</v>
      </c>
      <c r="C2965" s="52">
        <v>819400</v>
      </c>
    </row>
    <row r="2966" hidden="1" customHeight="1" spans="1:3">
      <c r="A2966" s="11">
        <v>3182</v>
      </c>
      <c r="B2966" s="25">
        <v>1</v>
      </c>
      <c r="C2966" s="52">
        <v>2098200</v>
      </c>
    </row>
    <row r="2967" hidden="1" customHeight="1" spans="1:3">
      <c r="A2967" s="11">
        <v>3183</v>
      </c>
      <c r="B2967" s="25">
        <v>1</v>
      </c>
      <c r="C2967" s="52">
        <v>1062000</v>
      </c>
    </row>
    <row r="2968" hidden="1" customHeight="1" spans="1:3">
      <c r="A2968" s="11">
        <v>3184</v>
      </c>
      <c r="B2968" s="25">
        <v>1</v>
      </c>
      <c r="C2968" s="52">
        <v>231500</v>
      </c>
    </row>
    <row r="2969" hidden="1" customHeight="1" spans="1:3">
      <c r="A2969" s="11">
        <v>3185</v>
      </c>
      <c r="B2969" s="25">
        <v>1</v>
      </c>
      <c r="C2969" s="52">
        <v>578200</v>
      </c>
    </row>
    <row r="2970" hidden="1" customHeight="1" spans="1:3">
      <c r="A2970" s="11">
        <v>3186</v>
      </c>
      <c r="B2970" s="25">
        <v>1</v>
      </c>
      <c r="C2970" s="52">
        <v>11500</v>
      </c>
    </row>
    <row r="2971" hidden="1" customHeight="1" spans="1:3">
      <c r="A2971" s="11">
        <v>3188</v>
      </c>
      <c r="B2971" s="25">
        <v>1</v>
      </c>
      <c r="C2971" s="52">
        <v>242000</v>
      </c>
    </row>
    <row r="2972" hidden="1" customHeight="1" spans="1:3">
      <c r="A2972" s="11">
        <v>3189</v>
      </c>
      <c r="B2972" s="25">
        <v>1</v>
      </c>
      <c r="C2972" s="52">
        <v>4017400</v>
      </c>
    </row>
    <row r="2973" hidden="1" customHeight="1" spans="1:3">
      <c r="A2973" s="11">
        <v>3190</v>
      </c>
      <c r="B2973" s="25">
        <v>2</v>
      </c>
      <c r="C2973" s="52">
        <v>395400</v>
      </c>
    </row>
    <row r="2974" hidden="1" customHeight="1" spans="1:3">
      <c r="A2974" s="11">
        <v>3191</v>
      </c>
      <c r="B2974" s="25">
        <v>1</v>
      </c>
      <c r="C2974" s="52">
        <v>362300</v>
      </c>
    </row>
    <row r="2975" hidden="1" customHeight="1" spans="1:3">
      <c r="A2975" s="11">
        <v>3192</v>
      </c>
      <c r="B2975" s="25">
        <v>1</v>
      </c>
      <c r="C2975" s="52">
        <v>72500</v>
      </c>
    </row>
    <row r="2976" hidden="1" customHeight="1" spans="1:3">
      <c r="A2976" s="11">
        <v>3193</v>
      </c>
      <c r="B2976" s="25">
        <v>1</v>
      </c>
      <c r="C2976" s="52">
        <v>59600</v>
      </c>
    </row>
    <row r="2977" hidden="1" customHeight="1" spans="1:3">
      <c r="A2977" s="11">
        <v>3194</v>
      </c>
      <c r="B2977" s="25">
        <v>1</v>
      </c>
      <c r="C2977" s="52">
        <v>167400</v>
      </c>
    </row>
    <row r="2978" hidden="1" customHeight="1" spans="1:3">
      <c r="A2978" s="11">
        <v>3195</v>
      </c>
      <c r="B2978" s="25">
        <v>2</v>
      </c>
      <c r="C2978" s="52">
        <v>6013600</v>
      </c>
    </row>
    <row r="2979" hidden="1" customHeight="1" spans="1:3">
      <c r="A2979" s="11">
        <v>3196</v>
      </c>
      <c r="B2979" s="25">
        <v>1</v>
      </c>
      <c r="C2979" s="52">
        <v>1829700</v>
      </c>
    </row>
    <row r="2980" hidden="1" customHeight="1" spans="1:3">
      <c r="A2980" s="11">
        <v>3197</v>
      </c>
      <c r="B2980" s="25">
        <v>1</v>
      </c>
      <c r="C2980" s="52">
        <v>48900</v>
      </c>
    </row>
    <row r="2981" hidden="1" customHeight="1" spans="1:3">
      <c r="A2981" s="11">
        <v>3198</v>
      </c>
      <c r="B2981" s="25">
        <v>1</v>
      </c>
      <c r="C2981" s="52">
        <v>2447400</v>
      </c>
    </row>
    <row r="2982" hidden="1" customHeight="1" spans="1:3">
      <c r="A2982" s="11">
        <v>3199</v>
      </c>
      <c r="B2982" s="25">
        <v>1</v>
      </c>
      <c r="C2982" s="52">
        <v>23200</v>
      </c>
    </row>
    <row r="2983" customHeight="1" spans="1:3">
      <c r="A2983" s="11">
        <v>3200</v>
      </c>
      <c r="B2983" s="25">
        <v>1</v>
      </c>
      <c r="C2983" s="52">
        <v>139600</v>
      </c>
    </row>
    <row r="2984" hidden="1" customHeight="1" spans="1:3">
      <c r="A2984" s="11">
        <v>3201</v>
      </c>
      <c r="B2984" s="25">
        <v>1</v>
      </c>
      <c r="C2984" s="52">
        <v>82600</v>
      </c>
    </row>
    <row r="2985" hidden="1" customHeight="1" spans="1:3">
      <c r="A2985" s="11">
        <v>3202</v>
      </c>
      <c r="B2985" s="25">
        <v>1</v>
      </c>
      <c r="C2985" s="52">
        <v>6011500</v>
      </c>
    </row>
    <row r="2986" hidden="1" customHeight="1" spans="1:3">
      <c r="A2986" s="11">
        <v>3205</v>
      </c>
      <c r="B2986" s="25">
        <v>1</v>
      </c>
      <c r="C2986" s="52">
        <v>185300</v>
      </c>
    </row>
    <row r="2987" hidden="1" customHeight="1" spans="1:3">
      <c r="A2987" s="11">
        <v>3206</v>
      </c>
      <c r="B2987" s="25">
        <v>4</v>
      </c>
      <c r="C2987" s="52">
        <v>5905900</v>
      </c>
    </row>
    <row r="2988" hidden="1" customHeight="1" spans="1:3">
      <c r="A2988" s="11">
        <v>3207</v>
      </c>
      <c r="B2988" s="25">
        <v>1</v>
      </c>
      <c r="C2988" s="52">
        <v>13117100</v>
      </c>
    </row>
    <row r="2989" hidden="1" customHeight="1" spans="1:3">
      <c r="A2989" s="11">
        <v>3208</v>
      </c>
      <c r="B2989" s="25">
        <v>1</v>
      </c>
      <c r="C2989" s="52">
        <v>133800</v>
      </c>
    </row>
    <row r="2990" hidden="1" customHeight="1" spans="1:3">
      <c r="A2990" s="11">
        <v>3209</v>
      </c>
      <c r="B2990" s="25">
        <v>1</v>
      </c>
      <c r="C2990" s="52">
        <v>160900</v>
      </c>
    </row>
    <row r="2991" hidden="1" customHeight="1" spans="1:3">
      <c r="A2991" s="11">
        <v>3210</v>
      </c>
      <c r="B2991" s="25">
        <v>1</v>
      </c>
      <c r="C2991" s="52">
        <v>169200</v>
      </c>
    </row>
    <row r="2992" hidden="1" customHeight="1" spans="1:3">
      <c r="A2992" s="11">
        <v>3211</v>
      </c>
      <c r="B2992" s="25">
        <v>1</v>
      </c>
      <c r="C2992" s="52">
        <v>88300</v>
      </c>
    </row>
    <row r="2993" hidden="1" customHeight="1" spans="1:3">
      <c r="A2993" s="11">
        <v>3212</v>
      </c>
      <c r="B2993" s="25">
        <v>1</v>
      </c>
      <c r="C2993" s="52">
        <v>426400</v>
      </c>
    </row>
    <row r="2994" customHeight="1" spans="1:3">
      <c r="A2994" s="11">
        <v>3213</v>
      </c>
      <c r="B2994" s="25">
        <v>1</v>
      </c>
      <c r="C2994" s="52">
        <v>41900</v>
      </c>
    </row>
    <row r="2995" hidden="1" customHeight="1" spans="1:3">
      <c r="A2995" s="11">
        <v>3214</v>
      </c>
      <c r="B2995" s="25">
        <v>1</v>
      </c>
      <c r="C2995" s="52">
        <v>29500100</v>
      </c>
    </row>
    <row r="2996" hidden="1" customHeight="1" spans="1:3">
      <c r="A2996" s="11">
        <v>3215</v>
      </c>
      <c r="B2996" s="25">
        <v>3</v>
      </c>
      <c r="C2996" s="52">
        <v>8079900</v>
      </c>
    </row>
    <row r="2997" hidden="1" customHeight="1" spans="1:3">
      <c r="A2997" s="11">
        <v>3216</v>
      </c>
      <c r="B2997" s="25">
        <v>1</v>
      </c>
      <c r="C2997" s="52">
        <v>4131100</v>
      </c>
    </row>
    <row r="2998" hidden="1" customHeight="1" spans="1:3">
      <c r="A2998" s="11">
        <v>3217</v>
      </c>
      <c r="B2998" s="25">
        <v>1</v>
      </c>
      <c r="C2998" s="52">
        <v>246900</v>
      </c>
    </row>
    <row r="2999" hidden="1" customHeight="1" spans="1:3">
      <c r="A2999" s="11">
        <v>3218</v>
      </c>
      <c r="B2999" s="25">
        <v>1</v>
      </c>
      <c r="C2999" s="52">
        <v>4008100</v>
      </c>
    </row>
    <row r="3000" hidden="1" customHeight="1" spans="1:3">
      <c r="A3000" s="11">
        <v>3219</v>
      </c>
      <c r="B3000" s="25">
        <v>1</v>
      </c>
      <c r="C3000" s="52">
        <v>214700</v>
      </c>
    </row>
    <row r="3001" hidden="1" customHeight="1" spans="1:3">
      <c r="A3001" s="11">
        <v>3220</v>
      </c>
      <c r="B3001" s="25">
        <v>1</v>
      </c>
      <c r="C3001" s="52">
        <v>283200</v>
      </c>
    </row>
    <row r="3002" hidden="1" customHeight="1" spans="1:3">
      <c r="A3002" s="11">
        <v>3221</v>
      </c>
      <c r="B3002" s="25">
        <v>3</v>
      </c>
      <c r="C3002" s="52">
        <v>348400</v>
      </c>
    </row>
    <row r="3003" hidden="1" customHeight="1" spans="1:3">
      <c r="A3003" s="11">
        <v>3222</v>
      </c>
      <c r="B3003" s="25">
        <v>1</v>
      </c>
      <c r="C3003" s="52">
        <v>826000</v>
      </c>
    </row>
    <row r="3004" hidden="1" customHeight="1" spans="1:3">
      <c r="A3004" s="11">
        <v>3223</v>
      </c>
      <c r="B3004" s="25">
        <v>1</v>
      </c>
      <c r="C3004" s="52">
        <v>254500</v>
      </c>
    </row>
    <row r="3005" hidden="1" customHeight="1" spans="1:3">
      <c r="A3005" s="11">
        <v>3224</v>
      </c>
      <c r="B3005" s="25">
        <v>1</v>
      </c>
      <c r="C3005" s="52">
        <v>70000</v>
      </c>
    </row>
    <row r="3006" hidden="1" customHeight="1" spans="1:3">
      <c r="A3006" s="11">
        <v>3225</v>
      </c>
      <c r="B3006" s="25">
        <v>1</v>
      </c>
      <c r="C3006" s="52">
        <v>236100</v>
      </c>
    </row>
    <row r="3007" hidden="1" customHeight="1" spans="1:3">
      <c r="A3007" s="11">
        <v>3228</v>
      </c>
      <c r="B3007" s="25">
        <v>1</v>
      </c>
      <c r="C3007" s="52">
        <v>29600</v>
      </c>
    </row>
    <row r="3008" hidden="1" customHeight="1" spans="1:3">
      <c r="A3008" s="11">
        <v>3229</v>
      </c>
      <c r="B3008" s="25">
        <v>1</v>
      </c>
      <c r="C3008" s="52">
        <v>4720000</v>
      </c>
    </row>
    <row r="3009" hidden="1" customHeight="1" spans="1:3">
      <c r="A3009" s="11">
        <v>3230</v>
      </c>
      <c r="B3009" s="25">
        <v>1</v>
      </c>
      <c r="C3009" s="52">
        <v>129800</v>
      </c>
    </row>
    <row r="3010" hidden="1" customHeight="1" spans="1:3">
      <c r="A3010" s="11">
        <v>3231</v>
      </c>
      <c r="B3010" s="25">
        <v>1</v>
      </c>
      <c r="C3010" s="52">
        <v>826000</v>
      </c>
    </row>
    <row r="3011" hidden="1" customHeight="1" spans="1:3">
      <c r="A3011" s="11">
        <v>3233</v>
      </c>
      <c r="B3011" s="25">
        <v>3</v>
      </c>
      <c r="C3011" s="52">
        <v>12056000</v>
      </c>
    </row>
    <row r="3012" hidden="1" customHeight="1" spans="1:3">
      <c r="A3012" s="11">
        <v>3234</v>
      </c>
      <c r="B3012" s="25">
        <v>1</v>
      </c>
      <c r="C3012" s="52">
        <v>244700</v>
      </c>
    </row>
    <row r="3013" hidden="1" customHeight="1" spans="1:3">
      <c r="A3013" s="11">
        <v>3235</v>
      </c>
      <c r="B3013" s="25">
        <v>1</v>
      </c>
      <c r="C3013" s="52">
        <v>188900</v>
      </c>
    </row>
    <row r="3014" hidden="1" customHeight="1" spans="1:3">
      <c r="A3014" s="11">
        <v>3236</v>
      </c>
      <c r="B3014" s="25">
        <v>1</v>
      </c>
      <c r="C3014" s="52">
        <v>885000</v>
      </c>
    </row>
    <row r="3015" hidden="1" customHeight="1" spans="1:3">
      <c r="A3015" s="11">
        <v>3237</v>
      </c>
      <c r="B3015" s="25">
        <v>1</v>
      </c>
      <c r="C3015" s="52">
        <v>138900</v>
      </c>
    </row>
    <row r="3016" hidden="1" customHeight="1" spans="1:3">
      <c r="A3016" s="11">
        <v>3238</v>
      </c>
      <c r="B3016" s="25">
        <v>1</v>
      </c>
      <c r="C3016" s="52">
        <v>94400</v>
      </c>
    </row>
    <row r="3017" hidden="1" customHeight="1" spans="1:3">
      <c r="A3017" s="11">
        <v>3239</v>
      </c>
      <c r="B3017" s="25">
        <v>2</v>
      </c>
      <c r="C3017" s="52">
        <v>820700</v>
      </c>
    </row>
    <row r="3018" hidden="1" customHeight="1" spans="1:3">
      <c r="A3018" s="11">
        <v>3241</v>
      </c>
      <c r="B3018" s="25">
        <v>2</v>
      </c>
      <c r="C3018" s="52">
        <v>948200</v>
      </c>
    </row>
    <row r="3019" hidden="1" customHeight="1" spans="1:3">
      <c r="A3019" s="11">
        <v>3242</v>
      </c>
      <c r="B3019" s="25">
        <v>1</v>
      </c>
      <c r="C3019" s="52">
        <v>171500</v>
      </c>
    </row>
    <row r="3020" hidden="1" customHeight="1" spans="1:3">
      <c r="A3020" s="11">
        <v>3244</v>
      </c>
      <c r="B3020" s="25">
        <v>1</v>
      </c>
      <c r="C3020" s="52">
        <v>551500</v>
      </c>
    </row>
    <row r="3021" hidden="1" customHeight="1" spans="1:3">
      <c r="A3021" s="11">
        <v>3245</v>
      </c>
      <c r="B3021" s="25">
        <v>1</v>
      </c>
      <c r="C3021" s="52">
        <v>2830300</v>
      </c>
    </row>
    <row r="3022" hidden="1" customHeight="1" spans="1:3">
      <c r="A3022" s="11">
        <v>3246</v>
      </c>
      <c r="B3022" s="25">
        <v>1</v>
      </c>
      <c r="C3022" s="52">
        <v>295000</v>
      </c>
    </row>
    <row r="3023" hidden="1" customHeight="1" spans="1:3">
      <c r="A3023" s="11">
        <v>3247</v>
      </c>
      <c r="B3023" s="25">
        <v>1</v>
      </c>
      <c r="C3023" s="52">
        <v>2233300</v>
      </c>
    </row>
    <row r="3024" hidden="1" customHeight="1" spans="1:3">
      <c r="A3024" s="11">
        <v>3248</v>
      </c>
      <c r="B3024" s="25">
        <v>1</v>
      </c>
      <c r="C3024" s="52">
        <v>118000</v>
      </c>
    </row>
    <row r="3025" hidden="1" customHeight="1" spans="1:3">
      <c r="A3025" s="11">
        <v>3249</v>
      </c>
      <c r="B3025" s="25">
        <v>6</v>
      </c>
      <c r="C3025" s="52">
        <v>2120200</v>
      </c>
    </row>
    <row r="3026" hidden="1" customHeight="1" spans="1:3">
      <c r="A3026" s="11">
        <v>3251</v>
      </c>
      <c r="B3026" s="25">
        <v>1</v>
      </c>
      <c r="C3026" s="52">
        <v>67100</v>
      </c>
    </row>
    <row r="3027" hidden="1" customHeight="1" spans="1:3">
      <c r="A3027" s="11">
        <v>3252</v>
      </c>
      <c r="B3027" s="25">
        <v>1</v>
      </c>
      <c r="C3027" s="52">
        <v>414500</v>
      </c>
    </row>
    <row r="3028" hidden="1" customHeight="1" spans="1:3">
      <c r="A3028" s="11">
        <v>3253</v>
      </c>
      <c r="B3028" s="25">
        <v>1</v>
      </c>
      <c r="C3028" s="52">
        <v>496300</v>
      </c>
    </row>
    <row r="3029" hidden="1" customHeight="1" spans="1:3">
      <c r="A3029" s="11">
        <v>3254</v>
      </c>
      <c r="B3029" s="25">
        <v>1</v>
      </c>
      <c r="C3029" s="52">
        <v>1288700</v>
      </c>
    </row>
    <row r="3030" hidden="1" customHeight="1" spans="1:3">
      <c r="A3030" s="11">
        <v>3255</v>
      </c>
      <c r="B3030" s="25">
        <v>1</v>
      </c>
      <c r="C3030" s="52">
        <v>160900</v>
      </c>
    </row>
    <row r="3031" hidden="1" customHeight="1" spans="1:3">
      <c r="A3031" s="11">
        <v>3256</v>
      </c>
      <c r="B3031" s="25">
        <v>1</v>
      </c>
      <c r="C3031" s="52">
        <v>136900</v>
      </c>
    </row>
    <row r="3032" hidden="1" customHeight="1" spans="1:3">
      <c r="A3032" s="11">
        <v>3257</v>
      </c>
      <c r="B3032" s="25">
        <v>1</v>
      </c>
      <c r="C3032" s="52">
        <v>59100</v>
      </c>
    </row>
    <row r="3033" hidden="1" customHeight="1" spans="1:3">
      <c r="A3033" s="11">
        <v>3258</v>
      </c>
      <c r="B3033" s="25">
        <v>1</v>
      </c>
      <c r="C3033" s="52">
        <v>43300</v>
      </c>
    </row>
    <row r="3034" hidden="1" customHeight="1" spans="1:3">
      <c r="A3034" s="11">
        <v>3259</v>
      </c>
      <c r="B3034" s="25">
        <v>2</v>
      </c>
      <c r="C3034" s="52">
        <v>35282000</v>
      </c>
    </row>
    <row r="3035" hidden="1" customHeight="1" spans="1:3">
      <c r="A3035" s="11">
        <v>3260</v>
      </c>
      <c r="B3035" s="25">
        <v>1</v>
      </c>
      <c r="C3035" s="52">
        <v>66200</v>
      </c>
    </row>
    <row r="3036" hidden="1" customHeight="1" spans="1:3">
      <c r="A3036" s="11">
        <v>3261</v>
      </c>
      <c r="B3036" s="25">
        <v>1</v>
      </c>
      <c r="C3036" s="52">
        <v>59100</v>
      </c>
    </row>
    <row r="3037" hidden="1" customHeight="1" spans="1:3">
      <c r="A3037" s="11">
        <v>3262</v>
      </c>
      <c r="B3037" s="25">
        <v>1</v>
      </c>
      <c r="C3037" s="52">
        <v>107800</v>
      </c>
    </row>
    <row r="3038" hidden="1" customHeight="1" spans="1:3">
      <c r="A3038" s="11">
        <v>3263</v>
      </c>
      <c r="B3038" s="25">
        <v>2</v>
      </c>
      <c r="C3038" s="52">
        <v>2832000</v>
      </c>
    </row>
    <row r="3039" hidden="1" customHeight="1" spans="1:3">
      <c r="A3039" s="11">
        <v>3264</v>
      </c>
      <c r="B3039" s="25">
        <v>1</v>
      </c>
      <c r="C3039" s="52">
        <v>59100</v>
      </c>
    </row>
    <row r="3040" hidden="1" customHeight="1" spans="1:3">
      <c r="A3040" s="11">
        <v>3265</v>
      </c>
      <c r="B3040" s="25">
        <v>2</v>
      </c>
      <c r="C3040" s="52">
        <v>162700</v>
      </c>
    </row>
    <row r="3041" hidden="1" customHeight="1" spans="1:3">
      <c r="A3041" s="11">
        <v>3266</v>
      </c>
      <c r="B3041" s="25">
        <v>1</v>
      </c>
      <c r="C3041" s="52">
        <v>228800</v>
      </c>
    </row>
    <row r="3042" hidden="1" customHeight="1" spans="1:3">
      <c r="A3042" s="11">
        <v>3267</v>
      </c>
      <c r="B3042" s="25">
        <v>2</v>
      </c>
      <c r="C3042" s="52">
        <v>2112000</v>
      </c>
    </row>
    <row r="3043" hidden="1" customHeight="1" spans="1:3">
      <c r="A3043" s="11">
        <v>3268</v>
      </c>
      <c r="B3043" s="25">
        <v>1</v>
      </c>
      <c r="C3043" s="52">
        <v>59100</v>
      </c>
    </row>
    <row r="3044" hidden="1" customHeight="1" spans="1:3">
      <c r="A3044" s="11">
        <v>3269</v>
      </c>
      <c r="B3044" s="25">
        <v>1</v>
      </c>
      <c r="C3044" s="52">
        <v>566800</v>
      </c>
    </row>
    <row r="3045" hidden="1" customHeight="1" spans="1:3">
      <c r="A3045" s="11">
        <v>3270</v>
      </c>
      <c r="B3045" s="25">
        <v>1</v>
      </c>
      <c r="C3045" s="52">
        <v>106300</v>
      </c>
    </row>
    <row r="3046" hidden="1" customHeight="1" spans="1:3">
      <c r="A3046" s="11">
        <v>3271</v>
      </c>
      <c r="B3046" s="25">
        <v>1</v>
      </c>
      <c r="C3046" s="52">
        <v>59100</v>
      </c>
    </row>
    <row r="3047" hidden="1" customHeight="1" spans="1:3">
      <c r="A3047" s="11">
        <v>3272</v>
      </c>
      <c r="B3047" s="25">
        <v>1</v>
      </c>
      <c r="C3047" s="52">
        <v>35400</v>
      </c>
    </row>
    <row r="3048" hidden="1" customHeight="1" spans="1:3">
      <c r="A3048" s="11">
        <v>3273</v>
      </c>
      <c r="B3048" s="25">
        <v>2</v>
      </c>
      <c r="C3048" s="52">
        <v>380600</v>
      </c>
    </row>
    <row r="3049" hidden="1" customHeight="1" spans="1:3">
      <c r="A3049" s="11">
        <v>3274</v>
      </c>
      <c r="B3049" s="25">
        <v>1</v>
      </c>
      <c r="C3049" s="52">
        <v>59100</v>
      </c>
    </row>
    <row r="3050" hidden="1" customHeight="1" spans="1:3">
      <c r="A3050" s="11">
        <v>3275</v>
      </c>
      <c r="B3050" s="25">
        <v>1</v>
      </c>
      <c r="C3050" s="52">
        <v>382300</v>
      </c>
    </row>
    <row r="3051" hidden="1" customHeight="1" spans="1:3">
      <c r="A3051" s="11">
        <v>3276</v>
      </c>
      <c r="B3051" s="25">
        <v>1</v>
      </c>
      <c r="C3051" s="52">
        <v>62000</v>
      </c>
    </row>
    <row r="3052" hidden="1" customHeight="1" spans="1:3">
      <c r="A3052" s="11">
        <v>3277</v>
      </c>
      <c r="B3052" s="25">
        <v>3</v>
      </c>
      <c r="C3052" s="52">
        <v>729100</v>
      </c>
    </row>
    <row r="3053" hidden="1" customHeight="1" spans="1:3">
      <c r="A3053" s="11">
        <v>3279</v>
      </c>
      <c r="B3053" s="25">
        <v>2</v>
      </c>
      <c r="C3053" s="52">
        <v>118200</v>
      </c>
    </row>
    <row r="3054" hidden="1" customHeight="1" spans="1:3">
      <c r="A3054" s="11">
        <v>3280</v>
      </c>
      <c r="B3054" s="25">
        <v>1</v>
      </c>
      <c r="C3054" s="52">
        <v>75000</v>
      </c>
    </row>
    <row r="3055" hidden="1" customHeight="1" spans="1:3">
      <c r="A3055" s="11">
        <v>3281</v>
      </c>
      <c r="B3055" s="25">
        <v>1</v>
      </c>
      <c r="C3055" s="52">
        <v>433300</v>
      </c>
    </row>
    <row r="3056" hidden="1" customHeight="1" spans="1:3">
      <c r="A3056" s="11">
        <v>3282</v>
      </c>
      <c r="B3056" s="25">
        <v>1</v>
      </c>
      <c r="C3056" s="52">
        <v>69600</v>
      </c>
    </row>
    <row r="3057" hidden="1" customHeight="1" spans="1:3">
      <c r="A3057" s="11">
        <v>3283</v>
      </c>
      <c r="B3057" s="25">
        <v>1</v>
      </c>
      <c r="C3057" s="52">
        <v>60100</v>
      </c>
    </row>
    <row r="3058" hidden="1" customHeight="1" spans="1:3">
      <c r="A3058" s="11">
        <v>3284</v>
      </c>
      <c r="B3058" s="25">
        <v>1</v>
      </c>
      <c r="C3058" s="52">
        <v>145500</v>
      </c>
    </row>
    <row r="3059" hidden="1" customHeight="1" spans="1:3">
      <c r="A3059" s="11">
        <v>3285</v>
      </c>
      <c r="B3059" s="25">
        <v>1</v>
      </c>
      <c r="C3059" s="52">
        <v>469200</v>
      </c>
    </row>
    <row r="3060" hidden="1" customHeight="1" spans="1:3">
      <c r="A3060" s="11">
        <v>3286</v>
      </c>
      <c r="B3060" s="25">
        <v>2</v>
      </c>
      <c r="C3060" s="52">
        <v>3984100</v>
      </c>
    </row>
    <row r="3061" hidden="1" customHeight="1" spans="1:3">
      <c r="A3061" s="11">
        <v>3287</v>
      </c>
      <c r="B3061" s="25">
        <v>2</v>
      </c>
      <c r="C3061" s="52">
        <v>5463300</v>
      </c>
    </row>
    <row r="3062" hidden="1" customHeight="1" spans="1:3">
      <c r="A3062" s="11">
        <v>3288</v>
      </c>
      <c r="B3062" s="25">
        <v>1</v>
      </c>
      <c r="C3062" s="52">
        <v>1180000</v>
      </c>
    </row>
    <row r="3063" hidden="1" customHeight="1" spans="1:3">
      <c r="A3063" s="11">
        <v>3289</v>
      </c>
      <c r="B3063" s="25">
        <v>1</v>
      </c>
      <c r="C3063" s="52">
        <v>467400</v>
      </c>
    </row>
    <row r="3064" hidden="1" customHeight="1" spans="1:3">
      <c r="A3064" s="11">
        <v>3290</v>
      </c>
      <c r="B3064" s="25">
        <v>1</v>
      </c>
      <c r="C3064" s="52">
        <v>84900</v>
      </c>
    </row>
    <row r="3065" hidden="1" customHeight="1" spans="1:3">
      <c r="A3065" s="11">
        <v>3291</v>
      </c>
      <c r="B3065" s="25">
        <v>1</v>
      </c>
      <c r="C3065" s="52">
        <v>169200</v>
      </c>
    </row>
    <row r="3066" hidden="1" customHeight="1" spans="1:3">
      <c r="A3066" s="11">
        <v>3292</v>
      </c>
      <c r="B3066" s="25">
        <v>1</v>
      </c>
      <c r="C3066" s="52">
        <v>29600</v>
      </c>
    </row>
    <row r="3067" hidden="1" customHeight="1" spans="1:3">
      <c r="A3067" s="11">
        <v>3293</v>
      </c>
      <c r="B3067" s="25">
        <v>1</v>
      </c>
      <c r="C3067" s="52">
        <v>494500</v>
      </c>
    </row>
    <row r="3068" hidden="1" customHeight="1" spans="1:3">
      <c r="A3068" s="11">
        <v>3294</v>
      </c>
      <c r="B3068" s="25">
        <v>1</v>
      </c>
      <c r="C3068" s="52">
        <v>59100</v>
      </c>
    </row>
    <row r="3069" hidden="1" customHeight="1" spans="1:3">
      <c r="A3069" s="11">
        <v>3295</v>
      </c>
      <c r="B3069" s="25">
        <v>1</v>
      </c>
      <c r="C3069" s="52">
        <v>295000</v>
      </c>
    </row>
    <row r="3070" hidden="1" customHeight="1" spans="1:3">
      <c r="A3070" s="11">
        <v>3296</v>
      </c>
      <c r="B3070" s="25">
        <v>1</v>
      </c>
      <c r="C3070" s="52">
        <v>72400</v>
      </c>
    </row>
    <row r="3071" hidden="1" customHeight="1" spans="1:3">
      <c r="A3071" s="11">
        <v>3297</v>
      </c>
      <c r="B3071" s="25">
        <v>1</v>
      </c>
      <c r="C3071" s="52">
        <v>236100</v>
      </c>
    </row>
    <row r="3072" hidden="1" customHeight="1" spans="1:3">
      <c r="A3072" s="11">
        <v>3298</v>
      </c>
      <c r="B3072" s="25">
        <v>2</v>
      </c>
      <c r="C3072" s="52">
        <v>688600</v>
      </c>
    </row>
    <row r="3073" hidden="1" customHeight="1" spans="1:3">
      <c r="A3073" s="11">
        <v>3299</v>
      </c>
      <c r="B3073" s="25">
        <v>1</v>
      </c>
      <c r="C3073" s="52">
        <v>86400</v>
      </c>
    </row>
    <row r="3074" hidden="1" customHeight="1" spans="1:3">
      <c r="A3074" s="11">
        <v>3300</v>
      </c>
      <c r="B3074" s="25">
        <v>1</v>
      </c>
      <c r="C3074" s="52">
        <v>457800</v>
      </c>
    </row>
    <row r="3075" hidden="1" customHeight="1" spans="1:3">
      <c r="A3075" s="11">
        <v>3301</v>
      </c>
      <c r="B3075" s="25">
        <v>1</v>
      </c>
      <c r="C3075" s="52">
        <v>527100</v>
      </c>
    </row>
    <row r="3076" hidden="1" customHeight="1" spans="1:3">
      <c r="A3076" s="11">
        <v>3302</v>
      </c>
      <c r="B3076" s="25">
        <v>1</v>
      </c>
      <c r="C3076" s="52">
        <v>10030000</v>
      </c>
    </row>
    <row r="3077" hidden="1" customHeight="1" spans="1:3">
      <c r="A3077" s="11">
        <v>3303</v>
      </c>
      <c r="B3077" s="25">
        <v>1</v>
      </c>
      <c r="C3077" s="52">
        <v>84200</v>
      </c>
    </row>
    <row r="3078" hidden="1" customHeight="1" spans="1:3">
      <c r="A3078" s="11">
        <v>3304</v>
      </c>
      <c r="B3078" s="25">
        <v>1</v>
      </c>
      <c r="C3078" s="52">
        <v>115500</v>
      </c>
    </row>
    <row r="3079" hidden="1" customHeight="1" spans="1:3">
      <c r="A3079" s="11">
        <v>3305</v>
      </c>
      <c r="B3079" s="25">
        <v>1</v>
      </c>
      <c r="C3079" s="52">
        <v>177800</v>
      </c>
    </row>
    <row r="3080" hidden="1" customHeight="1" spans="1:3">
      <c r="A3080" s="11">
        <v>3306</v>
      </c>
      <c r="B3080" s="25">
        <v>1</v>
      </c>
      <c r="C3080" s="52">
        <v>1510000</v>
      </c>
    </row>
    <row r="3081" hidden="1" customHeight="1" spans="1:3">
      <c r="A3081" s="11">
        <v>3307</v>
      </c>
      <c r="B3081" s="25">
        <v>2</v>
      </c>
      <c r="C3081" s="52">
        <v>97600</v>
      </c>
    </row>
    <row r="3082" hidden="1" customHeight="1" spans="1:3">
      <c r="A3082" s="11">
        <v>3308</v>
      </c>
      <c r="B3082" s="25">
        <v>2</v>
      </c>
      <c r="C3082" s="52">
        <v>10501100</v>
      </c>
    </row>
    <row r="3083" hidden="1" customHeight="1" spans="1:3">
      <c r="A3083" s="11">
        <v>3309</v>
      </c>
      <c r="B3083" s="25">
        <v>1</v>
      </c>
      <c r="C3083" s="52">
        <v>39400</v>
      </c>
    </row>
    <row r="3084" hidden="1" customHeight="1" spans="1:3">
      <c r="A3084" s="11">
        <v>3310</v>
      </c>
      <c r="B3084" s="25">
        <v>1</v>
      </c>
      <c r="C3084" s="52">
        <v>81600</v>
      </c>
    </row>
    <row r="3085" hidden="1" customHeight="1" spans="1:3">
      <c r="A3085" s="11">
        <v>3311</v>
      </c>
      <c r="B3085" s="25">
        <v>1</v>
      </c>
      <c r="C3085" s="52">
        <v>212800</v>
      </c>
    </row>
    <row r="3086" hidden="1" customHeight="1" spans="1:3">
      <c r="A3086" s="11">
        <v>3312</v>
      </c>
      <c r="B3086" s="25">
        <v>1</v>
      </c>
      <c r="C3086" s="52">
        <v>68300</v>
      </c>
    </row>
    <row r="3087" hidden="1" customHeight="1" spans="1:3">
      <c r="A3087" s="11">
        <v>3313</v>
      </c>
      <c r="B3087" s="25">
        <v>1</v>
      </c>
      <c r="C3087" s="52">
        <v>121200</v>
      </c>
    </row>
    <row r="3088" hidden="1" customHeight="1" spans="1:3">
      <c r="A3088" s="11">
        <v>3314</v>
      </c>
      <c r="B3088" s="25">
        <v>1</v>
      </c>
      <c r="C3088" s="52">
        <v>1893700</v>
      </c>
    </row>
    <row r="3089" hidden="1" customHeight="1" spans="1:3">
      <c r="A3089" s="11">
        <v>3315</v>
      </c>
      <c r="B3089" s="25">
        <v>1</v>
      </c>
      <c r="C3089" s="52">
        <v>2071500</v>
      </c>
    </row>
    <row r="3090" hidden="1" customHeight="1" spans="1:3">
      <c r="A3090" s="11">
        <v>3316</v>
      </c>
      <c r="B3090" s="25">
        <v>1</v>
      </c>
      <c r="C3090" s="52">
        <v>80700</v>
      </c>
    </row>
    <row r="3091" hidden="1" customHeight="1" spans="1:3">
      <c r="A3091" s="11">
        <v>3317</v>
      </c>
      <c r="B3091" s="25">
        <v>1</v>
      </c>
      <c r="C3091" s="52">
        <v>128200</v>
      </c>
    </row>
    <row r="3092" hidden="1" customHeight="1" spans="1:3">
      <c r="A3092" s="11">
        <v>3318</v>
      </c>
      <c r="B3092" s="25">
        <v>1</v>
      </c>
      <c r="C3092" s="52">
        <v>1174400</v>
      </c>
    </row>
    <row r="3093" hidden="1" customHeight="1" spans="1:3">
      <c r="A3093" s="11">
        <v>3319</v>
      </c>
      <c r="B3093" s="25">
        <v>1</v>
      </c>
      <c r="C3093" s="52">
        <v>59100</v>
      </c>
    </row>
    <row r="3094" hidden="1" customHeight="1" spans="1:3">
      <c r="A3094" s="11">
        <v>3320</v>
      </c>
      <c r="B3094" s="25">
        <v>1</v>
      </c>
      <c r="C3094" s="52">
        <v>112600</v>
      </c>
    </row>
    <row r="3095" hidden="1" customHeight="1" spans="1:3">
      <c r="A3095" s="11">
        <v>3321</v>
      </c>
      <c r="B3095" s="25">
        <v>1</v>
      </c>
      <c r="C3095" s="52">
        <v>111800</v>
      </c>
    </row>
    <row r="3096" hidden="1" customHeight="1" spans="1:3">
      <c r="A3096" s="11">
        <v>3322</v>
      </c>
      <c r="B3096" s="25">
        <v>1</v>
      </c>
      <c r="C3096" s="52">
        <v>111500</v>
      </c>
    </row>
    <row r="3097" hidden="1" customHeight="1" spans="1:3">
      <c r="A3097" s="11">
        <v>3323</v>
      </c>
      <c r="B3097" s="25">
        <v>1</v>
      </c>
      <c r="C3097" s="52">
        <v>76200</v>
      </c>
    </row>
    <row r="3098" hidden="1" customHeight="1" spans="1:3">
      <c r="A3098" s="11">
        <v>3324</v>
      </c>
      <c r="B3098" s="25">
        <v>1</v>
      </c>
      <c r="C3098" s="52">
        <v>215200</v>
      </c>
    </row>
    <row r="3099" hidden="1" customHeight="1" spans="1:3">
      <c r="A3099" s="11">
        <v>3325</v>
      </c>
      <c r="B3099" s="25">
        <v>1</v>
      </c>
      <c r="C3099" s="52">
        <v>53800</v>
      </c>
    </row>
    <row r="3100" hidden="1" customHeight="1" spans="1:3">
      <c r="A3100" s="11">
        <v>3326</v>
      </c>
      <c r="B3100" s="25">
        <v>1</v>
      </c>
      <c r="C3100" s="52">
        <v>23636800</v>
      </c>
    </row>
    <row r="3101" hidden="1" customHeight="1" spans="1:3">
      <c r="A3101" s="11">
        <v>3327</v>
      </c>
      <c r="B3101" s="25">
        <v>1</v>
      </c>
      <c r="C3101" s="52">
        <v>192500</v>
      </c>
    </row>
    <row r="3102" hidden="1" customHeight="1" spans="1:3">
      <c r="A3102" s="11">
        <v>3328</v>
      </c>
      <c r="B3102" s="25">
        <v>1</v>
      </c>
      <c r="C3102" s="52">
        <v>135200</v>
      </c>
    </row>
    <row r="3103" hidden="1" customHeight="1" spans="1:3">
      <c r="A3103" s="11">
        <v>3329</v>
      </c>
      <c r="B3103" s="25">
        <v>1</v>
      </c>
      <c r="C3103" s="52">
        <v>132700</v>
      </c>
    </row>
    <row r="3104" hidden="1" customHeight="1" spans="1:3">
      <c r="A3104" s="11">
        <v>3330</v>
      </c>
      <c r="B3104" s="25">
        <v>1</v>
      </c>
      <c r="C3104" s="52">
        <v>323200</v>
      </c>
    </row>
    <row r="3105" hidden="1" customHeight="1" spans="1:3">
      <c r="A3105" s="11">
        <v>3331</v>
      </c>
      <c r="B3105" s="25">
        <v>1</v>
      </c>
      <c r="C3105" s="52">
        <v>24236400</v>
      </c>
    </row>
    <row r="3106" hidden="1" customHeight="1" spans="1:3">
      <c r="A3106" s="11">
        <v>3332</v>
      </c>
      <c r="B3106" s="25">
        <v>1</v>
      </c>
      <c r="C3106" s="52">
        <v>42600</v>
      </c>
    </row>
    <row r="3107" hidden="1" customHeight="1" spans="1:3">
      <c r="A3107" s="11">
        <v>3333</v>
      </c>
      <c r="B3107" s="25">
        <v>1</v>
      </c>
      <c r="C3107" s="52">
        <v>708100</v>
      </c>
    </row>
    <row r="3108" hidden="1" customHeight="1" spans="1:3">
      <c r="A3108" s="11">
        <v>3334</v>
      </c>
      <c r="B3108" s="25">
        <v>1</v>
      </c>
      <c r="C3108" s="52">
        <v>155100</v>
      </c>
    </row>
    <row r="3109" hidden="1" customHeight="1" spans="1:3">
      <c r="A3109" s="11">
        <v>3335</v>
      </c>
      <c r="B3109" s="25">
        <v>4</v>
      </c>
      <c r="C3109" s="52">
        <v>182300</v>
      </c>
    </row>
    <row r="3110" hidden="1" customHeight="1" spans="1:3">
      <c r="A3110" s="11">
        <v>3336</v>
      </c>
      <c r="B3110" s="25">
        <v>1</v>
      </c>
      <c r="C3110" s="52">
        <v>68600</v>
      </c>
    </row>
    <row r="3111" hidden="1" customHeight="1" spans="1:3">
      <c r="A3111" s="11">
        <v>3337</v>
      </c>
      <c r="B3111" s="25">
        <v>1</v>
      </c>
      <c r="C3111" s="52">
        <v>57900</v>
      </c>
    </row>
    <row r="3112" hidden="1" customHeight="1" spans="1:3">
      <c r="A3112" s="11">
        <v>3340</v>
      </c>
      <c r="B3112" s="25">
        <v>1</v>
      </c>
      <c r="C3112" s="52">
        <v>241600</v>
      </c>
    </row>
    <row r="3113" hidden="1" customHeight="1" spans="1:3">
      <c r="A3113" s="11">
        <v>3341</v>
      </c>
      <c r="B3113" s="25">
        <v>1</v>
      </c>
      <c r="C3113" s="52">
        <v>192900</v>
      </c>
    </row>
    <row r="3114" hidden="1" customHeight="1" spans="1:3">
      <c r="A3114" s="11">
        <v>3342</v>
      </c>
      <c r="B3114" s="25">
        <v>1</v>
      </c>
      <c r="C3114" s="52">
        <v>148700</v>
      </c>
    </row>
    <row r="3115" hidden="1" customHeight="1" spans="1:3">
      <c r="A3115" s="11">
        <v>3344</v>
      </c>
      <c r="B3115" s="25">
        <v>1</v>
      </c>
      <c r="C3115" s="52">
        <v>107500</v>
      </c>
    </row>
    <row r="3116" hidden="1" customHeight="1" spans="1:3">
      <c r="A3116" s="11">
        <v>3345</v>
      </c>
      <c r="B3116" s="25">
        <v>1</v>
      </c>
      <c r="C3116" s="52">
        <v>377600</v>
      </c>
    </row>
    <row r="3117" hidden="1" customHeight="1" spans="1:3">
      <c r="A3117" s="11">
        <v>3346</v>
      </c>
      <c r="B3117" s="25">
        <v>1</v>
      </c>
      <c r="C3117" s="52">
        <v>136900</v>
      </c>
    </row>
    <row r="3118" hidden="1" customHeight="1" spans="1:3">
      <c r="A3118" s="11">
        <v>3347</v>
      </c>
      <c r="B3118" s="25">
        <v>1</v>
      </c>
      <c r="C3118" s="52">
        <v>138900</v>
      </c>
    </row>
    <row r="3119" hidden="1" customHeight="1" spans="1:3">
      <c r="A3119" s="11">
        <v>3348</v>
      </c>
      <c r="B3119" s="25">
        <v>1</v>
      </c>
      <c r="C3119" s="52">
        <v>240300</v>
      </c>
    </row>
    <row r="3120" hidden="1" customHeight="1" spans="1:3">
      <c r="A3120" s="11">
        <v>3349</v>
      </c>
      <c r="B3120" s="25">
        <v>1</v>
      </c>
      <c r="C3120" s="52">
        <v>241900</v>
      </c>
    </row>
    <row r="3121" hidden="1" customHeight="1" spans="1:3">
      <c r="A3121" s="11">
        <v>3350</v>
      </c>
      <c r="B3121" s="25">
        <v>1</v>
      </c>
      <c r="C3121" s="52">
        <v>295000</v>
      </c>
    </row>
    <row r="3122" hidden="1" customHeight="1" spans="1:3">
      <c r="A3122" s="11">
        <v>3351</v>
      </c>
      <c r="B3122" s="25">
        <v>1</v>
      </c>
      <c r="C3122" s="52">
        <v>721700</v>
      </c>
    </row>
    <row r="3123" hidden="1" customHeight="1" spans="1:3">
      <c r="A3123" s="11">
        <v>3352</v>
      </c>
      <c r="B3123" s="25">
        <v>1</v>
      </c>
      <c r="C3123" s="52">
        <v>399000</v>
      </c>
    </row>
    <row r="3124" hidden="1" customHeight="1" spans="1:3">
      <c r="A3124" s="11">
        <v>3353</v>
      </c>
      <c r="B3124" s="25">
        <v>1</v>
      </c>
      <c r="C3124" s="52">
        <v>225500</v>
      </c>
    </row>
    <row r="3125" hidden="1" customHeight="1" spans="1:3">
      <c r="A3125" s="11">
        <v>3354</v>
      </c>
      <c r="B3125" s="25">
        <v>1</v>
      </c>
      <c r="C3125" s="52">
        <v>328600</v>
      </c>
    </row>
    <row r="3126" hidden="1" customHeight="1" spans="1:3">
      <c r="A3126" s="11">
        <v>3355</v>
      </c>
      <c r="B3126" s="25">
        <v>1</v>
      </c>
      <c r="C3126" s="52">
        <v>143400</v>
      </c>
    </row>
    <row r="3127" hidden="1" customHeight="1" spans="1:3">
      <c r="A3127" s="11">
        <v>3356</v>
      </c>
      <c r="B3127" s="25">
        <v>1</v>
      </c>
      <c r="C3127" s="52">
        <v>207700</v>
      </c>
    </row>
    <row r="3128" hidden="1" customHeight="1" spans="1:3">
      <c r="A3128" s="11">
        <v>3357</v>
      </c>
      <c r="B3128" s="25">
        <v>1</v>
      </c>
      <c r="C3128" s="52">
        <v>478000</v>
      </c>
    </row>
    <row r="3129" hidden="1" customHeight="1" spans="1:3">
      <c r="A3129" s="11">
        <v>3358</v>
      </c>
      <c r="B3129" s="25">
        <v>2</v>
      </c>
      <c r="C3129" s="52">
        <v>185800</v>
      </c>
    </row>
    <row r="3130" hidden="1" customHeight="1" spans="1:3">
      <c r="A3130" s="11">
        <v>3359</v>
      </c>
      <c r="B3130" s="25">
        <v>1</v>
      </c>
      <c r="C3130" s="52">
        <v>1570300</v>
      </c>
    </row>
    <row r="3131" hidden="1" customHeight="1" spans="1:3">
      <c r="A3131" s="11">
        <v>3361</v>
      </c>
      <c r="B3131" s="25">
        <v>3</v>
      </c>
      <c r="C3131" s="52">
        <v>3320400</v>
      </c>
    </row>
    <row r="3132" hidden="1" customHeight="1" spans="1:3">
      <c r="A3132" s="11">
        <v>3362</v>
      </c>
      <c r="B3132" s="25">
        <v>1</v>
      </c>
      <c r="C3132" s="52">
        <v>118200</v>
      </c>
    </row>
    <row r="3133" hidden="1" customHeight="1" spans="1:3">
      <c r="A3133" s="11">
        <v>3363</v>
      </c>
      <c r="B3133" s="25">
        <v>1</v>
      </c>
      <c r="C3133" s="52">
        <v>304100</v>
      </c>
    </row>
    <row r="3134" hidden="1" customHeight="1" spans="1:3">
      <c r="A3134" s="11">
        <v>3364</v>
      </c>
      <c r="B3134" s="25">
        <v>1</v>
      </c>
      <c r="C3134" s="52">
        <v>944000</v>
      </c>
    </row>
    <row r="3135" hidden="1" customHeight="1" spans="1:3">
      <c r="A3135" s="11">
        <v>3365</v>
      </c>
      <c r="B3135" s="25">
        <v>1</v>
      </c>
      <c r="C3135" s="52">
        <v>253300</v>
      </c>
    </row>
    <row r="3136" hidden="1" customHeight="1" spans="1:3">
      <c r="A3136" s="11">
        <v>3366</v>
      </c>
      <c r="B3136" s="25">
        <v>1</v>
      </c>
      <c r="C3136" s="52">
        <v>155600</v>
      </c>
    </row>
    <row r="3137" hidden="1" customHeight="1" spans="1:3">
      <c r="A3137" s="11">
        <v>3367</v>
      </c>
      <c r="B3137" s="25">
        <v>1</v>
      </c>
      <c r="C3137" s="52">
        <v>247000</v>
      </c>
    </row>
    <row r="3138" hidden="1" customHeight="1" spans="1:3">
      <c r="A3138" s="11">
        <v>3368</v>
      </c>
      <c r="B3138" s="25">
        <v>1</v>
      </c>
      <c r="C3138" s="52">
        <v>397400</v>
      </c>
    </row>
    <row r="3139" hidden="1" customHeight="1" spans="1:3">
      <c r="A3139" s="11">
        <v>3369</v>
      </c>
      <c r="B3139" s="25">
        <v>1</v>
      </c>
      <c r="C3139" s="52">
        <v>236000</v>
      </c>
    </row>
    <row r="3140" hidden="1" customHeight="1" spans="1:3">
      <c r="A3140" s="11">
        <v>3370</v>
      </c>
      <c r="B3140" s="25">
        <v>1</v>
      </c>
      <c r="C3140" s="52">
        <v>286300</v>
      </c>
    </row>
    <row r="3141" hidden="1" customHeight="1" spans="1:3">
      <c r="A3141" s="11">
        <v>3371</v>
      </c>
      <c r="B3141" s="25">
        <v>1</v>
      </c>
      <c r="C3141" s="52">
        <v>121200</v>
      </c>
    </row>
    <row r="3142" hidden="1" customHeight="1" spans="1:3">
      <c r="A3142" s="11">
        <v>3372</v>
      </c>
      <c r="B3142" s="25">
        <v>1</v>
      </c>
      <c r="C3142" s="52">
        <v>304300</v>
      </c>
    </row>
    <row r="3143" hidden="1" customHeight="1" spans="1:3">
      <c r="A3143" s="11">
        <v>3373</v>
      </c>
      <c r="B3143" s="25">
        <v>2</v>
      </c>
      <c r="C3143" s="52">
        <v>117900</v>
      </c>
    </row>
    <row r="3144" hidden="1" customHeight="1" spans="1:3">
      <c r="A3144" s="11">
        <v>3374</v>
      </c>
      <c r="B3144" s="25">
        <v>1</v>
      </c>
      <c r="C3144" s="52">
        <v>124500</v>
      </c>
    </row>
    <row r="3145" hidden="1" customHeight="1" spans="1:3">
      <c r="A3145" s="11">
        <v>3375</v>
      </c>
      <c r="B3145" s="25">
        <v>1</v>
      </c>
      <c r="C3145" s="52">
        <v>257200</v>
      </c>
    </row>
    <row r="3146" hidden="1" customHeight="1" spans="1:3">
      <c r="A3146" s="11">
        <v>3376</v>
      </c>
      <c r="B3146" s="25">
        <v>1</v>
      </c>
      <c r="C3146" s="52">
        <v>341400</v>
      </c>
    </row>
    <row r="3147" hidden="1" customHeight="1" spans="1:3">
      <c r="A3147" s="11">
        <v>3377</v>
      </c>
      <c r="B3147" s="25">
        <v>1</v>
      </c>
      <c r="C3147" s="52">
        <v>479500</v>
      </c>
    </row>
    <row r="3148" hidden="1" customHeight="1" spans="1:3">
      <c r="A3148" s="11">
        <v>3378</v>
      </c>
      <c r="B3148" s="25">
        <v>1</v>
      </c>
      <c r="C3148" s="52">
        <v>206400</v>
      </c>
    </row>
    <row r="3149" hidden="1" customHeight="1" spans="1:3">
      <c r="A3149" s="11">
        <v>3379</v>
      </c>
      <c r="B3149" s="25">
        <v>1</v>
      </c>
      <c r="C3149" s="52">
        <v>317400</v>
      </c>
    </row>
    <row r="3150" hidden="1" customHeight="1" spans="1:3">
      <c r="A3150" s="11">
        <v>3380</v>
      </c>
      <c r="B3150" s="25">
        <v>1</v>
      </c>
      <c r="C3150" s="52">
        <v>185900</v>
      </c>
    </row>
    <row r="3151" hidden="1" customHeight="1" spans="1:3">
      <c r="A3151" s="11">
        <v>3381</v>
      </c>
      <c r="B3151" s="25">
        <v>1</v>
      </c>
      <c r="C3151" s="52">
        <v>230300</v>
      </c>
    </row>
    <row r="3152" hidden="1" customHeight="1" spans="1:3">
      <c r="A3152" s="11">
        <v>3383</v>
      </c>
      <c r="B3152" s="25">
        <v>1</v>
      </c>
      <c r="C3152" s="52">
        <v>409000</v>
      </c>
    </row>
    <row r="3153" customHeight="1" spans="1:3">
      <c r="A3153" s="11">
        <v>3384</v>
      </c>
      <c r="B3153" s="25">
        <v>1</v>
      </c>
      <c r="C3153" s="52">
        <v>114500</v>
      </c>
    </row>
    <row r="3154" hidden="1" customHeight="1" spans="1:3">
      <c r="A3154" s="11">
        <v>3385</v>
      </c>
      <c r="B3154" s="25">
        <v>2</v>
      </c>
      <c r="C3154" s="52">
        <v>272100</v>
      </c>
    </row>
    <row r="3155" hidden="1" customHeight="1" spans="1:3">
      <c r="A3155" s="11">
        <v>3386</v>
      </c>
      <c r="B3155" s="25">
        <v>1</v>
      </c>
      <c r="C3155" s="52">
        <v>122700</v>
      </c>
    </row>
    <row r="3156" hidden="1" customHeight="1" spans="1:3">
      <c r="A3156" s="11">
        <v>3387</v>
      </c>
      <c r="B3156" s="25">
        <v>1</v>
      </c>
      <c r="C3156" s="52">
        <v>2230200</v>
      </c>
    </row>
    <row r="3157" hidden="1" customHeight="1" spans="1:3">
      <c r="A3157" s="11">
        <v>3388</v>
      </c>
      <c r="B3157" s="25">
        <v>1</v>
      </c>
      <c r="C3157" s="52">
        <v>1593000</v>
      </c>
    </row>
    <row r="3158" hidden="1" customHeight="1" spans="1:3">
      <c r="A3158" s="11">
        <v>3389</v>
      </c>
      <c r="B3158" s="25">
        <v>1</v>
      </c>
      <c r="C3158" s="52">
        <v>212400</v>
      </c>
    </row>
    <row r="3159" hidden="1" customHeight="1" spans="1:3">
      <c r="A3159" s="11">
        <v>3390</v>
      </c>
      <c r="B3159" s="25">
        <v>2</v>
      </c>
      <c r="C3159" s="52">
        <v>6415100</v>
      </c>
    </row>
    <row r="3160" hidden="1" customHeight="1" spans="1:3">
      <c r="A3160" s="11">
        <v>3391</v>
      </c>
      <c r="B3160" s="25">
        <v>9</v>
      </c>
      <c r="C3160" s="52">
        <v>849000</v>
      </c>
    </row>
    <row r="3161" hidden="1" customHeight="1" spans="1:3">
      <c r="A3161" s="11">
        <v>3392</v>
      </c>
      <c r="B3161" s="25">
        <v>1</v>
      </c>
      <c r="C3161" s="52">
        <v>849600</v>
      </c>
    </row>
    <row r="3162" hidden="1" customHeight="1" spans="1:3">
      <c r="A3162" s="11">
        <v>3393</v>
      </c>
      <c r="B3162" s="25">
        <v>1</v>
      </c>
      <c r="C3162" s="52">
        <v>200700</v>
      </c>
    </row>
    <row r="3163" hidden="1" customHeight="1" spans="1:3">
      <c r="A3163" s="11">
        <v>3394</v>
      </c>
      <c r="B3163" s="25">
        <v>1</v>
      </c>
      <c r="C3163" s="52">
        <v>59000</v>
      </c>
    </row>
    <row r="3164" hidden="1" customHeight="1" spans="1:3">
      <c r="A3164" s="11">
        <v>3396</v>
      </c>
      <c r="B3164" s="25">
        <v>1</v>
      </c>
      <c r="C3164" s="52">
        <v>595200</v>
      </c>
    </row>
    <row r="3165" hidden="1" customHeight="1" spans="1:3">
      <c r="A3165" s="11">
        <v>3397</v>
      </c>
      <c r="B3165" s="25">
        <v>2</v>
      </c>
      <c r="C3165" s="52">
        <v>20286800</v>
      </c>
    </row>
    <row r="3166" hidden="1" customHeight="1" spans="1:3">
      <c r="A3166" s="11">
        <v>3398</v>
      </c>
      <c r="B3166" s="25">
        <v>1</v>
      </c>
      <c r="C3166" s="52">
        <v>708000</v>
      </c>
    </row>
    <row r="3167" hidden="1" customHeight="1" spans="1:3">
      <c r="A3167" s="11">
        <v>3399</v>
      </c>
      <c r="B3167" s="25">
        <v>1</v>
      </c>
      <c r="C3167" s="52">
        <v>59100</v>
      </c>
    </row>
    <row r="3168" hidden="1" customHeight="1" spans="1:3">
      <c r="A3168" s="11">
        <v>3400</v>
      </c>
      <c r="B3168" s="25">
        <v>1</v>
      </c>
      <c r="C3168" s="52">
        <v>117500</v>
      </c>
    </row>
    <row r="3169" hidden="1" customHeight="1" spans="1:3">
      <c r="A3169" s="11">
        <v>3401</v>
      </c>
      <c r="B3169" s="25">
        <v>1</v>
      </c>
      <c r="C3169" s="52">
        <v>326900</v>
      </c>
    </row>
    <row r="3170" hidden="1" customHeight="1" spans="1:3">
      <c r="A3170" s="11">
        <v>3402</v>
      </c>
      <c r="B3170" s="25">
        <v>2</v>
      </c>
      <c r="C3170" s="52">
        <v>1046000</v>
      </c>
    </row>
    <row r="3171" hidden="1" customHeight="1" spans="1:3">
      <c r="A3171" s="11">
        <v>3403</v>
      </c>
      <c r="B3171" s="25">
        <v>1</v>
      </c>
      <c r="C3171" s="52">
        <v>1375500</v>
      </c>
    </row>
    <row r="3172" hidden="1" customHeight="1" spans="1:3">
      <c r="A3172" s="11">
        <v>3404</v>
      </c>
      <c r="B3172" s="25">
        <v>1</v>
      </c>
      <c r="C3172" s="52">
        <v>106300</v>
      </c>
    </row>
    <row r="3173" hidden="1" customHeight="1" spans="1:3">
      <c r="A3173" s="11">
        <v>3405</v>
      </c>
      <c r="B3173" s="25">
        <v>1</v>
      </c>
      <c r="C3173" s="52">
        <v>2342800</v>
      </c>
    </row>
    <row r="3174" hidden="1" customHeight="1" spans="1:3">
      <c r="A3174" s="11">
        <v>3406</v>
      </c>
      <c r="B3174" s="25">
        <v>1</v>
      </c>
      <c r="C3174" s="52">
        <v>5900000</v>
      </c>
    </row>
    <row r="3175" hidden="1" customHeight="1" spans="1:3">
      <c r="A3175" s="11">
        <v>3407</v>
      </c>
      <c r="B3175" s="25">
        <v>1</v>
      </c>
      <c r="C3175" s="52">
        <v>187100</v>
      </c>
    </row>
    <row r="3176" hidden="1" customHeight="1" spans="1:3">
      <c r="A3176" s="11">
        <v>3408</v>
      </c>
      <c r="B3176" s="25">
        <v>1</v>
      </c>
      <c r="C3176" s="52">
        <v>208300</v>
      </c>
    </row>
    <row r="3177" hidden="1" customHeight="1" spans="1:3">
      <c r="A3177" s="11">
        <v>3409</v>
      </c>
      <c r="B3177" s="25">
        <v>1</v>
      </c>
      <c r="C3177" s="52">
        <v>59100</v>
      </c>
    </row>
    <row r="3178" hidden="1" customHeight="1" spans="1:3">
      <c r="A3178" s="11">
        <v>3410</v>
      </c>
      <c r="B3178" s="25">
        <v>1</v>
      </c>
      <c r="C3178" s="52">
        <v>118000</v>
      </c>
    </row>
    <row r="3179" hidden="1" customHeight="1" spans="1:3">
      <c r="A3179" s="11">
        <v>3411</v>
      </c>
      <c r="B3179" s="25">
        <v>1</v>
      </c>
      <c r="C3179" s="52">
        <v>908100</v>
      </c>
    </row>
    <row r="3180" hidden="1" customHeight="1" spans="1:3">
      <c r="A3180" s="11">
        <v>3412</v>
      </c>
      <c r="B3180" s="25">
        <v>1</v>
      </c>
      <c r="C3180" s="52">
        <v>1015600</v>
      </c>
    </row>
    <row r="3181" hidden="1" customHeight="1" spans="1:3">
      <c r="A3181" s="11">
        <v>3413</v>
      </c>
      <c r="B3181" s="25">
        <v>1</v>
      </c>
      <c r="C3181" s="52">
        <v>66000</v>
      </c>
    </row>
    <row r="3182" hidden="1" customHeight="1" spans="1:3">
      <c r="A3182" s="11">
        <v>3414</v>
      </c>
      <c r="B3182" s="25">
        <v>1</v>
      </c>
      <c r="C3182" s="52">
        <v>283500</v>
      </c>
    </row>
    <row r="3183" hidden="1" customHeight="1" spans="1:3">
      <c r="A3183" s="11">
        <v>3415</v>
      </c>
      <c r="B3183" s="25">
        <v>1</v>
      </c>
      <c r="C3183" s="52">
        <v>48600</v>
      </c>
    </row>
    <row r="3184" hidden="1" customHeight="1" spans="1:3">
      <c r="A3184" s="11">
        <v>3416</v>
      </c>
      <c r="B3184" s="25">
        <v>1</v>
      </c>
      <c r="C3184" s="52">
        <v>2155500</v>
      </c>
    </row>
    <row r="3185" hidden="1" customHeight="1" spans="1:3">
      <c r="A3185" s="11">
        <v>3417</v>
      </c>
      <c r="B3185" s="25">
        <v>1</v>
      </c>
      <c r="C3185" s="52">
        <v>29600</v>
      </c>
    </row>
    <row r="3186" hidden="1" customHeight="1" spans="1:3">
      <c r="A3186" s="11">
        <v>3418</v>
      </c>
      <c r="B3186" s="25">
        <v>1</v>
      </c>
      <c r="C3186" s="52">
        <v>359800</v>
      </c>
    </row>
    <row r="3187" hidden="1" customHeight="1" spans="1:3">
      <c r="A3187" s="11">
        <v>3419</v>
      </c>
      <c r="B3187" s="25">
        <v>1</v>
      </c>
      <c r="C3187" s="52">
        <v>3894000</v>
      </c>
    </row>
    <row r="3188" hidden="1" customHeight="1" spans="1:3">
      <c r="A3188" s="11">
        <v>3420</v>
      </c>
      <c r="B3188" s="25">
        <v>1</v>
      </c>
      <c r="C3188" s="52">
        <v>68700</v>
      </c>
    </row>
    <row r="3189" hidden="1" customHeight="1" spans="1:3">
      <c r="A3189" s="11">
        <v>3421</v>
      </c>
      <c r="B3189" s="25">
        <v>1</v>
      </c>
      <c r="C3189" s="52">
        <v>19300</v>
      </c>
    </row>
    <row r="3190" hidden="1" customHeight="1" spans="1:3">
      <c r="A3190" s="11">
        <v>3422</v>
      </c>
      <c r="B3190" s="25">
        <v>1</v>
      </c>
      <c r="C3190" s="52">
        <v>19300</v>
      </c>
    </row>
    <row r="3191" hidden="1" customHeight="1" spans="1:3">
      <c r="A3191" s="11">
        <v>3423</v>
      </c>
      <c r="B3191" s="25">
        <v>1</v>
      </c>
      <c r="C3191" s="52">
        <v>19300</v>
      </c>
    </row>
    <row r="3192" hidden="1" customHeight="1" spans="1:3">
      <c r="A3192" s="11">
        <v>3424</v>
      </c>
      <c r="B3192" s="25">
        <v>1</v>
      </c>
      <c r="C3192" s="52">
        <v>220900</v>
      </c>
    </row>
    <row r="3193" hidden="1" customHeight="1" spans="1:3">
      <c r="A3193" s="11">
        <v>3425</v>
      </c>
      <c r="B3193" s="25">
        <v>1</v>
      </c>
      <c r="C3193" s="52">
        <v>400200</v>
      </c>
    </row>
    <row r="3194" hidden="1" customHeight="1" spans="1:3">
      <c r="A3194" s="11">
        <v>3426</v>
      </c>
      <c r="B3194" s="25">
        <v>1</v>
      </c>
      <c r="C3194" s="52">
        <v>59200</v>
      </c>
    </row>
    <row r="3195" hidden="1" customHeight="1" spans="1:3">
      <c r="A3195" s="11">
        <v>3427</v>
      </c>
      <c r="B3195" s="25">
        <v>1</v>
      </c>
      <c r="C3195" s="52">
        <v>120700</v>
      </c>
    </row>
    <row r="3196" hidden="1" customHeight="1" spans="1:3">
      <c r="A3196" s="11">
        <v>3428</v>
      </c>
      <c r="B3196" s="25">
        <v>1</v>
      </c>
      <c r="C3196" s="52">
        <v>1298000</v>
      </c>
    </row>
    <row r="3197" hidden="1" customHeight="1" spans="1:3">
      <c r="A3197" s="11">
        <v>3429</v>
      </c>
      <c r="B3197" s="25">
        <v>1</v>
      </c>
      <c r="C3197" s="52">
        <v>30000</v>
      </c>
    </row>
    <row r="3198" hidden="1" customHeight="1" spans="1:3">
      <c r="A3198" s="11">
        <v>3430</v>
      </c>
      <c r="B3198" s="25">
        <v>1</v>
      </c>
      <c r="C3198" s="52">
        <v>198700</v>
      </c>
    </row>
    <row r="3199" hidden="1" customHeight="1" spans="1:3">
      <c r="A3199" s="11">
        <v>3431</v>
      </c>
      <c r="B3199" s="25">
        <v>2</v>
      </c>
      <c r="C3199" s="52">
        <v>9395100</v>
      </c>
    </row>
    <row r="3200" hidden="1" customHeight="1" spans="1:3">
      <c r="A3200" s="11">
        <v>3432</v>
      </c>
      <c r="B3200" s="25">
        <v>2</v>
      </c>
      <c r="C3200" s="52">
        <v>5038600</v>
      </c>
    </row>
    <row r="3201" hidden="1" customHeight="1" spans="1:3">
      <c r="A3201" s="11">
        <v>3433</v>
      </c>
      <c r="B3201" s="25">
        <v>1</v>
      </c>
      <c r="C3201" s="52">
        <v>1215900</v>
      </c>
    </row>
    <row r="3202" hidden="1" customHeight="1" spans="1:3">
      <c r="A3202" s="11">
        <v>3434</v>
      </c>
      <c r="B3202" s="25">
        <v>1</v>
      </c>
      <c r="C3202" s="52">
        <v>1180000</v>
      </c>
    </row>
    <row r="3203" hidden="1" customHeight="1" spans="1:3">
      <c r="A3203" s="11">
        <v>3435</v>
      </c>
      <c r="B3203" s="25">
        <v>1</v>
      </c>
      <c r="C3203" s="52">
        <v>20584700</v>
      </c>
    </row>
    <row r="3204" hidden="1" customHeight="1" spans="1:3">
      <c r="A3204" s="11">
        <v>3436</v>
      </c>
      <c r="B3204" s="25">
        <v>1</v>
      </c>
      <c r="C3204" s="52">
        <v>119300</v>
      </c>
    </row>
    <row r="3205" hidden="1" customHeight="1" spans="1:3">
      <c r="A3205" s="11">
        <v>3437</v>
      </c>
      <c r="B3205" s="25">
        <v>1</v>
      </c>
      <c r="C3205" s="52">
        <v>104300</v>
      </c>
    </row>
    <row r="3206" hidden="1" customHeight="1" spans="1:3">
      <c r="A3206" s="11">
        <v>3438</v>
      </c>
      <c r="B3206" s="25">
        <v>1</v>
      </c>
      <c r="C3206" s="52">
        <v>105400</v>
      </c>
    </row>
    <row r="3207" hidden="1" customHeight="1" spans="1:3">
      <c r="A3207" s="11">
        <v>3439</v>
      </c>
      <c r="B3207" s="25">
        <v>1</v>
      </c>
      <c r="C3207" s="52">
        <v>64600</v>
      </c>
    </row>
    <row r="3208" hidden="1" customHeight="1" spans="1:3">
      <c r="A3208" s="11">
        <v>3440</v>
      </c>
      <c r="B3208" s="25">
        <v>1</v>
      </c>
      <c r="C3208" s="52">
        <v>288400</v>
      </c>
    </row>
    <row r="3209" hidden="1" customHeight="1" spans="1:3">
      <c r="A3209" s="11">
        <v>3441</v>
      </c>
      <c r="B3209" s="25">
        <v>1</v>
      </c>
      <c r="C3209" s="52">
        <v>95600</v>
      </c>
    </row>
    <row r="3210" hidden="1" customHeight="1" spans="1:3">
      <c r="A3210" s="11">
        <v>3442</v>
      </c>
      <c r="B3210" s="25">
        <v>1</v>
      </c>
      <c r="C3210" s="52">
        <v>19900</v>
      </c>
    </row>
    <row r="3211" hidden="1" customHeight="1" spans="1:3">
      <c r="A3211" s="11">
        <v>3443</v>
      </c>
      <c r="B3211" s="25">
        <v>1</v>
      </c>
      <c r="C3211" s="52">
        <v>469500</v>
      </c>
    </row>
    <row r="3212" hidden="1" customHeight="1" spans="1:3">
      <c r="A3212" s="11">
        <v>3444</v>
      </c>
      <c r="B3212" s="25">
        <v>1</v>
      </c>
      <c r="C3212" s="52">
        <v>340900</v>
      </c>
    </row>
    <row r="3213" hidden="1" customHeight="1" spans="1:3">
      <c r="A3213" s="11">
        <v>3445</v>
      </c>
      <c r="B3213" s="25">
        <v>1</v>
      </c>
      <c r="C3213" s="52">
        <v>471000</v>
      </c>
    </row>
    <row r="3214" hidden="1" customHeight="1" spans="1:3">
      <c r="A3214" s="11">
        <v>3446</v>
      </c>
      <c r="B3214" s="25">
        <v>1</v>
      </c>
      <c r="C3214" s="52">
        <v>29600</v>
      </c>
    </row>
    <row r="3215" hidden="1" customHeight="1" spans="1:3">
      <c r="A3215" s="11">
        <v>3447</v>
      </c>
      <c r="B3215" s="25">
        <v>1</v>
      </c>
      <c r="C3215" s="52">
        <v>578400</v>
      </c>
    </row>
    <row r="3216" hidden="1" customHeight="1" spans="1:3">
      <c r="A3216" s="11">
        <v>3448</v>
      </c>
      <c r="B3216" s="25">
        <v>1</v>
      </c>
      <c r="C3216" s="52">
        <v>3837900</v>
      </c>
    </row>
    <row r="3217" hidden="1" customHeight="1" spans="1:3">
      <c r="A3217" s="11">
        <v>3449</v>
      </c>
      <c r="B3217" s="25">
        <v>1</v>
      </c>
      <c r="C3217" s="52">
        <v>3063300</v>
      </c>
    </row>
    <row r="3218" hidden="1" customHeight="1" spans="1:3">
      <c r="A3218" s="11">
        <v>3450</v>
      </c>
      <c r="B3218" s="25">
        <v>3</v>
      </c>
      <c r="C3218" s="52">
        <v>9514800</v>
      </c>
    </row>
    <row r="3219" hidden="1" customHeight="1" spans="1:3">
      <c r="A3219" s="11">
        <v>3451</v>
      </c>
      <c r="B3219" s="25">
        <v>1</v>
      </c>
      <c r="C3219" s="52">
        <v>260100</v>
      </c>
    </row>
    <row r="3220" hidden="1" customHeight="1" spans="1:3">
      <c r="A3220" s="11">
        <v>3452</v>
      </c>
      <c r="B3220" s="25">
        <v>1</v>
      </c>
      <c r="C3220" s="52">
        <v>133500</v>
      </c>
    </row>
    <row r="3221" hidden="1" customHeight="1" spans="1:3">
      <c r="A3221" s="11">
        <v>3453</v>
      </c>
      <c r="B3221" s="25">
        <v>1</v>
      </c>
      <c r="C3221" s="52">
        <v>921600</v>
      </c>
    </row>
    <row r="3222" hidden="1" customHeight="1" spans="1:3">
      <c r="A3222" s="11">
        <v>3454</v>
      </c>
      <c r="B3222" s="25">
        <v>1</v>
      </c>
      <c r="C3222" s="52">
        <v>109200</v>
      </c>
    </row>
    <row r="3223" hidden="1" customHeight="1" spans="1:3">
      <c r="A3223" s="11">
        <v>3455</v>
      </c>
      <c r="B3223" s="25">
        <v>1</v>
      </c>
      <c r="C3223" s="52">
        <v>1371600</v>
      </c>
    </row>
    <row r="3224" hidden="1" customHeight="1" spans="1:3">
      <c r="A3224" s="11">
        <v>3456</v>
      </c>
      <c r="B3224" s="25">
        <v>1</v>
      </c>
      <c r="C3224" s="52">
        <v>191500</v>
      </c>
    </row>
    <row r="3225" hidden="1" customHeight="1" spans="1:3">
      <c r="A3225" s="11">
        <v>3457</v>
      </c>
      <c r="B3225" s="25">
        <v>1</v>
      </c>
      <c r="C3225" s="52">
        <v>178400</v>
      </c>
    </row>
    <row r="3226" hidden="1" customHeight="1" spans="1:3">
      <c r="A3226" s="11">
        <v>3458</v>
      </c>
      <c r="B3226" s="25">
        <v>1</v>
      </c>
      <c r="C3226" s="52">
        <v>136200</v>
      </c>
    </row>
    <row r="3227" hidden="1" customHeight="1" spans="1:3">
      <c r="A3227" s="11">
        <v>3459</v>
      </c>
      <c r="B3227" s="25">
        <v>1</v>
      </c>
      <c r="C3227" s="52">
        <v>59100</v>
      </c>
    </row>
    <row r="3228" hidden="1" customHeight="1" spans="1:3">
      <c r="A3228" s="11">
        <v>3460</v>
      </c>
      <c r="B3228" s="25">
        <v>1</v>
      </c>
      <c r="C3228" s="52">
        <v>638600</v>
      </c>
    </row>
    <row r="3229" hidden="1" customHeight="1" spans="1:3">
      <c r="A3229" s="11">
        <v>3461</v>
      </c>
      <c r="B3229" s="25">
        <v>1</v>
      </c>
      <c r="C3229" s="52">
        <v>59200</v>
      </c>
    </row>
    <row r="3230" hidden="1" customHeight="1" spans="1:3">
      <c r="A3230" s="11">
        <v>3462</v>
      </c>
      <c r="B3230" s="25">
        <v>1</v>
      </c>
      <c r="C3230" s="52">
        <v>134400</v>
      </c>
    </row>
    <row r="3231" hidden="1" customHeight="1" spans="1:3">
      <c r="A3231" s="11">
        <v>3463</v>
      </c>
      <c r="B3231" s="25">
        <v>1</v>
      </c>
      <c r="C3231" s="52">
        <v>476100</v>
      </c>
    </row>
    <row r="3232" hidden="1" customHeight="1" spans="1:3">
      <c r="A3232" s="11">
        <v>3464</v>
      </c>
      <c r="B3232" s="25">
        <v>1</v>
      </c>
      <c r="C3232" s="52">
        <v>34200</v>
      </c>
    </row>
    <row r="3233" hidden="1" customHeight="1" spans="1:3">
      <c r="A3233" s="11">
        <v>3465</v>
      </c>
      <c r="B3233" s="25">
        <v>1</v>
      </c>
      <c r="C3233" s="52">
        <v>35100</v>
      </c>
    </row>
    <row r="3234" hidden="1" customHeight="1" spans="1:3">
      <c r="A3234" s="11">
        <v>3466</v>
      </c>
      <c r="B3234" s="25">
        <v>1</v>
      </c>
      <c r="C3234" s="52">
        <v>34900</v>
      </c>
    </row>
    <row r="3235" hidden="1" customHeight="1" spans="1:3">
      <c r="A3235" s="11">
        <v>3468</v>
      </c>
      <c r="B3235" s="25">
        <v>1</v>
      </c>
      <c r="C3235" s="52">
        <v>1617800</v>
      </c>
    </row>
    <row r="3236" hidden="1" customHeight="1" spans="1:3">
      <c r="A3236" s="11">
        <v>3469</v>
      </c>
      <c r="B3236" s="25">
        <v>1</v>
      </c>
      <c r="C3236" s="52">
        <v>735000</v>
      </c>
    </row>
    <row r="3237" hidden="1" customHeight="1" spans="1:3">
      <c r="A3237" s="11">
        <v>3470</v>
      </c>
      <c r="B3237" s="25">
        <v>1</v>
      </c>
      <c r="C3237" s="52">
        <v>472100</v>
      </c>
    </row>
    <row r="3238" hidden="1" customHeight="1" spans="1:3">
      <c r="A3238" s="11">
        <v>3471</v>
      </c>
      <c r="B3238" s="25">
        <v>1</v>
      </c>
      <c r="C3238" s="52">
        <v>259700</v>
      </c>
    </row>
    <row r="3239" hidden="1" customHeight="1" spans="1:3">
      <c r="A3239" s="11">
        <v>3473</v>
      </c>
      <c r="B3239" s="25">
        <v>1</v>
      </c>
      <c r="C3239" s="52">
        <v>590000</v>
      </c>
    </row>
    <row r="3240" hidden="1" customHeight="1" spans="1:3">
      <c r="A3240" s="11">
        <v>3474</v>
      </c>
      <c r="B3240" s="25">
        <v>1</v>
      </c>
      <c r="C3240" s="52">
        <v>59100</v>
      </c>
    </row>
    <row r="3241" hidden="1" customHeight="1" spans="1:3">
      <c r="A3241" s="11">
        <v>3475</v>
      </c>
      <c r="B3241" s="25">
        <v>1</v>
      </c>
      <c r="C3241" s="52">
        <v>29600</v>
      </c>
    </row>
    <row r="3242" hidden="1" customHeight="1" spans="1:3">
      <c r="A3242" s="11">
        <v>3476</v>
      </c>
      <c r="B3242" s="25">
        <v>1</v>
      </c>
      <c r="C3242" s="52">
        <v>114500</v>
      </c>
    </row>
    <row r="3243" hidden="1" customHeight="1" spans="1:3">
      <c r="A3243" s="11">
        <v>3477</v>
      </c>
      <c r="B3243" s="25">
        <v>1</v>
      </c>
      <c r="C3243" s="52">
        <v>60200</v>
      </c>
    </row>
    <row r="3244" hidden="1" customHeight="1" spans="1:3">
      <c r="A3244" s="11">
        <v>3478</v>
      </c>
      <c r="B3244" s="25">
        <v>1</v>
      </c>
      <c r="C3244" s="52">
        <v>60200</v>
      </c>
    </row>
    <row r="3245" customHeight="1" spans="1:3">
      <c r="A3245" s="11">
        <v>3479</v>
      </c>
      <c r="B3245" s="25">
        <v>1</v>
      </c>
      <c r="C3245" s="52">
        <v>1596300</v>
      </c>
    </row>
    <row r="3246" hidden="1" customHeight="1" spans="1:3">
      <c r="A3246" s="11">
        <v>3480</v>
      </c>
      <c r="B3246" s="25">
        <v>1</v>
      </c>
      <c r="C3246" s="52">
        <v>59000</v>
      </c>
    </row>
    <row r="3247" hidden="1" customHeight="1" spans="1:3">
      <c r="A3247" s="11">
        <v>3481</v>
      </c>
      <c r="B3247" s="25">
        <v>1</v>
      </c>
      <c r="C3247" s="52">
        <v>171500</v>
      </c>
    </row>
    <row r="3248" hidden="1" customHeight="1" spans="1:3">
      <c r="A3248" s="11">
        <v>3482</v>
      </c>
      <c r="B3248" s="25">
        <v>1</v>
      </c>
      <c r="C3248" s="52">
        <v>49900</v>
      </c>
    </row>
    <row r="3249" hidden="1" customHeight="1" spans="1:3">
      <c r="A3249" s="11">
        <v>3483</v>
      </c>
      <c r="B3249" s="25">
        <v>1</v>
      </c>
      <c r="C3249" s="52">
        <v>109100</v>
      </c>
    </row>
    <row r="3250" hidden="1" customHeight="1" spans="1:3">
      <c r="A3250" s="11">
        <v>3484</v>
      </c>
      <c r="B3250" s="25">
        <v>1</v>
      </c>
      <c r="C3250" s="52">
        <v>18700</v>
      </c>
    </row>
    <row r="3251" customHeight="1" spans="1:3">
      <c r="A3251" s="11">
        <v>3485</v>
      </c>
      <c r="B3251" s="25">
        <v>1</v>
      </c>
      <c r="C3251" s="52">
        <v>243000</v>
      </c>
    </row>
    <row r="3252" hidden="1" customHeight="1" spans="1:3">
      <c r="A3252" s="11">
        <v>3486</v>
      </c>
      <c r="B3252" s="25">
        <v>1</v>
      </c>
      <c r="C3252" s="52">
        <v>72500</v>
      </c>
    </row>
    <row r="3253" hidden="1" customHeight="1" spans="1:3">
      <c r="A3253" s="11">
        <v>3487</v>
      </c>
      <c r="B3253" s="25">
        <v>1</v>
      </c>
      <c r="C3253" s="52">
        <v>53100</v>
      </c>
    </row>
    <row r="3254" hidden="1" customHeight="1" spans="1:3">
      <c r="A3254" s="11">
        <v>3488</v>
      </c>
      <c r="B3254" s="25">
        <v>1</v>
      </c>
      <c r="C3254" s="52">
        <v>48800</v>
      </c>
    </row>
    <row r="3255" hidden="1" customHeight="1" spans="1:3">
      <c r="A3255" s="11">
        <v>3489</v>
      </c>
      <c r="B3255" s="25">
        <v>1</v>
      </c>
      <c r="C3255" s="52">
        <v>641300</v>
      </c>
    </row>
    <row r="3256" hidden="1" customHeight="1" spans="1:3">
      <c r="A3256" s="11">
        <v>3490</v>
      </c>
      <c r="B3256" s="25">
        <v>1</v>
      </c>
      <c r="C3256" s="52">
        <v>60600</v>
      </c>
    </row>
    <row r="3257" hidden="1" customHeight="1" spans="1:3">
      <c r="A3257" s="11">
        <v>3491</v>
      </c>
      <c r="B3257" s="25">
        <v>1</v>
      </c>
      <c r="C3257" s="52">
        <v>332300</v>
      </c>
    </row>
    <row r="3258" hidden="1" customHeight="1" spans="1:3">
      <c r="A3258" s="11">
        <v>3492</v>
      </c>
      <c r="B3258" s="25">
        <v>1</v>
      </c>
      <c r="C3258" s="52">
        <v>629800</v>
      </c>
    </row>
    <row r="3259" hidden="1" customHeight="1" spans="1:3">
      <c r="A3259" s="11">
        <v>3493</v>
      </c>
      <c r="B3259" s="25">
        <v>1</v>
      </c>
      <c r="C3259" s="52">
        <v>55100</v>
      </c>
    </row>
    <row r="3260" hidden="1" customHeight="1" spans="1:3">
      <c r="A3260" s="11">
        <v>3494</v>
      </c>
      <c r="B3260" s="25">
        <v>1</v>
      </c>
      <c r="C3260" s="52">
        <v>92400</v>
      </c>
    </row>
    <row r="3261" hidden="1" customHeight="1" spans="1:3">
      <c r="A3261" s="11">
        <v>3495</v>
      </c>
      <c r="B3261" s="25">
        <v>2</v>
      </c>
      <c r="C3261" s="52">
        <v>87542700</v>
      </c>
    </row>
    <row r="3262" hidden="1" customHeight="1" spans="1:3">
      <c r="A3262" s="11">
        <v>3496</v>
      </c>
      <c r="B3262" s="25">
        <v>1</v>
      </c>
      <c r="C3262" s="52">
        <v>29600</v>
      </c>
    </row>
    <row r="3263" hidden="1" customHeight="1" spans="1:3">
      <c r="A3263" s="11">
        <v>3497</v>
      </c>
      <c r="B3263" s="25">
        <v>1</v>
      </c>
      <c r="C3263" s="52">
        <v>32500</v>
      </c>
    </row>
    <row r="3264" hidden="1" customHeight="1" spans="1:3">
      <c r="A3264" s="11">
        <v>3498</v>
      </c>
      <c r="B3264" s="25">
        <v>1</v>
      </c>
      <c r="C3264" s="52">
        <v>32200</v>
      </c>
    </row>
    <row r="3265" hidden="1" customHeight="1" spans="1:3">
      <c r="A3265" s="11">
        <v>3499</v>
      </c>
      <c r="B3265" s="25">
        <v>1</v>
      </c>
      <c r="C3265" s="52">
        <v>487600</v>
      </c>
    </row>
    <row r="3266" hidden="1" customHeight="1" spans="1:3">
      <c r="A3266" s="11">
        <v>3500</v>
      </c>
      <c r="B3266" s="25">
        <v>2</v>
      </c>
      <c r="C3266" s="52">
        <v>164900</v>
      </c>
    </row>
    <row r="3267" hidden="1" customHeight="1" spans="1:3">
      <c r="A3267" s="11">
        <v>3501</v>
      </c>
      <c r="B3267" s="25">
        <v>1</v>
      </c>
      <c r="C3267" s="52">
        <v>218900</v>
      </c>
    </row>
    <row r="3268" hidden="1" customHeight="1" spans="1:3">
      <c r="A3268" s="11">
        <v>3502</v>
      </c>
      <c r="B3268" s="25">
        <v>1</v>
      </c>
      <c r="C3268" s="52">
        <v>218900</v>
      </c>
    </row>
    <row r="3269" hidden="1" customHeight="1" spans="1:3">
      <c r="A3269" s="11">
        <v>3503</v>
      </c>
      <c r="B3269" s="25">
        <v>1</v>
      </c>
      <c r="C3269" s="52">
        <v>29600</v>
      </c>
    </row>
    <row r="3270" hidden="1" customHeight="1" spans="1:3">
      <c r="A3270" s="11">
        <v>3504</v>
      </c>
      <c r="B3270" s="25">
        <v>1</v>
      </c>
      <c r="C3270" s="52">
        <v>29600</v>
      </c>
    </row>
    <row r="3271" hidden="1" customHeight="1" spans="1:3">
      <c r="A3271" s="11">
        <v>3505</v>
      </c>
      <c r="B3271" s="25">
        <v>1</v>
      </c>
      <c r="C3271" s="52">
        <v>29600</v>
      </c>
    </row>
    <row r="3272" hidden="1" customHeight="1" spans="1:3">
      <c r="A3272" s="11">
        <v>3506</v>
      </c>
      <c r="B3272" s="25">
        <v>2</v>
      </c>
      <c r="C3272" s="52">
        <v>3125000</v>
      </c>
    </row>
    <row r="3273" hidden="1" customHeight="1" spans="1:3">
      <c r="A3273" s="11">
        <v>3507</v>
      </c>
      <c r="B3273" s="25">
        <v>1</v>
      </c>
      <c r="C3273" s="52">
        <v>489700</v>
      </c>
    </row>
    <row r="3274" hidden="1" customHeight="1" spans="1:3">
      <c r="A3274" s="11">
        <v>3508</v>
      </c>
      <c r="B3274" s="25">
        <v>1</v>
      </c>
      <c r="C3274" s="52">
        <v>82700</v>
      </c>
    </row>
    <row r="3275" hidden="1" customHeight="1" spans="1:3">
      <c r="A3275" s="11">
        <v>3509</v>
      </c>
      <c r="B3275" s="25">
        <v>1</v>
      </c>
      <c r="C3275" s="52">
        <v>397300</v>
      </c>
    </row>
    <row r="3276" hidden="1" customHeight="1" spans="1:3">
      <c r="A3276" s="11">
        <v>3510</v>
      </c>
      <c r="B3276" s="25">
        <v>1</v>
      </c>
      <c r="C3276" s="52">
        <v>489700</v>
      </c>
    </row>
    <row r="3277" hidden="1" customHeight="1" spans="1:3">
      <c r="A3277" s="11">
        <v>3511</v>
      </c>
      <c r="B3277" s="25">
        <v>1</v>
      </c>
      <c r="C3277" s="52">
        <v>290900</v>
      </c>
    </row>
    <row r="3278" hidden="1" customHeight="1" spans="1:3">
      <c r="A3278" s="11">
        <v>3512</v>
      </c>
      <c r="B3278" s="25">
        <v>1</v>
      </c>
      <c r="C3278" s="52">
        <v>75300</v>
      </c>
    </row>
    <row r="3279" hidden="1" customHeight="1" spans="1:3">
      <c r="A3279" s="11">
        <v>3513</v>
      </c>
      <c r="B3279" s="25">
        <v>1</v>
      </c>
      <c r="C3279" s="52">
        <v>268700</v>
      </c>
    </row>
    <row r="3280" hidden="1" customHeight="1" spans="1:3">
      <c r="A3280" s="11">
        <v>3514</v>
      </c>
      <c r="B3280" s="25">
        <v>1</v>
      </c>
      <c r="C3280" s="52">
        <v>281000</v>
      </c>
    </row>
    <row r="3281" hidden="1" customHeight="1" spans="1:3">
      <c r="A3281" s="11">
        <v>3515</v>
      </c>
      <c r="B3281" s="25">
        <v>1</v>
      </c>
      <c r="C3281" s="52">
        <v>93700</v>
      </c>
    </row>
    <row r="3282" hidden="1" customHeight="1" spans="1:3">
      <c r="A3282" s="11">
        <v>3516</v>
      </c>
      <c r="B3282" s="25">
        <v>1</v>
      </c>
      <c r="C3282" s="52">
        <v>921300</v>
      </c>
    </row>
    <row r="3283" hidden="1" customHeight="1" spans="1:3">
      <c r="A3283" s="11">
        <v>3517</v>
      </c>
      <c r="B3283" s="25">
        <v>1</v>
      </c>
      <c r="C3283" s="52">
        <v>837300</v>
      </c>
    </row>
    <row r="3284" hidden="1" customHeight="1" spans="1:3">
      <c r="A3284" s="11">
        <v>3518</v>
      </c>
      <c r="B3284" s="25">
        <v>1</v>
      </c>
      <c r="C3284" s="52">
        <v>438100</v>
      </c>
    </row>
    <row r="3285" hidden="1" customHeight="1" spans="1:3">
      <c r="A3285" s="11">
        <v>3519</v>
      </c>
      <c r="B3285" s="25">
        <v>1</v>
      </c>
      <c r="C3285" s="52">
        <v>57700</v>
      </c>
    </row>
    <row r="3286" hidden="1" customHeight="1" spans="1:3">
      <c r="A3286" s="11">
        <v>3520</v>
      </c>
      <c r="B3286" s="25">
        <v>1</v>
      </c>
      <c r="C3286" s="52">
        <v>2723600</v>
      </c>
    </row>
    <row r="3287" hidden="1" customHeight="1" spans="1:3">
      <c r="A3287" s="11">
        <v>3521</v>
      </c>
      <c r="B3287" s="25">
        <v>1</v>
      </c>
      <c r="C3287" s="52">
        <v>126400</v>
      </c>
    </row>
    <row r="3288" hidden="1" customHeight="1" spans="1:3">
      <c r="A3288" s="11">
        <v>3522</v>
      </c>
      <c r="B3288" s="25">
        <v>1</v>
      </c>
      <c r="C3288" s="52">
        <v>119200</v>
      </c>
    </row>
    <row r="3289" hidden="1" customHeight="1" spans="1:3">
      <c r="A3289" s="11">
        <v>3523</v>
      </c>
      <c r="B3289" s="25">
        <v>1</v>
      </c>
      <c r="C3289" s="52">
        <v>193700</v>
      </c>
    </row>
    <row r="3290" hidden="1" customHeight="1" spans="1:3">
      <c r="A3290" s="11">
        <v>3524</v>
      </c>
      <c r="B3290" s="25">
        <v>1</v>
      </c>
      <c r="C3290" s="52">
        <v>29600</v>
      </c>
    </row>
    <row r="3291" hidden="1" customHeight="1" spans="1:3">
      <c r="A3291" s="11">
        <v>3525</v>
      </c>
      <c r="B3291" s="25">
        <v>1</v>
      </c>
      <c r="C3291" s="52">
        <v>29600</v>
      </c>
    </row>
    <row r="3292" hidden="1" customHeight="1" spans="1:3">
      <c r="A3292" s="11">
        <v>3526</v>
      </c>
      <c r="B3292" s="25">
        <v>1</v>
      </c>
      <c r="C3292" s="52">
        <v>47300</v>
      </c>
    </row>
    <row r="3293" hidden="1" customHeight="1" spans="1:3">
      <c r="A3293" s="11">
        <v>3527</v>
      </c>
      <c r="B3293" s="25">
        <v>1</v>
      </c>
      <c r="C3293" s="52">
        <v>29500</v>
      </c>
    </row>
    <row r="3294" hidden="1" customHeight="1" spans="1:3">
      <c r="A3294" s="11">
        <v>3528</v>
      </c>
      <c r="B3294" s="25">
        <v>1</v>
      </c>
      <c r="C3294" s="52">
        <v>28300</v>
      </c>
    </row>
    <row r="3295" hidden="1" customHeight="1" spans="1:3">
      <c r="A3295" s="11">
        <v>3529</v>
      </c>
      <c r="B3295" s="25">
        <v>1</v>
      </c>
      <c r="C3295" s="52">
        <v>225000</v>
      </c>
    </row>
    <row r="3296" hidden="1" customHeight="1" spans="1:3">
      <c r="A3296" s="11">
        <v>3530</v>
      </c>
      <c r="B3296" s="25">
        <v>1</v>
      </c>
      <c r="C3296" s="52">
        <v>59400</v>
      </c>
    </row>
    <row r="3297" hidden="1" customHeight="1" spans="1:3">
      <c r="A3297" s="11">
        <v>3531</v>
      </c>
      <c r="B3297" s="25">
        <v>2</v>
      </c>
      <c r="C3297" s="52">
        <v>1535600</v>
      </c>
    </row>
    <row r="3298" hidden="1" customHeight="1" spans="1:3">
      <c r="A3298" s="11">
        <v>3532</v>
      </c>
      <c r="B3298" s="25">
        <v>1</v>
      </c>
      <c r="C3298" s="52">
        <v>1100900</v>
      </c>
    </row>
    <row r="3299" hidden="1" customHeight="1" spans="1:3">
      <c r="A3299" s="11">
        <v>3533</v>
      </c>
      <c r="B3299" s="25">
        <v>2</v>
      </c>
      <c r="C3299" s="52">
        <v>2882300</v>
      </c>
    </row>
    <row r="3300" hidden="1" customHeight="1" spans="1:3">
      <c r="A3300" s="11">
        <v>3534</v>
      </c>
      <c r="B3300" s="25">
        <v>1</v>
      </c>
      <c r="C3300" s="52">
        <v>4934200</v>
      </c>
    </row>
    <row r="3301" hidden="1" customHeight="1" spans="1:3">
      <c r="A3301" s="11">
        <v>3535</v>
      </c>
      <c r="B3301" s="25">
        <v>1</v>
      </c>
      <c r="C3301" s="52">
        <v>105300</v>
      </c>
    </row>
    <row r="3302" hidden="1" customHeight="1" spans="1:3">
      <c r="A3302" s="11">
        <v>3536</v>
      </c>
      <c r="B3302" s="25">
        <v>1</v>
      </c>
      <c r="C3302" s="52">
        <v>128000</v>
      </c>
    </row>
    <row r="3303" hidden="1" customHeight="1" spans="1:3">
      <c r="A3303" s="11">
        <v>3537</v>
      </c>
      <c r="B3303" s="25">
        <v>1</v>
      </c>
      <c r="C3303" s="52">
        <v>4934200</v>
      </c>
    </row>
    <row r="3304" hidden="1" customHeight="1" spans="1:3">
      <c r="A3304" s="11">
        <v>3539</v>
      </c>
      <c r="B3304" s="25">
        <v>1</v>
      </c>
      <c r="C3304" s="52">
        <v>590000</v>
      </c>
    </row>
    <row r="3305" hidden="1" customHeight="1" spans="1:3">
      <c r="A3305" s="11">
        <v>3540</v>
      </c>
      <c r="B3305" s="25">
        <v>1</v>
      </c>
      <c r="C3305" s="52">
        <v>3098400</v>
      </c>
    </row>
    <row r="3306" hidden="1" customHeight="1" spans="1:3">
      <c r="A3306" s="11">
        <v>3541</v>
      </c>
      <c r="B3306" s="25">
        <v>1</v>
      </c>
      <c r="C3306" s="52">
        <v>125700</v>
      </c>
    </row>
    <row r="3307" hidden="1" customHeight="1" spans="1:3">
      <c r="A3307" s="11">
        <v>3542</v>
      </c>
      <c r="B3307" s="25">
        <v>1</v>
      </c>
      <c r="C3307" s="52">
        <v>120900</v>
      </c>
    </row>
    <row r="3308" hidden="1" customHeight="1" spans="1:3">
      <c r="A3308" s="11">
        <v>3543</v>
      </c>
      <c r="B3308" s="25">
        <v>1</v>
      </c>
      <c r="C3308" s="52">
        <v>276000</v>
      </c>
    </row>
    <row r="3309" hidden="1" customHeight="1" spans="1:3">
      <c r="A3309" s="11">
        <v>3544</v>
      </c>
      <c r="B3309" s="25">
        <v>1</v>
      </c>
      <c r="C3309" s="52">
        <v>247200</v>
      </c>
    </row>
    <row r="3310" hidden="1" customHeight="1" spans="1:3">
      <c r="A3310" s="11">
        <v>3545</v>
      </c>
      <c r="B3310" s="25">
        <v>1</v>
      </c>
      <c r="C3310" s="52">
        <v>139200</v>
      </c>
    </row>
    <row r="3311" hidden="1" customHeight="1" spans="1:3">
      <c r="A3311" s="11">
        <v>3548</v>
      </c>
      <c r="B3311" s="25">
        <v>1</v>
      </c>
      <c r="C3311" s="52">
        <v>120300</v>
      </c>
    </row>
    <row r="3312" hidden="1" customHeight="1" spans="1:3">
      <c r="A3312" s="11">
        <v>3550</v>
      </c>
      <c r="B3312" s="25">
        <v>1</v>
      </c>
      <c r="C3312" s="52">
        <v>85300</v>
      </c>
    </row>
    <row r="3313" hidden="1" customHeight="1" spans="1:3">
      <c r="A3313" s="11">
        <v>3551</v>
      </c>
      <c r="B3313" s="25">
        <v>1</v>
      </c>
      <c r="C3313" s="52">
        <v>570500</v>
      </c>
    </row>
    <row r="3314" hidden="1" customHeight="1" spans="1:3">
      <c r="A3314" s="11">
        <v>3552</v>
      </c>
      <c r="B3314" s="25">
        <v>1</v>
      </c>
      <c r="C3314" s="52">
        <v>285300</v>
      </c>
    </row>
    <row r="3315" hidden="1" customHeight="1" spans="1:3">
      <c r="A3315" s="11">
        <v>3556</v>
      </c>
      <c r="B3315" s="25">
        <v>1</v>
      </c>
      <c r="C3315" s="52">
        <v>3515400</v>
      </c>
    </row>
    <row r="3316" hidden="1" customHeight="1" spans="1:3">
      <c r="A3316" s="11">
        <v>3557</v>
      </c>
      <c r="B3316" s="25">
        <v>1</v>
      </c>
      <c r="C3316" s="52">
        <v>59500</v>
      </c>
    </row>
    <row r="3317" hidden="1" customHeight="1" spans="1:3">
      <c r="A3317" s="11">
        <v>3558</v>
      </c>
      <c r="B3317" s="25">
        <v>1</v>
      </c>
      <c r="C3317" s="52">
        <v>59200</v>
      </c>
    </row>
    <row r="3318" hidden="1" customHeight="1" spans="1:3">
      <c r="A3318" s="11">
        <v>3559</v>
      </c>
      <c r="B3318" s="25">
        <v>1</v>
      </c>
      <c r="C3318" s="52">
        <v>95100</v>
      </c>
    </row>
    <row r="3319" hidden="1" customHeight="1" spans="1:3">
      <c r="A3319" s="11">
        <v>3560</v>
      </c>
      <c r="B3319" s="25">
        <v>1</v>
      </c>
      <c r="C3319" s="52">
        <v>126600</v>
      </c>
    </row>
    <row r="3320" hidden="1" customHeight="1" spans="1:3">
      <c r="A3320" s="11">
        <v>3561</v>
      </c>
      <c r="B3320" s="25">
        <v>1</v>
      </c>
      <c r="C3320" s="52">
        <v>345500</v>
      </c>
    </row>
    <row r="3321" hidden="1" customHeight="1" spans="1:3">
      <c r="A3321" s="11">
        <v>3562</v>
      </c>
      <c r="B3321" s="25">
        <v>2</v>
      </c>
      <c r="C3321" s="52">
        <v>494300</v>
      </c>
    </row>
    <row r="3322" hidden="1" customHeight="1" spans="1:3">
      <c r="A3322" s="11">
        <v>3563</v>
      </c>
      <c r="B3322" s="25">
        <v>1</v>
      </c>
      <c r="C3322" s="52">
        <v>61100</v>
      </c>
    </row>
    <row r="3323" hidden="1" customHeight="1" spans="1:3">
      <c r="A3323" s="11">
        <v>3564</v>
      </c>
      <c r="B3323" s="25">
        <v>1</v>
      </c>
      <c r="C3323" s="52">
        <v>216700</v>
      </c>
    </row>
    <row r="3324" hidden="1" customHeight="1" spans="1:3">
      <c r="A3324" s="11">
        <v>3565</v>
      </c>
      <c r="B3324" s="25">
        <v>1</v>
      </c>
      <c r="C3324" s="52">
        <v>1342100</v>
      </c>
    </row>
    <row r="3325" hidden="1" customHeight="1" spans="1:3">
      <c r="A3325" s="11">
        <v>3566</v>
      </c>
      <c r="B3325" s="25">
        <v>1</v>
      </c>
      <c r="C3325" s="52">
        <v>29600</v>
      </c>
    </row>
    <row r="3326" hidden="1" customHeight="1" spans="1:3">
      <c r="A3326" s="11">
        <v>3567</v>
      </c>
      <c r="B3326" s="25">
        <v>1</v>
      </c>
      <c r="C3326" s="52">
        <v>46700</v>
      </c>
    </row>
    <row r="3327" hidden="1" customHeight="1" spans="1:3">
      <c r="A3327" s="11">
        <v>3568</v>
      </c>
      <c r="B3327" s="25">
        <v>1</v>
      </c>
      <c r="C3327" s="52">
        <v>29600</v>
      </c>
    </row>
    <row r="3328" hidden="1" customHeight="1" spans="1:3">
      <c r="A3328" s="11">
        <v>3569</v>
      </c>
      <c r="B3328" s="25">
        <v>1</v>
      </c>
      <c r="C3328" s="52">
        <v>1174200</v>
      </c>
    </row>
    <row r="3329" hidden="1" customHeight="1" spans="1:3">
      <c r="A3329" s="11">
        <v>3570</v>
      </c>
      <c r="B3329" s="25">
        <v>1</v>
      </c>
      <c r="C3329" s="52">
        <v>6660300</v>
      </c>
    </row>
    <row r="3330" hidden="1" customHeight="1" spans="1:3">
      <c r="A3330" s="11">
        <v>3573</v>
      </c>
      <c r="B3330" s="25">
        <v>1</v>
      </c>
      <c r="C3330" s="52">
        <v>216200</v>
      </c>
    </row>
    <row r="3331" hidden="1" customHeight="1" spans="1:3">
      <c r="A3331" s="11">
        <v>3574</v>
      </c>
      <c r="B3331" s="25">
        <v>1</v>
      </c>
      <c r="C3331" s="52">
        <v>310500</v>
      </c>
    </row>
    <row r="3332" hidden="1" customHeight="1" spans="1:3">
      <c r="A3332" s="11">
        <v>3575</v>
      </c>
      <c r="B3332" s="25">
        <v>1</v>
      </c>
      <c r="C3332" s="52">
        <v>2736700</v>
      </c>
    </row>
    <row r="3333" hidden="1" customHeight="1" spans="1:3">
      <c r="A3333" s="11">
        <v>3576</v>
      </c>
      <c r="B3333" s="25">
        <v>1</v>
      </c>
      <c r="C3333" s="52">
        <v>243000</v>
      </c>
    </row>
    <row r="3334" hidden="1" customHeight="1" spans="1:3">
      <c r="A3334" s="11">
        <v>3577</v>
      </c>
      <c r="B3334" s="25">
        <v>1</v>
      </c>
      <c r="C3334" s="52">
        <v>132200</v>
      </c>
    </row>
    <row r="3335" hidden="1" customHeight="1" spans="1:3">
      <c r="A3335" s="11">
        <v>3578</v>
      </c>
      <c r="B3335" s="25">
        <v>1</v>
      </c>
      <c r="C3335" s="52">
        <v>180800</v>
      </c>
    </row>
    <row r="3336" hidden="1" customHeight="1" spans="1:3">
      <c r="A3336" s="11">
        <v>3579</v>
      </c>
      <c r="B3336" s="25">
        <v>1</v>
      </c>
      <c r="C3336" s="52">
        <v>68900</v>
      </c>
    </row>
    <row r="3337" hidden="1" customHeight="1" spans="1:3">
      <c r="A3337" s="11">
        <v>3580</v>
      </c>
      <c r="B3337" s="25">
        <v>1</v>
      </c>
      <c r="C3337" s="52">
        <v>295000</v>
      </c>
    </row>
    <row r="3338" hidden="1" customHeight="1" spans="1:3">
      <c r="A3338" s="11">
        <v>3581</v>
      </c>
      <c r="B3338" s="25">
        <v>1</v>
      </c>
      <c r="C3338" s="52">
        <v>85900</v>
      </c>
    </row>
    <row r="3339" hidden="1" customHeight="1" spans="1:3">
      <c r="A3339" s="11">
        <v>3582</v>
      </c>
      <c r="B3339" s="25">
        <v>2</v>
      </c>
      <c r="C3339" s="52">
        <v>208100</v>
      </c>
    </row>
    <row r="3340" hidden="1" customHeight="1" spans="1:3">
      <c r="A3340" s="11">
        <v>3583</v>
      </c>
      <c r="B3340" s="25">
        <v>1</v>
      </c>
      <c r="C3340" s="52">
        <v>83200</v>
      </c>
    </row>
    <row r="3341" hidden="1" customHeight="1" spans="1:3">
      <c r="A3341" s="11">
        <v>3584</v>
      </c>
      <c r="B3341" s="25">
        <v>1</v>
      </c>
      <c r="C3341" s="52">
        <v>37700</v>
      </c>
    </row>
    <row r="3342" hidden="1" customHeight="1" spans="1:3">
      <c r="A3342" s="11">
        <v>3585</v>
      </c>
      <c r="B3342" s="25">
        <v>1</v>
      </c>
      <c r="C3342" s="52">
        <v>146800</v>
      </c>
    </row>
    <row r="3343" hidden="1" customHeight="1" spans="1:3">
      <c r="A3343" s="11">
        <v>3586</v>
      </c>
      <c r="B3343" s="25">
        <v>2</v>
      </c>
      <c r="C3343" s="52">
        <v>62300</v>
      </c>
    </row>
    <row r="3344" hidden="1" customHeight="1" spans="1:3">
      <c r="A3344" s="11">
        <v>3587</v>
      </c>
      <c r="B3344" s="25">
        <v>1</v>
      </c>
      <c r="C3344" s="52">
        <v>183300</v>
      </c>
    </row>
    <row r="3345" hidden="1" customHeight="1" spans="1:3">
      <c r="A3345" s="11">
        <v>3588</v>
      </c>
      <c r="B3345" s="25">
        <v>1</v>
      </c>
      <c r="C3345" s="52">
        <v>29600</v>
      </c>
    </row>
    <row r="3346" hidden="1" customHeight="1" spans="1:3">
      <c r="A3346" s="11">
        <v>3589</v>
      </c>
      <c r="B3346" s="25">
        <v>1</v>
      </c>
      <c r="C3346" s="52">
        <v>2950000</v>
      </c>
    </row>
    <row r="3347" hidden="1" customHeight="1" spans="1:3">
      <c r="A3347" s="11">
        <v>3590</v>
      </c>
      <c r="B3347" s="25">
        <v>1</v>
      </c>
      <c r="C3347" s="52">
        <v>97500</v>
      </c>
    </row>
    <row r="3348" hidden="1" customHeight="1" spans="1:3">
      <c r="A3348" s="11">
        <v>3591</v>
      </c>
      <c r="B3348" s="25">
        <v>2</v>
      </c>
      <c r="C3348" s="52">
        <v>371000</v>
      </c>
    </row>
    <row r="3349" hidden="1" customHeight="1" spans="1:3">
      <c r="A3349" s="11">
        <v>3592</v>
      </c>
      <c r="B3349" s="25">
        <v>1</v>
      </c>
      <c r="C3349" s="52">
        <v>309000</v>
      </c>
    </row>
    <row r="3350" hidden="1" customHeight="1" spans="1:3">
      <c r="A3350" s="11">
        <v>3593</v>
      </c>
      <c r="B3350" s="25">
        <v>1</v>
      </c>
      <c r="C3350" s="52">
        <v>58300</v>
      </c>
    </row>
    <row r="3351" hidden="1" customHeight="1" spans="1:3">
      <c r="A3351" s="11">
        <v>3594</v>
      </c>
      <c r="B3351" s="25">
        <v>1</v>
      </c>
      <c r="C3351" s="52">
        <v>38600</v>
      </c>
    </row>
    <row r="3352" hidden="1" customHeight="1" spans="1:3">
      <c r="A3352" s="11">
        <v>3595</v>
      </c>
      <c r="B3352" s="25">
        <v>1</v>
      </c>
      <c r="C3352" s="52">
        <v>97500</v>
      </c>
    </row>
    <row r="3353" hidden="1" customHeight="1" spans="1:3">
      <c r="A3353" s="11">
        <v>3596</v>
      </c>
      <c r="B3353" s="25">
        <v>1</v>
      </c>
      <c r="C3353" s="52">
        <v>47800</v>
      </c>
    </row>
    <row r="3354" hidden="1" customHeight="1" spans="1:3">
      <c r="A3354" s="11">
        <v>3597</v>
      </c>
      <c r="B3354" s="25">
        <v>1</v>
      </c>
      <c r="C3354" s="52">
        <v>38600</v>
      </c>
    </row>
    <row r="3355" hidden="1" customHeight="1" spans="1:3">
      <c r="A3355" s="11">
        <v>3598</v>
      </c>
      <c r="B3355" s="25">
        <v>1</v>
      </c>
      <c r="C3355" s="52">
        <v>30900</v>
      </c>
    </row>
    <row r="3356" hidden="1" customHeight="1" spans="1:3">
      <c r="A3356" s="11">
        <v>3599</v>
      </c>
      <c r="B3356" s="25">
        <v>1</v>
      </c>
      <c r="C3356" s="52">
        <v>45800</v>
      </c>
    </row>
    <row r="3357" hidden="1" customHeight="1" spans="1:3">
      <c r="A3357" s="11">
        <v>3600</v>
      </c>
      <c r="B3357" s="25">
        <v>1</v>
      </c>
      <c r="C3357" s="52">
        <v>128000</v>
      </c>
    </row>
    <row r="3358" hidden="1" customHeight="1" spans="1:3">
      <c r="A3358" s="11">
        <v>3601</v>
      </c>
      <c r="B3358" s="25">
        <v>1</v>
      </c>
      <c r="C3358" s="52">
        <v>59000</v>
      </c>
    </row>
    <row r="3359" hidden="1" customHeight="1" spans="1:3">
      <c r="A3359" s="11">
        <v>3602</v>
      </c>
      <c r="B3359" s="25">
        <v>1</v>
      </c>
      <c r="C3359" s="52">
        <v>120900</v>
      </c>
    </row>
    <row r="3360" hidden="1" customHeight="1" spans="1:3">
      <c r="A3360" s="11">
        <v>3603</v>
      </c>
      <c r="B3360" s="25">
        <v>1</v>
      </c>
      <c r="C3360" s="52">
        <v>30400</v>
      </c>
    </row>
    <row r="3361" hidden="1" customHeight="1" spans="1:3">
      <c r="A3361" s="11">
        <v>3604</v>
      </c>
      <c r="B3361" s="25">
        <v>1</v>
      </c>
      <c r="C3361" s="52">
        <v>261400</v>
      </c>
    </row>
    <row r="3362" hidden="1" customHeight="1" spans="1:3">
      <c r="A3362" s="11">
        <v>3605</v>
      </c>
      <c r="B3362" s="25">
        <v>1</v>
      </c>
      <c r="C3362" s="52">
        <v>11800000</v>
      </c>
    </row>
    <row r="3363" hidden="1" customHeight="1" spans="1:3">
      <c r="A3363" s="11">
        <v>3606</v>
      </c>
      <c r="B3363" s="25">
        <v>1</v>
      </c>
      <c r="C3363" s="52">
        <v>2478000</v>
      </c>
    </row>
    <row r="3364" hidden="1" customHeight="1" spans="1:3">
      <c r="A3364" s="11">
        <v>3607</v>
      </c>
      <c r="B3364" s="25">
        <v>3</v>
      </c>
      <c r="C3364" s="52">
        <v>123700</v>
      </c>
    </row>
    <row r="3365" hidden="1" customHeight="1" spans="1:3">
      <c r="A3365" s="11">
        <v>3608</v>
      </c>
      <c r="B3365" s="25">
        <v>1</v>
      </c>
      <c r="C3365" s="52">
        <v>86400</v>
      </c>
    </row>
    <row r="3366" hidden="1" customHeight="1" spans="1:3">
      <c r="A3366" s="11">
        <v>3609</v>
      </c>
      <c r="B3366" s="25">
        <v>1</v>
      </c>
      <c r="C3366" s="52">
        <v>29700</v>
      </c>
    </row>
    <row r="3367" hidden="1" customHeight="1" spans="1:3">
      <c r="A3367" s="11">
        <v>3610</v>
      </c>
      <c r="B3367" s="25">
        <v>1</v>
      </c>
      <c r="C3367" s="52">
        <v>29700</v>
      </c>
    </row>
    <row r="3368" hidden="1" customHeight="1" spans="1:3">
      <c r="A3368" s="11">
        <v>3611</v>
      </c>
      <c r="B3368" s="25">
        <v>1</v>
      </c>
      <c r="C3368" s="52">
        <v>702700</v>
      </c>
    </row>
    <row r="3369" hidden="1" customHeight="1" spans="1:3">
      <c r="A3369" s="11">
        <v>3612</v>
      </c>
      <c r="B3369" s="25">
        <v>1</v>
      </c>
      <c r="C3369" s="52">
        <v>1915700</v>
      </c>
    </row>
    <row r="3370" hidden="1" customHeight="1" spans="1:3">
      <c r="A3370" s="11">
        <v>3613</v>
      </c>
      <c r="B3370" s="25">
        <v>2</v>
      </c>
      <c r="C3370" s="52">
        <v>543400</v>
      </c>
    </row>
    <row r="3371" hidden="1" customHeight="1" spans="1:3">
      <c r="A3371" s="11">
        <v>3614</v>
      </c>
      <c r="B3371" s="25">
        <v>1</v>
      </c>
      <c r="C3371" s="52">
        <v>62300</v>
      </c>
    </row>
    <row r="3372" hidden="1" customHeight="1" spans="1:3">
      <c r="A3372" s="11">
        <v>3615</v>
      </c>
      <c r="B3372" s="25">
        <v>1</v>
      </c>
      <c r="C3372" s="52">
        <v>29000</v>
      </c>
    </row>
    <row r="3373" hidden="1" customHeight="1" spans="1:3">
      <c r="A3373" s="11">
        <v>3616</v>
      </c>
      <c r="B3373" s="25">
        <v>1</v>
      </c>
      <c r="C3373" s="52">
        <v>579400</v>
      </c>
    </row>
    <row r="3374" hidden="1" customHeight="1" spans="1:3">
      <c r="A3374" s="11">
        <v>3617</v>
      </c>
      <c r="B3374" s="25">
        <v>1</v>
      </c>
      <c r="C3374" s="52">
        <v>290500</v>
      </c>
    </row>
    <row r="3375" hidden="1" customHeight="1" spans="1:3">
      <c r="A3375" s="11">
        <v>3618</v>
      </c>
      <c r="B3375" s="25">
        <v>1</v>
      </c>
      <c r="C3375" s="52">
        <v>29600</v>
      </c>
    </row>
    <row r="3376" hidden="1" customHeight="1" spans="1:3">
      <c r="A3376" s="11">
        <v>3619</v>
      </c>
      <c r="B3376" s="25">
        <v>1</v>
      </c>
      <c r="C3376" s="52">
        <v>3540000</v>
      </c>
    </row>
    <row r="3377" hidden="1" customHeight="1" spans="1:3">
      <c r="A3377" s="20" t="s">
        <v>16</v>
      </c>
      <c r="B3377" s="53"/>
      <c r="C3377" s="54"/>
    </row>
    <row r="3378" hidden="1" customHeight="1" spans="1:3">
      <c r="A3378" s="55"/>
      <c r="B3378" s="55"/>
      <c r="C3378" s="55"/>
    </row>
    <row r="3379" hidden="1" customHeight="1" spans="1:3">
      <c r="A3379" s="55"/>
      <c r="B3379" s="55"/>
      <c r="C3379" s="55"/>
    </row>
    <row r="3380" hidden="1" customHeight="1" spans="1:3">
      <c r="A3380" s="55"/>
      <c r="B3380" s="55"/>
      <c r="C3380" s="55"/>
    </row>
    <row r="3381" hidden="1" customHeight="1" spans="1:3">
      <c r="A3381" s="55"/>
      <c r="B3381" s="55"/>
      <c r="C3381" s="55"/>
    </row>
    <row r="3382" hidden="1" customHeight="1" spans="1:3">
      <c r="A3382" s="55"/>
      <c r="B3382" s="55"/>
      <c r="C3382" s="55"/>
    </row>
    <row r="3383" hidden="1" customHeight="1" spans="1:3">
      <c r="A3383" s="55"/>
      <c r="B3383" s="55"/>
      <c r="C3383" s="55"/>
    </row>
    <row r="3384" hidden="1" customHeight="1" spans="1:3">
      <c r="A3384" s="55"/>
      <c r="B3384" s="55"/>
      <c r="C3384" s="55"/>
    </row>
    <row r="3385" hidden="1" customHeight="1" spans="1:3">
      <c r="A3385" s="55"/>
      <c r="B3385" s="55"/>
      <c r="C3385" s="55"/>
    </row>
    <row r="3386" hidden="1" customHeight="1" spans="1:3">
      <c r="A3386" s="55"/>
      <c r="B3386" s="55"/>
      <c r="C3386" s="55"/>
    </row>
    <row r="3387" hidden="1" customHeight="1" spans="1:3">
      <c r="A3387" s="55"/>
      <c r="B3387" s="55"/>
      <c r="C3387" s="55"/>
    </row>
    <row r="3388" hidden="1" customHeight="1" spans="1:3">
      <c r="A3388" s="55"/>
      <c r="B3388" s="55"/>
      <c r="C3388" s="55"/>
    </row>
    <row r="3389" hidden="1" customHeight="1" spans="1:3">
      <c r="A3389" s="55"/>
      <c r="B3389" s="55"/>
      <c r="C3389" s="55"/>
    </row>
    <row r="3390" hidden="1" customHeight="1" spans="1:3">
      <c r="A3390" s="55"/>
      <c r="B3390" s="55"/>
      <c r="C3390" s="55"/>
    </row>
    <row r="3391" hidden="1" customHeight="1" spans="1:3">
      <c r="A3391" s="55"/>
      <c r="B3391" s="55"/>
      <c r="C3391" s="55"/>
    </row>
    <row r="3392" hidden="1" customHeight="1" spans="1:3">
      <c r="A3392" s="55"/>
      <c r="B3392" s="55"/>
      <c r="C3392" s="55"/>
    </row>
    <row r="3393" hidden="1" customHeight="1" spans="1:3">
      <c r="A3393" s="55"/>
      <c r="B3393" s="55"/>
      <c r="C3393" s="55"/>
    </row>
    <row r="3394" hidden="1" customHeight="1" spans="1:3">
      <c r="A3394" s="55"/>
      <c r="B3394" s="55"/>
      <c r="C3394" s="55"/>
    </row>
    <row r="3395" hidden="1" customHeight="1" spans="1:3">
      <c r="A3395" s="55"/>
      <c r="B3395" s="55"/>
      <c r="C3395" s="55"/>
    </row>
    <row r="3396" hidden="1" customHeight="1" spans="1:3">
      <c r="A3396" s="55"/>
      <c r="B3396" s="55"/>
      <c r="C3396" s="55"/>
    </row>
    <row r="3397" hidden="1" customHeight="1" spans="1:3">
      <c r="A3397" s="55"/>
      <c r="B3397" s="55"/>
      <c r="C3397" s="55"/>
    </row>
    <row r="3398" hidden="1" customHeight="1" spans="1:3">
      <c r="A3398" s="55"/>
      <c r="B3398" s="55"/>
      <c r="C3398" s="55"/>
    </row>
    <row r="3399" hidden="1" customHeight="1" spans="1:3">
      <c r="A3399" s="55"/>
      <c r="B3399" s="55"/>
      <c r="C3399" s="55"/>
    </row>
    <row r="3400" hidden="1" customHeight="1" spans="1:3">
      <c r="A3400" s="55"/>
      <c r="B3400" s="55"/>
      <c r="C3400" s="55"/>
    </row>
    <row r="3401" hidden="1" customHeight="1" spans="1:3">
      <c r="A3401" s="55"/>
      <c r="B3401" s="55"/>
      <c r="C3401" s="55"/>
    </row>
    <row r="3402" hidden="1" customHeight="1" spans="1:3">
      <c r="A3402" s="55"/>
      <c r="B3402" s="55"/>
      <c r="C3402" s="55"/>
    </row>
    <row r="3403" hidden="1" customHeight="1" spans="1:3">
      <c r="A3403" s="55"/>
      <c r="B3403" s="55"/>
      <c r="C3403" s="55"/>
    </row>
    <row r="3404" hidden="1" customHeight="1" spans="1:3">
      <c r="A3404" s="55"/>
      <c r="B3404" s="55"/>
      <c r="C3404" s="55"/>
    </row>
    <row r="3405" hidden="1" customHeight="1" spans="1:3">
      <c r="A3405" s="55"/>
      <c r="B3405" s="55"/>
      <c r="C3405" s="55"/>
    </row>
    <row r="3406" hidden="1" customHeight="1" spans="1:3">
      <c r="A3406" s="55"/>
      <c r="B3406" s="55"/>
      <c r="C3406" s="55"/>
    </row>
    <row r="3407" hidden="1" customHeight="1" spans="1:3">
      <c r="A3407" s="55"/>
      <c r="B3407" s="55"/>
      <c r="C3407" s="55"/>
    </row>
    <row r="3408" hidden="1" customHeight="1" spans="1:3">
      <c r="A3408" s="55"/>
      <c r="B3408" s="55"/>
      <c r="C3408" s="55"/>
    </row>
    <row r="3409" hidden="1" customHeight="1" spans="1:3">
      <c r="A3409" s="55"/>
      <c r="B3409" s="55"/>
      <c r="C3409" s="55"/>
    </row>
    <row r="3410" hidden="1" customHeight="1" spans="1:3">
      <c r="A3410" s="55"/>
      <c r="B3410" s="55"/>
      <c r="C3410" s="55"/>
    </row>
    <row r="3411" hidden="1" customHeight="1" spans="1:3">
      <c r="A3411" s="55"/>
      <c r="B3411" s="55"/>
      <c r="C3411" s="55"/>
    </row>
    <row r="3412" hidden="1" customHeight="1" spans="1:3">
      <c r="A3412" s="55"/>
      <c r="B3412" s="55"/>
      <c r="C3412" s="55"/>
    </row>
    <row r="3413" hidden="1" customHeight="1" spans="1:3">
      <c r="A3413" s="55"/>
      <c r="B3413" s="55"/>
      <c r="C3413" s="55"/>
    </row>
    <row r="3414" hidden="1" customHeight="1" spans="1:3">
      <c r="A3414" s="55"/>
      <c r="B3414" s="55"/>
      <c r="C3414" s="55"/>
    </row>
    <row r="3415" hidden="1" customHeight="1" spans="1:3">
      <c r="A3415" s="55"/>
      <c r="B3415" s="55"/>
      <c r="C3415" s="55"/>
    </row>
    <row r="3416" hidden="1" customHeight="1" spans="1:3">
      <c r="A3416" s="55"/>
      <c r="B3416" s="55"/>
      <c r="C3416" s="55"/>
    </row>
    <row r="3417" hidden="1" customHeight="1" spans="1:3">
      <c r="A3417" s="55"/>
      <c r="B3417" s="55"/>
      <c r="C3417" s="55"/>
    </row>
    <row r="3418" hidden="1" customHeight="1" spans="1:3">
      <c r="A3418" s="55"/>
      <c r="B3418" s="55"/>
      <c r="C3418" s="55"/>
    </row>
    <row r="3419" hidden="1" customHeight="1" spans="1:3">
      <c r="A3419" s="55"/>
      <c r="B3419" s="55"/>
      <c r="C3419" s="55"/>
    </row>
    <row r="3420" hidden="1" customHeight="1" spans="1:3">
      <c r="A3420" s="55"/>
      <c r="B3420" s="55"/>
      <c r="C3420" s="55"/>
    </row>
    <row r="3421" hidden="1" customHeight="1" spans="1:3">
      <c r="A3421" s="55"/>
      <c r="B3421" s="55"/>
      <c r="C3421" s="55"/>
    </row>
    <row r="3422" hidden="1" customHeight="1" spans="1:3">
      <c r="A3422" s="55"/>
      <c r="B3422" s="55"/>
      <c r="C3422" s="55"/>
    </row>
    <row r="3423" hidden="1" customHeight="1" spans="1:3">
      <c r="A3423" s="55"/>
      <c r="B3423" s="55"/>
      <c r="C3423" s="55"/>
    </row>
    <row r="3424" hidden="1" customHeight="1" spans="1:3">
      <c r="A3424" s="55"/>
      <c r="B3424" s="55"/>
      <c r="C3424" s="55"/>
    </row>
    <row r="3425" hidden="1" customHeight="1" spans="1:3">
      <c r="A3425" s="55"/>
      <c r="B3425" s="55"/>
      <c r="C3425" s="55"/>
    </row>
    <row r="3426" hidden="1" customHeight="1" spans="1:3">
      <c r="A3426" s="55"/>
      <c r="B3426" s="55"/>
      <c r="C3426" s="55"/>
    </row>
    <row r="3427" hidden="1" customHeight="1" spans="1:3">
      <c r="A3427" s="55"/>
      <c r="B3427" s="55"/>
      <c r="C3427" s="55"/>
    </row>
    <row r="3428" hidden="1" customHeight="1" spans="1:3">
      <c r="A3428" s="55"/>
      <c r="B3428" s="55"/>
      <c r="C3428" s="55"/>
    </row>
    <row r="3429" hidden="1" customHeight="1" spans="1:3">
      <c r="A3429" s="55"/>
      <c r="B3429" s="55"/>
      <c r="C3429" s="55"/>
    </row>
    <row r="3430" hidden="1" customHeight="1" spans="1:3">
      <c r="A3430" s="55"/>
      <c r="B3430" s="55"/>
      <c r="C3430" s="55"/>
    </row>
    <row r="3431" hidden="1" customHeight="1" spans="1:3">
      <c r="A3431" s="55"/>
      <c r="B3431" s="55"/>
      <c r="C3431" s="55"/>
    </row>
    <row r="3432" hidden="1" customHeight="1" spans="1:3">
      <c r="A3432" s="55"/>
      <c r="B3432" s="55"/>
      <c r="C3432" s="55"/>
    </row>
    <row r="3433" hidden="1" customHeight="1" spans="1:3">
      <c r="A3433" s="55"/>
      <c r="B3433" s="55"/>
      <c r="C3433" s="55"/>
    </row>
    <row r="3434" hidden="1" customHeight="1" spans="1:3">
      <c r="A3434" s="55"/>
      <c r="B3434" s="55"/>
      <c r="C3434" s="55"/>
    </row>
    <row r="3435" hidden="1" customHeight="1" spans="1:3">
      <c r="A3435" s="55"/>
      <c r="B3435" s="55"/>
      <c r="C3435" s="55"/>
    </row>
    <row r="3436" hidden="1" customHeight="1" spans="1:3">
      <c r="A3436" s="55"/>
      <c r="B3436" s="55"/>
      <c r="C3436" s="55"/>
    </row>
    <row r="3437" hidden="1" customHeight="1" spans="1:3">
      <c r="A3437" s="55"/>
      <c r="B3437" s="55"/>
      <c r="C3437" s="55"/>
    </row>
    <row r="3438" hidden="1" customHeight="1" spans="1:3">
      <c r="A3438" s="55"/>
      <c r="B3438" s="55"/>
      <c r="C3438" s="55"/>
    </row>
    <row r="3439" hidden="1" customHeight="1" spans="1:3">
      <c r="A3439" s="55"/>
      <c r="B3439" s="55"/>
      <c r="C3439" s="55"/>
    </row>
    <row r="3440" hidden="1" customHeight="1" spans="1:3">
      <c r="A3440" s="55"/>
      <c r="B3440" s="55"/>
      <c r="C3440" s="55"/>
    </row>
    <row r="3441" hidden="1" customHeight="1" spans="1:3">
      <c r="A3441" s="55"/>
      <c r="B3441" s="55"/>
      <c r="C3441" s="55"/>
    </row>
    <row r="3442" hidden="1" customHeight="1" spans="1:3">
      <c r="A3442" s="55"/>
      <c r="B3442" s="55"/>
      <c r="C3442" s="55"/>
    </row>
    <row r="3443" hidden="1" customHeight="1" spans="1:3">
      <c r="A3443" s="55"/>
      <c r="B3443" s="55"/>
      <c r="C3443" s="55"/>
    </row>
    <row r="3444" hidden="1" customHeight="1" spans="1:3">
      <c r="A3444" s="55"/>
      <c r="B3444" s="55"/>
      <c r="C3444" s="55"/>
    </row>
    <row r="3445" customHeight="1" spans="1:3">
      <c r="A3445" s="55"/>
      <c r="B3445" s="55"/>
      <c r="C3445" s="55"/>
    </row>
    <row r="3446" hidden="1" customHeight="1" spans="1:3">
      <c r="A3446" s="55"/>
      <c r="B3446" s="55"/>
      <c r="C3446" s="55"/>
    </row>
    <row r="3447" hidden="1" customHeight="1" spans="1:3">
      <c r="A3447" s="55"/>
      <c r="B3447" s="55"/>
      <c r="C3447" s="55"/>
    </row>
    <row r="3448" hidden="1" customHeight="1" spans="1:3">
      <c r="A3448" s="55"/>
      <c r="B3448" s="55"/>
      <c r="C3448" s="55"/>
    </row>
    <row r="3449" hidden="1" customHeight="1" spans="1:3">
      <c r="A3449" s="55"/>
      <c r="B3449" s="55"/>
      <c r="C3449" s="55"/>
    </row>
    <row r="3450" hidden="1" customHeight="1" spans="1:3">
      <c r="A3450" s="55"/>
      <c r="B3450" s="55"/>
      <c r="C3450" s="55"/>
    </row>
    <row r="3451" hidden="1" customHeight="1" spans="1:3">
      <c r="A3451" s="55"/>
      <c r="B3451" s="55"/>
      <c r="C3451" s="55"/>
    </row>
    <row r="3452" hidden="1" customHeight="1" spans="1:3">
      <c r="A3452" s="55"/>
      <c r="B3452" s="55"/>
      <c r="C3452" s="55"/>
    </row>
    <row r="3453" hidden="1" customHeight="1" spans="1:3">
      <c r="A3453" s="55"/>
      <c r="B3453" s="55"/>
      <c r="C3453" s="55"/>
    </row>
    <row r="3454" hidden="1" customHeight="1" spans="1:3">
      <c r="A3454" s="55"/>
      <c r="B3454" s="55"/>
      <c r="C3454" s="55"/>
    </row>
    <row r="3455" hidden="1" customHeight="1" spans="1:3">
      <c r="A3455" s="55"/>
      <c r="B3455" s="55"/>
      <c r="C3455" s="55"/>
    </row>
    <row r="3456" hidden="1" customHeight="1" spans="1:3">
      <c r="A3456" s="55"/>
      <c r="B3456" s="55"/>
      <c r="C3456" s="55"/>
    </row>
    <row r="3457" hidden="1" customHeight="1" spans="1:3">
      <c r="A3457" s="55"/>
      <c r="B3457" s="55"/>
      <c r="C3457" s="55"/>
    </row>
    <row r="3458" hidden="1" customHeight="1" spans="1:3">
      <c r="A3458" s="55"/>
      <c r="B3458" s="55"/>
      <c r="C3458" s="55"/>
    </row>
    <row r="3459" hidden="1" customHeight="1" spans="1:3">
      <c r="A3459" s="55"/>
      <c r="B3459" s="55"/>
      <c r="C3459" s="55"/>
    </row>
    <row r="3460" hidden="1" customHeight="1" spans="1:3">
      <c r="A3460" s="55"/>
      <c r="B3460" s="55"/>
      <c r="C3460" s="55"/>
    </row>
    <row r="3461" hidden="1" customHeight="1" spans="1:3">
      <c r="A3461" s="55"/>
      <c r="B3461" s="55"/>
      <c r="C3461" s="55"/>
    </row>
    <row r="3462" hidden="1" customHeight="1" spans="1:3">
      <c r="A3462" s="55"/>
      <c r="B3462" s="55"/>
      <c r="C3462" s="55"/>
    </row>
    <row r="3463" hidden="1" customHeight="1" spans="1:3">
      <c r="A3463" s="55"/>
      <c r="B3463" s="55"/>
      <c r="C3463" s="55"/>
    </row>
    <row r="3464" hidden="1" customHeight="1" spans="1:3">
      <c r="A3464" s="55"/>
      <c r="B3464" s="55"/>
      <c r="C3464" s="55"/>
    </row>
    <row r="3465" hidden="1" customHeight="1" spans="1:3">
      <c r="A3465" s="55"/>
      <c r="B3465" s="55"/>
      <c r="C3465" s="55"/>
    </row>
    <row r="3466" hidden="1" customHeight="1" spans="1:3">
      <c r="A3466" s="55"/>
      <c r="B3466" s="55"/>
      <c r="C3466" s="55"/>
    </row>
    <row r="3467" hidden="1" customHeight="1" spans="1:3">
      <c r="A3467" s="55"/>
      <c r="B3467" s="55"/>
      <c r="C3467" s="55"/>
    </row>
    <row r="3468" hidden="1" customHeight="1" spans="1:3">
      <c r="A3468" s="55"/>
      <c r="B3468" s="55"/>
      <c r="C3468" s="55"/>
    </row>
    <row r="3469" hidden="1" customHeight="1" spans="1:3">
      <c r="A3469" s="55"/>
      <c r="B3469" s="55"/>
      <c r="C3469" s="55"/>
    </row>
    <row r="3470" hidden="1" customHeight="1" spans="1:3">
      <c r="A3470" s="55"/>
      <c r="B3470" s="55"/>
      <c r="C3470" s="55"/>
    </row>
    <row r="3471" hidden="1" customHeight="1" spans="1:3">
      <c r="A3471" s="55"/>
      <c r="B3471" s="55"/>
      <c r="C3471" s="55"/>
    </row>
    <row r="3472" hidden="1" customHeight="1" spans="1:3">
      <c r="A3472" s="55"/>
      <c r="B3472" s="55"/>
      <c r="C3472" s="55"/>
    </row>
    <row r="3473" hidden="1" customHeight="1" spans="1:3">
      <c r="A3473" s="55"/>
      <c r="B3473" s="55"/>
      <c r="C3473" s="55"/>
    </row>
    <row r="3474" hidden="1" customHeight="1" spans="1:3">
      <c r="A3474" s="55"/>
      <c r="B3474" s="55"/>
      <c r="C3474" s="55"/>
    </row>
    <row r="3475" hidden="1" customHeight="1" spans="1:3">
      <c r="A3475" s="55"/>
      <c r="B3475" s="55"/>
      <c r="C3475" s="55"/>
    </row>
    <row r="3476" hidden="1" customHeight="1" spans="1:3">
      <c r="A3476" s="55"/>
      <c r="B3476" s="55"/>
      <c r="C3476" s="55"/>
    </row>
    <row r="3477" hidden="1" customHeight="1" spans="1:3">
      <c r="A3477" s="55"/>
      <c r="B3477" s="55"/>
      <c r="C3477" s="55"/>
    </row>
    <row r="3478" hidden="1" customHeight="1" spans="1:3">
      <c r="A3478" s="55"/>
      <c r="B3478" s="55"/>
      <c r="C3478" s="55"/>
    </row>
    <row r="3479" hidden="1" customHeight="1" spans="1:3">
      <c r="A3479" s="55"/>
      <c r="B3479" s="55"/>
      <c r="C3479" s="55"/>
    </row>
    <row r="3480" hidden="1" customHeight="1" spans="1:3">
      <c r="A3480" s="55"/>
      <c r="B3480" s="55"/>
      <c r="C3480" s="55"/>
    </row>
    <row r="3481" hidden="1" customHeight="1" spans="1:3">
      <c r="A3481" s="55"/>
      <c r="B3481" s="55"/>
      <c r="C3481" s="55"/>
    </row>
    <row r="3482" hidden="1" customHeight="1" spans="1:3">
      <c r="A3482" s="55"/>
      <c r="B3482" s="55"/>
      <c r="C3482" s="55"/>
    </row>
    <row r="3483" hidden="1" customHeight="1" spans="1:3">
      <c r="A3483" s="55"/>
      <c r="B3483" s="55"/>
      <c r="C3483" s="55"/>
    </row>
    <row r="3484" hidden="1" customHeight="1"/>
    <row r="3485" hidden="1" customHeight="1"/>
    <row r="3486" hidden="1" customHeight="1"/>
    <row r="3487" hidden="1" customHeight="1"/>
    <row r="3488" hidden="1" customHeight="1"/>
    <row r="3490" hidden="1" customHeight="1"/>
    <row r="3491" hidden="1" customHeight="1"/>
  </sheetData>
  <autoFilter xmlns:etc="http://www.wps.cn/officeDocument/2017/etCustomData" ref="A1:C3492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279"/>
  <sheetViews>
    <sheetView workbookViewId="0">
      <selection activeCell="A1" sqref="A1"/>
    </sheetView>
  </sheetViews>
  <sheetFormatPr defaultColWidth="14.4259259259259" defaultRowHeight="15" customHeight="1"/>
  <cols>
    <col min="1" max="4" width="21.5740740740741" customWidth="1"/>
    <col min="5" max="5" width="39.5740740740741" customWidth="1"/>
    <col min="6" max="12" width="21.5740740740741" customWidth="1"/>
    <col min="13" max="13" width="26.8611111111111" customWidth="1"/>
    <col min="14" max="18" width="21.5740740740741" customWidth="1"/>
  </cols>
  <sheetData>
    <row r="1" ht="14.25" customHeight="1" spans="1:18">
      <c r="A1" s="27" t="s">
        <v>17</v>
      </c>
      <c r="B1" s="16" t="s">
        <v>13</v>
      </c>
      <c r="C1" s="16" t="s">
        <v>18</v>
      </c>
      <c r="D1" s="16" t="s">
        <v>19</v>
      </c>
      <c r="E1" s="16" t="s">
        <v>20</v>
      </c>
      <c r="F1" s="28" t="s">
        <v>21</v>
      </c>
      <c r="G1" s="16" t="s">
        <v>22</v>
      </c>
      <c r="H1" s="29" t="s">
        <v>23</v>
      </c>
      <c r="I1" s="16" t="s">
        <v>24</v>
      </c>
      <c r="J1" s="16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  <c r="P1" s="33" t="s">
        <v>31</v>
      </c>
      <c r="Q1" s="37" t="s">
        <v>32</v>
      </c>
      <c r="R1" s="38" t="s">
        <v>33</v>
      </c>
    </row>
    <row r="2" ht="14.25" customHeight="1" spans="1:18">
      <c r="A2" s="30" t="s">
        <v>34</v>
      </c>
      <c r="B2" s="17">
        <v>67</v>
      </c>
      <c r="C2" s="17" t="s">
        <v>35</v>
      </c>
      <c r="D2" s="17" t="s">
        <v>36</v>
      </c>
      <c r="E2" s="17" t="s">
        <v>37</v>
      </c>
      <c r="F2" s="31" t="str">
        <f>VLOOKUP(G2,'Policy Type'!$A:$B,2,FALSE)</f>
        <v>Liability</v>
      </c>
      <c r="G2" s="17" t="s">
        <v>38</v>
      </c>
      <c r="H2" s="32">
        <v>45139</v>
      </c>
      <c r="I2" s="32">
        <v>45504</v>
      </c>
      <c r="J2" s="34">
        <v>6200800</v>
      </c>
      <c r="K2" s="34">
        <f t="shared" ref="K2:K176" si="0">J2*0.18</f>
        <v>1116144</v>
      </c>
      <c r="L2" s="34">
        <f t="shared" ref="L2:L176" si="1">J2+K2</f>
        <v>7316944</v>
      </c>
      <c r="M2" s="17">
        <f t="shared" ref="M2:M3" si="2">L2*0.2</f>
        <v>1463388.8</v>
      </c>
      <c r="N2" s="17" t="s">
        <v>39</v>
      </c>
      <c r="O2" s="35" t="s">
        <v>40</v>
      </c>
      <c r="P2" s="36" t="str">
        <f t="shared" ref="P2:P176" si="3">IF(COUNTIF(B:B,B2)=1,"New Client","Old Client")</f>
        <v>Old Client</v>
      </c>
      <c r="Q2" s="39" t="str">
        <f t="shared" ref="Q2:Q6279" si="4">IF(COUNTIFS($B:$B,$B2,$F:$F,"Liability")&gt;0,"Yes","No")</f>
        <v>Yes</v>
      </c>
      <c r="R2" s="40" t="str">
        <f t="shared" ref="R2:R6279" si="5">IF(AND($Q2="Yes",$F2&lt;&gt;"Liability"),"Cross-Sold","")</f>
        <v/>
      </c>
    </row>
    <row r="3" ht="14.25" customHeight="1" spans="1:18">
      <c r="A3" s="30" t="s">
        <v>41</v>
      </c>
      <c r="B3" s="17">
        <v>70</v>
      </c>
      <c r="C3" s="17" t="s">
        <v>42</v>
      </c>
      <c r="D3" s="17" t="s">
        <v>36</v>
      </c>
      <c r="E3" s="17" t="s">
        <v>43</v>
      </c>
      <c r="F3" s="31" t="str">
        <f>VLOOKUP(G3,'Policy Type'!$A:$B,2,FALSE)</f>
        <v>P&amp;C</v>
      </c>
      <c r="G3" s="17" t="s">
        <v>44</v>
      </c>
      <c r="H3" s="32">
        <v>45139</v>
      </c>
      <c r="I3" s="32">
        <v>45504</v>
      </c>
      <c r="J3" s="34">
        <v>550000</v>
      </c>
      <c r="K3" s="34">
        <f t="shared" si="0"/>
        <v>99000</v>
      </c>
      <c r="L3" s="34">
        <f t="shared" si="1"/>
        <v>649000</v>
      </c>
      <c r="M3" s="17">
        <f t="shared" si="2"/>
        <v>129800</v>
      </c>
      <c r="N3" s="17" t="s">
        <v>39</v>
      </c>
      <c r="O3" s="35" t="s">
        <v>40</v>
      </c>
      <c r="P3" s="36" t="str">
        <f t="shared" si="3"/>
        <v>Old Client</v>
      </c>
      <c r="Q3" s="39" t="str">
        <f t="shared" si="4"/>
        <v>Yes</v>
      </c>
      <c r="R3" s="40" t="str">
        <f t="shared" si="5"/>
        <v>Cross-Sold</v>
      </c>
    </row>
    <row r="4" ht="14.25" customHeight="1" spans="1:18">
      <c r="A4" s="30" t="s">
        <v>45</v>
      </c>
      <c r="B4" s="17">
        <v>122</v>
      </c>
      <c r="C4" s="17" t="s">
        <v>46</v>
      </c>
      <c r="D4" s="17" t="s">
        <v>47</v>
      </c>
      <c r="E4" s="17" t="s">
        <v>43</v>
      </c>
      <c r="F4" s="31" t="str">
        <f>VLOOKUP(G4,'Policy Type'!$A:$B,2,FALSE)</f>
        <v>P&amp;C</v>
      </c>
      <c r="G4" s="17" t="s">
        <v>48</v>
      </c>
      <c r="H4" s="32">
        <v>45139</v>
      </c>
      <c r="I4" s="32">
        <v>45504</v>
      </c>
      <c r="J4" s="34">
        <v>4130100</v>
      </c>
      <c r="K4" s="34">
        <f t="shared" si="0"/>
        <v>743418</v>
      </c>
      <c r="L4" s="34">
        <f t="shared" si="1"/>
        <v>4873518</v>
      </c>
      <c r="M4" s="17">
        <f>L4*0.05</f>
        <v>243675.9</v>
      </c>
      <c r="N4" s="17" t="s">
        <v>39</v>
      </c>
      <c r="O4" s="35" t="s">
        <v>49</v>
      </c>
      <c r="P4" s="36" t="str">
        <f t="shared" si="3"/>
        <v>Old Client</v>
      </c>
      <c r="Q4" s="39" t="str">
        <f t="shared" si="4"/>
        <v>Yes</v>
      </c>
      <c r="R4" s="40" t="str">
        <f t="shared" si="5"/>
        <v>Cross-Sold</v>
      </c>
    </row>
    <row r="5" ht="14.25" customHeight="1" spans="1:18">
      <c r="A5" s="30" t="s">
        <v>50</v>
      </c>
      <c r="B5" s="17">
        <v>146</v>
      </c>
      <c r="C5" s="17" t="s">
        <v>42</v>
      </c>
      <c r="D5" s="17" t="s">
        <v>36</v>
      </c>
      <c r="E5" s="17" t="s">
        <v>43</v>
      </c>
      <c r="F5" s="31" t="str">
        <f>VLOOKUP(G5,'Policy Type'!$A:$B,2,FALSE)</f>
        <v>P&amp;C</v>
      </c>
      <c r="G5" s="17" t="s">
        <v>51</v>
      </c>
      <c r="H5" s="32">
        <v>45150</v>
      </c>
      <c r="I5" s="32">
        <v>45515</v>
      </c>
      <c r="J5" s="34">
        <v>153400</v>
      </c>
      <c r="K5" s="34">
        <f t="shared" si="0"/>
        <v>27612</v>
      </c>
      <c r="L5" s="34">
        <f t="shared" si="1"/>
        <v>181012</v>
      </c>
      <c r="M5" s="17">
        <f t="shared" ref="M5:M11" si="6">L5*0.2</f>
        <v>36202.4</v>
      </c>
      <c r="N5" s="17" t="s">
        <v>52</v>
      </c>
      <c r="O5" s="35" t="s">
        <v>53</v>
      </c>
      <c r="P5" s="36" t="str">
        <f t="shared" si="3"/>
        <v>New Client</v>
      </c>
      <c r="Q5" s="39" t="str">
        <f t="shared" si="4"/>
        <v>No</v>
      </c>
      <c r="R5" s="40" t="str">
        <f t="shared" si="5"/>
        <v/>
      </c>
    </row>
    <row r="6" ht="14.25" customHeight="1" spans="1:18">
      <c r="A6" s="30" t="s">
        <v>54</v>
      </c>
      <c r="B6" s="17">
        <v>149</v>
      </c>
      <c r="C6" s="17" t="s">
        <v>35</v>
      </c>
      <c r="D6" s="17" t="s">
        <v>36</v>
      </c>
      <c r="E6" s="17" t="s">
        <v>43</v>
      </c>
      <c r="F6" s="31" t="str">
        <f>VLOOKUP(G6,'Policy Type'!$A:$B,2,FALSE)</f>
        <v>P&amp;C</v>
      </c>
      <c r="G6" s="17" t="s">
        <v>55</v>
      </c>
      <c r="H6" s="32">
        <v>45139</v>
      </c>
      <c r="I6" s="32">
        <v>45504</v>
      </c>
      <c r="J6" s="34">
        <v>141128</v>
      </c>
      <c r="K6" s="34">
        <f t="shared" si="0"/>
        <v>25403.04</v>
      </c>
      <c r="L6" s="34">
        <f t="shared" si="1"/>
        <v>166531.04</v>
      </c>
      <c r="M6" s="17">
        <f t="shared" si="6"/>
        <v>33306.208</v>
      </c>
      <c r="N6" s="17" t="s">
        <v>52</v>
      </c>
      <c r="O6" s="35" t="s">
        <v>53</v>
      </c>
      <c r="P6" s="36" t="str">
        <f t="shared" si="3"/>
        <v>New Client</v>
      </c>
      <c r="Q6" s="39" t="str">
        <f t="shared" si="4"/>
        <v>No</v>
      </c>
      <c r="R6" s="40" t="str">
        <f t="shared" si="5"/>
        <v/>
      </c>
    </row>
    <row r="7" ht="14.25" customHeight="1" spans="1:18">
      <c r="A7" s="30" t="s">
        <v>56</v>
      </c>
      <c r="B7" s="17">
        <v>153</v>
      </c>
      <c r="C7" s="17" t="s">
        <v>57</v>
      </c>
      <c r="D7" s="17" t="s">
        <v>36</v>
      </c>
      <c r="E7" s="17" t="s">
        <v>43</v>
      </c>
      <c r="F7" s="31" t="str">
        <f>VLOOKUP(G7,'Policy Type'!$A:$B,2,FALSE)</f>
        <v>Liability</v>
      </c>
      <c r="G7" s="17" t="s">
        <v>58</v>
      </c>
      <c r="H7" s="32">
        <v>45139</v>
      </c>
      <c r="I7" s="32">
        <v>45504</v>
      </c>
      <c r="J7" s="34">
        <v>2124000</v>
      </c>
      <c r="K7" s="34">
        <f t="shared" si="0"/>
        <v>382320</v>
      </c>
      <c r="L7" s="34">
        <f t="shared" si="1"/>
        <v>2506320</v>
      </c>
      <c r="M7" s="17">
        <f t="shared" si="6"/>
        <v>501264</v>
      </c>
      <c r="N7" s="17" t="s">
        <v>39</v>
      </c>
      <c r="O7" s="35" t="s">
        <v>53</v>
      </c>
      <c r="P7" s="36" t="str">
        <f t="shared" si="3"/>
        <v>New Client</v>
      </c>
      <c r="Q7" s="39" t="str">
        <f t="shared" si="4"/>
        <v>Yes</v>
      </c>
      <c r="R7" s="40" t="str">
        <f t="shared" si="5"/>
        <v/>
      </c>
    </row>
    <row r="8" ht="14.25" customHeight="1" spans="1:18">
      <c r="A8" s="30" t="s">
        <v>59</v>
      </c>
      <c r="B8" s="17">
        <v>165</v>
      </c>
      <c r="C8" s="17" t="s">
        <v>57</v>
      </c>
      <c r="D8" s="17" t="s">
        <v>36</v>
      </c>
      <c r="E8" s="17" t="s">
        <v>60</v>
      </c>
      <c r="F8" s="31" t="str">
        <f>VLOOKUP(G8,'Policy Type'!$A:$B,2,FALSE)</f>
        <v>P&amp;C</v>
      </c>
      <c r="G8" s="17" t="s">
        <v>55</v>
      </c>
      <c r="H8" s="32">
        <v>45139</v>
      </c>
      <c r="I8" s="32">
        <v>45504</v>
      </c>
      <c r="J8" s="34">
        <v>286740</v>
      </c>
      <c r="K8" s="34">
        <f t="shared" si="0"/>
        <v>51613.2</v>
      </c>
      <c r="L8" s="34">
        <f t="shared" si="1"/>
        <v>338353.2</v>
      </c>
      <c r="M8" s="17">
        <f t="shared" si="6"/>
        <v>67670.64</v>
      </c>
      <c r="N8" s="17" t="s">
        <v>52</v>
      </c>
      <c r="O8" s="35" t="s">
        <v>53</v>
      </c>
      <c r="P8" s="36" t="str">
        <f t="shared" si="3"/>
        <v>Old Client</v>
      </c>
      <c r="Q8" s="39" t="str">
        <f t="shared" si="4"/>
        <v>Yes</v>
      </c>
      <c r="R8" s="40" t="str">
        <f t="shared" si="5"/>
        <v>Cross-Sold</v>
      </c>
    </row>
    <row r="9" ht="14.25" customHeight="1" spans="1:18">
      <c r="A9" s="30" t="s">
        <v>61</v>
      </c>
      <c r="B9" s="17">
        <v>171</v>
      </c>
      <c r="C9" s="17" t="s">
        <v>35</v>
      </c>
      <c r="D9" s="17" t="s">
        <v>36</v>
      </c>
      <c r="E9" s="17" t="s">
        <v>60</v>
      </c>
      <c r="F9" s="31" t="str">
        <f>VLOOKUP(G9,'Policy Type'!$A:$B,2,FALSE)</f>
        <v>P&amp;C</v>
      </c>
      <c r="G9" s="17" t="s">
        <v>62</v>
      </c>
      <c r="H9" s="32">
        <v>45143</v>
      </c>
      <c r="I9" s="32">
        <v>45508</v>
      </c>
      <c r="J9" s="34">
        <v>116700</v>
      </c>
      <c r="K9" s="34">
        <f t="shared" si="0"/>
        <v>21006</v>
      </c>
      <c r="L9" s="34">
        <f t="shared" si="1"/>
        <v>137706</v>
      </c>
      <c r="M9" s="17">
        <f t="shared" si="6"/>
        <v>27541.2</v>
      </c>
      <c r="N9" s="17" t="s">
        <v>52</v>
      </c>
      <c r="O9" s="35" t="s">
        <v>40</v>
      </c>
      <c r="P9" s="36" t="str">
        <f t="shared" si="3"/>
        <v>New Client</v>
      </c>
      <c r="Q9" s="39" t="str">
        <f t="shared" si="4"/>
        <v>No</v>
      </c>
      <c r="R9" s="40" t="str">
        <f t="shared" si="5"/>
        <v/>
      </c>
    </row>
    <row r="10" ht="14.25" customHeight="1" spans="1:18">
      <c r="A10" s="30" t="s">
        <v>63</v>
      </c>
      <c r="B10" s="17">
        <v>182</v>
      </c>
      <c r="C10" s="17" t="s">
        <v>57</v>
      </c>
      <c r="D10" s="17" t="s">
        <v>36</v>
      </c>
      <c r="E10" s="17" t="s">
        <v>37</v>
      </c>
      <c r="F10" s="31" t="str">
        <f>VLOOKUP(G10,'Policy Type'!$A:$B,2,FALSE)</f>
        <v>P&amp;C</v>
      </c>
      <c r="G10" s="17" t="s">
        <v>55</v>
      </c>
      <c r="H10" s="32">
        <v>45139</v>
      </c>
      <c r="I10" s="32">
        <v>45504</v>
      </c>
      <c r="J10" s="34">
        <v>118472</v>
      </c>
      <c r="K10" s="34">
        <f t="shared" si="0"/>
        <v>21324.96</v>
      </c>
      <c r="L10" s="34">
        <f t="shared" si="1"/>
        <v>139796.96</v>
      </c>
      <c r="M10" s="17">
        <f t="shared" si="6"/>
        <v>27959.392</v>
      </c>
      <c r="N10" s="17" t="s">
        <v>39</v>
      </c>
      <c r="O10" s="35" t="s">
        <v>53</v>
      </c>
      <c r="P10" s="36" t="str">
        <f t="shared" si="3"/>
        <v>Old Client</v>
      </c>
      <c r="Q10" s="39" t="str">
        <f t="shared" si="4"/>
        <v>No</v>
      </c>
      <c r="R10" s="40" t="str">
        <f t="shared" si="5"/>
        <v/>
      </c>
    </row>
    <row r="11" ht="14.25" customHeight="1" spans="1:18">
      <c r="A11" s="30" t="s">
        <v>64</v>
      </c>
      <c r="B11" s="17">
        <v>170</v>
      </c>
      <c r="C11" s="17" t="s">
        <v>35</v>
      </c>
      <c r="D11" s="17" t="s">
        <v>36</v>
      </c>
      <c r="E11" s="17" t="s">
        <v>43</v>
      </c>
      <c r="F11" s="31" t="str">
        <f>VLOOKUP(G11,'Policy Type'!$A:$B,2,FALSE)</f>
        <v>P&amp;C</v>
      </c>
      <c r="G11" s="17" t="s">
        <v>55</v>
      </c>
      <c r="H11" s="32">
        <v>45161</v>
      </c>
      <c r="I11" s="32">
        <v>45526</v>
      </c>
      <c r="J11" s="34">
        <v>148798</v>
      </c>
      <c r="K11" s="34">
        <f t="shared" si="0"/>
        <v>26783.64</v>
      </c>
      <c r="L11" s="34">
        <f t="shared" si="1"/>
        <v>175581.64</v>
      </c>
      <c r="M11" s="17">
        <f t="shared" si="6"/>
        <v>35116.328</v>
      </c>
      <c r="N11" s="17" t="s">
        <v>52</v>
      </c>
      <c r="O11" s="35" t="s">
        <v>53</v>
      </c>
      <c r="P11" s="36" t="str">
        <f t="shared" si="3"/>
        <v>Old Client</v>
      </c>
      <c r="Q11" s="39" t="str">
        <f t="shared" si="4"/>
        <v>Yes</v>
      </c>
      <c r="R11" s="40" t="str">
        <f t="shared" si="5"/>
        <v>Cross-Sold</v>
      </c>
    </row>
    <row r="12" ht="14.25" customHeight="1" spans="1:18">
      <c r="A12" s="30" t="s">
        <v>65</v>
      </c>
      <c r="B12" s="17">
        <v>188</v>
      </c>
      <c r="C12" s="17" t="s">
        <v>46</v>
      </c>
      <c r="D12" s="17" t="s">
        <v>66</v>
      </c>
      <c r="E12" s="17" t="s">
        <v>43</v>
      </c>
      <c r="F12" s="31" t="str">
        <f>VLOOKUP(G12,'Policy Type'!$A:$B,2,FALSE)</f>
        <v>P&amp;C</v>
      </c>
      <c r="G12" s="17" t="s">
        <v>55</v>
      </c>
      <c r="H12" s="32">
        <v>45142</v>
      </c>
      <c r="I12" s="32">
        <v>45507</v>
      </c>
      <c r="J12" s="34">
        <v>141954</v>
      </c>
      <c r="K12" s="34">
        <f t="shared" si="0"/>
        <v>25551.72</v>
      </c>
      <c r="L12" s="34">
        <f t="shared" si="1"/>
        <v>167505.72</v>
      </c>
      <c r="M12" s="17">
        <f t="shared" ref="M12:M13" si="7">L12*0.05</f>
        <v>8375.286</v>
      </c>
      <c r="N12" s="17" t="s">
        <v>52</v>
      </c>
      <c r="O12" s="35" t="s">
        <v>53</v>
      </c>
      <c r="P12" s="36" t="str">
        <f t="shared" si="3"/>
        <v>Old Client</v>
      </c>
      <c r="Q12" s="39" t="str">
        <f t="shared" si="4"/>
        <v>Yes</v>
      </c>
      <c r="R12" s="40" t="str">
        <f t="shared" si="5"/>
        <v>Cross-Sold</v>
      </c>
    </row>
    <row r="13" ht="14.25" customHeight="1" spans="1:18">
      <c r="A13" s="30" t="s">
        <v>67</v>
      </c>
      <c r="B13" s="17">
        <v>189</v>
      </c>
      <c r="C13" s="17" t="s">
        <v>46</v>
      </c>
      <c r="D13" s="17" t="s">
        <v>66</v>
      </c>
      <c r="E13" s="17" t="s">
        <v>43</v>
      </c>
      <c r="F13" s="31" t="str">
        <f>VLOOKUP(G13,'Policy Type'!$A:$B,2,FALSE)</f>
        <v>P&amp;C</v>
      </c>
      <c r="G13" s="17" t="s">
        <v>68</v>
      </c>
      <c r="H13" s="32">
        <v>45140</v>
      </c>
      <c r="I13" s="32">
        <v>45505</v>
      </c>
      <c r="J13" s="34">
        <v>651800</v>
      </c>
      <c r="K13" s="34">
        <f t="shared" si="0"/>
        <v>117324</v>
      </c>
      <c r="L13" s="34">
        <f t="shared" si="1"/>
        <v>769124</v>
      </c>
      <c r="M13" s="17">
        <f t="shared" si="7"/>
        <v>38456.2</v>
      </c>
      <c r="N13" s="17" t="s">
        <v>39</v>
      </c>
      <c r="O13" s="35" t="s">
        <v>53</v>
      </c>
      <c r="P13" s="36" t="str">
        <f t="shared" si="3"/>
        <v>Old Client</v>
      </c>
      <c r="Q13" s="39" t="str">
        <f t="shared" si="4"/>
        <v>No</v>
      </c>
      <c r="R13" s="40" t="str">
        <f t="shared" si="5"/>
        <v/>
      </c>
    </row>
    <row r="14" ht="14.25" customHeight="1" spans="1:18">
      <c r="A14" s="30" t="s">
        <v>69</v>
      </c>
      <c r="B14" s="17">
        <v>190</v>
      </c>
      <c r="C14" s="17" t="s">
        <v>57</v>
      </c>
      <c r="D14" s="17" t="s">
        <v>36</v>
      </c>
      <c r="E14" s="17" t="s">
        <v>43</v>
      </c>
      <c r="F14" s="31" t="str">
        <f>VLOOKUP(G14,'Policy Type'!$A:$B,2,FALSE)</f>
        <v>P&amp;C</v>
      </c>
      <c r="G14" s="17" t="s">
        <v>68</v>
      </c>
      <c r="H14" s="32">
        <v>45169</v>
      </c>
      <c r="I14" s="32">
        <v>45534</v>
      </c>
      <c r="J14" s="34">
        <v>768298</v>
      </c>
      <c r="K14" s="34">
        <f t="shared" si="0"/>
        <v>138293.64</v>
      </c>
      <c r="L14" s="34">
        <f t="shared" si="1"/>
        <v>906591.64</v>
      </c>
      <c r="M14" s="17">
        <f t="shared" ref="M14:M18" si="8">L14*0.2</f>
        <v>181318.328</v>
      </c>
      <c r="N14" s="17" t="s">
        <v>52</v>
      </c>
      <c r="O14" s="35" t="s">
        <v>53</v>
      </c>
      <c r="P14" s="36" t="str">
        <f t="shared" si="3"/>
        <v>New Client</v>
      </c>
      <c r="Q14" s="39" t="str">
        <f t="shared" si="4"/>
        <v>No</v>
      </c>
      <c r="R14" s="40" t="str">
        <f t="shared" si="5"/>
        <v/>
      </c>
    </row>
    <row r="15" ht="14.25" customHeight="1" spans="1:18">
      <c r="A15" s="30" t="s">
        <v>70</v>
      </c>
      <c r="B15" s="17">
        <v>193</v>
      </c>
      <c r="C15" s="17" t="s">
        <v>42</v>
      </c>
      <c r="D15" s="17" t="s">
        <v>36</v>
      </c>
      <c r="E15" s="17" t="s">
        <v>43</v>
      </c>
      <c r="F15" s="31" t="str">
        <f>VLOOKUP(G15,'Policy Type'!$A:$B,2,FALSE)</f>
        <v>P&amp;C</v>
      </c>
      <c r="G15" s="17" t="s">
        <v>55</v>
      </c>
      <c r="H15" s="32">
        <v>45141</v>
      </c>
      <c r="I15" s="32">
        <v>45506</v>
      </c>
      <c r="J15" s="34">
        <v>161306</v>
      </c>
      <c r="K15" s="34">
        <f t="shared" si="0"/>
        <v>29035.08</v>
      </c>
      <c r="L15" s="34">
        <f t="shared" si="1"/>
        <v>190341.08</v>
      </c>
      <c r="M15" s="17">
        <f t="shared" si="8"/>
        <v>38068.216</v>
      </c>
      <c r="N15" s="17" t="s">
        <v>52</v>
      </c>
      <c r="O15" s="35" t="s">
        <v>40</v>
      </c>
      <c r="P15" s="36" t="str">
        <f t="shared" si="3"/>
        <v>Old Client</v>
      </c>
      <c r="Q15" s="39" t="str">
        <f t="shared" si="4"/>
        <v>No</v>
      </c>
      <c r="R15" s="40" t="str">
        <f t="shared" si="5"/>
        <v/>
      </c>
    </row>
    <row r="16" ht="14.25" customHeight="1" spans="1:18">
      <c r="A16" s="30" t="s">
        <v>71</v>
      </c>
      <c r="B16" s="17">
        <v>191</v>
      </c>
      <c r="C16" s="17" t="s">
        <v>42</v>
      </c>
      <c r="D16" s="17" t="s">
        <v>36</v>
      </c>
      <c r="E16" s="17" t="s">
        <v>43</v>
      </c>
      <c r="F16" s="31" t="str">
        <f>VLOOKUP(G16,'Policy Type'!$A:$B,2,FALSE)</f>
        <v>P&amp;C</v>
      </c>
      <c r="G16" s="17" t="s">
        <v>72</v>
      </c>
      <c r="H16" s="32">
        <v>45141</v>
      </c>
      <c r="I16" s="32">
        <v>45506</v>
      </c>
      <c r="J16" s="34">
        <v>109100</v>
      </c>
      <c r="K16" s="34">
        <f t="shared" si="0"/>
        <v>19638</v>
      </c>
      <c r="L16" s="34">
        <f t="shared" si="1"/>
        <v>128738</v>
      </c>
      <c r="M16" s="17">
        <f t="shared" si="8"/>
        <v>25747.6</v>
      </c>
      <c r="N16" s="17" t="s">
        <v>52</v>
      </c>
      <c r="O16" s="35" t="s">
        <v>40</v>
      </c>
      <c r="P16" s="36" t="str">
        <f t="shared" si="3"/>
        <v>New Client</v>
      </c>
      <c r="Q16" s="39" t="str">
        <f t="shared" si="4"/>
        <v>No</v>
      </c>
      <c r="R16" s="40" t="str">
        <f t="shared" si="5"/>
        <v/>
      </c>
    </row>
    <row r="17" ht="14.25" customHeight="1" spans="1:18">
      <c r="A17" s="30" t="s">
        <v>73</v>
      </c>
      <c r="B17" s="17">
        <v>121</v>
      </c>
      <c r="C17" s="17" t="s">
        <v>35</v>
      </c>
      <c r="D17" s="17" t="s">
        <v>36</v>
      </c>
      <c r="E17" s="17" t="s">
        <v>43</v>
      </c>
      <c r="F17" s="31" t="str">
        <f>VLOOKUP(G17,'Policy Type'!$A:$B,2,FALSE)</f>
        <v>P&amp;C</v>
      </c>
      <c r="G17" s="17" t="s">
        <v>68</v>
      </c>
      <c r="H17" s="32">
        <v>45144</v>
      </c>
      <c r="I17" s="32">
        <v>45509</v>
      </c>
      <c r="J17" s="34">
        <v>2905396</v>
      </c>
      <c r="K17" s="34">
        <f t="shared" si="0"/>
        <v>522971.28</v>
      </c>
      <c r="L17" s="34">
        <f t="shared" si="1"/>
        <v>3428367.28</v>
      </c>
      <c r="M17" s="17">
        <f t="shared" si="8"/>
        <v>685673.456</v>
      </c>
      <c r="N17" s="17" t="s">
        <v>52</v>
      </c>
      <c r="O17" s="35" t="s">
        <v>40</v>
      </c>
      <c r="P17" s="36" t="str">
        <f t="shared" si="3"/>
        <v>New Client</v>
      </c>
      <c r="Q17" s="39" t="str">
        <f t="shared" si="4"/>
        <v>No</v>
      </c>
      <c r="R17" s="40" t="str">
        <f t="shared" si="5"/>
        <v/>
      </c>
    </row>
    <row r="18" ht="14.25" customHeight="1" spans="1:18">
      <c r="A18" s="30" t="s">
        <v>74</v>
      </c>
      <c r="B18" s="17">
        <v>194</v>
      </c>
      <c r="C18" s="17" t="s">
        <v>57</v>
      </c>
      <c r="D18" s="17" t="s">
        <v>36</v>
      </c>
      <c r="E18" s="17" t="s">
        <v>43</v>
      </c>
      <c r="F18" s="31" t="str">
        <f>VLOOKUP(G18,'Policy Type'!$A:$B,2,FALSE)</f>
        <v>P&amp;C</v>
      </c>
      <c r="G18" s="17" t="s">
        <v>72</v>
      </c>
      <c r="H18" s="32">
        <v>45148</v>
      </c>
      <c r="I18" s="32">
        <v>45513</v>
      </c>
      <c r="J18" s="34">
        <v>92200</v>
      </c>
      <c r="K18" s="34">
        <f t="shared" si="0"/>
        <v>16596</v>
      </c>
      <c r="L18" s="34">
        <f t="shared" si="1"/>
        <v>108796</v>
      </c>
      <c r="M18" s="17">
        <f t="shared" si="8"/>
        <v>21759.2</v>
      </c>
      <c r="N18" s="17" t="s">
        <v>52</v>
      </c>
      <c r="O18" s="35" t="s">
        <v>40</v>
      </c>
      <c r="P18" s="36" t="str">
        <f t="shared" si="3"/>
        <v>Old Client</v>
      </c>
      <c r="Q18" s="39" t="str">
        <f t="shared" si="4"/>
        <v>No</v>
      </c>
      <c r="R18" s="40" t="str">
        <f t="shared" si="5"/>
        <v/>
      </c>
    </row>
    <row r="19" ht="14.25" customHeight="1" spans="1:18">
      <c r="A19" s="30" t="s">
        <v>75</v>
      </c>
      <c r="B19" s="17">
        <v>195</v>
      </c>
      <c r="C19" s="17" t="s">
        <v>46</v>
      </c>
      <c r="D19" s="17" t="s">
        <v>76</v>
      </c>
      <c r="E19" s="17" t="s">
        <v>43</v>
      </c>
      <c r="F19" s="31" t="str">
        <f>VLOOKUP(G19,'Policy Type'!$A:$B,2,FALSE)</f>
        <v>P&amp;C</v>
      </c>
      <c r="G19" s="17" t="s">
        <v>68</v>
      </c>
      <c r="H19" s="32">
        <v>45152</v>
      </c>
      <c r="I19" s="32">
        <v>45517</v>
      </c>
      <c r="J19" s="34">
        <v>698324</v>
      </c>
      <c r="K19" s="34">
        <f t="shared" si="0"/>
        <v>125698.32</v>
      </c>
      <c r="L19" s="34">
        <f t="shared" si="1"/>
        <v>824022.32</v>
      </c>
      <c r="M19" s="17">
        <f>L19*0.05</f>
        <v>41201.116</v>
      </c>
      <c r="N19" s="17" t="s">
        <v>52</v>
      </c>
      <c r="O19" s="35" t="s">
        <v>40</v>
      </c>
      <c r="P19" s="36" t="str">
        <f t="shared" si="3"/>
        <v>New Client</v>
      </c>
      <c r="Q19" s="39" t="str">
        <f t="shared" si="4"/>
        <v>No</v>
      </c>
      <c r="R19" s="40" t="str">
        <f t="shared" si="5"/>
        <v/>
      </c>
    </row>
    <row r="20" ht="14.25" customHeight="1" spans="1:18">
      <c r="A20" s="30" t="s">
        <v>77</v>
      </c>
      <c r="B20" s="17">
        <v>196</v>
      </c>
      <c r="C20" s="17" t="s">
        <v>57</v>
      </c>
      <c r="D20" s="17" t="s">
        <v>36</v>
      </c>
      <c r="E20" s="17" t="s">
        <v>78</v>
      </c>
      <c r="F20" s="31" t="str">
        <f>VLOOKUP(G20,'Policy Type'!$A:$B,2,FALSE)</f>
        <v>P&amp;C</v>
      </c>
      <c r="G20" s="17" t="s">
        <v>68</v>
      </c>
      <c r="H20" s="32">
        <v>45149</v>
      </c>
      <c r="I20" s="32">
        <v>45514</v>
      </c>
      <c r="J20" s="34">
        <v>1326556</v>
      </c>
      <c r="K20" s="34">
        <f t="shared" si="0"/>
        <v>238780.08</v>
      </c>
      <c r="L20" s="34">
        <f t="shared" si="1"/>
        <v>1565336.08</v>
      </c>
      <c r="M20" s="17">
        <f>L20*0.2</f>
        <v>313067.216</v>
      </c>
      <c r="N20" s="17" t="s">
        <v>52</v>
      </c>
      <c r="O20" s="35" t="s">
        <v>40</v>
      </c>
      <c r="P20" s="36" t="str">
        <f t="shared" si="3"/>
        <v>New Client</v>
      </c>
      <c r="Q20" s="39" t="str">
        <f t="shared" si="4"/>
        <v>No</v>
      </c>
      <c r="R20" s="40" t="str">
        <f t="shared" si="5"/>
        <v/>
      </c>
    </row>
    <row r="21" ht="14.25" customHeight="1" spans="1:18">
      <c r="A21" s="30" t="s">
        <v>79</v>
      </c>
      <c r="B21" s="17">
        <v>107</v>
      </c>
      <c r="C21" s="17" t="s">
        <v>46</v>
      </c>
      <c r="D21" s="17" t="s">
        <v>47</v>
      </c>
      <c r="E21" s="17" t="s">
        <v>37</v>
      </c>
      <c r="F21" s="31" t="str">
        <f>VLOOKUP(G21,'Policy Type'!$A:$B,2,FALSE)</f>
        <v>P&amp;C</v>
      </c>
      <c r="G21" s="17" t="s">
        <v>80</v>
      </c>
      <c r="H21" s="32">
        <v>45139</v>
      </c>
      <c r="I21" s="32">
        <v>45139</v>
      </c>
      <c r="J21" s="34">
        <v>106300</v>
      </c>
      <c r="K21" s="34">
        <f t="shared" si="0"/>
        <v>19134</v>
      </c>
      <c r="L21" s="34">
        <f t="shared" si="1"/>
        <v>125434</v>
      </c>
      <c r="M21" s="17">
        <f>L21*0.05</f>
        <v>6271.7</v>
      </c>
      <c r="N21" s="17" t="s">
        <v>39</v>
      </c>
      <c r="O21" s="35" t="s">
        <v>49</v>
      </c>
      <c r="P21" s="36" t="str">
        <f t="shared" si="3"/>
        <v>Old Client</v>
      </c>
      <c r="Q21" s="39" t="str">
        <f t="shared" si="4"/>
        <v>No</v>
      </c>
      <c r="R21" s="40" t="str">
        <f t="shared" si="5"/>
        <v/>
      </c>
    </row>
    <row r="22" ht="14.25" customHeight="1" spans="1:18">
      <c r="A22" s="30" t="s">
        <v>81</v>
      </c>
      <c r="B22" s="17">
        <v>70</v>
      </c>
      <c r="C22" s="17" t="s">
        <v>57</v>
      </c>
      <c r="D22" s="17" t="s">
        <v>36</v>
      </c>
      <c r="E22" s="17" t="s">
        <v>78</v>
      </c>
      <c r="F22" s="31" t="str">
        <f>VLOOKUP(G22,'Policy Type'!$A:$B,2,FALSE)</f>
        <v>P&amp;C</v>
      </c>
      <c r="G22" s="17" t="s">
        <v>48</v>
      </c>
      <c r="H22" s="32">
        <v>45139</v>
      </c>
      <c r="I22" s="32">
        <v>45504</v>
      </c>
      <c r="J22" s="34">
        <v>11800100</v>
      </c>
      <c r="K22" s="34">
        <f t="shared" si="0"/>
        <v>2124018</v>
      </c>
      <c r="L22" s="34">
        <f t="shared" si="1"/>
        <v>13924118</v>
      </c>
      <c r="M22" s="17">
        <f t="shared" ref="M22:M25" si="9">L22*0.2</f>
        <v>2784823.6</v>
      </c>
      <c r="N22" s="17" t="s">
        <v>39</v>
      </c>
      <c r="O22" s="35" t="s">
        <v>49</v>
      </c>
      <c r="P22" s="36" t="str">
        <f t="shared" si="3"/>
        <v>Old Client</v>
      </c>
      <c r="Q22" s="39" t="str">
        <f t="shared" si="4"/>
        <v>Yes</v>
      </c>
      <c r="R22" s="40" t="str">
        <f t="shared" si="5"/>
        <v>Cross-Sold</v>
      </c>
    </row>
    <row r="23" ht="14.25" customHeight="1" spans="1:18">
      <c r="A23" s="30" t="s">
        <v>82</v>
      </c>
      <c r="B23" s="17">
        <v>197</v>
      </c>
      <c r="C23" s="17" t="s">
        <v>35</v>
      </c>
      <c r="D23" s="17" t="s">
        <v>36</v>
      </c>
      <c r="E23" s="17" t="s">
        <v>37</v>
      </c>
      <c r="F23" s="31" t="str">
        <f>VLOOKUP(G23,'Policy Type'!$A:$B,2,FALSE)</f>
        <v>P&amp;C</v>
      </c>
      <c r="G23" s="17" t="s">
        <v>80</v>
      </c>
      <c r="H23" s="32">
        <v>45140</v>
      </c>
      <c r="I23" s="32">
        <v>45140</v>
      </c>
      <c r="J23" s="34">
        <v>604500</v>
      </c>
      <c r="K23" s="34">
        <f t="shared" si="0"/>
        <v>108810</v>
      </c>
      <c r="L23" s="34">
        <f t="shared" si="1"/>
        <v>713310</v>
      </c>
      <c r="M23" s="17">
        <f t="shared" si="9"/>
        <v>142662</v>
      </c>
      <c r="N23" s="17" t="s">
        <v>39</v>
      </c>
      <c r="O23" s="35" t="s">
        <v>49</v>
      </c>
      <c r="P23" s="36" t="str">
        <f t="shared" si="3"/>
        <v>Old Client</v>
      </c>
      <c r="Q23" s="39" t="str">
        <f t="shared" si="4"/>
        <v>Yes</v>
      </c>
      <c r="R23" s="40" t="str">
        <f t="shared" si="5"/>
        <v>Cross-Sold</v>
      </c>
    </row>
    <row r="24" ht="14.25" customHeight="1" spans="1:18">
      <c r="A24" s="30" t="s">
        <v>83</v>
      </c>
      <c r="B24" s="17">
        <v>198</v>
      </c>
      <c r="C24" s="17" t="s">
        <v>57</v>
      </c>
      <c r="D24" s="17" t="s">
        <v>36</v>
      </c>
      <c r="E24" s="17" t="s">
        <v>84</v>
      </c>
      <c r="F24" s="31" t="str">
        <f>VLOOKUP(G24,'Policy Type'!$A:$B,2,FALSE)</f>
        <v>Liability</v>
      </c>
      <c r="G24" s="17" t="s">
        <v>58</v>
      </c>
      <c r="H24" s="32">
        <v>45157</v>
      </c>
      <c r="I24" s="32">
        <v>45522</v>
      </c>
      <c r="J24" s="34">
        <v>1770000</v>
      </c>
      <c r="K24" s="34">
        <f t="shared" si="0"/>
        <v>318600</v>
      </c>
      <c r="L24" s="34">
        <f t="shared" si="1"/>
        <v>2088600</v>
      </c>
      <c r="M24" s="17">
        <f t="shared" si="9"/>
        <v>417720</v>
      </c>
      <c r="N24" s="17" t="s">
        <v>39</v>
      </c>
      <c r="O24" s="35" t="s">
        <v>40</v>
      </c>
      <c r="P24" s="36" t="str">
        <f t="shared" si="3"/>
        <v>Old Client</v>
      </c>
      <c r="Q24" s="39" t="str">
        <f t="shared" si="4"/>
        <v>Yes</v>
      </c>
      <c r="R24" s="40" t="str">
        <f t="shared" si="5"/>
        <v/>
      </c>
    </row>
    <row r="25" ht="14.25" customHeight="1" spans="1:18">
      <c r="A25" s="30" t="s">
        <v>85</v>
      </c>
      <c r="B25" s="17">
        <v>198</v>
      </c>
      <c r="C25" s="17" t="s">
        <v>42</v>
      </c>
      <c r="D25" s="17" t="s">
        <v>36</v>
      </c>
      <c r="E25" s="17" t="s">
        <v>84</v>
      </c>
      <c r="F25" s="31" t="str">
        <f>VLOOKUP(G25,'Policy Type'!$A:$B,2,FALSE)</f>
        <v>Liability</v>
      </c>
      <c r="G25" s="17" t="s">
        <v>86</v>
      </c>
      <c r="H25" s="32">
        <v>45157</v>
      </c>
      <c r="I25" s="32">
        <v>45522</v>
      </c>
      <c r="J25" s="34">
        <v>4720000</v>
      </c>
      <c r="K25" s="34">
        <f t="shared" si="0"/>
        <v>849600</v>
      </c>
      <c r="L25" s="34">
        <f t="shared" si="1"/>
        <v>5569600</v>
      </c>
      <c r="M25" s="17">
        <f t="shared" si="9"/>
        <v>1113920</v>
      </c>
      <c r="N25" s="17" t="s">
        <v>39</v>
      </c>
      <c r="O25" s="35" t="s">
        <v>40</v>
      </c>
      <c r="P25" s="36" t="str">
        <f t="shared" si="3"/>
        <v>Old Client</v>
      </c>
      <c r="Q25" s="39" t="str">
        <f t="shared" si="4"/>
        <v>Yes</v>
      </c>
      <c r="R25" s="40" t="str">
        <f t="shared" si="5"/>
        <v/>
      </c>
    </row>
    <row r="26" ht="14.25" customHeight="1" spans="1:18">
      <c r="A26" s="30" t="s">
        <v>87</v>
      </c>
      <c r="B26" s="17">
        <v>199</v>
      </c>
      <c r="C26" s="17" t="s">
        <v>46</v>
      </c>
      <c r="D26" s="17" t="s">
        <v>88</v>
      </c>
      <c r="E26" s="17" t="s">
        <v>43</v>
      </c>
      <c r="F26" s="31" t="str">
        <f>VLOOKUP(G26,'Policy Type'!$A:$B,2,FALSE)</f>
        <v>P&amp;C</v>
      </c>
      <c r="G26" s="17" t="s">
        <v>89</v>
      </c>
      <c r="H26" s="32">
        <v>45167</v>
      </c>
      <c r="I26" s="32">
        <v>45532</v>
      </c>
      <c r="J26" s="34">
        <v>1965400</v>
      </c>
      <c r="K26" s="34">
        <f t="shared" si="0"/>
        <v>353772</v>
      </c>
      <c r="L26" s="34">
        <f t="shared" si="1"/>
        <v>2319172</v>
      </c>
      <c r="M26" s="17">
        <f>L26*0.05</f>
        <v>115958.6</v>
      </c>
      <c r="N26" s="17" t="s">
        <v>52</v>
      </c>
      <c r="O26" s="35" t="s">
        <v>40</v>
      </c>
      <c r="P26" s="36" t="str">
        <f t="shared" si="3"/>
        <v>Old Client</v>
      </c>
      <c r="Q26" s="39" t="str">
        <f t="shared" si="4"/>
        <v>Yes</v>
      </c>
      <c r="R26" s="40" t="str">
        <f t="shared" si="5"/>
        <v>Cross-Sold</v>
      </c>
    </row>
    <row r="27" ht="14.25" customHeight="1" spans="1:18">
      <c r="A27" s="30" t="s">
        <v>90</v>
      </c>
      <c r="B27" s="17">
        <v>117</v>
      </c>
      <c r="C27" s="17" t="s">
        <v>35</v>
      </c>
      <c r="D27" s="17" t="s">
        <v>36</v>
      </c>
      <c r="E27" s="17" t="s">
        <v>91</v>
      </c>
      <c r="F27" s="31" t="str">
        <f>VLOOKUP(G27,'Policy Type'!$A:$B,2,FALSE)</f>
        <v>P&amp;C</v>
      </c>
      <c r="G27" s="17" t="s">
        <v>92</v>
      </c>
      <c r="H27" s="32">
        <v>45140</v>
      </c>
      <c r="I27" s="32">
        <v>45505</v>
      </c>
      <c r="J27" s="34">
        <v>2245000</v>
      </c>
      <c r="K27" s="34">
        <f t="shared" si="0"/>
        <v>404100</v>
      </c>
      <c r="L27" s="34">
        <f t="shared" si="1"/>
        <v>2649100</v>
      </c>
      <c r="M27" s="17">
        <f t="shared" ref="M27:M28" si="10">L27*0.2</f>
        <v>529820</v>
      </c>
      <c r="N27" s="17" t="s">
        <v>39</v>
      </c>
      <c r="O27" s="35" t="s">
        <v>49</v>
      </c>
      <c r="P27" s="36" t="str">
        <f t="shared" si="3"/>
        <v>Old Client</v>
      </c>
      <c r="Q27" s="39" t="str">
        <f t="shared" si="4"/>
        <v>Yes</v>
      </c>
      <c r="R27" s="40" t="str">
        <f t="shared" si="5"/>
        <v>Cross-Sold</v>
      </c>
    </row>
    <row r="28" ht="14.25" customHeight="1" spans="1:18">
      <c r="A28" s="30" t="s">
        <v>93</v>
      </c>
      <c r="B28" s="17">
        <v>200</v>
      </c>
      <c r="C28" s="17" t="s">
        <v>42</v>
      </c>
      <c r="D28" s="17" t="s">
        <v>36</v>
      </c>
      <c r="E28" s="17" t="s">
        <v>84</v>
      </c>
      <c r="F28" s="31" t="str">
        <f>VLOOKUP(G28,'Policy Type'!$A:$B,2,FALSE)</f>
        <v>Liability</v>
      </c>
      <c r="G28" s="17" t="s">
        <v>94</v>
      </c>
      <c r="H28" s="32">
        <v>45140</v>
      </c>
      <c r="I28" s="32">
        <v>45505</v>
      </c>
      <c r="J28" s="34">
        <v>1062000</v>
      </c>
      <c r="K28" s="34">
        <f t="shared" si="0"/>
        <v>191160</v>
      </c>
      <c r="L28" s="34">
        <f t="shared" si="1"/>
        <v>1253160</v>
      </c>
      <c r="M28" s="17">
        <f t="shared" si="10"/>
        <v>250632</v>
      </c>
      <c r="N28" s="17" t="s">
        <v>39</v>
      </c>
      <c r="O28" s="35" t="s">
        <v>49</v>
      </c>
      <c r="P28" s="36" t="str">
        <f t="shared" si="3"/>
        <v>Old Client</v>
      </c>
      <c r="Q28" s="39" t="str">
        <f t="shared" si="4"/>
        <v>Yes</v>
      </c>
      <c r="R28" s="40" t="str">
        <f t="shared" si="5"/>
        <v/>
      </c>
    </row>
    <row r="29" ht="14.25" customHeight="1" spans="1:18">
      <c r="A29" s="30" t="s">
        <v>95</v>
      </c>
      <c r="B29" s="17">
        <v>201</v>
      </c>
      <c r="C29" s="17" t="s">
        <v>46</v>
      </c>
      <c r="D29" s="17" t="s">
        <v>66</v>
      </c>
      <c r="E29" s="17" t="s">
        <v>37</v>
      </c>
      <c r="F29" s="31" t="str">
        <f>VLOOKUP(G29,'Policy Type'!$A:$B,2,FALSE)</f>
        <v>P&amp;C</v>
      </c>
      <c r="G29" s="17" t="s">
        <v>80</v>
      </c>
      <c r="H29" s="32">
        <v>45140</v>
      </c>
      <c r="I29" s="32">
        <v>45140</v>
      </c>
      <c r="J29" s="34">
        <v>115000</v>
      </c>
      <c r="K29" s="34">
        <f t="shared" si="0"/>
        <v>20700</v>
      </c>
      <c r="L29" s="34">
        <f t="shared" si="1"/>
        <v>135700</v>
      </c>
      <c r="M29" s="17">
        <f>L29*0.05</f>
        <v>6785</v>
      </c>
      <c r="N29" s="17" t="s">
        <v>39</v>
      </c>
      <c r="O29" s="35" t="s">
        <v>49</v>
      </c>
      <c r="P29" s="36" t="str">
        <f t="shared" si="3"/>
        <v>Old Client</v>
      </c>
      <c r="Q29" s="39" t="str">
        <f t="shared" si="4"/>
        <v>No</v>
      </c>
      <c r="R29" s="40" t="str">
        <f t="shared" si="5"/>
        <v/>
      </c>
    </row>
    <row r="30" ht="14.25" customHeight="1" spans="1:18">
      <c r="A30" s="30" t="s">
        <v>96</v>
      </c>
      <c r="B30" s="17">
        <v>202</v>
      </c>
      <c r="C30" s="17" t="s">
        <v>57</v>
      </c>
      <c r="D30" s="17" t="s">
        <v>36</v>
      </c>
      <c r="E30" s="17" t="s">
        <v>91</v>
      </c>
      <c r="F30" s="31" t="str">
        <f>VLOOKUP(G30,'Policy Type'!$A:$B,2,FALSE)</f>
        <v>Liability</v>
      </c>
      <c r="G30" s="17" t="s">
        <v>38</v>
      </c>
      <c r="H30" s="32">
        <v>45141</v>
      </c>
      <c r="I30" s="32">
        <v>45506</v>
      </c>
      <c r="J30" s="34">
        <v>336400</v>
      </c>
      <c r="K30" s="34">
        <f t="shared" si="0"/>
        <v>60552</v>
      </c>
      <c r="L30" s="34">
        <f t="shared" si="1"/>
        <v>396952</v>
      </c>
      <c r="M30" s="17">
        <f t="shared" ref="M30:M31" si="11">L30*0.2</f>
        <v>79390.4</v>
      </c>
      <c r="N30" s="17" t="s">
        <v>39</v>
      </c>
      <c r="O30" s="35" t="s">
        <v>49</v>
      </c>
      <c r="P30" s="36" t="str">
        <f t="shared" si="3"/>
        <v>Old Client</v>
      </c>
      <c r="Q30" s="39" t="str">
        <f t="shared" si="4"/>
        <v>Yes</v>
      </c>
      <c r="R30" s="40" t="str">
        <f t="shared" si="5"/>
        <v/>
      </c>
    </row>
    <row r="31" ht="14.25" customHeight="1" spans="1:18">
      <c r="A31" s="30" t="s">
        <v>97</v>
      </c>
      <c r="B31" s="17">
        <v>200</v>
      </c>
      <c r="C31" s="17" t="s">
        <v>57</v>
      </c>
      <c r="D31" s="17" t="s">
        <v>36</v>
      </c>
      <c r="E31" s="17" t="s">
        <v>84</v>
      </c>
      <c r="F31" s="31" t="str">
        <f>VLOOKUP(G31,'Policy Type'!$A:$B,2,FALSE)</f>
        <v>P&amp;C</v>
      </c>
      <c r="G31" s="17" t="s">
        <v>98</v>
      </c>
      <c r="H31" s="32">
        <v>45141</v>
      </c>
      <c r="I31" s="32">
        <v>45506</v>
      </c>
      <c r="J31" s="34">
        <v>1301500</v>
      </c>
      <c r="K31" s="34">
        <f t="shared" si="0"/>
        <v>234270</v>
      </c>
      <c r="L31" s="34">
        <f t="shared" si="1"/>
        <v>1535770</v>
      </c>
      <c r="M31" s="17">
        <f t="shared" si="11"/>
        <v>307154</v>
      </c>
      <c r="N31" s="17" t="s">
        <v>39</v>
      </c>
      <c r="O31" s="35" t="s">
        <v>49</v>
      </c>
      <c r="P31" s="36" t="str">
        <f t="shared" si="3"/>
        <v>Old Client</v>
      </c>
      <c r="Q31" s="39" t="str">
        <f t="shared" si="4"/>
        <v>Yes</v>
      </c>
      <c r="R31" s="40" t="str">
        <f t="shared" si="5"/>
        <v>Cross-Sold</v>
      </c>
    </row>
    <row r="32" ht="14.25" customHeight="1" spans="1:18">
      <c r="A32" s="30" t="s">
        <v>99</v>
      </c>
      <c r="B32" s="17">
        <v>203</v>
      </c>
      <c r="C32" s="17" t="s">
        <v>46</v>
      </c>
      <c r="D32" s="17" t="s">
        <v>76</v>
      </c>
      <c r="E32" s="17" t="s">
        <v>84</v>
      </c>
      <c r="F32" s="31" t="str">
        <f>VLOOKUP(G32,'Policy Type'!$A:$B,2,FALSE)</f>
        <v>Liability</v>
      </c>
      <c r="G32" s="17" t="s">
        <v>58</v>
      </c>
      <c r="H32" s="32">
        <v>45141</v>
      </c>
      <c r="I32" s="32">
        <v>45506</v>
      </c>
      <c r="J32" s="34">
        <v>1062000</v>
      </c>
      <c r="K32" s="34">
        <f t="shared" si="0"/>
        <v>191160</v>
      </c>
      <c r="L32" s="34">
        <f t="shared" si="1"/>
        <v>1253160</v>
      </c>
      <c r="M32" s="17">
        <f>L32*0.05</f>
        <v>62658</v>
      </c>
      <c r="N32" s="17" t="s">
        <v>39</v>
      </c>
      <c r="O32" s="35" t="s">
        <v>49</v>
      </c>
      <c r="P32" s="36" t="str">
        <f t="shared" si="3"/>
        <v>Old Client</v>
      </c>
      <c r="Q32" s="39" t="str">
        <f t="shared" si="4"/>
        <v>Yes</v>
      </c>
      <c r="R32" s="40" t="str">
        <f t="shared" si="5"/>
        <v/>
      </c>
    </row>
    <row r="33" ht="14.25" customHeight="1" spans="1:18">
      <c r="A33" s="30" t="s">
        <v>100</v>
      </c>
      <c r="B33" s="17">
        <v>203</v>
      </c>
      <c r="C33" s="17" t="s">
        <v>57</v>
      </c>
      <c r="D33" s="17" t="s">
        <v>36</v>
      </c>
      <c r="E33" s="17" t="s">
        <v>84</v>
      </c>
      <c r="F33" s="31" t="str">
        <f>VLOOKUP(G33,'Policy Type'!$A:$B,2,FALSE)</f>
        <v>Liability</v>
      </c>
      <c r="G33" s="17" t="s">
        <v>101</v>
      </c>
      <c r="H33" s="32">
        <v>45141</v>
      </c>
      <c r="I33" s="32">
        <v>45506</v>
      </c>
      <c r="J33" s="34">
        <v>826000</v>
      </c>
      <c r="K33" s="34">
        <f t="shared" si="0"/>
        <v>148680</v>
      </c>
      <c r="L33" s="34">
        <f t="shared" si="1"/>
        <v>974680</v>
      </c>
      <c r="M33" s="17">
        <f t="shared" ref="M33:M34" si="12">L33*0.2</f>
        <v>194936</v>
      </c>
      <c r="N33" s="17" t="s">
        <v>39</v>
      </c>
      <c r="O33" s="35" t="s">
        <v>49</v>
      </c>
      <c r="P33" s="36" t="str">
        <f t="shared" si="3"/>
        <v>Old Client</v>
      </c>
      <c r="Q33" s="39" t="str">
        <f t="shared" si="4"/>
        <v>Yes</v>
      </c>
      <c r="R33" s="40" t="str">
        <f t="shared" si="5"/>
        <v/>
      </c>
    </row>
    <row r="34" ht="14.25" customHeight="1" spans="1:18">
      <c r="A34" s="30" t="s">
        <v>102</v>
      </c>
      <c r="B34" s="17">
        <v>204</v>
      </c>
      <c r="C34" s="17" t="s">
        <v>57</v>
      </c>
      <c r="D34" s="17" t="s">
        <v>36</v>
      </c>
      <c r="E34" s="17" t="s">
        <v>103</v>
      </c>
      <c r="F34" s="31" t="str">
        <f>VLOOKUP(G34,'Policy Type'!$A:$B,2,FALSE)</f>
        <v>P&amp;C</v>
      </c>
      <c r="G34" s="17" t="s">
        <v>98</v>
      </c>
      <c r="H34" s="32">
        <v>45142</v>
      </c>
      <c r="I34" s="32">
        <v>45507</v>
      </c>
      <c r="J34" s="34">
        <v>4864000</v>
      </c>
      <c r="K34" s="34">
        <f t="shared" si="0"/>
        <v>875520</v>
      </c>
      <c r="L34" s="34">
        <f t="shared" si="1"/>
        <v>5739520</v>
      </c>
      <c r="M34" s="17">
        <f t="shared" si="12"/>
        <v>1147904</v>
      </c>
      <c r="N34" s="17" t="s">
        <v>39</v>
      </c>
      <c r="O34" s="35" t="s">
        <v>49</v>
      </c>
      <c r="P34" s="36" t="str">
        <f t="shared" si="3"/>
        <v>New Client</v>
      </c>
      <c r="Q34" s="39" t="str">
        <f t="shared" si="4"/>
        <v>No</v>
      </c>
      <c r="R34" s="40" t="str">
        <f t="shared" si="5"/>
        <v/>
      </c>
    </row>
    <row r="35" ht="14.25" customHeight="1" spans="1:18">
      <c r="A35" s="30" t="s">
        <v>104</v>
      </c>
      <c r="B35" s="17">
        <v>116</v>
      </c>
      <c r="C35" s="17" t="s">
        <v>46</v>
      </c>
      <c r="D35" s="17" t="s">
        <v>88</v>
      </c>
      <c r="E35" s="17" t="s">
        <v>78</v>
      </c>
      <c r="F35" s="31" t="str">
        <f>VLOOKUP(G35,'Policy Type'!$A:$B,2,FALSE)</f>
        <v>Liability</v>
      </c>
      <c r="G35" s="17" t="s">
        <v>105</v>
      </c>
      <c r="H35" s="32">
        <v>45141</v>
      </c>
      <c r="I35" s="32">
        <v>45506</v>
      </c>
      <c r="J35" s="34">
        <v>42477100</v>
      </c>
      <c r="K35" s="34">
        <f t="shared" si="0"/>
        <v>7645878</v>
      </c>
      <c r="L35" s="34">
        <f t="shared" si="1"/>
        <v>50122978</v>
      </c>
      <c r="M35" s="17">
        <f>L35*0.05</f>
        <v>2506148.9</v>
      </c>
      <c r="N35" s="17" t="s">
        <v>39</v>
      </c>
      <c r="O35" s="35" t="s">
        <v>49</v>
      </c>
      <c r="P35" s="36" t="str">
        <f t="shared" si="3"/>
        <v>Old Client</v>
      </c>
      <c r="Q35" s="39" t="str">
        <f t="shared" si="4"/>
        <v>Yes</v>
      </c>
      <c r="R35" s="40" t="str">
        <f t="shared" si="5"/>
        <v/>
      </c>
    </row>
    <row r="36" ht="14.25" customHeight="1" spans="1:18">
      <c r="A36" s="30" t="s">
        <v>106</v>
      </c>
      <c r="B36" s="17">
        <v>15</v>
      </c>
      <c r="C36" s="17" t="s">
        <v>35</v>
      </c>
      <c r="D36" s="17" t="s">
        <v>36</v>
      </c>
      <c r="E36" s="17" t="s">
        <v>37</v>
      </c>
      <c r="F36" s="31" t="str">
        <f>VLOOKUP(G36,'Policy Type'!$A:$B,2,FALSE)</f>
        <v>P&amp;C</v>
      </c>
      <c r="G36" s="17" t="s">
        <v>80</v>
      </c>
      <c r="H36" s="32">
        <v>45143</v>
      </c>
      <c r="I36" s="32">
        <v>45143</v>
      </c>
      <c r="J36" s="34">
        <v>212900</v>
      </c>
      <c r="K36" s="34">
        <f t="shared" si="0"/>
        <v>38322</v>
      </c>
      <c r="L36" s="34">
        <f t="shared" si="1"/>
        <v>251222</v>
      </c>
      <c r="M36" s="17">
        <f t="shared" ref="M36:M38" si="13">L36*0.2</f>
        <v>50244.4</v>
      </c>
      <c r="N36" s="17" t="s">
        <v>39</v>
      </c>
      <c r="O36" s="35" t="s">
        <v>49</v>
      </c>
      <c r="P36" s="36" t="str">
        <f t="shared" si="3"/>
        <v>Old Client</v>
      </c>
      <c r="Q36" s="39" t="str">
        <f t="shared" si="4"/>
        <v>Yes</v>
      </c>
      <c r="R36" s="40" t="str">
        <f t="shared" si="5"/>
        <v>Cross-Sold</v>
      </c>
    </row>
    <row r="37" ht="14.25" customHeight="1" spans="1:18">
      <c r="A37" s="30" t="s">
        <v>107</v>
      </c>
      <c r="B37" s="17">
        <v>205</v>
      </c>
      <c r="C37" s="17" t="s">
        <v>57</v>
      </c>
      <c r="D37" s="17" t="s">
        <v>36</v>
      </c>
      <c r="E37" s="17" t="s">
        <v>108</v>
      </c>
      <c r="F37" s="31" t="str">
        <f>VLOOKUP(G37,'Policy Type'!$A:$B,2,FALSE)</f>
        <v>Liability</v>
      </c>
      <c r="G37" s="17" t="s">
        <v>94</v>
      </c>
      <c r="H37" s="32">
        <v>45145</v>
      </c>
      <c r="I37" s="32">
        <v>45510</v>
      </c>
      <c r="J37" s="34">
        <v>295000</v>
      </c>
      <c r="K37" s="34">
        <f t="shared" si="0"/>
        <v>53100</v>
      </c>
      <c r="L37" s="34">
        <f t="shared" si="1"/>
        <v>348100</v>
      </c>
      <c r="M37" s="17">
        <f t="shared" si="13"/>
        <v>69620</v>
      </c>
      <c r="N37" s="17" t="s">
        <v>39</v>
      </c>
      <c r="O37" s="35" t="s">
        <v>49</v>
      </c>
      <c r="P37" s="36" t="str">
        <f t="shared" si="3"/>
        <v>New Client</v>
      </c>
      <c r="Q37" s="39" t="str">
        <f t="shared" si="4"/>
        <v>Yes</v>
      </c>
      <c r="R37" s="40" t="str">
        <f t="shared" si="5"/>
        <v/>
      </c>
    </row>
    <row r="38" ht="14.25" customHeight="1" spans="1:18">
      <c r="A38" s="30" t="s">
        <v>109</v>
      </c>
      <c r="B38" s="17">
        <v>206</v>
      </c>
      <c r="C38" s="17" t="s">
        <v>42</v>
      </c>
      <c r="D38" s="17" t="s">
        <v>36</v>
      </c>
      <c r="E38" s="17" t="s">
        <v>37</v>
      </c>
      <c r="F38" s="31" t="str">
        <f>VLOOKUP(G38,'Policy Type'!$A:$B,2,FALSE)</f>
        <v>P&amp;C</v>
      </c>
      <c r="G38" s="17" t="s">
        <v>80</v>
      </c>
      <c r="H38" s="32">
        <v>45145</v>
      </c>
      <c r="I38" s="32">
        <v>45145</v>
      </c>
      <c r="J38" s="34">
        <v>67300</v>
      </c>
      <c r="K38" s="34">
        <f t="shared" si="0"/>
        <v>12114</v>
      </c>
      <c r="L38" s="34">
        <f t="shared" si="1"/>
        <v>79414</v>
      </c>
      <c r="M38" s="17">
        <f t="shared" si="13"/>
        <v>15882.8</v>
      </c>
      <c r="N38" s="17" t="s">
        <v>39</v>
      </c>
      <c r="O38" s="35" t="s">
        <v>49</v>
      </c>
      <c r="P38" s="36" t="str">
        <f t="shared" si="3"/>
        <v>Old Client</v>
      </c>
      <c r="Q38" s="39" t="str">
        <f t="shared" si="4"/>
        <v>No</v>
      </c>
      <c r="R38" s="40" t="str">
        <f t="shared" si="5"/>
        <v/>
      </c>
    </row>
    <row r="39" ht="14.25" customHeight="1" spans="1:18">
      <c r="A39" s="30" t="s">
        <v>110</v>
      </c>
      <c r="B39" s="17">
        <v>207</v>
      </c>
      <c r="C39" s="17" t="s">
        <v>46</v>
      </c>
      <c r="D39" s="17" t="s">
        <v>76</v>
      </c>
      <c r="E39" s="17" t="s">
        <v>43</v>
      </c>
      <c r="F39" s="31" t="str">
        <f>VLOOKUP(G39,'Policy Type'!$A:$B,2,FALSE)</f>
        <v>Others</v>
      </c>
      <c r="G39" s="17" t="s">
        <v>111</v>
      </c>
      <c r="H39" s="32">
        <v>45172</v>
      </c>
      <c r="I39" s="32">
        <v>45231</v>
      </c>
      <c r="J39" s="34">
        <v>250600</v>
      </c>
      <c r="K39" s="34">
        <f t="shared" si="0"/>
        <v>45108</v>
      </c>
      <c r="L39" s="34">
        <f t="shared" si="1"/>
        <v>295708</v>
      </c>
      <c r="M39" s="17">
        <f>L39*0.05</f>
        <v>14785.4</v>
      </c>
      <c r="N39" s="17" t="s">
        <v>52</v>
      </c>
      <c r="O39" s="35" t="s">
        <v>49</v>
      </c>
      <c r="P39" s="36" t="str">
        <f t="shared" si="3"/>
        <v>Old Client</v>
      </c>
      <c r="Q39" s="39" t="str">
        <f t="shared" si="4"/>
        <v>Yes</v>
      </c>
      <c r="R39" s="40" t="str">
        <f t="shared" si="5"/>
        <v>Cross-Sold</v>
      </c>
    </row>
    <row r="40" ht="14.25" customHeight="1" spans="1:18">
      <c r="A40" s="30" t="s">
        <v>112</v>
      </c>
      <c r="B40" s="17">
        <v>208</v>
      </c>
      <c r="C40" s="17" t="s">
        <v>57</v>
      </c>
      <c r="D40" s="17" t="s">
        <v>36</v>
      </c>
      <c r="E40" s="17" t="s">
        <v>43</v>
      </c>
      <c r="F40" s="31" t="str">
        <f>VLOOKUP(G40,'Policy Type'!$A:$B,2,FALSE)</f>
        <v>Others</v>
      </c>
      <c r="G40" s="17" t="s">
        <v>111</v>
      </c>
      <c r="H40" s="32">
        <v>45182</v>
      </c>
      <c r="I40" s="32">
        <v>45228</v>
      </c>
      <c r="J40" s="34">
        <v>213800</v>
      </c>
      <c r="K40" s="34">
        <f t="shared" si="0"/>
        <v>38484</v>
      </c>
      <c r="L40" s="34">
        <f t="shared" si="1"/>
        <v>252284</v>
      </c>
      <c r="M40" s="17">
        <f>L40*0.15</f>
        <v>37842.6</v>
      </c>
      <c r="N40" s="17" t="s">
        <v>52</v>
      </c>
      <c r="O40" s="35" t="s">
        <v>49</v>
      </c>
      <c r="P40" s="36" t="str">
        <f t="shared" si="3"/>
        <v>New Client</v>
      </c>
      <c r="Q40" s="39" t="str">
        <f t="shared" si="4"/>
        <v>No</v>
      </c>
      <c r="R40" s="40" t="str">
        <f t="shared" si="5"/>
        <v/>
      </c>
    </row>
    <row r="41" ht="14.25" customHeight="1" spans="1:18">
      <c r="A41" s="30" t="s">
        <v>113</v>
      </c>
      <c r="B41" s="17">
        <v>63</v>
      </c>
      <c r="C41" s="17" t="s">
        <v>46</v>
      </c>
      <c r="D41" s="17" t="s">
        <v>47</v>
      </c>
      <c r="E41" s="17" t="s">
        <v>43</v>
      </c>
      <c r="F41" s="31" t="str">
        <f>VLOOKUP(G41,'Policy Type'!$A:$B,2,FALSE)</f>
        <v>Liability</v>
      </c>
      <c r="G41" s="17" t="s">
        <v>38</v>
      </c>
      <c r="H41" s="32">
        <v>45145</v>
      </c>
      <c r="I41" s="32">
        <v>45510</v>
      </c>
      <c r="J41" s="34">
        <v>767400</v>
      </c>
      <c r="K41" s="34">
        <f t="shared" si="0"/>
        <v>138132</v>
      </c>
      <c r="L41" s="34">
        <f t="shared" si="1"/>
        <v>905532</v>
      </c>
      <c r="M41" s="17">
        <f>L41*0.05</f>
        <v>45276.6</v>
      </c>
      <c r="N41" s="17" t="s">
        <v>39</v>
      </c>
      <c r="O41" s="35" t="s">
        <v>49</v>
      </c>
      <c r="P41" s="36" t="str">
        <f t="shared" si="3"/>
        <v>Old Client</v>
      </c>
      <c r="Q41" s="39" t="str">
        <f t="shared" si="4"/>
        <v>Yes</v>
      </c>
      <c r="R41" s="40" t="str">
        <f t="shared" si="5"/>
        <v/>
      </c>
    </row>
    <row r="42" ht="14.25" customHeight="1" spans="1:18">
      <c r="A42" s="30" t="s">
        <v>114</v>
      </c>
      <c r="B42" s="17">
        <v>209</v>
      </c>
      <c r="C42" s="17" t="s">
        <v>42</v>
      </c>
      <c r="D42" s="17" t="s">
        <v>36</v>
      </c>
      <c r="E42" s="17" t="s">
        <v>43</v>
      </c>
      <c r="F42" s="31" t="str">
        <f>VLOOKUP(G42,'Policy Type'!$A:$B,2,FALSE)</f>
        <v>P&amp;C</v>
      </c>
      <c r="G42" s="17" t="s">
        <v>55</v>
      </c>
      <c r="H42" s="32">
        <v>45146</v>
      </c>
      <c r="I42" s="32">
        <v>45511</v>
      </c>
      <c r="J42" s="34">
        <v>456306</v>
      </c>
      <c r="K42" s="34">
        <f t="shared" si="0"/>
        <v>82135.08</v>
      </c>
      <c r="L42" s="34">
        <f t="shared" si="1"/>
        <v>538441.08</v>
      </c>
      <c r="M42" s="17">
        <f>L42*0.2</f>
        <v>107688.216</v>
      </c>
      <c r="N42" s="17" t="s">
        <v>52</v>
      </c>
      <c r="O42" s="35" t="s">
        <v>49</v>
      </c>
      <c r="P42" s="36" t="str">
        <f t="shared" si="3"/>
        <v>New Client</v>
      </c>
      <c r="Q42" s="39" t="str">
        <f t="shared" si="4"/>
        <v>No</v>
      </c>
      <c r="R42" s="40" t="str">
        <f t="shared" si="5"/>
        <v/>
      </c>
    </row>
    <row r="43" ht="14.25" customHeight="1" spans="1:18">
      <c r="A43" s="30" t="s">
        <v>115</v>
      </c>
      <c r="B43" s="17">
        <v>76</v>
      </c>
      <c r="C43" s="17" t="s">
        <v>57</v>
      </c>
      <c r="D43" s="17" t="s">
        <v>36</v>
      </c>
      <c r="E43" s="17" t="s">
        <v>37</v>
      </c>
      <c r="F43" s="31" t="str">
        <f>VLOOKUP(G43,'Policy Type'!$A:$B,2,FALSE)</f>
        <v>Others</v>
      </c>
      <c r="G43" s="17" t="s">
        <v>116</v>
      </c>
      <c r="H43" s="32">
        <v>45147</v>
      </c>
      <c r="I43" s="32">
        <v>45244</v>
      </c>
      <c r="J43" s="34">
        <v>2451200</v>
      </c>
      <c r="K43" s="34">
        <f t="shared" si="0"/>
        <v>441216</v>
      </c>
      <c r="L43" s="34">
        <f t="shared" si="1"/>
        <v>2892416</v>
      </c>
      <c r="M43" s="17">
        <f>L43*0.15</f>
        <v>433862.4</v>
      </c>
      <c r="N43" s="17" t="s">
        <v>39</v>
      </c>
      <c r="O43" s="35" t="s">
        <v>49</v>
      </c>
      <c r="P43" s="36" t="str">
        <f t="shared" si="3"/>
        <v>Old Client</v>
      </c>
      <c r="Q43" s="39" t="str">
        <f t="shared" si="4"/>
        <v>Yes</v>
      </c>
      <c r="R43" s="40" t="str">
        <f t="shared" si="5"/>
        <v>Cross-Sold</v>
      </c>
    </row>
    <row r="44" ht="14.25" customHeight="1" spans="1:18">
      <c r="A44" s="30" t="s">
        <v>117</v>
      </c>
      <c r="B44" s="17">
        <v>210</v>
      </c>
      <c r="C44" s="17" t="s">
        <v>46</v>
      </c>
      <c r="D44" s="17" t="s">
        <v>66</v>
      </c>
      <c r="E44" s="17" t="s">
        <v>37</v>
      </c>
      <c r="F44" s="31" t="str">
        <f>VLOOKUP(G44,'Policy Type'!$A:$B,2,FALSE)</f>
        <v>P&amp;C</v>
      </c>
      <c r="G44" s="17" t="s">
        <v>48</v>
      </c>
      <c r="H44" s="32">
        <v>45148</v>
      </c>
      <c r="I44" s="32">
        <v>45513</v>
      </c>
      <c r="J44" s="34">
        <v>1401400</v>
      </c>
      <c r="K44" s="34">
        <f t="shared" si="0"/>
        <v>252252</v>
      </c>
      <c r="L44" s="34">
        <f t="shared" si="1"/>
        <v>1653652</v>
      </c>
      <c r="M44" s="17">
        <f>L44*0.05</f>
        <v>82682.6</v>
      </c>
      <c r="N44" s="17" t="s">
        <v>39</v>
      </c>
      <c r="O44" s="35" t="s">
        <v>49</v>
      </c>
      <c r="P44" s="36" t="str">
        <f t="shared" si="3"/>
        <v>Old Client</v>
      </c>
      <c r="Q44" s="39" t="str">
        <f t="shared" si="4"/>
        <v>Yes</v>
      </c>
      <c r="R44" s="40" t="str">
        <f t="shared" si="5"/>
        <v>Cross-Sold</v>
      </c>
    </row>
    <row r="45" ht="14.25" customHeight="1" spans="1:18">
      <c r="A45" s="30" t="s">
        <v>118</v>
      </c>
      <c r="B45" s="17">
        <v>51</v>
      </c>
      <c r="C45" s="17" t="s">
        <v>42</v>
      </c>
      <c r="D45" s="17" t="s">
        <v>36</v>
      </c>
      <c r="E45" s="17" t="s">
        <v>37</v>
      </c>
      <c r="F45" s="31" t="str">
        <f>VLOOKUP(G45,'Policy Type'!$A:$B,2,FALSE)</f>
        <v>Others</v>
      </c>
      <c r="G45" s="17" t="s">
        <v>111</v>
      </c>
      <c r="H45" s="32">
        <v>45149</v>
      </c>
      <c r="I45" s="32">
        <v>45153</v>
      </c>
      <c r="J45" s="34">
        <v>63100</v>
      </c>
      <c r="K45" s="34">
        <f t="shared" si="0"/>
        <v>11358</v>
      </c>
      <c r="L45" s="34">
        <f t="shared" si="1"/>
        <v>74458</v>
      </c>
      <c r="M45" s="17">
        <f>L45*0.15</f>
        <v>11168.7</v>
      </c>
      <c r="N45" s="17" t="s">
        <v>52</v>
      </c>
      <c r="O45" s="35" t="s">
        <v>49</v>
      </c>
      <c r="P45" s="36" t="str">
        <f t="shared" si="3"/>
        <v>Old Client</v>
      </c>
      <c r="Q45" s="39" t="str">
        <f t="shared" si="4"/>
        <v>No</v>
      </c>
      <c r="R45" s="40" t="str">
        <f t="shared" si="5"/>
        <v/>
      </c>
    </row>
    <row r="46" ht="14.25" customHeight="1" spans="1:18">
      <c r="A46" s="30" t="s">
        <v>119</v>
      </c>
      <c r="B46" s="17">
        <v>211</v>
      </c>
      <c r="C46" s="17" t="s">
        <v>35</v>
      </c>
      <c r="D46" s="17" t="s">
        <v>36</v>
      </c>
      <c r="E46" s="17" t="s">
        <v>37</v>
      </c>
      <c r="F46" s="31" t="str">
        <f>VLOOKUP(G46,'Policy Type'!$A:$B,2,FALSE)</f>
        <v>P&amp;C</v>
      </c>
      <c r="G46" s="17" t="s">
        <v>80</v>
      </c>
      <c r="H46" s="32">
        <v>45148</v>
      </c>
      <c r="I46" s="32">
        <v>45148</v>
      </c>
      <c r="J46" s="34">
        <v>106200</v>
      </c>
      <c r="K46" s="34">
        <f t="shared" si="0"/>
        <v>19116</v>
      </c>
      <c r="L46" s="34">
        <f t="shared" si="1"/>
        <v>125316</v>
      </c>
      <c r="M46" s="17">
        <f>L46*0.2</f>
        <v>25063.2</v>
      </c>
      <c r="N46" s="17" t="s">
        <v>39</v>
      </c>
      <c r="O46" s="35" t="s">
        <v>49</v>
      </c>
      <c r="P46" s="36" t="str">
        <f t="shared" si="3"/>
        <v>Old Client</v>
      </c>
      <c r="Q46" s="39" t="str">
        <f t="shared" si="4"/>
        <v>Yes</v>
      </c>
      <c r="R46" s="40" t="str">
        <f t="shared" si="5"/>
        <v>Cross-Sold</v>
      </c>
    </row>
    <row r="47" ht="14.25" customHeight="1" spans="1:18">
      <c r="A47" s="30" t="s">
        <v>120</v>
      </c>
      <c r="B47" s="17">
        <v>212</v>
      </c>
      <c r="C47" s="17" t="s">
        <v>46</v>
      </c>
      <c r="D47" s="17" t="s">
        <v>47</v>
      </c>
      <c r="E47" s="17" t="s">
        <v>78</v>
      </c>
      <c r="F47" s="31" t="str">
        <f>VLOOKUP(G47,'Policy Type'!$A:$B,2,FALSE)</f>
        <v>Liability</v>
      </c>
      <c r="G47" s="17" t="s">
        <v>121</v>
      </c>
      <c r="H47" s="32">
        <v>45148</v>
      </c>
      <c r="I47" s="32">
        <v>45513</v>
      </c>
      <c r="J47" s="34">
        <v>703800</v>
      </c>
      <c r="K47" s="34">
        <f t="shared" si="0"/>
        <v>126684</v>
      </c>
      <c r="L47" s="34">
        <f t="shared" si="1"/>
        <v>830484</v>
      </c>
      <c r="M47" s="17">
        <f>L47*0.05</f>
        <v>41524.2</v>
      </c>
      <c r="N47" s="17" t="s">
        <v>39</v>
      </c>
      <c r="O47" s="35" t="s">
        <v>49</v>
      </c>
      <c r="P47" s="36" t="str">
        <f t="shared" si="3"/>
        <v>Old Client</v>
      </c>
      <c r="Q47" s="39" t="str">
        <f t="shared" si="4"/>
        <v>Yes</v>
      </c>
      <c r="R47" s="40" t="str">
        <f t="shared" si="5"/>
        <v/>
      </c>
    </row>
    <row r="48" ht="14.25" customHeight="1" spans="1:18">
      <c r="A48" s="30" t="s">
        <v>122</v>
      </c>
      <c r="B48" s="17">
        <v>212</v>
      </c>
      <c r="C48" s="17" t="s">
        <v>42</v>
      </c>
      <c r="D48" s="17" t="s">
        <v>36</v>
      </c>
      <c r="E48" s="17" t="s">
        <v>123</v>
      </c>
      <c r="F48" s="31" t="str">
        <f>VLOOKUP(G48,'Policy Type'!$A:$B,2,FALSE)</f>
        <v>Others</v>
      </c>
      <c r="G48" s="17" t="s">
        <v>124</v>
      </c>
      <c r="H48" s="32">
        <v>45148</v>
      </c>
      <c r="I48" s="32">
        <v>45513</v>
      </c>
      <c r="J48" s="34">
        <v>7670000</v>
      </c>
      <c r="K48" s="34">
        <f t="shared" si="0"/>
        <v>1380600</v>
      </c>
      <c r="L48" s="34">
        <f t="shared" si="1"/>
        <v>9050600</v>
      </c>
      <c r="M48" s="17">
        <f t="shared" ref="M48:M49" si="14">L48*0.15</f>
        <v>1357590</v>
      </c>
      <c r="N48" s="17" t="s">
        <v>39</v>
      </c>
      <c r="O48" s="35" t="s">
        <v>49</v>
      </c>
      <c r="P48" s="36" t="str">
        <f t="shared" si="3"/>
        <v>Old Client</v>
      </c>
      <c r="Q48" s="39" t="str">
        <f t="shared" si="4"/>
        <v>Yes</v>
      </c>
      <c r="R48" s="40" t="str">
        <f t="shared" si="5"/>
        <v>Cross-Sold</v>
      </c>
    </row>
    <row r="49" ht="14.25" customHeight="1" spans="1:18">
      <c r="A49" s="30" t="s">
        <v>125</v>
      </c>
      <c r="B49" s="17">
        <v>68</v>
      </c>
      <c r="C49" s="17" t="s">
        <v>57</v>
      </c>
      <c r="D49" s="17" t="s">
        <v>36</v>
      </c>
      <c r="E49" s="17" t="s">
        <v>43</v>
      </c>
      <c r="F49" s="31" t="str">
        <f>VLOOKUP(G49,'Policy Type'!$A:$B,2,FALSE)</f>
        <v>Others</v>
      </c>
      <c r="G49" s="17" t="s">
        <v>126</v>
      </c>
      <c r="H49" s="32">
        <v>45149</v>
      </c>
      <c r="I49" s="32">
        <v>45514</v>
      </c>
      <c r="J49" s="34">
        <v>10888600</v>
      </c>
      <c r="K49" s="34">
        <f t="shared" si="0"/>
        <v>1959948</v>
      </c>
      <c r="L49" s="34">
        <f t="shared" si="1"/>
        <v>12848548</v>
      </c>
      <c r="M49" s="17">
        <f t="shared" si="14"/>
        <v>1927282.2</v>
      </c>
      <c r="N49" s="17" t="s">
        <v>39</v>
      </c>
      <c r="O49" s="35" t="s">
        <v>49</v>
      </c>
      <c r="P49" s="36" t="str">
        <f t="shared" si="3"/>
        <v>Old Client</v>
      </c>
      <c r="Q49" s="39" t="str">
        <f t="shared" si="4"/>
        <v>Yes</v>
      </c>
      <c r="R49" s="40" t="str">
        <f t="shared" si="5"/>
        <v>Cross-Sold</v>
      </c>
    </row>
    <row r="50" ht="14.25" customHeight="1" spans="1:18">
      <c r="A50" s="30" t="s">
        <v>127</v>
      </c>
      <c r="B50" s="17">
        <v>68</v>
      </c>
      <c r="C50" s="17" t="s">
        <v>57</v>
      </c>
      <c r="D50" s="17" t="s">
        <v>36</v>
      </c>
      <c r="E50" s="17" t="s">
        <v>43</v>
      </c>
      <c r="F50" s="31" t="str">
        <f>VLOOKUP(G50,'Policy Type'!$A:$B,2,FALSE)</f>
        <v>P&amp;C</v>
      </c>
      <c r="G50" s="17" t="s">
        <v>44</v>
      </c>
      <c r="H50" s="32">
        <v>45149</v>
      </c>
      <c r="I50" s="32">
        <v>45514</v>
      </c>
      <c r="J50" s="34">
        <v>1793600</v>
      </c>
      <c r="K50" s="34">
        <f t="shared" si="0"/>
        <v>322848</v>
      </c>
      <c r="L50" s="34">
        <f t="shared" si="1"/>
        <v>2116448</v>
      </c>
      <c r="M50" s="17">
        <f>L50*0.2</f>
        <v>423289.6</v>
      </c>
      <c r="N50" s="17" t="s">
        <v>39</v>
      </c>
      <c r="O50" s="35" t="s">
        <v>49</v>
      </c>
      <c r="P50" s="36" t="str">
        <f t="shared" si="3"/>
        <v>Old Client</v>
      </c>
      <c r="Q50" s="39" t="str">
        <f t="shared" si="4"/>
        <v>Yes</v>
      </c>
      <c r="R50" s="40" t="str">
        <f t="shared" si="5"/>
        <v>Cross-Sold</v>
      </c>
    </row>
    <row r="51" ht="14.25" customHeight="1" spans="1:18">
      <c r="A51" s="30" t="s">
        <v>128</v>
      </c>
      <c r="B51" s="17">
        <v>213</v>
      </c>
      <c r="C51" s="17" t="s">
        <v>57</v>
      </c>
      <c r="D51" s="17" t="s">
        <v>36</v>
      </c>
      <c r="E51" s="17" t="s">
        <v>37</v>
      </c>
      <c r="F51" s="31" t="str">
        <f>VLOOKUP(G51,'Policy Type'!$A:$B,2,FALSE)</f>
        <v>Others</v>
      </c>
      <c r="G51" s="17" t="s">
        <v>129</v>
      </c>
      <c r="H51" s="32">
        <v>45149</v>
      </c>
      <c r="I51" s="32">
        <v>45514</v>
      </c>
      <c r="J51" s="34">
        <v>587600</v>
      </c>
      <c r="K51" s="34">
        <f t="shared" si="0"/>
        <v>105768</v>
      </c>
      <c r="L51" s="34">
        <f t="shared" si="1"/>
        <v>693368</v>
      </c>
      <c r="M51" s="17">
        <f>L51*0.15</f>
        <v>104005.2</v>
      </c>
      <c r="N51" s="17" t="s">
        <v>39</v>
      </c>
      <c r="O51" s="35" t="s">
        <v>49</v>
      </c>
      <c r="P51" s="36" t="str">
        <f t="shared" si="3"/>
        <v>Old Client</v>
      </c>
      <c r="Q51" s="39" t="str">
        <f t="shared" si="4"/>
        <v>Yes</v>
      </c>
      <c r="R51" s="40" t="str">
        <f t="shared" si="5"/>
        <v>Cross-Sold</v>
      </c>
    </row>
    <row r="52" ht="14.25" customHeight="1" spans="1:18">
      <c r="A52" s="30" t="s">
        <v>130</v>
      </c>
      <c r="B52" s="17">
        <v>32</v>
      </c>
      <c r="C52" s="17" t="s">
        <v>46</v>
      </c>
      <c r="D52" s="17" t="s">
        <v>66</v>
      </c>
      <c r="E52" s="17" t="s">
        <v>37</v>
      </c>
      <c r="F52" s="31" t="str">
        <f>VLOOKUP(G52,'Policy Type'!$A:$B,2,FALSE)</f>
        <v>Liability</v>
      </c>
      <c r="G52" s="17" t="s">
        <v>121</v>
      </c>
      <c r="H52" s="32">
        <v>45149</v>
      </c>
      <c r="I52" s="32">
        <v>45514</v>
      </c>
      <c r="J52" s="34">
        <v>500300</v>
      </c>
      <c r="K52" s="34">
        <f t="shared" si="0"/>
        <v>90054</v>
      </c>
      <c r="L52" s="34">
        <f t="shared" si="1"/>
        <v>590354</v>
      </c>
      <c r="M52" s="17">
        <f>L52*0.05</f>
        <v>29517.7</v>
      </c>
      <c r="N52" s="17" t="s">
        <v>39</v>
      </c>
      <c r="O52" s="35" t="s">
        <v>49</v>
      </c>
      <c r="P52" s="36" t="str">
        <f t="shared" si="3"/>
        <v>Old Client</v>
      </c>
      <c r="Q52" s="39" t="str">
        <f t="shared" si="4"/>
        <v>Yes</v>
      </c>
      <c r="R52" s="40" t="str">
        <f t="shared" si="5"/>
        <v/>
      </c>
    </row>
    <row r="53" ht="14.25" customHeight="1" spans="1:18">
      <c r="A53" s="30" t="s">
        <v>131</v>
      </c>
      <c r="B53" s="17">
        <v>214</v>
      </c>
      <c r="C53" s="17" t="s">
        <v>42</v>
      </c>
      <c r="D53" s="17" t="s">
        <v>36</v>
      </c>
      <c r="E53" s="17" t="s">
        <v>132</v>
      </c>
      <c r="F53" s="31" t="str">
        <f>VLOOKUP(G53,'Policy Type'!$A:$B,2,FALSE)</f>
        <v>Others</v>
      </c>
      <c r="G53" s="17" t="s">
        <v>111</v>
      </c>
      <c r="H53" s="32">
        <v>45154</v>
      </c>
      <c r="I53" s="32">
        <v>45244</v>
      </c>
      <c r="J53" s="34">
        <v>733000</v>
      </c>
      <c r="K53" s="34">
        <f t="shared" si="0"/>
        <v>131940</v>
      </c>
      <c r="L53" s="34">
        <f t="shared" si="1"/>
        <v>864940</v>
      </c>
      <c r="M53" s="17">
        <f>L53*0.15</f>
        <v>129741</v>
      </c>
      <c r="N53" s="17" t="s">
        <v>52</v>
      </c>
      <c r="O53" s="35" t="s">
        <v>49</v>
      </c>
      <c r="P53" s="36" t="str">
        <f t="shared" si="3"/>
        <v>New Client</v>
      </c>
      <c r="Q53" s="39" t="str">
        <f t="shared" si="4"/>
        <v>No</v>
      </c>
      <c r="R53" s="40" t="str">
        <f t="shared" si="5"/>
        <v/>
      </c>
    </row>
    <row r="54" ht="14.25" customHeight="1" spans="1:18">
      <c r="A54" s="30" t="s">
        <v>133</v>
      </c>
      <c r="B54" s="17">
        <v>15</v>
      </c>
      <c r="C54" s="17" t="s">
        <v>57</v>
      </c>
      <c r="D54" s="17" t="s">
        <v>36</v>
      </c>
      <c r="E54" s="17" t="s">
        <v>37</v>
      </c>
      <c r="F54" s="31" t="str">
        <f>VLOOKUP(G54,'Policy Type'!$A:$B,2,FALSE)</f>
        <v>P&amp;C</v>
      </c>
      <c r="G54" s="17" t="s">
        <v>80</v>
      </c>
      <c r="H54" s="32">
        <v>45150</v>
      </c>
      <c r="I54" s="32">
        <v>45150</v>
      </c>
      <c r="J54" s="34">
        <v>176700</v>
      </c>
      <c r="K54" s="34">
        <f t="shared" si="0"/>
        <v>31806</v>
      </c>
      <c r="L54" s="34">
        <f t="shared" si="1"/>
        <v>208506</v>
      </c>
      <c r="M54" s="17">
        <f>L54*0.2</f>
        <v>41701.2</v>
      </c>
      <c r="N54" s="17" t="s">
        <v>39</v>
      </c>
      <c r="O54" s="35" t="s">
        <v>49</v>
      </c>
      <c r="P54" s="36" t="str">
        <f t="shared" si="3"/>
        <v>Old Client</v>
      </c>
      <c r="Q54" s="39" t="str">
        <f t="shared" si="4"/>
        <v>Yes</v>
      </c>
      <c r="R54" s="40" t="str">
        <f t="shared" si="5"/>
        <v>Cross-Sold</v>
      </c>
    </row>
    <row r="55" ht="14.25" customHeight="1" spans="1:18">
      <c r="A55" s="30" t="s">
        <v>134</v>
      </c>
      <c r="B55" s="17">
        <v>215</v>
      </c>
      <c r="C55" s="17" t="s">
        <v>42</v>
      </c>
      <c r="D55" s="17" t="s">
        <v>36</v>
      </c>
      <c r="E55" s="17" t="s">
        <v>91</v>
      </c>
      <c r="F55" s="31" t="str">
        <f>VLOOKUP(G55,'Policy Type'!$A:$B,2,FALSE)</f>
        <v>Others</v>
      </c>
      <c r="G55" s="17" t="s">
        <v>135</v>
      </c>
      <c r="H55" s="32">
        <v>45150</v>
      </c>
      <c r="I55" s="32">
        <v>45515</v>
      </c>
      <c r="J55" s="34">
        <v>338100</v>
      </c>
      <c r="K55" s="34">
        <f t="shared" si="0"/>
        <v>60858</v>
      </c>
      <c r="L55" s="34">
        <f t="shared" si="1"/>
        <v>398958</v>
      </c>
      <c r="M55" s="17">
        <f t="shared" ref="M55:M56" si="15">L55*0.15</f>
        <v>59843.7</v>
      </c>
      <c r="N55" s="17" t="s">
        <v>39</v>
      </c>
      <c r="O55" s="35" t="s">
        <v>49</v>
      </c>
      <c r="P55" s="36" t="str">
        <f t="shared" si="3"/>
        <v>New Client</v>
      </c>
      <c r="Q55" s="39" t="str">
        <f t="shared" si="4"/>
        <v>No</v>
      </c>
      <c r="R55" s="40" t="str">
        <f t="shared" si="5"/>
        <v/>
      </c>
    </row>
    <row r="56" ht="14.25" customHeight="1" spans="1:18">
      <c r="A56" s="30" t="s">
        <v>136</v>
      </c>
      <c r="B56" s="17">
        <v>216</v>
      </c>
      <c r="C56" s="17" t="s">
        <v>35</v>
      </c>
      <c r="D56" s="17" t="s">
        <v>36</v>
      </c>
      <c r="E56" s="17" t="s">
        <v>91</v>
      </c>
      <c r="F56" s="31" t="str">
        <f>VLOOKUP(G56,'Policy Type'!$A:$B,2,FALSE)</f>
        <v>Others</v>
      </c>
      <c r="G56" s="17" t="s">
        <v>135</v>
      </c>
      <c r="H56" s="32">
        <v>45154</v>
      </c>
      <c r="I56" s="32">
        <v>45519</v>
      </c>
      <c r="J56" s="34">
        <v>1356300</v>
      </c>
      <c r="K56" s="34">
        <f t="shared" si="0"/>
        <v>244134</v>
      </c>
      <c r="L56" s="34">
        <f t="shared" si="1"/>
        <v>1600434</v>
      </c>
      <c r="M56" s="17">
        <f t="shared" si="15"/>
        <v>240065.1</v>
      </c>
      <c r="N56" s="17" t="s">
        <v>39</v>
      </c>
      <c r="O56" s="35" t="s">
        <v>49</v>
      </c>
      <c r="P56" s="36" t="str">
        <f t="shared" si="3"/>
        <v>New Client</v>
      </c>
      <c r="Q56" s="39" t="str">
        <f t="shared" si="4"/>
        <v>No</v>
      </c>
      <c r="R56" s="40" t="str">
        <f t="shared" si="5"/>
        <v/>
      </c>
    </row>
    <row r="57" ht="14.25" customHeight="1" spans="1:18">
      <c r="A57" s="30" t="s">
        <v>137</v>
      </c>
      <c r="B57" s="17">
        <v>217</v>
      </c>
      <c r="C57" s="17" t="s">
        <v>46</v>
      </c>
      <c r="D57" s="17" t="s">
        <v>88</v>
      </c>
      <c r="E57" s="17" t="s">
        <v>84</v>
      </c>
      <c r="F57" s="31" t="str">
        <f>VLOOKUP(G57,'Policy Type'!$A:$B,2,FALSE)</f>
        <v>Liability</v>
      </c>
      <c r="G57" s="17" t="s">
        <v>58</v>
      </c>
      <c r="H57" s="32">
        <v>45155</v>
      </c>
      <c r="I57" s="32">
        <v>45520</v>
      </c>
      <c r="J57" s="34">
        <v>12390000</v>
      </c>
      <c r="K57" s="34">
        <f t="shared" si="0"/>
        <v>2230200</v>
      </c>
      <c r="L57" s="34">
        <f t="shared" si="1"/>
        <v>14620200</v>
      </c>
      <c r="M57" s="17">
        <f>L57*0.05</f>
        <v>731010</v>
      </c>
      <c r="N57" s="17" t="s">
        <v>39</v>
      </c>
      <c r="O57" s="35" t="s">
        <v>49</v>
      </c>
      <c r="P57" s="36" t="str">
        <f t="shared" si="3"/>
        <v>New Client</v>
      </c>
      <c r="Q57" s="39" t="str">
        <f t="shared" si="4"/>
        <v>Yes</v>
      </c>
      <c r="R57" s="40" t="str">
        <f t="shared" si="5"/>
        <v/>
      </c>
    </row>
    <row r="58" ht="14.25" customHeight="1" spans="1:18">
      <c r="A58" s="30" t="s">
        <v>138</v>
      </c>
      <c r="B58" s="17">
        <v>218</v>
      </c>
      <c r="C58" s="17" t="s">
        <v>42</v>
      </c>
      <c r="D58" s="17" t="s">
        <v>36</v>
      </c>
      <c r="E58" s="17" t="s">
        <v>84</v>
      </c>
      <c r="F58" s="31" t="str">
        <f>VLOOKUP(G58,'Policy Type'!$A:$B,2,FALSE)</f>
        <v>Liability</v>
      </c>
      <c r="G58" s="17" t="s">
        <v>101</v>
      </c>
      <c r="H58" s="32">
        <v>45155</v>
      </c>
      <c r="I58" s="32">
        <v>45520</v>
      </c>
      <c r="J58" s="34">
        <v>531000</v>
      </c>
      <c r="K58" s="34">
        <f t="shared" si="0"/>
        <v>95580</v>
      </c>
      <c r="L58" s="34">
        <f t="shared" si="1"/>
        <v>626580</v>
      </c>
      <c r="M58" s="17">
        <f t="shared" ref="M58:M64" si="16">L58*0.2</f>
        <v>125316</v>
      </c>
      <c r="N58" s="17" t="s">
        <v>39</v>
      </c>
      <c r="O58" s="35" t="s">
        <v>49</v>
      </c>
      <c r="P58" s="36" t="str">
        <f t="shared" si="3"/>
        <v>Old Client</v>
      </c>
      <c r="Q58" s="39" t="str">
        <f t="shared" si="4"/>
        <v>Yes</v>
      </c>
      <c r="R58" s="40" t="str">
        <f t="shared" si="5"/>
        <v/>
      </c>
    </row>
    <row r="59" ht="14.25" customHeight="1" spans="1:18">
      <c r="A59" s="30" t="s">
        <v>139</v>
      </c>
      <c r="B59" s="17">
        <v>218</v>
      </c>
      <c r="C59" s="17" t="s">
        <v>57</v>
      </c>
      <c r="D59" s="17" t="s">
        <v>36</v>
      </c>
      <c r="E59" s="17" t="s">
        <v>84</v>
      </c>
      <c r="F59" s="31" t="str">
        <f>VLOOKUP(G59,'Policy Type'!$A:$B,2,FALSE)</f>
        <v>Liability</v>
      </c>
      <c r="G59" s="17" t="s">
        <v>140</v>
      </c>
      <c r="H59" s="32">
        <v>45155</v>
      </c>
      <c r="I59" s="32">
        <v>45520</v>
      </c>
      <c r="J59" s="34">
        <v>1180000</v>
      </c>
      <c r="K59" s="34">
        <f t="shared" si="0"/>
        <v>212400</v>
      </c>
      <c r="L59" s="34">
        <f t="shared" si="1"/>
        <v>1392400</v>
      </c>
      <c r="M59" s="17">
        <f t="shared" si="16"/>
        <v>278480</v>
      </c>
      <c r="N59" s="17" t="s">
        <v>39</v>
      </c>
      <c r="O59" s="35" t="s">
        <v>49</v>
      </c>
      <c r="P59" s="36" t="str">
        <f t="shared" si="3"/>
        <v>Old Client</v>
      </c>
      <c r="Q59" s="39" t="str">
        <f t="shared" si="4"/>
        <v>Yes</v>
      </c>
      <c r="R59" s="40" t="str">
        <f t="shared" si="5"/>
        <v/>
      </c>
    </row>
    <row r="60" ht="14.25" customHeight="1" spans="1:18">
      <c r="A60" s="30" t="s">
        <v>141</v>
      </c>
      <c r="B60" s="17">
        <v>218</v>
      </c>
      <c r="C60" s="17" t="s">
        <v>35</v>
      </c>
      <c r="D60" s="17" t="s">
        <v>36</v>
      </c>
      <c r="E60" s="17" t="s">
        <v>84</v>
      </c>
      <c r="F60" s="31" t="str">
        <f>VLOOKUP(G60,'Policy Type'!$A:$B,2,FALSE)</f>
        <v>Liability</v>
      </c>
      <c r="G60" s="17" t="s">
        <v>38</v>
      </c>
      <c r="H60" s="32">
        <v>45156</v>
      </c>
      <c r="I60" s="32">
        <v>45521</v>
      </c>
      <c r="J60" s="34">
        <v>505000</v>
      </c>
      <c r="K60" s="34">
        <f t="shared" si="0"/>
        <v>90900</v>
      </c>
      <c r="L60" s="34">
        <f t="shared" si="1"/>
        <v>595900</v>
      </c>
      <c r="M60" s="17">
        <f t="shared" si="16"/>
        <v>119180</v>
      </c>
      <c r="N60" s="17" t="s">
        <v>39</v>
      </c>
      <c r="O60" s="35" t="s">
        <v>49</v>
      </c>
      <c r="P60" s="36" t="str">
        <f t="shared" si="3"/>
        <v>Old Client</v>
      </c>
      <c r="Q60" s="39" t="str">
        <f t="shared" si="4"/>
        <v>Yes</v>
      </c>
      <c r="R60" s="40" t="str">
        <f t="shared" si="5"/>
        <v/>
      </c>
    </row>
    <row r="61" ht="14.25" customHeight="1" spans="1:18">
      <c r="A61" s="30" t="s">
        <v>142</v>
      </c>
      <c r="B61" s="17">
        <v>219</v>
      </c>
      <c r="C61" s="17" t="s">
        <v>57</v>
      </c>
      <c r="D61" s="17" t="s">
        <v>36</v>
      </c>
      <c r="E61" s="17" t="s">
        <v>37</v>
      </c>
      <c r="F61" s="31" t="str">
        <f>VLOOKUP(G61,'Policy Type'!$A:$B,2,FALSE)</f>
        <v>P&amp;C</v>
      </c>
      <c r="G61" s="17" t="s">
        <v>68</v>
      </c>
      <c r="H61" s="32">
        <v>45140</v>
      </c>
      <c r="I61" s="32">
        <v>45505</v>
      </c>
      <c r="J61" s="34">
        <v>1546154</v>
      </c>
      <c r="K61" s="34">
        <f t="shared" si="0"/>
        <v>278307.72</v>
      </c>
      <c r="L61" s="34">
        <f t="shared" si="1"/>
        <v>1824461.72</v>
      </c>
      <c r="M61" s="17">
        <f t="shared" si="16"/>
        <v>364892.344</v>
      </c>
      <c r="N61" s="17" t="s">
        <v>52</v>
      </c>
      <c r="O61" s="35" t="s">
        <v>53</v>
      </c>
      <c r="P61" s="36" t="str">
        <f t="shared" si="3"/>
        <v>New Client</v>
      </c>
      <c r="Q61" s="39" t="str">
        <f t="shared" si="4"/>
        <v>No</v>
      </c>
      <c r="R61" s="40" t="str">
        <f t="shared" si="5"/>
        <v/>
      </c>
    </row>
    <row r="62" ht="14.25" customHeight="1" spans="1:18">
      <c r="A62" s="30" t="s">
        <v>143</v>
      </c>
      <c r="B62" s="17">
        <v>220</v>
      </c>
      <c r="C62" s="17" t="s">
        <v>57</v>
      </c>
      <c r="D62" s="17" t="s">
        <v>36</v>
      </c>
      <c r="E62" s="17" t="s">
        <v>43</v>
      </c>
      <c r="F62" s="31" t="str">
        <f>VLOOKUP(G62,'Policy Type'!$A:$B,2,FALSE)</f>
        <v>P&amp;C</v>
      </c>
      <c r="G62" s="17" t="s">
        <v>72</v>
      </c>
      <c r="H62" s="32">
        <v>45145</v>
      </c>
      <c r="I62" s="32">
        <v>45510</v>
      </c>
      <c r="J62" s="34">
        <v>83000</v>
      </c>
      <c r="K62" s="34">
        <f t="shared" si="0"/>
        <v>14940</v>
      </c>
      <c r="L62" s="34">
        <f t="shared" si="1"/>
        <v>97940</v>
      </c>
      <c r="M62" s="17">
        <f t="shared" si="16"/>
        <v>19588</v>
      </c>
      <c r="N62" s="17" t="s">
        <v>52</v>
      </c>
      <c r="O62" s="35" t="s">
        <v>53</v>
      </c>
      <c r="P62" s="36" t="str">
        <f t="shared" si="3"/>
        <v>New Client</v>
      </c>
      <c r="Q62" s="39" t="str">
        <f t="shared" si="4"/>
        <v>No</v>
      </c>
      <c r="R62" s="40" t="str">
        <f t="shared" si="5"/>
        <v/>
      </c>
    </row>
    <row r="63" ht="14.25" customHeight="1" spans="1:18">
      <c r="A63" s="30" t="s">
        <v>144</v>
      </c>
      <c r="B63" s="17">
        <v>221</v>
      </c>
      <c r="C63" s="17" t="s">
        <v>42</v>
      </c>
      <c r="D63" s="17" t="s">
        <v>36</v>
      </c>
      <c r="E63" s="17" t="s">
        <v>37</v>
      </c>
      <c r="F63" s="31" t="str">
        <f>VLOOKUP(G63,'Policy Type'!$A:$B,2,FALSE)</f>
        <v>P&amp;C</v>
      </c>
      <c r="G63" s="17" t="s">
        <v>92</v>
      </c>
      <c r="H63" s="32">
        <v>45143</v>
      </c>
      <c r="I63" s="32">
        <v>45508</v>
      </c>
      <c r="J63" s="34">
        <v>2245200</v>
      </c>
      <c r="K63" s="34">
        <f t="shared" si="0"/>
        <v>404136</v>
      </c>
      <c r="L63" s="34">
        <f t="shared" si="1"/>
        <v>2649336</v>
      </c>
      <c r="M63" s="17">
        <f t="shared" si="16"/>
        <v>529867.2</v>
      </c>
      <c r="N63" s="17" t="s">
        <v>52</v>
      </c>
      <c r="O63" s="35" t="s">
        <v>53</v>
      </c>
      <c r="P63" s="36" t="str">
        <f t="shared" si="3"/>
        <v>Old Client</v>
      </c>
      <c r="Q63" s="39" t="str">
        <f t="shared" si="4"/>
        <v>No</v>
      </c>
      <c r="R63" s="40" t="str">
        <f t="shared" si="5"/>
        <v/>
      </c>
    </row>
    <row r="64" ht="14.25" customHeight="1" spans="1:18">
      <c r="A64" s="30" t="s">
        <v>145</v>
      </c>
      <c r="B64" s="17">
        <v>222</v>
      </c>
      <c r="C64" s="17" t="s">
        <v>35</v>
      </c>
      <c r="D64" s="17" t="s">
        <v>36</v>
      </c>
      <c r="E64" s="17" t="s">
        <v>37</v>
      </c>
      <c r="F64" s="31" t="str">
        <f>VLOOKUP(G64,'Policy Type'!$A:$B,2,FALSE)</f>
        <v>P&amp;C</v>
      </c>
      <c r="G64" s="17" t="s">
        <v>68</v>
      </c>
      <c r="H64" s="32">
        <v>45158</v>
      </c>
      <c r="I64" s="32">
        <v>45523</v>
      </c>
      <c r="J64" s="34">
        <v>512828</v>
      </c>
      <c r="K64" s="34">
        <f t="shared" si="0"/>
        <v>92309.04</v>
      </c>
      <c r="L64" s="34">
        <f t="shared" si="1"/>
        <v>605137.04</v>
      </c>
      <c r="M64" s="17">
        <f t="shared" si="16"/>
        <v>121027.408</v>
      </c>
      <c r="N64" s="17" t="s">
        <v>52</v>
      </c>
      <c r="O64" s="35" t="s">
        <v>53</v>
      </c>
      <c r="P64" s="36" t="str">
        <f t="shared" si="3"/>
        <v>Old Client</v>
      </c>
      <c r="Q64" s="39" t="str">
        <f t="shared" si="4"/>
        <v>No</v>
      </c>
      <c r="R64" s="40" t="str">
        <f t="shared" si="5"/>
        <v/>
      </c>
    </row>
    <row r="65" ht="14.25" customHeight="1" spans="1:18">
      <c r="A65" s="30" t="s">
        <v>146</v>
      </c>
      <c r="B65" s="17">
        <v>223</v>
      </c>
      <c r="C65" s="17" t="s">
        <v>46</v>
      </c>
      <c r="D65" s="17" t="s">
        <v>47</v>
      </c>
      <c r="E65" s="17" t="s">
        <v>37</v>
      </c>
      <c r="F65" s="31" t="str">
        <f>VLOOKUP(G65,'Policy Type'!$A:$B,2,FALSE)</f>
        <v>Liability</v>
      </c>
      <c r="G65" s="17" t="s">
        <v>86</v>
      </c>
      <c r="H65" s="32">
        <v>45139</v>
      </c>
      <c r="I65" s="32">
        <v>45504</v>
      </c>
      <c r="J65" s="34">
        <v>76800</v>
      </c>
      <c r="K65" s="34">
        <f t="shared" si="0"/>
        <v>13824</v>
      </c>
      <c r="L65" s="34">
        <f t="shared" si="1"/>
        <v>90624</v>
      </c>
      <c r="M65" s="17">
        <f>L65*0.05</f>
        <v>4531.2</v>
      </c>
      <c r="N65" s="17" t="s">
        <v>52</v>
      </c>
      <c r="O65" s="35" t="s">
        <v>53</v>
      </c>
      <c r="P65" s="36" t="str">
        <f t="shared" si="3"/>
        <v>New Client</v>
      </c>
      <c r="Q65" s="39" t="str">
        <f t="shared" si="4"/>
        <v>Yes</v>
      </c>
      <c r="R65" s="40" t="str">
        <f t="shared" si="5"/>
        <v/>
      </c>
    </row>
    <row r="66" ht="14.25" customHeight="1" spans="1:18">
      <c r="A66" s="30" t="s">
        <v>147</v>
      </c>
      <c r="B66" s="17">
        <v>189</v>
      </c>
      <c r="C66" s="17" t="s">
        <v>42</v>
      </c>
      <c r="D66" s="17" t="s">
        <v>36</v>
      </c>
      <c r="E66" s="17" t="s">
        <v>37</v>
      </c>
      <c r="F66" s="31" t="str">
        <f>VLOOKUP(G66,'Policy Type'!$A:$B,2,FALSE)</f>
        <v>P&amp;C</v>
      </c>
      <c r="G66" s="17" t="s">
        <v>68</v>
      </c>
      <c r="H66" s="32">
        <v>45153</v>
      </c>
      <c r="I66" s="32">
        <v>45518</v>
      </c>
      <c r="J66" s="34">
        <v>1328900</v>
      </c>
      <c r="K66" s="34">
        <f t="shared" si="0"/>
        <v>239202</v>
      </c>
      <c r="L66" s="34">
        <f t="shared" si="1"/>
        <v>1568102</v>
      </c>
      <c r="M66" s="17">
        <f>L66*0.2</f>
        <v>313620.4</v>
      </c>
      <c r="N66" s="17" t="s">
        <v>39</v>
      </c>
      <c r="O66" s="35" t="s">
        <v>53</v>
      </c>
      <c r="P66" s="36" t="str">
        <f t="shared" si="3"/>
        <v>Old Client</v>
      </c>
      <c r="Q66" s="39" t="str">
        <f t="shared" si="4"/>
        <v>No</v>
      </c>
      <c r="R66" s="40" t="str">
        <f t="shared" si="5"/>
        <v/>
      </c>
    </row>
    <row r="67" ht="14.25" customHeight="1" spans="1:18">
      <c r="A67" s="30" t="s">
        <v>148</v>
      </c>
      <c r="B67" s="17">
        <v>224</v>
      </c>
      <c r="C67" s="17" t="s">
        <v>46</v>
      </c>
      <c r="D67" s="17" t="s">
        <v>47</v>
      </c>
      <c r="E67" s="17" t="s">
        <v>91</v>
      </c>
      <c r="F67" s="31" t="str">
        <f>VLOOKUP(G67,'Policy Type'!$A:$B,2,FALSE)</f>
        <v>P&amp;C</v>
      </c>
      <c r="G67" s="17" t="s">
        <v>98</v>
      </c>
      <c r="H67" s="32">
        <v>45162</v>
      </c>
      <c r="I67" s="32">
        <v>45527</v>
      </c>
      <c r="J67" s="34">
        <v>2386000</v>
      </c>
      <c r="K67" s="34">
        <f t="shared" si="0"/>
        <v>429480</v>
      </c>
      <c r="L67" s="34">
        <f t="shared" si="1"/>
        <v>2815480</v>
      </c>
      <c r="M67" s="17">
        <f>L67*0.05</f>
        <v>140774</v>
      </c>
      <c r="N67" s="17" t="s">
        <v>52</v>
      </c>
      <c r="O67" s="35" t="s">
        <v>53</v>
      </c>
      <c r="P67" s="36" t="str">
        <f t="shared" si="3"/>
        <v>Old Client</v>
      </c>
      <c r="Q67" s="39" t="str">
        <f t="shared" si="4"/>
        <v>No</v>
      </c>
      <c r="R67" s="40" t="str">
        <f t="shared" si="5"/>
        <v/>
      </c>
    </row>
    <row r="68" ht="14.25" customHeight="1" spans="1:18">
      <c r="A68" s="30" t="s">
        <v>149</v>
      </c>
      <c r="B68" s="17">
        <v>224</v>
      </c>
      <c r="C68" s="17" t="s">
        <v>35</v>
      </c>
      <c r="D68" s="17" t="s">
        <v>36</v>
      </c>
      <c r="E68" s="17" t="s">
        <v>91</v>
      </c>
      <c r="F68" s="31" t="str">
        <f>VLOOKUP(G68,'Policy Type'!$A:$B,2,FALSE)</f>
        <v>Others</v>
      </c>
      <c r="G68" s="17" t="s">
        <v>150</v>
      </c>
      <c r="H68" s="32">
        <v>45164</v>
      </c>
      <c r="I68" s="32">
        <v>45529</v>
      </c>
      <c r="J68" s="34">
        <v>239900</v>
      </c>
      <c r="K68" s="34">
        <f t="shared" si="0"/>
        <v>43182</v>
      </c>
      <c r="L68" s="34">
        <f t="shared" si="1"/>
        <v>283082</v>
      </c>
      <c r="M68" s="17">
        <f t="shared" ref="M68:M69" si="17">L68*0.15</f>
        <v>42462.3</v>
      </c>
      <c r="N68" s="17" t="s">
        <v>52</v>
      </c>
      <c r="O68" s="35" t="s">
        <v>53</v>
      </c>
      <c r="P68" s="36" t="str">
        <f t="shared" si="3"/>
        <v>Old Client</v>
      </c>
      <c r="Q68" s="39" t="str">
        <f t="shared" si="4"/>
        <v>No</v>
      </c>
      <c r="R68" s="40" t="str">
        <f t="shared" si="5"/>
        <v/>
      </c>
    </row>
    <row r="69" ht="14.25" customHeight="1" spans="1:18">
      <c r="A69" s="30" t="s">
        <v>151</v>
      </c>
      <c r="B69" s="17">
        <v>225</v>
      </c>
      <c r="C69" s="17" t="s">
        <v>42</v>
      </c>
      <c r="D69" s="17" t="s">
        <v>36</v>
      </c>
      <c r="E69" s="17" t="s">
        <v>37</v>
      </c>
      <c r="F69" s="31" t="str">
        <f>VLOOKUP(G69,'Policy Type'!$A:$B,2,FALSE)</f>
        <v>Others</v>
      </c>
      <c r="G69" s="17" t="s">
        <v>152</v>
      </c>
      <c r="H69" s="32">
        <v>45139</v>
      </c>
      <c r="I69" s="32">
        <v>45504</v>
      </c>
      <c r="J69" s="34">
        <v>930700</v>
      </c>
      <c r="K69" s="34">
        <f t="shared" si="0"/>
        <v>167526</v>
      </c>
      <c r="L69" s="34">
        <f t="shared" si="1"/>
        <v>1098226</v>
      </c>
      <c r="M69" s="17">
        <f t="shared" si="17"/>
        <v>164733.9</v>
      </c>
      <c r="N69" s="17" t="s">
        <v>52</v>
      </c>
      <c r="O69" s="35" t="s">
        <v>53</v>
      </c>
      <c r="P69" s="36" t="str">
        <f t="shared" si="3"/>
        <v>New Client</v>
      </c>
      <c r="Q69" s="39" t="str">
        <f t="shared" si="4"/>
        <v>No</v>
      </c>
      <c r="R69" s="40" t="str">
        <f t="shared" si="5"/>
        <v/>
      </c>
    </row>
    <row r="70" ht="14.25" customHeight="1" spans="1:18">
      <c r="A70" s="30" t="s">
        <v>153</v>
      </c>
      <c r="B70" s="17">
        <v>95</v>
      </c>
      <c r="C70" s="17" t="s">
        <v>46</v>
      </c>
      <c r="D70" s="17" t="s">
        <v>47</v>
      </c>
      <c r="E70" s="17" t="s">
        <v>37</v>
      </c>
      <c r="F70" s="31" t="str">
        <f>VLOOKUP(G70,'Policy Type'!$A:$B,2,FALSE)</f>
        <v>Others</v>
      </c>
      <c r="G70" s="17" t="s">
        <v>154</v>
      </c>
      <c r="H70" s="32">
        <v>45141</v>
      </c>
      <c r="I70" s="32">
        <v>45506</v>
      </c>
      <c r="J70" s="34">
        <v>2633200</v>
      </c>
      <c r="K70" s="34">
        <f t="shared" si="0"/>
        <v>473976</v>
      </c>
      <c r="L70" s="34">
        <f t="shared" si="1"/>
        <v>3107176</v>
      </c>
      <c r="M70" s="17">
        <f t="shared" ref="M70:M71" si="18">L70*0.05</f>
        <v>155358.8</v>
      </c>
      <c r="N70" s="17" t="s">
        <v>52</v>
      </c>
      <c r="O70" s="35" t="s">
        <v>53</v>
      </c>
      <c r="P70" s="36" t="str">
        <f t="shared" si="3"/>
        <v>Old Client</v>
      </c>
      <c r="Q70" s="39" t="str">
        <f t="shared" si="4"/>
        <v>Yes</v>
      </c>
      <c r="R70" s="40" t="str">
        <f t="shared" si="5"/>
        <v>Cross-Sold</v>
      </c>
    </row>
    <row r="71" ht="14.25" customHeight="1" spans="1:18">
      <c r="A71" s="30" t="s">
        <v>155</v>
      </c>
      <c r="B71" s="17">
        <v>226</v>
      </c>
      <c r="C71" s="17" t="s">
        <v>46</v>
      </c>
      <c r="D71" s="17" t="s">
        <v>76</v>
      </c>
      <c r="E71" s="17" t="s">
        <v>37</v>
      </c>
      <c r="F71" s="31" t="str">
        <f>VLOOKUP(G71,'Policy Type'!$A:$B,2,FALSE)</f>
        <v>Others</v>
      </c>
      <c r="G71" s="17" t="s">
        <v>156</v>
      </c>
      <c r="H71" s="32">
        <v>45143</v>
      </c>
      <c r="I71" s="32">
        <v>45508</v>
      </c>
      <c r="J71" s="34">
        <v>1022800</v>
      </c>
      <c r="K71" s="34">
        <f t="shared" si="0"/>
        <v>184104</v>
      </c>
      <c r="L71" s="34">
        <f t="shared" si="1"/>
        <v>1206904</v>
      </c>
      <c r="M71" s="17">
        <f t="shared" si="18"/>
        <v>60345.2</v>
      </c>
      <c r="N71" s="17" t="s">
        <v>52</v>
      </c>
      <c r="O71" s="35" t="s">
        <v>53</v>
      </c>
      <c r="P71" s="36" t="str">
        <f t="shared" si="3"/>
        <v>Old Client</v>
      </c>
      <c r="Q71" s="39" t="str">
        <f t="shared" si="4"/>
        <v>No</v>
      </c>
      <c r="R71" s="40" t="str">
        <f t="shared" si="5"/>
        <v/>
      </c>
    </row>
    <row r="72" ht="14.25" customHeight="1" spans="1:18">
      <c r="A72" s="30" t="s">
        <v>157</v>
      </c>
      <c r="B72" s="17">
        <v>227</v>
      </c>
      <c r="C72" s="17" t="s">
        <v>57</v>
      </c>
      <c r="D72" s="17" t="s">
        <v>36</v>
      </c>
      <c r="E72" s="17" t="s">
        <v>37</v>
      </c>
      <c r="F72" s="31" t="str">
        <f>VLOOKUP(G72,'Policy Type'!$A:$B,2,FALSE)</f>
        <v>P&amp;C</v>
      </c>
      <c r="G72" s="17" t="s">
        <v>72</v>
      </c>
      <c r="H72" s="32">
        <v>45160</v>
      </c>
      <c r="I72" s="32">
        <v>45525</v>
      </c>
      <c r="J72" s="34">
        <v>286500</v>
      </c>
      <c r="K72" s="34">
        <f t="shared" si="0"/>
        <v>51570</v>
      </c>
      <c r="L72" s="34">
        <f t="shared" si="1"/>
        <v>338070</v>
      </c>
      <c r="M72" s="17">
        <f t="shared" ref="M72:M73" si="19">L72*0.2</f>
        <v>67614</v>
      </c>
      <c r="N72" s="17" t="s">
        <v>52</v>
      </c>
      <c r="O72" s="35" t="s">
        <v>53</v>
      </c>
      <c r="P72" s="36" t="str">
        <f t="shared" si="3"/>
        <v>Old Client</v>
      </c>
      <c r="Q72" s="39" t="str">
        <f t="shared" si="4"/>
        <v>No</v>
      </c>
      <c r="R72" s="40" t="str">
        <f t="shared" si="5"/>
        <v/>
      </c>
    </row>
    <row r="73" ht="14.25" customHeight="1" spans="1:18">
      <c r="A73" s="30" t="s">
        <v>158</v>
      </c>
      <c r="B73" s="17">
        <v>228</v>
      </c>
      <c r="C73" s="17" t="s">
        <v>42</v>
      </c>
      <c r="D73" s="17" t="s">
        <v>36</v>
      </c>
      <c r="E73" s="17" t="s">
        <v>91</v>
      </c>
      <c r="F73" s="31" t="str">
        <f>VLOOKUP(G73,'Policy Type'!$A:$B,2,FALSE)</f>
        <v>Liability</v>
      </c>
      <c r="G73" s="17" t="s">
        <v>94</v>
      </c>
      <c r="H73" s="32">
        <v>45140</v>
      </c>
      <c r="I73" s="32">
        <v>45505</v>
      </c>
      <c r="J73" s="34">
        <v>1000000</v>
      </c>
      <c r="K73" s="34">
        <f t="shared" si="0"/>
        <v>180000</v>
      </c>
      <c r="L73" s="34">
        <f t="shared" si="1"/>
        <v>1180000</v>
      </c>
      <c r="M73" s="17">
        <f t="shared" si="19"/>
        <v>236000</v>
      </c>
      <c r="N73" s="17" t="s">
        <v>39</v>
      </c>
      <c r="O73" s="35" t="s">
        <v>53</v>
      </c>
      <c r="P73" s="36" t="str">
        <f t="shared" si="3"/>
        <v>New Client</v>
      </c>
      <c r="Q73" s="39" t="str">
        <f t="shared" si="4"/>
        <v>Yes</v>
      </c>
      <c r="R73" s="40" t="str">
        <f t="shared" si="5"/>
        <v/>
      </c>
    </row>
    <row r="74" ht="14.25" customHeight="1" spans="1:18">
      <c r="A74" s="30" t="s">
        <v>159</v>
      </c>
      <c r="B74" s="17">
        <v>229</v>
      </c>
      <c r="C74" s="17" t="s">
        <v>46</v>
      </c>
      <c r="D74" s="17" t="s">
        <v>88</v>
      </c>
      <c r="E74" s="17" t="s">
        <v>43</v>
      </c>
      <c r="F74" s="31" t="str">
        <f>VLOOKUP(G74,'Policy Type'!$A:$B,2,FALSE)</f>
        <v>Others</v>
      </c>
      <c r="G74" s="17" t="s">
        <v>160</v>
      </c>
      <c r="H74" s="32">
        <v>45161</v>
      </c>
      <c r="I74" s="32">
        <v>45526</v>
      </c>
      <c r="J74" s="34">
        <v>3705200</v>
      </c>
      <c r="K74" s="34">
        <f t="shared" si="0"/>
        <v>666936</v>
      </c>
      <c r="L74" s="34">
        <f t="shared" si="1"/>
        <v>4372136</v>
      </c>
      <c r="M74" s="17">
        <f>L74*0.05</f>
        <v>218606.8</v>
      </c>
      <c r="N74" s="17" t="s">
        <v>52</v>
      </c>
      <c r="O74" s="35" t="s">
        <v>53</v>
      </c>
      <c r="P74" s="36" t="str">
        <f t="shared" si="3"/>
        <v>New Client</v>
      </c>
      <c r="Q74" s="39" t="str">
        <f t="shared" si="4"/>
        <v>No</v>
      </c>
      <c r="R74" s="40" t="str">
        <f t="shared" si="5"/>
        <v/>
      </c>
    </row>
    <row r="75" ht="14.25" customHeight="1" spans="1:18">
      <c r="A75" s="30" t="s">
        <v>161</v>
      </c>
      <c r="B75" s="17">
        <v>230</v>
      </c>
      <c r="C75" s="17" t="s">
        <v>35</v>
      </c>
      <c r="D75" s="17" t="s">
        <v>36</v>
      </c>
      <c r="E75" s="17" t="s">
        <v>43</v>
      </c>
      <c r="F75" s="31" t="str">
        <f>VLOOKUP(G75,'Policy Type'!$A:$B,2,FALSE)</f>
        <v>P&amp;C</v>
      </c>
      <c r="G75" s="17" t="s">
        <v>55</v>
      </c>
      <c r="H75" s="32">
        <v>45145</v>
      </c>
      <c r="I75" s="32">
        <v>45510</v>
      </c>
      <c r="J75" s="34">
        <v>132986</v>
      </c>
      <c r="K75" s="34">
        <f t="shared" si="0"/>
        <v>23937.48</v>
      </c>
      <c r="L75" s="34">
        <f t="shared" si="1"/>
        <v>156923.48</v>
      </c>
      <c r="M75" s="17">
        <f t="shared" ref="M75:M76" si="20">L75*0.2</f>
        <v>31384.696</v>
      </c>
      <c r="N75" s="17" t="s">
        <v>52</v>
      </c>
      <c r="O75" s="35" t="s">
        <v>53</v>
      </c>
      <c r="P75" s="36" t="str">
        <f t="shared" si="3"/>
        <v>New Client</v>
      </c>
      <c r="Q75" s="39" t="str">
        <f t="shared" si="4"/>
        <v>No</v>
      </c>
      <c r="R75" s="40" t="str">
        <f t="shared" si="5"/>
        <v/>
      </c>
    </row>
    <row r="76" ht="14.25" customHeight="1" spans="1:18">
      <c r="A76" s="30" t="s">
        <v>162</v>
      </c>
      <c r="B76" s="17">
        <v>231</v>
      </c>
      <c r="C76" s="17" t="s">
        <v>35</v>
      </c>
      <c r="D76" s="17" t="s">
        <v>36</v>
      </c>
      <c r="E76" s="17" t="s">
        <v>43</v>
      </c>
      <c r="F76" s="31" t="str">
        <f>VLOOKUP(G76,'Policy Type'!$A:$B,2,FALSE)</f>
        <v>P&amp;C</v>
      </c>
      <c r="G76" s="17" t="s">
        <v>92</v>
      </c>
      <c r="H76" s="32">
        <v>45146</v>
      </c>
      <c r="I76" s="32">
        <v>45511</v>
      </c>
      <c r="J76" s="34">
        <v>10333900</v>
      </c>
      <c r="K76" s="34">
        <f t="shared" si="0"/>
        <v>1860102</v>
      </c>
      <c r="L76" s="34">
        <f t="shared" si="1"/>
        <v>12194002</v>
      </c>
      <c r="M76" s="17">
        <f t="shared" si="20"/>
        <v>2438800.4</v>
      </c>
      <c r="N76" s="17" t="s">
        <v>39</v>
      </c>
      <c r="O76" s="35" t="s">
        <v>53</v>
      </c>
      <c r="P76" s="36" t="str">
        <f t="shared" si="3"/>
        <v>New Client</v>
      </c>
      <c r="Q76" s="39" t="str">
        <f t="shared" si="4"/>
        <v>No</v>
      </c>
      <c r="R76" s="40" t="str">
        <f t="shared" si="5"/>
        <v/>
      </c>
    </row>
    <row r="77" ht="14.25" customHeight="1" spans="1:18">
      <c r="A77" s="30" t="s">
        <v>163</v>
      </c>
      <c r="B77" s="17">
        <v>232</v>
      </c>
      <c r="C77" s="17" t="s">
        <v>46</v>
      </c>
      <c r="D77" s="17" t="s">
        <v>66</v>
      </c>
      <c r="E77" s="17" t="s">
        <v>43</v>
      </c>
      <c r="F77" s="31" t="str">
        <f>VLOOKUP(G77,'Policy Type'!$A:$B,2,FALSE)</f>
        <v>P&amp;C</v>
      </c>
      <c r="G77" s="17" t="s">
        <v>68</v>
      </c>
      <c r="H77" s="32">
        <v>45144</v>
      </c>
      <c r="I77" s="32">
        <v>45509</v>
      </c>
      <c r="J77" s="34">
        <v>1657700</v>
      </c>
      <c r="K77" s="34">
        <f t="shared" si="0"/>
        <v>298386</v>
      </c>
      <c r="L77" s="34">
        <f t="shared" si="1"/>
        <v>1956086</v>
      </c>
      <c r="M77" s="17">
        <f>L77*0.05</f>
        <v>97804.3</v>
      </c>
      <c r="N77" s="17" t="s">
        <v>39</v>
      </c>
      <c r="O77" s="35" t="s">
        <v>53</v>
      </c>
      <c r="P77" s="36" t="str">
        <f t="shared" si="3"/>
        <v>Old Client</v>
      </c>
      <c r="Q77" s="39" t="str">
        <f t="shared" si="4"/>
        <v>Yes</v>
      </c>
      <c r="R77" s="40" t="str">
        <f t="shared" si="5"/>
        <v>Cross-Sold</v>
      </c>
    </row>
    <row r="78" ht="14.25" customHeight="1" spans="1:18">
      <c r="A78" s="30" t="s">
        <v>164</v>
      </c>
      <c r="B78" s="17">
        <v>233</v>
      </c>
      <c r="C78" s="17" t="s">
        <v>42</v>
      </c>
      <c r="D78" s="17" t="s">
        <v>36</v>
      </c>
      <c r="E78" s="17" t="s">
        <v>43</v>
      </c>
      <c r="F78" s="31" t="str">
        <f>VLOOKUP(G78,'Policy Type'!$A:$B,2,FALSE)</f>
        <v>P&amp;C</v>
      </c>
      <c r="G78" s="17" t="s">
        <v>68</v>
      </c>
      <c r="H78" s="32">
        <v>45163</v>
      </c>
      <c r="I78" s="32">
        <v>45528</v>
      </c>
      <c r="J78" s="34">
        <v>615134</v>
      </c>
      <c r="K78" s="34">
        <f t="shared" si="0"/>
        <v>110724.12</v>
      </c>
      <c r="L78" s="34">
        <f t="shared" si="1"/>
        <v>725858.12</v>
      </c>
      <c r="M78" s="17">
        <f t="shared" ref="M78:M80" si="21">L78*0.2</f>
        <v>145171.624</v>
      </c>
      <c r="N78" s="17" t="s">
        <v>52</v>
      </c>
      <c r="O78" s="35" t="s">
        <v>53</v>
      </c>
      <c r="P78" s="36" t="str">
        <f t="shared" si="3"/>
        <v>Old Client</v>
      </c>
      <c r="Q78" s="39" t="str">
        <f t="shared" si="4"/>
        <v>Yes</v>
      </c>
      <c r="R78" s="40" t="str">
        <f t="shared" si="5"/>
        <v>Cross-Sold</v>
      </c>
    </row>
    <row r="79" ht="14.25" customHeight="1" spans="1:18">
      <c r="A79" s="30" t="s">
        <v>165</v>
      </c>
      <c r="B79" s="17">
        <v>210</v>
      </c>
      <c r="C79" s="17" t="s">
        <v>35</v>
      </c>
      <c r="D79" s="17" t="s">
        <v>36</v>
      </c>
      <c r="E79" s="17" t="s">
        <v>37</v>
      </c>
      <c r="F79" s="31" t="str">
        <f>VLOOKUP(G79,'Policy Type'!$A:$B,2,FALSE)</f>
        <v>P&amp;C</v>
      </c>
      <c r="G79" s="17" t="s">
        <v>68</v>
      </c>
      <c r="H79" s="32">
        <v>45152</v>
      </c>
      <c r="I79" s="32">
        <v>45517</v>
      </c>
      <c r="J79" s="34">
        <v>986362</v>
      </c>
      <c r="K79" s="34">
        <f t="shared" si="0"/>
        <v>177545.16</v>
      </c>
      <c r="L79" s="34">
        <f t="shared" si="1"/>
        <v>1163907.16</v>
      </c>
      <c r="M79" s="17">
        <f t="shared" si="21"/>
        <v>232781.432</v>
      </c>
      <c r="N79" s="17" t="s">
        <v>39</v>
      </c>
      <c r="O79" s="35" t="s">
        <v>53</v>
      </c>
      <c r="P79" s="36" t="str">
        <f t="shared" si="3"/>
        <v>Old Client</v>
      </c>
      <c r="Q79" s="39" t="str">
        <f t="shared" si="4"/>
        <v>Yes</v>
      </c>
      <c r="R79" s="40" t="str">
        <f t="shared" si="5"/>
        <v>Cross-Sold</v>
      </c>
    </row>
    <row r="80" ht="14.25" customHeight="1" spans="1:18">
      <c r="A80" s="30" t="s">
        <v>166</v>
      </c>
      <c r="B80" s="17">
        <v>234</v>
      </c>
      <c r="C80" s="17" t="s">
        <v>35</v>
      </c>
      <c r="D80" s="17" t="s">
        <v>36</v>
      </c>
      <c r="E80" s="17" t="s">
        <v>37</v>
      </c>
      <c r="F80" s="31" t="str">
        <f>VLOOKUP(G80,'Policy Type'!$A:$B,2,FALSE)</f>
        <v>P&amp;C</v>
      </c>
      <c r="G80" s="17" t="s">
        <v>48</v>
      </c>
      <c r="H80" s="32">
        <v>45142</v>
      </c>
      <c r="I80" s="32">
        <v>45507</v>
      </c>
      <c r="J80" s="34">
        <v>3540000</v>
      </c>
      <c r="K80" s="34">
        <f t="shared" si="0"/>
        <v>637200</v>
      </c>
      <c r="L80" s="34">
        <f t="shared" si="1"/>
        <v>4177200</v>
      </c>
      <c r="M80" s="17">
        <f t="shared" si="21"/>
        <v>835440</v>
      </c>
      <c r="N80" s="17" t="s">
        <v>39</v>
      </c>
      <c r="O80" s="35" t="s">
        <v>53</v>
      </c>
      <c r="P80" s="36" t="str">
        <f t="shared" si="3"/>
        <v>Old Client</v>
      </c>
      <c r="Q80" s="39" t="str">
        <f t="shared" si="4"/>
        <v>Yes</v>
      </c>
      <c r="R80" s="40" t="str">
        <f t="shared" si="5"/>
        <v>Cross-Sold</v>
      </c>
    </row>
    <row r="81" ht="14.25" customHeight="1" spans="1:18">
      <c r="A81" s="30" t="s">
        <v>167</v>
      </c>
      <c r="B81" s="17">
        <v>235</v>
      </c>
      <c r="C81" s="17" t="s">
        <v>46</v>
      </c>
      <c r="D81" s="17" t="s">
        <v>88</v>
      </c>
      <c r="E81" s="17" t="s">
        <v>43</v>
      </c>
      <c r="F81" s="31" t="str">
        <f>VLOOKUP(G81,'Policy Type'!$A:$B,2,FALSE)</f>
        <v>Others</v>
      </c>
      <c r="G81" s="17" t="s">
        <v>168</v>
      </c>
      <c r="H81" s="32">
        <v>45145</v>
      </c>
      <c r="I81" s="32">
        <v>45510</v>
      </c>
      <c r="J81" s="34">
        <v>165600</v>
      </c>
      <c r="K81" s="34">
        <f t="shared" si="0"/>
        <v>29808</v>
      </c>
      <c r="L81" s="34">
        <f t="shared" si="1"/>
        <v>195408</v>
      </c>
      <c r="M81" s="17">
        <f>L81*0.05</f>
        <v>9770.4</v>
      </c>
      <c r="N81" s="17" t="s">
        <v>52</v>
      </c>
      <c r="O81" s="35" t="s">
        <v>53</v>
      </c>
      <c r="P81" s="36" t="str">
        <f t="shared" si="3"/>
        <v>New Client</v>
      </c>
      <c r="Q81" s="39" t="str">
        <f t="shared" si="4"/>
        <v>No</v>
      </c>
      <c r="R81" s="40" t="str">
        <f t="shared" si="5"/>
        <v/>
      </c>
    </row>
    <row r="82" ht="14.25" customHeight="1" spans="1:18">
      <c r="A82" s="30" t="s">
        <v>169</v>
      </c>
      <c r="B82" s="17">
        <v>188</v>
      </c>
      <c r="C82" s="17" t="s">
        <v>57</v>
      </c>
      <c r="D82" s="17" t="s">
        <v>36</v>
      </c>
      <c r="E82" s="17" t="s">
        <v>60</v>
      </c>
      <c r="F82" s="31" t="str">
        <f>VLOOKUP(G82,'Policy Type'!$A:$B,2,FALSE)</f>
        <v>Others</v>
      </c>
      <c r="G82" s="17" t="s">
        <v>170</v>
      </c>
      <c r="H82" s="32">
        <v>45151</v>
      </c>
      <c r="I82" s="32">
        <v>45516</v>
      </c>
      <c r="J82" s="34">
        <v>1413300</v>
      </c>
      <c r="K82" s="34">
        <f t="shared" si="0"/>
        <v>254394</v>
      </c>
      <c r="L82" s="34">
        <f t="shared" si="1"/>
        <v>1667694</v>
      </c>
      <c r="M82" s="17">
        <f>L82*0.15</f>
        <v>250154.1</v>
      </c>
      <c r="N82" s="17" t="s">
        <v>52</v>
      </c>
      <c r="O82" s="35" t="s">
        <v>53</v>
      </c>
      <c r="P82" s="36" t="str">
        <f t="shared" si="3"/>
        <v>Old Client</v>
      </c>
      <c r="Q82" s="39" t="str">
        <f t="shared" si="4"/>
        <v>Yes</v>
      </c>
      <c r="R82" s="40" t="str">
        <f t="shared" si="5"/>
        <v>Cross-Sold</v>
      </c>
    </row>
    <row r="83" ht="14.25" customHeight="1" spans="1:18">
      <c r="A83" s="30" t="s">
        <v>171</v>
      </c>
      <c r="B83" s="17">
        <v>236</v>
      </c>
      <c r="C83" s="17" t="s">
        <v>35</v>
      </c>
      <c r="D83" s="17" t="s">
        <v>36</v>
      </c>
      <c r="E83" s="17" t="s">
        <v>43</v>
      </c>
      <c r="F83" s="31" t="str">
        <f>VLOOKUP(G83,'Policy Type'!$A:$B,2,FALSE)</f>
        <v>P&amp;C</v>
      </c>
      <c r="G83" s="17" t="s">
        <v>68</v>
      </c>
      <c r="H83" s="32">
        <v>45169</v>
      </c>
      <c r="I83" s="32">
        <v>45534</v>
      </c>
      <c r="J83" s="34">
        <v>477428</v>
      </c>
      <c r="K83" s="34">
        <f t="shared" si="0"/>
        <v>85937.04</v>
      </c>
      <c r="L83" s="34">
        <f t="shared" si="1"/>
        <v>563365.04</v>
      </c>
      <c r="M83" s="17">
        <f t="shared" ref="M83:M84" si="22">L83*0.2</f>
        <v>112673.008</v>
      </c>
      <c r="N83" s="17" t="s">
        <v>52</v>
      </c>
      <c r="O83" s="35" t="s">
        <v>53</v>
      </c>
      <c r="P83" s="36" t="str">
        <f t="shared" si="3"/>
        <v>New Client</v>
      </c>
      <c r="Q83" s="39" t="str">
        <f t="shared" si="4"/>
        <v>No</v>
      </c>
      <c r="R83" s="40" t="str">
        <f t="shared" si="5"/>
        <v/>
      </c>
    </row>
    <row r="84" ht="14.25" customHeight="1" spans="1:18">
      <c r="A84" s="30" t="s">
        <v>172</v>
      </c>
      <c r="B84" s="17">
        <v>144</v>
      </c>
      <c r="C84" s="17" t="s">
        <v>42</v>
      </c>
      <c r="D84" s="17" t="s">
        <v>36</v>
      </c>
      <c r="E84" s="17" t="s">
        <v>60</v>
      </c>
      <c r="F84" s="31" t="str">
        <f>VLOOKUP(G84,'Policy Type'!$A:$B,2,FALSE)</f>
        <v>P&amp;C</v>
      </c>
      <c r="G84" s="17" t="s">
        <v>68</v>
      </c>
      <c r="H84" s="32">
        <v>45169</v>
      </c>
      <c r="I84" s="32">
        <v>45534</v>
      </c>
      <c r="J84" s="34">
        <v>912140</v>
      </c>
      <c r="K84" s="34">
        <f t="shared" si="0"/>
        <v>164185.2</v>
      </c>
      <c r="L84" s="34">
        <f t="shared" si="1"/>
        <v>1076325.2</v>
      </c>
      <c r="M84" s="17">
        <f t="shared" si="22"/>
        <v>215265.04</v>
      </c>
      <c r="N84" s="17" t="s">
        <v>52</v>
      </c>
      <c r="O84" s="35" t="s">
        <v>53</v>
      </c>
      <c r="P84" s="36" t="str">
        <f t="shared" si="3"/>
        <v>Old Client</v>
      </c>
      <c r="Q84" s="39" t="str">
        <f t="shared" si="4"/>
        <v>No</v>
      </c>
      <c r="R84" s="40" t="str">
        <f t="shared" si="5"/>
        <v/>
      </c>
    </row>
    <row r="85" ht="14.25" customHeight="1" spans="1:18">
      <c r="A85" s="30" t="s">
        <v>173</v>
      </c>
      <c r="B85" s="17">
        <v>51</v>
      </c>
      <c r="C85" s="17" t="s">
        <v>42</v>
      </c>
      <c r="D85" s="17" t="s">
        <v>36</v>
      </c>
      <c r="E85" s="17" t="s">
        <v>37</v>
      </c>
      <c r="F85" s="31" t="str">
        <f>VLOOKUP(G85,'Policy Type'!$A:$B,2,FALSE)</f>
        <v>Others</v>
      </c>
      <c r="G85" s="17" t="s">
        <v>154</v>
      </c>
      <c r="H85" s="32">
        <v>45163</v>
      </c>
      <c r="I85" s="32">
        <v>45528</v>
      </c>
      <c r="J85" s="34">
        <v>2116300</v>
      </c>
      <c r="K85" s="34">
        <f t="shared" si="0"/>
        <v>380934</v>
      </c>
      <c r="L85" s="34">
        <f t="shared" si="1"/>
        <v>2497234</v>
      </c>
      <c r="M85" s="17">
        <f>L85*0.15</f>
        <v>374585.1</v>
      </c>
      <c r="N85" s="17" t="s">
        <v>52</v>
      </c>
      <c r="O85" s="35" t="s">
        <v>53</v>
      </c>
      <c r="P85" s="36" t="str">
        <f t="shared" si="3"/>
        <v>Old Client</v>
      </c>
      <c r="Q85" s="39" t="str">
        <f t="shared" si="4"/>
        <v>No</v>
      </c>
      <c r="R85" s="40" t="str">
        <f t="shared" si="5"/>
        <v/>
      </c>
    </row>
    <row r="86" ht="14.25" customHeight="1" spans="1:18">
      <c r="A86" s="30" t="s">
        <v>174</v>
      </c>
      <c r="B86" s="17">
        <v>237</v>
      </c>
      <c r="C86" s="17" t="s">
        <v>35</v>
      </c>
      <c r="D86" s="17" t="s">
        <v>36</v>
      </c>
      <c r="E86" s="17" t="s">
        <v>60</v>
      </c>
      <c r="F86" s="31" t="str">
        <f>VLOOKUP(G86,'Policy Type'!$A:$B,2,FALSE)</f>
        <v>P&amp;C</v>
      </c>
      <c r="G86" s="17" t="s">
        <v>62</v>
      </c>
      <c r="H86" s="32">
        <v>45160</v>
      </c>
      <c r="I86" s="32">
        <v>45525</v>
      </c>
      <c r="J86" s="34">
        <v>117600</v>
      </c>
      <c r="K86" s="34">
        <f t="shared" si="0"/>
        <v>21168</v>
      </c>
      <c r="L86" s="34">
        <f t="shared" si="1"/>
        <v>138768</v>
      </c>
      <c r="M86" s="17">
        <f t="shared" ref="M86:M87" si="23">L86*0.2</f>
        <v>27753.6</v>
      </c>
      <c r="N86" s="17" t="s">
        <v>52</v>
      </c>
      <c r="O86" s="35" t="s">
        <v>53</v>
      </c>
      <c r="P86" s="36" t="str">
        <f t="shared" si="3"/>
        <v>New Client</v>
      </c>
      <c r="Q86" s="39" t="str">
        <f t="shared" si="4"/>
        <v>No</v>
      </c>
      <c r="R86" s="40" t="str">
        <f t="shared" si="5"/>
        <v/>
      </c>
    </row>
    <row r="87" ht="14.25" customHeight="1" spans="1:18">
      <c r="A87" s="30" t="s">
        <v>175</v>
      </c>
      <c r="B87" s="17">
        <v>238</v>
      </c>
      <c r="C87" s="17" t="s">
        <v>42</v>
      </c>
      <c r="D87" s="17" t="s">
        <v>36</v>
      </c>
      <c r="E87" s="17" t="s">
        <v>43</v>
      </c>
      <c r="F87" s="31" t="str">
        <f>VLOOKUP(G87,'Policy Type'!$A:$B,2,FALSE)</f>
        <v>P&amp;C</v>
      </c>
      <c r="G87" s="17" t="s">
        <v>55</v>
      </c>
      <c r="H87" s="32">
        <v>45147</v>
      </c>
      <c r="I87" s="32">
        <v>45512</v>
      </c>
      <c r="J87" s="34">
        <v>141482</v>
      </c>
      <c r="K87" s="34">
        <f t="shared" si="0"/>
        <v>25466.76</v>
      </c>
      <c r="L87" s="34">
        <f t="shared" si="1"/>
        <v>166948.76</v>
      </c>
      <c r="M87" s="17">
        <f t="shared" si="23"/>
        <v>33389.752</v>
      </c>
      <c r="N87" s="17" t="s">
        <v>52</v>
      </c>
      <c r="O87" s="35" t="s">
        <v>53</v>
      </c>
      <c r="P87" s="36" t="str">
        <f t="shared" si="3"/>
        <v>Old Client</v>
      </c>
      <c r="Q87" s="39" t="str">
        <f t="shared" si="4"/>
        <v>Yes</v>
      </c>
      <c r="R87" s="40" t="str">
        <f t="shared" si="5"/>
        <v>Cross-Sold</v>
      </c>
    </row>
    <row r="88" ht="14.25" customHeight="1" spans="1:18">
      <c r="A88" s="30" t="s">
        <v>176</v>
      </c>
      <c r="B88" s="17">
        <v>239</v>
      </c>
      <c r="C88" s="17" t="s">
        <v>57</v>
      </c>
      <c r="D88" s="17" t="s">
        <v>36</v>
      </c>
      <c r="E88" s="17" t="s">
        <v>60</v>
      </c>
      <c r="F88" s="31" t="str">
        <f>VLOOKUP(G88,'Policy Type'!$A:$B,2,FALSE)</f>
        <v>Others</v>
      </c>
      <c r="G88" s="17" t="s">
        <v>170</v>
      </c>
      <c r="H88" s="32">
        <v>45163</v>
      </c>
      <c r="I88" s="32">
        <v>45528</v>
      </c>
      <c r="J88" s="34">
        <v>2485600</v>
      </c>
      <c r="K88" s="34">
        <f t="shared" si="0"/>
        <v>447408</v>
      </c>
      <c r="L88" s="34">
        <f t="shared" si="1"/>
        <v>2933008</v>
      </c>
      <c r="M88" s="17">
        <f t="shared" ref="M88:M92" si="24">L88*0.15</f>
        <v>439951.2</v>
      </c>
      <c r="N88" s="17" t="s">
        <v>52</v>
      </c>
      <c r="O88" s="35" t="s">
        <v>53</v>
      </c>
      <c r="P88" s="36" t="str">
        <f t="shared" si="3"/>
        <v>Old Client</v>
      </c>
      <c r="Q88" s="39" t="str">
        <f t="shared" si="4"/>
        <v>No</v>
      </c>
      <c r="R88" s="40" t="str">
        <f t="shared" si="5"/>
        <v/>
      </c>
    </row>
    <row r="89" ht="14.25" customHeight="1" spans="1:18">
      <c r="A89" s="30" t="s">
        <v>177</v>
      </c>
      <c r="B89" s="17">
        <v>239</v>
      </c>
      <c r="C89" s="17" t="s">
        <v>42</v>
      </c>
      <c r="D89" s="17" t="s">
        <v>36</v>
      </c>
      <c r="E89" s="17" t="s">
        <v>60</v>
      </c>
      <c r="F89" s="31" t="str">
        <f>VLOOKUP(G89,'Policy Type'!$A:$B,2,FALSE)</f>
        <v>Others</v>
      </c>
      <c r="G89" s="17" t="s">
        <v>170</v>
      </c>
      <c r="H89" s="32">
        <v>45163</v>
      </c>
      <c r="I89" s="32">
        <v>45528</v>
      </c>
      <c r="J89" s="34">
        <v>2869300</v>
      </c>
      <c r="K89" s="34">
        <f t="shared" si="0"/>
        <v>516474</v>
      </c>
      <c r="L89" s="34">
        <f t="shared" si="1"/>
        <v>3385774</v>
      </c>
      <c r="M89" s="17">
        <f t="shared" si="24"/>
        <v>507866.1</v>
      </c>
      <c r="N89" s="17" t="s">
        <v>52</v>
      </c>
      <c r="O89" s="35" t="s">
        <v>53</v>
      </c>
      <c r="P89" s="36" t="str">
        <f t="shared" si="3"/>
        <v>Old Client</v>
      </c>
      <c r="Q89" s="39" t="str">
        <f t="shared" si="4"/>
        <v>No</v>
      </c>
      <c r="R89" s="40" t="str">
        <f t="shared" si="5"/>
        <v/>
      </c>
    </row>
    <row r="90" ht="14.25" customHeight="1" spans="1:18">
      <c r="A90" s="30" t="s">
        <v>178</v>
      </c>
      <c r="B90" s="17">
        <v>240</v>
      </c>
      <c r="C90" s="17" t="s">
        <v>42</v>
      </c>
      <c r="D90" s="17" t="s">
        <v>36</v>
      </c>
      <c r="E90" s="17" t="s">
        <v>60</v>
      </c>
      <c r="F90" s="31" t="str">
        <f>VLOOKUP(G90,'Policy Type'!$A:$B,2,FALSE)</f>
        <v>Others</v>
      </c>
      <c r="G90" s="17" t="s">
        <v>170</v>
      </c>
      <c r="H90" s="32">
        <v>45166</v>
      </c>
      <c r="I90" s="32">
        <v>45531</v>
      </c>
      <c r="J90" s="34">
        <v>4457900</v>
      </c>
      <c r="K90" s="34">
        <f t="shared" si="0"/>
        <v>802422</v>
      </c>
      <c r="L90" s="34">
        <f t="shared" si="1"/>
        <v>5260322</v>
      </c>
      <c r="M90" s="17">
        <f t="shared" si="24"/>
        <v>789048.3</v>
      </c>
      <c r="N90" s="17" t="s">
        <v>52</v>
      </c>
      <c r="O90" s="35" t="s">
        <v>53</v>
      </c>
      <c r="P90" s="36" t="str">
        <f t="shared" si="3"/>
        <v>New Client</v>
      </c>
      <c r="Q90" s="39" t="str">
        <f t="shared" si="4"/>
        <v>No</v>
      </c>
      <c r="R90" s="40" t="str">
        <f t="shared" si="5"/>
        <v/>
      </c>
    </row>
    <row r="91" ht="14.25" customHeight="1" spans="1:18">
      <c r="A91" s="30" t="s">
        <v>179</v>
      </c>
      <c r="B91" s="17">
        <v>241</v>
      </c>
      <c r="C91" s="17" t="s">
        <v>57</v>
      </c>
      <c r="D91" s="17" t="s">
        <v>36</v>
      </c>
      <c r="E91" s="17" t="s">
        <v>43</v>
      </c>
      <c r="F91" s="31" t="str">
        <f>VLOOKUP(G91,'Policy Type'!$A:$B,2,FALSE)</f>
        <v>Others</v>
      </c>
      <c r="G91" s="17" t="s">
        <v>168</v>
      </c>
      <c r="H91" s="32">
        <v>45155</v>
      </c>
      <c r="I91" s="32">
        <v>45520</v>
      </c>
      <c r="J91" s="34">
        <v>157400</v>
      </c>
      <c r="K91" s="34">
        <f t="shared" si="0"/>
        <v>28332</v>
      </c>
      <c r="L91" s="34">
        <f t="shared" si="1"/>
        <v>185732</v>
      </c>
      <c r="M91" s="17">
        <f t="shared" si="24"/>
        <v>27859.8</v>
      </c>
      <c r="N91" s="17" t="s">
        <v>52</v>
      </c>
      <c r="O91" s="35" t="s">
        <v>53</v>
      </c>
      <c r="P91" s="36" t="str">
        <f t="shared" si="3"/>
        <v>New Client</v>
      </c>
      <c r="Q91" s="39" t="str">
        <f t="shared" si="4"/>
        <v>No</v>
      </c>
      <c r="R91" s="40" t="str">
        <f t="shared" si="5"/>
        <v/>
      </c>
    </row>
    <row r="92" ht="14.25" customHeight="1" spans="1:18">
      <c r="A92" s="30" t="s">
        <v>180</v>
      </c>
      <c r="B92" s="17">
        <v>242</v>
      </c>
      <c r="C92" s="17" t="s">
        <v>42</v>
      </c>
      <c r="D92" s="17" t="s">
        <v>36</v>
      </c>
      <c r="E92" s="17" t="s">
        <v>43</v>
      </c>
      <c r="F92" s="31" t="str">
        <f>VLOOKUP(G92,'Policy Type'!$A:$B,2,FALSE)</f>
        <v>Others</v>
      </c>
      <c r="G92" s="17" t="s">
        <v>168</v>
      </c>
      <c r="H92" s="32">
        <v>45161</v>
      </c>
      <c r="I92" s="32">
        <v>45526</v>
      </c>
      <c r="J92" s="34">
        <v>715100</v>
      </c>
      <c r="K92" s="34">
        <f t="shared" si="0"/>
        <v>128718</v>
      </c>
      <c r="L92" s="34">
        <f t="shared" si="1"/>
        <v>843818</v>
      </c>
      <c r="M92" s="17">
        <f t="shared" si="24"/>
        <v>126572.7</v>
      </c>
      <c r="N92" s="17" t="s">
        <v>52</v>
      </c>
      <c r="O92" s="35" t="s">
        <v>53</v>
      </c>
      <c r="P92" s="36" t="str">
        <f t="shared" si="3"/>
        <v>New Client</v>
      </c>
      <c r="Q92" s="39" t="str">
        <f t="shared" si="4"/>
        <v>No</v>
      </c>
      <c r="R92" s="40" t="str">
        <f t="shared" si="5"/>
        <v/>
      </c>
    </row>
    <row r="93" ht="14.25" customHeight="1" spans="1:18">
      <c r="A93" s="30" t="s">
        <v>181</v>
      </c>
      <c r="B93" s="17">
        <v>148</v>
      </c>
      <c r="C93" s="17" t="s">
        <v>42</v>
      </c>
      <c r="D93" s="17" t="s">
        <v>36</v>
      </c>
      <c r="E93" s="17" t="s">
        <v>43</v>
      </c>
      <c r="F93" s="31" t="str">
        <f>VLOOKUP(G93,'Policy Type'!$A:$B,2,FALSE)</f>
        <v>Liability</v>
      </c>
      <c r="G93" s="17" t="s">
        <v>58</v>
      </c>
      <c r="H93" s="32">
        <v>45157</v>
      </c>
      <c r="I93" s="32">
        <v>45522</v>
      </c>
      <c r="J93" s="34">
        <v>3000000</v>
      </c>
      <c r="K93" s="34">
        <f t="shared" si="0"/>
        <v>540000</v>
      </c>
      <c r="L93" s="34">
        <f t="shared" si="1"/>
        <v>3540000</v>
      </c>
      <c r="M93" s="17">
        <f>L93*0.2</f>
        <v>708000</v>
      </c>
      <c r="N93" s="17" t="s">
        <v>39</v>
      </c>
      <c r="O93" s="35" t="s">
        <v>53</v>
      </c>
      <c r="P93" s="36" t="str">
        <f t="shared" si="3"/>
        <v>Old Client</v>
      </c>
      <c r="Q93" s="39" t="str">
        <f t="shared" si="4"/>
        <v>Yes</v>
      </c>
      <c r="R93" s="40" t="str">
        <f t="shared" si="5"/>
        <v/>
      </c>
    </row>
    <row r="94" ht="14.25" customHeight="1" spans="1:18">
      <c r="A94" s="30" t="s">
        <v>182</v>
      </c>
      <c r="B94" s="17">
        <v>243</v>
      </c>
      <c r="C94" s="17" t="s">
        <v>57</v>
      </c>
      <c r="D94" s="17" t="s">
        <v>36</v>
      </c>
      <c r="E94" s="17" t="s">
        <v>43</v>
      </c>
      <c r="F94" s="31" t="str">
        <f>VLOOKUP(G94,'Policy Type'!$A:$B,2,FALSE)</f>
        <v>Others</v>
      </c>
      <c r="G94" s="17" t="s">
        <v>168</v>
      </c>
      <c r="H94" s="32">
        <v>45156</v>
      </c>
      <c r="I94" s="32">
        <v>45521</v>
      </c>
      <c r="J94" s="34">
        <v>65100</v>
      </c>
      <c r="K94" s="34">
        <f t="shared" si="0"/>
        <v>11718</v>
      </c>
      <c r="L94" s="34">
        <f t="shared" si="1"/>
        <v>76818</v>
      </c>
      <c r="M94" s="17">
        <f t="shared" ref="M94:M95" si="25">L94*0.15</f>
        <v>11522.7</v>
      </c>
      <c r="N94" s="17" t="s">
        <v>52</v>
      </c>
      <c r="O94" s="35" t="s">
        <v>53</v>
      </c>
      <c r="P94" s="36" t="str">
        <f t="shared" si="3"/>
        <v>New Client</v>
      </c>
      <c r="Q94" s="39" t="str">
        <f t="shared" si="4"/>
        <v>No</v>
      </c>
      <c r="R94" s="40" t="str">
        <f t="shared" si="5"/>
        <v/>
      </c>
    </row>
    <row r="95" ht="14.25" customHeight="1" spans="1:18">
      <c r="A95" s="30" t="s">
        <v>183</v>
      </c>
      <c r="B95" s="17">
        <v>244</v>
      </c>
      <c r="C95" s="17" t="s">
        <v>57</v>
      </c>
      <c r="D95" s="17" t="s">
        <v>36</v>
      </c>
      <c r="E95" s="17" t="s">
        <v>132</v>
      </c>
      <c r="F95" s="31" t="str">
        <f>VLOOKUP(G95,'Policy Type'!$A:$B,2,FALSE)</f>
        <v>Others</v>
      </c>
      <c r="G95" s="17" t="s">
        <v>124</v>
      </c>
      <c r="H95" s="32">
        <v>45147</v>
      </c>
      <c r="I95" s="32">
        <v>45512</v>
      </c>
      <c r="J95" s="34">
        <v>27711200</v>
      </c>
      <c r="K95" s="34">
        <f t="shared" si="0"/>
        <v>4988016</v>
      </c>
      <c r="L95" s="34">
        <f t="shared" si="1"/>
        <v>32699216</v>
      </c>
      <c r="M95" s="17">
        <f t="shared" si="25"/>
        <v>4904882.4</v>
      </c>
      <c r="N95" s="17" t="s">
        <v>52</v>
      </c>
      <c r="O95" s="35" t="s">
        <v>53</v>
      </c>
      <c r="P95" s="36" t="str">
        <f t="shared" si="3"/>
        <v>Old Client</v>
      </c>
      <c r="Q95" s="39" t="str">
        <f t="shared" si="4"/>
        <v>Yes</v>
      </c>
      <c r="R95" s="40" t="str">
        <f t="shared" si="5"/>
        <v>Cross-Sold</v>
      </c>
    </row>
    <row r="96" ht="14.25" customHeight="1" spans="1:18">
      <c r="A96" s="30" t="s">
        <v>184</v>
      </c>
      <c r="B96" s="17">
        <v>66</v>
      </c>
      <c r="C96" s="17" t="s">
        <v>46</v>
      </c>
      <c r="D96" s="17" t="s">
        <v>88</v>
      </c>
      <c r="E96" s="17" t="s">
        <v>43</v>
      </c>
      <c r="F96" s="31" t="str">
        <f>VLOOKUP(G96,'Policy Type'!$A:$B,2,FALSE)</f>
        <v>Others</v>
      </c>
      <c r="G96" s="17" t="s">
        <v>124</v>
      </c>
      <c r="H96" s="32">
        <v>45154</v>
      </c>
      <c r="I96" s="32">
        <v>45519</v>
      </c>
      <c r="J96" s="34">
        <v>13777300</v>
      </c>
      <c r="K96" s="34">
        <f t="shared" si="0"/>
        <v>2479914</v>
      </c>
      <c r="L96" s="34">
        <f t="shared" si="1"/>
        <v>16257214</v>
      </c>
      <c r="M96" s="17">
        <f>L96*0.05</f>
        <v>812860.7</v>
      </c>
      <c r="N96" s="17" t="s">
        <v>39</v>
      </c>
      <c r="O96" s="35" t="s">
        <v>53</v>
      </c>
      <c r="P96" s="36" t="str">
        <f t="shared" si="3"/>
        <v>Old Client</v>
      </c>
      <c r="Q96" s="39" t="str">
        <f t="shared" si="4"/>
        <v>Yes</v>
      </c>
      <c r="R96" s="40" t="str">
        <f t="shared" si="5"/>
        <v>Cross-Sold</v>
      </c>
    </row>
    <row r="97" ht="14.25" customHeight="1" spans="1:18">
      <c r="A97" s="30" t="s">
        <v>185</v>
      </c>
      <c r="B97" s="17">
        <v>245</v>
      </c>
      <c r="C97" s="17" t="s">
        <v>35</v>
      </c>
      <c r="D97" s="17" t="s">
        <v>36</v>
      </c>
      <c r="E97" s="17" t="s">
        <v>43</v>
      </c>
      <c r="F97" s="31" t="str">
        <f>VLOOKUP(G97,'Policy Type'!$A:$B,2,FALSE)</f>
        <v>Others</v>
      </c>
      <c r="G97" s="17" t="s">
        <v>168</v>
      </c>
      <c r="H97" s="32">
        <v>45147</v>
      </c>
      <c r="I97" s="32">
        <v>45512</v>
      </c>
      <c r="J97" s="34">
        <v>398800</v>
      </c>
      <c r="K97" s="34">
        <f t="shared" si="0"/>
        <v>71784</v>
      </c>
      <c r="L97" s="34">
        <f t="shared" si="1"/>
        <v>470584</v>
      </c>
      <c r="M97" s="17">
        <f>L97*0.15</f>
        <v>70587.6</v>
      </c>
      <c r="N97" s="17" t="s">
        <v>52</v>
      </c>
      <c r="O97" s="35" t="s">
        <v>53</v>
      </c>
      <c r="P97" s="36" t="str">
        <f t="shared" si="3"/>
        <v>New Client</v>
      </c>
      <c r="Q97" s="39" t="str">
        <f t="shared" si="4"/>
        <v>No</v>
      </c>
      <c r="R97" s="40" t="str">
        <f t="shared" si="5"/>
        <v/>
      </c>
    </row>
    <row r="98" ht="14.25" customHeight="1" spans="1:18">
      <c r="A98" s="30" t="s">
        <v>186</v>
      </c>
      <c r="B98" s="17">
        <v>246</v>
      </c>
      <c r="C98" s="17" t="s">
        <v>46</v>
      </c>
      <c r="D98" s="17" t="s">
        <v>47</v>
      </c>
      <c r="E98" s="17" t="s">
        <v>37</v>
      </c>
      <c r="F98" s="31" t="str">
        <f>VLOOKUP(G98,'Policy Type'!$A:$B,2,FALSE)</f>
        <v>Others</v>
      </c>
      <c r="G98" s="17" t="s">
        <v>152</v>
      </c>
      <c r="H98" s="32">
        <v>45158</v>
      </c>
      <c r="I98" s="32">
        <v>45523</v>
      </c>
      <c r="J98" s="34">
        <v>3152800</v>
      </c>
      <c r="K98" s="34">
        <f t="shared" si="0"/>
        <v>567504</v>
      </c>
      <c r="L98" s="34">
        <f t="shared" si="1"/>
        <v>3720304</v>
      </c>
      <c r="M98" s="17">
        <f t="shared" ref="M98:M100" si="26">L98*0.05</f>
        <v>186015.2</v>
      </c>
      <c r="N98" s="17" t="s">
        <v>52</v>
      </c>
      <c r="O98" s="35" t="s">
        <v>53</v>
      </c>
      <c r="P98" s="36" t="str">
        <f t="shared" si="3"/>
        <v>New Client</v>
      </c>
      <c r="Q98" s="39" t="str">
        <f t="shared" si="4"/>
        <v>No</v>
      </c>
      <c r="R98" s="40" t="str">
        <f t="shared" si="5"/>
        <v/>
      </c>
    </row>
    <row r="99" ht="14.25" customHeight="1" spans="1:18">
      <c r="A99" s="30" t="s">
        <v>187</v>
      </c>
      <c r="B99" s="17">
        <v>247</v>
      </c>
      <c r="C99" s="17" t="s">
        <v>46</v>
      </c>
      <c r="D99" s="17" t="s">
        <v>76</v>
      </c>
      <c r="E99" s="17" t="s">
        <v>43</v>
      </c>
      <c r="F99" s="31" t="str">
        <f>VLOOKUP(G99,'Policy Type'!$A:$B,2,FALSE)</f>
        <v>Others</v>
      </c>
      <c r="G99" s="17" t="s">
        <v>160</v>
      </c>
      <c r="H99" s="32">
        <v>45159</v>
      </c>
      <c r="I99" s="32">
        <v>45524</v>
      </c>
      <c r="J99" s="34">
        <v>3294600</v>
      </c>
      <c r="K99" s="34">
        <f t="shared" si="0"/>
        <v>593028</v>
      </c>
      <c r="L99" s="34">
        <f t="shared" si="1"/>
        <v>3887628</v>
      </c>
      <c r="M99" s="17">
        <f t="shared" si="26"/>
        <v>194381.4</v>
      </c>
      <c r="N99" s="17" t="s">
        <v>52</v>
      </c>
      <c r="O99" s="35" t="s">
        <v>53</v>
      </c>
      <c r="P99" s="36" t="str">
        <f t="shared" si="3"/>
        <v>Old Client</v>
      </c>
      <c r="Q99" s="39" t="str">
        <f t="shared" si="4"/>
        <v>No</v>
      </c>
      <c r="R99" s="40" t="str">
        <f t="shared" si="5"/>
        <v/>
      </c>
    </row>
    <row r="100" ht="14.25" customHeight="1" spans="1:18">
      <c r="A100" s="30" t="s">
        <v>188</v>
      </c>
      <c r="B100" s="17">
        <v>247</v>
      </c>
      <c r="C100" s="17" t="s">
        <v>46</v>
      </c>
      <c r="D100" s="17" t="s">
        <v>76</v>
      </c>
      <c r="E100" s="17" t="s">
        <v>43</v>
      </c>
      <c r="F100" s="31" t="str">
        <f>VLOOKUP(G100,'Policy Type'!$A:$B,2,FALSE)</f>
        <v>Others</v>
      </c>
      <c r="G100" s="17" t="s">
        <v>189</v>
      </c>
      <c r="H100" s="32">
        <v>45160</v>
      </c>
      <c r="I100" s="32">
        <v>45525</v>
      </c>
      <c r="J100" s="34">
        <v>1047700</v>
      </c>
      <c r="K100" s="34">
        <f t="shared" si="0"/>
        <v>188586</v>
      </c>
      <c r="L100" s="34">
        <f t="shared" si="1"/>
        <v>1236286</v>
      </c>
      <c r="M100" s="17">
        <f t="shared" si="26"/>
        <v>61814.3</v>
      </c>
      <c r="N100" s="17" t="s">
        <v>52</v>
      </c>
      <c r="O100" s="35" t="s">
        <v>53</v>
      </c>
      <c r="P100" s="36" t="str">
        <f t="shared" si="3"/>
        <v>Old Client</v>
      </c>
      <c r="Q100" s="39" t="str">
        <f t="shared" si="4"/>
        <v>No</v>
      </c>
      <c r="R100" s="40" t="str">
        <f t="shared" si="5"/>
        <v/>
      </c>
    </row>
    <row r="101" ht="14.25" customHeight="1" spans="1:18">
      <c r="A101" s="30" t="s">
        <v>190</v>
      </c>
      <c r="B101" s="17">
        <v>248</v>
      </c>
      <c r="C101" s="17" t="s">
        <v>35</v>
      </c>
      <c r="D101" s="17" t="s">
        <v>36</v>
      </c>
      <c r="E101" s="17" t="s">
        <v>37</v>
      </c>
      <c r="F101" s="31" t="str">
        <f>VLOOKUP(G101,'Policy Type'!$A:$B,2,FALSE)</f>
        <v>Others</v>
      </c>
      <c r="G101" s="17" t="s">
        <v>156</v>
      </c>
      <c r="H101" s="32">
        <v>45165</v>
      </c>
      <c r="I101" s="32">
        <v>45530</v>
      </c>
      <c r="J101" s="34">
        <v>434600</v>
      </c>
      <c r="K101" s="34">
        <f t="shared" si="0"/>
        <v>78228</v>
      </c>
      <c r="L101" s="34">
        <f t="shared" si="1"/>
        <v>512828</v>
      </c>
      <c r="M101" s="17">
        <f>L101*0.15</f>
        <v>76924.2</v>
      </c>
      <c r="N101" s="17" t="s">
        <v>52</v>
      </c>
      <c r="O101" s="35" t="s">
        <v>53</v>
      </c>
      <c r="P101" s="36" t="str">
        <f t="shared" si="3"/>
        <v>Old Client</v>
      </c>
      <c r="Q101" s="39" t="str">
        <f t="shared" si="4"/>
        <v>No</v>
      </c>
      <c r="R101" s="40" t="str">
        <f t="shared" si="5"/>
        <v/>
      </c>
    </row>
    <row r="102" ht="14.25" customHeight="1" spans="1:18">
      <c r="A102" s="30" t="s">
        <v>191</v>
      </c>
      <c r="B102" s="17">
        <v>249</v>
      </c>
      <c r="C102" s="17" t="s">
        <v>42</v>
      </c>
      <c r="D102" s="17" t="s">
        <v>36</v>
      </c>
      <c r="E102" s="17" t="s">
        <v>132</v>
      </c>
      <c r="F102" s="31" t="str">
        <f>VLOOKUP(G102,'Policy Type'!$A:$B,2,FALSE)</f>
        <v>P&amp;C</v>
      </c>
      <c r="G102" s="17" t="s">
        <v>68</v>
      </c>
      <c r="H102" s="32">
        <v>45152</v>
      </c>
      <c r="I102" s="32">
        <v>45517</v>
      </c>
      <c r="J102" s="34">
        <v>1264606</v>
      </c>
      <c r="K102" s="34">
        <f t="shared" si="0"/>
        <v>227629.08</v>
      </c>
      <c r="L102" s="34">
        <f t="shared" si="1"/>
        <v>1492235.08</v>
      </c>
      <c r="M102" s="17">
        <f>L102*0.2</f>
        <v>298447.016</v>
      </c>
      <c r="N102" s="17" t="s">
        <v>52</v>
      </c>
      <c r="O102" s="35" t="s">
        <v>53</v>
      </c>
      <c r="P102" s="36" t="str">
        <f t="shared" si="3"/>
        <v>Old Client</v>
      </c>
      <c r="Q102" s="39" t="str">
        <f t="shared" si="4"/>
        <v>Yes</v>
      </c>
      <c r="R102" s="40" t="str">
        <f t="shared" si="5"/>
        <v>Cross-Sold</v>
      </c>
    </row>
    <row r="103" ht="14.25" customHeight="1" spans="1:18">
      <c r="A103" s="30" t="s">
        <v>192</v>
      </c>
      <c r="B103" s="17">
        <v>250</v>
      </c>
      <c r="C103" s="17" t="s">
        <v>46</v>
      </c>
      <c r="D103" s="17" t="s">
        <v>76</v>
      </c>
      <c r="E103" s="17" t="s">
        <v>37</v>
      </c>
      <c r="F103" s="31" t="str">
        <f>VLOOKUP(G103,'Policy Type'!$A:$B,2,FALSE)</f>
        <v>Others</v>
      </c>
      <c r="G103" s="17" t="s">
        <v>193</v>
      </c>
      <c r="H103" s="32">
        <v>45152</v>
      </c>
      <c r="I103" s="32">
        <v>45517</v>
      </c>
      <c r="J103" s="34">
        <v>2029200</v>
      </c>
      <c r="K103" s="34">
        <f t="shared" si="0"/>
        <v>365256</v>
      </c>
      <c r="L103" s="34">
        <f t="shared" si="1"/>
        <v>2394456</v>
      </c>
      <c r="M103" s="17">
        <f>L103*0.05</f>
        <v>119722.8</v>
      </c>
      <c r="N103" s="17" t="s">
        <v>39</v>
      </c>
      <c r="O103" s="35" t="s">
        <v>53</v>
      </c>
      <c r="P103" s="36" t="str">
        <f t="shared" si="3"/>
        <v>Old Client</v>
      </c>
      <c r="Q103" s="39" t="str">
        <f t="shared" si="4"/>
        <v>No</v>
      </c>
      <c r="R103" s="40" t="str">
        <f t="shared" si="5"/>
        <v/>
      </c>
    </row>
    <row r="104" ht="14.25" customHeight="1" spans="1:18">
      <c r="A104" s="30" t="s">
        <v>194</v>
      </c>
      <c r="B104" s="17">
        <v>251</v>
      </c>
      <c r="C104" s="17" t="s">
        <v>42</v>
      </c>
      <c r="D104" s="17" t="s">
        <v>36</v>
      </c>
      <c r="E104" s="17" t="s">
        <v>37</v>
      </c>
      <c r="F104" s="31" t="str">
        <f>VLOOKUP(G104,'Policy Type'!$A:$B,2,FALSE)</f>
        <v>Liability</v>
      </c>
      <c r="G104" s="17" t="s">
        <v>140</v>
      </c>
      <c r="H104" s="32">
        <v>45151</v>
      </c>
      <c r="I104" s="32">
        <v>45516</v>
      </c>
      <c r="J104" s="34">
        <v>708000</v>
      </c>
      <c r="K104" s="34">
        <f t="shared" si="0"/>
        <v>127440</v>
      </c>
      <c r="L104" s="34">
        <f t="shared" si="1"/>
        <v>835440</v>
      </c>
      <c r="M104" s="17">
        <f t="shared" ref="M104:M105" si="27">L104*0.2</f>
        <v>167088</v>
      </c>
      <c r="N104" s="17" t="s">
        <v>52</v>
      </c>
      <c r="O104" s="35" t="s">
        <v>53</v>
      </c>
      <c r="P104" s="36" t="str">
        <f t="shared" si="3"/>
        <v>New Client</v>
      </c>
      <c r="Q104" s="39" t="str">
        <f t="shared" si="4"/>
        <v>Yes</v>
      </c>
      <c r="R104" s="40" t="str">
        <f t="shared" si="5"/>
        <v/>
      </c>
    </row>
    <row r="105" ht="14.25" customHeight="1" spans="1:18">
      <c r="A105" s="30" t="s">
        <v>195</v>
      </c>
      <c r="B105" s="17">
        <v>252</v>
      </c>
      <c r="C105" s="17" t="s">
        <v>42</v>
      </c>
      <c r="D105" s="17" t="s">
        <v>36</v>
      </c>
      <c r="E105" s="17" t="s">
        <v>60</v>
      </c>
      <c r="F105" s="31" t="str">
        <f>VLOOKUP(G105,'Policy Type'!$A:$B,2,FALSE)</f>
        <v>P&amp;C</v>
      </c>
      <c r="G105" s="17" t="s">
        <v>44</v>
      </c>
      <c r="H105" s="32">
        <v>45156</v>
      </c>
      <c r="I105" s="32">
        <v>45521</v>
      </c>
      <c r="J105" s="34">
        <v>265600</v>
      </c>
      <c r="K105" s="34">
        <f t="shared" si="0"/>
        <v>47808</v>
      </c>
      <c r="L105" s="34">
        <f t="shared" si="1"/>
        <v>313408</v>
      </c>
      <c r="M105" s="17">
        <f t="shared" si="27"/>
        <v>62681.6</v>
      </c>
      <c r="N105" s="17" t="s">
        <v>39</v>
      </c>
      <c r="O105" s="35" t="s">
        <v>53</v>
      </c>
      <c r="P105" s="36" t="str">
        <f t="shared" si="3"/>
        <v>Old Client</v>
      </c>
      <c r="Q105" s="39" t="str">
        <f t="shared" si="4"/>
        <v>No</v>
      </c>
      <c r="R105" s="40" t="str">
        <f t="shared" si="5"/>
        <v/>
      </c>
    </row>
    <row r="106" ht="14.25" customHeight="1" spans="1:18">
      <c r="A106" s="30" t="s">
        <v>196</v>
      </c>
      <c r="B106" s="17">
        <v>252</v>
      </c>
      <c r="C106" s="17" t="s">
        <v>42</v>
      </c>
      <c r="D106" s="17" t="s">
        <v>36</v>
      </c>
      <c r="E106" s="17" t="s">
        <v>60</v>
      </c>
      <c r="F106" s="31" t="str">
        <f>VLOOKUP(G106,'Policy Type'!$A:$B,2,FALSE)</f>
        <v>Others</v>
      </c>
      <c r="G106" s="17" t="s">
        <v>197</v>
      </c>
      <c r="H106" s="32">
        <v>45157</v>
      </c>
      <c r="I106" s="32">
        <v>45522</v>
      </c>
      <c r="J106" s="34">
        <v>408900</v>
      </c>
      <c r="K106" s="34">
        <f t="shared" si="0"/>
        <v>73602</v>
      </c>
      <c r="L106" s="34">
        <f t="shared" si="1"/>
        <v>482502</v>
      </c>
      <c r="M106" s="17">
        <f>L106*0.15</f>
        <v>72375.3</v>
      </c>
      <c r="N106" s="17" t="s">
        <v>39</v>
      </c>
      <c r="O106" s="35" t="s">
        <v>53</v>
      </c>
      <c r="P106" s="36" t="str">
        <f t="shared" si="3"/>
        <v>Old Client</v>
      </c>
      <c r="Q106" s="39" t="str">
        <f t="shared" si="4"/>
        <v>No</v>
      </c>
      <c r="R106" s="40" t="str">
        <f t="shared" si="5"/>
        <v/>
      </c>
    </row>
    <row r="107" ht="14.25" customHeight="1" spans="1:18">
      <c r="A107" s="30" t="s">
        <v>198</v>
      </c>
      <c r="B107" s="17">
        <v>252</v>
      </c>
      <c r="C107" s="17" t="s">
        <v>42</v>
      </c>
      <c r="D107" s="17" t="s">
        <v>36</v>
      </c>
      <c r="E107" s="17" t="s">
        <v>60</v>
      </c>
      <c r="F107" s="31" t="str">
        <f>VLOOKUP(G107,'Policy Type'!$A:$B,2,FALSE)</f>
        <v>P&amp;C</v>
      </c>
      <c r="G107" s="17" t="s">
        <v>98</v>
      </c>
      <c r="H107" s="32">
        <v>45157</v>
      </c>
      <c r="I107" s="32">
        <v>45522</v>
      </c>
      <c r="J107" s="34">
        <v>2433700</v>
      </c>
      <c r="K107" s="34">
        <f t="shared" si="0"/>
        <v>438066</v>
      </c>
      <c r="L107" s="34">
        <f t="shared" si="1"/>
        <v>2871766</v>
      </c>
      <c r="M107" s="17">
        <f t="shared" ref="M107:M111" si="28">L107*0.2</f>
        <v>574353.2</v>
      </c>
      <c r="N107" s="17" t="s">
        <v>39</v>
      </c>
      <c r="O107" s="35" t="s">
        <v>53</v>
      </c>
      <c r="P107" s="36" t="str">
        <f t="shared" si="3"/>
        <v>Old Client</v>
      </c>
      <c r="Q107" s="39" t="str">
        <f t="shared" si="4"/>
        <v>No</v>
      </c>
      <c r="R107" s="40" t="str">
        <f t="shared" si="5"/>
        <v/>
      </c>
    </row>
    <row r="108" ht="14.25" customHeight="1" spans="1:18">
      <c r="A108" s="30" t="s">
        <v>199</v>
      </c>
      <c r="B108" s="17">
        <v>60</v>
      </c>
      <c r="C108" s="17" t="s">
        <v>57</v>
      </c>
      <c r="D108" s="17" t="s">
        <v>36</v>
      </c>
      <c r="E108" s="17" t="s">
        <v>43</v>
      </c>
      <c r="F108" s="31" t="str">
        <f>VLOOKUP(G108,'Policy Type'!$A:$B,2,FALSE)</f>
        <v>Liability</v>
      </c>
      <c r="G108" s="17" t="s">
        <v>105</v>
      </c>
      <c r="H108" s="32">
        <v>45150</v>
      </c>
      <c r="I108" s="32">
        <v>45515</v>
      </c>
      <c r="J108" s="34">
        <v>59000000</v>
      </c>
      <c r="K108" s="34">
        <f t="shared" si="0"/>
        <v>10620000</v>
      </c>
      <c r="L108" s="34">
        <f t="shared" si="1"/>
        <v>69620000</v>
      </c>
      <c r="M108" s="17">
        <f t="shared" si="28"/>
        <v>13924000</v>
      </c>
      <c r="N108" s="17" t="s">
        <v>39</v>
      </c>
      <c r="O108" s="35" t="s">
        <v>53</v>
      </c>
      <c r="P108" s="36" t="str">
        <f t="shared" si="3"/>
        <v>Old Client</v>
      </c>
      <c r="Q108" s="39" t="str">
        <f t="shared" si="4"/>
        <v>Yes</v>
      </c>
      <c r="R108" s="40" t="str">
        <f t="shared" si="5"/>
        <v/>
      </c>
    </row>
    <row r="109" ht="14.25" customHeight="1" spans="1:18">
      <c r="A109" s="30" t="s">
        <v>200</v>
      </c>
      <c r="B109" s="17">
        <v>253</v>
      </c>
      <c r="C109" s="17" t="s">
        <v>42</v>
      </c>
      <c r="D109" s="17" t="s">
        <v>36</v>
      </c>
      <c r="E109" s="17" t="s">
        <v>43</v>
      </c>
      <c r="F109" s="31" t="str">
        <f>VLOOKUP(G109,'Policy Type'!$A:$B,2,FALSE)</f>
        <v>P&amp;C</v>
      </c>
      <c r="G109" s="17" t="s">
        <v>68</v>
      </c>
      <c r="H109" s="32">
        <v>45162</v>
      </c>
      <c r="I109" s="32">
        <v>45527</v>
      </c>
      <c r="J109" s="34">
        <v>1680556</v>
      </c>
      <c r="K109" s="34">
        <f t="shared" si="0"/>
        <v>302500.08</v>
      </c>
      <c r="L109" s="34">
        <f t="shared" si="1"/>
        <v>1983056.08</v>
      </c>
      <c r="M109" s="17">
        <f t="shared" si="28"/>
        <v>396611.216</v>
      </c>
      <c r="N109" s="17" t="s">
        <v>52</v>
      </c>
      <c r="O109" s="35" t="s">
        <v>53</v>
      </c>
      <c r="P109" s="36" t="str">
        <f t="shared" si="3"/>
        <v>Old Client</v>
      </c>
      <c r="Q109" s="39" t="str">
        <f t="shared" si="4"/>
        <v>No</v>
      </c>
      <c r="R109" s="40" t="str">
        <f t="shared" si="5"/>
        <v/>
      </c>
    </row>
    <row r="110" ht="14.25" customHeight="1" spans="1:18">
      <c r="A110" s="30" t="s">
        <v>201</v>
      </c>
      <c r="B110" s="17">
        <v>254</v>
      </c>
      <c r="C110" s="17" t="s">
        <v>42</v>
      </c>
      <c r="D110" s="17" t="s">
        <v>36</v>
      </c>
      <c r="E110" s="17" t="s">
        <v>43</v>
      </c>
      <c r="F110" s="31" t="str">
        <f>VLOOKUP(G110,'Policy Type'!$A:$B,2,FALSE)</f>
        <v>P&amp;C</v>
      </c>
      <c r="G110" s="17" t="s">
        <v>55</v>
      </c>
      <c r="H110" s="32">
        <v>45159</v>
      </c>
      <c r="I110" s="32">
        <v>45524</v>
      </c>
      <c r="J110" s="34">
        <v>141246</v>
      </c>
      <c r="K110" s="34">
        <f t="shared" si="0"/>
        <v>25424.28</v>
      </c>
      <c r="L110" s="34">
        <f t="shared" si="1"/>
        <v>166670.28</v>
      </c>
      <c r="M110" s="17">
        <f t="shared" si="28"/>
        <v>33334.056</v>
      </c>
      <c r="N110" s="17" t="s">
        <v>52</v>
      </c>
      <c r="O110" s="35" t="s">
        <v>53</v>
      </c>
      <c r="P110" s="36" t="str">
        <f t="shared" si="3"/>
        <v>New Client</v>
      </c>
      <c r="Q110" s="39" t="str">
        <f t="shared" si="4"/>
        <v>No</v>
      </c>
      <c r="R110" s="40" t="str">
        <f t="shared" si="5"/>
        <v/>
      </c>
    </row>
    <row r="111" ht="14.25" customHeight="1" spans="1:18">
      <c r="A111" s="30" t="s">
        <v>202</v>
      </c>
      <c r="B111" s="17">
        <v>255</v>
      </c>
      <c r="C111" s="17" t="s">
        <v>42</v>
      </c>
      <c r="D111" s="17" t="s">
        <v>36</v>
      </c>
      <c r="E111" s="17" t="s">
        <v>43</v>
      </c>
      <c r="F111" s="31" t="str">
        <f>VLOOKUP(G111,'Policy Type'!$A:$B,2,FALSE)</f>
        <v>P&amp;C</v>
      </c>
      <c r="G111" s="17" t="s">
        <v>98</v>
      </c>
      <c r="H111" s="32">
        <v>45168</v>
      </c>
      <c r="I111" s="32">
        <v>45533</v>
      </c>
      <c r="J111" s="34">
        <v>1014400</v>
      </c>
      <c r="K111" s="34">
        <f t="shared" si="0"/>
        <v>182592</v>
      </c>
      <c r="L111" s="34">
        <f t="shared" si="1"/>
        <v>1196992</v>
      </c>
      <c r="M111" s="17">
        <f t="shared" si="28"/>
        <v>239398.4</v>
      </c>
      <c r="N111" s="17" t="s">
        <v>52</v>
      </c>
      <c r="O111" s="35" t="s">
        <v>53</v>
      </c>
      <c r="P111" s="36" t="str">
        <f t="shared" si="3"/>
        <v>Old Client</v>
      </c>
      <c r="Q111" s="39" t="str">
        <f t="shared" si="4"/>
        <v>Yes</v>
      </c>
      <c r="R111" s="40" t="str">
        <f t="shared" si="5"/>
        <v>Cross-Sold</v>
      </c>
    </row>
    <row r="112" ht="14.25" customHeight="1" spans="1:18">
      <c r="A112" s="30" t="s">
        <v>203</v>
      </c>
      <c r="B112" s="17">
        <v>256</v>
      </c>
      <c r="C112" s="17" t="s">
        <v>46</v>
      </c>
      <c r="D112" s="17" t="s">
        <v>88</v>
      </c>
      <c r="E112" s="17" t="s">
        <v>60</v>
      </c>
      <c r="F112" s="31" t="str">
        <f>VLOOKUP(G112,'Policy Type'!$A:$B,2,FALSE)</f>
        <v>Others</v>
      </c>
      <c r="G112" s="17" t="s">
        <v>156</v>
      </c>
      <c r="H112" s="32">
        <v>45160</v>
      </c>
      <c r="I112" s="32">
        <v>45525</v>
      </c>
      <c r="J112" s="34">
        <v>170000</v>
      </c>
      <c r="K112" s="34">
        <f t="shared" si="0"/>
        <v>30600</v>
      </c>
      <c r="L112" s="34">
        <f t="shared" si="1"/>
        <v>200600</v>
      </c>
      <c r="M112" s="17">
        <f>L112*0.05</f>
        <v>10030</v>
      </c>
      <c r="N112" s="17" t="s">
        <v>52</v>
      </c>
      <c r="O112" s="35" t="s">
        <v>53</v>
      </c>
      <c r="P112" s="36" t="str">
        <f t="shared" si="3"/>
        <v>New Client</v>
      </c>
      <c r="Q112" s="39" t="str">
        <f t="shared" si="4"/>
        <v>No</v>
      </c>
      <c r="R112" s="40" t="str">
        <f t="shared" si="5"/>
        <v/>
      </c>
    </row>
    <row r="113" ht="14.25" customHeight="1" spans="1:18">
      <c r="A113" s="30" t="s">
        <v>204</v>
      </c>
      <c r="B113" s="17">
        <v>161</v>
      </c>
      <c r="C113" s="17" t="s">
        <v>57</v>
      </c>
      <c r="D113" s="17" t="s">
        <v>36</v>
      </c>
      <c r="E113" s="17" t="s">
        <v>60</v>
      </c>
      <c r="F113" s="31" t="str">
        <f>VLOOKUP(G113,'Policy Type'!$A:$B,2,FALSE)</f>
        <v>Others</v>
      </c>
      <c r="G113" s="17" t="s">
        <v>156</v>
      </c>
      <c r="H113" s="32">
        <v>45159</v>
      </c>
      <c r="I113" s="32">
        <v>45524</v>
      </c>
      <c r="J113" s="34">
        <v>170000</v>
      </c>
      <c r="K113" s="34">
        <f t="shared" si="0"/>
        <v>30600</v>
      </c>
      <c r="L113" s="34">
        <f t="shared" si="1"/>
        <v>200600</v>
      </c>
      <c r="M113" s="17">
        <f>L113*0.15</f>
        <v>30090</v>
      </c>
      <c r="N113" s="17" t="s">
        <v>52</v>
      </c>
      <c r="O113" s="35" t="s">
        <v>53</v>
      </c>
      <c r="P113" s="36" t="str">
        <f t="shared" si="3"/>
        <v>New Client</v>
      </c>
      <c r="Q113" s="39" t="str">
        <f t="shared" si="4"/>
        <v>No</v>
      </c>
      <c r="R113" s="40" t="str">
        <f t="shared" si="5"/>
        <v/>
      </c>
    </row>
    <row r="114" ht="14.25" customHeight="1" spans="1:18">
      <c r="A114" s="30" t="s">
        <v>205</v>
      </c>
      <c r="B114" s="17">
        <v>257</v>
      </c>
      <c r="C114" s="17" t="s">
        <v>46</v>
      </c>
      <c r="D114" s="17" t="s">
        <v>88</v>
      </c>
      <c r="E114" s="17" t="s">
        <v>37</v>
      </c>
      <c r="F114" s="31" t="str">
        <f>VLOOKUP(G114,'Policy Type'!$A:$B,2,FALSE)</f>
        <v>Others</v>
      </c>
      <c r="G114" s="17" t="s">
        <v>152</v>
      </c>
      <c r="H114" s="32">
        <v>45158</v>
      </c>
      <c r="I114" s="32">
        <v>45523</v>
      </c>
      <c r="J114" s="34">
        <v>728400</v>
      </c>
      <c r="K114" s="34">
        <f t="shared" si="0"/>
        <v>131112</v>
      </c>
      <c r="L114" s="34">
        <f t="shared" si="1"/>
        <v>859512</v>
      </c>
      <c r="M114" s="17">
        <f>L114*0.05</f>
        <v>42975.6</v>
      </c>
      <c r="N114" s="17" t="s">
        <v>52</v>
      </c>
      <c r="O114" s="35" t="s">
        <v>53</v>
      </c>
      <c r="P114" s="36" t="str">
        <f t="shared" si="3"/>
        <v>New Client</v>
      </c>
      <c r="Q114" s="39" t="str">
        <f t="shared" si="4"/>
        <v>No</v>
      </c>
      <c r="R114" s="40" t="str">
        <f t="shared" si="5"/>
        <v/>
      </c>
    </row>
    <row r="115" ht="14.25" customHeight="1" spans="1:18">
      <c r="A115" s="30" t="s">
        <v>206</v>
      </c>
      <c r="B115" s="17">
        <v>258</v>
      </c>
      <c r="C115" s="17" t="s">
        <v>42</v>
      </c>
      <c r="D115" s="17" t="s">
        <v>36</v>
      </c>
      <c r="E115" s="17" t="s">
        <v>37</v>
      </c>
      <c r="F115" s="31" t="str">
        <f>VLOOKUP(G115,'Policy Type'!$A:$B,2,FALSE)</f>
        <v>Others</v>
      </c>
      <c r="G115" s="17" t="s">
        <v>152</v>
      </c>
      <c r="H115" s="32">
        <v>45158</v>
      </c>
      <c r="I115" s="32">
        <v>45523</v>
      </c>
      <c r="J115" s="34">
        <v>1219100</v>
      </c>
      <c r="K115" s="34">
        <f t="shared" si="0"/>
        <v>219438</v>
      </c>
      <c r="L115" s="34">
        <f t="shared" si="1"/>
        <v>1438538</v>
      </c>
      <c r="M115" s="17">
        <f t="shared" ref="M115:M116" si="29">L115*0.15</f>
        <v>215780.7</v>
      </c>
      <c r="N115" s="17" t="s">
        <v>52</v>
      </c>
      <c r="O115" s="35" t="s">
        <v>53</v>
      </c>
      <c r="P115" s="36" t="str">
        <f t="shared" si="3"/>
        <v>Old Client</v>
      </c>
      <c r="Q115" s="39" t="str">
        <f t="shared" si="4"/>
        <v>No</v>
      </c>
      <c r="R115" s="40" t="str">
        <f t="shared" si="5"/>
        <v/>
      </c>
    </row>
    <row r="116" ht="14.25" customHeight="1" spans="1:18">
      <c r="A116" s="30" t="s">
        <v>207</v>
      </c>
      <c r="B116" s="17">
        <v>259</v>
      </c>
      <c r="C116" s="17" t="s">
        <v>57</v>
      </c>
      <c r="D116" s="17" t="s">
        <v>36</v>
      </c>
      <c r="E116" s="17" t="s">
        <v>60</v>
      </c>
      <c r="F116" s="31" t="str">
        <f>VLOOKUP(G116,'Policy Type'!$A:$B,2,FALSE)</f>
        <v>Others</v>
      </c>
      <c r="G116" s="17" t="s">
        <v>170</v>
      </c>
      <c r="H116" s="32">
        <v>45159</v>
      </c>
      <c r="I116" s="32">
        <v>45524</v>
      </c>
      <c r="J116" s="34">
        <v>593600</v>
      </c>
      <c r="K116" s="34">
        <f t="shared" si="0"/>
        <v>106848</v>
      </c>
      <c r="L116" s="34">
        <f t="shared" si="1"/>
        <v>700448</v>
      </c>
      <c r="M116" s="17">
        <f t="shared" si="29"/>
        <v>105067.2</v>
      </c>
      <c r="N116" s="17" t="s">
        <v>52</v>
      </c>
      <c r="O116" s="35" t="s">
        <v>53</v>
      </c>
      <c r="P116" s="36" t="str">
        <f t="shared" si="3"/>
        <v>New Client</v>
      </c>
      <c r="Q116" s="39" t="str">
        <f t="shared" si="4"/>
        <v>No</v>
      </c>
      <c r="R116" s="40" t="str">
        <f t="shared" si="5"/>
        <v/>
      </c>
    </row>
    <row r="117" ht="14.25" customHeight="1" spans="1:18">
      <c r="A117" s="30" t="s">
        <v>208</v>
      </c>
      <c r="B117" s="17">
        <v>261</v>
      </c>
      <c r="C117" s="17" t="s">
        <v>57</v>
      </c>
      <c r="D117" s="17" t="s">
        <v>36</v>
      </c>
      <c r="E117" s="17" t="s">
        <v>43</v>
      </c>
      <c r="F117" s="31" t="str">
        <f>VLOOKUP(G117,'Policy Type'!$A:$B,2,FALSE)</f>
        <v>Liability</v>
      </c>
      <c r="G117" s="17" t="s">
        <v>86</v>
      </c>
      <c r="H117" s="32">
        <v>45158</v>
      </c>
      <c r="I117" s="32">
        <v>45523</v>
      </c>
      <c r="J117" s="34">
        <v>3186000</v>
      </c>
      <c r="K117" s="34">
        <f t="shared" si="0"/>
        <v>573480</v>
      </c>
      <c r="L117" s="34">
        <f t="shared" si="1"/>
        <v>3759480</v>
      </c>
      <c r="M117" s="17">
        <f t="shared" ref="M117:M119" si="30">L117*0.2</f>
        <v>751896</v>
      </c>
      <c r="N117" s="17" t="s">
        <v>39</v>
      </c>
      <c r="O117" s="35" t="s">
        <v>53</v>
      </c>
      <c r="P117" s="36" t="str">
        <f t="shared" si="3"/>
        <v>Old Client</v>
      </c>
      <c r="Q117" s="39" t="str">
        <f t="shared" si="4"/>
        <v>Yes</v>
      </c>
      <c r="R117" s="40" t="str">
        <f t="shared" si="5"/>
        <v/>
      </c>
    </row>
    <row r="118" ht="14.25" customHeight="1" spans="1:18">
      <c r="A118" s="30" t="s">
        <v>209</v>
      </c>
      <c r="B118" s="17">
        <v>261</v>
      </c>
      <c r="C118" s="17" t="s">
        <v>35</v>
      </c>
      <c r="D118" s="17" t="s">
        <v>36</v>
      </c>
      <c r="E118" s="17" t="s">
        <v>43</v>
      </c>
      <c r="F118" s="31" t="str">
        <f>VLOOKUP(G118,'Policy Type'!$A:$B,2,FALSE)</f>
        <v>Liability</v>
      </c>
      <c r="G118" s="17" t="s">
        <v>58</v>
      </c>
      <c r="H118" s="32">
        <v>45171</v>
      </c>
      <c r="I118" s="32">
        <v>45536</v>
      </c>
      <c r="J118" s="34">
        <v>1327500</v>
      </c>
      <c r="K118" s="34">
        <f t="shared" si="0"/>
        <v>238950</v>
      </c>
      <c r="L118" s="34">
        <f t="shared" si="1"/>
        <v>1566450</v>
      </c>
      <c r="M118" s="17">
        <f t="shared" si="30"/>
        <v>313290</v>
      </c>
      <c r="N118" s="17" t="s">
        <v>39</v>
      </c>
      <c r="O118" s="35" t="s">
        <v>53</v>
      </c>
      <c r="P118" s="36" t="str">
        <f t="shared" si="3"/>
        <v>Old Client</v>
      </c>
      <c r="Q118" s="39" t="str">
        <f t="shared" si="4"/>
        <v>Yes</v>
      </c>
      <c r="R118" s="40" t="str">
        <f t="shared" si="5"/>
        <v/>
      </c>
    </row>
    <row r="119" ht="14.25" customHeight="1" spans="1:18">
      <c r="A119" s="30" t="s">
        <v>210</v>
      </c>
      <c r="B119" s="17">
        <v>262</v>
      </c>
      <c r="C119" s="17" t="s">
        <v>57</v>
      </c>
      <c r="D119" s="17" t="s">
        <v>36</v>
      </c>
      <c r="E119" s="17" t="s">
        <v>60</v>
      </c>
      <c r="F119" s="31" t="str">
        <f>VLOOKUP(G119,'Policy Type'!$A:$B,2,FALSE)</f>
        <v>P&amp;C</v>
      </c>
      <c r="G119" s="17" t="s">
        <v>44</v>
      </c>
      <c r="H119" s="32">
        <v>45167</v>
      </c>
      <c r="I119" s="32">
        <v>45532</v>
      </c>
      <c r="J119" s="34">
        <v>1179100</v>
      </c>
      <c r="K119" s="34">
        <f t="shared" si="0"/>
        <v>212238</v>
      </c>
      <c r="L119" s="34">
        <f t="shared" si="1"/>
        <v>1391338</v>
      </c>
      <c r="M119" s="17">
        <f t="shared" si="30"/>
        <v>278267.6</v>
      </c>
      <c r="N119" s="17" t="s">
        <v>39</v>
      </c>
      <c r="O119" s="35" t="s">
        <v>53</v>
      </c>
      <c r="P119" s="36" t="str">
        <f t="shared" si="3"/>
        <v>Old Client</v>
      </c>
      <c r="Q119" s="39" t="str">
        <f t="shared" si="4"/>
        <v>Yes</v>
      </c>
      <c r="R119" s="40" t="str">
        <f t="shared" si="5"/>
        <v>Cross-Sold</v>
      </c>
    </row>
    <row r="120" ht="14.25" customHeight="1" spans="1:18">
      <c r="A120" s="30" t="s">
        <v>211</v>
      </c>
      <c r="B120" s="17">
        <v>262</v>
      </c>
      <c r="C120" s="17" t="s">
        <v>35</v>
      </c>
      <c r="D120" s="17" t="s">
        <v>36</v>
      </c>
      <c r="E120" s="17" t="s">
        <v>60</v>
      </c>
      <c r="F120" s="31" t="str">
        <f>VLOOKUP(G120,'Policy Type'!$A:$B,2,FALSE)</f>
        <v>Others</v>
      </c>
      <c r="G120" s="17" t="s">
        <v>212</v>
      </c>
      <c r="H120" s="32">
        <v>45167</v>
      </c>
      <c r="I120" s="32">
        <v>45532</v>
      </c>
      <c r="J120" s="34">
        <v>1787100</v>
      </c>
      <c r="K120" s="34">
        <f t="shared" si="0"/>
        <v>321678</v>
      </c>
      <c r="L120" s="34">
        <f t="shared" si="1"/>
        <v>2108778</v>
      </c>
      <c r="M120" s="17">
        <f>L120*0.15</f>
        <v>316316.7</v>
      </c>
      <c r="N120" s="17" t="s">
        <v>39</v>
      </c>
      <c r="O120" s="35" t="s">
        <v>53</v>
      </c>
      <c r="P120" s="36" t="str">
        <f t="shared" si="3"/>
        <v>Old Client</v>
      </c>
      <c r="Q120" s="39" t="str">
        <f t="shared" si="4"/>
        <v>Yes</v>
      </c>
      <c r="R120" s="40" t="str">
        <f t="shared" si="5"/>
        <v>Cross-Sold</v>
      </c>
    </row>
    <row r="121" ht="14.25" customHeight="1" spans="1:18">
      <c r="A121" s="30" t="s">
        <v>213</v>
      </c>
      <c r="B121" s="17">
        <v>263</v>
      </c>
      <c r="C121" s="17" t="s">
        <v>35</v>
      </c>
      <c r="D121" s="17" t="s">
        <v>36</v>
      </c>
      <c r="E121" s="17" t="s">
        <v>37</v>
      </c>
      <c r="F121" s="31" t="str">
        <f>VLOOKUP(G121,'Policy Type'!$A:$B,2,FALSE)</f>
        <v>P&amp;C</v>
      </c>
      <c r="G121" s="17" t="s">
        <v>68</v>
      </c>
      <c r="H121" s="32">
        <v>45169</v>
      </c>
      <c r="I121" s="32">
        <v>45534</v>
      </c>
      <c r="J121" s="34">
        <v>2098700</v>
      </c>
      <c r="K121" s="34">
        <f t="shared" si="0"/>
        <v>377766</v>
      </c>
      <c r="L121" s="34">
        <f t="shared" si="1"/>
        <v>2476466</v>
      </c>
      <c r="M121" s="17">
        <f>L121*0.2</f>
        <v>495293.2</v>
      </c>
      <c r="N121" s="17" t="s">
        <v>39</v>
      </c>
      <c r="O121" s="35" t="s">
        <v>53</v>
      </c>
      <c r="P121" s="36" t="str">
        <f t="shared" si="3"/>
        <v>Old Client</v>
      </c>
      <c r="Q121" s="39" t="str">
        <f t="shared" si="4"/>
        <v>No</v>
      </c>
      <c r="R121" s="40" t="str">
        <f t="shared" si="5"/>
        <v/>
      </c>
    </row>
    <row r="122" ht="14.25" customHeight="1" spans="1:18">
      <c r="A122" s="30" t="s">
        <v>214</v>
      </c>
      <c r="B122" s="17">
        <v>264</v>
      </c>
      <c r="C122" s="17" t="s">
        <v>42</v>
      </c>
      <c r="D122" s="17" t="s">
        <v>36</v>
      </c>
      <c r="E122" s="17" t="s">
        <v>37</v>
      </c>
      <c r="F122" s="31" t="str">
        <f>VLOOKUP(G122,'Policy Type'!$A:$B,2,FALSE)</f>
        <v>Others</v>
      </c>
      <c r="G122" s="17" t="s">
        <v>154</v>
      </c>
      <c r="H122" s="32">
        <v>45168</v>
      </c>
      <c r="I122" s="32">
        <v>45533</v>
      </c>
      <c r="J122" s="34">
        <v>2927300</v>
      </c>
      <c r="K122" s="34">
        <f t="shared" si="0"/>
        <v>526914</v>
      </c>
      <c r="L122" s="34">
        <f t="shared" si="1"/>
        <v>3454214</v>
      </c>
      <c r="M122" s="17">
        <f>L122*0.15</f>
        <v>518132.1</v>
      </c>
      <c r="N122" s="17" t="s">
        <v>39</v>
      </c>
      <c r="O122" s="35" t="s">
        <v>53</v>
      </c>
      <c r="P122" s="36" t="str">
        <f t="shared" si="3"/>
        <v>Old Client</v>
      </c>
      <c r="Q122" s="39" t="str">
        <f t="shared" si="4"/>
        <v>Yes</v>
      </c>
      <c r="R122" s="40" t="str">
        <f t="shared" si="5"/>
        <v>Cross-Sold</v>
      </c>
    </row>
    <row r="123" ht="14.25" customHeight="1" spans="1:18">
      <c r="A123" s="30" t="s">
        <v>215</v>
      </c>
      <c r="B123" s="17">
        <v>265</v>
      </c>
      <c r="C123" s="17" t="s">
        <v>42</v>
      </c>
      <c r="D123" s="17" t="s">
        <v>36</v>
      </c>
      <c r="E123" s="17" t="s">
        <v>60</v>
      </c>
      <c r="F123" s="31" t="str">
        <f>VLOOKUP(G123,'Policy Type'!$A:$B,2,FALSE)</f>
        <v>P&amp;C</v>
      </c>
      <c r="G123" s="17" t="s">
        <v>98</v>
      </c>
      <c r="H123" s="32">
        <v>45156</v>
      </c>
      <c r="I123" s="32">
        <v>45521</v>
      </c>
      <c r="J123" s="34">
        <v>225900</v>
      </c>
      <c r="K123" s="34">
        <f t="shared" si="0"/>
        <v>40662</v>
      </c>
      <c r="L123" s="34">
        <f t="shared" si="1"/>
        <v>266562</v>
      </c>
      <c r="M123" s="17">
        <f>L123*0.2</f>
        <v>53312.4</v>
      </c>
      <c r="N123" s="17" t="s">
        <v>39</v>
      </c>
      <c r="O123" s="35" t="s">
        <v>53</v>
      </c>
      <c r="P123" s="36" t="str">
        <f t="shared" si="3"/>
        <v>New Client</v>
      </c>
      <c r="Q123" s="39" t="str">
        <f t="shared" si="4"/>
        <v>No</v>
      </c>
      <c r="R123" s="40" t="str">
        <f t="shared" si="5"/>
        <v/>
      </c>
    </row>
    <row r="124" ht="14.25" customHeight="1" spans="1:18">
      <c r="A124" s="30" t="s">
        <v>216</v>
      </c>
      <c r="B124" s="17">
        <v>266</v>
      </c>
      <c r="C124" s="17" t="s">
        <v>42</v>
      </c>
      <c r="D124" s="17" t="s">
        <v>36</v>
      </c>
      <c r="E124" s="17" t="s">
        <v>132</v>
      </c>
      <c r="F124" s="31" t="str">
        <f>VLOOKUP(G124,'Policy Type'!$A:$B,2,FALSE)</f>
        <v>Others</v>
      </c>
      <c r="G124" s="17" t="s">
        <v>217</v>
      </c>
      <c r="H124" s="32">
        <v>45156</v>
      </c>
      <c r="I124" s="32">
        <v>45521</v>
      </c>
      <c r="J124" s="34">
        <v>2160700</v>
      </c>
      <c r="K124" s="34">
        <f t="shared" si="0"/>
        <v>388926</v>
      </c>
      <c r="L124" s="34">
        <f t="shared" si="1"/>
        <v>2549626</v>
      </c>
      <c r="M124" s="17">
        <f t="shared" ref="M124:M125" si="31">L124*0.15</f>
        <v>382443.9</v>
      </c>
      <c r="N124" s="17" t="s">
        <v>52</v>
      </c>
      <c r="O124" s="35" t="s">
        <v>53</v>
      </c>
      <c r="P124" s="36" t="str">
        <f t="shared" si="3"/>
        <v>Old Client</v>
      </c>
      <c r="Q124" s="39" t="str">
        <f t="shared" si="4"/>
        <v>Yes</v>
      </c>
      <c r="R124" s="40" t="str">
        <f t="shared" si="5"/>
        <v>Cross-Sold</v>
      </c>
    </row>
    <row r="125" ht="14.25" customHeight="1" spans="1:18">
      <c r="A125" s="30" t="s">
        <v>218</v>
      </c>
      <c r="B125" s="17">
        <v>267</v>
      </c>
      <c r="C125" s="17" t="s">
        <v>57</v>
      </c>
      <c r="D125" s="17" t="s">
        <v>36</v>
      </c>
      <c r="E125" s="17" t="s">
        <v>91</v>
      </c>
      <c r="F125" s="31" t="str">
        <f>VLOOKUP(G125,'Policy Type'!$A:$B,2,FALSE)</f>
        <v>Others</v>
      </c>
      <c r="G125" s="17" t="s">
        <v>135</v>
      </c>
      <c r="H125" s="32">
        <v>45155</v>
      </c>
      <c r="I125" s="32">
        <v>45520</v>
      </c>
      <c r="J125" s="34">
        <v>690900</v>
      </c>
      <c r="K125" s="34">
        <f t="shared" si="0"/>
        <v>124362</v>
      </c>
      <c r="L125" s="34">
        <f t="shared" si="1"/>
        <v>815262</v>
      </c>
      <c r="M125" s="17">
        <f t="shared" si="31"/>
        <v>122289.3</v>
      </c>
      <c r="N125" s="17" t="s">
        <v>39</v>
      </c>
      <c r="O125" s="35" t="s">
        <v>53</v>
      </c>
      <c r="P125" s="36" t="str">
        <f t="shared" si="3"/>
        <v>Old Client</v>
      </c>
      <c r="Q125" s="39" t="str">
        <f t="shared" si="4"/>
        <v>Yes</v>
      </c>
      <c r="R125" s="40" t="str">
        <f t="shared" si="5"/>
        <v>Cross-Sold</v>
      </c>
    </row>
    <row r="126" ht="14.25" customHeight="1" spans="1:18">
      <c r="A126" s="30" t="s">
        <v>219</v>
      </c>
      <c r="B126" s="17">
        <v>268</v>
      </c>
      <c r="C126" s="17" t="s">
        <v>46</v>
      </c>
      <c r="D126" s="17" t="s">
        <v>47</v>
      </c>
      <c r="E126" s="17" t="s">
        <v>84</v>
      </c>
      <c r="F126" s="31" t="str">
        <f>VLOOKUP(G126,'Policy Type'!$A:$B,2,FALSE)</f>
        <v>Liability</v>
      </c>
      <c r="G126" s="17" t="s">
        <v>58</v>
      </c>
      <c r="H126" s="32">
        <v>45158</v>
      </c>
      <c r="I126" s="32">
        <v>45523</v>
      </c>
      <c r="J126" s="34">
        <v>3776000</v>
      </c>
      <c r="K126" s="34">
        <f t="shared" si="0"/>
        <v>679680</v>
      </c>
      <c r="L126" s="34">
        <f t="shared" si="1"/>
        <v>4455680</v>
      </c>
      <c r="M126" s="17">
        <f t="shared" ref="M126:M127" si="32">L126*0.05</f>
        <v>222784</v>
      </c>
      <c r="N126" s="17" t="s">
        <v>39</v>
      </c>
      <c r="O126" s="35" t="s">
        <v>53</v>
      </c>
      <c r="P126" s="36" t="str">
        <f t="shared" si="3"/>
        <v>New Client</v>
      </c>
      <c r="Q126" s="39" t="str">
        <f t="shared" si="4"/>
        <v>Yes</v>
      </c>
      <c r="R126" s="40" t="str">
        <f t="shared" si="5"/>
        <v/>
      </c>
    </row>
    <row r="127" ht="14.25" customHeight="1" spans="1:18">
      <c r="A127" s="30" t="s">
        <v>220</v>
      </c>
      <c r="B127" s="17">
        <v>269</v>
      </c>
      <c r="C127" s="17" t="s">
        <v>46</v>
      </c>
      <c r="D127" s="17" t="s">
        <v>88</v>
      </c>
      <c r="E127" s="17" t="s">
        <v>221</v>
      </c>
      <c r="F127" s="31" t="str">
        <f>VLOOKUP(G127,'Policy Type'!$A:$B,2,FALSE)</f>
        <v>Others</v>
      </c>
      <c r="G127" s="17" t="s">
        <v>124</v>
      </c>
      <c r="H127" s="32">
        <v>45154</v>
      </c>
      <c r="I127" s="32">
        <v>45519</v>
      </c>
      <c r="J127" s="34">
        <v>26582200</v>
      </c>
      <c r="K127" s="34">
        <f t="shared" si="0"/>
        <v>4784796</v>
      </c>
      <c r="L127" s="34">
        <f t="shared" si="1"/>
        <v>31366996</v>
      </c>
      <c r="M127" s="17">
        <f t="shared" si="32"/>
        <v>1568349.8</v>
      </c>
      <c r="N127" s="17" t="s">
        <v>39</v>
      </c>
      <c r="O127" s="35" t="s">
        <v>53</v>
      </c>
      <c r="P127" s="36" t="str">
        <f t="shared" si="3"/>
        <v>Old Client</v>
      </c>
      <c r="Q127" s="39" t="str">
        <f t="shared" si="4"/>
        <v>Yes</v>
      </c>
      <c r="R127" s="40" t="str">
        <f t="shared" si="5"/>
        <v>Cross-Sold</v>
      </c>
    </row>
    <row r="128" ht="14.25" customHeight="1" spans="1:18">
      <c r="A128" s="30" t="s">
        <v>222</v>
      </c>
      <c r="B128" s="17">
        <v>269</v>
      </c>
      <c r="C128" s="17" t="s">
        <v>42</v>
      </c>
      <c r="D128" s="17" t="s">
        <v>36</v>
      </c>
      <c r="E128" s="17" t="s">
        <v>132</v>
      </c>
      <c r="F128" s="31" t="str">
        <f>VLOOKUP(G128,'Policy Type'!$A:$B,2,FALSE)</f>
        <v>Liability</v>
      </c>
      <c r="G128" s="17" t="s">
        <v>121</v>
      </c>
      <c r="H128" s="32">
        <v>45156</v>
      </c>
      <c r="I128" s="32">
        <v>45521</v>
      </c>
      <c r="J128" s="34">
        <v>621100</v>
      </c>
      <c r="K128" s="34">
        <f t="shared" si="0"/>
        <v>111798</v>
      </c>
      <c r="L128" s="34">
        <f t="shared" si="1"/>
        <v>732898</v>
      </c>
      <c r="M128" s="17">
        <f t="shared" ref="M128:M129" si="33">L128*0.2</f>
        <v>146579.6</v>
      </c>
      <c r="N128" s="17" t="s">
        <v>39</v>
      </c>
      <c r="O128" s="35" t="s">
        <v>53</v>
      </c>
      <c r="P128" s="36" t="str">
        <f t="shared" si="3"/>
        <v>Old Client</v>
      </c>
      <c r="Q128" s="39" t="str">
        <f t="shared" si="4"/>
        <v>Yes</v>
      </c>
      <c r="R128" s="40" t="str">
        <f t="shared" si="5"/>
        <v/>
      </c>
    </row>
    <row r="129" ht="14.25" customHeight="1" spans="1:18">
      <c r="A129" s="30" t="s">
        <v>223</v>
      </c>
      <c r="B129" s="17">
        <v>270</v>
      </c>
      <c r="C129" s="17" t="s">
        <v>35</v>
      </c>
      <c r="D129" s="17" t="s">
        <v>36</v>
      </c>
      <c r="E129" s="17" t="s">
        <v>43</v>
      </c>
      <c r="F129" s="31" t="str">
        <f>VLOOKUP(G129,'Policy Type'!$A:$B,2,FALSE)</f>
        <v>P&amp;C</v>
      </c>
      <c r="G129" s="17" t="s">
        <v>55</v>
      </c>
      <c r="H129" s="32">
        <v>45154</v>
      </c>
      <c r="I129" s="32">
        <v>45519</v>
      </c>
      <c r="J129" s="34">
        <v>142190</v>
      </c>
      <c r="K129" s="34">
        <f t="shared" si="0"/>
        <v>25594.2</v>
      </c>
      <c r="L129" s="34">
        <f t="shared" si="1"/>
        <v>167784.2</v>
      </c>
      <c r="M129" s="17">
        <f t="shared" si="33"/>
        <v>33556.84</v>
      </c>
      <c r="N129" s="17" t="s">
        <v>52</v>
      </c>
      <c r="O129" s="35" t="s">
        <v>53</v>
      </c>
      <c r="P129" s="36" t="str">
        <f t="shared" si="3"/>
        <v>Old Client</v>
      </c>
      <c r="Q129" s="39" t="str">
        <f t="shared" si="4"/>
        <v>No</v>
      </c>
      <c r="R129" s="40" t="str">
        <f t="shared" si="5"/>
        <v/>
      </c>
    </row>
    <row r="130" ht="14.25" customHeight="1" spans="1:18">
      <c r="A130" s="30" t="s">
        <v>224</v>
      </c>
      <c r="B130" s="17">
        <v>59</v>
      </c>
      <c r="C130" s="17" t="s">
        <v>57</v>
      </c>
      <c r="D130" s="17" t="s">
        <v>36</v>
      </c>
      <c r="E130" s="17" t="s">
        <v>91</v>
      </c>
      <c r="F130" s="31" t="str">
        <f>VLOOKUP(G130,'Policy Type'!$A:$B,2,FALSE)</f>
        <v>Others</v>
      </c>
      <c r="G130" s="17" t="s">
        <v>135</v>
      </c>
      <c r="H130" s="32">
        <v>45151</v>
      </c>
      <c r="I130" s="32">
        <v>45516</v>
      </c>
      <c r="J130" s="34">
        <v>857200</v>
      </c>
      <c r="K130" s="34">
        <f t="shared" si="0"/>
        <v>154296</v>
      </c>
      <c r="L130" s="34">
        <f t="shared" si="1"/>
        <v>1011496</v>
      </c>
      <c r="M130" s="17">
        <f>L130*0.15</f>
        <v>151724.4</v>
      </c>
      <c r="N130" s="17" t="s">
        <v>39</v>
      </c>
      <c r="O130" s="35" t="s">
        <v>53</v>
      </c>
      <c r="P130" s="36" t="str">
        <f t="shared" si="3"/>
        <v>Old Client</v>
      </c>
      <c r="Q130" s="39" t="str">
        <f t="shared" si="4"/>
        <v>Yes</v>
      </c>
      <c r="R130" s="40" t="str">
        <f t="shared" si="5"/>
        <v>Cross-Sold</v>
      </c>
    </row>
    <row r="131" ht="14.25" customHeight="1" spans="1:18">
      <c r="A131" s="30" t="s">
        <v>225</v>
      </c>
      <c r="B131" s="17">
        <v>271</v>
      </c>
      <c r="C131" s="17" t="s">
        <v>46</v>
      </c>
      <c r="D131" s="17" t="s">
        <v>88</v>
      </c>
      <c r="E131" s="17" t="s">
        <v>78</v>
      </c>
      <c r="F131" s="31" t="str">
        <f>VLOOKUP(G131,'Policy Type'!$A:$B,2,FALSE)</f>
        <v>Others</v>
      </c>
      <c r="G131" s="17" t="s">
        <v>226</v>
      </c>
      <c r="H131" s="32">
        <v>45151</v>
      </c>
      <c r="I131" s="32">
        <v>45516</v>
      </c>
      <c r="J131" s="34">
        <v>3668500</v>
      </c>
      <c r="K131" s="34">
        <f t="shared" si="0"/>
        <v>660330</v>
      </c>
      <c r="L131" s="34">
        <f t="shared" si="1"/>
        <v>4328830</v>
      </c>
      <c r="M131" s="17">
        <f>L131*0.05</f>
        <v>216441.5</v>
      </c>
      <c r="N131" s="17" t="s">
        <v>39</v>
      </c>
      <c r="O131" s="35" t="s">
        <v>53</v>
      </c>
      <c r="P131" s="36" t="str">
        <f t="shared" si="3"/>
        <v>Old Client</v>
      </c>
      <c r="Q131" s="39" t="str">
        <f t="shared" si="4"/>
        <v>No</v>
      </c>
      <c r="R131" s="40" t="str">
        <f t="shared" si="5"/>
        <v/>
      </c>
    </row>
    <row r="132" ht="14.25" customHeight="1" spans="1:18">
      <c r="A132" s="30" t="s">
        <v>227</v>
      </c>
      <c r="B132" s="17">
        <v>272</v>
      </c>
      <c r="C132" s="17" t="s">
        <v>42</v>
      </c>
      <c r="D132" s="17" t="s">
        <v>36</v>
      </c>
      <c r="E132" s="17" t="s">
        <v>37</v>
      </c>
      <c r="F132" s="31" t="str">
        <f>VLOOKUP(G132,'Policy Type'!$A:$B,2,FALSE)</f>
        <v>Others</v>
      </c>
      <c r="G132" s="17" t="s">
        <v>152</v>
      </c>
      <c r="H132" s="32">
        <v>45156</v>
      </c>
      <c r="I132" s="32">
        <v>45521</v>
      </c>
      <c r="J132" s="34">
        <v>2577900</v>
      </c>
      <c r="K132" s="34">
        <f t="shared" si="0"/>
        <v>464022</v>
      </c>
      <c r="L132" s="34">
        <f t="shared" si="1"/>
        <v>3041922</v>
      </c>
      <c r="M132" s="17">
        <f>L132*0.15</f>
        <v>456288.3</v>
      </c>
      <c r="N132" s="17" t="s">
        <v>52</v>
      </c>
      <c r="O132" s="35" t="s">
        <v>53</v>
      </c>
      <c r="P132" s="36" t="str">
        <f t="shared" si="3"/>
        <v>Old Client</v>
      </c>
      <c r="Q132" s="39" t="str">
        <f t="shared" si="4"/>
        <v>Yes</v>
      </c>
      <c r="R132" s="40" t="str">
        <f t="shared" si="5"/>
        <v>Cross-Sold</v>
      </c>
    </row>
    <row r="133" ht="14.25" customHeight="1" spans="1:18">
      <c r="A133" s="30" t="s">
        <v>228</v>
      </c>
      <c r="B133" s="17">
        <v>273</v>
      </c>
      <c r="C133" s="17" t="s">
        <v>46</v>
      </c>
      <c r="D133" s="17" t="s">
        <v>76</v>
      </c>
      <c r="E133" s="17" t="s">
        <v>43</v>
      </c>
      <c r="F133" s="31" t="str">
        <f>VLOOKUP(G133,'Policy Type'!$A:$B,2,FALSE)</f>
        <v>P&amp;C</v>
      </c>
      <c r="G133" s="17" t="s">
        <v>72</v>
      </c>
      <c r="H133" s="32">
        <v>45163</v>
      </c>
      <c r="I133" s="32">
        <v>45528</v>
      </c>
      <c r="J133" s="34">
        <v>95800</v>
      </c>
      <c r="K133" s="34">
        <f t="shared" si="0"/>
        <v>17244</v>
      </c>
      <c r="L133" s="34">
        <f t="shared" si="1"/>
        <v>113044</v>
      </c>
      <c r="M133" s="17">
        <f>L133*0.05</f>
        <v>5652.2</v>
      </c>
      <c r="N133" s="17" t="s">
        <v>52</v>
      </c>
      <c r="O133" s="35" t="s">
        <v>53</v>
      </c>
      <c r="P133" s="36" t="str">
        <f t="shared" si="3"/>
        <v>New Client</v>
      </c>
      <c r="Q133" s="39" t="str">
        <f t="shared" si="4"/>
        <v>No</v>
      </c>
      <c r="R133" s="40" t="str">
        <f t="shared" si="5"/>
        <v/>
      </c>
    </row>
    <row r="134" ht="14.25" customHeight="1" spans="1:18">
      <c r="A134" s="30" t="s">
        <v>229</v>
      </c>
      <c r="B134" s="17">
        <v>274</v>
      </c>
      <c r="C134" s="17" t="s">
        <v>35</v>
      </c>
      <c r="D134" s="17" t="s">
        <v>36</v>
      </c>
      <c r="E134" s="17" t="s">
        <v>43</v>
      </c>
      <c r="F134" s="31" t="str">
        <f>VLOOKUP(G134,'Policy Type'!$A:$B,2,FALSE)</f>
        <v>Others</v>
      </c>
      <c r="G134" s="17" t="s">
        <v>230</v>
      </c>
      <c r="H134" s="32">
        <v>45158</v>
      </c>
      <c r="I134" s="32">
        <v>45523</v>
      </c>
      <c r="J134" s="34">
        <v>212400</v>
      </c>
      <c r="K134" s="34">
        <f t="shared" si="0"/>
        <v>38232</v>
      </c>
      <c r="L134" s="34">
        <f t="shared" si="1"/>
        <v>250632</v>
      </c>
      <c r="M134" s="17">
        <f t="shared" ref="M134:M137" si="34">L134*0.15</f>
        <v>37594.8</v>
      </c>
      <c r="N134" s="17" t="s">
        <v>52</v>
      </c>
      <c r="O134" s="35" t="s">
        <v>53</v>
      </c>
      <c r="P134" s="36" t="str">
        <f t="shared" si="3"/>
        <v>Old Client</v>
      </c>
      <c r="Q134" s="39" t="str">
        <f t="shared" si="4"/>
        <v>Yes</v>
      </c>
      <c r="R134" s="40" t="str">
        <f t="shared" si="5"/>
        <v>Cross-Sold</v>
      </c>
    </row>
    <row r="135" ht="14.25" customHeight="1" spans="1:18">
      <c r="A135" s="30" t="s">
        <v>231</v>
      </c>
      <c r="B135" s="17">
        <v>275</v>
      </c>
      <c r="C135" s="17" t="s">
        <v>35</v>
      </c>
      <c r="D135" s="17" t="s">
        <v>36</v>
      </c>
      <c r="E135" s="17" t="s">
        <v>43</v>
      </c>
      <c r="F135" s="31" t="str">
        <f>VLOOKUP(G135,'Policy Type'!$A:$B,2,FALSE)</f>
        <v>Others</v>
      </c>
      <c r="G135" s="17" t="s">
        <v>232</v>
      </c>
      <c r="H135" s="32">
        <v>45162</v>
      </c>
      <c r="I135" s="32">
        <v>45527</v>
      </c>
      <c r="J135" s="34">
        <v>826200</v>
      </c>
      <c r="K135" s="34">
        <f t="shared" si="0"/>
        <v>148716</v>
      </c>
      <c r="L135" s="34">
        <f t="shared" si="1"/>
        <v>974916</v>
      </c>
      <c r="M135" s="17">
        <f t="shared" si="34"/>
        <v>146237.4</v>
      </c>
      <c r="N135" s="17" t="s">
        <v>52</v>
      </c>
      <c r="O135" s="35" t="s">
        <v>53</v>
      </c>
      <c r="P135" s="36" t="str">
        <f t="shared" si="3"/>
        <v>Old Client</v>
      </c>
      <c r="Q135" s="39" t="str">
        <f t="shared" si="4"/>
        <v>No</v>
      </c>
      <c r="R135" s="40" t="str">
        <f t="shared" si="5"/>
        <v/>
      </c>
    </row>
    <row r="136" ht="14.25" customHeight="1" spans="1:18">
      <c r="A136" s="30" t="s">
        <v>233</v>
      </c>
      <c r="B136" s="17">
        <v>275</v>
      </c>
      <c r="C136" s="17" t="s">
        <v>42</v>
      </c>
      <c r="D136" s="17" t="s">
        <v>36</v>
      </c>
      <c r="E136" s="17" t="s">
        <v>43</v>
      </c>
      <c r="F136" s="31" t="str">
        <f>VLOOKUP(G136,'Policy Type'!$A:$B,2,FALSE)</f>
        <v>Others</v>
      </c>
      <c r="G136" s="17" t="s">
        <v>230</v>
      </c>
      <c r="H136" s="32">
        <v>45162</v>
      </c>
      <c r="I136" s="32">
        <v>45527</v>
      </c>
      <c r="J136" s="34">
        <v>100300</v>
      </c>
      <c r="K136" s="34">
        <f t="shared" si="0"/>
        <v>18054</v>
      </c>
      <c r="L136" s="34">
        <f t="shared" si="1"/>
        <v>118354</v>
      </c>
      <c r="M136" s="17">
        <f t="shared" si="34"/>
        <v>17753.1</v>
      </c>
      <c r="N136" s="17" t="s">
        <v>52</v>
      </c>
      <c r="O136" s="35" t="s">
        <v>53</v>
      </c>
      <c r="P136" s="36" t="str">
        <f t="shared" si="3"/>
        <v>Old Client</v>
      </c>
      <c r="Q136" s="39" t="str">
        <f t="shared" si="4"/>
        <v>No</v>
      </c>
      <c r="R136" s="40" t="str">
        <f t="shared" si="5"/>
        <v/>
      </c>
    </row>
    <row r="137" ht="14.25" customHeight="1" spans="1:18">
      <c r="A137" s="30" t="s">
        <v>234</v>
      </c>
      <c r="B137" s="17">
        <v>248</v>
      </c>
      <c r="C137" s="17" t="s">
        <v>42</v>
      </c>
      <c r="D137" s="17" t="s">
        <v>36</v>
      </c>
      <c r="E137" s="17" t="s">
        <v>43</v>
      </c>
      <c r="F137" s="31" t="str">
        <f>VLOOKUP(G137,'Policy Type'!$A:$B,2,FALSE)</f>
        <v>Others</v>
      </c>
      <c r="G137" s="17" t="s">
        <v>160</v>
      </c>
      <c r="H137" s="32">
        <v>45159</v>
      </c>
      <c r="I137" s="32">
        <v>45524</v>
      </c>
      <c r="J137" s="34">
        <v>1345200</v>
      </c>
      <c r="K137" s="34">
        <f t="shared" si="0"/>
        <v>242136</v>
      </c>
      <c r="L137" s="34">
        <f t="shared" si="1"/>
        <v>1587336</v>
      </c>
      <c r="M137" s="17">
        <f t="shared" si="34"/>
        <v>238100.4</v>
      </c>
      <c r="N137" s="17" t="s">
        <v>52</v>
      </c>
      <c r="O137" s="35" t="s">
        <v>53</v>
      </c>
      <c r="P137" s="36" t="str">
        <f t="shared" si="3"/>
        <v>Old Client</v>
      </c>
      <c r="Q137" s="39" t="str">
        <f t="shared" si="4"/>
        <v>No</v>
      </c>
      <c r="R137" s="40" t="str">
        <f t="shared" si="5"/>
        <v/>
      </c>
    </row>
    <row r="138" ht="14.25" customHeight="1" spans="1:18">
      <c r="A138" s="30" t="s">
        <v>235</v>
      </c>
      <c r="B138" s="17">
        <v>107</v>
      </c>
      <c r="C138" s="17" t="s">
        <v>46</v>
      </c>
      <c r="D138" s="17" t="s">
        <v>66</v>
      </c>
      <c r="E138" s="17" t="s">
        <v>37</v>
      </c>
      <c r="F138" s="31" t="str">
        <f>VLOOKUP(G138,'Policy Type'!$A:$B,2,FALSE)</f>
        <v>P&amp;C</v>
      </c>
      <c r="G138" s="17" t="s">
        <v>48</v>
      </c>
      <c r="H138" s="32">
        <v>45156</v>
      </c>
      <c r="I138" s="32">
        <v>45521</v>
      </c>
      <c r="J138" s="34">
        <v>708100</v>
      </c>
      <c r="K138" s="34">
        <f t="shared" si="0"/>
        <v>127458</v>
      </c>
      <c r="L138" s="34">
        <f t="shared" si="1"/>
        <v>835558</v>
      </c>
      <c r="M138" s="17">
        <f t="shared" ref="M138:M143" si="35">L138*0.05</f>
        <v>41777.9</v>
      </c>
      <c r="N138" s="17" t="s">
        <v>39</v>
      </c>
      <c r="O138" s="35" t="s">
        <v>49</v>
      </c>
      <c r="P138" s="36" t="str">
        <f t="shared" si="3"/>
        <v>Old Client</v>
      </c>
      <c r="Q138" s="39" t="str">
        <f t="shared" si="4"/>
        <v>No</v>
      </c>
      <c r="R138" s="40" t="str">
        <f t="shared" si="5"/>
        <v/>
      </c>
    </row>
    <row r="139" ht="14.25" customHeight="1" spans="1:18">
      <c r="A139" s="30" t="s">
        <v>236</v>
      </c>
      <c r="B139" s="17">
        <v>74</v>
      </c>
      <c r="C139" s="17" t="s">
        <v>46</v>
      </c>
      <c r="D139" s="17" t="s">
        <v>76</v>
      </c>
      <c r="E139" s="17" t="s">
        <v>60</v>
      </c>
      <c r="F139" s="31" t="str">
        <f>VLOOKUP(G139,'Policy Type'!$A:$B,2,FALSE)</f>
        <v>P&amp;C</v>
      </c>
      <c r="G139" s="17" t="s">
        <v>98</v>
      </c>
      <c r="H139" s="32">
        <v>45158</v>
      </c>
      <c r="I139" s="32">
        <v>45523</v>
      </c>
      <c r="J139" s="34">
        <v>3485100</v>
      </c>
      <c r="K139" s="34">
        <f t="shared" si="0"/>
        <v>627318</v>
      </c>
      <c r="L139" s="34">
        <f t="shared" si="1"/>
        <v>4112418</v>
      </c>
      <c r="M139" s="17">
        <f t="shared" si="35"/>
        <v>205620.9</v>
      </c>
      <c r="N139" s="17" t="s">
        <v>39</v>
      </c>
      <c r="O139" s="35" t="s">
        <v>49</v>
      </c>
      <c r="P139" s="36" t="str">
        <f t="shared" si="3"/>
        <v>Old Client</v>
      </c>
      <c r="Q139" s="39" t="str">
        <f t="shared" si="4"/>
        <v>Yes</v>
      </c>
      <c r="R139" s="40" t="str">
        <f t="shared" si="5"/>
        <v>Cross-Sold</v>
      </c>
    </row>
    <row r="140" ht="14.25" customHeight="1" spans="1:18">
      <c r="A140" s="30" t="s">
        <v>237</v>
      </c>
      <c r="B140" s="17">
        <v>74</v>
      </c>
      <c r="C140" s="17" t="s">
        <v>46</v>
      </c>
      <c r="D140" s="17" t="s">
        <v>76</v>
      </c>
      <c r="E140" s="17" t="s">
        <v>60</v>
      </c>
      <c r="F140" s="31" t="str">
        <f>VLOOKUP(G140,'Policy Type'!$A:$B,2,FALSE)</f>
        <v>P&amp;C</v>
      </c>
      <c r="G140" s="17" t="s">
        <v>44</v>
      </c>
      <c r="H140" s="32">
        <v>45158</v>
      </c>
      <c r="I140" s="32">
        <v>45523</v>
      </c>
      <c r="J140" s="34">
        <v>1119200</v>
      </c>
      <c r="K140" s="34">
        <f t="shared" si="0"/>
        <v>201456</v>
      </c>
      <c r="L140" s="34">
        <f t="shared" si="1"/>
        <v>1320656</v>
      </c>
      <c r="M140" s="17">
        <f t="shared" si="35"/>
        <v>66032.8</v>
      </c>
      <c r="N140" s="17" t="s">
        <v>39</v>
      </c>
      <c r="O140" s="35" t="s">
        <v>49</v>
      </c>
      <c r="P140" s="36" t="str">
        <f t="shared" si="3"/>
        <v>Old Client</v>
      </c>
      <c r="Q140" s="39" t="str">
        <f t="shared" si="4"/>
        <v>Yes</v>
      </c>
      <c r="R140" s="40" t="str">
        <f t="shared" si="5"/>
        <v>Cross-Sold</v>
      </c>
    </row>
    <row r="141" ht="14.25" customHeight="1" spans="1:18">
      <c r="A141" s="30" t="s">
        <v>238</v>
      </c>
      <c r="B141" s="17">
        <v>276</v>
      </c>
      <c r="C141" s="17" t="s">
        <v>46</v>
      </c>
      <c r="D141" s="17" t="s">
        <v>66</v>
      </c>
      <c r="E141" s="17" t="s">
        <v>37</v>
      </c>
      <c r="F141" s="31" t="str">
        <f>VLOOKUP(G141,'Policy Type'!$A:$B,2,FALSE)</f>
        <v>Others</v>
      </c>
      <c r="G141" s="17" t="s">
        <v>154</v>
      </c>
      <c r="H141" s="32">
        <v>45159</v>
      </c>
      <c r="I141" s="32">
        <v>45524</v>
      </c>
      <c r="J141" s="34">
        <v>1183800</v>
      </c>
      <c r="K141" s="34">
        <f t="shared" si="0"/>
        <v>213084</v>
      </c>
      <c r="L141" s="34">
        <f t="shared" si="1"/>
        <v>1396884</v>
      </c>
      <c r="M141" s="17">
        <f t="shared" si="35"/>
        <v>69844.2</v>
      </c>
      <c r="N141" s="17" t="s">
        <v>52</v>
      </c>
      <c r="O141" s="35" t="s">
        <v>49</v>
      </c>
      <c r="P141" s="36" t="str">
        <f t="shared" si="3"/>
        <v>New Client</v>
      </c>
      <c r="Q141" s="39" t="str">
        <f t="shared" si="4"/>
        <v>No</v>
      </c>
      <c r="R141" s="40" t="str">
        <f t="shared" si="5"/>
        <v/>
      </c>
    </row>
    <row r="142" ht="14.25" customHeight="1" spans="1:18">
      <c r="A142" s="30" t="s">
        <v>239</v>
      </c>
      <c r="B142" s="17">
        <v>277</v>
      </c>
      <c r="C142" s="17" t="s">
        <v>46</v>
      </c>
      <c r="D142" s="17" t="s">
        <v>66</v>
      </c>
      <c r="E142" s="17" t="s">
        <v>84</v>
      </c>
      <c r="F142" s="31" t="str">
        <f>VLOOKUP(G142,'Policy Type'!$A:$B,2,FALSE)</f>
        <v>Liability</v>
      </c>
      <c r="G142" s="17" t="s">
        <v>58</v>
      </c>
      <c r="H142" s="32">
        <v>45167</v>
      </c>
      <c r="I142" s="32">
        <v>45532</v>
      </c>
      <c r="J142" s="34">
        <v>1180000</v>
      </c>
      <c r="K142" s="34">
        <f t="shared" si="0"/>
        <v>212400</v>
      </c>
      <c r="L142" s="34">
        <f t="shared" si="1"/>
        <v>1392400</v>
      </c>
      <c r="M142" s="17">
        <f t="shared" si="35"/>
        <v>69620</v>
      </c>
      <c r="N142" s="17" t="s">
        <v>39</v>
      </c>
      <c r="O142" s="35" t="s">
        <v>53</v>
      </c>
      <c r="P142" s="36" t="str">
        <f t="shared" si="3"/>
        <v>Old Client</v>
      </c>
      <c r="Q142" s="39" t="str">
        <f t="shared" si="4"/>
        <v>Yes</v>
      </c>
      <c r="R142" s="40" t="str">
        <f t="shared" si="5"/>
        <v/>
      </c>
    </row>
    <row r="143" ht="14.25" customHeight="1" spans="1:18">
      <c r="A143" s="30" t="s">
        <v>240</v>
      </c>
      <c r="B143" s="17">
        <v>277</v>
      </c>
      <c r="C143" s="17" t="s">
        <v>46</v>
      </c>
      <c r="D143" s="17" t="s">
        <v>88</v>
      </c>
      <c r="E143" s="17" t="s">
        <v>84</v>
      </c>
      <c r="F143" s="31" t="str">
        <f>VLOOKUP(G143,'Policy Type'!$A:$B,2,FALSE)</f>
        <v>Liability</v>
      </c>
      <c r="G143" s="17" t="s">
        <v>86</v>
      </c>
      <c r="H143" s="32">
        <v>45167</v>
      </c>
      <c r="I143" s="32">
        <v>45532</v>
      </c>
      <c r="J143" s="34">
        <v>3186000</v>
      </c>
      <c r="K143" s="34">
        <f t="shared" si="0"/>
        <v>573480</v>
      </c>
      <c r="L143" s="34">
        <f t="shared" si="1"/>
        <v>3759480</v>
      </c>
      <c r="M143" s="17">
        <f t="shared" si="35"/>
        <v>187974</v>
      </c>
      <c r="N143" s="17" t="s">
        <v>39</v>
      </c>
      <c r="O143" s="35" t="s">
        <v>53</v>
      </c>
      <c r="P143" s="36" t="str">
        <f t="shared" si="3"/>
        <v>Old Client</v>
      </c>
      <c r="Q143" s="39" t="str">
        <f t="shared" si="4"/>
        <v>Yes</v>
      </c>
      <c r="R143" s="40" t="str">
        <f t="shared" si="5"/>
        <v/>
      </c>
    </row>
    <row r="144" ht="14.25" customHeight="1" spans="1:18">
      <c r="A144" s="30" t="s">
        <v>241</v>
      </c>
      <c r="B144" s="17">
        <v>277</v>
      </c>
      <c r="C144" s="17" t="s">
        <v>57</v>
      </c>
      <c r="D144" s="17" t="s">
        <v>36</v>
      </c>
      <c r="E144" s="17" t="s">
        <v>84</v>
      </c>
      <c r="F144" s="31" t="str">
        <f>VLOOKUP(G144,'Policy Type'!$A:$B,2,FALSE)</f>
        <v>Liability</v>
      </c>
      <c r="G144" s="17" t="s">
        <v>101</v>
      </c>
      <c r="H144" s="32">
        <v>45167</v>
      </c>
      <c r="I144" s="32">
        <v>45532</v>
      </c>
      <c r="J144" s="34">
        <v>743400</v>
      </c>
      <c r="K144" s="34">
        <f t="shared" si="0"/>
        <v>133812</v>
      </c>
      <c r="L144" s="34">
        <f t="shared" si="1"/>
        <v>877212</v>
      </c>
      <c r="M144" s="17">
        <f>L144*0.2</f>
        <v>175442.4</v>
      </c>
      <c r="N144" s="17" t="s">
        <v>39</v>
      </c>
      <c r="O144" s="35" t="s">
        <v>53</v>
      </c>
      <c r="P144" s="36" t="str">
        <f t="shared" si="3"/>
        <v>Old Client</v>
      </c>
      <c r="Q144" s="39" t="str">
        <f t="shared" si="4"/>
        <v>Yes</v>
      </c>
      <c r="R144" s="40" t="str">
        <f t="shared" si="5"/>
        <v/>
      </c>
    </row>
    <row r="145" ht="14.25" customHeight="1" spans="1:18">
      <c r="A145" s="30" t="s">
        <v>242</v>
      </c>
      <c r="B145" s="17">
        <v>278</v>
      </c>
      <c r="C145" s="17" t="s">
        <v>46</v>
      </c>
      <c r="D145" s="17" t="s">
        <v>47</v>
      </c>
      <c r="E145" s="17" t="s">
        <v>43</v>
      </c>
      <c r="F145" s="31" t="str">
        <f>VLOOKUP(G145,'Policy Type'!$A:$B,2,FALSE)</f>
        <v>P&amp;C</v>
      </c>
      <c r="G145" s="17" t="s">
        <v>92</v>
      </c>
      <c r="H145" s="32">
        <v>45160</v>
      </c>
      <c r="I145" s="32">
        <v>45525</v>
      </c>
      <c r="J145" s="34">
        <v>760000</v>
      </c>
      <c r="K145" s="34">
        <f t="shared" si="0"/>
        <v>136800</v>
      </c>
      <c r="L145" s="34">
        <f t="shared" si="1"/>
        <v>896800</v>
      </c>
      <c r="M145" s="17">
        <f>L145*0.05</f>
        <v>44840</v>
      </c>
      <c r="N145" s="17" t="s">
        <v>39</v>
      </c>
      <c r="O145" s="35" t="s">
        <v>53</v>
      </c>
      <c r="P145" s="36" t="str">
        <f t="shared" si="3"/>
        <v>New Client</v>
      </c>
      <c r="Q145" s="39" t="str">
        <f t="shared" si="4"/>
        <v>No</v>
      </c>
      <c r="R145" s="40" t="str">
        <f t="shared" si="5"/>
        <v/>
      </c>
    </row>
    <row r="146" ht="14.25" customHeight="1" spans="1:18">
      <c r="A146" s="30" t="s">
        <v>243</v>
      </c>
      <c r="B146" s="17">
        <v>279</v>
      </c>
      <c r="C146" s="17" t="s">
        <v>42</v>
      </c>
      <c r="D146" s="17" t="s">
        <v>36</v>
      </c>
      <c r="E146" s="17" t="s">
        <v>43</v>
      </c>
      <c r="F146" s="31" t="str">
        <f>VLOOKUP(G146,'Policy Type'!$A:$B,2,FALSE)</f>
        <v>Others</v>
      </c>
      <c r="G146" s="17" t="s">
        <v>168</v>
      </c>
      <c r="H146" s="32">
        <v>45159</v>
      </c>
      <c r="I146" s="32">
        <v>45524</v>
      </c>
      <c r="J146" s="34">
        <v>395800</v>
      </c>
      <c r="K146" s="34">
        <f t="shared" si="0"/>
        <v>71244</v>
      </c>
      <c r="L146" s="34">
        <f t="shared" si="1"/>
        <v>467044</v>
      </c>
      <c r="M146" s="17">
        <f t="shared" ref="M146:M147" si="36">L146*0.15</f>
        <v>70056.6</v>
      </c>
      <c r="N146" s="17" t="s">
        <v>52</v>
      </c>
      <c r="O146" s="35" t="s">
        <v>53</v>
      </c>
      <c r="P146" s="36" t="str">
        <f t="shared" si="3"/>
        <v>New Client</v>
      </c>
      <c r="Q146" s="39" t="str">
        <f t="shared" si="4"/>
        <v>No</v>
      </c>
      <c r="R146" s="40" t="str">
        <f t="shared" si="5"/>
        <v/>
      </c>
    </row>
    <row r="147" ht="14.25" customHeight="1" spans="1:18">
      <c r="A147" s="30" t="s">
        <v>244</v>
      </c>
      <c r="B147" s="17">
        <v>280</v>
      </c>
      <c r="C147" s="17" t="s">
        <v>57</v>
      </c>
      <c r="D147" s="17" t="s">
        <v>36</v>
      </c>
      <c r="E147" s="17" t="s">
        <v>132</v>
      </c>
      <c r="F147" s="31" t="str">
        <f>VLOOKUP(G147,'Policy Type'!$A:$B,2,FALSE)</f>
        <v>Others</v>
      </c>
      <c r="G147" s="17" t="s">
        <v>245</v>
      </c>
      <c r="H147" s="32">
        <v>45159</v>
      </c>
      <c r="I147" s="32">
        <v>45524</v>
      </c>
      <c r="J147" s="34">
        <v>483800</v>
      </c>
      <c r="K147" s="34">
        <f t="shared" si="0"/>
        <v>87084</v>
      </c>
      <c r="L147" s="34">
        <f t="shared" si="1"/>
        <v>570884</v>
      </c>
      <c r="M147" s="17">
        <f t="shared" si="36"/>
        <v>85632.6</v>
      </c>
      <c r="N147" s="17" t="s">
        <v>52</v>
      </c>
      <c r="O147" s="35" t="s">
        <v>49</v>
      </c>
      <c r="P147" s="36" t="str">
        <f t="shared" si="3"/>
        <v>New Client</v>
      </c>
      <c r="Q147" s="39" t="str">
        <f t="shared" si="4"/>
        <v>No</v>
      </c>
      <c r="R147" s="40" t="str">
        <f t="shared" si="5"/>
        <v/>
      </c>
    </row>
    <row r="148" ht="14.25" customHeight="1" spans="1:18">
      <c r="A148" s="30" t="s">
        <v>246</v>
      </c>
      <c r="B148" s="17">
        <v>281</v>
      </c>
      <c r="C148" s="17" t="s">
        <v>35</v>
      </c>
      <c r="D148" s="17" t="s">
        <v>36</v>
      </c>
      <c r="E148" s="17" t="s">
        <v>84</v>
      </c>
      <c r="F148" s="31" t="str">
        <f>VLOOKUP(G148,'Policy Type'!$A:$B,2,FALSE)</f>
        <v>Liability</v>
      </c>
      <c r="G148" s="17" t="s">
        <v>58</v>
      </c>
      <c r="H148" s="32">
        <v>45159</v>
      </c>
      <c r="I148" s="32">
        <v>45524</v>
      </c>
      <c r="J148" s="34">
        <v>8850000</v>
      </c>
      <c r="K148" s="34">
        <f t="shared" si="0"/>
        <v>1593000</v>
      </c>
      <c r="L148" s="34">
        <f t="shared" si="1"/>
        <v>10443000</v>
      </c>
      <c r="M148" s="17">
        <f t="shared" ref="M148:M151" si="37">L148*0.2</f>
        <v>2088600</v>
      </c>
      <c r="N148" s="17" t="s">
        <v>39</v>
      </c>
      <c r="O148" s="35" t="s">
        <v>49</v>
      </c>
      <c r="P148" s="36" t="str">
        <f t="shared" si="3"/>
        <v>Old Client</v>
      </c>
      <c r="Q148" s="39" t="str">
        <f t="shared" si="4"/>
        <v>Yes</v>
      </c>
      <c r="R148" s="40" t="str">
        <f t="shared" si="5"/>
        <v/>
      </c>
    </row>
    <row r="149" ht="14.25" customHeight="1" spans="1:18">
      <c r="A149" s="30" t="s">
        <v>247</v>
      </c>
      <c r="B149" s="17">
        <v>282</v>
      </c>
      <c r="C149" s="17" t="s">
        <v>35</v>
      </c>
      <c r="D149" s="17" t="s">
        <v>36</v>
      </c>
      <c r="E149" s="17" t="s">
        <v>37</v>
      </c>
      <c r="F149" s="31" t="str">
        <f>VLOOKUP(G149,'Policy Type'!$A:$B,2,FALSE)</f>
        <v>P&amp;C</v>
      </c>
      <c r="G149" s="17" t="s">
        <v>68</v>
      </c>
      <c r="H149" s="32">
        <v>45170</v>
      </c>
      <c r="I149" s="32">
        <v>45535</v>
      </c>
      <c r="J149" s="34">
        <v>520262</v>
      </c>
      <c r="K149" s="34">
        <f t="shared" si="0"/>
        <v>93647.16</v>
      </c>
      <c r="L149" s="34">
        <f t="shared" si="1"/>
        <v>613909.16</v>
      </c>
      <c r="M149" s="17">
        <f t="shared" si="37"/>
        <v>122781.832</v>
      </c>
      <c r="N149" s="17" t="s">
        <v>52</v>
      </c>
      <c r="O149" s="35" t="s">
        <v>53</v>
      </c>
      <c r="P149" s="36" t="str">
        <f t="shared" si="3"/>
        <v>Old Client</v>
      </c>
      <c r="Q149" s="39" t="str">
        <f t="shared" si="4"/>
        <v>Yes</v>
      </c>
      <c r="R149" s="40" t="str">
        <f t="shared" si="5"/>
        <v>Cross-Sold</v>
      </c>
    </row>
    <row r="150" ht="14.25" customHeight="1" spans="1:18">
      <c r="A150" s="30" t="s">
        <v>248</v>
      </c>
      <c r="B150" s="17">
        <v>283</v>
      </c>
      <c r="C150" s="17" t="s">
        <v>57</v>
      </c>
      <c r="D150" s="17" t="s">
        <v>36</v>
      </c>
      <c r="E150" s="17" t="s">
        <v>37</v>
      </c>
      <c r="F150" s="31" t="str">
        <f>VLOOKUP(G150,'Policy Type'!$A:$B,2,FALSE)</f>
        <v>P&amp;C</v>
      </c>
      <c r="G150" s="17" t="s">
        <v>68</v>
      </c>
      <c r="H150" s="32">
        <v>45160</v>
      </c>
      <c r="I150" s="32">
        <v>45525</v>
      </c>
      <c r="J150" s="34">
        <v>1014800</v>
      </c>
      <c r="K150" s="34">
        <f t="shared" si="0"/>
        <v>182664</v>
      </c>
      <c r="L150" s="34">
        <f t="shared" si="1"/>
        <v>1197464</v>
      </c>
      <c r="M150" s="17">
        <f t="shared" si="37"/>
        <v>239492.8</v>
      </c>
      <c r="N150" s="17" t="s">
        <v>39</v>
      </c>
      <c r="O150" s="35" t="s">
        <v>53</v>
      </c>
      <c r="P150" s="36" t="str">
        <f t="shared" si="3"/>
        <v>Old Client</v>
      </c>
      <c r="Q150" s="39" t="str">
        <f t="shared" si="4"/>
        <v>Yes</v>
      </c>
      <c r="R150" s="40" t="str">
        <f t="shared" si="5"/>
        <v>Cross-Sold</v>
      </c>
    </row>
    <row r="151" ht="14.25" customHeight="1" spans="1:18">
      <c r="A151" s="30" t="s">
        <v>249</v>
      </c>
      <c r="B151" s="17">
        <v>284</v>
      </c>
      <c r="C151" s="17" t="s">
        <v>57</v>
      </c>
      <c r="D151" s="17" t="s">
        <v>36</v>
      </c>
      <c r="E151" s="17" t="s">
        <v>37</v>
      </c>
      <c r="F151" s="31" t="str">
        <f>VLOOKUP(G151,'Policy Type'!$A:$B,2,FALSE)</f>
        <v>P&amp;C</v>
      </c>
      <c r="G151" s="17" t="s">
        <v>68</v>
      </c>
      <c r="H151" s="32">
        <v>45162</v>
      </c>
      <c r="I151" s="32">
        <v>45527</v>
      </c>
      <c r="J151" s="34">
        <v>1253160</v>
      </c>
      <c r="K151" s="34">
        <f t="shared" si="0"/>
        <v>225568.8</v>
      </c>
      <c r="L151" s="34">
        <f t="shared" si="1"/>
        <v>1478728.8</v>
      </c>
      <c r="M151" s="17">
        <f t="shared" si="37"/>
        <v>295745.76</v>
      </c>
      <c r="N151" s="17" t="s">
        <v>52</v>
      </c>
      <c r="O151" s="35" t="s">
        <v>40</v>
      </c>
      <c r="P151" s="36" t="str">
        <f t="shared" si="3"/>
        <v>New Client</v>
      </c>
      <c r="Q151" s="39" t="str">
        <f t="shared" si="4"/>
        <v>No</v>
      </c>
      <c r="R151" s="40" t="str">
        <f t="shared" si="5"/>
        <v/>
      </c>
    </row>
    <row r="152" ht="14.25" customHeight="1" spans="1:18">
      <c r="A152" s="30" t="s">
        <v>250</v>
      </c>
      <c r="B152" s="17">
        <v>285</v>
      </c>
      <c r="C152" s="17" t="s">
        <v>46</v>
      </c>
      <c r="D152" s="17" t="s">
        <v>47</v>
      </c>
      <c r="E152" s="17" t="s">
        <v>60</v>
      </c>
      <c r="F152" s="31" t="str">
        <f>VLOOKUP(G152,'Policy Type'!$A:$B,2,FALSE)</f>
        <v>Others</v>
      </c>
      <c r="G152" s="17" t="s">
        <v>170</v>
      </c>
      <c r="H152" s="32">
        <v>45163</v>
      </c>
      <c r="I152" s="32">
        <v>45528</v>
      </c>
      <c r="J152" s="34">
        <v>2865900</v>
      </c>
      <c r="K152" s="34">
        <f t="shared" si="0"/>
        <v>515862</v>
      </c>
      <c r="L152" s="34">
        <f t="shared" si="1"/>
        <v>3381762</v>
      </c>
      <c r="M152" s="17">
        <f>L152*0.05</f>
        <v>169088.1</v>
      </c>
      <c r="N152" s="17" t="s">
        <v>52</v>
      </c>
      <c r="O152" s="35" t="s">
        <v>53</v>
      </c>
      <c r="P152" s="36" t="str">
        <f t="shared" si="3"/>
        <v>Old Client</v>
      </c>
      <c r="Q152" s="39" t="str">
        <f t="shared" si="4"/>
        <v>No</v>
      </c>
      <c r="R152" s="40" t="str">
        <f t="shared" si="5"/>
        <v/>
      </c>
    </row>
    <row r="153" ht="14.25" customHeight="1" spans="1:18">
      <c r="A153" s="30" t="s">
        <v>251</v>
      </c>
      <c r="B153" s="17">
        <v>286</v>
      </c>
      <c r="C153" s="17" t="s">
        <v>42</v>
      </c>
      <c r="D153" s="17" t="s">
        <v>36</v>
      </c>
      <c r="E153" s="17" t="s">
        <v>60</v>
      </c>
      <c r="F153" s="31" t="str">
        <f>VLOOKUP(G153,'Policy Type'!$A:$B,2,FALSE)</f>
        <v>P&amp;C</v>
      </c>
      <c r="G153" s="17" t="s">
        <v>68</v>
      </c>
      <c r="H153" s="32">
        <v>45161</v>
      </c>
      <c r="I153" s="32">
        <v>45526</v>
      </c>
      <c r="J153" s="34">
        <v>1156872</v>
      </c>
      <c r="K153" s="34">
        <f t="shared" si="0"/>
        <v>208236.96</v>
      </c>
      <c r="L153" s="34">
        <f t="shared" si="1"/>
        <v>1365108.96</v>
      </c>
      <c r="M153" s="17">
        <f>L153*0.2</f>
        <v>273021.792</v>
      </c>
      <c r="N153" s="17" t="s">
        <v>39</v>
      </c>
      <c r="O153" s="35" t="s">
        <v>53</v>
      </c>
      <c r="P153" s="36" t="str">
        <f t="shared" si="3"/>
        <v>New Client</v>
      </c>
      <c r="Q153" s="39" t="str">
        <f t="shared" si="4"/>
        <v>No</v>
      </c>
      <c r="R153" s="40" t="str">
        <f t="shared" si="5"/>
        <v/>
      </c>
    </row>
    <row r="154" ht="14.25" customHeight="1" spans="1:18">
      <c r="A154" s="30" t="s">
        <v>252</v>
      </c>
      <c r="B154" s="17">
        <v>287</v>
      </c>
      <c r="C154" s="17" t="s">
        <v>35</v>
      </c>
      <c r="D154" s="17" t="s">
        <v>36</v>
      </c>
      <c r="E154" s="17" t="s">
        <v>60</v>
      </c>
      <c r="F154" s="31" t="str">
        <f>VLOOKUP(G154,'Policy Type'!$A:$B,2,FALSE)</f>
        <v>Others</v>
      </c>
      <c r="G154" s="17" t="s">
        <v>212</v>
      </c>
      <c r="H154" s="32">
        <v>45161</v>
      </c>
      <c r="I154" s="32">
        <v>45526</v>
      </c>
      <c r="J154" s="34">
        <v>1090000</v>
      </c>
      <c r="K154" s="34">
        <f t="shared" si="0"/>
        <v>196200</v>
      </c>
      <c r="L154" s="34">
        <f t="shared" si="1"/>
        <v>1286200</v>
      </c>
      <c r="M154" s="17">
        <f>L154*0.15</f>
        <v>192930</v>
      </c>
      <c r="N154" s="17" t="s">
        <v>39</v>
      </c>
      <c r="O154" s="35" t="s">
        <v>53</v>
      </c>
      <c r="P154" s="36" t="str">
        <f t="shared" si="3"/>
        <v>Old Client</v>
      </c>
      <c r="Q154" s="39" t="str">
        <f t="shared" si="4"/>
        <v>No</v>
      </c>
      <c r="R154" s="40" t="str">
        <f t="shared" si="5"/>
        <v/>
      </c>
    </row>
    <row r="155" ht="14.25" customHeight="1" spans="1:18">
      <c r="A155" s="30" t="s">
        <v>253</v>
      </c>
      <c r="B155" s="17">
        <v>287</v>
      </c>
      <c r="C155" s="17" t="s">
        <v>42</v>
      </c>
      <c r="D155" s="17" t="s">
        <v>36</v>
      </c>
      <c r="E155" s="17" t="s">
        <v>60</v>
      </c>
      <c r="F155" s="31" t="str">
        <f>VLOOKUP(G155,'Policy Type'!$A:$B,2,FALSE)</f>
        <v>P&amp;C</v>
      </c>
      <c r="G155" s="17" t="s">
        <v>44</v>
      </c>
      <c r="H155" s="32">
        <v>45161</v>
      </c>
      <c r="I155" s="32">
        <v>45526</v>
      </c>
      <c r="J155" s="34">
        <v>147300</v>
      </c>
      <c r="K155" s="34">
        <f t="shared" si="0"/>
        <v>26514</v>
      </c>
      <c r="L155" s="34">
        <f t="shared" si="1"/>
        <v>173814</v>
      </c>
      <c r="M155" s="17">
        <f t="shared" ref="M155:M156" si="38">L155*0.2</f>
        <v>34762.8</v>
      </c>
      <c r="N155" s="17" t="s">
        <v>39</v>
      </c>
      <c r="O155" s="35" t="s">
        <v>53</v>
      </c>
      <c r="P155" s="36" t="str">
        <f t="shared" si="3"/>
        <v>Old Client</v>
      </c>
      <c r="Q155" s="39" t="str">
        <f t="shared" si="4"/>
        <v>No</v>
      </c>
      <c r="R155" s="40" t="str">
        <f t="shared" si="5"/>
        <v/>
      </c>
    </row>
    <row r="156" ht="14.25" customHeight="1" spans="1:18">
      <c r="A156" s="30" t="s">
        <v>254</v>
      </c>
      <c r="B156" s="17">
        <v>288</v>
      </c>
      <c r="C156" s="17" t="s">
        <v>57</v>
      </c>
      <c r="D156" s="17" t="s">
        <v>36</v>
      </c>
      <c r="E156" s="17" t="s">
        <v>43</v>
      </c>
      <c r="F156" s="31" t="str">
        <f>VLOOKUP(G156,'Policy Type'!$A:$B,2,FALSE)</f>
        <v>P&amp;C</v>
      </c>
      <c r="G156" s="17" t="s">
        <v>68</v>
      </c>
      <c r="H156" s="32">
        <v>45167</v>
      </c>
      <c r="I156" s="32">
        <v>45532</v>
      </c>
      <c r="J156" s="34">
        <v>1827938</v>
      </c>
      <c r="K156" s="34">
        <f t="shared" si="0"/>
        <v>329028.84</v>
      </c>
      <c r="L156" s="34">
        <f t="shared" si="1"/>
        <v>2156966.84</v>
      </c>
      <c r="M156" s="17">
        <f t="shared" si="38"/>
        <v>431393.368</v>
      </c>
      <c r="N156" s="17" t="s">
        <v>52</v>
      </c>
      <c r="O156" s="35" t="s">
        <v>53</v>
      </c>
      <c r="P156" s="36" t="str">
        <f t="shared" si="3"/>
        <v>New Client</v>
      </c>
      <c r="Q156" s="39" t="str">
        <f t="shared" si="4"/>
        <v>No</v>
      </c>
      <c r="R156" s="40" t="str">
        <f t="shared" si="5"/>
        <v/>
      </c>
    </row>
    <row r="157" ht="14.25" customHeight="1" spans="1:18">
      <c r="A157" s="30" t="s">
        <v>255</v>
      </c>
      <c r="B157" s="17">
        <v>289</v>
      </c>
      <c r="C157" s="17" t="s">
        <v>35</v>
      </c>
      <c r="D157" s="17" t="s">
        <v>36</v>
      </c>
      <c r="E157" s="17" t="s">
        <v>37</v>
      </c>
      <c r="F157" s="31" t="str">
        <f>VLOOKUP(G157,'Policy Type'!$A:$B,2,FALSE)</f>
        <v>Others</v>
      </c>
      <c r="G157" s="17" t="s">
        <v>256</v>
      </c>
      <c r="H157" s="32">
        <v>45167</v>
      </c>
      <c r="I157" s="32">
        <v>45532</v>
      </c>
      <c r="J157" s="34">
        <v>1794400</v>
      </c>
      <c r="K157" s="34">
        <f t="shared" si="0"/>
        <v>322992</v>
      </c>
      <c r="L157" s="34">
        <f t="shared" si="1"/>
        <v>2117392</v>
      </c>
      <c r="M157" s="17">
        <f>L157*0.15</f>
        <v>317608.8</v>
      </c>
      <c r="N157" s="17" t="s">
        <v>39</v>
      </c>
      <c r="O157" s="35" t="s">
        <v>53</v>
      </c>
      <c r="P157" s="36" t="str">
        <f t="shared" si="3"/>
        <v>Old Client</v>
      </c>
      <c r="Q157" s="39" t="str">
        <f t="shared" si="4"/>
        <v>No</v>
      </c>
      <c r="R157" s="40" t="str">
        <f t="shared" si="5"/>
        <v/>
      </c>
    </row>
    <row r="158" ht="14.25" customHeight="1" spans="1:18">
      <c r="A158" s="30" t="s">
        <v>257</v>
      </c>
      <c r="B158" s="17">
        <v>289</v>
      </c>
      <c r="C158" s="17" t="s">
        <v>46</v>
      </c>
      <c r="D158" s="17" t="s">
        <v>47</v>
      </c>
      <c r="E158" s="17" t="s">
        <v>91</v>
      </c>
      <c r="F158" s="31" t="str">
        <f>VLOOKUP(G158,'Policy Type'!$A:$B,2,FALSE)</f>
        <v>P&amp;C</v>
      </c>
      <c r="G158" s="17" t="s">
        <v>92</v>
      </c>
      <c r="H158" s="32">
        <v>45167</v>
      </c>
      <c r="I158" s="32">
        <v>45532</v>
      </c>
      <c r="J158" s="34">
        <v>357400</v>
      </c>
      <c r="K158" s="34">
        <f t="shared" si="0"/>
        <v>64332</v>
      </c>
      <c r="L158" s="34">
        <f t="shared" si="1"/>
        <v>421732</v>
      </c>
      <c r="M158" s="17">
        <f>L158*0.05</f>
        <v>21086.6</v>
      </c>
      <c r="N158" s="17" t="s">
        <v>39</v>
      </c>
      <c r="O158" s="35" t="s">
        <v>53</v>
      </c>
      <c r="P158" s="36" t="str">
        <f t="shared" si="3"/>
        <v>Old Client</v>
      </c>
      <c r="Q158" s="39" t="str">
        <f t="shared" si="4"/>
        <v>No</v>
      </c>
      <c r="R158" s="40" t="str">
        <f t="shared" si="5"/>
        <v/>
      </c>
    </row>
    <row r="159" ht="14.25" customHeight="1" spans="1:18">
      <c r="A159" s="30" t="s">
        <v>258</v>
      </c>
      <c r="B159" s="17">
        <v>290</v>
      </c>
      <c r="C159" s="17" t="s">
        <v>42</v>
      </c>
      <c r="D159" s="17" t="s">
        <v>36</v>
      </c>
      <c r="E159" s="17" t="s">
        <v>91</v>
      </c>
      <c r="F159" s="31" t="str">
        <f>VLOOKUP(G159,'Policy Type'!$A:$B,2,FALSE)</f>
        <v>P&amp;C</v>
      </c>
      <c r="G159" s="17" t="s">
        <v>98</v>
      </c>
      <c r="H159" s="32">
        <v>45162</v>
      </c>
      <c r="I159" s="32">
        <v>45527</v>
      </c>
      <c r="J159" s="34">
        <v>960300</v>
      </c>
      <c r="K159" s="34">
        <f t="shared" si="0"/>
        <v>172854</v>
      </c>
      <c r="L159" s="34">
        <f t="shared" si="1"/>
        <v>1133154</v>
      </c>
      <c r="M159" s="17">
        <f>L159*0.2</f>
        <v>226630.8</v>
      </c>
      <c r="N159" s="17" t="s">
        <v>39</v>
      </c>
      <c r="O159" s="35" t="s">
        <v>49</v>
      </c>
      <c r="P159" s="36" t="str">
        <f t="shared" si="3"/>
        <v>Old Client</v>
      </c>
      <c r="Q159" s="39" t="str">
        <f t="shared" si="4"/>
        <v>No</v>
      </c>
      <c r="R159" s="40" t="str">
        <f t="shared" si="5"/>
        <v/>
      </c>
    </row>
    <row r="160" ht="14.25" customHeight="1" spans="1:18">
      <c r="A160" s="30" t="s">
        <v>259</v>
      </c>
      <c r="B160" s="17">
        <v>290</v>
      </c>
      <c r="C160" s="17" t="s">
        <v>46</v>
      </c>
      <c r="D160" s="17" t="s">
        <v>88</v>
      </c>
      <c r="E160" s="17" t="s">
        <v>91</v>
      </c>
      <c r="F160" s="31" t="str">
        <f>VLOOKUP(G160,'Policy Type'!$A:$B,2,FALSE)</f>
        <v>P&amp;C</v>
      </c>
      <c r="G160" s="17" t="s">
        <v>44</v>
      </c>
      <c r="H160" s="32">
        <v>45162</v>
      </c>
      <c r="I160" s="32">
        <v>45527</v>
      </c>
      <c r="J160" s="34">
        <v>236000</v>
      </c>
      <c r="K160" s="34">
        <f t="shared" si="0"/>
        <v>42480</v>
      </c>
      <c r="L160" s="34">
        <f t="shared" si="1"/>
        <v>278480</v>
      </c>
      <c r="M160" s="17">
        <f>L160*0.05</f>
        <v>13924</v>
      </c>
      <c r="N160" s="17" t="s">
        <v>39</v>
      </c>
      <c r="O160" s="35" t="s">
        <v>49</v>
      </c>
      <c r="P160" s="36" t="str">
        <f t="shared" si="3"/>
        <v>Old Client</v>
      </c>
      <c r="Q160" s="39" t="str">
        <f t="shared" si="4"/>
        <v>No</v>
      </c>
      <c r="R160" s="40" t="str">
        <f t="shared" si="5"/>
        <v/>
      </c>
    </row>
    <row r="161" ht="14.25" customHeight="1" spans="1:18">
      <c r="A161" s="30" t="s">
        <v>260</v>
      </c>
      <c r="B161" s="17">
        <v>291</v>
      </c>
      <c r="C161" s="17" t="s">
        <v>57</v>
      </c>
      <c r="D161" s="17" t="s">
        <v>36</v>
      </c>
      <c r="E161" s="17" t="s">
        <v>43</v>
      </c>
      <c r="F161" s="31" t="str">
        <f>VLOOKUP(G161,'Policy Type'!$A:$B,2,FALSE)</f>
        <v>Others</v>
      </c>
      <c r="G161" s="17" t="s">
        <v>168</v>
      </c>
      <c r="H161" s="32">
        <v>45165</v>
      </c>
      <c r="I161" s="32">
        <v>45530</v>
      </c>
      <c r="J161" s="34">
        <v>165800</v>
      </c>
      <c r="K161" s="34">
        <f t="shared" si="0"/>
        <v>29844</v>
      </c>
      <c r="L161" s="34">
        <f t="shared" si="1"/>
        <v>195644</v>
      </c>
      <c r="M161" s="17">
        <f t="shared" ref="M161:M162" si="39">L161*0.15</f>
        <v>29346.6</v>
      </c>
      <c r="N161" s="17" t="s">
        <v>52</v>
      </c>
      <c r="O161" s="35" t="s">
        <v>53</v>
      </c>
      <c r="P161" s="36" t="str">
        <f t="shared" si="3"/>
        <v>Old Client</v>
      </c>
      <c r="Q161" s="39" t="str">
        <f t="shared" si="4"/>
        <v>No</v>
      </c>
      <c r="R161" s="40" t="str">
        <f t="shared" si="5"/>
        <v/>
      </c>
    </row>
    <row r="162" ht="14.25" customHeight="1" spans="1:18">
      <c r="A162" s="30" t="s">
        <v>261</v>
      </c>
      <c r="B162" s="17">
        <v>291</v>
      </c>
      <c r="C162" s="17" t="s">
        <v>57</v>
      </c>
      <c r="D162" s="17" t="s">
        <v>36</v>
      </c>
      <c r="E162" s="17" t="s">
        <v>43</v>
      </c>
      <c r="F162" s="31" t="str">
        <f>VLOOKUP(G162,'Policy Type'!$A:$B,2,FALSE)</f>
        <v>Others</v>
      </c>
      <c r="G162" s="17" t="s">
        <v>168</v>
      </c>
      <c r="H162" s="32">
        <v>45162</v>
      </c>
      <c r="I162" s="32">
        <v>45527</v>
      </c>
      <c r="J162" s="34">
        <v>148400</v>
      </c>
      <c r="K162" s="34">
        <f t="shared" si="0"/>
        <v>26712</v>
      </c>
      <c r="L162" s="34">
        <f t="shared" si="1"/>
        <v>175112</v>
      </c>
      <c r="M162" s="17">
        <f t="shared" si="39"/>
        <v>26266.8</v>
      </c>
      <c r="N162" s="17" t="s">
        <v>52</v>
      </c>
      <c r="O162" s="35" t="s">
        <v>53</v>
      </c>
      <c r="P162" s="36" t="str">
        <f t="shared" si="3"/>
        <v>Old Client</v>
      </c>
      <c r="Q162" s="39" t="str">
        <f t="shared" si="4"/>
        <v>No</v>
      </c>
      <c r="R162" s="40" t="str">
        <f t="shared" si="5"/>
        <v/>
      </c>
    </row>
    <row r="163" ht="14.25" customHeight="1" spans="1:18">
      <c r="A163" s="30" t="s">
        <v>262</v>
      </c>
      <c r="B163" s="17">
        <v>293</v>
      </c>
      <c r="C163" s="17" t="s">
        <v>42</v>
      </c>
      <c r="D163" s="17" t="s">
        <v>36</v>
      </c>
      <c r="E163" s="17" t="s">
        <v>37</v>
      </c>
      <c r="F163" s="31" t="str">
        <f>VLOOKUP(G163,'Policy Type'!$A:$B,2,FALSE)</f>
        <v>P&amp;C</v>
      </c>
      <c r="G163" s="17" t="s">
        <v>80</v>
      </c>
      <c r="H163" s="32">
        <v>45160</v>
      </c>
      <c r="I163" s="32">
        <v>45160</v>
      </c>
      <c r="J163" s="34">
        <v>121800</v>
      </c>
      <c r="K163" s="34">
        <f t="shared" si="0"/>
        <v>21924</v>
      </c>
      <c r="L163" s="34">
        <f t="shared" si="1"/>
        <v>143724</v>
      </c>
      <c r="M163" s="17">
        <f t="shared" ref="M163:M164" si="40">L163*0.2</f>
        <v>28744.8</v>
      </c>
      <c r="N163" s="17" t="s">
        <v>39</v>
      </c>
      <c r="O163" s="35" t="s">
        <v>49</v>
      </c>
      <c r="P163" s="36" t="str">
        <f t="shared" si="3"/>
        <v>Old Client</v>
      </c>
      <c r="Q163" s="39" t="str">
        <f t="shared" si="4"/>
        <v>Yes</v>
      </c>
      <c r="R163" s="40" t="str">
        <f t="shared" si="5"/>
        <v>Cross-Sold</v>
      </c>
    </row>
    <row r="164" ht="14.25" customHeight="1" spans="1:18">
      <c r="A164" s="30" t="s">
        <v>263</v>
      </c>
      <c r="B164" s="17">
        <v>294</v>
      </c>
      <c r="C164" s="17" t="s">
        <v>35</v>
      </c>
      <c r="D164" s="17" t="s">
        <v>36</v>
      </c>
      <c r="E164" s="17" t="s">
        <v>37</v>
      </c>
      <c r="F164" s="31" t="str">
        <f>VLOOKUP(G164,'Policy Type'!$A:$B,2,FALSE)</f>
        <v>P&amp;C</v>
      </c>
      <c r="G164" s="17" t="s">
        <v>80</v>
      </c>
      <c r="H164" s="32">
        <v>45160</v>
      </c>
      <c r="I164" s="32">
        <v>45160</v>
      </c>
      <c r="J164" s="34">
        <v>270700</v>
      </c>
      <c r="K164" s="34">
        <f t="shared" si="0"/>
        <v>48726</v>
      </c>
      <c r="L164" s="34">
        <f t="shared" si="1"/>
        <v>319426</v>
      </c>
      <c r="M164" s="17">
        <f t="shared" si="40"/>
        <v>63885.2</v>
      </c>
      <c r="N164" s="17" t="s">
        <v>39</v>
      </c>
      <c r="O164" s="35" t="s">
        <v>49</v>
      </c>
      <c r="P164" s="36" t="str">
        <f t="shared" si="3"/>
        <v>Old Client</v>
      </c>
      <c r="Q164" s="39" t="str">
        <f t="shared" si="4"/>
        <v>Yes</v>
      </c>
      <c r="R164" s="40" t="str">
        <f t="shared" si="5"/>
        <v>Cross-Sold</v>
      </c>
    </row>
    <row r="165" ht="14.25" customHeight="1" spans="1:18">
      <c r="A165" s="30" t="s">
        <v>264</v>
      </c>
      <c r="B165" s="17">
        <v>295</v>
      </c>
      <c r="C165" s="17" t="s">
        <v>46</v>
      </c>
      <c r="D165" s="17" t="s">
        <v>47</v>
      </c>
      <c r="E165" s="17" t="s">
        <v>37</v>
      </c>
      <c r="F165" s="31" t="str">
        <f>VLOOKUP(G165,'Policy Type'!$A:$B,2,FALSE)</f>
        <v>P&amp;C</v>
      </c>
      <c r="G165" s="17" t="s">
        <v>80</v>
      </c>
      <c r="H165" s="32">
        <v>45160</v>
      </c>
      <c r="I165" s="32">
        <v>45160</v>
      </c>
      <c r="J165" s="34">
        <v>563000</v>
      </c>
      <c r="K165" s="34">
        <f t="shared" si="0"/>
        <v>101340</v>
      </c>
      <c r="L165" s="34">
        <f t="shared" si="1"/>
        <v>664340</v>
      </c>
      <c r="M165" s="17">
        <f>L165*0.05</f>
        <v>33217</v>
      </c>
      <c r="N165" s="17" t="s">
        <v>39</v>
      </c>
      <c r="O165" s="35" t="s">
        <v>49</v>
      </c>
      <c r="P165" s="36" t="str">
        <f t="shared" si="3"/>
        <v>Old Client</v>
      </c>
      <c r="Q165" s="39" t="str">
        <f t="shared" si="4"/>
        <v>Yes</v>
      </c>
      <c r="R165" s="40" t="str">
        <f t="shared" si="5"/>
        <v>Cross-Sold</v>
      </c>
    </row>
    <row r="166" ht="14.25" customHeight="1" spans="1:18">
      <c r="A166" s="30" t="s">
        <v>265</v>
      </c>
      <c r="B166" s="17">
        <v>296</v>
      </c>
      <c r="C166" s="17" t="s">
        <v>42</v>
      </c>
      <c r="D166" s="17" t="s">
        <v>36</v>
      </c>
      <c r="E166" s="17" t="s">
        <v>84</v>
      </c>
      <c r="F166" s="31" t="str">
        <f>VLOOKUP(G166,'Policy Type'!$A:$B,2,FALSE)</f>
        <v>Liability</v>
      </c>
      <c r="G166" s="17" t="s">
        <v>58</v>
      </c>
      <c r="H166" s="32">
        <v>45163</v>
      </c>
      <c r="I166" s="32">
        <v>45528</v>
      </c>
      <c r="J166" s="34">
        <v>1180000</v>
      </c>
      <c r="K166" s="34">
        <f t="shared" si="0"/>
        <v>212400</v>
      </c>
      <c r="L166" s="34">
        <f t="shared" si="1"/>
        <v>1392400</v>
      </c>
      <c r="M166" s="17">
        <f t="shared" ref="M166:M168" si="41">L166*0.2</f>
        <v>278480</v>
      </c>
      <c r="N166" s="17" t="s">
        <v>39</v>
      </c>
      <c r="O166" s="35" t="s">
        <v>53</v>
      </c>
      <c r="P166" s="36" t="str">
        <f t="shared" si="3"/>
        <v>Old Client</v>
      </c>
      <c r="Q166" s="39" t="str">
        <f t="shared" si="4"/>
        <v>Yes</v>
      </c>
      <c r="R166" s="40" t="str">
        <f t="shared" si="5"/>
        <v/>
      </c>
    </row>
    <row r="167" ht="14.25" customHeight="1" spans="1:18">
      <c r="A167" s="30" t="s">
        <v>266</v>
      </c>
      <c r="B167" s="17">
        <v>296</v>
      </c>
      <c r="C167" s="17" t="s">
        <v>57</v>
      </c>
      <c r="D167" s="17" t="s">
        <v>36</v>
      </c>
      <c r="E167" s="17" t="s">
        <v>84</v>
      </c>
      <c r="F167" s="31" t="str">
        <f>VLOOKUP(G167,'Policy Type'!$A:$B,2,FALSE)</f>
        <v>Liability</v>
      </c>
      <c r="G167" s="17" t="s">
        <v>86</v>
      </c>
      <c r="H167" s="32">
        <v>45163</v>
      </c>
      <c r="I167" s="32">
        <v>45528</v>
      </c>
      <c r="J167" s="34">
        <v>3186000</v>
      </c>
      <c r="K167" s="34">
        <f t="shared" si="0"/>
        <v>573480</v>
      </c>
      <c r="L167" s="34">
        <f t="shared" si="1"/>
        <v>3759480</v>
      </c>
      <c r="M167" s="17">
        <f t="shared" si="41"/>
        <v>751896</v>
      </c>
      <c r="N167" s="17" t="s">
        <v>39</v>
      </c>
      <c r="O167" s="35" t="s">
        <v>53</v>
      </c>
      <c r="P167" s="36" t="str">
        <f t="shared" si="3"/>
        <v>Old Client</v>
      </c>
      <c r="Q167" s="39" t="str">
        <f t="shared" si="4"/>
        <v>Yes</v>
      </c>
      <c r="R167" s="40" t="str">
        <f t="shared" si="5"/>
        <v/>
      </c>
    </row>
    <row r="168" ht="14.25" customHeight="1" spans="1:18">
      <c r="A168" s="30" t="s">
        <v>267</v>
      </c>
      <c r="B168" s="17">
        <v>297</v>
      </c>
      <c r="C168" s="17" t="s">
        <v>35</v>
      </c>
      <c r="D168" s="17" t="s">
        <v>36</v>
      </c>
      <c r="E168" s="17" t="s">
        <v>84</v>
      </c>
      <c r="F168" s="31" t="str">
        <f>VLOOKUP(G168,'Policy Type'!$A:$B,2,FALSE)</f>
        <v>Liability</v>
      </c>
      <c r="G168" s="17" t="s">
        <v>58</v>
      </c>
      <c r="H168" s="32">
        <v>45160</v>
      </c>
      <c r="I168" s="32">
        <v>45525</v>
      </c>
      <c r="J168" s="34">
        <v>1180000</v>
      </c>
      <c r="K168" s="34">
        <f t="shared" si="0"/>
        <v>212400</v>
      </c>
      <c r="L168" s="34">
        <f t="shared" si="1"/>
        <v>1392400</v>
      </c>
      <c r="M168" s="17">
        <f t="shared" si="41"/>
        <v>278480</v>
      </c>
      <c r="N168" s="17" t="s">
        <v>39</v>
      </c>
      <c r="O168" s="35" t="s">
        <v>49</v>
      </c>
      <c r="P168" s="36" t="str">
        <f t="shared" si="3"/>
        <v>New Client</v>
      </c>
      <c r="Q168" s="39" t="str">
        <f t="shared" si="4"/>
        <v>Yes</v>
      </c>
      <c r="R168" s="40" t="str">
        <f t="shared" si="5"/>
        <v/>
      </c>
    </row>
    <row r="169" ht="14.25" customHeight="1" spans="1:18">
      <c r="A169" s="30" t="s">
        <v>268</v>
      </c>
      <c r="B169" s="17">
        <v>298</v>
      </c>
      <c r="C169" s="17" t="s">
        <v>35</v>
      </c>
      <c r="D169" s="17" t="s">
        <v>36</v>
      </c>
      <c r="E169" s="17" t="s">
        <v>60</v>
      </c>
      <c r="F169" s="31" t="str">
        <f>VLOOKUP(G169,'Policy Type'!$A:$B,2,FALSE)</f>
        <v>Others</v>
      </c>
      <c r="G169" s="17" t="s">
        <v>170</v>
      </c>
      <c r="H169" s="32">
        <v>45163</v>
      </c>
      <c r="I169" s="32">
        <v>45528</v>
      </c>
      <c r="J169" s="34">
        <v>3591000</v>
      </c>
      <c r="K169" s="34">
        <f t="shared" si="0"/>
        <v>646380</v>
      </c>
      <c r="L169" s="34">
        <f t="shared" si="1"/>
        <v>4237380</v>
      </c>
      <c r="M169" s="17">
        <f t="shared" ref="M169:M171" si="42">L169*0.15</f>
        <v>635607</v>
      </c>
      <c r="N169" s="17" t="s">
        <v>52</v>
      </c>
      <c r="O169" s="35" t="s">
        <v>53</v>
      </c>
      <c r="P169" s="36" t="str">
        <f t="shared" si="3"/>
        <v>Old Client</v>
      </c>
      <c r="Q169" s="39" t="str">
        <f t="shared" si="4"/>
        <v>Yes</v>
      </c>
      <c r="R169" s="40" t="str">
        <f t="shared" si="5"/>
        <v>Cross-Sold</v>
      </c>
    </row>
    <row r="170" ht="14.25" customHeight="1" spans="1:18">
      <c r="A170" s="30" t="s">
        <v>269</v>
      </c>
      <c r="B170" s="17">
        <v>260</v>
      </c>
      <c r="C170" s="17" t="s">
        <v>42</v>
      </c>
      <c r="D170" s="17" t="s">
        <v>36</v>
      </c>
      <c r="E170" s="17" t="s">
        <v>60</v>
      </c>
      <c r="F170" s="31" t="str">
        <f>VLOOKUP(G170,'Policy Type'!$A:$B,2,FALSE)</f>
        <v>Others</v>
      </c>
      <c r="G170" s="17" t="s">
        <v>270</v>
      </c>
      <c r="H170" s="32">
        <v>45159</v>
      </c>
      <c r="I170" s="32">
        <v>45524</v>
      </c>
      <c r="J170" s="34">
        <v>2722700</v>
      </c>
      <c r="K170" s="34">
        <f t="shared" si="0"/>
        <v>490086</v>
      </c>
      <c r="L170" s="34">
        <f t="shared" si="1"/>
        <v>3212786</v>
      </c>
      <c r="M170" s="17">
        <f t="shared" si="42"/>
        <v>481917.9</v>
      </c>
      <c r="N170" s="17" t="s">
        <v>52</v>
      </c>
      <c r="O170" s="35" t="s">
        <v>53</v>
      </c>
      <c r="P170" s="36" t="str">
        <f t="shared" si="3"/>
        <v>Old Client</v>
      </c>
      <c r="Q170" s="39" t="str">
        <f t="shared" si="4"/>
        <v>No</v>
      </c>
      <c r="R170" s="40" t="str">
        <f t="shared" si="5"/>
        <v/>
      </c>
    </row>
    <row r="171" ht="14.25" customHeight="1" spans="1:18">
      <c r="A171" s="30" t="s">
        <v>271</v>
      </c>
      <c r="B171" s="17">
        <v>299</v>
      </c>
      <c r="C171" s="17" t="s">
        <v>42</v>
      </c>
      <c r="D171" s="17" t="s">
        <v>36</v>
      </c>
      <c r="E171" s="17" t="s">
        <v>43</v>
      </c>
      <c r="F171" s="31" t="str">
        <f>VLOOKUP(G171,'Policy Type'!$A:$B,2,FALSE)</f>
        <v>Others</v>
      </c>
      <c r="G171" s="17" t="s">
        <v>160</v>
      </c>
      <c r="H171" s="32">
        <v>45163</v>
      </c>
      <c r="I171" s="32">
        <v>45528</v>
      </c>
      <c r="J171" s="34">
        <v>2127300</v>
      </c>
      <c r="K171" s="34">
        <f t="shared" si="0"/>
        <v>382914</v>
      </c>
      <c r="L171" s="34">
        <f t="shared" si="1"/>
        <v>2510214</v>
      </c>
      <c r="M171" s="17">
        <f t="shared" si="42"/>
        <v>376532.1</v>
      </c>
      <c r="N171" s="17" t="s">
        <v>52</v>
      </c>
      <c r="O171" s="35" t="s">
        <v>53</v>
      </c>
      <c r="P171" s="36" t="str">
        <f t="shared" si="3"/>
        <v>Old Client</v>
      </c>
      <c r="Q171" s="39" t="str">
        <f t="shared" si="4"/>
        <v>Yes</v>
      </c>
      <c r="R171" s="40" t="str">
        <f t="shared" si="5"/>
        <v>Cross-Sold</v>
      </c>
    </row>
    <row r="172" ht="14.25" customHeight="1" spans="1:18">
      <c r="A172" s="30" t="s">
        <v>272</v>
      </c>
      <c r="B172" s="17">
        <v>300</v>
      </c>
      <c r="C172" s="17" t="s">
        <v>46</v>
      </c>
      <c r="D172" s="17" t="s">
        <v>88</v>
      </c>
      <c r="E172" s="17" t="s">
        <v>43</v>
      </c>
      <c r="F172" s="31" t="str">
        <f>VLOOKUP(G172,'Policy Type'!$A:$B,2,FALSE)</f>
        <v>P&amp;C</v>
      </c>
      <c r="G172" s="17" t="s">
        <v>89</v>
      </c>
      <c r="H172" s="32">
        <v>45163</v>
      </c>
      <c r="I172" s="32">
        <v>45528</v>
      </c>
      <c r="J172" s="34">
        <v>1492000</v>
      </c>
      <c r="K172" s="34">
        <f t="shared" si="0"/>
        <v>268560</v>
      </c>
      <c r="L172" s="34">
        <f t="shared" si="1"/>
        <v>1760560</v>
      </c>
      <c r="M172" s="17">
        <f>L172*0.05</f>
        <v>88028</v>
      </c>
      <c r="N172" s="17" t="s">
        <v>52</v>
      </c>
      <c r="O172" s="35" t="s">
        <v>40</v>
      </c>
      <c r="P172" s="36" t="str">
        <f t="shared" si="3"/>
        <v>New Client</v>
      </c>
      <c r="Q172" s="39" t="str">
        <f t="shared" si="4"/>
        <v>No</v>
      </c>
      <c r="R172" s="40" t="str">
        <f t="shared" si="5"/>
        <v/>
      </c>
    </row>
    <row r="173" ht="14.25" customHeight="1" spans="1:18">
      <c r="A173" s="30" t="s">
        <v>273</v>
      </c>
      <c r="B173" s="17">
        <v>29</v>
      </c>
      <c r="C173" s="17" t="s">
        <v>42</v>
      </c>
      <c r="D173" s="17" t="s">
        <v>36</v>
      </c>
      <c r="E173" s="17" t="s">
        <v>37</v>
      </c>
      <c r="F173" s="31" t="str">
        <f>VLOOKUP(G173,'Policy Type'!$A:$B,2,FALSE)</f>
        <v>Others</v>
      </c>
      <c r="G173" s="17" t="s">
        <v>111</v>
      </c>
      <c r="H173" s="32">
        <v>45199</v>
      </c>
      <c r="I173" s="32">
        <v>45213</v>
      </c>
      <c r="J173" s="34">
        <v>74600</v>
      </c>
      <c r="K173" s="34">
        <f t="shared" si="0"/>
        <v>13428</v>
      </c>
      <c r="L173" s="34">
        <f t="shared" si="1"/>
        <v>88028</v>
      </c>
      <c r="M173" s="17">
        <f>L173*0.15</f>
        <v>13204.2</v>
      </c>
      <c r="N173" s="17" t="s">
        <v>52</v>
      </c>
      <c r="O173" s="35" t="s">
        <v>49</v>
      </c>
      <c r="P173" s="36" t="str">
        <f t="shared" si="3"/>
        <v>Old Client</v>
      </c>
      <c r="Q173" s="39" t="str">
        <f t="shared" si="4"/>
        <v>Yes</v>
      </c>
      <c r="R173" s="40" t="str">
        <f t="shared" si="5"/>
        <v>Cross-Sold</v>
      </c>
    </row>
    <row r="174" ht="14.25" customHeight="1" spans="1:18">
      <c r="A174" s="30" t="s">
        <v>274</v>
      </c>
      <c r="B174" s="17">
        <v>170</v>
      </c>
      <c r="C174" s="17" t="s">
        <v>42</v>
      </c>
      <c r="D174" s="17" t="s">
        <v>36</v>
      </c>
      <c r="E174" s="17" t="s">
        <v>43</v>
      </c>
      <c r="F174" s="31" t="str">
        <f>VLOOKUP(G174,'Policy Type'!$A:$B,2,FALSE)</f>
        <v>P&amp;C</v>
      </c>
      <c r="G174" s="17" t="s">
        <v>68</v>
      </c>
      <c r="H174" s="32">
        <v>45162</v>
      </c>
      <c r="I174" s="32">
        <v>45527</v>
      </c>
      <c r="J174" s="34">
        <v>2746568</v>
      </c>
      <c r="K174" s="34">
        <f t="shared" si="0"/>
        <v>494382.24</v>
      </c>
      <c r="L174" s="34">
        <f t="shared" si="1"/>
        <v>3240950.24</v>
      </c>
      <c r="M174" s="17">
        <f t="shared" ref="M174:M175" si="43">L174*0.2</f>
        <v>648190.048</v>
      </c>
      <c r="N174" s="17" t="s">
        <v>52</v>
      </c>
      <c r="O174" s="35" t="s">
        <v>40</v>
      </c>
      <c r="P174" s="36" t="str">
        <f t="shared" si="3"/>
        <v>Old Client</v>
      </c>
      <c r="Q174" s="39" t="str">
        <f t="shared" si="4"/>
        <v>Yes</v>
      </c>
      <c r="R174" s="40" t="str">
        <f t="shared" si="5"/>
        <v>Cross-Sold</v>
      </c>
    </row>
    <row r="175" ht="14.25" customHeight="1" spans="1:18">
      <c r="A175" s="30" t="s">
        <v>275</v>
      </c>
      <c r="B175" s="17">
        <v>60</v>
      </c>
      <c r="C175" s="17" t="s">
        <v>42</v>
      </c>
      <c r="D175" s="17" t="s">
        <v>36</v>
      </c>
      <c r="E175" s="17" t="s">
        <v>132</v>
      </c>
      <c r="F175" s="31" t="str">
        <f>VLOOKUP(G175,'Policy Type'!$A:$B,2,FALSE)</f>
        <v>Liability</v>
      </c>
      <c r="G175" s="17" t="s">
        <v>121</v>
      </c>
      <c r="H175" s="32">
        <v>45155</v>
      </c>
      <c r="I175" s="32">
        <v>45520</v>
      </c>
      <c r="J175" s="34">
        <v>823500</v>
      </c>
      <c r="K175" s="34">
        <f t="shared" si="0"/>
        <v>148230</v>
      </c>
      <c r="L175" s="34">
        <f t="shared" si="1"/>
        <v>971730</v>
      </c>
      <c r="M175" s="17">
        <f t="shared" si="43"/>
        <v>194346</v>
      </c>
      <c r="N175" s="17" t="s">
        <v>39</v>
      </c>
      <c r="O175" s="35" t="s">
        <v>49</v>
      </c>
      <c r="P175" s="36" t="str">
        <f t="shared" si="3"/>
        <v>Old Client</v>
      </c>
      <c r="Q175" s="39" t="str">
        <f t="shared" si="4"/>
        <v>Yes</v>
      </c>
      <c r="R175" s="40" t="str">
        <f t="shared" si="5"/>
        <v/>
      </c>
    </row>
    <row r="176" ht="14.25" customHeight="1" spans="1:18">
      <c r="A176" s="30" t="s">
        <v>276</v>
      </c>
      <c r="B176" s="17">
        <v>301</v>
      </c>
      <c r="C176" s="17" t="s">
        <v>42</v>
      </c>
      <c r="D176" s="17" t="s">
        <v>36</v>
      </c>
      <c r="E176" s="17" t="s">
        <v>60</v>
      </c>
      <c r="F176" s="31" t="str">
        <f>VLOOKUP(G176,'Policy Type'!$A:$B,2,FALSE)</f>
        <v>Others</v>
      </c>
      <c r="G176" s="17" t="s">
        <v>170</v>
      </c>
      <c r="H176" s="32">
        <v>45164</v>
      </c>
      <c r="I176" s="32">
        <v>45529</v>
      </c>
      <c r="J176" s="34">
        <v>1521900</v>
      </c>
      <c r="K176" s="34">
        <f t="shared" si="0"/>
        <v>273942</v>
      </c>
      <c r="L176" s="34">
        <f t="shared" si="1"/>
        <v>1795842</v>
      </c>
      <c r="M176" s="17">
        <f>L176*0.15</f>
        <v>269376.3</v>
      </c>
      <c r="N176" s="17" t="s">
        <v>52</v>
      </c>
      <c r="O176" s="35" t="s">
        <v>53</v>
      </c>
      <c r="P176" s="36" t="str">
        <f t="shared" si="3"/>
        <v>New Client</v>
      </c>
      <c r="Q176" s="39" t="str">
        <f t="shared" si="4"/>
        <v>No</v>
      </c>
      <c r="R176" s="40" t="str">
        <f t="shared" si="5"/>
        <v/>
      </c>
    </row>
    <row r="177" ht="14.25" customHeight="1" spans="1:18">
      <c r="A177" s="30"/>
      <c r="B177" s="17"/>
      <c r="C177" s="17"/>
      <c r="D177" s="17"/>
      <c r="E177" s="17"/>
      <c r="F177" s="31"/>
      <c r="G177" s="17"/>
      <c r="H177" s="32"/>
      <c r="I177" s="32"/>
      <c r="J177" s="34"/>
      <c r="K177" s="34"/>
      <c r="L177" s="17"/>
      <c r="M177" s="17"/>
      <c r="N177" s="17" t="s">
        <v>39</v>
      </c>
      <c r="O177" s="35" t="s">
        <v>277</v>
      </c>
      <c r="P177" s="36"/>
      <c r="Q177" s="39" t="str">
        <f t="shared" si="4"/>
        <v>No</v>
      </c>
      <c r="R177" s="40" t="str">
        <f t="shared" si="5"/>
        <v/>
      </c>
    </row>
    <row r="178" ht="14.25" customHeight="1" spans="1:18">
      <c r="A178" s="30" t="s">
        <v>278</v>
      </c>
      <c r="B178" s="17">
        <v>303</v>
      </c>
      <c r="C178" s="17" t="s">
        <v>46</v>
      </c>
      <c r="D178" s="17" t="s">
        <v>76</v>
      </c>
      <c r="E178" s="17" t="s">
        <v>84</v>
      </c>
      <c r="F178" s="31" t="str">
        <f>VLOOKUP(G178,'Policy Type'!$A:$B,2,FALSE)</f>
        <v>Liability</v>
      </c>
      <c r="G178" s="17" t="s">
        <v>101</v>
      </c>
      <c r="H178" s="32">
        <v>45162</v>
      </c>
      <c r="I178" s="32">
        <v>45527</v>
      </c>
      <c r="J178" s="34">
        <v>7434000</v>
      </c>
      <c r="K178" s="34">
        <f t="shared" ref="K178:K195" si="44">J178*0.18</f>
        <v>1338120</v>
      </c>
      <c r="L178" s="34">
        <f t="shared" ref="L178:L195" si="45">J178+K178</f>
        <v>8772120</v>
      </c>
      <c r="M178" s="17">
        <f t="shared" ref="M178:M179" si="46">L178*0.05</f>
        <v>438606</v>
      </c>
      <c r="N178" s="17" t="s">
        <v>39</v>
      </c>
      <c r="O178" s="35" t="s">
        <v>49</v>
      </c>
      <c r="P178" s="36" t="str">
        <f t="shared" ref="P178:P195" si="47">IF(COUNTIF(B:B,B178)=1,"New Client","Old Client")</f>
        <v>Old Client</v>
      </c>
      <c r="Q178" s="39" t="str">
        <f t="shared" si="4"/>
        <v>Yes</v>
      </c>
      <c r="R178" s="40" t="str">
        <f t="shared" si="5"/>
        <v/>
      </c>
    </row>
    <row r="179" ht="14.25" customHeight="1" spans="1:18">
      <c r="A179" s="30" t="s">
        <v>279</v>
      </c>
      <c r="B179" s="17">
        <v>305</v>
      </c>
      <c r="C179" s="17" t="s">
        <v>46</v>
      </c>
      <c r="D179" s="17" t="s">
        <v>47</v>
      </c>
      <c r="E179" s="17" t="s">
        <v>43</v>
      </c>
      <c r="F179" s="31" t="str">
        <f>VLOOKUP(G179,'Policy Type'!$A:$B,2,FALSE)</f>
        <v>Others</v>
      </c>
      <c r="G179" s="17" t="s">
        <v>168</v>
      </c>
      <c r="H179" s="32">
        <v>45162</v>
      </c>
      <c r="I179" s="32">
        <v>45527</v>
      </c>
      <c r="J179" s="34">
        <v>65100</v>
      </c>
      <c r="K179" s="34">
        <f t="shared" si="44"/>
        <v>11718</v>
      </c>
      <c r="L179" s="34">
        <f t="shared" si="45"/>
        <v>76818</v>
      </c>
      <c r="M179" s="17">
        <f t="shared" si="46"/>
        <v>3840.9</v>
      </c>
      <c r="N179" s="17" t="s">
        <v>52</v>
      </c>
      <c r="O179" s="35" t="s">
        <v>53</v>
      </c>
      <c r="P179" s="36" t="str">
        <f t="shared" si="47"/>
        <v>New Client</v>
      </c>
      <c r="Q179" s="39" t="str">
        <f t="shared" si="4"/>
        <v>No</v>
      </c>
      <c r="R179" s="40" t="str">
        <f t="shared" si="5"/>
        <v/>
      </c>
    </row>
    <row r="180" ht="14.25" customHeight="1" spans="1:18">
      <c r="A180" s="30" t="s">
        <v>280</v>
      </c>
      <c r="B180" s="17">
        <v>59</v>
      </c>
      <c r="C180" s="17" t="s">
        <v>42</v>
      </c>
      <c r="D180" s="17" t="s">
        <v>36</v>
      </c>
      <c r="E180" s="17" t="s">
        <v>37</v>
      </c>
      <c r="F180" s="31" t="str">
        <f>VLOOKUP(G180,'Policy Type'!$A:$B,2,FALSE)</f>
        <v>P&amp;C</v>
      </c>
      <c r="G180" s="17" t="s">
        <v>68</v>
      </c>
      <c r="H180" s="32">
        <v>45163</v>
      </c>
      <c r="I180" s="32">
        <v>45528</v>
      </c>
      <c r="J180" s="34">
        <v>1918374</v>
      </c>
      <c r="K180" s="34">
        <f t="shared" si="44"/>
        <v>345307.32</v>
      </c>
      <c r="L180" s="34">
        <f t="shared" si="45"/>
        <v>2263681.32</v>
      </c>
      <c r="M180" s="17">
        <f>L180*0.2</f>
        <v>452736.264</v>
      </c>
      <c r="N180" s="17" t="s">
        <v>39</v>
      </c>
      <c r="O180" s="35" t="s">
        <v>53</v>
      </c>
      <c r="P180" s="36" t="str">
        <f t="shared" si="47"/>
        <v>Old Client</v>
      </c>
      <c r="Q180" s="39" t="str">
        <f t="shared" si="4"/>
        <v>Yes</v>
      </c>
      <c r="R180" s="40" t="str">
        <f t="shared" si="5"/>
        <v>Cross-Sold</v>
      </c>
    </row>
    <row r="181" ht="14.25" customHeight="1" spans="1:18">
      <c r="A181" s="30" t="s">
        <v>281</v>
      </c>
      <c r="B181" s="17">
        <v>59</v>
      </c>
      <c r="C181" s="17" t="s">
        <v>46</v>
      </c>
      <c r="D181" s="17" t="s">
        <v>47</v>
      </c>
      <c r="E181" s="17" t="s">
        <v>37</v>
      </c>
      <c r="F181" s="31" t="str">
        <f>VLOOKUP(G181,'Policy Type'!$A:$B,2,FALSE)</f>
        <v>Others</v>
      </c>
      <c r="G181" s="17" t="s">
        <v>154</v>
      </c>
      <c r="H181" s="32">
        <v>45166</v>
      </c>
      <c r="I181" s="32">
        <v>45531</v>
      </c>
      <c r="J181" s="34">
        <v>2954400</v>
      </c>
      <c r="K181" s="34">
        <f t="shared" si="44"/>
        <v>531792</v>
      </c>
      <c r="L181" s="34">
        <f t="shared" si="45"/>
        <v>3486192</v>
      </c>
      <c r="M181" s="17">
        <f t="shared" ref="M181:M182" si="48">L181*0.05</f>
        <v>174309.6</v>
      </c>
      <c r="N181" s="17" t="s">
        <v>39</v>
      </c>
      <c r="O181" s="35" t="s">
        <v>53</v>
      </c>
      <c r="P181" s="36" t="str">
        <f t="shared" si="47"/>
        <v>Old Client</v>
      </c>
      <c r="Q181" s="39" t="str">
        <f t="shared" si="4"/>
        <v>Yes</v>
      </c>
      <c r="R181" s="40" t="str">
        <f t="shared" si="5"/>
        <v>Cross-Sold</v>
      </c>
    </row>
    <row r="182" ht="14.25" customHeight="1" spans="1:18">
      <c r="A182" s="30" t="s">
        <v>282</v>
      </c>
      <c r="B182" s="17">
        <v>59</v>
      </c>
      <c r="C182" s="17" t="s">
        <v>46</v>
      </c>
      <c r="D182" s="17" t="s">
        <v>76</v>
      </c>
      <c r="E182" s="17" t="s">
        <v>37</v>
      </c>
      <c r="F182" s="31" t="str">
        <f>VLOOKUP(G182,'Policy Type'!$A:$B,2,FALSE)</f>
        <v>Others</v>
      </c>
      <c r="G182" s="17" t="s">
        <v>154</v>
      </c>
      <c r="H182" s="32">
        <v>45162</v>
      </c>
      <c r="I182" s="32">
        <v>45527</v>
      </c>
      <c r="J182" s="34">
        <v>2959000</v>
      </c>
      <c r="K182" s="34">
        <f t="shared" si="44"/>
        <v>532620</v>
      </c>
      <c r="L182" s="34">
        <f t="shared" si="45"/>
        <v>3491620</v>
      </c>
      <c r="M182" s="17">
        <f t="shared" si="48"/>
        <v>174581</v>
      </c>
      <c r="N182" s="17" t="s">
        <v>39</v>
      </c>
      <c r="O182" s="35" t="s">
        <v>40</v>
      </c>
      <c r="P182" s="36" t="str">
        <f t="shared" si="47"/>
        <v>Old Client</v>
      </c>
      <c r="Q182" s="39" t="str">
        <f t="shared" si="4"/>
        <v>Yes</v>
      </c>
      <c r="R182" s="40" t="str">
        <f t="shared" si="5"/>
        <v>Cross-Sold</v>
      </c>
    </row>
    <row r="183" ht="14.25" customHeight="1" spans="1:18">
      <c r="A183" s="30" t="s">
        <v>283</v>
      </c>
      <c r="B183" s="17">
        <v>306</v>
      </c>
      <c r="C183" s="17" t="s">
        <v>42</v>
      </c>
      <c r="D183" s="17" t="s">
        <v>36</v>
      </c>
      <c r="E183" s="17" t="s">
        <v>284</v>
      </c>
      <c r="F183" s="31" t="str">
        <f>VLOOKUP(G183,'Policy Type'!$A:$B,2,FALSE)</f>
        <v>P&amp;C</v>
      </c>
      <c r="G183" s="17" t="s">
        <v>68</v>
      </c>
      <c r="H183" s="32">
        <v>45164</v>
      </c>
      <c r="I183" s="32">
        <v>45529</v>
      </c>
      <c r="J183" s="34">
        <v>2434812</v>
      </c>
      <c r="K183" s="34">
        <f t="shared" si="44"/>
        <v>438266.16</v>
      </c>
      <c r="L183" s="34">
        <f t="shared" si="45"/>
        <v>2873078.16</v>
      </c>
      <c r="M183" s="17">
        <f>L183*0.2</f>
        <v>574615.632</v>
      </c>
      <c r="N183" s="17" t="s">
        <v>52</v>
      </c>
      <c r="O183" s="35" t="s">
        <v>53</v>
      </c>
      <c r="P183" s="36" t="str">
        <f t="shared" si="47"/>
        <v>New Client</v>
      </c>
      <c r="Q183" s="39" t="str">
        <f t="shared" si="4"/>
        <v>No</v>
      </c>
      <c r="R183" s="40" t="str">
        <f t="shared" si="5"/>
        <v/>
      </c>
    </row>
    <row r="184" ht="14.25" customHeight="1" spans="1:18">
      <c r="A184" s="30" t="s">
        <v>285</v>
      </c>
      <c r="B184" s="17">
        <v>307</v>
      </c>
      <c r="C184" s="17" t="s">
        <v>57</v>
      </c>
      <c r="D184" s="17" t="s">
        <v>36</v>
      </c>
      <c r="E184" s="17" t="s">
        <v>60</v>
      </c>
      <c r="F184" s="31" t="str">
        <f>VLOOKUP(G184,'Policy Type'!$A:$B,2,FALSE)</f>
        <v>Others</v>
      </c>
      <c r="G184" s="17" t="s">
        <v>170</v>
      </c>
      <c r="H184" s="32">
        <v>45167</v>
      </c>
      <c r="I184" s="32">
        <v>45532</v>
      </c>
      <c r="J184" s="34">
        <v>3054700</v>
      </c>
      <c r="K184" s="34">
        <f t="shared" si="44"/>
        <v>549846</v>
      </c>
      <c r="L184" s="34">
        <f t="shared" si="45"/>
        <v>3604546</v>
      </c>
      <c r="M184" s="17">
        <f>L184*0.15</f>
        <v>540681.9</v>
      </c>
      <c r="N184" s="17" t="s">
        <v>52</v>
      </c>
      <c r="O184" s="35" t="s">
        <v>53</v>
      </c>
      <c r="P184" s="36" t="str">
        <f t="shared" si="47"/>
        <v>New Client</v>
      </c>
      <c r="Q184" s="39" t="str">
        <f t="shared" si="4"/>
        <v>No</v>
      </c>
      <c r="R184" s="40" t="str">
        <f t="shared" si="5"/>
        <v/>
      </c>
    </row>
    <row r="185" ht="14.25" customHeight="1" spans="1:18">
      <c r="A185" s="30" t="s">
        <v>286</v>
      </c>
      <c r="B185" s="17">
        <v>308</v>
      </c>
      <c r="C185" s="17" t="s">
        <v>46</v>
      </c>
      <c r="D185" s="17" t="s">
        <v>88</v>
      </c>
      <c r="E185" s="17" t="s">
        <v>43</v>
      </c>
      <c r="F185" s="31" t="str">
        <f>VLOOKUP(G185,'Policy Type'!$A:$B,2,FALSE)</f>
        <v>Others</v>
      </c>
      <c r="G185" s="17" t="s">
        <v>287</v>
      </c>
      <c r="H185" s="32">
        <v>45164</v>
      </c>
      <c r="I185" s="32">
        <v>45529</v>
      </c>
      <c r="J185" s="34">
        <v>816800</v>
      </c>
      <c r="K185" s="34">
        <f t="shared" si="44"/>
        <v>147024</v>
      </c>
      <c r="L185" s="34">
        <f t="shared" si="45"/>
        <v>963824</v>
      </c>
      <c r="M185" s="17">
        <f>L185*0.05</f>
        <v>48191.2</v>
      </c>
      <c r="N185" s="17" t="s">
        <v>52</v>
      </c>
      <c r="O185" s="35" t="s">
        <v>53</v>
      </c>
      <c r="P185" s="36" t="str">
        <f t="shared" si="47"/>
        <v>New Client</v>
      </c>
      <c r="Q185" s="39" t="str">
        <f t="shared" si="4"/>
        <v>No</v>
      </c>
      <c r="R185" s="40" t="str">
        <f t="shared" si="5"/>
        <v/>
      </c>
    </row>
    <row r="186" ht="14.25" customHeight="1" spans="1:18">
      <c r="A186" s="30" t="s">
        <v>288</v>
      </c>
      <c r="B186" s="17">
        <v>103</v>
      </c>
      <c r="C186" s="17" t="s">
        <v>42</v>
      </c>
      <c r="D186" s="17" t="s">
        <v>36</v>
      </c>
      <c r="E186" s="17" t="s">
        <v>84</v>
      </c>
      <c r="F186" s="31" t="str">
        <f>VLOOKUP(G186,'Policy Type'!$A:$B,2,FALSE)</f>
        <v>Liability</v>
      </c>
      <c r="G186" s="17" t="s">
        <v>58</v>
      </c>
      <c r="H186" s="32">
        <v>45159</v>
      </c>
      <c r="I186" s="32">
        <v>45524</v>
      </c>
      <c r="J186" s="34">
        <v>1062000</v>
      </c>
      <c r="K186" s="34">
        <f t="shared" si="44"/>
        <v>191160</v>
      </c>
      <c r="L186" s="34">
        <f t="shared" si="45"/>
        <v>1253160</v>
      </c>
      <c r="M186" s="17">
        <f t="shared" ref="M186:M187" si="49">L186*0.2</f>
        <v>250632</v>
      </c>
      <c r="N186" s="17" t="s">
        <v>39</v>
      </c>
      <c r="O186" s="35" t="s">
        <v>49</v>
      </c>
      <c r="P186" s="36" t="str">
        <f t="shared" si="47"/>
        <v>New Client</v>
      </c>
      <c r="Q186" s="39" t="str">
        <f t="shared" si="4"/>
        <v>Yes</v>
      </c>
      <c r="R186" s="40" t="str">
        <f t="shared" si="5"/>
        <v/>
      </c>
    </row>
    <row r="187" ht="14.25" customHeight="1" spans="1:18">
      <c r="A187" s="30" t="s">
        <v>289</v>
      </c>
      <c r="B187" s="17">
        <v>309</v>
      </c>
      <c r="C187" s="17" t="s">
        <v>57</v>
      </c>
      <c r="D187" s="17" t="s">
        <v>36</v>
      </c>
      <c r="E187" s="17" t="s">
        <v>37</v>
      </c>
      <c r="F187" s="31" t="str">
        <f>VLOOKUP(G187,'Policy Type'!$A:$B,2,FALSE)</f>
        <v>P&amp;C</v>
      </c>
      <c r="G187" s="17" t="s">
        <v>80</v>
      </c>
      <c r="H187" s="32">
        <v>45162</v>
      </c>
      <c r="I187" s="32">
        <v>45162</v>
      </c>
      <c r="J187" s="34">
        <v>64900</v>
      </c>
      <c r="K187" s="34">
        <f t="shared" si="44"/>
        <v>11682</v>
      </c>
      <c r="L187" s="34">
        <f t="shared" si="45"/>
        <v>76582</v>
      </c>
      <c r="M187" s="17">
        <f t="shared" si="49"/>
        <v>15316.4</v>
      </c>
      <c r="N187" s="17" t="s">
        <v>39</v>
      </c>
      <c r="O187" s="35" t="s">
        <v>49</v>
      </c>
      <c r="P187" s="36" t="str">
        <f t="shared" si="47"/>
        <v>Old Client</v>
      </c>
      <c r="Q187" s="39" t="str">
        <f t="shared" si="4"/>
        <v>Yes</v>
      </c>
      <c r="R187" s="40" t="str">
        <f t="shared" si="5"/>
        <v>Cross-Sold</v>
      </c>
    </row>
    <row r="188" ht="14.25" customHeight="1" spans="1:18">
      <c r="A188" s="30" t="s">
        <v>290</v>
      </c>
      <c r="B188" s="17">
        <v>310</v>
      </c>
      <c r="C188" s="17" t="s">
        <v>57</v>
      </c>
      <c r="D188" s="17" t="s">
        <v>36</v>
      </c>
      <c r="E188" s="17" t="s">
        <v>37</v>
      </c>
      <c r="F188" s="31" t="str">
        <f>VLOOKUP(G188,'Policy Type'!$A:$B,2,FALSE)</f>
        <v>Others</v>
      </c>
      <c r="G188" s="17" t="s">
        <v>291</v>
      </c>
      <c r="H188" s="32">
        <v>45193</v>
      </c>
      <c r="I188" s="32">
        <v>45558</v>
      </c>
      <c r="J188" s="34">
        <v>2289500</v>
      </c>
      <c r="K188" s="34">
        <f t="shared" si="44"/>
        <v>412110</v>
      </c>
      <c r="L188" s="34">
        <f t="shared" si="45"/>
        <v>2701610</v>
      </c>
      <c r="M188" s="17">
        <f t="shared" ref="M188:M190" si="50">L188*0.15</f>
        <v>405241.5</v>
      </c>
      <c r="N188" s="17" t="s">
        <v>52</v>
      </c>
      <c r="O188" s="35" t="s">
        <v>53</v>
      </c>
      <c r="P188" s="36" t="str">
        <f t="shared" si="47"/>
        <v>Old Client</v>
      </c>
      <c r="Q188" s="39" t="str">
        <f t="shared" si="4"/>
        <v>Yes</v>
      </c>
      <c r="R188" s="40" t="str">
        <f t="shared" si="5"/>
        <v>Cross-Sold</v>
      </c>
    </row>
    <row r="189" ht="14.25" customHeight="1" spans="1:18">
      <c r="A189" s="30" t="s">
        <v>292</v>
      </c>
      <c r="B189" s="17">
        <v>311</v>
      </c>
      <c r="C189" s="17" t="s">
        <v>42</v>
      </c>
      <c r="D189" s="17" t="s">
        <v>36</v>
      </c>
      <c r="E189" s="17" t="s">
        <v>37</v>
      </c>
      <c r="F189" s="31" t="str">
        <f>VLOOKUP(G189,'Policy Type'!$A:$B,2,FALSE)</f>
        <v>Others</v>
      </c>
      <c r="G189" s="17" t="s">
        <v>291</v>
      </c>
      <c r="H189" s="32">
        <v>45193</v>
      </c>
      <c r="I189" s="32">
        <v>45558</v>
      </c>
      <c r="J189" s="34">
        <v>1105600</v>
      </c>
      <c r="K189" s="34">
        <f t="shared" si="44"/>
        <v>199008</v>
      </c>
      <c r="L189" s="34">
        <f t="shared" si="45"/>
        <v>1304608</v>
      </c>
      <c r="M189" s="17">
        <f t="shared" si="50"/>
        <v>195691.2</v>
      </c>
      <c r="N189" s="17" t="s">
        <v>52</v>
      </c>
      <c r="O189" s="35" t="s">
        <v>53</v>
      </c>
      <c r="P189" s="36" t="str">
        <f t="shared" si="47"/>
        <v>Old Client</v>
      </c>
      <c r="Q189" s="39" t="str">
        <f t="shared" si="4"/>
        <v>No</v>
      </c>
      <c r="R189" s="40" t="str">
        <f t="shared" si="5"/>
        <v/>
      </c>
    </row>
    <row r="190" ht="14.25" customHeight="1" spans="1:18">
      <c r="A190" s="30" t="s">
        <v>293</v>
      </c>
      <c r="B190" s="17">
        <v>312</v>
      </c>
      <c r="C190" s="17" t="s">
        <v>57</v>
      </c>
      <c r="D190" s="17" t="s">
        <v>36</v>
      </c>
      <c r="E190" s="17" t="s">
        <v>43</v>
      </c>
      <c r="F190" s="31" t="str">
        <f>VLOOKUP(G190,'Policy Type'!$A:$B,2,FALSE)</f>
        <v>Others</v>
      </c>
      <c r="G190" s="17" t="s">
        <v>168</v>
      </c>
      <c r="H190" s="32">
        <v>45167</v>
      </c>
      <c r="I190" s="32">
        <v>45532</v>
      </c>
      <c r="J190" s="34">
        <v>573200</v>
      </c>
      <c r="K190" s="34">
        <f t="shared" si="44"/>
        <v>103176</v>
      </c>
      <c r="L190" s="34">
        <f t="shared" si="45"/>
        <v>676376</v>
      </c>
      <c r="M190" s="17">
        <f t="shared" si="50"/>
        <v>101456.4</v>
      </c>
      <c r="N190" s="17" t="s">
        <v>52</v>
      </c>
      <c r="O190" s="35" t="s">
        <v>53</v>
      </c>
      <c r="P190" s="36" t="str">
        <f t="shared" si="47"/>
        <v>New Client</v>
      </c>
      <c r="Q190" s="39" t="str">
        <f t="shared" si="4"/>
        <v>No</v>
      </c>
      <c r="R190" s="40" t="str">
        <f t="shared" si="5"/>
        <v/>
      </c>
    </row>
    <row r="191" ht="14.25" customHeight="1" spans="1:18">
      <c r="A191" s="30" t="s">
        <v>294</v>
      </c>
      <c r="B191" s="17">
        <v>313</v>
      </c>
      <c r="C191" s="17" t="s">
        <v>42</v>
      </c>
      <c r="D191" s="17" t="s">
        <v>36</v>
      </c>
      <c r="E191" s="17" t="s">
        <v>132</v>
      </c>
      <c r="F191" s="31" t="str">
        <f>VLOOKUP(G191,'Policy Type'!$A:$B,2,FALSE)</f>
        <v>P&amp;C</v>
      </c>
      <c r="G191" s="17" t="s">
        <v>48</v>
      </c>
      <c r="H191" s="32">
        <v>45163</v>
      </c>
      <c r="I191" s="32">
        <v>45528</v>
      </c>
      <c r="J191" s="34">
        <v>3540000</v>
      </c>
      <c r="K191" s="34">
        <f t="shared" si="44"/>
        <v>637200</v>
      </c>
      <c r="L191" s="34">
        <f t="shared" si="45"/>
        <v>4177200</v>
      </c>
      <c r="M191" s="17">
        <f t="shared" ref="M191:M192" si="51">L191*0.2</f>
        <v>835440</v>
      </c>
      <c r="N191" s="17" t="s">
        <v>39</v>
      </c>
      <c r="O191" s="35" t="s">
        <v>49</v>
      </c>
      <c r="P191" s="36" t="str">
        <f t="shared" si="47"/>
        <v>New Client</v>
      </c>
      <c r="Q191" s="39" t="str">
        <f t="shared" si="4"/>
        <v>No</v>
      </c>
      <c r="R191" s="40" t="str">
        <f t="shared" si="5"/>
        <v/>
      </c>
    </row>
    <row r="192" ht="14.25" customHeight="1" spans="1:18">
      <c r="A192" s="30" t="s">
        <v>295</v>
      </c>
      <c r="B192" s="17">
        <v>183</v>
      </c>
      <c r="C192" s="17" t="s">
        <v>57</v>
      </c>
      <c r="D192" s="17" t="s">
        <v>36</v>
      </c>
      <c r="E192" s="17" t="s">
        <v>60</v>
      </c>
      <c r="F192" s="31" t="str">
        <f>VLOOKUP(G192,'Policy Type'!$A:$B,2,FALSE)</f>
        <v>P&amp;C</v>
      </c>
      <c r="G192" s="17" t="s">
        <v>98</v>
      </c>
      <c r="H192" s="32">
        <v>45167</v>
      </c>
      <c r="I192" s="32">
        <v>45532</v>
      </c>
      <c r="J192" s="34">
        <v>3684000</v>
      </c>
      <c r="K192" s="34">
        <f t="shared" si="44"/>
        <v>663120</v>
      </c>
      <c r="L192" s="34">
        <f t="shared" si="45"/>
        <v>4347120</v>
      </c>
      <c r="M192" s="17">
        <f t="shared" si="51"/>
        <v>869424</v>
      </c>
      <c r="N192" s="17" t="s">
        <v>39</v>
      </c>
      <c r="O192" s="35" t="s">
        <v>53</v>
      </c>
      <c r="P192" s="36" t="str">
        <f t="shared" si="47"/>
        <v>Old Client</v>
      </c>
      <c r="Q192" s="39" t="str">
        <f t="shared" si="4"/>
        <v>Yes</v>
      </c>
      <c r="R192" s="40" t="str">
        <f t="shared" si="5"/>
        <v>Cross-Sold</v>
      </c>
    </row>
    <row r="193" ht="14.25" customHeight="1" spans="1:18">
      <c r="A193" s="30" t="s">
        <v>296</v>
      </c>
      <c r="B193" s="17">
        <v>183</v>
      </c>
      <c r="C193" s="17" t="s">
        <v>46</v>
      </c>
      <c r="D193" s="17" t="s">
        <v>47</v>
      </c>
      <c r="E193" s="17" t="s">
        <v>60</v>
      </c>
      <c r="F193" s="31" t="str">
        <f>VLOOKUP(G193,'Policy Type'!$A:$B,2,FALSE)</f>
        <v>P&amp;C</v>
      </c>
      <c r="G193" s="17" t="s">
        <v>44</v>
      </c>
      <c r="H193" s="32">
        <v>45167</v>
      </c>
      <c r="I193" s="32">
        <v>45532</v>
      </c>
      <c r="J193" s="34">
        <v>708000</v>
      </c>
      <c r="K193" s="34">
        <f t="shared" si="44"/>
        <v>127440</v>
      </c>
      <c r="L193" s="34">
        <f t="shared" si="45"/>
        <v>835440</v>
      </c>
      <c r="M193" s="17">
        <f>L193*0.05</f>
        <v>41772</v>
      </c>
      <c r="N193" s="17" t="s">
        <v>39</v>
      </c>
      <c r="O193" s="35" t="s">
        <v>53</v>
      </c>
      <c r="P193" s="36" t="str">
        <f t="shared" si="47"/>
        <v>Old Client</v>
      </c>
      <c r="Q193" s="39" t="str">
        <f t="shared" si="4"/>
        <v>Yes</v>
      </c>
      <c r="R193" s="40" t="str">
        <f t="shared" si="5"/>
        <v>Cross-Sold</v>
      </c>
    </row>
    <row r="194" ht="14.25" customHeight="1" spans="1:18">
      <c r="A194" s="30" t="s">
        <v>297</v>
      </c>
      <c r="B194" s="17">
        <v>314</v>
      </c>
      <c r="C194" s="17" t="s">
        <v>42</v>
      </c>
      <c r="D194" s="17" t="s">
        <v>36</v>
      </c>
      <c r="E194" s="17" t="s">
        <v>60</v>
      </c>
      <c r="F194" s="31" t="str">
        <f>VLOOKUP(G194,'Policy Type'!$A:$B,2,FALSE)</f>
        <v>Others</v>
      </c>
      <c r="G194" s="17" t="s">
        <v>156</v>
      </c>
      <c r="H194" s="32">
        <v>45165</v>
      </c>
      <c r="I194" s="32">
        <v>45530</v>
      </c>
      <c r="J194" s="34">
        <v>115100</v>
      </c>
      <c r="K194" s="34">
        <f t="shared" si="44"/>
        <v>20718</v>
      </c>
      <c r="L194" s="34">
        <f t="shared" si="45"/>
        <v>135818</v>
      </c>
      <c r="M194" s="17">
        <f>L194*0.15</f>
        <v>20372.7</v>
      </c>
      <c r="N194" s="17" t="s">
        <v>52</v>
      </c>
      <c r="O194" s="35" t="s">
        <v>53</v>
      </c>
      <c r="P194" s="36" t="str">
        <f t="shared" si="47"/>
        <v>Old Client</v>
      </c>
      <c r="Q194" s="39" t="str">
        <f t="shared" si="4"/>
        <v>No</v>
      </c>
      <c r="R194" s="40" t="str">
        <f t="shared" si="5"/>
        <v/>
      </c>
    </row>
    <row r="195" ht="14.25" customHeight="1" spans="1:18">
      <c r="A195" s="30" t="s">
        <v>298</v>
      </c>
      <c r="B195" s="17">
        <v>271</v>
      </c>
      <c r="C195" s="17" t="s">
        <v>35</v>
      </c>
      <c r="D195" s="17" t="s">
        <v>36</v>
      </c>
      <c r="E195" s="17" t="s">
        <v>60</v>
      </c>
      <c r="F195" s="31" t="str">
        <f>VLOOKUP(G195,'Policy Type'!$A:$B,2,FALSE)</f>
        <v>P&amp;C</v>
      </c>
      <c r="G195" s="17" t="s">
        <v>68</v>
      </c>
      <c r="H195" s="32">
        <v>45165</v>
      </c>
      <c r="I195" s="32">
        <v>45530</v>
      </c>
      <c r="J195" s="34">
        <v>626580</v>
      </c>
      <c r="K195" s="34">
        <f t="shared" si="44"/>
        <v>112784.4</v>
      </c>
      <c r="L195" s="34">
        <f t="shared" si="45"/>
        <v>739364.4</v>
      </c>
      <c r="M195" s="17">
        <f>L195*0.2</f>
        <v>147872.88</v>
      </c>
      <c r="N195" s="17" t="s">
        <v>39</v>
      </c>
      <c r="O195" s="35" t="s">
        <v>53</v>
      </c>
      <c r="P195" s="36" t="str">
        <f t="shared" si="47"/>
        <v>Old Client</v>
      </c>
      <c r="Q195" s="39" t="str">
        <f t="shared" si="4"/>
        <v>No</v>
      </c>
      <c r="R195" s="40" t="str">
        <f t="shared" si="5"/>
        <v/>
      </c>
    </row>
    <row r="196" ht="14.25" customHeight="1" spans="1:18">
      <c r="A196" s="30"/>
      <c r="B196" s="17"/>
      <c r="C196" s="17"/>
      <c r="D196" s="17"/>
      <c r="E196" s="17"/>
      <c r="F196" s="31"/>
      <c r="G196" s="17"/>
      <c r="H196" s="32"/>
      <c r="I196" s="32"/>
      <c r="J196" s="34"/>
      <c r="K196" s="34"/>
      <c r="L196" s="17"/>
      <c r="M196" s="17"/>
      <c r="N196" s="17" t="s">
        <v>39</v>
      </c>
      <c r="O196" s="35" t="s">
        <v>277</v>
      </c>
      <c r="P196" s="36"/>
      <c r="Q196" s="39" t="str">
        <f t="shared" si="4"/>
        <v>No</v>
      </c>
      <c r="R196" s="40" t="str">
        <f t="shared" si="5"/>
        <v/>
      </c>
    </row>
    <row r="197" ht="14.25" customHeight="1" spans="1:18">
      <c r="A197" s="30"/>
      <c r="B197" s="17"/>
      <c r="C197" s="17"/>
      <c r="D197" s="17"/>
      <c r="E197" s="17"/>
      <c r="F197" s="31"/>
      <c r="G197" s="17"/>
      <c r="H197" s="32"/>
      <c r="I197" s="32"/>
      <c r="J197" s="34"/>
      <c r="K197" s="34"/>
      <c r="L197" s="17"/>
      <c r="M197" s="17"/>
      <c r="N197" s="17" t="s">
        <v>39</v>
      </c>
      <c r="O197" s="35" t="s">
        <v>277</v>
      </c>
      <c r="P197" s="36"/>
      <c r="Q197" s="39" t="str">
        <f t="shared" si="4"/>
        <v>No</v>
      </c>
      <c r="R197" s="40" t="str">
        <f t="shared" si="5"/>
        <v/>
      </c>
    </row>
    <row r="198" ht="14.25" customHeight="1" spans="1:18">
      <c r="A198" s="30"/>
      <c r="B198" s="17"/>
      <c r="C198" s="17"/>
      <c r="D198" s="17"/>
      <c r="E198" s="17"/>
      <c r="F198" s="31"/>
      <c r="G198" s="17"/>
      <c r="H198" s="32"/>
      <c r="I198" s="32"/>
      <c r="J198" s="34"/>
      <c r="K198" s="34"/>
      <c r="L198" s="17"/>
      <c r="M198" s="17"/>
      <c r="N198" s="17" t="s">
        <v>39</v>
      </c>
      <c r="O198" s="35" t="s">
        <v>277</v>
      </c>
      <c r="P198" s="36"/>
      <c r="Q198" s="39" t="str">
        <f t="shared" si="4"/>
        <v>No</v>
      </c>
      <c r="R198" s="40" t="str">
        <f t="shared" si="5"/>
        <v/>
      </c>
    </row>
    <row r="199" ht="14.25" customHeight="1" spans="1:18">
      <c r="A199" s="30"/>
      <c r="B199" s="17"/>
      <c r="C199" s="17"/>
      <c r="D199" s="17"/>
      <c r="E199" s="17"/>
      <c r="F199" s="31"/>
      <c r="G199" s="17"/>
      <c r="H199" s="32"/>
      <c r="I199" s="32"/>
      <c r="J199" s="34"/>
      <c r="K199" s="34"/>
      <c r="L199" s="17"/>
      <c r="M199" s="17"/>
      <c r="N199" s="17" t="s">
        <v>39</v>
      </c>
      <c r="O199" s="35" t="s">
        <v>277</v>
      </c>
      <c r="P199" s="36"/>
      <c r="Q199" s="39" t="str">
        <f t="shared" si="4"/>
        <v>No</v>
      </c>
      <c r="R199" s="40" t="str">
        <f t="shared" si="5"/>
        <v/>
      </c>
    </row>
    <row r="200" ht="14.25" customHeight="1" spans="1:18">
      <c r="A200" s="30"/>
      <c r="B200" s="17"/>
      <c r="C200" s="17"/>
      <c r="D200" s="17"/>
      <c r="E200" s="17"/>
      <c r="F200" s="31"/>
      <c r="G200" s="17"/>
      <c r="H200" s="32"/>
      <c r="I200" s="32"/>
      <c r="J200" s="34"/>
      <c r="K200" s="34"/>
      <c r="L200" s="17"/>
      <c r="M200" s="17"/>
      <c r="N200" s="17" t="s">
        <v>39</v>
      </c>
      <c r="O200" s="35" t="s">
        <v>277</v>
      </c>
      <c r="P200" s="36"/>
      <c r="Q200" s="39" t="str">
        <f t="shared" si="4"/>
        <v>No</v>
      </c>
      <c r="R200" s="40" t="str">
        <f t="shared" si="5"/>
        <v/>
      </c>
    </row>
    <row r="201" ht="14.25" customHeight="1" spans="1:18">
      <c r="A201" s="30"/>
      <c r="B201" s="17"/>
      <c r="C201" s="17"/>
      <c r="D201" s="17"/>
      <c r="E201" s="17"/>
      <c r="F201" s="31"/>
      <c r="G201" s="17"/>
      <c r="H201" s="32"/>
      <c r="I201" s="32"/>
      <c r="J201" s="34"/>
      <c r="K201" s="34"/>
      <c r="L201" s="17"/>
      <c r="M201" s="17"/>
      <c r="N201" s="17" t="s">
        <v>39</v>
      </c>
      <c r="O201" s="35" t="s">
        <v>277</v>
      </c>
      <c r="P201" s="36"/>
      <c r="Q201" s="39" t="str">
        <f t="shared" si="4"/>
        <v>No</v>
      </c>
      <c r="R201" s="40" t="str">
        <f t="shared" si="5"/>
        <v/>
      </c>
    </row>
    <row r="202" ht="14.25" customHeight="1" spans="1:18">
      <c r="A202" s="30"/>
      <c r="B202" s="17"/>
      <c r="C202" s="17"/>
      <c r="D202" s="17"/>
      <c r="E202" s="17"/>
      <c r="F202" s="31"/>
      <c r="G202" s="17"/>
      <c r="H202" s="32"/>
      <c r="I202" s="32"/>
      <c r="J202" s="34"/>
      <c r="K202" s="34"/>
      <c r="L202" s="17"/>
      <c r="M202" s="17"/>
      <c r="N202" s="17" t="s">
        <v>39</v>
      </c>
      <c r="O202" s="35" t="s">
        <v>277</v>
      </c>
      <c r="P202" s="36"/>
      <c r="Q202" s="39" t="str">
        <f t="shared" si="4"/>
        <v>No</v>
      </c>
      <c r="R202" s="40" t="str">
        <f t="shared" si="5"/>
        <v/>
      </c>
    </row>
    <row r="203" ht="14.25" customHeight="1" spans="1:18">
      <c r="A203" s="30"/>
      <c r="B203" s="17"/>
      <c r="C203" s="17"/>
      <c r="D203" s="17"/>
      <c r="E203" s="17"/>
      <c r="F203" s="31"/>
      <c r="G203" s="17"/>
      <c r="H203" s="32"/>
      <c r="I203" s="32"/>
      <c r="J203" s="34"/>
      <c r="K203" s="34"/>
      <c r="L203" s="17"/>
      <c r="M203" s="17"/>
      <c r="N203" s="17" t="s">
        <v>39</v>
      </c>
      <c r="O203" s="35" t="s">
        <v>277</v>
      </c>
      <c r="P203" s="36"/>
      <c r="Q203" s="39" t="str">
        <f t="shared" si="4"/>
        <v>No</v>
      </c>
      <c r="R203" s="40" t="str">
        <f t="shared" si="5"/>
        <v/>
      </c>
    </row>
    <row r="204" ht="14.25" customHeight="1" spans="1:18">
      <c r="A204" s="30"/>
      <c r="B204" s="17"/>
      <c r="C204" s="17"/>
      <c r="D204" s="17"/>
      <c r="E204" s="17"/>
      <c r="F204" s="31"/>
      <c r="G204" s="17"/>
      <c r="H204" s="32"/>
      <c r="I204" s="32"/>
      <c r="J204" s="34"/>
      <c r="K204" s="34"/>
      <c r="L204" s="17"/>
      <c r="M204" s="17"/>
      <c r="N204" s="17" t="s">
        <v>39</v>
      </c>
      <c r="O204" s="35" t="s">
        <v>277</v>
      </c>
      <c r="P204" s="36"/>
      <c r="Q204" s="39" t="str">
        <f t="shared" si="4"/>
        <v>No</v>
      </c>
      <c r="R204" s="40" t="str">
        <f t="shared" si="5"/>
        <v/>
      </c>
    </row>
    <row r="205" ht="14.25" customHeight="1" spans="1:18">
      <c r="A205" s="30"/>
      <c r="B205" s="17"/>
      <c r="C205" s="17"/>
      <c r="D205" s="17"/>
      <c r="E205" s="17"/>
      <c r="F205" s="31"/>
      <c r="G205" s="17"/>
      <c r="H205" s="32"/>
      <c r="I205" s="32"/>
      <c r="J205" s="34"/>
      <c r="K205" s="34"/>
      <c r="L205" s="17"/>
      <c r="M205" s="17"/>
      <c r="N205" s="17" t="s">
        <v>39</v>
      </c>
      <c r="O205" s="35" t="s">
        <v>277</v>
      </c>
      <c r="P205" s="36"/>
      <c r="Q205" s="39" t="str">
        <f t="shared" si="4"/>
        <v>No</v>
      </c>
      <c r="R205" s="40" t="str">
        <f t="shared" si="5"/>
        <v/>
      </c>
    </row>
    <row r="206" ht="14.25" customHeight="1" spans="1:18">
      <c r="A206" s="30" t="s">
        <v>299</v>
      </c>
      <c r="B206" s="17">
        <v>315</v>
      </c>
      <c r="C206" s="17" t="s">
        <v>46</v>
      </c>
      <c r="D206" s="17" t="s">
        <v>47</v>
      </c>
      <c r="E206" s="17" t="s">
        <v>103</v>
      </c>
      <c r="F206" s="31" t="str">
        <f>VLOOKUP(G206,'Policy Type'!$A:$B,2,FALSE)</f>
        <v>P&amp;C</v>
      </c>
      <c r="G206" s="17" t="s">
        <v>98</v>
      </c>
      <c r="H206" s="32">
        <v>45168</v>
      </c>
      <c r="I206" s="32">
        <v>45533</v>
      </c>
      <c r="J206" s="34">
        <v>3378000</v>
      </c>
      <c r="K206" s="34">
        <f t="shared" ref="K206:K223" si="52">J206*0.18</f>
        <v>608040</v>
      </c>
      <c r="L206" s="34">
        <f t="shared" ref="L206:L223" si="53">J206+K206</f>
        <v>3986040</v>
      </c>
      <c r="M206" s="17">
        <f>L206*0.05</f>
        <v>199302</v>
      </c>
      <c r="N206" s="17" t="s">
        <v>52</v>
      </c>
      <c r="O206" s="35" t="s">
        <v>53</v>
      </c>
      <c r="P206" s="36" t="str">
        <f t="shared" ref="P206:P223" si="54">IF(COUNTIF(B:B,B206)=1,"New Client","Old Client")</f>
        <v>New Client</v>
      </c>
      <c r="Q206" s="39" t="str">
        <f t="shared" si="4"/>
        <v>No</v>
      </c>
      <c r="R206" s="40" t="str">
        <f t="shared" si="5"/>
        <v/>
      </c>
    </row>
    <row r="207" ht="14.25" customHeight="1" spans="1:18">
      <c r="A207" s="30" t="s">
        <v>300</v>
      </c>
      <c r="B207" s="17">
        <v>316</v>
      </c>
      <c r="C207" s="17" t="s">
        <v>42</v>
      </c>
      <c r="D207" s="17" t="s">
        <v>36</v>
      </c>
      <c r="E207" s="17" t="s">
        <v>84</v>
      </c>
      <c r="F207" s="31" t="str">
        <f>VLOOKUP(G207,'Policy Type'!$A:$B,2,FALSE)</f>
        <v>Liability</v>
      </c>
      <c r="G207" s="17" t="s">
        <v>58</v>
      </c>
      <c r="H207" s="32">
        <v>45166</v>
      </c>
      <c r="I207" s="32">
        <v>45531</v>
      </c>
      <c r="J207" s="34">
        <v>3540000</v>
      </c>
      <c r="K207" s="34">
        <f t="shared" si="52"/>
        <v>637200</v>
      </c>
      <c r="L207" s="34">
        <f t="shared" si="53"/>
        <v>4177200</v>
      </c>
      <c r="M207" s="17">
        <f t="shared" ref="M207:M208" si="55">L207*0.2</f>
        <v>835440</v>
      </c>
      <c r="N207" s="17" t="s">
        <v>39</v>
      </c>
      <c r="O207" s="35" t="s">
        <v>49</v>
      </c>
      <c r="P207" s="36" t="str">
        <f t="shared" si="54"/>
        <v>Old Client</v>
      </c>
      <c r="Q207" s="39" t="str">
        <f t="shared" si="4"/>
        <v>Yes</v>
      </c>
      <c r="R207" s="40" t="str">
        <f t="shared" si="5"/>
        <v/>
      </c>
    </row>
    <row r="208" ht="14.25" customHeight="1" spans="1:18">
      <c r="A208" s="30" t="s">
        <v>301</v>
      </c>
      <c r="B208" s="17">
        <v>316</v>
      </c>
      <c r="C208" s="17" t="s">
        <v>42</v>
      </c>
      <c r="D208" s="17" t="s">
        <v>36</v>
      </c>
      <c r="E208" s="17" t="s">
        <v>84</v>
      </c>
      <c r="F208" s="31" t="str">
        <f>VLOOKUP(G208,'Policy Type'!$A:$B,2,FALSE)</f>
        <v>Liability</v>
      </c>
      <c r="G208" s="17" t="s">
        <v>86</v>
      </c>
      <c r="H208" s="32">
        <v>45166</v>
      </c>
      <c r="I208" s="32">
        <v>45531</v>
      </c>
      <c r="J208" s="34">
        <v>4779000</v>
      </c>
      <c r="K208" s="34">
        <f t="shared" si="52"/>
        <v>860220</v>
      </c>
      <c r="L208" s="34">
        <f t="shared" si="53"/>
        <v>5639220</v>
      </c>
      <c r="M208" s="17">
        <f t="shared" si="55"/>
        <v>1127844</v>
      </c>
      <c r="N208" s="17" t="s">
        <v>39</v>
      </c>
      <c r="O208" s="35" t="s">
        <v>49</v>
      </c>
      <c r="P208" s="36" t="str">
        <f t="shared" si="54"/>
        <v>Old Client</v>
      </c>
      <c r="Q208" s="39" t="str">
        <f t="shared" si="4"/>
        <v>Yes</v>
      </c>
      <c r="R208" s="40" t="str">
        <f t="shared" si="5"/>
        <v/>
      </c>
    </row>
    <row r="209" ht="14.25" customHeight="1" spans="1:18">
      <c r="A209" s="30" t="s">
        <v>302</v>
      </c>
      <c r="B209" s="17">
        <v>317</v>
      </c>
      <c r="C209" s="17" t="s">
        <v>35</v>
      </c>
      <c r="D209" s="17" t="s">
        <v>36</v>
      </c>
      <c r="E209" s="17" t="s">
        <v>43</v>
      </c>
      <c r="F209" s="31" t="str">
        <f>VLOOKUP(G209,'Policy Type'!$A:$B,2,FALSE)</f>
        <v>Others</v>
      </c>
      <c r="G209" s="17" t="s">
        <v>160</v>
      </c>
      <c r="H209" s="32">
        <v>45169</v>
      </c>
      <c r="I209" s="32">
        <v>45534</v>
      </c>
      <c r="J209" s="34">
        <v>2619600</v>
      </c>
      <c r="K209" s="34">
        <f t="shared" si="52"/>
        <v>471528</v>
      </c>
      <c r="L209" s="34">
        <f t="shared" si="53"/>
        <v>3091128</v>
      </c>
      <c r="M209" s="17">
        <f>L209*0.15</f>
        <v>463669.2</v>
      </c>
      <c r="N209" s="17" t="s">
        <v>52</v>
      </c>
      <c r="O209" s="35" t="s">
        <v>53</v>
      </c>
      <c r="P209" s="36" t="str">
        <f t="shared" si="54"/>
        <v>New Client</v>
      </c>
      <c r="Q209" s="39" t="str">
        <f t="shared" si="4"/>
        <v>No</v>
      </c>
      <c r="R209" s="40" t="str">
        <f t="shared" si="5"/>
        <v/>
      </c>
    </row>
    <row r="210" ht="14.25" customHeight="1" spans="1:18">
      <c r="A210" s="30" t="s">
        <v>303</v>
      </c>
      <c r="B210" s="17">
        <v>318</v>
      </c>
      <c r="C210" s="17" t="s">
        <v>42</v>
      </c>
      <c r="D210" s="17" t="s">
        <v>36</v>
      </c>
      <c r="E210" s="17" t="s">
        <v>43</v>
      </c>
      <c r="F210" s="31" t="str">
        <f>VLOOKUP(G210,'Policy Type'!$A:$B,2,FALSE)</f>
        <v>P&amp;C</v>
      </c>
      <c r="G210" s="17" t="s">
        <v>68</v>
      </c>
      <c r="H210" s="32">
        <v>45168</v>
      </c>
      <c r="I210" s="32">
        <v>45533</v>
      </c>
      <c r="J210" s="34">
        <v>2132142</v>
      </c>
      <c r="K210" s="34">
        <f t="shared" si="52"/>
        <v>383785.56</v>
      </c>
      <c r="L210" s="34">
        <f t="shared" si="53"/>
        <v>2515927.56</v>
      </c>
      <c r="M210" s="17">
        <f>L210*0.2</f>
        <v>503185.512</v>
      </c>
      <c r="N210" s="17" t="s">
        <v>52</v>
      </c>
      <c r="O210" s="35" t="s">
        <v>53</v>
      </c>
      <c r="P210" s="36" t="str">
        <f t="shared" si="54"/>
        <v>Old Client</v>
      </c>
      <c r="Q210" s="39" t="str">
        <f t="shared" si="4"/>
        <v>No</v>
      </c>
      <c r="R210" s="40" t="str">
        <f t="shared" si="5"/>
        <v/>
      </c>
    </row>
    <row r="211" ht="14.25" customHeight="1" spans="1:18">
      <c r="A211" s="30" t="s">
        <v>304</v>
      </c>
      <c r="B211" s="17">
        <v>319</v>
      </c>
      <c r="C211" s="17" t="s">
        <v>46</v>
      </c>
      <c r="D211" s="17" t="s">
        <v>47</v>
      </c>
      <c r="E211" s="17" t="s">
        <v>43</v>
      </c>
      <c r="F211" s="31" t="str">
        <f>VLOOKUP(G211,'Policy Type'!$A:$B,2,FALSE)</f>
        <v>P&amp;C</v>
      </c>
      <c r="G211" s="17" t="s">
        <v>55</v>
      </c>
      <c r="H211" s="32">
        <v>45180</v>
      </c>
      <c r="I211" s="32">
        <v>45545</v>
      </c>
      <c r="J211" s="34">
        <v>143960</v>
      </c>
      <c r="K211" s="34">
        <f t="shared" si="52"/>
        <v>25912.8</v>
      </c>
      <c r="L211" s="34">
        <f t="shared" si="53"/>
        <v>169872.8</v>
      </c>
      <c r="M211" s="17">
        <f t="shared" ref="M211:M212" si="56">L211*0.05</f>
        <v>8493.64</v>
      </c>
      <c r="N211" s="17" t="s">
        <v>52</v>
      </c>
      <c r="O211" s="35" t="s">
        <v>53</v>
      </c>
      <c r="P211" s="36" t="str">
        <f t="shared" si="54"/>
        <v>Old Client</v>
      </c>
      <c r="Q211" s="39" t="str">
        <f t="shared" si="4"/>
        <v>No</v>
      </c>
      <c r="R211" s="40" t="str">
        <f t="shared" si="5"/>
        <v/>
      </c>
    </row>
    <row r="212" ht="14.25" customHeight="1" spans="1:18">
      <c r="A212" s="30" t="s">
        <v>305</v>
      </c>
      <c r="B212" s="17">
        <v>117</v>
      </c>
      <c r="C212" s="17" t="s">
        <v>46</v>
      </c>
      <c r="D212" s="17" t="s">
        <v>88</v>
      </c>
      <c r="E212" s="17" t="s">
        <v>91</v>
      </c>
      <c r="F212" s="31" t="str">
        <f>VLOOKUP(G212,'Policy Type'!$A:$B,2,FALSE)</f>
        <v>Others</v>
      </c>
      <c r="G212" s="17" t="s">
        <v>135</v>
      </c>
      <c r="H212" s="32">
        <v>45167</v>
      </c>
      <c r="I212" s="32">
        <v>45532</v>
      </c>
      <c r="J212" s="34">
        <v>1684600</v>
      </c>
      <c r="K212" s="34">
        <f t="shared" si="52"/>
        <v>303228</v>
      </c>
      <c r="L212" s="34">
        <f t="shared" si="53"/>
        <v>1987828</v>
      </c>
      <c r="M212" s="17">
        <f t="shared" si="56"/>
        <v>99391.4</v>
      </c>
      <c r="N212" s="17" t="s">
        <v>39</v>
      </c>
      <c r="O212" s="35" t="s">
        <v>49</v>
      </c>
      <c r="P212" s="36" t="str">
        <f t="shared" si="54"/>
        <v>Old Client</v>
      </c>
      <c r="Q212" s="39" t="str">
        <f t="shared" si="4"/>
        <v>Yes</v>
      </c>
      <c r="R212" s="40" t="str">
        <f t="shared" si="5"/>
        <v>Cross-Sold</v>
      </c>
    </row>
    <row r="213" ht="14.25" customHeight="1" spans="1:18">
      <c r="A213" s="30" t="s">
        <v>306</v>
      </c>
      <c r="B213" s="17">
        <v>15</v>
      </c>
      <c r="C213" s="17" t="s">
        <v>57</v>
      </c>
      <c r="D213" s="17" t="s">
        <v>36</v>
      </c>
      <c r="E213" s="17" t="s">
        <v>84</v>
      </c>
      <c r="F213" s="31" t="str">
        <f>VLOOKUP(G213,'Policy Type'!$A:$B,2,FALSE)</f>
        <v>Liability</v>
      </c>
      <c r="G213" s="17" t="s">
        <v>58</v>
      </c>
      <c r="H213" s="32">
        <v>45167</v>
      </c>
      <c r="I213" s="32">
        <v>45532</v>
      </c>
      <c r="J213" s="34">
        <v>1770000</v>
      </c>
      <c r="K213" s="34">
        <f t="shared" si="52"/>
        <v>318600</v>
      </c>
      <c r="L213" s="34">
        <f t="shared" si="53"/>
        <v>2088600</v>
      </c>
      <c r="M213" s="17">
        <f>L213*0.2</f>
        <v>417720</v>
      </c>
      <c r="N213" s="17" t="s">
        <v>39</v>
      </c>
      <c r="O213" s="35" t="s">
        <v>49</v>
      </c>
      <c r="P213" s="36" t="str">
        <f t="shared" si="54"/>
        <v>Old Client</v>
      </c>
      <c r="Q213" s="39" t="str">
        <f t="shared" si="4"/>
        <v>Yes</v>
      </c>
      <c r="R213" s="40" t="str">
        <f t="shared" si="5"/>
        <v/>
      </c>
    </row>
    <row r="214" ht="14.25" customHeight="1" spans="1:18">
      <c r="A214" s="30" t="s">
        <v>307</v>
      </c>
      <c r="B214" s="17">
        <v>100</v>
      </c>
      <c r="C214" s="17" t="s">
        <v>46</v>
      </c>
      <c r="D214" s="17" t="s">
        <v>76</v>
      </c>
      <c r="E214" s="17" t="s">
        <v>43</v>
      </c>
      <c r="F214" s="31" t="str">
        <f>VLOOKUP(G214,'Policy Type'!$A:$B,2,FALSE)</f>
        <v>P&amp;C</v>
      </c>
      <c r="G214" s="17" t="s">
        <v>80</v>
      </c>
      <c r="H214" s="32">
        <v>45167</v>
      </c>
      <c r="I214" s="32">
        <v>45167</v>
      </c>
      <c r="J214" s="34">
        <v>1078600</v>
      </c>
      <c r="K214" s="34">
        <f t="shared" si="52"/>
        <v>194148</v>
      </c>
      <c r="L214" s="34">
        <f t="shared" si="53"/>
        <v>1272748</v>
      </c>
      <c r="M214" s="17">
        <f>L214*0.05</f>
        <v>63637.4</v>
      </c>
      <c r="N214" s="17" t="s">
        <v>39</v>
      </c>
      <c r="O214" s="35" t="s">
        <v>49</v>
      </c>
      <c r="P214" s="36" t="str">
        <f t="shared" si="54"/>
        <v>Old Client</v>
      </c>
      <c r="Q214" s="39" t="str">
        <f t="shared" si="4"/>
        <v>Yes</v>
      </c>
      <c r="R214" s="40" t="str">
        <f t="shared" si="5"/>
        <v>Cross-Sold</v>
      </c>
    </row>
    <row r="215" ht="14.25" customHeight="1" spans="1:18">
      <c r="A215" s="30" t="s">
        <v>308</v>
      </c>
      <c r="B215" s="17">
        <v>320</v>
      </c>
      <c r="C215" s="17" t="s">
        <v>57</v>
      </c>
      <c r="D215" s="17" t="s">
        <v>36</v>
      </c>
      <c r="E215" s="17" t="s">
        <v>43</v>
      </c>
      <c r="F215" s="31" t="str">
        <f>VLOOKUP(G215,'Policy Type'!$A:$B,2,FALSE)</f>
        <v>P&amp;C</v>
      </c>
      <c r="G215" s="17" t="s">
        <v>51</v>
      </c>
      <c r="H215" s="32">
        <v>45168</v>
      </c>
      <c r="I215" s="32">
        <v>45533</v>
      </c>
      <c r="J215" s="34">
        <v>646100</v>
      </c>
      <c r="K215" s="34">
        <f t="shared" si="52"/>
        <v>116298</v>
      </c>
      <c r="L215" s="34">
        <f t="shared" si="53"/>
        <v>762398</v>
      </c>
      <c r="M215" s="17">
        <f>L215*0.2</f>
        <v>152479.6</v>
      </c>
      <c r="N215" s="17" t="s">
        <v>52</v>
      </c>
      <c r="O215" s="35" t="s">
        <v>53</v>
      </c>
      <c r="P215" s="36" t="str">
        <f t="shared" si="54"/>
        <v>Old Client</v>
      </c>
      <c r="Q215" s="39" t="str">
        <f t="shared" si="4"/>
        <v>No</v>
      </c>
      <c r="R215" s="40" t="str">
        <f t="shared" si="5"/>
        <v/>
      </c>
    </row>
    <row r="216" ht="14.25" customHeight="1" spans="1:18">
      <c r="A216" s="30" t="s">
        <v>309</v>
      </c>
      <c r="B216" s="17">
        <v>321</v>
      </c>
      <c r="C216" s="17" t="s">
        <v>46</v>
      </c>
      <c r="D216" s="17" t="s">
        <v>66</v>
      </c>
      <c r="E216" s="17" t="s">
        <v>37</v>
      </c>
      <c r="F216" s="31" t="str">
        <f>VLOOKUP(G216,'Policy Type'!$A:$B,2,FALSE)</f>
        <v>Others</v>
      </c>
      <c r="G216" s="17" t="s">
        <v>152</v>
      </c>
      <c r="H216" s="32">
        <v>45169</v>
      </c>
      <c r="I216" s="32">
        <v>45534</v>
      </c>
      <c r="J216" s="34">
        <v>1317600</v>
      </c>
      <c r="K216" s="34">
        <f t="shared" si="52"/>
        <v>237168</v>
      </c>
      <c r="L216" s="34">
        <f t="shared" si="53"/>
        <v>1554768</v>
      </c>
      <c r="M216" s="17">
        <f t="shared" ref="M216:M217" si="57">L216*0.05</f>
        <v>77738.4</v>
      </c>
      <c r="N216" s="17" t="s">
        <v>52</v>
      </c>
      <c r="O216" s="35" t="s">
        <v>53</v>
      </c>
      <c r="P216" s="36" t="str">
        <f t="shared" si="54"/>
        <v>New Client</v>
      </c>
      <c r="Q216" s="39" t="str">
        <f t="shared" si="4"/>
        <v>No</v>
      </c>
      <c r="R216" s="40" t="str">
        <f t="shared" si="5"/>
        <v/>
      </c>
    </row>
    <row r="217" ht="14.25" customHeight="1" spans="1:18">
      <c r="A217" s="30" t="s">
        <v>310</v>
      </c>
      <c r="B217" s="17">
        <v>322</v>
      </c>
      <c r="C217" s="17" t="s">
        <v>46</v>
      </c>
      <c r="D217" s="17" t="s">
        <v>47</v>
      </c>
      <c r="E217" s="17" t="s">
        <v>132</v>
      </c>
      <c r="F217" s="31" t="str">
        <f>VLOOKUP(G217,'Policy Type'!$A:$B,2,FALSE)</f>
        <v>P&amp;C</v>
      </c>
      <c r="G217" s="17" t="s">
        <v>48</v>
      </c>
      <c r="H217" s="32">
        <v>45168</v>
      </c>
      <c r="I217" s="32">
        <v>45533</v>
      </c>
      <c r="J217" s="34">
        <v>354100</v>
      </c>
      <c r="K217" s="34">
        <f t="shared" si="52"/>
        <v>63738</v>
      </c>
      <c r="L217" s="34">
        <f t="shared" si="53"/>
        <v>417838</v>
      </c>
      <c r="M217" s="17">
        <f t="shared" si="57"/>
        <v>20891.9</v>
      </c>
      <c r="N217" s="17" t="s">
        <v>39</v>
      </c>
      <c r="O217" s="35" t="s">
        <v>49</v>
      </c>
      <c r="P217" s="36" t="str">
        <f t="shared" si="54"/>
        <v>Old Client</v>
      </c>
      <c r="Q217" s="39" t="str">
        <f t="shared" si="4"/>
        <v>Yes</v>
      </c>
      <c r="R217" s="40" t="str">
        <f t="shared" si="5"/>
        <v>Cross-Sold</v>
      </c>
    </row>
    <row r="218" ht="14.25" customHeight="1" spans="1:18">
      <c r="A218" s="30" t="s">
        <v>311</v>
      </c>
      <c r="B218" s="17">
        <v>15</v>
      </c>
      <c r="C218" s="17" t="s">
        <v>35</v>
      </c>
      <c r="D218" s="17" t="s">
        <v>36</v>
      </c>
      <c r="E218" s="17" t="s">
        <v>37</v>
      </c>
      <c r="F218" s="31" t="str">
        <f>VLOOKUP(G218,'Policy Type'!$A:$B,2,FALSE)</f>
        <v>P&amp;C</v>
      </c>
      <c r="G218" s="17" t="s">
        <v>80</v>
      </c>
      <c r="H218" s="32">
        <v>45167</v>
      </c>
      <c r="I218" s="32">
        <v>45167</v>
      </c>
      <c r="J218" s="34">
        <v>262000</v>
      </c>
      <c r="K218" s="34">
        <f t="shared" si="52"/>
        <v>47160</v>
      </c>
      <c r="L218" s="34">
        <f t="shared" si="53"/>
        <v>309160</v>
      </c>
      <c r="M218" s="17">
        <f>L218*0.2</f>
        <v>61832</v>
      </c>
      <c r="N218" s="17" t="s">
        <v>39</v>
      </c>
      <c r="O218" s="35" t="s">
        <v>49</v>
      </c>
      <c r="P218" s="36" t="str">
        <f t="shared" si="54"/>
        <v>Old Client</v>
      </c>
      <c r="Q218" s="39" t="str">
        <f t="shared" si="4"/>
        <v>Yes</v>
      </c>
      <c r="R218" s="40" t="str">
        <f t="shared" si="5"/>
        <v>Cross-Sold</v>
      </c>
    </row>
    <row r="219" ht="14.25" customHeight="1" spans="1:18">
      <c r="A219" s="30" t="s">
        <v>312</v>
      </c>
      <c r="B219" s="17">
        <v>323</v>
      </c>
      <c r="C219" s="17" t="s">
        <v>35</v>
      </c>
      <c r="D219" s="17" t="s">
        <v>36</v>
      </c>
      <c r="E219" s="17" t="s">
        <v>43</v>
      </c>
      <c r="F219" s="31" t="str">
        <f>VLOOKUP(G219,'Policy Type'!$A:$B,2,FALSE)</f>
        <v>Others</v>
      </c>
      <c r="G219" s="17" t="s">
        <v>168</v>
      </c>
      <c r="H219" s="32">
        <v>45165</v>
      </c>
      <c r="I219" s="32">
        <v>45530</v>
      </c>
      <c r="J219" s="34">
        <v>160500</v>
      </c>
      <c r="K219" s="34">
        <f t="shared" si="52"/>
        <v>28890</v>
      </c>
      <c r="L219" s="34">
        <f t="shared" si="53"/>
        <v>189390</v>
      </c>
      <c r="M219" s="17">
        <f t="shared" ref="M219:M221" si="58">L219*0.15</f>
        <v>28408.5</v>
      </c>
      <c r="N219" s="17" t="s">
        <v>52</v>
      </c>
      <c r="O219" s="35" t="s">
        <v>53</v>
      </c>
      <c r="P219" s="36" t="str">
        <f t="shared" si="54"/>
        <v>Old Client</v>
      </c>
      <c r="Q219" s="39" t="str">
        <f t="shared" si="4"/>
        <v>No</v>
      </c>
      <c r="R219" s="40" t="str">
        <f t="shared" si="5"/>
        <v/>
      </c>
    </row>
    <row r="220" ht="14.25" customHeight="1" spans="1:18">
      <c r="A220" s="30" t="s">
        <v>313</v>
      </c>
      <c r="B220" s="17">
        <v>323</v>
      </c>
      <c r="C220" s="17" t="s">
        <v>35</v>
      </c>
      <c r="D220" s="17" t="s">
        <v>36</v>
      </c>
      <c r="E220" s="17" t="s">
        <v>43</v>
      </c>
      <c r="F220" s="31" t="str">
        <f>VLOOKUP(G220,'Policy Type'!$A:$B,2,FALSE)</f>
        <v>Others</v>
      </c>
      <c r="G220" s="17" t="s">
        <v>168</v>
      </c>
      <c r="H220" s="32">
        <v>45195</v>
      </c>
      <c r="I220" s="32">
        <v>45560</v>
      </c>
      <c r="J220" s="34">
        <v>68200</v>
      </c>
      <c r="K220" s="34">
        <f t="shared" si="52"/>
        <v>12276</v>
      </c>
      <c r="L220" s="34">
        <f t="shared" si="53"/>
        <v>80476</v>
      </c>
      <c r="M220" s="17">
        <f t="shared" si="58"/>
        <v>12071.4</v>
      </c>
      <c r="N220" s="17" t="s">
        <v>52</v>
      </c>
      <c r="O220" s="35" t="s">
        <v>53</v>
      </c>
      <c r="P220" s="36" t="str">
        <f t="shared" si="54"/>
        <v>Old Client</v>
      </c>
      <c r="Q220" s="39" t="str">
        <f t="shared" si="4"/>
        <v>No</v>
      </c>
      <c r="R220" s="40" t="str">
        <f t="shared" si="5"/>
        <v/>
      </c>
    </row>
    <row r="221" ht="14.25" customHeight="1" spans="1:18">
      <c r="A221" s="30" t="s">
        <v>314</v>
      </c>
      <c r="B221" s="17">
        <v>324</v>
      </c>
      <c r="C221" s="17" t="s">
        <v>42</v>
      </c>
      <c r="D221" s="17" t="s">
        <v>36</v>
      </c>
      <c r="E221" s="17" t="s">
        <v>103</v>
      </c>
      <c r="F221" s="31" t="str">
        <f>VLOOKUP(G221,'Policy Type'!$A:$B,2,FALSE)</f>
        <v>Others</v>
      </c>
      <c r="G221" s="17" t="s">
        <v>212</v>
      </c>
      <c r="H221" s="32">
        <v>45170</v>
      </c>
      <c r="I221" s="32">
        <v>45535</v>
      </c>
      <c r="J221" s="34">
        <v>34826200</v>
      </c>
      <c r="K221" s="34">
        <f t="shared" si="52"/>
        <v>6268716</v>
      </c>
      <c r="L221" s="34">
        <f t="shared" si="53"/>
        <v>41094916</v>
      </c>
      <c r="M221" s="17">
        <f t="shared" si="58"/>
        <v>6164237.4</v>
      </c>
      <c r="N221" s="17" t="s">
        <v>52</v>
      </c>
      <c r="O221" s="35" t="s">
        <v>53</v>
      </c>
      <c r="P221" s="36" t="str">
        <f t="shared" si="54"/>
        <v>Old Client</v>
      </c>
      <c r="Q221" s="39" t="str">
        <f t="shared" si="4"/>
        <v>Yes</v>
      </c>
      <c r="R221" s="40" t="str">
        <f t="shared" si="5"/>
        <v>Cross-Sold</v>
      </c>
    </row>
    <row r="222" ht="14.25" customHeight="1" spans="1:18">
      <c r="A222" s="30" t="s">
        <v>315</v>
      </c>
      <c r="B222" s="17">
        <v>325</v>
      </c>
      <c r="C222" s="17" t="s">
        <v>57</v>
      </c>
      <c r="D222" s="17" t="s">
        <v>36</v>
      </c>
      <c r="E222" s="17" t="s">
        <v>43</v>
      </c>
      <c r="F222" s="31" t="str">
        <f>VLOOKUP(G222,'Policy Type'!$A:$B,2,FALSE)</f>
        <v>P&amp;C</v>
      </c>
      <c r="G222" s="17" t="s">
        <v>98</v>
      </c>
      <c r="H222" s="32">
        <v>45168</v>
      </c>
      <c r="I222" s="32">
        <v>45533</v>
      </c>
      <c r="J222" s="34">
        <v>530900</v>
      </c>
      <c r="K222" s="34">
        <f t="shared" si="52"/>
        <v>95562</v>
      </c>
      <c r="L222" s="34">
        <f t="shared" si="53"/>
        <v>626462</v>
      </c>
      <c r="M222" s="17">
        <f t="shared" ref="M222:M223" si="59">L222*0.2</f>
        <v>125292.4</v>
      </c>
      <c r="N222" s="17" t="s">
        <v>52</v>
      </c>
      <c r="O222" s="35" t="s">
        <v>49</v>
      </c>
      <c r="P222" s="36" t="str">
        <f t="shared" si="54"/>
        <v>Old Client</v>
      </c>
      <c r="Q222" s="39" t="str">
        <f t="shared" si="4"/>
        <v>No</v>
      </c>
      <c r="R222" s="40" t="str">
        <f t="shared" si="5"/>
        <v/>
      </c>
    </row>
    <row r="223" ht="14.25" customHeight="1" spans="1:18">
      <c r="A223" s="30" t="s">
        <v>316</v>
      </c>
      <c r="B223" s="17">
        <v>325</v>
      </c>
      <c r="C223" s="17" t="s">
        <v>57</v>
      </c>
      <c r="D223" s="17" t="s">
        <v>36</v>
      </c>
      <c r="E223" s="17" t="s">
        <v>43</v>
      </c>
      <c r="F223" s="31" t="str">
        <f>VLOOKUP(G223,'Policy Type'!$A:$B,2,FALSE)</f>
        <v>P&amp;C</v>
      </c>
      <c r="G223" s="17" t="s">
        <v>44</v>
      </c>
      <c r="H223" s="32">
        <v>45168</v>
      </c>
      <c r="I223" s="32">
        <v>45533</v>
      </c>
      <c r="J223" s="34">
        <v>59100</v>
      </c>
      <c r="K223" s="34">
        <f t="shared" si="52"/>
        <v>10638</v>
      </c>
      <c r="L223" s="34">
        <f t="shared" si="53"/>
        <v>69738</v>
      </c>
      <c r="M223" s="17">
        <f t="shared" si="59"/>
        <v>13947.6</v>
      </c>
      <c r="N223" s="17" t="s">
        <v>52</v>
      </c>
      <c r="O223" s="35" t="s">
        <v>49</v>
      </c>
      <c r="P223" s="36" t="str">
        <f t="shared" si="54"/>
        <v>Old Client</v>
      </c>
      <c r="Q223" s="39" t="str">
        <f t="shared" si="4"/>
        <v>No</v>
      </c>
      <c r="R223" s="40" t="str">
        <f t="shared" si="5"/>
        <v/>
      </c>
    </row>
    <row r="224" ht="14.25" customHeight="1" spans="1:18">
      <c r="A224" s="30"/>
      <c r="B224" s="17"/>
      <c r="C224" s="17"/>
      <c r="D224" s="17"/>
      <c r="E224" s="17"/>
      <c r="F224" s="31"/>
      <c r="G224" s="17"/>
      <c r="H224" s="32"/>
      <c r="I224" s="32"/>
      <c r="J224" s="34"/>
      <c r="K224" s="34"/>
      <c r="L224" s="17"/>
      <c r="M224" s="17"/>
      <c r="N224" s="17" t="s">
        <v>39</v>
      </c>
      <c r="O224" s="35" t="s">
        <v>277</v>
      </c>
      <c r="P224" s="36"/>
      <c r="Q224" s="39" t="str">
        <f t="shared" si="4"/>
        <v>No</v>
      </c>
      <c r="R224" s="40" t="str">
        <f t="shared" si="5"/>
        <v/>
      </c>
    </row>
    <row r="225" ht="14.25" customHeight="1" spans="1:18">
      <c r="A225" s="30" t="s">
        <v>317</v>
      </c>
      <c r="B225" s="17">
        <v>327</v>
      </c>
      <c r="C225" s="17" t="s">
        <v>57</v>
      </c>
      <c r="D225" s="17" t="s">
        <v>36</v>
      </c>
      <c r="E225" s="17" t="s">
        <v>284</v>
      </c>
      <c r="F225" s="31" t="str">
        <f>VLOOKUP(G225,'Policy Type'!$A:$B,2,FALSE)</f>
        <v>Others</v>
      </c>
      <c r="G225" s="17" t="s">
        <v>318</v>
      </c>
      <c r="H225" s="32">
        <v>45170</v>
      </c>
      <c r="I225" s="32">
        <v>45535</v>
      </c>
      <c r="J225" s="34">
        <v>2559200</v>
      </c>
      <c r="K225" s="34">
        <f t="shared" ref="K225:K255" si="60">J225*0.18</f>
        <v>460656</v>
      </c>
      <c r="L225" s="34">
        <f t="shared" ref="L225:L255" si="61">J225+K225</f>
        <v>3019856</v>
      </c>
      <c r="M225" s="17">
        <f>L225*0.15</f>
        <v>452978.4</v>
      </c>
      <c r="N225" s="17" t="s">
        <v>39</v>
      </c>
      <c r="O225" s="35" t="s">
        <v>49</v>
      </c>
      <c r="P225" s="36" t="str">
        <f t="shared" ref="P225:P255" si="62">IF(COUNTIF(B:B,B225)=1,"New Client","Old Client")</f>
        <v>Old Client</v>
      </c>
      <c r="Q225" s="39" t="str">
        <f t="shared" si="4"/>
        <v>Yes</v>
      </c>
      <c r="R225" s="40" t="str">
        <f t="shared" si="5"/>
        <v>Cross-Sold</v>
      </c>
    </row>
    <row r="226" ht="14.25" customHeight="1" spans="1:18">
      <c r="A226" s="30" t="s">
        <v>319</v>
      </c>
      <c r="B226" s="17">
        <v>327</v>
      </c>
      <c r="C226" s="17" t="s">
        <v>46</v>
      </c>
      <c r="D226" s="17" t="s">
        <v>88</v>
      </c>
      <c r="E226" s="17" t="s">
        <v>284</v>
      </c>
      <c r="F226" s="31" t="str">
        <f>VLOOKUP(G226,'Policy Type'!$A:$B,2,FALSE)</f>
        <v>Others</v>
      </c>
      <c r="G226" s="17" t="s">
        <v>318</v>
      </c>
      <c r="H226" s="32">
        <v>45170</v>
      </c>
      <c r="I226" s="32">
        <v>45535</v>
      </c>
      <c r="J226" s="34">
        <v>2559200</v>
      </c>
      <c r="K226" s="34">
        <f t="shared" si="60"/>
        <v>460656</v>
      </c>
      <c r="L226" s="34">
        <f t="shared" si="61"/>
        <v>3019856</v>
      </c>
      <c r="M226" s="17">
        <f>L226*0.05</f>
        <v>150992.8</v>
      </c>
      <c r="N226" s="17" t="s">
        <v>39</v>
      </c>
      <c r="O226" s="35" t="s">
        <v>49</v>
      </c>
      <c r="P226" s="36" t="str">
        <f t="shared" si="62"/>
        <v>Old Client</v>
      </c>
      <c r="Q226" s="39" t="str">
        <f t="shared" si="4"/>
        <v>Yes</v>
      </c>
      <c r="R226" s="40" t="str">
        <f t="shared" si="5"/>
        <v>Cross-Sold</v>
      </c>
    </row>
    <row r="227" ht="14.25" customHeight="1" spans="1:18">
      <c r="A227" s="30" t="s">
        <v>320</v>
      </c>
      <c r="B227" s="17">
        <v>328</v>
      </c>
      <c r="C227" s="17" t="s">
        <v>42</v>
      </c>
      <c r="D227" s="17" t="s">
        <v>36</v>
      </c>
      <c r="E227" s="17" t="s">
        <v>43</v>
      </c>
      <c r="F227" s="31" t="str">
        <f>VLOOKUP(G227,'Policy Type'!$A:$B,2,FALSE)</f>
        <v>P&amp;C</v>
      </c>
      <c r="G227" s="17" t="s">
        <v>55</v>
      </c>
      <c r="H227" s="32">
        <v>45177</v>
      </c>
      <c r="I227" s="32">
        <v>45542</v>
      </c>
      <c r="J227" s="34">
        <v>135700</v>
      </c>
      <c r="K227" s="34">
        <f t="shared" si="60"/>
        <v>24426</v>
      </c>
      <c r="L227" s="34">
        <f t="shared" si="61"/>
        <v>160126</v>
      </c>
      <c r="M227" s="17">
        <f t="shared" ref="M227:M228" si="63">L227*0.2</f>
        <v>32025.2</v>
      </c>
      <c r="N227" s="17" t="s">
        <v>52</v>
      </c>
      <c r="O227" s="35" t="s">
        <v>53</v>
      </c>
      <c r="P227" s="36" t="str">
        <f t="shared" si="62"/>
        <v>New Client</v>
      </c>
      <c r="Q227" s="39" t="str">
        <f t="shared" si="4"/>
        <v>No</v>
      </c>
      <c r="R227" s="40" t="str">
        <f t="shared" si="5"/>
        <v/>
      </c>
    </row>
    <row r="228" ht="14.25" customHeight="1" spans="1:18">
      <c r="A228" s="30" t="s">
        <v>321</v>
      </c>
      <c r="B228" s="17">
        <v>329</v>
      </c>
      <c r="C228" s="17" t="s">
        <v>35</v>
      </c>
      <c r="D228" s="17" t="s">
        <v>36</v>
      </c>
      <c r="E228" s="17" t="s">
        <v>43</v>
      </c>
      <c r="F228" s="31" t="str">
        <f>VLOOKUP(G228,'Policy Type'!$A:$B,2,FALSE)</f>
        <v>P&amp;C</v>
      </c>
      <c r="G228" s="17" t="s">
        <v>55</v>
      </c>
      <c r="H228" s="32">
        <v>45176</v>
      </c>
      <c r="I228" s="32">
        <v>45541</v>
      </c>
      <c r="J228" s="34">
        <v>97350</v>
      </c>
      <c r="K228" s="34">
        <f t="shared" si="60"/>
        <v>17523</v>
      </c>
      <c r="L228" s="34">
        <f t="shared" si="61"/>
        <v>114873</v>
      </c>
      <c r="M228" s="17">
        <f t="shared" si="63"/>
        <v>22974.6</v>
      </c>
      <c r="N228" s="17" t="s">
        <v>39</v>
      </c>
      <c r="O228" s="35" t="s">
        <v>53</v>
      </c>
      <c r="P228" s="36" t="str">
        <f t="shared" si="62"/>
        <v>Old Client</v>
      </c>
      <c r="Q228" s="39" t="str">
        <f t="shared" si="4"/>
        <v>Yes</v>
      </c>
      <c r="R228" s="40" t="str">
        <f t="shared" si="5"/>
        <v>Cross-Sold</v>
      </c>
    </row>
    <row r="229" ht="14.25" customHeight="1" spans="1:18">
      <c r="A229" s="30" t="s">
        <v>322</v>
      </c>
      <c r="B229" s="17">
        <v>330</v>
      </c>
      <c r="C229" s="17" t="s">
        <v>57</v>
      </c>
      <c r="D229" s="17" t="s">
        <v>36</v>
      </c>
      <c r="E229" s="17" t="s">
        <v>43</v>
      </c>
      <c r="F229" s="31" t="str">
        <f>VLOOKUP(G229,'Policy Type'!$A:$B,2,FALSE)</f>
        <v>Others</v>
      </c>
      <c r="G229" s="17" t="s">
        <v>212</v>
      </c>
      <c r="H229" s="32">
        <v>45177</v>
      </c>
      <c r="I229" s="32">
        <v>45542</v>
      </c>
      <c r="J229" s="34">
        <v>146000</v>
      </c>
      <c r="K229" s="34">
        <f t="shared" si="60"/>
        <v>26280</v>
      </c>
      <c r="L229" s="34">
        <f t="shared" si="61"/>
        <v>172280</v>
      </c>
      <c r="M229" s="17">
        <f>L229*0.15</f>
        <v>25842</v>
      </c>
      <c r="N229" s="17" t="s">
        <v>52</v>
      </c>
      <c r="O229" s="35" t="s">
        <v>53</v>
      </c>
      <c r="P229" s="36" t="str">
        <f t="shared" si="62"/>
        <v>New Client</v>
      </c>
      <c r="Q229" s="39" t="str">
        <f t="shared" si="4"/>
        <v>No</v>
      </c>
      <c r="R229" s="40" t="str">
        <f t="shared" si="5"/>
        <v/>
      </c>
    </row>
    <row r="230" ht="14.25" customHeight="1" spans="1:18">
      <c r="A230" s="30" t="s">
        <v>323</v>
      </c>
      <c r="B230" s="17">
        <v>331</v>
      </c>
      <c r="C230" s="17" t="s">
        <v>46</v>
      </c>
      <c r="D230" s="17" t="s">
        <v>76</v>
      </c>
      <c r="E230" s="17" t="s">
        <v>43</v>
      </c>
      <c r="F230" s="31" t="str">
        <f>VLOOKUP(G230,'Policy Type'!$A:$B,2,FALSE)</f>
        <v>Others</v>
      </c>
      <c r="G230" s="17" t="s">
        <v>212</v>
      </c>
      <c r="H230" s="32">
        <v>45177</v>
      </c>
      <c r="I230" s="32">
        <v>45542</v>
      </c>
      <c r="J230" s="34">
        <v>511600</v>
      </c>
      <c r="K230" s="34">
        <f t="shared" si="60"/>
        <v>92088</v>
      </c>
      <c r="L230" s="34">
        <f t="shared" si="61"/>
        <v>603688</v>
      </c>
      <c r="M230" s="17">
        <f>L230*0.05</f>
        <v>30184.4</v>
      </c>
      <c r="N230" s="17" t="s">
        <v>52</v>
      </c>
      <c r="O230" s="35" t="s">
        <v>53</v>
      </c>
      <c r="P230" s="36" t="str">
        <f t="shared" si="62"/>
        <v>Old Client</v>
      </c>
      <c r="Q230" s="39" t="str">
        <f t="shared" si="4"/>
        <v>No</v>
      </c>
      <c r="R230" s="40" t="str">
        <f t="shared" si="5"/>
        <v/>
      </c>
    </row>
    <row r="231" ht="14.25" customHeight="1" spans="1:18">
      <c r="A231" s="30" t="s">
        <v>324</v>
      </c>
      <c r="B231" s="17">
        <v>331</v>
      </c>
      <c r="C231" s="17" t="s">
        <v>35</v>
      </c>
      <c r="D231" s="17" t="s">
        <v>36</v>
      </c>
      <c r="E231" s="17" t="s">
        <v>43</v>
      </c>
      <c r="F231" s="31" t="str">
        <f>VLOOKUP(G231,'Policy Type'!$A:$B,2,FALSE)</f>
        <v>Others</v>
      </c>
      <c r="G231" s="17" t="s">
        <v>212</v>
      </c>
      <c r="H231" s="32">
        <v>45177</v>
      </c>
      <c r="I231" s="32">
        <v>45542</v>
      </c>
      <c r="J231" s="34">
        <v>130200</v>
      </c>
      <c r="K231" s="34">
        <f t="shared" si="60"/>
        <v>23436</v>
      </c>
      <c r="L231" s="34">
        <f t="shared" si="61"/>
        <v>153636</v>
      </c>
      <c r="M231" s="17">
        <f>L231*0.15</f>
        <v>23045.4</v>
      </c>
      <c r="N231" s="17" t="s">
        <v>52</v>
      </c>
      <c r="O231" s="35" t="s">
        <v>53</v>
      </c>
      <c r="P231" s="36" t="str">
        <f t="shared" si="62"/>
        <v>Old Client</v>
      </c>
      <c r="Q231" s="39" t="str">
        <f t="shared" si="4"/>
        <v>No</v>
      </c>
      <c r="R231" s="40" t="str">
        <f t="shared" si="5"/>
        <v/>
      </c>
    </row>
    <row r="232" ht="14.25" customHeight="1" spans="1:18">
      <c r="A232" s="30" t="s">
        <v>325</v>
      </c>
      <c r="B232" s="17">
        <v>333</v>
      </c>
      <c r="C232" s="17" t="s">
        <v>46</v>
      </c>
      <c r="D232" s="17" t="s">
        <v>66</v>
      </c>
      <c r="E232" s="17" t="s">
        <v>60</v>
      </c>
      <c r="F232" s="31" t="str">
        <f>VLOOKUP(G232,'Policy Type'!$A:$B,2,FALSE)</f>
        <v>Others</v>
      </c>
      <c r="G232" s="17" t="s">
        <v>170</v>
      </c>
      <c r="H232" s="32">
        <v>45183</v>
      </c>
      <c r="I232" s="32">
        <v>45548</v>
      </c>
      <c r="J232" s="34">
        <v>1807000</v>
      </c>
      <c r="K232" s="34">
        <f t="shared" si="60"/>
        <v>325260</v>
      </c>
      <c r="L232" s="34">
        <f t="shared" si="61"/>
        <v>2132260</v>
      </c>
      <c r="M232" s="17">
        <f>L232*0.05</f>
        <v>106613</v>
      </c>
      <c r="N232" s="17" t="s">
        <v>52</v>
      </c>
      <c r="O232" s="35" t="s">
        <v>53</v>
      </c>
      <c r="P232" s="36" t="str">
        <f t="shared" si="62"/>
        <v>New Client</v>
      </c>
      <c r="Q232" s="39" t="str">
        <f t="shared" si="4"/>
        <v>No</v>
      </c>
      <c r="R232" s="40" t="str">
        <f t="shared" si="5"/>
        <v/>
      </c>
    </row>
    <row r="233" ht="14.25" customHeight="1" spans="1:18">
      <c r="A233" s="30" t="s">
        <v>326</v>
      </c>
      <c r="B233" s="17">
        <v>148</v>
      </c>
      <c r="C233" s="17" t="s">
        <v>57</v>
      </c>
      <c r="D233" s="17" t="s">
        <v>36</v>
      </c>
      <c r="E233" s="17" t="s">
        <v>37</v>
      </c>
      <c r="F233" s="31" t="str">
        <f>VLOOKUP(G233,'Policy Type'!$A:$B,2,FALSE)</f>
        <v>Others</v>
      </c>
      <c r="G233" s="17" t="s">
        <v>193</v>
      </c>
      <c r="H233" s="32">
        <v>45171</v>
      </c>
      <c r="I233" s="32">
        <v>45536</v>
      </c>
      <c r="J233" s="34">
        <v>476200</v>
      </c>
      <c r="K233" s="34">
        <f t="shared" si="60"/>
        <v>85716</v>
      </c>
      <c r="L233" s="34">
        <f t="shared" si="61"/>
        <v>561916</v>
      </c>
      <c r="M233" s="17">
        <f>L233*0.15</f>
        <v>84287.4</v>
      </c>
      <c r="N233" s="17" t="s">
        <v>39</v>
      </c>
      <c r="O233" s="35" t="s">
        <v>53</v>
      </c>
      <c r="P233" s="36" t="str">
        <f t="shared" si="62"/>
        <v>Old Client</v>
      </c>
      <c r="Q233" s="39" t="str">
        <f t="shared" si="4"/>
        <v>Yes</v>
      </c>
      <c r="R233" s="40" t="str">
        <f t="shared" si="5"/>
        <v>Cross-Sold</v>
      </c>
    </row>
    <row r="234" ht="14.25" customHeight="1" spans="1:18">
      <c r="A234" s="30" t="s">
        <v>327</v>
      </c>
      <c r="B234" s="17">
        <v>334</v>
      </c>
      <c r="C234" s="17" t="s">
        <v>42</v>
      </c>
      <c r="D234" s="17" t="s">
        <v>36</v>
      </c>
      <c r="E234" s="17" t="s">
        <v>37</v>
      </c>
      <c r="F234" s="31" t="str">
        <f>VLOOKUP(G234,'Policy Type'!$A:$B,2,FALSE)</f>
        <v>P&amp;C</v>
      </c>
      <c r="G234" s="17" t="s">
        <v>68</v>
      </c>
      <c r="H234" s="32">
        <v>45173</v>
      </c>
      <c r="I234" s="32">
        <v>45538</v>
      </c>
      <c r="J234" s="34">
        <v>657732</v>
      </c>
      <c r="K234" s="34">
        <f t="shared" si="60"/>
        <v>118391.76</v>
      </c>
      <c r="L234" s="34">
        <f t="shared" si="61"/>
        <v>776123.76</v>
      </c>
      <c r="M234" s="17">
        <f t="shared" ref="M234:M235" si="64">L234*0.2</f>
        <v>155224.752</v>
      </c>
      <c r="N234" s="17" t="s">
        <v>52</v>
      </c>
      <c r="O234" s="35" t="s">
        <v>53</v>
      </c>
      <c r="P234" s="36" t="str">
        <f t="shared" si="62"/>
        <v>New Client</v>
      </c>
      <c r="Q234" s="39" t="str">
        <f t="shared" si="4"/>
        <v>No</v>
      </c>
      <c r="R234" s="40" t="str">
        <f t="shared" si="5"/>
        <v/>
      </c>
    </row>
    <row r="235" ht="14.25" customHeight="1" spans="1:18">
      <c r="A235" s="30" t="s">
        <v>328</v>
      </c>
      <c r="B235" s="17">
        <v>285</v>
      </c>
      <c r="C235" s="17" t="s">
        <v>57</v>
      </c>
      <c r="D235" s="17" t="s">
        <v>36</v>
      </c>
      <c r="E235" s="17" t="s">
        <v>37</v>
      </c>
      <c r="F235" s="31" t="str">
        <f>VLOOKUP(G235,'Policy Type'!$A:$B,2,FALSE)</f>
        <v>P&amp;C</v>
      </c>
      <c r="G235" s="17" t="s">
        <v>68</v>
      </c>
      <c r="H235" s="32">
        <v>45174</v>
      </c>
      <c r="I235" s="32">
        <v>45539</v>
      </c>
      <c r="J235" s="34">
        <v>717322</v>
      </c>
      <c r="K235" s="34">
        <f t="shared" si="60"/>
        <v>129117.96</v>
      </c>
      <c r="L235" s="34">
        <f t="shared" si="61"/>
        <v>846439.96</v>
      </c>
      <c r="M235" s="17">
        <f t="shared" si="64"/>
        <v>169287.992</v>
      </c>
      <c r="N235" s="17" t="s">
        <v>52</v>
      </c>
      <c r="O235" s="35" t="s">
        <v>53</v>
      </c>
      <c r="P235" s="36" t="str">
        <f t="shared" si="62"/>
        <v>Old Client</v>
      </c>
      <c r="Q235" s="39" t="str">
        <f t="shared" si="4"/>
        <v>No</v>
      </c>
      <c r="R235" s="40" t="str">
        <f t="shared" si="5"/>
        <v/>
      </c>
    </row>
    <row r="236" ht="14.25" customHeight="1" spans="1:18">
      <c r="A236" s="30" t="s">
        <v>329</v>
      </c>
      <c r="B236" s="17">
        <v>335</v>
      </c>
      <c r="C236" s="17" t="s">
        <v>42</v>
      </c>
      <c r="D236" s="17" t="s">
        <v>36</v>
      </c>
      <c r="E236" s="17" t="s">
        <v>60</v>
      </c>
      <c r="F236" s="31" t="str">
        <f>VLOOKUP(G236,'Policy Type'!$A:$B,2,FALSE)</f>
        <v>Others</v>
      </c>
      <c r="G236" s="17" t="s">
        <v>245</v>
      </c>
      <c r="H236" s="32">
        <v>45182</v>
      </c>
      <c r="I236" s="32">
        <v>45547</v>
      </c>
      <c r="J236" s="34">
        <v>496000</v>
      </c>
      <c r="K236" s="34">
        <f t="shared" si="60"/>
        <v>89280</v>
      </c>
      <c r="L236" s="34">
        <f t="shared" si="61"/>
        <v>585280</v>
      </c>
      <c r="M236" s="17">
        <f>L236*0.15</f>
        <v>87792</v>
      </c>
      <c r="N236" s="17" t="s">
        <v>52</v>
      </c>
      <c r="O236" s="35" t="s">
        <v>53</v>
      </c>
      <c r="P236" s="36" t="str">
        <f t="shared" si="62"/>
        <v>Old Client</v>
      </c>
      <c r="Q236" s="39" t="str">
        <f t="shared" si="4"/>
        <v>No</v>
      </c>
      <c r="R236" s="40" t="str">
        <f t="shared" si="5"/>
        <v/>
      </c>
    </row>
    <row r="237" ht="14.25" customHeight="1" spans="1:18">
      <c r="A237" s="30" t="s">
        <v>330</v>
      </c>
      <c r="B237" s="17">
        <v>335</v>
      </c>
      <c r="C237" s="17" t="s">
        <v>46</v>
      </c>
      <c r="D237" s="17" t="s">
        <v>66</v>
      </c>
      <c r="E237" s="17" t="s">
        <v>60</v>
      </c>
      <c r="F237" s="31" t="str">
        <f>VLOOKUP(G237,'Policy Type'!$A:$B,2,FALSE)</f>
        <v>Others</v>
      </c>
      <c r="G237" s="17" t="s">
        <v>170</v>
      </c>
      <c r="H237" s="32">
        <v>45177</v>
      </c>
      <c r="I237" s="32">
        <v>45542</v>
      </c>
      <c r="J237" s="34">
        <v>2762100</v>
      </c>
      <c r="K237" s="34">
        <f t="shared" si="60"/>
        <v>497178</v>
      </c>
      <c r="L237" s="34">
        <f t="shared" si="61"/>
        <v>3259278</v>
      </c>
      <c r="M237" s="17">
        <f t="shared" ref="M237:M238" si="65">L237*0.05</f>
        <v>162963.9</v>
      </c>
      <c r="N237" s="17" t="s">
        <v>52</v>
      </c>
      <c r="O237" s="35" t="s">
        <v>53</v>
      </c>
      <c r="P237" s="36" t="str">
        <f t="shared" si="62"/>
        <v>Old Client</v>
      </c>
      <c r="Q237" s="39" t="str">
        <f t="shared" si="4"/>
        <v>No</v>
      </c>
      <c r="R237" s="40" t="str">
        <f t="shared" si="5"/>
        <v/>
      </c>
    </row>
    <row r="238" ht="14.25" customHeight="1" spans="1:18">
      <c r="A238" s="30" t="s">
        <v>331</v>
      </c>
      <c r="B238" s="17">
        <v>336</v>
      </c>
      <c r="C238" s="17" t="s">
        <v>46</v>
      </c>
      <c r="D238" s="17" t="s">
        <v>88</v>
      </c>
      <c r="E238" s="17" t="s">
        <v>60</v>
      </c>
      <c r="F238" s="31" t="str">
        <f>VLOOKUP(G238,'Policy Type'!$A:$B,2,FALSE)</f>
        <v>Others</v>
      </c>
      <c r="G238" s="17" t="s">
        <v>170</v>
      </c>
      <c r="H238" s="32">
        <v>45177</v>
      </c>
      <c r="I238" s="32">
        <v>45542</v>
      </c>
      <c r="J238" s="34">
        <v>6132100</v>
      </c>
      <c r="K238" s="34">
        <f t="shared" si="60"/>
        <v>1103778</v>
      </c>
      <c r="L238" s="34">
        <f t="shared" si="61"/>
        <v>7235878</v>
      </c>
      <c r="M238" s="17">
        <f t="shared" si="65"/>
        <v>361793.9</v>
      </c>
      <c r="N238" s="17" t="s">
        <v>52</v>
      </c>
      <c r="O238" s="35" t="s">
        <v>53</v>
      </c>
      <c r="P238" s="36" t="str">
        <f t="shared" si="62"/>
        <v>New Client</v>
      </c>
      <c r="Q238" s="39" t="str">
        <f t="shared" si="4"/>
        <v>No</v>
      </c>
      <c r="R238" s="40" t="str">
        <f t="shared" si="5"/>
        <v/>
      </c>
    </row>
    <row r="239" ht="14.25" customHeight="1" spans="1:18">
      <c r="A239" s="30" t="s">
        <v>332</v>
      </c>
      <c r="B239" s="17">
        <v>148</v>
      </c>
      <c r="C239" s="17" t="s">
        <v>42</v>
      </c>
      <c r="D239" s="17" t="s">
        <v>36</v>
      </c>
      <c r="E239" s="17" t="s">
        <v>37</v>
      </c>
      <c r="F239" s="31" t="str">
        <f>VLOOKUP(G239,'Policy Type'!$A:$B,2,FALSE)</f>
        <v>P&amp;C</v>
      </c>
      <c r="G239" s="17" t="s">
        <v>333</v>
      </c>
      <c r="H239" s="32">
        <v>45171</v>
      </c>
      <c r="I239" s="32">
        <v>45536</v>
      </c>
      <c r="J239" s="34">
        <v>18906300</v>
      </c>
      <c r="K239" s="34">
        <f t="shared" si="60"/>
        <v>3403134</v>
      </c>
      <c r="L239" s="34">
        <f t="shared" si="61"/>
        <v>22309434</v>
      </c>
      <c r="M239" s="17">
        <f t="shared" ref="M239:M241" si="66">L239*0.2</f>
        <v>4461886.8</v>
      </c>
      <c r="N239" s="17" t="s">
        <v>39</v>
      </c>
      <c r="O239" s="35" t="s">
        <v>53</v>
      </c>
      <c r="P239" s="36" t="str">
        <f t="shared" si="62"/>
        <v>Old Client</v>
      </c>
      <c r="Q239" s="39" t="str">
        <f t="shared" si="4"/>
        <v>Yes</v>
      </c>
      <c r="R239" s="40" t="str">
        <f t="shared" si="5"/>
        <v>Cross-Sold</v>
      </c>
    </row>
    <row r="240" ht="14.25" customHeight="1" spans="1:18">
      <c r="A240" s="30" t="s">
        <v>334</v>
      </c>
      <c r="B240" s="17">
        <v>210</v>
      </c>
      <c r="C240" s="17" t="s">
        <v>35</v>
      </c>
      <c r="D240" s="17" t="s">
        <v>36</v>
      </c>
      <c r="E240" s="17" t="s">
        <v>37</v>
      </c>
      <c r="F240" s="31" t="str">
        <f>VLOOKUP(G240,'Policy Type'!$A:$B,2,FALSE)</f>
        <v>P&amp;C</v>
      </c>
      <c r="G240" s="17" t="s">
        <v>68</v>
      </c>
      <c r="H240" s="32">
        <v>45173</v>
      </c>
      <c r="I240" s="32">
        <v>45538</v>
      </c>
      <c r="J240" s="34">
        <v>1018812</v>
      </c>
      <c r="K240" s="34">
        <f t="shared" si="60"/>
        <v>183386.16</v>
      </c>
      <c r="L240" s="34">
        <f t="shared" si="61"/>
        <v>1202198.16</v>
      </c>
      <c r="M240" s="17">
        <f t="shared" si="66"/>
        <v>240439.632</v>
      </c>
      <c r="N240" s="17" t="s">
        <v>39</v>
      </c>
      <c r="O240" s="35" t="s">
        <v>53</v>
      </c>
      <c r="P240" s="36" t="str">
        <f t="shared" si="62"/>
        <v>Old Client</v>
      </c>
      <c r="Q240" s="39" t="str">
        <f t="shared" si="4"/>
        <v>Yes</v>
      </c>
      <c r="R240" s="40" t="str">
        <f t="shared" si="5"/>
        <v>Cross-Sold</v>
      </c>
    </row>
    <row r="241" ht="14.25" customHeight="1" spans="1:18">
      <c r="A241" s="30" t="s">
        <v>335</v>
      </c>
      <c r="B241" s="17">
        <v>337</v>
      </c>
      <c r="C241" s="17" t="s">
        <v>42</v>
      </c>
      <c r="D241" s="17" t="s">
        <v>36</v>
      </c>
      <c r="E241" s="17" t="s">
        <v>37</v>
      </c>
      <c r="F241" s="31" t="str">
        <f>VLOOKUP(G241,'Policy Type'!$A:$B,2,FALSE)</f>
        <v>P&amp;C</v>
      </c>
      <c r="G241" s="17" t="s">
        <v>80</v>
      </c>
      <c r="H241" s="32">
        <v>45170</v>
      </c>
      <c r="I241" s="32">
        <v>45170</v>
      </c>
      <c r="J241" s="34">
        <v>220000</v>
      </c>
      <c r="K241" s="34">
        <f t="shared" si="60"/>
        <v>39600</v>
      </c>
      <c r="L241" s="34">
        <f t="shared" si="61"/>
        <v>259600</v>
      </c>
      <c r="M241" s="17">
        <f t="shared" si="66"/>
        <v>51920</v>
      </c>
      <c r="N241" s="17" t="s">
        <v>39</v>
      </c>
      <c r="O241" s="35" t="s">
        <v>49</v>
      </c>
      <c r="P241" s="36" t="str">
        <f t="shared" si="62"/>
        <v>New Client</v>
      </c>
      <c r="Q241" s="39" t="str">
        <f t="shared" si="4"/>
        <v>No</v>
      </c>
      <c r="R241" s="40" t="str">
        <f t="shared" si="5"/>
        <v/>
      </c>
    </row>
    <row r="242" ht="14.25" customHeight="1" spans="1:18">
      <c r="A242" s="30" t="s">
        <v>336</v>
      </c>
      <c r="B242" s="17">
        <v>210</v>
      </c>
      <c r="C242" s="17" t="s">
        <v>46</v>
      </c>
      <c r="D242" s="17" t="s">
        <v>66</v>
      </c>
      <c r="E242" s="17" t="s">
        <v>37</v>
      </c>
      <c r="F242" s="31" t="str">
        <f>VLOOKUP(G242,'Policy Type'!$A:$B,2,FALSE)</f>
        <v>P&amp;C</v>
      </c>
      <c r="G242" s="17" t="s">
        <v>48</v>
      </c>
      <c r="H242" s="32">
        <v>45170</v>
      </c>
      <c r="I242" s="32">
        <v>45535</v>
      </c>
      <c r="J242" s="34">
        <v>467300</v>
      </c>
      <c r="K242" s="34">
        <f t="shared" si="60"/>
        <v>84114</v>
      </c>
      <c r="L242" s="34">
        <f t="shared" si="61"/>
        <v>551414</v>
      </c>
      <c r="M242" s="17">
        <f t="shared" ref="M242:M243" si="67">L242*0.05</f>
        <v>27570.7</v>
      </c>
      <c r="N242" s="17" t="s">
        <v>39</v>
      </c>
      <c r="O242" s="35" t="s">
        <v>49</v>
      </c>
      <c r="P242" s="36" t="str">
        <f t="shared" si="62"/>
        <v>Old Client</v>
      </c>
      <c r="Q242" s="39" t="str">
        <f t="shared" si="4"/>
        <v>Yes</v>
      </c>
      <c r="R242" s="40" t="str">
        <f t="shared" si="5"/>
        <v>Cross-Sold</v>
      </c>
    </row>
    <row r="243" ht="14.25" customHeight="1" spans="1:18">
      <c r="A243" s="30" t="s">
        <v>337</v>
      </c>
      <c r="B243" s="17">
        <v>187</v>
      </c>
      <c r="C243" s="17" t="s">
        <v>46</v>
      </c>
      <c r="D243" s="17" t="s">
        <v>47</v>
      </c>
      <c r="E243" s="17" t="s">
        <v>37</v>
      </c>
      <c r="F243" s="31" t="str">
        <f>VLOOKUP(G243,'Policy Type'!$A:$B,2,FALSE)</f>
        <v>Liability</v>
      </c>
      <c r="G243" s="17" t="s">
        <v>38</v>
      </c>
      <c r="H243" s="32">
        <v>45174</v>
      </c>
      <c r="I243" s="32">
        <v>45539</v>
      </c>
      <c r="J243" s="34">
        <v>1353900</v>
      </c>
      <c r="K243" s="34">
        <f t="shared" si="60"/>
        <v>243702</v>
      </c>
      <c r="L243" s="34">
        <f t="shared" si="61"/>
        <v>1597602</v>
      </c>
      <c r="M243" s="17">
        <f t="shared" si="67"/>
        <v>79880.1</v>
      </c>
      <c r="N243" s="17" t="s">
        <v>39</v>
      </c>
      <c r="O243" s="35" t="s">
        <v>53</v>
      </c>
      <c r="P243" s="36" t="str">
        <f t="shared" si="62"/>
        <v>Old Client</v>
      </c>
      <c r="Q243" s="39" t="str">
        <f t="shared" si="4"/>
        <v>Yes</v>
      </c>
      <c r="R243" s="40" t="str">
        <f t="shared" si="5"/>
        <v/>
      </c>
    </row>
    <row r="244" ht="14.25" customHeight="1" spans="1:18">
      <c r="A244" s="30" t="s">
        <v>338</v>
      </c>
      <c r="B244" s="17">
        <v>338</v>
      </c>
      <c r="C244" s="17" t="s">
        <v>57</v>
      </c>
      <c r="D244" s="17" t="s">
        <v>36</v>
      </c>
      <c r="E244" s="17" t="s">
        <v>43</v>
      </c>
      <c r="F244" s="31" t="str">
        <f>VLOOKUP(G244,'Policy Type'!$A:$B,2,FALSE)</f>
        <v>Others</v>
      </c>
      <c r="G244" s="17" t="s">
        <v>156</v>
      </c>
      <c r="H244" s="32">
        <v>45174</v>
      </c>
      <c r="I244" s="32">
        <v>45539</v>
      </c>
      <c r="J244" s="34">
        <v>44300</v>
      </c>
      <c r="K244" s="34">
        <f t="shared" si="60"/>
        <v>7974</v>
      </c>
      <c r="L244" s="34">
        <f t="shared" si="61"/>
        <v>52274</v>
      </c>
      <c r="M244" s="17">
        <f>L244*0.15</f>
        <v>7841.1</v>
      </c>
      <c r="N244" s="17" t="s">
        <v>52</v>
      </c>
      <c r="O244" s="35" t="s">
        <v>53</v>
      </c>
      <c r="P244" s="36" t="str">
        <f t="shared" si="62"/>
        <v>Old Client</v>
      </c>
      <c r="Q244" s="39" t="str">
        <f t="shared" si="4"/>
        <v>Yes</v>
      </c>
      <c r="R244" s="40" t="str">
        <f t="shared" si="5"/>
        <v>Cross-Sold</v>
      </c>
    </row>
    <row r="245" ht="14.25" customHeight="1" spans="1:18">
      <c r="A245" s="30" t="s">
        <v>339</v>
      </c>
      <c r="B245" s="17">
        <v>339</v>
      </c>
      <c r="C245" s="17" t="s">
        <v>42</v>
      </c>
      <c r="D245" s="17" t="s">
        <v>36</v>
      </c>
      <c r="E245" s="17" t="s">
        <v>43</v>
      </c>
      <c r="F245" s="31" t="str">
        <f>VLOOKUP(G245,'Policy Type'!$A:$B,2,FALSE)</f>
        <v>P&amp;C</v>
      </c>
      <c r="G245" s="17" t="s">
        <v>55</v>
      </c>
      <c r="H245" s="32">
        <v>45170</v>
      </c>
      <c r="I245" s="32">
        <v>45535</v>
      </c>
      <c r="J245" s="34">
        <v>456306</v>
      </c>
      <c r="K245" s="34">
        <f t="shared" si="60"/>
        <v>82135.08</v>
      </c>
      <c r="L245" s="34">
        <f t="shared" si="61"/>
        <v>538441.08</v>
      </c>
      <c r="M245" s="17">
        <f>L245*0.2</f>
        <v>107688.216</v>
      </c>
      <c r="N245" s="17" t="s">
        <v>52</v>
      </c>
      <c r="O245" s="35" t="s">
        <v>49</v>
      </c>
      <c r="P245" s="36" t="str">
        <f t="shared" si="62"/>
        <v>New Client</v>
      </c>
      <c r="Q245" s="39" t="str">
        <f t="shared" si="4"/>
        <v>No</v>
      </c>
      <c r="R245" s="40" t="str">
        <f t="shared" si="5"/>
        <v/>
      </c>
    </row>
    <row r="246" ht="14.25" customHeight="1" spans="1:18">
      <c r="A246" s="30" t="s">
        <v>340</v>
      </c>
      <c r="B246" s="17">
        <v>340</v>
      </c>
      <c r="C246" s="17" t="s">
        <v>57</v>
      </c>
      <c r="D246" s="17" t="s">
        <v>36</v>
      </c>
      <c r="E246" s="17" t="s">
        <v>103</v>
      </c>
      <c r="F246" s="31" t="str">
        <f>VLOOKUP(G246,'Policy Type'!$A:$B,2,FALSE)</f>
        <v>Others</v>
      </c>
      <c r="G246" s="17" t="s">
        <v>212</v>
      </c>
      <c r="H246" s="32">
        <v>45175</v>
      </c>
      <c r="I246" s="32">
        <v>45540</v>
      </c>
      <c r="J246" s="34">
        <v>14725200</v>
      </c>
      <c r="K246" s="34">
        <f t="shared" si="60"/>
        <v>2650536</v>
      </c>
      <c r="L246" s="34">
        <f t="shared" si="61"/>
        <v>17375736</v>
      </c>
      <c r="M246" s="17">
        <f>L246*0.15</f>
        <v>2606360.4</v>
      </c>
      <c r="N246" s="17" t="s">
        <v>39</v>
      </c>
      <c r="O246" s="35" t="s">
        <v>53</v>
      </c>
      <c r="P246" s="36" t="str">
        <f t="shared" si="62"/>
        <v>Old Client</v>
      </c>
      <c r="Q246" s="39" t="str">
        <f t="shared" si="4"/>
        <v>Yes</v>
      </c>
      <c r="R246" s="40" t="str">
        <f t="shared" si="5"/>
        <v>Cross-Sold</v>
      </c>
    </row>
    <row r="247" ht="14.25" customHeight="1" spans="1:18">
      <c r="A247" s="30" t="s">
        <v>341</v>
      </c>
      <c r="B247" s="17">
        <v>15</v>
      </c>
      <c r="C247" s="17" t="s">
        <v>35</v>
      </c>
      <c r="D247" s="17" t="s">
        <v>36</v>
      </c>
      <c r="E247" s="17" t="s">
        <v>37</v>
      </c>
      <c r="F247" s="31" t="str">
        <f>VLOOKUP(G247,'Policy Type'!$A:$B,2,FALSE)</f>
        <v>P&amp;C</v>
      </c>
      <c r="G247" s="17" t="s">
        <v>80</v>
      </c>
      <c r="H247" s="32">
        <v>45171</v>
      </c>
      <c r="I247" s="32">
        <v>45171</v>
      </c>
      <c r="J247" s="34">
        <v>121100</v>
      </c>
      <c r="K247" s="34">
        <f t="shared" si="60"/>
        <v>21798</v>
      </c>
      <c r="L247" s="34">
        <f t="shared" si="61"/>
        <v>142898</v>
      </c>
      <c r="M247" s="17">
        <f>L247*0.2</f>
        <v>28579.6</v>
      </c>
      <c r="N247" s="17" t="s">
        <v>39</v>
      </c>
      <c r="O247" s="35" t="s">
        <v>49</v>
      </c>
      <c r="P247" s="36" t="str">
        <f t="shared" si="62"/>
        <v>Old Client</v>
      </c>
      <c r="Q247" s="39" t="str">
        <f t="shared" si="4"/>
        <v>Yes</v>
      </c>
      <c r="R247" s="40" t="str">
        <f t="shared" si="5"/>
        <v>Cross-Sold</v>
      </c>
    </row>
    <row r="248" ht="14.25" customHeight="1" spans="1:18">
      <c r="A248" s="30" t="s">
        <v>342</v>
      </c>
      <c r="B248" s="17">
        <v>304</v>
      </c>
      <c r="C248" s="17" t="s">
        <v>46</v>
      </c>
      <c r="D248" s="17" t="s">
        <v>47</v>
      </c>
      <c r="E248" s="17" t="s">
        <v>84</v>
      </c>
      <c r="F248" s="31" t="str">
        <f>VLOOKUP(G248,'Policy Type'!$A:$B,2,FALSE)</f>
        <v>Liability</v>
      </c>
      <c r="G248" s="17" t="s">
        <v>58</v>
      </c>
      <c r="H248" s="32">
        <v>45171</v>
      </c>
      <c r="I248" s="32">
        <v>45536</v>
      </c>
      <c r="J248" s="34">
        <v>1180000</v>
      </c>
      <c r="K248" s="34">
        <f t="shared" si="60"/>
        <v>212400</v>
      </c>
      <c r="L248" s="34">
        <f t="shared" si="61"/>
        <v>1392400</v>
      </c>
      <c r="M248" s="17">
        <f t="shared" ref="M248:M251" si="68">L248*0.05</f>
        <v>69620</v>
      </c>
      <c r="N248" s="17" t="s">
        <v>39</v>
      </c>
      <c r="O248" s="35" t="s">
        <v>49</v>
      </c>
      <c r="P248" s="36" t="str">
        <f t="shared" si="62"/>
        <v>Old Client</v>
      </c>
      <c r="Q248" s="39" t="str">
        <f t="shared" si="4"/>
        <v>Yes</v>
      </c>
      <c r="R248" s="40" t="str">
        <f t="shared" si="5"/>
        <v/>
      </c>
    </row>
    <row r="249" ht="14.25" customHeight="1" spans="1:18">
      <c r="A249" s="30" t="s">
        <v>343</v>
      </c>
      <c r="B249" s="17">
        <v>304</v>
      </c>
      <c r="C249" s="17" t="s">
        <v>46</v>
      </c>
      <c r="D249" s="17" t="s">
        <v>88</v>
      </c>
      <c r="E249" s="17" t="s">
        <v>84</v>
      </c>
      <c r="F249" s="31" t="str">
        <f>VLOOKUP(G249,'Policy Type'!$A:$B,2,FALSE)</f>
        <v>Liability</v>
      </c>
      <c r="G249" s="17" t="s">
        <v>101</v>
      </c>
      <c r="H249" s="32">
        <v>45171</v>
      </c>
      <c r="I249" s="32">
        <v>45536</v>
      </c>
      <c r="J249" s="34">
        <v>2950000</v>
      </c>
      <c r="K249" s="34">
        <f t="shared" si="60"/>
        <v>531000</v>
      </c>
      <c r="L249" s="34">
        <f t="shared" si="61"/>
        <v>3481000</v>
      </c>
      <c r="M249" s="17">
        <f t="shared" si="68"/>
        <v>174050</v>
      </c>
      <c r="N249" s="17" t="s">
        <v>39</v>
      </c>
      <c r="O249" s="35" t="s">
        <v>49</v>
      </c>
      <c r="P249" s="36" t="str">
        <f t="shared" si="62"/>
        <v>Old Client</v>
      </c>
      <c r="Q249" s="39" t="str">
        <f t="shared" si="4"/>
        <v>Yes</v>
      </c>
      <c r="R249" s="40" t="str">
        <f t="shared" si="5"/>
        <v/>
      </c>
    </row>
    <row r="250" ht="14.25" customHeight="1" spans="1:18">
      <c r="A250" s="30" t="s">
        <v>344</v>
      </c>
      <c r="B250" s="17">
        <v>341</v>
      </c>
      <c r="C250" s="17" t="s">
        <v>46</v>
      </c>
      <c r="D250" s="17" t="s">
        <v>76</v>
      </c>
      <c r="E250" s="17" t="s">
        <v>37</v>
      </c>
      <c r="F250" s="31" t="str">
        <f>VLOOKUP(G250,'Policy Type'!$A:$B,2,FALSE)</f>
        <v>P&amp;C</v>
      </c>
      <c r="G250" s="17" t="s">
        <v>68</v>
      </c>
      <c r="H250" s="32">
        <v>45177</v>
      </c>
      <c r="I250" s="32">
        <v>45542</v>
      </c>
      <c r="J250" s="34">
        <v>375240</v>
      </c>
      <c r="K250" s="34">
        <f t="shared" si="60"/>
        <v>67543.2</v>
      </c>
      <c r="L250" s="34">
        <f t="shared" si="61"/>
        <v>442783.2</v>
      </c>
      <c r="M250" s="17">
        <f t="shared" si="68"/>
        <v>22139.16</v>
      </c>
      <c r="N250" s="17" t="s">
        <v>39</v>
      </c>
      <c r="O250" s="35" t="s">
        <v>53</v>
      </c>
      <c r="P250" s="36" t="str">
        <f t="shared" si="62"/>
        <v>New Client</v>
      </c>
      <c r="Q250" s="39" t="str">
        <f t="shared" si="4"/>
        <v>No</v>
      </c>
      <c r="R250" s="40" t="str">
        <f t="shared" si="5"/>
        <v/>
      </c>
    </row>
    <row r="251" ht="14.25" customHeight="1" spans="1:18">
      <c r="A251" s="30" t="s">
        <v>345</v>
      </c>
      <c r="B251" s="17">
        <v>342</v>
      </c>
      <c r="C251" s="17" t="s">
        <v>46</v>
      </c>
      <c r="D251" s="17" t="s">
        <v>47</v>
      </c>
      <c r="E251" s="17" t="s">
        <v>43</v>
      </c>
      <c r="F251" s="31" t="str">
        <f>VLOOKUP(G251,'Policy Type'!$A:$B,2,FALSE)</f>
        <v>Others</v>
      </c>
      <c r="G251" s="17" t="s">
        <v>189</v>
      </c>
      <c r="H251" s="32">
        <v>45182</v>
      </c>
      <c r="I251" s="32">
        <v>45547</v>
      </c>
      <c r="J251" s="34">
        <v>1611100</v>
      </c>
      <c r="K251" s="34">
        <f t="shared" si="60"/>
        <v>289998</v>
      </c>
      <c r="L251" s="34">
        <f t="shared" si="61"/>
        <v>1901098</v>
      </c>
      <c r="M251" s="17">
        <f t="shared" si="68"/>
        <v>95054.9</v>
      </c>
      <c r="N251" s="17" t="s">
        <v>52</v>
      </c>
      <c r="O251" s="35" t="s">
        <v>53</v>
      </c>
      <c r="P251" s="36" t="str">
        <f t="shared" si="62"/>
        <v>New Client</v>
      </c>
      <c r="Q251" s="39" t="str">
        <f t="shared" si="4"/>
        <v>No</v>
      </c>
      <c r="R251" s="40" t="str">
        <f t="shared" si="5"/>
        <v/>
      </c>
    </row>
    <row r="252" ht="14.25" customHeight="1" spans="1:18">
      <c r="A252" s="30" t="s">
        <v>346</v>
      </c>
      <c r="B252" s="17">
        <v>94</v>
      </c>
      <c r="C252" s="17" t="s">
        <v>42</v>
      </c>
      <c r="D252" s="17" t="s">
        <v>36</v>
      </c>
      <c r="E252" s="17" t="s">
        <v>43</v>
      </c>
      <c r="F252" s="31" t="str">
        <f>VLOOKUP(G252,'Policy Type'!$A:$B,2,FALSE)</f>
        <v>Others</v>
      </c>
      <c r="G252" s="17" t="s">
        <v>189</v>
      </c>
      <c r="H252" s="32">
        <v>45182</v>
      </c>
      <c r="I252" s="32">
        <v>45547</v>
      </c>
      <c r="J252" s="34">
        <v>1600200</v>
      </c>
      <c r="K252" s="34">
        <f t="shared" si="60"/>
        <v>288036</v>
      </c>
      <c r="L252" s="34">
        <f t="shared" si="61"/>
        <v>1888236</v>
      </c>
      <c r="M252" s="17">
        <f t="shared" ref="M252:M253" si="69">L252*0.15</f>
        <v>283235.4</v>
      </c>
      <c r="N252" s="17" t="s">
        <v>52</v>
      </c>
      <c r="O252" s="35" t="s">
        <v>53</v>
      </c>
      <c r="P252" s="36" t="str">
        <f t="shared" si="62"/>
        <v>Old Client</v>
      </c>
      <c r="Q252" s="39" t="str">
        <f t="shared" si="4"/>
        <v>Yes</v>
      </c>
      <c r="R252" s="40" t="str">
        <f t="shared" si="5"/>
        <v>Cross-Sold</v>
      </c>
    </row>
    <row r="253" ht="14.25" customHeight="1" spans="1:18">
      <c r="A253" s="30" t="s">
        <v>347</v>
      </c>
      <c r="B253" s="17">
        <v>343</v>
      </c>
      <c r="C253" s="17" t="s">
        <v>35</v>
      </c>
      <c r="D253" s="17" t="s">
        <v>36</v>
      </c>
      <c r="E253" s="17" t="s">
        <v>43</v>
      </c>
      <c r="F253" s="31" t="str">
        <f>VLOOKUP(G253,'Policy Type'!$A:$B,2,FALSE)</f>
        <v>Others</v>
      </c>
      <c r="G253" s="17" t="s">
        <v>189</v>
      </c>
      <c r="H253" s="32">
        <v>45194</v>
      </c>
      <c r="I253" s="32">
        <v>45559</v>
      </c>
      <c r="J253" s="34">
        <v>1610600</v>
      </c>
      <c r="K253" s="34">
        <f t="shared" si="60"/>
        <v>289908</v>
      </c>
      <c r="L253" s="34">
        <f t="shared" si="61"/>
        <v>1900508</v>
      </c>
      <c r="M253" s="17">
        <f t="shared" si="69"/>
        <v>285076.2</v>
      </c>
      <c r="N253" s="17" t="s">
        <v>52</v>
      </c>
      <c r="O253" s="35" t="s">
        <v>53</v>
      </c>
      <c r="P253" s="36" t="str">
        <f t="shared" si="62"/>
        <v>Old Client</v>
      </c>
      <c r="Q253" s="39" t="str">
        <f t="shared" si="4"/>
        <v>Yes</v>
      </c>
      <c r="R253" s="40" t="str">
        <f t="shared" si="5"/>
        <v>Cross-Sold</v>
      </c>
    </row>
    <row r="254" ht="14.25" customHeight="1" spans="1:18">
      <c r="A254" s="30" t="s">
        <v>348</v>
      </c>
      <c r="B254" s="17">
        <v>319</v>
      </c>
      <c r="C254" s="17" t="s">
        <v>46</v>
      </c>
      <c r="D254" s="17" t="s">
        <v>66</v>
      </c>
      <c r="E254" s="17" t="s">
        <v>60</v>
      </c>
      <c r="F254" s="31" t="str">
        <f>VLOOKUP(G254,'Policy Type'!$A:$B,2,FALSE)</f>
        <v>Others</v>
      </c>
      <c r="G254" s="17" t="s">
        <v>170</v>
      </c>
      <c r="H254" s="32">
        <v>45177</v>
      </c>
      <c r="I254" s="32">
        <v>45542</v>
      </c>
      <c r="J254" s="34">
        <v>4095900</v>
      </c>
      <c r="K254" s="34">
        <f t="shared" si="60"/>
        <v>737262</v>
      </c>
      <c r="L254" s="34">
        <f t="shared" si="61"/>
        <v>4833162</v>
      </c>
      <c r="M254" s="17">
        <f t="shared" ref="M254:M255" si="70">L254*0.05</f>
        <v>241658.1</v>
      </c>
      <c r="N254" s="17" t="s">
        <v>52</v>
      </c>
      <c r="O254" s="35" t="s">
        <v>53</v>
      </c>
      <c r="P254" s="36" t="str">
        <f t="shared" si="62"/>
        <v>Old Client</v>
      </c>
      <c r="Q254" s="39" t="str">
        <f t="shared" si="4"/>
        <v>No</v>
      </c>
      <c r="R254" s="40" t="str">
        <f t="shared" si="5"/>
        <v/>
      </c>
    </row>
    <row r="255" ht="14.25" customHeight="1" spans="1:18">
      <c r="A255" s="30" t="s">
        <v>349</v>
      </c>
      <c r="B255" s="17">
        <v>344</v>
      </c>
      <c r="C255" s="17" t="s">
        <v>46</v>
      </c>
      <c r="D255" s="17" t="s">
        <v>66</v>
      </c>
      <c r="E255" s="17" t="s">
        <v>60</v>
      </c>
      <c r="F255" s="31" t="str">
        <f>VLOOKUP(G255,'Policy Type'!$A:$B,2,FALSE)</f>
        <v>Others</v>
      </c>
      <c r="G255" s="17" t="s">
        <v>170</v>
      </c>
      <c r="H255" s="32">
        <v>45176</v>
      </c>
      <c r="I255" s="32">
        <v>45541</v>
      </c>
      <c r="J255" s="34">
        <v>3084000</v>
      </c>
      <c r="K255" s="34">
        <f t="shared" si="60"/>
        <v>555120</v>
      </c>
      <c r="L255" s="34">
        <f t="shared" si="61"/>
        <v>3639120</v>
      </c>
      <c r="M255" s="17">
        <f t="shared" si="70"/>
        <v>181956</v>
      </c>
      <c r="N255" s="17" t="s">
        <v>52</v>
      </c>
      <c r="O255" s="35" t="s">
        <v>53</v>
      </c>
      <c r="P255" s="36" t="str">
        <f t="shared" si="62"/>
        <v>Old Client</v>
      </c>
      <c r="Q255" s="39" t="str">
        <f t="shared" si="4"/>
        <v>No</v>
      </c>
      <c r="R255" s="40" t="str">
        <f t="shared" si="5"/>
        <v/>
      </c>
    </row>
    <row r="256" ht="14.25" customHeight="1" spans="1:18">
      <c r="A256" s="30"/>
      <c r="B256" s="17"/>
      <c r="C256" s="17"/>
      <c r="D256" s="17"/>
      <c r="E256" s="17"/>
      <c r="F256" s="31"/>
      <c r="G256" s="17"/>
      <c r="H256" s="32"/>
      <c r="I256" s="32"/>
      <c r="J256" s="34"/>
      <c r="K256" s="34"/>
      <c r="L256" s="17"/>
      <c r="M256" s="17"/>
      <c r="N256" s="17" t="s">
        <v>39</v>
      </c>
      <c r="O256" s="35" t="s">
        <v>277</v>
      </c>
      <c r="P256" s="36"/>
      <c r="Q256" s="39" t="str">
        <f t="shared" si="4"/>
        <v>No</v>
      </c>
      <c r="R256" s="40" t="str">
        <f t="shared" si="5"/>
        <v/>
      </c>
    </row>
    <row r="257" ht="14.25" customHeight="1" spans="1:18">
      <c r="A257" s="30" t="s">
        <v>350</v>
      </c>
      <c r="B257" s="17">
        <v>345</v>
      </c>
      <c r="C257" s="17" t="s">
        <v>35</v>
      </c>
      <c r="D257" s="17" t="s">
        <v>36</v>
      </c>
      <c r="E257" s="17" t="s">
        <v>43</v>
      </c>
      <c r="F257" s="31" t="str">
        <f>VLOOKUP(G257,'Policy Type'!$A:$B,2,FALSE)</f>
        <v>Others</v>
      </c>
      <c r="G257" s="17" t="s">
        <v>212</v>
      </c>
      <c r="H257" s="32">
        <v>45174</v>
      </c>
      <c r="I257" s="32">
        <v>45539</v>
      </c>
      <c r="J257" s="34">
        <v>811400</v>
      </c>
      <c r="K257" s="34">
        <f t="shared" ref="K257:K267" si="71">J257*0.18</f>
        <v>146052</v>
      </c>
      <c r="L257" s="34">
        <f t="shared" ref="L257:L267" si="72">J257+K257</f>
        <v>957452</v>
      </c>
      <c r="M257" s="17">
        <f>L257*0.15</f>
        <v>143617.8</v>
      </c>
      <c r="N257" s="17" t="s">
        <v>52</v>
      </c>
      <c r="O257" s="35" t="s">
        <v>53</v>
      </c>
      <c r="P257" s="36" t="str">
        <f t="shared" ref="P257:P267" si="73">IF(COUNTIF(B:B,B257)=1,"New Client","Old Client")</f>
        <v>New Client</v>
      </c>
      <c r="Q257" s="39" t="str">
        <f t="shared" si="4"/>
        <v>No</v>
      </c>
      <c r="R257" s="40" t="str">
        <f t="shared" si="5"/>
        <v/>
      </c>
    </row>
    <row r="258" ht="14.25" customHeight="1" spans="1:18">
      <c r="A258" s="30" t="s">
        <v>351</v>
      </c>
      <c r="B258" s="17">
        <v>293</v>
      </c>
      <c r="C258" s="17" t="s">
        <v>35</v>
      </c>
      <c r="D258" s="17" t="s">
        <v>36</v>
      </c>
      <c r="E258" s="17" t="s">
        <v>37</v>
      </c>
      <c r="F258" s="31" t="str">
        <f>VLOOKUP(G258,'Policy Type'!$A:$B,2,FALSE)</f>
        <v>P&amp;C</v>
      </c>
      <c r="G258" s="17" t="s">
        <v>80</v>
      </c>
      <c r="H258" s="32">
        <v>45173</v>
      </c>
      <c r="I258" s="32">
        <v>45173</v>
      </c>
      <c r="J258" s="34">
        <v>194800</v>
      </c>
      <c r="K258" s="34">
        <f t="shared" si="71"/>
        <v>35064</v>
      </c>
      <c r="L258" s="34">
        <f t="shared" si="72"/>
        <v>229864</v>
      </c>
      <c r="M258" s="17">
        <f>L258*0.2</f>
        <v>45972.8</v>
      </c>
      <c r="N258" s="17" t="s">
        <v>39</v>
      </c>
      <c r="O258" s="35" t="s">
        <v>49</v>
      </c>
      <c r="P258" s="36" t="str">
        <f t="shared" si="73"/>
        <v>Old Client</v>
      </c>
      <c r="Q258" s="39" t="str">
        <f t="shared" si="4"/>
        <v>Yes</v>
      </c>
      <c r="R258" s="40" t="str">
        <f t="shared" si="5"/>
        <v>Cross-Sold</v>
      </c>
    </row>
    <row r="259" ht="14.25" customHeight="1" spans="1:18">
      <c r="A259" s="30" t="s">
        <v>352</v>
      </c>
      <c r="B259" s="17">
        <v>346</v>
      </c>
      <c r="C259" s="17" t="s">
        <v>46</v>
      </c>
      <c r="D259" s="17" t="s">
        <v>76</v>
      </c>
      <c r="E259" s="17" t="s">
        <v>43</v>
      </c>
      <c r="F259" s="31" t="str">
        <f>VLOOKUP(G259,'Policy Type'!$A:$B,2,FALSE)</f>
        <v>Others</v>
      </c>
      <c r="G259" s="17" t="s">
        <v>168</v>
      </c>
      <c r="H259" s="32">
        <v>45162</v>
      </c>
      <c r="I259" s="32">
        <v>45527</v>
      </c>
      <c r="J259" s="34">
        <v>65100</v>
      </c>
      <c r="K259" s="34">
        <f t="shared" si="71"/>
        <v>11718</v>
      </c>
      <c r="L259" s="34">
        <f t="shared" si="72"/>
        <v>76818</v>
      </c>
      <c r="M259" s="17">
        <f>L259*0.05</f>
        <v>3840.9</v>
      </c>
      <c r="N259" s="17" t="s">
        <v>52</v>
      </c>
      <c r="O259" s="35" t="s">
        <v>53</v>
      </c>
      <c r="P259" s="36" t="str">
        <f t="shared" si="73"/>
        <v>New Client</v>
      </c>
      <c r="Q259" s="39" t="str">
        <f t="shared" si="4"/>
        <v>No</v>
      </c>
      <c r="R259" s="40" t="str">
        <f t="shared" si="5"/>
        <v/>
      </c>
    </row>
    <row r="260" ht="14.25" customHeight="1" spans="1:18">
      <c r="A260" s="30" t="s">
        <v>353</v>
      </c>
      <c r="B260" s="17">
        <v>326</v>
      </c>
      <c r="C260" s="17" t="s">
        <v>42</v>
      </c>
      <c r="D260" s="17" t="s">
        <v>36</v>
      </c>
      <c r="E260" s="17" t="s">
        <v>78</v>
      </c>
      <c r="F260" s="31" t="str">
        <f>VLOOKUP(G260,'Policy Type'!$A:$B,2,FALSE)</f>
        <v>P&amp;C</v>
      </c>
      <c r="G260" s="17" t="s">
        <v>68</v>
      </c>
      <c r="H260" s="32">
        <v>45169</v>
      </c>
      <c r="I260" s="32">
        <v>45534</v>
      </c>
      <c r="J260" s="34">
        <v>751896</v>
      </c>
      <c r="K260" s="34">
        <f t="shared" si="71"/>
        <v>135341.28</v>
      </c>
      <c r="L260" s="34">
        <f t="shared" si="72"/>
        <v>887237.28</v>
      </c>
      <c r="M260" s="17">
        <f>L260*0.2</f>
        <v>177447.456</v>
      </c>
      <c r="N260" s="17" t="s">
        <v>52</v>
      </c>
      <c r="O260" s="35" t="s">
        <v>40</v>
      </c>
      <c r="P260" s="36" t="str">
        <f t="shared" si="73"/>
        <v>New Client</v>
      </c>
      <c r="Q260" s="39" t="str">
        <f t="shared" si="4"/>
        <v>No</v>
      </c>
      <c r="R260" s="40" t="str">
        <f t="shared" si="5"/>
        <v/>
      </c>
    </row>
    <row r="261" ht="14.25" customHeight="1" spans="1:18">
      <c r="A261" s="30" t="s">
        <v>354</v>
      </c>
      <c r="B261" s="17">
        <v>347</v>
      </c>
      <c r="C261" s="17" t="s">
        <v>42</v>
      </c>
      <c r="D261" s="17" t="s">
        <v>36</v>
      </c>
      <c r="E261" s="17" t="s">
        <v>37</v>
      </c>
      <c r="F261" s="31" t="str">
        <f>VLOOKUP(G261,'Policy Type'!$A:$B,2,FALSE)</f>
        <v>Others</v>
      </c>
      <c r="G261" s="17" t="s">
        <v>152</v>
      </c>
      <c r="H261" s="32">
        <v>45175</v>
      </c>
      <c r="I261" s="32">
        <v>45540</v>
      </c>
      <c r="J261" s="34">
        <v>993900</v>
      </c>
      <c r="K261" s="34">
        <f t="shared" si="71"/>
        <v>178902</v>
      </c>
      <c r="L261" s="34">
        <f t="shared" si="72"/>
        <v>1172802</v>
      </c>
      <c r="M261" s="17">
        <f t="shared" ref="M261:M263" si="74">L261*0.15</f>
        <v>175920.3</v>
      </c>
      <c r="N261" s="17" t="s">
        <v>52</v>
      </c>
      <c r="O261" s="35" t="s">
        <v>53</v>
      </c>
      <c r="P261" s="36" t="str">
        <f t="shared" si="73"/>
        <v>New Client</v>
      </c>
      <c r="Q261" s="39" t="str">
        <f t="shared" si="4"/>
        <v>No</v>
      </c>
      <c r="R261" s="40" t="str">
        <f t="shared" si="5"/>
        <v/>
      </c>
    </row>
    <row r="262" ht="14.25" customHeight="1" spans="1:18">
      <c r="A262" s="30" t="s">
        <v>355</v>
      </c>
      <c r="B262" s="17">
        <v>348</v>
      </c>
      <c r="C262" s="17" t="s">
        <v>42</v>
      </c>
      <c r="D262" s="17" t="s">
        <v>36</v>
      </c>
      <c r="E262" s="17" t="s">
        <v>43</v>
      </c>
      <c r="F262" s="31" t="str">
        <f>VLOOKUP(G262,'Policy Type'!$A:$B,2,FALSE)</f>
        <v>Others</v>
      </c>
      <c r="G262" s="17" t="s">
        <v>111</v>
      </c>
      <c r="H262" s="32">
        <v>45178</v>
      </c>
      <c r="I262" s="32">
        <v>45191</v>
      </c>
      <c r="J262" s="34">
        <v>407400</v>
      </c>
      <c r="K262" s="34">
        <f t="shared" si="71"/>
        <v>73332</v>
      </c>
      <c r="L262" s="34">
        <f t="shared" si="72"/>
        <v>480732</v>
      </c>
      <c r="M262" s="17">
        <f t="shared" si="74"/>
        <v>72109.8</v>
      </c>
      <c r="N262" s="17" t="s">
        <v>52</v>
      </c>
      <c r="O262" s="35" t="s">
        <v>49</v>
      </c>
      <c r="P262" s="36" t="str">
        <f t="shared" si="73"/>
        <v>Old Client</v>
      </c>
      <c r="Q262" s="39" t="str">
        <f t="shared" si="4"/>
        <v>Yes</v>
      </c>
      <c r="R262" s="40" t="str">
        <f t="shared" si="5"/>
        <v>Cross-Sold</v>
      </c>
    </row>
    <row r="263" ht="14.25" customHeight="1" spans="1:18">
      <c r="A263" s="30" t="s">
        <v>356</v>
      </c>
      <c r="B263" s="17">
        <v>349</v>
      </c>
      <c r="C263" s="17" t="s">
        <v>57</v>
      </c>
      <c r="D263" s="17" t="s">
        <v>36</v>
      </c>
      <c r="E263" s="17" t="s">
        <v>43</v>
      </c>
      <c r="F263" s="31" t="str">
        <f>VLOOKUP(G263,'Policy Type'!$A:$B,2,FALSE)</f>
        <v>Others</v>
      </c>
      <c r="G263" s="17" t="s">
        <v>111</v>
      </c>
      <c r="H263" s="32">
        <v>45178</v>
      </c>
      <c r="I263" s="32">
        <v>45191</v>
      </c>
      <c r="J263" s="34">
        <v>212700</v>
      </c>
      <c r="K263" s="34">
        <f t="shared" si="71"/>
        <v>38286</v>
      </c>
      <c r="L263" s="34">
        <f t="shared" si="72"/>
        <v>250986</v>
      </c>
      <c r="M263" s="17">
        <f t="shared" si="74"/>
        <v>37647.9</v>
      </c>
      <c r="N263" s="17" t="s">
        <v>52</v>
      </c>
      <c r="O263" s="35" t="s">
        <v>49</v>
      </c>
      <c r="P263" s="36" t="str">
        <f t="shared" si="73"/>
        <v>Old Client</v>
      </c>
      <c r="Q263" s="39" t="str">
        <f t="shared" si="4"/>
        <v>Yes</v>
      </c>
      <c r="R263" s="40" t="str">
        <f t="shared" si="5"/>
        <v>Cross-Sold</v>
      </c>
    </row>
    <row r="264" ht="14.25" customHeight="1" spans="1:18">
      <c r="A264" s="30" t="s">
        <v>357</v>
      </c>
      <c r="B264" s="17">
        <v>350</v>
      </c>
      <c r="C264" s="17" t="s">
        <v>57</v>
      </c>
      <c r="D264" s="17" t="s">
        <v>36</v>
      </c>
      <c r="E264" s="17" t="s">
        <v>103</v>
      </c>
      <c r="F264" s="31" t="str">
        <f>VLOOKUP(G264,'Policy Type'!$A:$B,2,FALSE)</f>
        <v>P&amp;C</v>
      </c>
      <c r="G264" s="17" t="s">
        <v>68</v>
      </c>
      <c r="H264" s="32">
        <v>45174</v>
      </c>
      <c r="I264" s="32">
        <v>45539</v>
      </c>
      <c r="J264" s="34">
        <v>2301118</v>
      </c>
      <c r="K264" s="34">
        <f t="shared" si="71"/>
        <v>414201.24</v>
      </c>
      <c r="L264" s="34">
        <f t="shared" si="72"/>
        <v>2715319.24</v>
      </c>
      <c r="M264" s="17">
        <f>L264*0.2</f>
        <v>543063.848</v>
      </c>
      <c r="N264" s="17" t="s">
        <v>52</v>
      </c>
      <c r="O264" s="35" t="s">
        <v>53</v>
      </c>
      <c r="P264" s="36" t="str">
        <f t="shared" si="73"/>
        <v>New Client</v>
      </c>
      <c r="Q264" s="39" t="str">
        <f t="shared" si="4"/>
        <v>No</v>
      </c>
      <c r="R264" s="40" t="str">
        <f t="shared" si="5"/>
        <v/>
      </c>
    </row>
    <row r="265" ht="14.25" customHeight="1" spans="1:18">
      <c r="A265" s="30" t="s">
        <v>358</v>
      </c>
      <c r="B265" s="17">
        <v>351</v>
      </c>
      <c r="C265" s="17" t="s">
        <v>46</v>
      </c>
      <c r="D265" s="17" t="s">
        <v>88</v>
      </c>
      <c r="E265" s="17" t="s">
        <v>43</v>
      </c>
      <c r="F265" s="31" t="str">
        <f>VLOOKUP(G265,'Policy Type'!$A:$B,2,FALSE)</f>
        <v>Others</v>
      </c>
      <c r="G265" s="17" t="s">
        <v>168</v>
      </c>
      <c r="H265" s="32">
        <v>45174</v>
      </c>
      <c r="I265" s="32">
        <v>45539</v>
      </c>
      <c r="J265" s="34">
        <v>168900</v>
      </c>
      <c r="K265" s="34">
        <f t="shared" si="71"/>
        <v>30402</v>
      </c>
      <c r="L265" s="34">
        <f t="shared" si="72"/>
        <v>199302</v>
      </c>
      <c r="M265" s="17">
        <f t="shared" ref="M265:M267" si="75">L265*0.05</f>
        <v>9965.1</v>
      </c>
      <c r="N265" s="17" t="s">
        <v>52</v>
      </c>
      <c r="O265" s="35" t="s">
        <v>53</v>
      </c>
      <c r="P265" s="36" t="str">
        <f t="shared" si="73"/>
        <v>New Client</v>
      </c>
      <c r="Q265" s="39" t="str">
        <f t="shared" si="4"/>
        <v>No</v>
      </c>
      <c r="R265" s="40" t="str">
        <f t="shared" si="5"/>
        <v/>
      </c>
    </row>
    <row r="266" ht="14.25" customHeight="1" spans="1:18">
      <c r="A266" s="30" t="s">
        <v>359</v>
      </c>
      <c r="B266" s="17">
        <v>352</v>
      </c>
      <c r="C266" s="17" t="s">
        <v>46</v>
      </c>
      <c r="D266" s="17" t="s">
        <v>66</v>
      </c>
      <c r="E266" s="17" t="s">
        <v>43</v>
      </c>
      <c r="F266" s="31" t="str">
        <f>VLOOKUP(G266,'Policy Type'!$A:$B,2,FALSE)</f>
        <v>Others</v>
      </c>
      <c r="G266" s="17" t="s">
        <v>168</v>
      </c>
      <c r="H266" s="32">
        <v>45175</v>
      </c>
      <c r="I266" s="32">
        <v>45540</v>
      </c>
      <c r="J266" s="34">
        <v>65100</v>
      </c>
      <c r="K266" s="34">
        <f t="shared" si="71"/>
        <v>11718</v>
      </c>
      <c r="L266" s="34">
        <f t="shared" si="72"/>
        <v>76818</v>
      </c>
      <c r="M266" s="17">
        <f t="shared" si="75"/>
        <v>3840.9</v>
      </c>
      <c r="N266" s="17" t="s">
        <v>52</v>
      </c>
      <c r="O266" s="35" t="s">
        <v>53</v>
      </c>
      <c r="P266" s="36" t="str">
        <f t="shared" si="73"/>
        <v>New Client</v>
      </c>
      <c r="Q266" s="39" t="str">
        <f t="shared" si="4"/>
        <v>No</v>
      </c>
      <c r="R266" s="40" t="str">
        <f t="shared" si="5"/>
        <v/>
      </c>
    </row>
    <row r="267" ht="14.25" customHeight="1" spans="1:18">
      <c r="A267" s="30" t="s">
        <v>360</v>
      </c>
      <c r="B267" s="17">
        <v>353</v>
      </c>
      <c r="C267" s="17" t="s">
        <v>46</v>
      </c>
      <c r="D267" s="17" t="s">
        <v>76</v>
      </c>
      <c r="E267" s="17" t="s">
        <v>43</v>
      </c>
      <c r="F267" s="31" t="str">
        <f>VLOOKUP(G267,'Policy Type'!$A:$B,2,FALSE)</f>
        <v>P&amp;C</v>
      </c>
      <c r="G267" s="17" t="s">
        <v>55</v>
      </c>
      <c r="H267" s="32">
        <v>45175</v>
      </c>
      <c r="I267" s="32">
        <v>45540</v>
      </c>
      <c r="J267" s="34">
        <v>143960</v>
      </c>
      <c r="K267" s="34">
        <f t="shared" si="71"/>
        <v>25912.8</v>
      </c>
      <c r="L267" s="34">
        <f t="shared" si="72"/>
        <v>169872.8</v>
      </c>
      <c r="M267" s="17">
        <f t="shared" si="75"/>
        <v>8493.64</v>
      </c>
      <c r="N267" s="17" t="s">
        <v>52</v>
      </c>
      <c r="O267" s="35" t="s">
        <v>53</v>
      </c>
      <c r="P267" s="36" t="str">
        <f t="shared" si="73"/>
        <v>New Client</v>
      </c>
      <c r="Q267" s="39" t="str">
        <f t="shared" si="4"/>
        <v>No</v>
      </c>
      <c r="R267" s="40" t="str">
        <f t="shared" si="5"/>
        <v/>
      </c>
    </row>
    <row r="268" ht="14.25" customHeight="1" spans="1:18">
      <c r="A268" s="30"/>
      <c r="B268" s="17"/>
      <c r="C268" s="17"/>
      <c r="D268" s="17"/>
      <c r="E268" s="17"/>
      <c r="F268" s="31"/>
      <c r="G268" s="17"/>
      <c r="H268" s="32"/>
      <c r="I268" s="32"/>
      <c r="J268" s="34"/>
      <c r="K268" s="34"/>
      <c r="L268" s="17"/>
      <c r="M268" s="17"/>
      <c r="N268" s="17" t="s">
        <v>39</v>
      </c>
      <c r="O268" s="35" t="s">
        <v>277</v>
      </c>
      <c r="P268" s="36"/>
      <c r="Q268" s="39" t="str">
        <f t="shared" si="4"/>
        <v>No</v>
      </c>
      <c r="R268" s="40" t="str">
        <f t="shared" si="5"/>
        <v/>
      </c>
    </row>
    <row r="269" ht="14.25" customHeight="1" spans="1:18">
      <c r="A269" s="30" t="s">
        <v>361</v>
      </c>
      <c r="B269" s="17">
        <v>152</v>
      </c>
      <c r="C269" s="17" t="s">
        <v>57</v>
      </c>
      <c r="D269" s="17" t="s">
        <v>36</v>
      </c>
      <c r="E269" s="17" t="s">
        <v>43</v>
      </c>
      <c r="F269" s="31" t="str">
        <f>VLOOKUP(G269,'Policy Type'!$A:$B,2,FALSE)</f>
        <v>P&amp;C</v>
      </c>
      <c r="G269" s="17" t="s">
        <v>72</v>
      </c>
      <c r="H269" s="32">
        <v>45176</v>
      </c>
      <c r="I269" s="32">
        <v>45541</v>
      </c>
      <c r="J269" s="34">
        <v>116200</v>
      </c>
      <c r="K269" s="34">
        <f t="shared" ref="K269:K273" si="76">J269*0.18</f>
        <v>20916</v>
      </c>
      <c r="L269" s="34">
        <f t="shared" ref="L269:L273" si="77">J269+K269</f>
        <v>137116</v>
      </c>
      <c r="M269" s="17">
        <f>L269*0.2</f>
        <v>27423.2</v>
      </c>
      <c r="N269" s="17" t="s">
        <v>52</v>
      </c>
      <c r="O269" s="35" t="s">
        <v>40</v>
      </c>
      <c r="P269" s="36" t="str">
        <f t="shared" ref="P269:P273" si="78">IF(COUNTIF(B:B,B269)=1,"New Client","Old Client")</f>
        <v>New Client</v>
      </c>
      <c r="Q269" s="39" t="str">
        <f t="shared" si="4"/>
        <v>No</v>
      </c>
      <c r="R269" s="40" t="str">
        <f t="shared" si="5"/>
        <v/>
      </c>
    </row>
    <row r="270" ht="14.25" customHeight="1" spans="1:18">
      <c r="A270" s="30" t="s">
        <v>362</v>
      </c>
      <c r="B270" s="17">
        <v>354</v>
      </c>
      <c r="C270" s="17" t="s">
        <v>57</v>
      </c>
      <c r="D270" s="17" t="s">
        <v>36</v>
      </c>
      <c r="E270" s="17" t="s">
        <v>43</v>
      </c>
      <c r="F270" s="31" t="str">
        <f>VLOOKUP(G270,'Policy Type'!$A:$B,2,FALSE)</f>
        <v>Others</v>
      </c>
      <c r="G270" s="17" t="s">
        <v>168</v>
      </c>
      <c r="H270" s="32">
        <v>45174</v>
      </c>
      <c r="I270" s="32">
        <v>45539</v>
      </c>
      <c r="J270" s="34">
        <v>541000</v>
      </c>
      <c r="K270" s="34">
        <f t="shared" si="76"/>
        <v>97380</v>
      </c>
      <c r="L270" s="34">
        <f t="shared" si="77"/>
        <v>638380</v>
      </c>
      <c r="M270" s="17">
        <f t="shared" ref="M270:M271" si="79">L270*0.15</f>
        <v>95757</v>
      </c>
      <c r="N270" s="17" t="s">
        <v>52</v>
      </c>
      <c r="O270" s="35" t="s">
        <v>53</v>
      </c>
      <c r="P270" s="36" t="str">
        <f t="shared" si="78"/>
        <v>New Client</v>
      </c>
      <c r="Q270" s="39" t="str">
        <f t="shared" si="4"/>
        <v>No</v>
      </c>
      <c r="R270" s="40" t="str">
        <f t="shared" si="5"/>
        <v/>
      </c>
    </row>
    <row r="271" ht="14.25" customHeight="1" spans="1:18">
      <c r="A271" s="30" t="s">
        <v>363</v>
      </c>
      <c r="B271" s="17">
        <v>355</v>
      </c>
      <c r="C271" s="17" t="s">
        <v>35</v>
      </c>
      <c r="D271" s="17" t="s">
        <v>36</v>
      </c>
      <c r="E271" s="17" t="s">
        <v>43</v>
      </c>
      <c r="F271" s="31" t="str">
        <f>VLOOKUP(G271,'Policy Type'!$A:$B,2,FALSE)</f>
        <v>Others</v>
      </c>
      <c r="G271" s="17" t="s">
        <v>168</v>
      </c>
      <c r="H271" s="32">
        <v>45199</v>
      </c>
      <c r="I271" s="32">
        <v>45564</v>
      </c>
      <c r="J271" s="34">
        <v>163200</v>
      </c>
      <c r="K271" s="34">
        <f t="shared" si="76"/>
        <v>29376</v>
      </c>
      <c r="L271" s="34">
        <f t="shared" si="77"/>
        <v>192576</v>
      </c>
      <c r="M271" s="17">
        <f t="shared" si="79"/>
        <v>28886.4</v>
      </c>
      <c r="N271" s="17" t="s">
        <v>52</v>
      </c>
      <c r="O271" s="35" t="s">
        <v>53</v>
      </c>
      <c r="P271" s="36" t="str">
        <f t="shared" si="78"/>
        <v>New Client</v>
      </c>
      <c r="Q271" s="39" t="str">
        <f t="shared" si="4"/>
        <v>No</v>
      </c>
      <c r="R271" s="40" t="str">
        <f t="shared" si="5"/>
        <v/>
      </c>
    </row>
    <row r="272" ht="14.25" customHeight="1" spans="1:18">
      <c r="A272" s="30" t="s">
        <v>364</v>
      </c>
      <c r="B272" s="17">
        <v>356</v>
      </c>
      <c r="C272" s="17" t="s">
        <v>42</v>
      </c>
      <c r="D272" s="17" t="s">
        <v>36</v>
      </c>
      <c r="E272" s="17" t="s">
        <v>43</v>
      </c>
      <c r="F272" s="31" t="str">
        <f>VLOOKUP(G272,'Policy Type'!$A:$B,2,FALSE)</f>
        <v>P&amp;C</v>
      </c>
      <c r="G272" s="17" t="s">
        <v>68</v>
      </c>
      <c r="H272" s="32">
        <v>45177</v>
      </c>
      <c r="I272" s="32">
        <v>45542</v>
      </c>
      <c r="J272" s="34">
        <v>1999864</v>
      </c>
      <c r="K272" s="34">
        <f t="shared" si="76"/>
        <v>359975.52</v>
      </c>
      <c r="L272" s="34">
        <f t="shared" si="77"/>
        <v>2359839.52</v>
      </c>
      <c r="M272" s="17">
        <f>L272*0.2</f>
        <v>471967.904</v>
      </c>
      <c r="N272" s="17" t="s">
        <v>39</v>
      </c>
      <c r="O272" s="35" t="s">
        <v>53</v>
      </c>
      <c r="P272" s="36" t="str">
        <f t="shared" si="78"/>
        <v>Old Client</v>
      </c>
      <c r="Q272" s="39" t="str">
        <f t="shared" si="4"/>
        <v>Yes</v>
      </c>
      <c r="R272" s="40" t="str">
        <f t="shared" si="5"/>
        <v>Cross-Sold</v>
      </c>
    </row>
    <row r="273" ht="14.25" customHeight="1" spans="1:18">
      <c r="A273" s="30" t="s">
        <v>365</v>
      </c>
      <c r="B273" s="17">
        <v>357</v>
      </c>
      <c r="C273" s="17" t="s">
        <v>46</v>
      </c>
      <c r="D273" s="17" t="s">
        <v>47</v>
      </c>
      <c r="E273" s="17" t="s">
        <v>37</v>
      </c>
      <c r="F273" s="31" t="str">
        <f>VLOOKUP(G273,'Policy Type'!$A:$B,2,FALSE)</f>
        <v>Others</v>
      </c>
      <c r="G273" s="17" t="s">
        <v>152</v>
      </c>
      <c r="H273" s="32">
        <v>45183</v>
      </c>
      <c r="I273" s="32">
        <v>45548</v>
      </c>
      <c r="J273" s="34">
        <v>863500</v>
      </c>
      <c r="K273" s="34">
        <f t="shared" si="76"/>
        <v>155430</v>
      </c>
      <c r="L273" s="34">
        <f t="shared" si="77"/>
        <v>1018930</v>
      </c>
      <c r="M273" s="17">
        <f>L273*0.05</f>
        <v>50946.5</v>
      </c>
      <c r="N273" s="17" t="s">
        <v>52</v>
      </c>
      <c r="O273" s="35" t="s">
        <v>53</v>
      </c>
      <c r="P273" s="36" t="str">
        <f t="shared" si="78"/>
        <v>Old Client</v>
      </c>
      <c r="Q273" s="39" t="str">
        <f t="shared" si="4"/>
        <v>No</v>
      </c>
      <c r="R273" s="40" t="str">
        <f t="shared" si="5"/>
        <v/>
      </c>
    </row>
    <row r="274" ht="14.25" customHeight="1" spans="1:18">
      <c r="A274" s="30"/>
      <c r="B274" s="17"/>
      <c r="C274" s="17"/>
      <c r="D274" s="17"/>
      <c r="E274" s="17"/>
      <c r="F274" s="31"/>
      <c r="G274" s="17"/>
      <c r="H274" s="32"/>
      <c r="I274" s="32"/>
      <c r="J274" s="34"/>
      <c r="K274" s="34"/>
      <c r="L274" s="17"/>
      <c r="M274" s="17"/>
      <c r="N274" s="17" t="s">
        <v>39</v>
      </c>
      <c r="O274" s="35" t="s">
        <v>277</v>
      </c>
      <c r="P274" s="36"/>
      <c r="Q274" s="39" t="str">
        <f t="shared" si="4"/>
        <v>No</v>
      </c>
      <c r="R274" s="40" t="str">
        <f t="shared" si="5"/>
        <v/>
      </c>
    </row>
    <row r="275" ht="14.25" customHeight="1" spans="1:18">
      <c r="A275" s="30" t="s">
        <v>366</v>
      </c>
      <c r="B275" s="17">
        <v>358</v>
      </c>
      <c r="C275" s="17" t="s">
        <v>46</v>
      </c>
      <c r="D275" s="17" t="s">
        <v>88</v>
      </c>
      <c r="E275" s="17" t="s">
        <v>43</v>
      </c>
      <c r="F275" s="31" t="str">
        <f>VLOOKUP(G275,'Policy Type'!$A:$B,2,FALSE)</f>
        <v>Others</v>
      </c>
      <c r="G275" s="17" t="s">
        <v>168</v>
      </c>
      <c r="H275" s="32">
        <v>45174</v>
      </c>
      <c r="I275" s="32">
        <v>45539</v>
      </c>
      <c r="J275" s="34">
        <v>65100</v>
      </c>
      <c r="K275" s="34">
        <f t="shared" ref="K275:K386" si="80">J275*0.18</f>
        <v>11718</v>
      </c>
      <c r="L275" s="34">
        <f t="shared" ref="L275:L386" si="81">J275+K275</f>
        <v>76818</v>
      </c>
      <c r="M275" s="17">
        <f t="shared" ref="M275:M276" si="82">L275*0.05</f>
        <v>3840.9</v>
      </c>
      <c r="N275" s="17" t="s">
        <v>52</v>
      </c>
      <c r="O275" s="35" t="s">
        <v>53</v>
      </c>
      <c r="P275" s="36" t="str">
        <f t="shared" ref="P275:P386" si="83">IF(COUNTIF(B:B,B275)=1,"New Client","Old Client")</f>
        <v>New Client</v>
      </c>
      <c r="Q275" s="39" t="str">
        <f t="shared" si="4"/>
        <v>No</v>
      </c>
      <c r="R275" s="40" t="str">
        <f t="shared" si="5"/>
        <v/>
      </c>
    </row>
    <row r="276" ht="14.25" customHeight="1" spans="1:18">
      <c r="A276" s="30" t="s">
        <v>367</v>
      </c>
      <c r="B276" s="17">
        <v>359</v>
      </c>
      <c r="C276" s="17" t="s">
        <v>46</v>
      </c>
      <c r="D276" s="17" t="s">
        <v>88</v>
      </c>
      <c r="E276" s="17" t="s">
        <v>43</v>
      </c>
      <c r="F276" s="31" t="str">
        <f>VLOOKUP(G276,'Policy Type'!$A:$B,2,FALSE)</f>
        <v>Liability</v>
      </c>
      <c r="G276" s="17" t="s">
        <v>86</v>
      </c>
      <c r="H276" s="32">
        <v>45181</v>
      </c>
      <c r="I276" s="32">
        <v>45546</v>
      </c>
      <c r="J276" s="34">
        <v>3304000</v>
      </c>
      <c r="K276" s="34">
        <f t="shared" si="80"/>
        <v>594720</v>
      </c>
      <c r="L276" s="34">
        <f t="shared" si="81"/>
        <v>3898720</v>
      </c>
      <c r="M276" s="17">
        <f t="shared" si="82"/>
        <v>194936</v>
      </c>
      <c r="N276" s="17" t="s">
        <v>52</v>
      </c>
      <c r="O276" s="35" t="s">
        <v>49</v>
      </c>
      <c r="P276" s="36" t="str">
        <f t="shared" si="83"/>
        <v>New Client</v>
      </c>
      <c r="Q276" s="39" t="str">
        <f t="shared" si="4"/>
        <v>Yes</v>
      </c>
      <c r="R276" s="40" t="str">
        <f t="shared" si="5"/>
        <v/>
      </c>
    </row>
    <row r="277" ht="14.25" customHeight="1" spans="1:18">
      <c r="A277" s="30" t="s">
        <v>368</v>
      </c>
      <c r="B277" s="17">
        <v>148</v>
      </c>
      <c r="C277" s="17" t="s">
        <v>35</v>
      </c>
      <c r="D277" s="17" t="s">
        <v>36</v>
      </c>
      <c r="E277" s="17" t="s">
        <v>78</v>
      </c>
      <c r="F277" s="31" t="str">
        <f>VLOOKUP(G277,'Policy Type'!$A:$B,2,FALSE)</f>
        <v>P&amp;C</v>
      </c>
      <c r="G277" s="17" t="s">
        <v>68</v>
      </c>
      <c r="H277" s="32">
        <v>45180</v>
      </c>
      <c r="I277" s="32">
        <v>45545</v>
      </c>
      <c r="J277" s="34">
        <v>3522064</v>
      </c>
      <c r="K277" s="34">
        <f t="shared" si="80"/>
        <v>633971.52</v>
      </c>
      <c r="L277" s="34">
        <f t="shared" si="81"/>
        <v>4156035.52</v>
      </c>
      <c r="M277" s="17">
        <f t="shared" ref="M277:M278" si="84">L277*0.2</f>
        <v>831207.104</v>
      </c>
      <c r="N277" s="17" t="s">
        <v>39</v>
      </c>
      <c r="O277" s="35" t="s">
        <v>53</v>
      </c>
      <c r="P277" s="36" t="str">
        <f t="shared" si="83"/>
        <v>Old Client</v>
      </c>
      <c r="Q277" s="39" t="str">
        <f t="shared" si="4"/>
        <v>Yes</v>
      </c>
      <c r="R277" s="40" t="str">
        <f t="shared" si="5"/>
        <v>Cross-Sold</v>
      </c>
    </row>
    <row r="278" ht="14.25" customHeight="1" spans="1:18">
      <c r="A278" s="30" t="s">
        <v>369</v>
      </c>
      <c r="B278" s="17">
        <v>309</v>
      </c>
      <c r="C278" s="17" t="s">
        <v>35</v>
      </c>
      <c r="D278" s="17" t="s">
        <v>36</v>
      </c>
      <c r="E278" s="17" t="s">
        <v>43</v>
      </c>
      <c r="F278" s="31" t="str">
        <f>VLOOKUP(G278,'Policy Type'!$A:$B,2,FALSE)</f>
        <v>P&amp;C</v>
      </c>
      <c r="G278" s="17" t="s">
        <v>48</v>
      </c>
      <c r="H278" s="32">
        <v>45183</v>
      </c>
      <c r="I278" s="32">
        <v>45548</v>
      </c>
      <c r="J278" s="34">
        <v>20650000</v>
      </c>
      <c r="K278" s="34">
        <f t="shared" si="80"/>
        <v>3717000</v>
      </c>
      <c r="L278" s="34">
        <f t="shared" si="81"/>
        <v>24367000</v>
      </c>
      <c r="M278" s="17">
        <f t="shared" si="84"/>
        <v>4873400</v>
      </c>
      <c r="N278" s="17" t="s">
        <v>39</v>
      </c>
      <c r="O278" s="35" t="s">
        <v>49</v>
      </c>
      <c r="P278" s="36" t="str">
        <f t="shared" si="83"/>
        <v>Old Client</v>
      </c>
      <c r="Q278" s="39" t="str">
        <f t="shared" si="4"/>
        <v>Yes</v>
      </c>
      <c r="R278" s="40" t="str">
        <f t="shared" si="5"/>
        <v>Cross-Sold</v>
      </c>
    </row>
    <row r="279" ht="14.25" customHeight="1" spans="1:18">
      <c r="A279" s="30" t="s">
        <v>370</v>
      </c>
      <c r="B279" s="17">
        <v>309</v>
      </c>
      <c r="C279" s="17" t="s">
        <v>35</v>
      </c>
      <c r="D279" s="17" t="s">
        <v>36</v>
      </c>
      <c r="E279" s="17" t="s">
        <v>43</v>
      </c>
      <c r="F279" s="31" t="str">
        <f>VLOOKUP(G279,'Policy Type'!$A:$B,2,FALSE)</f>
        <v>Others</v>
      </c>
      <c r="G279" s="17" t="s">
        <v>212</v>
      </c>
      <c r="H279" s="32">
        <v>45176</v>
      </c>
      <c r="I279" s="32">
        <v>45541</v>
      </c>
      <c r="J279" s="34">
        <v>4276900</v>
      </c>
      <c r="K279" s="34">
        <f t="shared" si="80"/>
        <v>769842</v>
      </c>
      <c r="L279" s="34">
        <f t="shared" si="81"/>
        <v>5046742</v>
      </c>
      <c r="M279" s="17">
        <f>L279*0.15</f>
        <v>757011.3</v>
      </c>
      <c r="N279" s="17" t="s">
        <v>39</v>
      </c>
      <c r="O279" s="35" t="s">
        <v>49</v>
      </c>
      <c r="P279" s="36" t="str">
        <f t="shared" si="83"/>
        <v>Old Client</v>
      </c>
      <c r="Q279" s="39" t="str">
        <f t="shared" si="4"/>
        <v>Yes</v>
      </c>
      <c r="R279" s="40" t="str">
        <f t="shared" si="5"/>
        <v>Cross-Sold</v>
      </c>
    </row>
    <row r="280" ht="14.25" customHeight="1" spans="1:18">
      <c r="A280" s="30" t="s">
        <v>371</v>
      </c>
      <c r="B280" s="17">
        <v>309</v>
      </c>
      <c r="C280" s="17" t="s">
        <v>46</v>
      </c>
      <c r="D280" s="17" t="s">
        <v>47</v>
      </c>
      <c r="E280" s="17" t="s">
        <v>43</v>
      </c>
      <c r="F280" s="31" t="str">
        <f>VLOOKUP(G280,'Policy Type'!$A:$B,2,FALSE)</f>
        <v>P&amp;C</v>
      </c>
      <c r="G280" s="17" t="s">
        <v>44</v>
      </c>
      <c r="H280" s="32">
        <v>45176</v>
      </c>
      <c r="I280" s="32">
        <v>45541</v>
      </c>
      <c r="J280" s="34">
        <v>495600</v>
      </c>
      <c r="K280" s="34">
        <f t="shared" si="80"/>
        <v>89208</v>
      </c>
      <c r="L280" s="34">
        <f t="shared" si="81"/>
        <v>584808</v>
      </c>
      <c r="M280" s="17">
        <f>L280*0.05</f>
        <v>29240.4</v>
      </c>
      <c r="N280" s="17" t="s">
        <v>39</v>
      </c>
      <c r="O280" s="35" t="s">
        <v>49</v>
      </c>
      <c r="P280" s="36" t="str">
        <f t="shared" si="83"/>
        <v>Old Client</v>
      </c>
      <c r="Q280" s="39" t="str">
        <f t="shared" si="4"/>
        <v>Yes</v>
      </c>
      <c r="R280" s="40" t="str">
        <f t="shared" si="5"/>
        <v>Cross-Sold</v>
      </c>
    </row>
    <row r="281" ht="14.25" customHeight="1" spans="1:18">
      <c r="A281" s="30" t="s">
        <v>372</v>
      </c>
      <c r="B281" s="17">
        <v>309</v>
      </c>
      <c r="C281" s="17" t="s">
        <v>57</v>
      </c>
      <c r="D281" s="17" t="s">
        <v>36</v>
      </c>
      <c r="E281" s="17" t="s">
        <v>43</v>
      </c>
      <c r="F281" s="31" t="str">
        <f>VLOOKUP(G281,'Policy Type'!$A:$B,2,FALSE)</f>
        <v>Others</v>
      </c>
      <c r="G281" s="17" t="s">
        <v>212</v>
      </c>
      <c r="H281" s="32">
        <v>45176</v>
      </c>
      <c r="I281" s="32">
        <v>45541</v>
      </c>
      <c r="J281" s="34">
        <v>7516600</v>
      </c>
      <c r="K281" s="34">
        <f t="shared" si="80"/>
        <v>1352988</v>
      </c>
      <c r="L281" s="34">
        <f t="shared" si="81"/>
        <v>8869588</v>
      </c>
      <c r="M281" s="17">
        <f>L281*0.15</f>
        <v>1330438.2</v>
      </c>
      <c r="N281" s="17" t="s">
        <v>39</v>
      </c>
      <c r="O281" s="35" t="s">
        <v>49</v>
      </c>
      <c r="P281" s="36" t="str">
        <f t="shared" si="83"/>
        <v>Old Client</v>
      </c>
      <c r="Q281" s="39" t="str">
        <f t="shared" si="4"/>
        <v>Yes</v>
      </c>
      <c r="R281" s="40" t="str">
        <f t="shared" si="5"/>
        <v>Cross-Sold</v>
      </c>
    </row>
    <row r="282" ht="14.25" customHeight="1" spans="1:18">
      <c r="A282" s="30" t="s">
        <v>373</v>
      </c>
      <c r="B282" s="17">
        <v>309</v>
      </c>
      <c r="C282" s="17" t="s">
        <v>35</v>
      </c>
      <c r="D282" s="17" t="s">
        <v>36</v>
      </c>
      <c r="E282" s="17" t="s">
        <v>43</v>
      </c>
      <c r="F282" s="31" t="str">
        <f>VLOOKUP(G282,'Policy Type'!$A:$B,2,FALSE)</f>
        <v>P&amp;C</v>
      </c>
      <c r="G282" s="17" t="s">
        <v>44</v>
      </c>
      <c r="H282" s="32">
        <v>45176</v>
      </c>
      <c r="I282" s="32">
        <v>45541</v>
      </c>
      <c r="J282" s="34">
        <v>590000</v>
      </c>
      <c r="K282" s="34">
        <f t="shared" si="80"/>
        <v>106200</v>
      </c>
      <c r="L282" s="34">
        <f t="shared" si="81"/>
        <v>696200</v>
      </c>
      <c r="M282" s="17">
        <f>L282*0.2</f>
        <v>139240</v>
      </c>
      <c r="N282" s="17" t="s">
        <v>39</v>
      </c>
      <c r="O282" s="35" t="s">
        <v>49</v>
      </c>
      <c r="P282" s="36" t="str">
        <f t="shared" si="83"/>
        <v>Old Client</v>
      </c>
      <c r="Q282" s="39" t="str">
        <f t="shared" si="4"/>
        <v>Yes</v>
      </c>
      <c r="R282" s="40" t="str">
        <f t="shared" si="5"/>
        <v>Cross-Sold</v>
      </c>
    </row>
    <row r="283" ht="14.25" customHeight="1" spans="1:18">
      <c r="A283" s="30" t="s">
        <v>374</v>
      </c>
      <c r="B283" s="17">
        <v>360</v>
      </c>
      <c r="C283" s="17" t="s">
        <v>46</v>
      </c>
      <c r="D283" s="17" t="s">
        <v>66</v>
      </c>
      <c r="E283" s="17" t="s">
        <v>43</v>
      </c>
      <c r="F283" s="31" t="str">
        <f>VLOOKUP(G283,'Policy Type'!$A:$B,2,FALSE)</f>
        <v>Others</v>
      </c>
      <c r="G283" s="17" t="s">
        <v>168</v>
      </c>
      <c r="H283" s="32">
        <v>45175</v>
      </c>
      <c r="I283" s="32">
        <v>45540</v>
      </c>
      <c r="J283" s="34">
        <v>68200</v>
      </c>
      <c r="K283" s="34">
        <f t="shared" si="80"/>
        <v>12276</v>
      </c>
      <c r="L283" s="34">
        <f t="shared" si="81"/>
        <v>80476</v>
      </c>
      <c r="M283" s="17">
        <f>L283*0.05</f>
        <v>4023.8</v>
      </c>
      <c r="N283" s="17" t="s">
        <v>52</v>
      </c>
      <c r="O283" s="35" t="s">
        <v>53</v>
      </c>
      <c r="P283" s="36" t="str">
        <f t="shared" si="83"/>
        <v>New Client</v>
      </c>
      <c r="Q283" s="39" t="str">
        <f t="shared" si="4"/>
        <v>No</v>
      </c>
      <c r="R283" s="40" t="str">
        <f t="shared" si="5"/>
        <v/>
      </c>
    </row>
    <row r="284" ht="14.25" customHeight="1" spans="1:18">
      <c r="A284" s="30" t="s">
        <v>375</v>
      </c>
      <c r="B284" s="17">
        <v>212</v>
      </c>
      <c r="C284" s="17" t="s">
        <v>42</v>
      </c>
      <c r="D284" s="17" t="s">
        <v>36</v>
      </c>
      <c r="E284" s="17" t="s">
        <v>84</v>
      </c>
      <c r="F284" s="31" t="str">
        <f>VLOOKUP(G284,'Policy Type'!$A:$B,2,FALSE)</f>
        <v>Liability</v>
      </c>
      <c r="G284" s="17" t="s">
        <v>58</v>
      </c>
      <c r="H284" s="32">
        <v>45177</v>
      </c>
      <c r="I284" s="32">
        <v>45542</v>
      </c>
      <c r="J284" s="34">
        <v>4720000</v>
      </c>
      <c r="K284" s="34">
        <f t="shared" si="80"/>
        <v>849600</v>
      </c>
      <c r="L284" s="34">
        <f t="shared" si="81"/>
        <v>5569600</v>
      </c>
      <c r="M284" s="17">
        <f t="shared" ref="M284:M286" si="85">L284*0.2</f>
        <v>1113920</v>
      </c>
      <c r="N284" s="17" t="s">
        <v>39</v>
      </c>
      <c r="O284" s="35" t="s">
        <v>40</v>
      </c>
      <c r="P284" s="36" t="str">
        <f t="shared" si="83"/>
        <v>Old Client</v>
      </c>
      <c r="Q284" s="39" t="str">
        <f t="shared" si="4"/>
        <v>Yes</v>
      </c>
      <c r="R284" s="40" t="str">
        <f t="shared" si="5"/>
        <v/>
      </c>
    </row>
    <row r="285" ht="14.25" customHeight="1" spans="1:18">
      <c r="A285" s="30" t="s">
        <v>376</v>
      </c>
      <c r="B285" s="17">
        <v>213</v>
      </c>
      <c r="C285" s="17" t="s">
        <v>42</v>
      </c>
      <c r="D285" s="17" t="s">
        <v>36</v>
      </c>
      <c r="E285" s="17" t="s">
        <v>43</v>
      </c>
      <c r="F285" s="31" t="str">
        <f>VLOOKUP(G285,'Policy Type'!$A:$B,2,FALSE)</f>
        <v>P&amp;C</v>
      </c>
      <c r="G285" s="17" t="s">
        <v>68</v>
      </c>
      <c r="H285" s="32">
        <v>45181</v>
      </c>
      <c r="I285" s="32">
        <v>45546</v>
      </c>
      <c r="J285" s="34">
        <v>1061646</v>
      </c>
      <c r="K285" s="34">
        <f t="shared" si="80"/>
        <v>191096.28</v>
      </c>
      <c r="L285" s="34">
        <f t="shared" si="81"/>
        <v>1252742.28</v>
      </c>
      <c r="M285" s="17">
        <f t="shared" si="85"/>
        <v>250548.456</v>
      </c>
      <c r="N285" s="17" t="s">
        <v>39</v>
      </c>
      <c r="O285" s="35" t="s">
        <v>53</v>
      </c>
      <c r="P285" s="36" t="str">
        <f t="shared" si="83"/>
        <v>Old Client</v>
      </c>
      <c r="Q285" s="39" t="str">
        <f t="shared" si="4"/>
        <v>Yes</v>
      </c>
      <c r="R285" s="40" t="str">
        <f t="shared" si="5"/>
        <v>Cross-Sold</v>
      </c>
    </row>
    <row r="286" ht="14.25" customHeight="1" spans="1:18">
      <c r="A286" s="30" t="s">
        <v>377</v>
      </c>
      <c r="B286" s="17">
        <v>332</v>
      </c>
      <c r="C286" s="17" t="s">
        <v>57</v>
      </c>
      <c r="D286" s="17" t="s">
        <v>36</v>
      </c>
      <c r="E286" s="17" t="s">
        <v>43</v>
      </c>
      <c r="F286" s="31" t="str">
        <f>VLOOKUP(G286,'Policy Type'!$A:$B,2,FALSE)</f>
        <v>P&amp;C</v>
      </c>
      <c r="G286" s="17" t="s">
        <v>98</v>
      </c>
      <c r="H286" s="32">
        <v>45176</v>
      </c>
      <c r="I286" s="32">
        <v>45541</v>
      </c>
      <c r="J286" s="34">
        <v>583700</v>
      </c>
      <c r="K286" s="34">
        <f t="shared" si="80"/>
        <v>105066</v>
      </c>
      <c r="L286" s="34">
        <f t="shared" si="81"/>
        <v>688766</v>
      </c>
      <c r="M286" s="17">
        <f t="shared" si="85"/>
        <v>137753.2</v>
      </c>
      <c r="N286" s="17" t="s">
        <v>52</v>
      </c>
      <c r="O286" s="35" t="s">
        <v>53</v>
      </c>
      <c r="P286" s="36" t="str">
        <f t="shared" si="83"/>
        <v>New Client</v>
      </c>
      <c r="Q286" s="39" t="str">
        <f t="shared" si="4"/>
        <v>No</v>
      </c>
      <c r="R286" s="40" t="str">
        <f t="shared" si="5"/>
        <v/>
      </c>
    </row>
    <row r="287" ht="14.25" customHeight="1" spans="1:18">
      <c r="A287" s="30" t="s">
        <v>378</v>
      </c>
      <c r="B287" s="17">
        <v>361</v>
      </c>
      <c r="C287" s="17" t="s">
        <v>35</v>
      </c>
      <c r="D287" s="17" t="s">
        <v>36</v>
      </c>
      <c r="E287" s="17" t="s">
        <v>43</v>
      </c>
      <c r="F287" s="31" t="str">
        <f>VLOOKUP(G287,'Policy Type'!$A:$B,2,FALSE)</f>
        <v>Others</v>
      </c>
      <c r="G287" s="17" t="s">
        <v>168</v>
      </c>
      <c r="H287" s="32">
        <v>45175</v>
      </c>
      <c r="I287" s="32">
        <v>45540</v>
      </c>
      <c r="J287" s="34">
        <v>499400</v>
      </c>
      <c r="K287" s="34">
        <f t="shared" si="80"/>
        <v>89892</v>
      </c>
      <c r="L287" s="34">
        <f t="shared" si="81"/>
        <v>589292</v>
      </c>
      <c r="M287" s="17">
        <f t="shared" ref="M287:M288" si="86">L287*0.15</f>
        <v>88393.8</v>
      </c>
      <c r="N287" s="17" t="s">
        <v>52</v>
      </c>
      <c r="O287" s="35" t="s">
        <v>53</v>
      </c>
      <c r="P287" s="36" t="str">
        <f t="shared" si="83"/>
        <v>New Client</v>
      </c>
      <c r="Q287" s="39" t="str">
        <f t="shared" si="4"/>
        <v>No</v>
      </c>
      <c r="R287" s="40" t="str">
        <f t="shared" si="5"/>
        <v/>
      </c>
    </row>
    <row r="288" ht="14.25" customHeight="1" spans="1:18">
      <c r="A288" s="30" t="s">
        <v>379</v>
      </c>
      <c r="B288" s="17">
        <v>362</v>
      </c>
      <c r="C288" s="17" t="s">
        <v>42</v>
      </c>
      <c r="D288" s="17" t="s">
        <v>36</v>
      </c>
      <c r="E288" s="17" t="s">
        <v>43</v>
      </c>
      <c r="F288" s="31" t="str">
        <f>VLOOKUP(G288,'Policy Type'!$A:$B,2,FALSE)</f>
        <v>Others</v>
      </c>
      <c r="G288" s="17" t="s">
        <v>168</v>
      </c>
      <c r="H288" s="32">
        <v>45175</v>
      </c>
      <c r="I288" s="32">
        <v>45540</v>
      </c>
      <c r="J288" s="34">
        <v>183000</v>
      </c>
      <c r="K288" s="34">
        <f t="shared" si="80"/>
        <v>32940</v>
      </c>
      <c r="L288" s="34">
        <f t="shared" si="81"/>
        <v>215940</v>
      </c>
      <c r="M288" s="17">
        <f t="shared" si="86"/>
        <v>32391</v>
      </c>
      <c r="N288" s="17" t="s">
        <v>52</v>
      </c>
      <c r="O288" s="35" t="s">
        <v>53</v>
      </c>
      <c r="P288" s="36" t="str">
        <f t="shared" si="83"/>
        <v>New Client</v>
      </c>
      <c r="Q288" s="39" t="str">
        <f t="shared" si="4"/>
        <v>No</v>
      </c>
      <c r="R288" s="40" t="str">
        <f t="shared" si="5"/>
        <v/>
      </c>
    </row>
    <row r="289" ht="14.25" customHeight="1" spans="1:18">
      <c r="A289" s="30" t="s">
        <v>380</v>
      </c>
      <c r="B289" s="17">
        <v>363</v>
      </c>
      <c r="C289" s="17" t="s">
        <v>35</v>
      </c>
      <c r="D289" s="17" t="s">
        <v>36</v>
      </c>
      <c r="E289" s="17" t="s">
        <v>43</v>
      </c>
      <c r="F289" s="31" t="str">
        <f>VLOOKUP(G289,'Policy Type'!$A:$B,2,FALSE)</f>
        <v>P&amp;C</v>
      </c>
      <c r="G289" s="17" t="s">
        <v>55</v>
      </c>
      <c r="H289" s="32">
        <v>45178</v>
      </c>
      <c r="I289" s="32">
        <v>45543</v>
      </c>
      <c r="J289" s="34">
        <v>140066</v>
      </c>
      <c r="K289" s="34">
        <f t="shared" si="80"/>
        <v>25211.88</v>
      </c>
      <c r="L289" s="34">
        <f t="shared" si="81"/>
        <v>165277.88</v>
      </c>
      <c r="M289" s="17">
        <f t="shared" ref="M289:M291" si="87">L289*0.2</f>
        <v>33055.576</v>
      </c>
      <c r="N289" s="17" t="s">
        <v>52</v>
      </c>
      <c r="O289" s="35" t="s">
        <v>53</v>
      </c>
      <c r="P289" s="36" t="str">
        <f t="shared" si="83"/>
        <v>Old Client</v>
      </c>
      <c r="Q289" s="39" t="str">
        <f t="shared" si="4"/>
        <v>No</v>
      </c>
      <c r="R289" s="40" t="str">
        <f t="shared" si="5"/>
        <v/>
      </c>
    </row>
    <row r="290" ht="14.25" customHeight="1" spans="1:18">
      <c r="A290" s="30" t="s">
        <v>381</v>
      </c>
      <c r="B290" s="17">
        <v>364</v>
      </c>
      <c r="C290" s="17" t="s">
        <v>35</v>
      </c>
      <c r="D290" s="17" t="s">
        <v>36</v>
      </c>
      <c r="E290" s="17" t="s">
        <v>382</v>
      </c>
      <c r="F290" s="31" t="str">
        <f>VLOOKUP(G290,'Policy Type'!$A:$B,2,FALSE)</f>
        <v>Liability</v>
      </c>
      <c r="G290" s="17" t="s">
        <v>86</v>
      </c>
      <c r="H290" s="32">
        <v>45175</v>
      </c>
      <c r="I290" s="32">
        <v>45540</v>
      </c>
      <c r="J290" s="34">
        <v>3392500</v>
      </c>
      <c r="K290" s="34">
        <f t="shared" si="80"/>
        <v>610650</v>
      </c>
      <c r="L290" s="34">
        <f t="shared" si="81"/>
        <v>4003150</v>
      </c>
      <c r="M290" s="17">
        <f t="shared" si="87"/>
        <v>800630</v>
      </c>
      <c r="N290" s="17" t="s">
        <v>39</v>
      </c>
      <c r="O290" s="35" t="s">
        <v>49</v>
      </c>
      <c r="P290" s="36" t="str">
        <f t="shared" si="83"/>
        <v>New Client</v>
      </c>
      <c r="Q290" s="39" t="str">
        <f t="shared" si="4"/>
        <v>Yes</v>
      </c>
      <c r="R290" s="40" t="str">
        <f t="shared" si="5"/>
        <v/>
      </c>
    </row>
    <row r="291" ht="14.25" customHeight="1" spans="1:18">
      <c r="A291" s="30" t="s">
        <v>383</v>
      </c>
      <c r="B291" s="17">
        <v>96</v>
      </c>
      <c r="C291" s="17" t="s">
        <v>42</v>
      </c>
      <c r="D291" s="17" t="s">
        <v>36</v>
      </c>
      <c r="E291" s="17" t="s">
        <v>37</v>
      </c>
      <c r="F291" s="31" t="str">
        <f>VLOOKUP(G291,'Policy Type'!$A:$B,2,FALSE)</f>
        <v>P&amp;C</v>
      </c>
      <c r="G291" s="17" t="s">
        <v>48</v>
      </c>
      <c r="H291" s="32">
        <v>45174</v>
      </c>
      <c r="I291" s="32">
        <v>45539</v>
      </c>
      <c r="J291" s="34">
        <v>3540100</v>
      </c>
      <c r="K291" s="34">
        <f t="shared" si="80"/>
        <v>637218</v>
      </c>
      <c r="L291" s="34">
        <f t="shared" si="81"/>
        <v>4177318</v>
      </c>
      <c r="M291" s="17">
        <f t="shared" si="87"/>
        <v>835463.6</v>
      </c>
      <c r="N291" s="17" t="s">
        <v>39</v>
      </c>
      <c r="O291" s="35" t="s">
        <v>49</v>
      </c>
      <c r="P291" s="36" t="str">
        <f t="shared" si="83"/>
        <v>Old Client</v>
      </c>
      <c r="Q291" s="39" t="str">
        <f t="shared" si="4"/>
        <v>Yes</v>
      </c>
      <c r="R291" s="40" t="str">
        <f t="shared" si="5"/>
        <v>Cross-Sold</v>
      </c>
    </row>
    <row r="292" ht="14.25" customHeight="1" spans="1:18">
      <c r="A292" s="30" t="s">
        <v>384</v>
      </c>
      <c r="B292" s="17">
        <v>365</v>
      </c>
      <c r="C292" s="17" t="s">
        <v>42</v>
      </c>
      <c r="D292" s="17" t="s">
        <v>36</v>
      </c>
      <c r="E292" s="17" t="s">
        <v>103</v>
      </c>
      <c r="F292" s="31" t="str">
        <f>VLOOKUP(G292,'Policy Type'!$A:$B,2,FALSE)</f>
        <v>Others</v>
      </c>
      <c r="G292" s="17" t="s">
        <v>212</v>
      </c>
      <c r="H292" s="32">
        <v>45174</v>
      </c>
      <c r="I292" s="32">
        <v>45539</v>
      </c>
      <c r="J292" s="34">
        <v>2973600</v>
      </c>
      <c r="K292" s="34">
        <f t="shared" si="80"/>
        <v>535248</v>
      </c>
      <c r="L292" s="34">
        <f t="shared" si="81"/>
        <v>3508848</v>
      </c>
      <c r="M292" s="17">
        <f>L292*0.15</f>
        <v>526327.2</v>
      </c>
      <c r="N292" s="17" t="s">
        <v>39</v>
      </c>
      <c r="O292" s="35" t="s">
        <v>53</v>
      </c>
      <c r="P292" s="36" t="str">
        <f t="shared" si="83"/>
        <v>Old Client</v>
      </c>
      <c r="Q292" s="39" t="str">
        <f t="shared" si="4"/>
        <v>Yes</v>
      </c>
      <c r="R292" s="40" t="str">
        <f t="shared" si="5"/>
        <v>Cross-Sold</v>
      </c>
    </row>
    <row r="293" ht="14.25" customHeight="1" spans="1:18">
      <c r="A293" s="30" t="s">
        <v>385</v>
      </c>
      <c r="B293" s="17">
        <v>366</v>
      </c>
      <c r="C293" s="17" t="s">
        <v>57</v>
      </c>
      <c r="D293" s="17" t="s">
        <v>36</v>
      </c>
      <c r="E293" s="17" t="s">
        <v>84</v>
      </c>
      <c r="F293" s="31" t="str">
        <f>VLOOKUP(G293,'Policy Type'!$A:$B,2,FALSE)</f>
        <v>Liability</v>
      </c>
      <c r="G293" s="17" t="s">
        <v>86</v>
      </c>
      <c r="H293" s="32">
        <v>45175</v>
      </c>
      <c r="I293" s="32">
        <v>45540</v>
      </c>
      <c r="J293" s="34">
        <v>5310000</v>
      </c>
      <c r="K293" s="34">
        <f t="shared" si="80"/>
        <v>955800</v>
      </c>
      <c r="L293" s="34">
        <f t="shared" si="81"/>
        <v>6265800</v>
      </c>
      <c r="M293" s="17">
        <f>L293*0.2</f>
        <v>1253160</v>
      </c>
      <c r="N293" s="17" t="s">
        <v>39</v>
      </c>
      <c r="O293" s="35" t="s">
        <v>53</v>
      </c>
      <c r="P293" s="36" t="str">
        <f t="shared" si="83"/>
        <v>Old Client</v>
      </c>
      <c r="Q293" s="39" t="str">
        <f t="shared" si="4"/>
        <v>Yes</v>
      </c>
      <c r="R293" s="40" t="str">
        <f t="shared" si="5"/>
        <v/>
      </c>
    </row>
    <row r="294" ht="14.25" customHeight="1" spans="1:18">
      <c r="A294" s="30" t="s">
        <v>386</v>
      </c>
      <c r="B294" s="17">
        <v>366</v>
      </c>
      <c r="C294" s="17" t="s">
        <v>46</v>
      </c>
      <c r="D294" s="17" t="s">
        <v>88</v>
      </c>
      <c r="E294" s="17" t="s">
        <v>84</v>
      </c>
      <c r="F294" s="31" t="str">
        <f>VLOOKUP(G294,'Policy Type'!$A:$B,2,FALSE)</f>
        <v>Liability</v>
      </c>
      <c r="G294" s="17" t="s">
        <v>58</v>
      </c>
      <c r="H294" s="32">
        <v>45175</v>
      </c>
      <c r="I294" s="32">
        <v>45540</v>
      </c>
      <c r="J294" s="34">
        <v>1770000</v>
      </c>
      <c r="K294" s="34">
        <f t="shared" si="80"/>
        <v>318600</v>
      </c>
      <c r="L294" s="34">
        <f t="shared" si="81"/>
        <v>2088600</v>
      </c>
      <c r="M294" s="17">
        <f>L294*0.05</f>
        <v>104430</v>
      </c>
      <c r="N294" s="17" t="s">
        <v>39</v>
      </c>
      <c r="O294" s="35" t="s">
        <v>53</v>
      </c>
      <c r="P294" s="36" t="str">
        <f t="shared" si="83"/>
        <v>Old Client</v>
      </c>
      <c r="Q294" s="39" t="str">
        <f t="shared" si="4"/>
        <v>Yes</v>
      </c>
      <c r="R294" s="40" t="str">
        <f t="shared" si="5"/>
        <v/>
      </c>
    </row>
    <row r="295" ht="14.25" customHeight="1" spans="1:18">
      <c r="A295" s="30" t="s">
        <v>387</v>
      </c>
      <c r="B295" s="17">
        <v>119</v>
      </c>
      <c r="C295" s="17" t="s">
        <v>42</v>
      </c>
      <c r="D295" s="17" t="s">
        <v>36</v>
      </c>
      <c r="E295" s="17" t="s">
        <v>103</v>
      </c>
      <c r="F295" s="31" t="str">
        <f>VLOOKUP(G295,'Policy Type'!$A:$B,2,FALSE)</f>
        <v>P&amp;C</v>
      </c>
      <c r="G295" s="17" t="s">
        <v>68</v>
      </c>
      <c r="H295" s="32">
        <v>45175</v>
      </c>
      <c r="I295" s="32">
        <v>45540</v>
      </c>
      <c r="J295" s="34">
        <v>3127826</v>
      </c>
      <c r="K295" s="34">
        <f t="shared" si="80"/>
        <v>563008.68</v>
      </c>
      <c r="L295" s="34">
        <f t="shared" si="81"/>
        <v>3690834.68</v>
      </c>
      <c r="M295" s="17">
        <f t="shared" ref="M295:M298" si="88">L295*0.2</f>
        <v>738166.936</v>
      </c>
      <c r="N295" s="17" t="s">
        <v>39</v>
      </c>
      <c r="O295" s="35" t="s">
        <v>49</v>
      </c>
      <c r="P295" s="36" t="str">
        <f t="shared" si="83"/>
        <v>Old Client</v>
      </c>
      <c r="Q295" s="39" t="str">
        <f t="shared" si="4"/>
        <v>Yes</v>
      </c>
      <c r="R295" s="40" t="str">
        <f t="shared" si="5"/>
        <v>Cross-Sold</v>
      </c>
    </row>
    <row r="296" ht="14.25" customHeight="1" spans="1:18">
      <c r="A296" s="30" t="s">
        <v>388</v>
      </c>
      <c r="B296" s="17">
        <v>368</v>
      </c>
      <c r="C296" s="17" t="s">
        <v>42</v>
      </c>
      <c r="D296" s="17" t="s">
        <v>36</v>
      </c>
      <c r="E296" s="17" t="s">
        <v>43</v>
      </c>
      <c r="F296" s="31" t="str">
        <f>VLOOKUP(G296,'Policy Type'!$A:$B,2,FALSE)</f>
        <v>P&amp;C</v>
      </c>
      <c r="G296" s="17" t="s">
        <v>55</v>
      </c>
      <c r="H296" s="32">
        <v>45179</v>
      </c>
      <c r="I296" s="32">
        <v>45544</v>
      </c>
      <c r="J296" s="34">
        <v>144550</v>
      </c>
      <c r="K296" s="34">
        <f t="shared" si="80"/>
        <v>26019</v>
      </c>
      <c r="L296" s="34">
        <f t="shared" si="81"/>
        <v>170569</v>
      </c>
      <c r="M296" s="17">
        <f t="shared" si="88"/>
        <v>34113.8</v>
      </c>
      <c r="N296" s="17" t="s">
        <v>52</v>
      </c>
      <c r="O296" s="35" t="s">
        <v>53</v>
      </c>
      <c r="P296" s="36" t="str">
        <f t="shared" si="83"/>
        <v>New Client</v>
      </c>
      <c r="Q296" s="39" t="str">
        <f t="shared" si="4"/>
        <v>No</v>
      </c>
      <c r="R296" s="40" t="str">
        <f t="shared" si="5"/>
        <v/>
      </c>
    </row>
    <row r="297" ht="14.25" customHeight="1" spans="1:18">
      <c r="A297" s="30" t="s">
        <v>389</v>
      </c>
      <c r="B297" s="17">
        <v>293</v>
      </c>
      <c r="C297" s="17" t="s">
        <v>42</v>
      </c>
      <c r="D297" s="17" t="s">
        <v>36</v>
      </c>
      <c r="E297" s="17" t="s">
        <v>37</v>
      </c>
      <c r="F297" s="31" t="str">
        <f>VLOOKUP(G297,'Policy Type'!$A:$B,2,FALSE)</f>
        <v>P&amp;C</v>
      </c>
      <c r="G297" s="17" t="s">
        <v>80</v>
      </c>
      <c r="H297" s="32">
        <v>45177</v>
      </c>
      <c r="I297" s="32">
        <v>45177</v>
      </c>
      <c r="J297" s="34">
        <v>121800</v>
      </c>
      <c r="K297" s="34">
        <f t="shared" si="80"/>
        <v>21924</v>
      </c>
      <c r="L297" s="34">
        <f t="shared" si="81"/>
        <v>143724</v>
      </c>
      <c r="M297" s="17">
        <f t="shared" si="88"/>
        <v>28744.8</v>
      </c>
      <c r="N297" s="17" t="s">
        <v>39</v>
      </c>
      <c r="O297" s="35" t="s">
        <v>49</v>
      </c>
      <c r="P297" s="36" t="str">
        <f t="shared" si="83"/>
        <v>Old Client</v>
      </c>
      <c r="Q297" s="39" t="str">
        <f t="shared" si="4"/>
        <v>Yes</v>
      </c>
      <c r="R297" s="40" t="str">
        <f t="shared" si="5"/>
        <v>Cross-Sold</v>
      </c>
    </row>
    <row r="298" ht="14.25" customHeight="1" spans="1:18">
      <c r="A298" s="30" t="s">
        <v>390</v>
      </c>
      <c r="B298" s="17">
        <v>293</v>
      </c>
      <c r="C298" s="17" t="s">
        <v>57</v>
      </c>
      <c r="D298" s="17" t="s">
        <v>36</v>
      </c>
      <c r="E298" s="17" t="s">
        <v>84</v>
      </c>
      <c r="F298" s="31" t="str">
        <f>VLOOKUP(G298,'Policy Type'!$A:$B,2,FALSE)</f>
        <v>Liability</v>
      </c>
      <c r="G298" s="17" t="s">
        <v>58</v>
      </c>
      <c r="H298" s="32">
        <v>45179</v>
      </c>
      <c r="I298" s="32">
        <v>45544</v>
      </c>
      <c r="J298" s="34">
        <v>3540000</v>
      </c>
      <c r="K298" s="34">
        <f t="shared" si="80"/>
        <v>637200</v>
      </c>
      <c r="L298" s="34">
        <f t="shared" si="81"/>
        <v>4177200</v>
      </c>
      <c r="M298" s="17">
        <f t="shared" si="88"/>
        <v>835440</v>
      </c>
      <c r="N298" s="17" t="s">
        <v>39</v>
      </c>
      <c r="O298" s="35" t="s">
        <v>40</v>
      </c>
      <c r="P298" s="36" t="str">
        <f t="shared" si="83"/>
        <v>Old Client</v>
      </c>
      <c r="Q298" s="39" t="str">
        <f t="shared" si="4"/>
        <v>Yes</v>
      </c>
      <c r="R298" s="40" t="str">
        <f t="shared" si="5"/>
        <v/>
      </c>
    </row>
    <row r="299" ht="14.25" customHeight="1" spans="1:18">
      <c r="A299" s="30" t="s">
        <v>391</v>
      </c>
      <c r="B299" s="17">
        <v>369</v>
      </c>
      <c r="C299" s="17" t="s">
        <v>46</v>
      </c>
      <c r="D299" s="17" t="s">
        <v>47</v>
      </c>
      <c r="E299" s="17" t="s">
        <v>37</v>
      </c>
      <c r="F299" s="31" t="str">
        <f>VLOOKUP(G299,'Policy Type'!$A:$B,2,FALSE)</f>
        <v>P&amp;C</v>
      </c>
      <c r="G299" s="17" t="s">
        <v>68</v>
      </c>
      <c r="H299" s="32">
        <v>45179</v>
      </c>
      <c r="I299" s="32">
        <v>45544</v>
      </c>
      <c r="J299" s="34">
        <v>376420</v>
      </c>
      <c r="K299" s="34">
        <f t="shared" si="80"/>
        <v>67755.6</v>
      </c>
      <c r="L299" s="34">
        <f t="shared" si="81"/>
        <v>444175.6</v>
      </c>
      <c r="M299" s="17">
        <f>L299*0.05</f>
        <v>22208.78</v>
      </c>
      <c r="N299" s="17" t="s">
        <v>52</v>
      </c>
      <c r="O299" s="35" t="s">
        <v>53</v>
      </c>
      <c r="P299" s="36" t="str">
        <f t="shared" si="83"/>
        <v>New Client</v>
      </c>
      <c r="Q299" s="39" t="str">
        <f t="shared" si="4"/>
        <v>No</v>
      </c>
      <c r="R299" s="40" t="str">
        <f t="shared" si="5"/>
        <v/>
      </c>
    </row>
    <row r="300" ht="14.25" customHeight="1" spans="1:18">
      <c r="A300" s="30" t="s">
        <v>392</v>
      </c>
      <c r="B300" s="17">
        <v>370</v>
      </c>
      <c r="C300" s="17" t="s">
        <v>42</v>
      </c>
      <c r="D300" s="17" t="s">
        <v>36</v>
      </c>
      <c r="E300" s="17" t="s">
        <v>60</v>
      </c>
      <c r="F300" s="31" t="str">
        <f>VLOOKUP(G300,'Policy Type'!$A:$B,2,FALSE)</f>
        <v>P&amp;C</v>
      </c>
      <c r="G300" s="17" t="s">
        <v>68</v>
      </c>
      <c r="H300" s="32">
        <v>45178</v>
      </c>
      <c r="I300" s="32">
        <v>45543</v>
      </c>
      <c r="J300" s="34">
        <v>531826</v>
      </c>
      <c r="K300" s="34">
        <f t="shared" si="80"/>
        <v>95728.68</v>
      </c>
      <c r="L300" s="34">
        <f t="shared" si="81"/>
        <v>627554.68</v>
      </c>
      <c r="M300" s="17">
        <f t="shared" ref="M300:M301" si="89">L300*0.2</f>
        <v>125510.936</v>
      </c>
      <c r="N300" s="17" t="s">
        <v>39</v>
      </c>
      <c r="O300" s="35" t="s">
        <v>53</v>
      </c>
      <c r="P300" s="36" t="str">
        <f t="shared" si="83"/>
        <v>Old Client</v>
      </c>
      <c r="Q300" s="39" t="str">
        <f t="shared" si="4"/>
        <v>No</v>
      </c>
      <c r="R300" s="40" t="str">
        <f t="shared" si="5"/>
        <v/>
      </c>
    </row>
    <row r="301" ht="14.25" customHeight="1" spans="1:18">
      <c r="A301" s="30" t="s">
        <v>393</v>
      </c>
      <c r="B301" s="17">
        <v>371</v>
      </c>
      <c r="C301" s="17" t="s">
        <v>35</v>
      </c>
      <c r="D301" s="17" t="s">
        <v>36</v>
      </c>
      <c r="E301" s="17" t="s">
        <v>43</v>
      </c>
      <c r="F301" s="31" t="str">
        <f>VLOOKUP(G301,'Policy Type'!$A:$B,2,FALSE)</f>
        <v>P&amp;C</v>
      </c>
      <c r="G301" s="17" t="s">
        <v>68</v>
      </c>
      <c r="H301" s="32">
        <v>45178</v>
      </c>
      <c r="I301" s="32">
        <v>45543</v>
      </c>
      <c r="J301" s="34">
        <v>1487154</v>
      </c>
      <c r="K301" s="34">
        <f t="shared" si="80"/>
        <v>267687.72</v>
      </c>
      <c r="L301" s="34">
        <f t="shared" si="81"/>
        <v>1754841.72</v>
      </c>
      <c r="M301" s="17">
        <f t="shared" si="89"/>
        <v>350968.344</v>
      </c>
      <c r="N301" s="17" t="s">
        <v>52</v>
      </c>
      <c r="O301" s="35" t="s">
        <v>53</v>
      </c>
      <c r="P301" s="36" t="str">
        <f t="shared" si="83"/>
        <v>New Client</v>
      </c>
      <c r="Q301" s="39" t="str">
        <f t="shared" si="4"/>
        <v>No</v>
      </c>
      <c r="R301" s="40" t="str">
        <f t="shared" si="5"/>
        <v/>
      </c>
    </row>
    <row r="302" ht="14.25" customHeight="1" spans="1:18">
      <c r="A302" s="30" t="s">
        <v>394</v>
      </c>
      <c r="B302" s="17">
        <v>372</v>
      </c>
      <c r="C302" s="17" t="s">
        <v>42</v>
      </c>
      <c r="D302" s="17" t="s">
        <v>36</v>
      </c>
      <c r="E302" s="17" t="s">
        <v>60</v>
      </c>
      <c r="F302" s="31" t="str">
        <f>VLOOKUP(G302,'Policy Type'!$A:$B,2,FALSE)</f>
        <v>Others</v>
      </c>
      <c r="G302" s="17" t="s">
        <v>170</v>
      </c>
      <c r="H302" s="32">
        <v>45180</v>
      </c>
      <c r="I302" s="32">
        <v>45545</v>
      </c>
      <c r="J302" s="34">
        <v>3616500</v>
      </c>
      <c r="K302" s="34">
        <f t="shared" si="80"/>
        <v>650970</v>
      </c>
      <c r="L302" s="34">
        <f t="shared" si="81"/>
        <v>4267470</v>
      </c>
      <c r="M302" s="17">
        <f>L302*0.15</f>
        <v>640120.5</v>
      </c>
      <c r="N302" s="17" t="s">
        <v>52</v>
      </c>
      <c r="O302" s="35" t="s">
        <v>53</v>
      </c>
      <c r="P302" s="36" t="str">
        <f t="shared" si="83"/>
        <v>New Client</v>
      </c>
      <c r="Q302" s="39" t="str">
        <f t="shared" si="4"/>
        <v>No</v>
      </c>
      <c r="R302" s="40" t="str">
        <f t="shared" si="5"/>
        <v/>
      </c>
    </row>
    <row r="303" ht="14.25" customHeight="1" spans="1:18">
      <c r="A303" s="30" t="s">
        <v>395</v>
      </c>
      <c r="B303" s="17">
        <v>373</v>
      </c>
      <c r="C303" s="17" t="s">
        <v>46</v>
      </c>
      <c r="D303" s="17" t="s">
        <v>66</v>
      </c>
      <c r="E303" s="17" t="s">
        <v>60</v>
      </c>
      <c r="F303" s="31" t="str">
        <f>VLOOKUP(G303,'Policy Type'!$A:$B,2,FALSE)</f>
        <v>Others</v>
      </c>
      <c r="G303" s="17" t="s">
        <v>170</v>
      </c>
      <c r="H303" s="32">
        <v>45180</v>
      </c>
      <c r="I303" s="32">
        <v>45545</v>
      </c>
      <c r="J303" s="34">
        <v>4620200</v>
      </c>
      <c r="K303" s="34">
        <f t="shared" si="80"/>
        <v>831636</v>
      </c>
      <c r="L303" s="34">
        <f t="shared" si="81"/>
        <v>5451836</v>
      </c>
      <c r="M303" s="17">
        <f>L303*0.05</f>
        <v>272591.8</v>
      </c>
      <c r="N303" s="17" t="s">
        <v>52</v>
      </c>
      <c r="O303" s="35" t="s">
        <v>53</v>
      </c>
      <c r="P303" s="36" t="str">
        <f t="shared" si="83"/>
        <v>New Client</v>
      </c>
      <c r="Q303" s="39" t="str">
        <f t="shared" si="4"/>
        <v>No</v>
      </c>
      <c r="R303" s="40" t="str">
        <f t="shared" si="5"/>
        <v/>
      </c>
    </row>
    <row r="304" ht="14.25" customHeight="1" spans="1:18">
      <c r="A304" s="30" t="s">
        <v>396</v>
      </c>
      <c r="B304" s="17">
        <v>211</v>
      </c>
      <c r="C304" s="17" t="s">
        <v>57</v>
      </c>
      <c r="D304" s="17" t="s">
        <v>36</v>
      </c>
      <c r="E304" s="17" t="s">
        <v>37</v>
      </c>
      <c r="F304" s="31" t="str">
        <f>VLOOKUP(G304,'Policy Type'!$A:$B,2,FALSE)</f>
        <v>P&amp;C</v>
      </c>
      <c r="G304" s="17" t="s">
        <v>80</v>
      </c>
      <c r="H304" s="32">
        <v>45177</v>
      </c>
      <c r="I304" s="32">
        <v>45177</v>
      </c>
      <c r="J304" s="34">
        <v>176000</v>
      </c>
      <c r="K304" s="34">
        <f t="shared" si="80"/>
        <v>31680</v>
      </c>
      <c r="L304" s="34">
        <f t="shared" si="81"/>
        <v>207680</v>
      </c>
      <c r="M304" s="17">
        <f t="shared" ref="M304:M305" si="90">L304*0.2</f>
        <v>41536</v>
      </c>
      <c r="N304" s="17" t="s">
        <v>39</v>
      </c>
      <c r="O304" s="35" t="s">
        <v>49</v>
      </c>
      <c r="P304" s="36" t="str">
        <f t="shared" si="83"/>
        <v>Old Client</v>
      </c>
      <c r="Q304" s="39" t="str">
        <f t="shared" si="4"/>
        <v>Yes</v>
      </c>
      <c r="R304" s="40" t="str">
        <f t="shared" si="5"/>
        <v>Cross-Sold</v>
      </c>
    </row>
    <row r="305" ht="14.25" customHeight="1" spans="1:18">
      <c r="A305" s="30" t="s">
        <v>397</v>
      </c>
      <c r="B305" s="17">
        <v>374</v>
      </c>
      <c r="C305" s="17" t="s">
        <v>57</v>
      </c>
      <c r="D305" s="17" t="s">
        <v>36</v>
      </c>
      <c r="E305" s="17" t="s">
        <v>84</v>
      </c>
      <c r="F305" s="31" t="str">
        <f>VLOOKUP(G305,'Policy Type'!$A:$B,2,FALSE)</f>
        <v>Liability</v>
      </c>
      <c r="G305" s="17" t="s">
        <v>105</v>
      </c>
      <c r="H305" s="32">
        <v>45177</v>
      </c>
      <c r="I305" s="32">
        <v>45542</v>
      </c>
      <c r="J305" s="34">
        <v>82600000</v>
      </c>
      <c r="K305" s="34">
        <f t="shared" si="80"/>
        <v>14868000</v>
      </c>
      <c r="L305" s="34">
        <f t="shared" si="81"/>
        <v>97468000</v>
      </c>
      <c r="M305" s="17">
        <f t="shared" si="90"/>
        <v>19493600</v>
      </c>
      <c r="N305" s="17" t="s">
        <v>39</v>
      </c>
      <c r="O305" s="35" t="s">
        <v>49</v>
      </c>
      <c r="P305" s="36" t="str">
        <f t="shared" si="83"/>
        <v>New Client</v>
      </c>
      <c r="Q305" s="39" t="str">
        <f t="shared" si="4"/>
        <v>Yes</v>
      </c>
      <c r="R305" s="40" t="str">
        <f t="shared" si="5"/>
        <v/>
      </c>
    </row>
    <row r="306" ht="14.25" customHeight="1" spans="1:18">
      <c r="A306" s="30" t="s">
        <v>398</v>
      </c>
      <c r="B306" s="17">
        <v>194</v>
      </c>
      <c r="C306" s="17" t="s">
        <v>46</v>
      </c>
      <c r="D306" s="17" t="s">
        <v>76</v>
      </c>
      <c r="E306" s="17" t="s">
        <v>60</v>
      </c>
      <c r="F306" s="31" t="str">
        <f>VLOOKUP(G306,'Policy Type'!$A:$B,2,FALSE)</f>
        <v>P&amp;C</v>
      </c>
      <c r="G306" s="17" t="s">
        <v>55</v>
      </c>
      <c r="H306" s="32">
        <v>45178</v>
      </c>
      <c r="I306" s="32">
        <v>45543</v>
      </c>
      <c r="J306" s="34">
        <v>122012</v>
      </c>
      <c r="K306" s="34">
        <f t="shared" si="80"/>
        <v>21962.16</v>
      </c>
      <c r="L306" s="34">
        <f t="shared" si="81"/>
        <v>143974.16</v>
      </c>
      <c r="M306" s="17">
        <f t="shared" ref="M306:M308" si="91">L306*0.05</f>
        <v>7198.708</v>
      </c>
      <c r="N306" s="17" t="s">
        <v>52</v>
      </c>
      <c r="O306" s="35" t="s">
        <v>53</v>
      </c>
      <c r="P306" s="36" t="str">
        <f t="shared" si="83"/>
        <v>Old Client</v>
      </c>
      <c r="Q306" s="39" t="str">
        <f t="shared" si="4"/>
        <v>No</v>
      </c>
      <c r="R306" s="40" t="str">
        <f t="shared" si="5"/>
        <v/>
      </c>
    </row>
    <row r="307" ht="14.25" customHeight="1" spans="1:18">
      <c r="A307" s="30" t="s">
        <v>399</v>
      </c>
      <c r="B307" s="17">
        <v>375</v>
      </c>
      <c r="C307" s="17" t="s">
        <v>46</v>
      </c>
      <c r="D307" s="17" t="s">
        <v>47</v>
      </c>
      <c r="E307" s="17" t="s">
        <v>60</v>
      </c>
      <c r="F307" s="31" t="str">
        <f>VLOOKUP(G307,'Policy Type'!$A:$B,2,FALSE)</f>
        <v>Others</v>
      </c>
      <c r="G307" s="17" t="s">
        <v>170</v>
      </c>
      <c r="H307" s="32">
        <v>45183</v>
      </c>
      <c r="I307" s="32">
        <v>45548</v>
      </c>
      <c r="J307" s="34">
        <v>1754100</v>
      </c>
      <c r="K307" s="34">
        <f t="shared" si="80"/>
        <v>315738</v>
      </c>
      <c r="L307" s="34">
        <f t="shared" si="81"/>
        <v>2069838</v>
      </c>
      <c r="M307" s="17">
        <f t="shared" si="91"/>
        <v>103491.9</v>
      </c>
      <c r="N307" s="17" t="s">
        <v>52</v>
      </c>
      <c r="O307" s="35" t="s">
        <v>53</v>
      </c>
      <c r="P307" s="36" t="str">
        <f t="shared" si="83"/>
        <v>New Client</v>
      </c>
      <c r="Q307" s="39" t="str">
        <f t="shared" si="4"/>
        <v>No</v>
      </c>
      <c r="R307" s="40" t="str">
        <f t="shared" si="5"/>
        <v/>
      </c>
    </row>
    <row r="308" ht="14.25" customHeight="1" spans="1:18">
      <c r="A308" s="30" t="s">
        <v>400</v>
      </c>
      <c r="B308" s="17">
        <v>376</v>
      </c>
      <c r="C308" s="17" t="s">
        <v>46</v>
      </c>
      <c r="D308" s="17" t="s">
        <v>47</v>
      </c>
      <c r="E308" s="17" t="s">
        <v>37</v>
      </c>
      <c r="F308" s="31" t="str">
        <f>VLOOKUP(G308,'Policy Type'!$A:$B,2,FALSE)</f>
        <v>Others</v>
      </c>
      <c r="G308" s="17" t="s">
        <v>212</v>
      </c>
      <c r="H308" s="32">
        <v>45181</v>
      </c>
      <c r="I308" s="32">
        <v>45546</v>
      </c>
      <c r="J308" s="34">
        <v>2407200</v>
      </c>
      <c r="K308" s="34">
        <f t="shared" si="80"/>
        <v>433296</v>
      </c>
      <c r="L308" s="34">
        <f t="shared" si="81"/>
        <v>2840496</v>
      </c>
      <c r="M308" s="17">
        <f t="shared" si="91"/>
        <v>142024.8</v>
      </c>
      <c r="N308" s="17" t="s">
        <v>52</v>
      </c>
      <c r="O308" s="35" t="s">
        <v>53</v>
      </c>
      <c r="P308" s="36" t="str">
        <f t="shared" si="83"/>
        <v>New Client</v>
      </c>
      <c r="Q308" s="39" t="str">
        <f t="shared" si="4"/>
        <v>No</v>
      </c>
      <c r="R308" s="40" t="str">
        <f t="shared" si="5"/>
        <v/>
      </c>
    </row>
    <row r="309" ht="14.25" customHeight="1" spans="1:18">
      <c r="A309" s="30" t="s">
        <v>401</v>
      </c>
      <c r="B309" s="17">
        <v>6</v>
      </c>
      <c r="C309" s="17" t="s">
        <v>57</v>
      </c>
      <c r="D309" s="17" t="s">
        <v>36</v>
      </c>
      <c r="E309" s="17" t="s">
        <v>37</v>
      </c>
      <c r="F309" s="31" t="str">
        <f>VLOOKUP(G309,'Policy Type'!$A:$B,2,FALSE)</f>
        <v>Liability</v>
      </c>
      <c r="G309" s="17" t="s">
        <v>402</v>
      </c>
      <c r="H309" s="32">
        <v>45181</v>
      </c>
      <c r="I309" s="32">
        <v>45546</v>
      </c>
      <c r="J309" s="34">
        <v>1239000</v>
      </c>
      <c r="K309" s="34">
        <f t="shared" si="80"/>
        <v>223020</v>
      </c>
      <c r="L309" s="34">
        <f t="shared" si="81"/>
        <v>1462020</v>
      </c>
      <c r="M309" s="17">
        <f>L309*0.2</f>
        <v>292404</v>
      </c>
      <c r="N309" s="17" t="s">
        <v>39</v>
      </c>
      <c r="O309" s="35" t="s">
        <v>53</v>
      </c>
      <c r="P309" s="36" t="str">
        <f t="shared" si="83"/>
        <v>Old Client</v>
      </c>
      <c r="Q309" s="39" t="str">
        <f t="shared" si="4"/>
        <v>Yes</v>
      </c>
      <c r="R309" s="40" t="str">
        <f t="shared" si="5"/>
        <v/>
      </c>
    </row>
    <row r="310" ht="14.25" customHeight="1" spans="1:18">
      <c r="A310" s="30" t="s">
        <v>403</v>
      </c>
      <c r="B310" s="17">
        <v>6</v>
      </c>
      <c r="C310" s="17" t="s">
        <v>57</v>
      </c>
      <c r="D310" s="17" t="s">
        <v>36</v>
      </c>
      <c r="E310" s="17" t="s">
        <v>37</v>
      </c>
      <c r="F310" s="31" t="str">
        <f>VLOOKUP(G310,'Policy Type'!$A:$B,2,FALSE)</f>
        <v>Others</v>
      </c>
      <c r="G310" s="17" t="s">
        <v>256</v>
      </c>
      <c r="H310" s="32">
        <v>45181</v>
      </c>
      <c r="I310" s="32">
        <v>45546</v>
      </c>
      <c r="J310" s="34">
        <v>2103900</v>
      </c>
      <c r="K310" s="34">
        <f t="shared" si="80"/>
        <v>378702</v>
      </c>
      <c r="L310" s="34">
        <f t="shared" si="81"/>
        <v>2482602</v>
      </c>
      <c r="M310" s="17">
        <f>L310*0.15</f>
        <v>372390.3</v>
      </c>
      <c r="N310" s="17" t="s">
        <v>39</v>
      </c>
      <c r="O310" s="35" t="s">
        <v>53</v>
      </c>
      <c r="P310" s="36" t="str">
        <f t="shared" si="83"/>
        <v>Old Client</v>
      </c>
      <c r="Q310" s="39" t="str">
        <f t="shared" si="4"/>
        <v>Yes</v>
      </c>
      <c r="R310" s="40" t="str">
        <f t="shared" si="5"/>
        <v>Cross-Sold</v>
      </c>
    </row>
    <row r="311" ht="14.25" customHeight="1" spans="1:18">
      <c r="A311" s="30" t="s">
        <v>404</v>
      </c>
      <c r="B311" s="17">
        <v>122</v>
      </c>
      <c r="C311" s="17" t="s">
        <v>35</v>
      </c>
      <c r="D311" s="17" t="s">
        <v>36</v>
      </c>
      <c r="E311" s="17" t="s">
        <v>60</v>
      </c>
      <c r="F311" s="31" t="str">
        <f>VLOOKUP(G311,'Policy Type'!$A:$B,2,FALSE)</f>
        <v>P&amp;C</v>
      </c>
      <c r="G311" s="17" t="s">
        <v>68</v>
      </c>
      <c r="H311" s="32">
        <v>45176</v>
      </c>
      <c r="I311" s="32">
        <v>45541</v>
      </c>
      <c r="J311" s="34">
        <v>2383128</v>
      </c>
      <c r="K311" s="34">
        <f t="shared" si="80"/>
        <v>428963.04</v>
      </c>
      <c r="L311" s="34">
        <f t="shared" si="81"/>
        <v>2812091.04</v>
      </c>
      <c r="M311" s="17">
        <f>L311*0.2</f>
        <v>562418.208</v>
      </c>
      <c r="N311" s="17" t="s">
        <v>39</v>
      </c>
      <c r="O311" s="35" t="s">
        <v>53</v>
      </c>
      <c r="P311" s="36" t="str">
        <f t="shared" si="83"/>
        <v>Old Client</v>
      </c>
      <c r="Q311" s="39" t="str">
        <f t="shared" si="4"/>
        <v>Yes</v>
      </c>
      <c r="R311" s="40" t="str">
        <f t="shared" si="5"/>
        <v>Cross-Sold</v>
      </c>
    </row>
    <row r="312" ht="14.25" customHeight="1" spans="1:18">
      <c r="A312" s="30" t="s">
        <v>405</v>
      </c>
      <c r="B312" s="17">
        <v>377</v>
      </c>
      <c r="C312" s="17" t="s">
        <v>57</v>
      </c>
      <c r="D312" s="17" t="s">
        <v>36</v>
      </c>
      <c r="E312" s="17" t="s">
        <v>43</v>
      </c>
      <c r="F312" s="31" t="str">
        <f>VLOOKUP(G312,'Policy Type'!$A:$B,2,FALSE)</f>
        <v>Others</v>
      </c>
      <c r="G312" s="17" t="s">
        <v>168</v>
      </c>
      <c r="H312" s="32">
        <v>45176</v>
      </c>
      <c r="I312" s="32">
        <v>45541</v>
      </c>
      <c r="J312" s="34">
        <v>165800</v>
      </c>
      <c r="K312" s="34">
        <f t="shared" si="80"/>
        <v>29844</v>
      </c>
      <c r="L312" s="34">
        <f t="shared" si="81"/>
        <v>195644</v>
      </c>
      <c r="M312" s="17">
        <f>L312*0.15</f>
        <v>29346.6</v>
      </c>
      <c r="N312" s="17" t="s">
        <v>52</v>
      </c>
      <c r="O312" s="35" t="s">
        <v>53</v>
      </c>
      <c r="P312" s="36" t="str">
        <f t="shared" si="83"/>
        <v>New Client</v>
      </c>
      <c r="Q312" s="39" t="str">
        <f t="shared" si="4"/>
        <v>No</v>
      </c>
      <c r="R312" s="40" t="str">
        <f t="shared" si="5"/>
        <v/>
      </c>
    </row>
    <row r="313" ht="14.25" customHeight="1" spans="1:18">
      <c r="A313" s="30" t="s">
        <v>406</v>
      </c>
      <c r="B313" s="17">
        <v>26</v>
      </c>
      <c r="C313" s="17" t="s">
        <v>35</v>
      </c>
      <c r="D313" s="17" t="s">
        <v>36</v>
      </c>
      <c r="E313" s="17" t="s">
        <v>132</v>
      </c>
      <c r="F313" s="31" t="str">
        <f>VLOOKUP(G313,'Policy Type'!$A:$B,2,FALSE)</f>
        <v>P&amp;C</v>
      </c>
      <c r="G313" s="17" t="s">
        <v>68</v>
      </c>
      <c r="H313" s="32">
        <v>45186</v>
      </c>
      <c r="I313" s="32">
        <v>45551</v>
      </c>
      <c r="J313" s="34">
        <v>1350038</v>
      </c>
      <c r="K313" s="34">
        <f t="shared" si="80"/>
        <v>243006.84</v>
      </c>
      <c r="L313" s="34">
        <f t="shared" si="81"/>
        <v>1593044.84</v>
      </c>
      <c r="M313" s="17">
        <f t="shared" ref="M313:M314" si="92">L313*0.2</f>
        <v>318608.968</v>
      </c>
      <c r="N313" s="17" t="s">
        <v>52</v>
      </c>
      <c r="O313" s="35" t="s">
        <v>53</v>
      </c>
      <c r="P313" s="36" t="str">
        <f t="shared" si="83"/>
        <v>Old Client</v>
      </c>
      <c r="Q313" s="39" t="str">
        <f t="shared" si="4"/>
        <v>No</v>
      </c>
      <c r="R313" s="40" t="str">
        <f t="shared" si="5"/>
        <v/>
      </c>
    </row>
    <row r="314" ht="14.25" customHeight="1" spans="1:18">
      <c r="A314" s="30" t="s">
        <v>407</v>
      </c>
      <c r="B314" s="17">
        <v>296</v>
      </c>
      <c r="C314" s="17" t="s">
        <v>57</v>
      </c>
      <c r="D314" s="17" t="s">
        <v>36</v>
      </c>
      <c r="E314" s="17" t="s">
        <v>84</v>
      </c>
      <c r="F314" s="31" t="str">
        <f>VLOOKUP(G314,'Policy Type'!$A:$B,2,FALSE)</f>
        <v>Liability</v>
      </c>
      <c r="G314" s="17" t="s">
        <v>101</v>
      </c>
      <c r="H314" s="32">
        <v>45176</v>
      </c>
      <c r="I314" s="32">
        <v>45541</v>
      </c>
      <c r="J314" s="34">
        <v>826000</v>
      </c>
      <c r="K314" s="34">
        <f t="shared" si="80"/>
        <v>148680</v>
      </c>
      <c r="L314" s="34">
        <f t="shared" si="81"/>
        <v>974680</v>
      </c>
      <c r="M314" s="17">
        <f t="shared" si="92"/>
        <v>194936</v>
      </c>
      <c r="N314" s="17" t="s">
        <v>39</v>
      </c>
      <c r="O314" s="35" t="s">
        <v>49</v>
      </c>
      <c r="P314" s="36" t="str">
        <f t="shared" si="83"/>
        <v>Old Client</v>
      </c>
      <c r="Q314" s="39" t="str">
        <f t="shared" si="4"/>
        <v>Yes</v>
      </c>
      <c r="R314" s="40" t="str">
        <f t="shared" si="5"/>
        <v/>
      </c>
    </row>
    <row r="315" ht="14.25" customHeight="1" spans="1:18">
      <c r="A315" s="30" t="s">
        <v>408</v>
      </c>
      <c r="B315" s="17">
        <v>378</v>
      </c>
      <c r="C315" s="17" t="s">
        <v>46</v>
      </c>
      <c r="D315" s="17" t="s">
        <v>47</v>
      </c>
      <c r="E315" s="17" t="s">
        <v>37</v>
      </c>
      <c r="F315" s="31" t="str">
        <f>VLOOKUP(G315,'Policy Type'!$A:$B,2,FALSE)</f>
        <v>P&amp;C</v>
      </c>
      <c r="G315" s="17" t="s">
        <v>68</v>
      </c>
      <c r="H315" s="32">
        <v>45177</v>
      </c>
      <c r="I315" s="32">
        <v>45542</v>
      </c>
      <c r="J315" s="34">
        <v>1045716</v>
      </c>
      <c r="K315" s="34">
        <f t="shared" si="80"/>
        <v>188228.88</v>
      </c>
      <c r="L315" s="34">
        <f t="shared" si="81"/>
        <v>1233944.88</v>
      </c>
      <c r="M315" s="17">
        <f>L315*0.05</f>
        <v>61697.244</v>
      </c>
      <c r="N315" s="17" t="s">
        <v>52</v>
      </c>
      <c r="O315" s="35" t="s">
        <v>53</v>
      </c>
      <c r="P315" s="36" t="str">
        <f t="shared" si="83"/>
        <v>New Client</v>
      </c>
      <c r="Q315" s="39" t="str">
        <f t="shared" si="4"/>
        <v>No</v>
      </c>
      <c r="R315" s="40" t="str">
        <f t="shared" si="5"/>
        <v/>
      </c>
    </row>
    <row r="316" ht="14.25" customHeight="1" spans="1:18">
      <c r="A316" s="30" t="s">
        <v>409</v>
      </c>
      <c r="B316" s="17">
        <v>379</v>
      </c>
      <c r="C316" s="17" t="s">
        <v>42</v>
      </c>
      <c r="D316" s="17" t="s">
        <v>36</v>
      </c>
      <c r="E316" s="17" t="s">
        <v>43</v>
      </c>
      <c r="F316" s="31" t="str">
        <f>VLOOKUP(G316,'Policy Type'!$A:$B,2,FALSE)</f>
        <v>P&amp;C</v>
      </c>
      <c r="G316" s="17" t="s">
        <v>89</v>
      </c>
      <c r="H316" s="32">
        <v>45188</v>
      </c>
      <c r="I316" s="32">
        <v>45553</v>
      </c>
      <c r="J316" s="34">
        <v>2795800</v>
      </c>
      <c r="K316" s="34">
        <f t="shared" si="80"/>
        <v>503244</v>
      </c>
      <c r="L316" s="34">
        <f t="shared" si="81"/>
        <v>3299044</v>
      </c>
      <c r="M316" s="17">
        <f>L316*0.2</f>
        <v>659808.8</v>
      </c>
      <c r="N316" s="17" t="s">
        <v>52</v>
      </c>
      <c r="O316" s="35" t="s">
        <v>53</v>
      </c>
      <c r="P316" s="36" t="str">
        <f t="shared" si="83"/>
        <v>Old Client</v>
      </c>
      <c r="Q316" s="39" t="str">
        <f t="shared" si="4"/>
        <v>No</v>
      </c>
      <c r="R316" s="40" t="str">
        <f t="shared" si="5"/>
        <v/>
      </c>
    </row>
    <row r="317" ht="14.25" customHeight="1" spans="1:18">
      <c r="A317" s="30" t="s">
        <v>410</v>
      </c>
      <c r="B317" s="17">
        <v>380</v>
      </c>
      <c r="C317" s="17" t="s">
        <v>57</v>
      </c>
      <c r="D317" s="17" t="s">
        <v>36</v>
      </c>
      <c r="E317" s="17" t="s">
        <v>43</v>
      </c>
      <c r="F317" s="31" t="str">
        <f>VLOOKUP(G317,'Policy Type'!$A:$B,2,FALSE)</f>
        <v>Others</v>
      </c>
      <c r="G317" s="17" t="s">
        <v>168</v>
      </c>
      <c r="H317" s="32">
        <v>45179</v>
      </c>
      <c r="I317" s="32">
        <v>45544</v>
      </c>
      <c r="J317" s="34">
        <v>65100</v>
      </c>
      <c r="K317" s="34">
        <f t="shared" si="80"/>
        <v>11718</v>
      </c>
      <c r="L317" s="34">
        <f t="shared" si="81"/>
        <v>76818</v>
      </c>
      <c r="M317" s="17">
        <f>L317*0.15</f>
        <v>11522.7</v>
      </c>
      <c r="N317" s="17" t="s">
        <v>52</v>
      </c>
      <c r="O317" s="35" t="s">
        <v>53</v>
      </c>
      <c r="P317" s="36" t="str">
        <f t="shared" si="83"/>
        <v>New Client</v>
      </c>
      <c r="Q317" s="39" t="str">
        <f t="shared" si="4"/>
        <v>No</v>
      </c>
      <c r="R317" s="40" t="str">
        <f t="shared" si="5"/>
        <v/>
      </c>
    </row>
    <row r="318" ht="14.25" customHeight="1" spans="1:18">
      <c r="A318" s="30" t="s">
        <v>411</v>
      </c>
      <c r="B318" s="17">
        <v>381</v>
      </c>
      <c r="C318" s="17" t="s">
        <v>42</v>
      </c>
      <c r="D318" s="17" t="s">
        <v>36</v>
      </c>
      <c r="E318" s="17" t="s">
        <v>84</v>
      </c>
      <c r="F318" s="31" t="str">
        <f>VLOOKUP(G318,'Policy Type'!$A:$B,2,FALSE)</f>
        <v>Liability</v>
      </c>
      <c r="G318" s="17" t="s">
        <v>94</v>
      </c>
      <c r="H318" s="32">
        <v>45176</v>
      </c>
      <c r="I318" s="32">
        <v>45541</v>
      </c>
      <c r="J318" s="34">
        <v>1180000</v>
      </c>
      <c r="K318" s="34">
        <f t="shared" si="80"/>
        <v>212400</v>
      </c>
      <c r="L318" s="34">
        <f t="shared" si="81"/>
        <v>1392400</v>
      </c>
      <c r="M318" s="17">
        <f>L318*0.2</f>
        <v>278480</v>
      </c>
      <c r="N318" s="17" t="s">
        <v>39</v>
      </c>
      <c r="O318" s="35" t="s">
        <v>49</v>
      </c>
      <c r="P318" s="36" t="str">
        <f t="shared" si="83"/>
        <v>Old Client</v>
      </c>
      <c r="Q318" s="39" t="str">
        <f t="shared" si="4"/>
        <v>Yes</v>
      </c>
      <c r="R318" s="40" t="str">
        <f t="shared" si="5"/>
        <v/>
      </c>
    </row>
    <row r="319" ht="14.25" customHeight="1" spans="1:18">
      <c r="A319" s="30" t="s">
        <v>412</v>
      </c>
      <c r="B319" s="17">
        <v>382</v>
      </c>
      <c r="C319" s="17" t="s">
        <v>46</v>
      </c>
      <c r="D319" s="17" t="s">
        <v>76</v>
      </c>
      <c r="E319" s="17" t="s">
        <v>43</v>
      </c>
      <c r="F319" s="31" t="str">
        <f>VLOOKUP(G319,'Policy Type'!$A:$B,2,FALSE)</f>
        <v>P&amp;C</v>
      </c>
      <c r="G319" s="17" t="s">
        <v>55</v>
      </c>
      <c r="H319" s="32">
        <v>45186</v>
      </c>
      <c r="I319" s="32">
        <v>45551</v>
      </c>
      <c r="J319" s="34">
        <v>136644</v>
      </c>
      <c r="K319" s="34">
        <f t="shared" si="80"/>
        <v>24595.92</v>
      </c>
      <c r="L319" s="34">
        <f t="shared" si="81"/>
        <v>161239.92</v>
      </c>
      <c r="M319" s="17">
        <f>L319*0.05</f>
        <v>8061.996</v>
      </c>
      <c r="N319" s="17" t="s">
        <v>52</v>
      </c>
      <c r="O319" s="35" t="s">
        <v>53</v>
      </c>
      <c r="P319" s="36" t="str">
        <f t="shared" si="83"/>
        <v>Old Client</v>
      </c>
      <c r="Q319" s="39" t="str">
        <f t="shared" si="4"/>
        <v>No</v>
      </c>
      <c r="R319" s="40" t="str">
        <f t="shared" si="5"/>
        <v/>
      </c>
    </row>
    <row r="320" ht="14.25" customHeight="1" spans="1:18">
      <c r="A320" s="30" t="s">
        <v>413</v>
      </c>
      <c r="B320" s="17">
        <v>383</v>
      </c>
      <c r="C320" s="17" t="s">
        <v>42</v>
      </c>
      <c r="D320" s="17" t="s">
        <v>36</v>
      </c>
      <c r="E320" s="17" t="s">
        <v>43</v>
      </c>
      <c r="F320" s="31" t="str">
        <f>VLOOKUP(G320,'Policy Type'!$A:$B,2,FALSE)</f>
        <v>P&amp;C</v>
      </c>
      <c r="G320" s="17" t="s">
        <v>55</v>
      </c>
      <c r="H320" s="32">
        <v>45179</v>
      </c>
      <c r="I320" s="32">
        <v>45544</v>
      </c>
      <c r="J320" s="34">
        <v>145258</v>
      </c>
      <c r="K320" s="34">
        <f t="shared" si="80"/>
        <v>26146.44</v>
      </c>
      <c r="L320" s="34">
        <f t="shared" si="81"/>
        <v>171404.44</v>
      </c>
      <c r="M320" s="17">
        <f>L320*0.2</f>
        <v>34280.888</v>
      </c>
      <c r="N320" s="17" t="s">
        <v>52</v>
      </c>
      <c r="O320" s="35" t="s">
        <v>53</v>
      </c>
      <c r="P320" s="36" t="str">
        <f t="shared" si="83"/>
        <v>New Client</v>
      </c>
      <c r="Q320" s="39" t="str">
        <f t="shared" si="4"/>
        <v>No</v>
      </c>
      <c r="R320" s="40" t="str">
        <f t="shared" si="5"/>
        <v/>
      </c>
    </row>
    <row r="321" ht="14.25" customHeight="1" spans="1:18">
      <c r="A321" s="30" t="s">
        <v>414</v>
      </c>
      <c r="B321" s="17">
        <v>6</v>
      </c>
      <c r="C321" s="17" t="s">
        <v>46</v>
      </c>
      <c r="D321" s="17" t="s">
        <v>47</v>
      </c>
      <c r="E321" s="17" t="s">
        <v>43</v>
      </c>
      <c r="F321" s="31" t="str">
        <f>VLOOKUP(G321,'Policy Type'!$A:$B,2,FALSE)</f>
        <v>Others</v>
      </c>
      <c r="G321" s="17" t="s">
        <v>193</v>
      </c>
      <c r="H321" s="32">
        <v>45182</v>
      </c>
      <c r="I321" s="32">
        <v>45547</v>
      </c>
      <c r="J321" s="34">
        <v>1877000</v>
      </c>
      <c r="K321" s="34">
        <f t="shared" si="80"/>
        <v>337860</v>
      </c>
      <c r="L321" s="34">
        <f t="shared" si="81"/>
        <v>2214860</v>
      </c>
      <c r="M321" s="17">
        <f>L321*0.05</f>
        <v>110743</v>
      </c>
      <c r="N321" s="17" t="s">
        <v>39</v>
      </c>
      <c r="O321" s="35" t="s">
        <v>53</v>
      </c>
      <c r="P321" s="36" t="str">
        <f t="shared" si="83"/>
        <v>Old Client</v>
      </c>
      <c r="Q321" s="39" t="str">
        <f t="shared" si="4"/>
        <v>Yes</v>
      </c>
      <c r="R321" s="40" t="str">
        <f t="shared" si="5"/>
        <v>Cross-Sold</v>
      </c>
    </row>
    <row r="322" ht="14.25" customHeight="1" spans="1:18">
      <c r="A322" s="30" t="s">
        <v>415</v>
      </c>
      <c r="B322" s="17">
        <v>182</v>
      </c>
      <c r="C322" s="17" t="s">
        <v>35</v>
      </c>
      <c r="D322" s="17" t="s">
        <v>36</v>
      </c>
      <c r="E322" s="17" t="s">
        <v>43</v>
      </c>
      <c r="F322" s="31" t="str">
        <f>VLOOKUP(G322,'Policy Type'!$A:$B,2,FALSE)</f>
        <v>P&amp;C</v>
      </c>
      <c r="G322" s="17" t="s">
        <v>55</v>
      </c>
      <c r="H322" s="32">
        <v>45188</v>
      </c>
      <c r="I322" s="32">
        <v>45553</v>
      </c>
      <c r="J322" s="34">
        <v>116112</v>
      </c>
      <c r="K322" s="34">
        <f t="shared" si="80"/>
        <v>20900.16</v>
      </c>
      <c r="L322" s="34">
        <f t="shared" si="81"/>
        <v>137012.16</v>
      </c>
      <c r="M322" s="17">
        <f>L322*0.2</f>
        <v>27402.432</v>
      </c>
      <c r="N322" s="17" t="s">
        <v>39</v>
      </c>
      <c r="O322" s="35" t="s">
        <v>53</v>
      </c>
      <c r="P322" s="36" t="str">
        <f t="shared" si="83"/>
        <v>Old Client</v>
      </c>
      <c r="Q322" s="39" t="str">
        <f t="shared" si="4"/>
        <v>No</v>
      </c>
      <c r="R322" s="40" t="str">
        <f t="shared" si="5"/>
        <v/>
      </c>
    </row>
    <row r="323" ht="14.25" customHeight="1" spans="1:18">
      <c r="A323" s="30" t="s">
        <v>416</v>
      </c>
      <c r="B323" s="17">
        <v>384</v>
      </c>
      <c r="C323" s="17" t="s">
        <v>46</v>
      </c>
      <c r="D323" s="17" t="s">
        <v>76</v>
      </c>
      <c r="E323" s="17" t="s">
        <v>43</v>
      </c>
      <c r="F323" s="31" t="str">
        <f>VLOOKUP(G323,'Policy Type'!$A:$B,2,FALSE)</f>
        <v>Others</v>
      </c>
      <c r="G323" s="17" t="s">
        <v>168</v>
      </c>
      <c r="H323" s="32">
        <v>45175</v>
      </c>
      <c r="I323" s="32">
        <v>45540</v>
      </c>
      <c r="J323" s="34">
        <v>68200</v>
      </c>
      <c r="K323" s="34">
        <f t="shared" si="80"/>
        <v>12276</v>
      </c>
      <c r="L323" s="34">
        <f t="shared" si="81"/>
        <v>80476</v>
      </c>
      <c r="M323" s="17">
        <f t="shared" ref="M323:M325" si="93">L323*0.05</f>
        <v>4023.8</v>
      </c>
      <c r="N323" s="17" t="s">
        <v>52</v>
      </c>
      <c r="O323" s="35" t="s">
        <v>53</v>
      </c>
      <c r="P323" s="36" t="str">
        <f t="shared" si="83"/>
        <v>New Client</v>
      </c>
      <c r="Q323" s="39" t="str">
        <f t="shared" si="4"/>
        <v>No</v>
      </c>
      <c r="R323" s="40" t="str">
        <f t="shared" si="5"/>
        <v/>
      </c>
    </row>
    <row r="324" ht="14.25" customHeight="1" spans="1:18">
      <c r="A324" s="30" t="s">
        <v>417</v>
      </c>
      <c r="B324" s="17">
        <v>385</v>
      </c>
      <c r="C324" s="17" t="s">
        <v>46</v>
      </c>
      <c r="D324" s="17" t="s">
        <v>76</v>
      </c>
      <c r="E324" s="17" t="s">
        <v>60</v>
      </c>
      <c r="F324" s="31" t="str">
        <f>VLOOKUP(G324,'Policy Type'!$A:$B,2,FALSE)</f>
        <v>Others</v>
      </c>
      <c r="G324" s="17" t="s">
        <v>170</v>
      </c>
      <c r="H324" s="32">
        <v>45184</v>
      </c>
      <c r="I324" s="32">
        <v>45549</v>
      </c>
      <c r="J324" s="34">
        <v>1807800</v>
      </c>
      <c r="K324" s="34">
        <f t="shared" si="80"/>
        <v>325404</v>
      </c>
      <c r="L324" s="34">
        <f t="shared" si="81"/>
        <v>2133204</v>
      </c>
      <c r="M324" s="17">
        <f t="shared" si="93"/>
        <v>106660.2</v>
      </c>
      <c r="N324" s="17" t="s">
        <v>52</v>
      </c>
      <c r="O324" s="35" t="s">
        <v>53</v>
      </c>
      <c r="P324" s="36" t="str">
        <f t="shared" si="83"/>
        <v>New Client</v>
      </c>
      <c r="Q324" s="39" t="str">
        <f t="shared" si="4"/>
        <v>No</v>
      </c>
      <c r="R324" s="40" t="str">
        <f t="shared" si="5"/>
        <v/>
      </c>
    </row>
    <row r="325" ht="14.25" customHeight="1" spans="1:18">
      <c r="A325" s="30" t="s">
        <v>418</v>
      </c>
      <c r="B325" s="17">
        <v>386</v>
      </c>
      <c r="C325" s="17" t="s">
        <v>46</v>
      </c>
      <c r="D325" s="17" t="s">
        <v>66</v>
      </c>
      <c r="E325" s="17" t="s">
        <v>60</v>
      </c>
      <c r="F325" s="31" t="str">
        <f>VLOOKUP(G325,'Policy Type'!$A:$B,2,FALSE)</f>
        <v>Others</v>
      </c>
      <c r="G325" s="17" t="s">
        <v>170</v>
      </c>
      <c r="H325" s="32">
        <v>45178</v>
      </c>
      <c r="I325" s="32">
        <v>45543</v>
      </c>
      <c r="J325" s="34">
        <v>2985300</v>
      </c>
      <c r="K325" s="34">
        <f t="shared" si="80"/>
        <v>537354</v>
      </c>
      <c r="L325" s="34">
        <f t="shared" si="81"/>
        <v>3522654</v>
      </c>
      <c r="M325" s="17">
        <f t="shared" si="93"/>
        <v>176132.7</v>
      </c>
      <c r="N325" s="17" t="s">
        <v>52</v>
      </c>
      <c r="O325" s="35" t="s">
        <v>53</v>
      </c>
      <c r="P325" s="36" t="str">
        <f t="shared" si="83"/>
        <v>New Client</v>
      </c>
      <c r="Q325" s="39" t="str">
        <f t="shared" si="4"/>
        <v>No</v>
      </c>
      <c r="R325" s="40" t="str">
        <f t="shared" si="5"/>
        <v/>
      </c>
    </row>
    <row r="326" ht="14.25" customHeight="1" spans="1:18">
      <c r="A326" s="30" t="s">
        <v>419</v>
      </c>
      <c r="B326" s="17">
        <v>387</v>
      </c>
      <c r="C326" s="17" t="s">
        <v>42</v>
      </c>
      <c r="D326" s="17" t="s">
        <v>36</v>
      </c>
      <c r="E326" s="17" t="s">
        <v>60</v>
      </c>
      <c r="F326" s="31" t="str">
        <f>VLOOKUP(G326,'Policy Type'!$A:$B,2,FALSE)</f>
        <v>Others</v>
      </c>
      <c r="G326" s="17" t="s">
        <v>152</v>
      </c>
      <c r="H326" s="32">
        <v>45183</v>
      </c>
      <c r="I326" s="32">
        <v>45548</v>
      </c>
      <c r="J326" s="34">
        <v>4139700</v>
      </c>
      <c r="K326" s="34">
        <f t="shared" si="80"/>
        <v>745146</v>
      </c>
      <c r="L326" s="34">
        <f t="shared" si="81"/>
        <v>4884846</v>
      </c>
      <c r="M326" s="17">
        <f>L326*0.15</f>
        <v>732726.9</v>
      </c>
      <c r="N326" s="17" t="s">
        <v>52</v>
      </c>
      <c r="O326" s="35" t="s">
        <v>53</v>
      </c>
      <c r="P326" s="36" t="str">
        <f t="shared" si="83"/>
        <v>Old Client</v>
      </c>
      <c r="Q326" s="39" t="str">
        <f t="shared" si="4"/>
        <v>No</v>
      </c>
      <c r="R326" s="40" t="str">
        <f t="shared" si="5"/>
        <v/>
      </c>
    </row>
    <row r="327" ht="14.25" customHeight="1" spans="1:18">
      <c r="A327" s="30" t="s">
        <v>420</v>
      </c>
      <c r="B327" s="17">
        <v>388</v>
      </c>
      <c r="C327" s="17" t="s">
        <v>35</v>
      </c>
      <c r="D327" s="17" t="s">
        <v>36</v>
      </c>
      <c r="E327" s="17" t="s">
        <v>43</v>
      </c>
      <c r="F327" s="31" t="str">
        <f>VLOOKUP(G327,'Policy Type'!$A:$B,2,FALSE)</f>
        <v>Liability</v>
      </c>
      <c r="G327" s="17" t="s">
        <v>58</v>
      </c>
      <c r="H327" s="32">
        <v>45182</v>
      </c>
      <c r="I327" s="32">
        <v>45547</v>
      </c>
      <c r="J327" s="34">
        <v>1770000</v>
      </c>
      <c r="K327" s="34">
        <f t="shared" si="80"/>
        <v>318600</v>
      </c>
      <c r="L327" s="34">
        <f t="shared" si="81"/>
        <v>2088600</v>
      </c>
      <c r="M327" s="17">
        <f>L327*0.2</f>
        <v>417720</v>
      </c>
      <c r="N327" s="17" t="s">
        <v>39</v>
      </c>
      <c r="O327" s="35" t="s">
        <v>53</v>
      </c>
      <c r="P327" s="36" t="str">
        <f t="shared" si="83"/>
        <v>New Client</v>
      </c>
      <c r="Q327" s="39" t="str">
        <f t="shared" si="4"/>
        <v>Yes</v>
      </c>
      <c r="R327" s="40" t="str">
        <f t="shared" si="5"/>
        <v/>
      </c>
    </row>
    <row r="328" ht="14.25" customHeight="1" spans="1:18">
      <c r="A328" s="30" t="s">
        <v>421</v>
      </c>
      <c r="B328" s="17">
        <v>389</v>
      </c>
      <c r="C328" s="17" t="s">
        <v>35</v>
      </c>
      <c r="D328" s="17" t="s">
        <v>36</v>
      </c>
      <c r="E328" s="17" t="s">
        <v>43</v>
      </c>
      <c r="F328" s="31" t="str">
        <f>VLOOKUP(G328,'Policy Type'!$A:$B,2,FALSE)</f>
        <v>Others</v>
      </c>
      <c r="G328" s="17" t="s">
        <v>168</v>
      </c>
      <c r="H328" s="32">
        <v>45182</v>
      </c>
      <c r="I328" s="32">
        <v>45547</v>
      </c>
      <c r="J328" s="34">
        <v>65100</v>
      </c>
      <c r="K328" s="34">
        <f t="shared" si="80"/>
        <v>11718</v>
      </c>
      <c r="L328" s="34">
        <f t="shared" si="81"/>
        <v>76818</v>
      </c>
      <c r="M328" s="17">
        <f t="shared" ref="M328:M330" si="94">L328*0.15</f>
        <v>11522.7</v>
      </c>
      <c r="N328" s="17" t="s">
        <v>52</v>
      </c>
      <c r="O328" s="35" t="s">
        <v>53</v>
      </c>
      <c r="P328" s="36" t="str">
        <f t="shared" si="83"/>
        <v>New Client</v>
      </c>
      <c r="Q328" s="39" t="str">
        <f t="shared" si="4"/>
        <v>No</v>
      </c>
      <c r="R328" s="40" t="str">
        <f t="shared" si="5"/>
        <v/>
      </c>
    </row>
    <row r="329" ht="14.25" customHeight="1" spans="1:18">
      <c r="A329" s="30" t="s">
        <v>422</v>
      </c>
      <c r="B329" s="17">
        <v>390</v>
      </c>
      <c r="C329" s="17" t="s">
        <v>35</v>
      </c>
      <c r="D329" s="17" t="s">
        <v>36</v>
      </c>
      <c r="E329" s="17" t="s">
        <v>43</v>
      </c>
      <c r="F329" s="31" t="str">
        <f>VLOOKUP(G329,'Policy Type'!$A:$B,2,FALSE)</f>
        <v>Others</v>
      </c>
      <c r="G329" s="17" t="s">
        <v>168</v>
      </c>
      <c r="H329" s="32">
        <v>45182</v>
      </c>
      <c r="I329" s="32">
        <v>45547</v>
      </c>
      <c r="J329" s="34">
        <v>71700</v>
      </c>
      <c r="K329" s="34">
        <f t="shared" si="80"/>
        <v>12906</v>
      </c>
      <c r="L329" s="34">
        <f t="shared" si="81"/>
        <v>84606</v>
      </c>
      <c r="M329" s="17">
        <f t="shared" si="94"/>
        <v>12690.9</v>
      </c>
      <c r="N329" s="17" t="s">
        <v>52</v>
      </c>
      <c r="O329" s="35" t="s">
        <v>53</v>
      </c>
      <c r="P329" s="36" t="str">
        <f t="shared" si="83"/>
        <v>New Client</v>
      </c>
      <c r="Q329" s="39" t="str">
        <f t="shared" si="4"/>
        <v>No</v>
      </c>
      <c r="R329" s="40" t="str">
        <f t="shared" si="5"/>
        <v/>
      </c>
    </row>
    <row r="330" ht="14.25" customHeight="1" spans="1:18">
      <c r="A330" s="30" t="s">
        <v>423</v>
      </c>
      <c r="B330" s="17">
        <v>96</v>
      </c>
      <c r="C330" s="17" t="s">
        <v>35</v>
      </c>
      <c r="D330" s="17" t="s">
        <v>36</v>
      </c>
      <c r="E330" s="17" t="s">
        <v>103</v>
      </c>
      <c r="F330" s="31" t="str">
        <f>VLOOKUP(G330,'Policy Type'!$A:$B,2,FALSE)</f>
        <v>Others</v>
      </c>
      <c r="G330" s="17" t="s">
        <v>126</v>
      </c>
      <c r="H330" s="32">
        <v>45183</v>
      </c>
      <c r="I330" s="32">
        <v>45548</v>
      </c>
      <c r="J330" s="34">
        <v>38692500</v>
      </c>
      <c r="K330" s="34">
        <f t="shared" si="80"/>
        <v>6964650</v>
      </c>
      <c r="L330" s="34">
        <f t="shared" si="81"/>
        <v>45657150</v>
      </c>
      <c r="M330" s="17">
        <f t="shared" si="94"/>
        <v>6848572.5</v>
      </c>
      <c r="N330" s="17" t="s">
        <v>39</v>
      </c>
      <c r="O330" s="35" t="s">
        <v>53</v>
      </c>
      <c r="P330" s="36" t="str">
        <f t="shared" si="83"/>
        <v>Old Client</v>
      </c>
      <c r="Q330" s="39" t="str">
        <f t="shared" si="4"/>
        <v>Yes</v>
      </c>
      <c r="R330" s="40" t="str">
        <f t="shared" si="5"/>
        <v>Cross-Sold</v>
      </c>
    </row>
    <row r="331" ht="14.25" customHeight="1" spans="1:18">
      <c r="A331" s="30" t="s">
        <v>424</v>
      </c>
      <c r="B331" s="17">
        <v>391</v>
      </c>
      <c r="C331" s="17" t="s">
        <v>42</v>
      </c>
      <c r="D331" s="17" t="s">
        <v>36</v>
      </c>
      <c r="E331" s="17" t="s">
        <v>132</v>
      </c>
      <c r="F331" s="31" t="str">
        <f>VLOOKUP(G331,'Policy Type'!$A:$B,2,FALSE)</f>
        <v>P&amp;C</v>
      </c>
      <c r="G331" s="17" t="s">
        <v>68</v>
      </c>
      <c r="H331" s="32">
        <v>45180</v>
      </c>
      <c r="I331" s="32">
        <v>45545</v>
      </c>
      <c r="J331" s="34">
        <v>3314030</v>
      </c>
      <c r="K331" s="34">
        <f t="shared" si="80"/>
        <v>596525.4</v>
      </c>
      <c r="L331" s="34">
        <f t="shared" si="81"/>
        <v>3910555.4</v>
      </c>
      <c r="M331" s="17">
        <f>L331*0.2</f>
        <v>782111.08</v>
      </c>
      <c r="N331" s="17" t="s">
        <v>39</v>
      </c>
      <c r="O331" s="35" t="s">
        <v>53</v>
      </c>
      <c r="P331" s="36" t="str">
        <f t="shared" si="83"/>
        <v>New Client</v>
      </c>
      <c r="Q331" s="39" t="str">
        <f t="shared" si="4"/>
        <v>No</v>
      </c>
      <c r="R331" s="40" t="str">
        <f t="shared" si="5"/>
        <v/>
      </c>
    </row>
    <row r="332" ht="14.25" customHeight="1" spans="1:18">
      <c r="A332" s="30" t="s">
        <v>425</v>
      </c>
      <c r="B332" s="17">
        <v>392</v>
      </c>
      <c r="C332" s="17" t="s">
        <v>57</v>
      </c>
      <c r="D332" s="17" t="s">
        <v>36</v>
      </c>
      <c r="E332" s="17" t="s">
        <v>43</v>
      </c>
      <c r="F332" s="31" t="str">
        <f>VLOOKUP(G332,'Policy Type'!$A:$B,2,FALSE)</f>
        <v>Others</v>
      </c>
      <c r="G332" s="17" t="s">
        <v>160</v>
      </c>
      <c r="H332" s="32">
        <v>45191</v>
      </c>
      <c r="I332" s="32">
        <v>45556</v>
      </c>
      <c r="J332" s="34">
        <v>1878600</v>
      </c>
      <c r="K332" s="34">
        <f t="shared" si="80"/>
        <v>338148</v>
      </c>
      <c r="L332" s="34">
        <f t="shared" si="81"/>
        <v>2216748</v>
      </c>
      <c r="M332" s="17">
        <f t="shared" ref="M332:M333" si="95">L332*0.15</f>
        <v>332512.2</v>
      </c>
      <c r="N332" s="17" t="s">
        <v>52</v>
      </c>
      <c r="O332" s="35" t="s">
        <v>53</v>
      </c>
      <c r="P332" s="36" t="str">
        <f t="shared" si="83"/>
        <v>Old Client</v>
      </c>
      <c r="Q332" s="39" t="str">
        <f t="shared" si="4"/>
        <v>No</v>
      </c>
      <c r="R332" s="40" t="str">
        <f t="shared" si="5"/>
        <v/>
      </c>
    </row>
    <row r="333" ht="14.25" customHeight="1" spans="1:18">
      <c r="A333" s="30" t="s">
        <v>426</v>
      </c>
      <c r="B333" s="17">
        <v>393</v>
      </c>
      <c r="C333" s="17" t="s">
        <v>57</v>
      </c>
      <c r="D333" s="17" t="s">
        <v>36</v>
      </c>
      <c r="E333" s="17" t="s">
        <v>60</v>
      </c>
      <c r="F333" s="31" t="str">
        <f>VLOOKUP(G333,'Policy Type'!$A:$B,2,FALSE)</f>
        <v>Others</v>
      </c>
      <c r="G333" s="17" t="s">
        <v>170</v>
      </c>
      <c r="H333" s="32">
        <v>45197</v>
      </c>
      <c r="I333" s="32">
        <v>45562</v>
      </c>
      <c r="J333" s="34">
        <v>4445500</v>
      </c>
      <c r="K333" s="34">
        <f t="shared" si="80"/>
        <v>800190</v>
      </c>
      <c r="L333" s="34">
        <f t="shared" si="81"/>
        <v>5245690</v>
      </c>
      <c r="M333" s="17">
        <f t="shared" si="95"/>
        <v>786853.5</v>
      </c>
      <c r="N333" s="17" t="s">
        <v>52</v>
      </c>
      <c r="O333" s="35" t="s">
        <v>53</v>
      </c>
      <c r="P333" s="36" t="str">
        <f t="shared" si="83"/>
        <v>New Client</v>
      </c>
      <c r="Q333" s="39" t="str">
        <f t="shared" si="4"/>
        <v>No</v>
      </c>
      <c r="R333" s="40" t="str">
        <f t="shared" si="5"/>
        <v/>
      </c>
    </row>
    <row r="334" ht="14.25" customHeight="1" spans="1:18">
      <c r="A334" s="30" t="s">
        <v>427</v>
      </c>
      <c r="B334" s="17">
        <v>394</v>
      </c>
      <c r="C334" s="17" t="s">
        <v>46</v>
      </c>
      <c r="D334" s="17" t="s">
        <v>76</v>
      </c>
      <c r="E334" s="17" t="s">
        <v>37</v>
      </c>
      <c r="F334" s="31" t="str">
        <f>VLOOKUP(G334,'Policy Type'!$A:$B,2,FALSE)</f>
        <v>P&amp;C</v>
      </c>
      <c r="G334" s="17" t="s">
        <v>68</v>
      </c>
      <c r="H334" s="32">
        <v>45183</v>
      </c>
      <c r="I334" s="32">
        <v>45548</v>
      </c>
      <c r="J334" s="34">
        <v>2125180</v>
      </c>
      <c r="K334" s="34">
        <f t="shared" si="80"/>
        <v>382532.4</v>
      </c>
      <c r="L334" s="34">
        <f t="shared" si="81"/>
        <v>2507712.4</v>
      </c>
      <c r="M334" s="17">
        <f t="shared" ref="M334:M335" si="96">L334*0.05</f>
        <v>125385.62</v>
      </c>
      <c r="N334" s="17" t="s">
        <v>39</v>
      </c>
      <c r="O334" s="35" t="s">
        <v>53</v>
      </c>
      <c r="P334" s="36" t="str">
        <f t="shared" si="83"/>
        <v>New Client</v>
      </c>
      <c r="Q334" s="39" t="str">
        <f t="shared" si="4"/>
        <v>No</v>
      </c>
      <c r="R334" s="40" t="str">
        <f t="shared" si="5"/>
        <v/>
      </c>
    </row>
    <row r="335" ht="14.25" customHeight="1" spans="1:18">
      <c r="A335" s="30" t="s">
        <v>428</v>
      </c>
      <c r="B335" s="17">
        <v>395</v>
      </c>
      <c r="C335" s="17" t="s">
        <v>46</v>
      </c>
      <c r="D335" s="17" t="s">
        <v>76</v>
      </c>
      <c r="E335" s="17" t="s">
        <v>84</v>
      </c>
      <c r="F335" s="31" t="str">
        <f>VLOOKUP(G335,'Policy Type'!$A:$B,2,FALSE)</f>
        <v>Liability</v>
      </c>
      <c r="G335" s="17" t="s">
        <v>58</v>
      </c>
      <c r="H335" s="32">
        <v>45184</v>
      </c>
      <c r="I335" s="32">
        <v>45549</v>
      </c>
      <c r="J335" s="34">
        <v>9440000</v>
      </c>
      <c r="K335" s="34">
        <f t="shared" si="80"/>
        <v>1699200</v>
      </c>
      <c r="L335" s="34">
        <f t="shared" si="81"/>
        <v>11139200</v>
      </c>
      <c r="M335" s="17">
        <f t="shared" si="96"/>
        <v>556960</v>
      </c>
      <c r="N335" s="17" t="s">
        <v>39</v>
      </c>
      <c r="O335" s="35" t="s">
        <v>53</v>
      </c>
      <c r="P335" s="36" t="str">
        <f t="shared" si="83"/>
        <v>Old Client</v>
      </c>
      <c r="Q335" s="39" t="str">
        <f t="shared" si="4"/>
        <v>Yes</v>
      </c>
      <c r="R335" s="40" t="str">
        <f t="shared" si="5"/>
        <v/>
      </c>
    </row>
    <row r="336" ht="14.25" customHeight="1" spans="1:18">
      <c r="A336" s="30" t="s">
        <v>429</v>
      </c>
      <c r="B336" s="17">
        <v>396</v>
      </c>
      <c r="C336" s="17" t="s">
        <v>35</v>
      </c>
      <c r="D336" s="17" t="s">
        <v>36</v>
      </c>
      <c r="E336" s="17" t="s">
        <v>43</v>
      </c>
      <c r="F336" s="31" t="str">
        <f>VLOOKUP(G336,'Policy Type'!$A:$B,2,FALSE)</f>
        <v>Others</v>
      </c>
      <c r="G336" s="17" t="s">
        <v>168</v>
      </c>
      <c r="H336" s="32">
        <v>45195</v>
      </c>
      <c r="I336" s="32">
        <v>45560</v>
      </c>
      <c r="J336" s="34">
        <v>111100</v>
      </c>
      <c r="K336" s="34">
        <f t="shared" si="80"/>
        <v>19998</v>
      </c>
      <c r="L336" s="34">
        <f t="shared" si="81"/>
        <v>131098</v>
      </c>
      <c r="M336" s="17">
        <f>L336*0.15</f>
        <v>19664.7</v>
      </c>
      <c r="N336" s="17" t="s">
        <v>52</v>
      </c>
      <c r="O336" s="35" t="s">
        <v>49</v>
      </c>
      <c r="P336" s="36" t="str">
        <f t="shared" si="83"/>
        <v>New Client</v>
      </c>
      <c r="Q336" s="39" t="str">
        <f t="shared" si="4"/>
        <v>No</v>
      </c>
      <c r="R336" s="40" t="str">
        <f t="shared" si="5"/>
        <v/>
      </c>
    </row>
    <row r="337" ht="14.25" customHeight="1" spans="1:18">
      <c r="A337" s="30" t="s">
        <v>430</v>
      </c>
      <c r="B337" s="17">
        <v>397</v>
      </c>
      <c r="C337" s="17" t="s">
        <v>46</v>
      </c>
      <c r="D337" s="17" t="s">
        <v>66</v>
      </c>
      <c r="E337" s="17" t="s">
        <v>43</v>
      </c>
      <c r="F337" s="31" t="str">
        <f>VLOOKUP(G337,'Policy Type'!$A:$B,2,FALSE)</f>
        <v>Others</v>
      </c>
      <c r="G337" s="17" t="s">
        <v>168</v>
      </c>
      <c r="H337" s="32">
        <v>45181</v>
      </c>
      <c r="I337" s="32">
        <v>45546</v>
      </c>
      <c r="J337" s="34">
        <v>279400</v>
      </c>
      <c r="K337" s="34">
        <f t="shared" si="80"/>
        <v>50292</v>
      </c>
      <c r="L337" s="34">
        <f t="shared" si="81"/>
        <v>329692</v>
      </c>
      <c r="M337" s="17">
        <f>L337*0.05</f>
        <v>16484.6</v>
      </c>
      <c r="N337" s="17" t="s">
        <v>52</v>
      </c>
      <c r="O337" s="35" t="s">
        <v>49</v>
      </c>
      <c r="P337" s="36" t="str">
        <f t="shared" si="83"/>
        <v>New Client</v>
      </c>
      <c r="Q337" s="39" t="str">
        <f t="shared" si="4"/>
        <v>No</v>
      </c>
      <c r="R337" s="40" t="str">
        <f t="shared" si="5"/>
        <v/>
      </c>
    </row>
    <row r="338" ht="14.25" customHeight="1" spans="1:18">
      <c r="A338" s="30" t="s">
        <v>431</v>
      </c>
      <c r="B338" s="17">
        <v>398</v>
      </c>
      <c r="C338" s="17" t="s">
        <v>42</v>
      </c>
      <c r="D338" s="17" t="s">
        <v>36</v>
      </c>
      <c r="E338" s="17" t="s">
        <v>43</v>
      </c>
      <c r="F338" s="31" t="str">
        <f>VLOOKUP(G338,'Policy Type'!$A:$B,2,FALSE)</f>
        <v>Others</v>
      </c>
      <c r="G338" s="17" t="s">
        <v>168</v>
      </c>
      <c r="H338" s="32">
        <v>45195</v>
      </c>
      <c r="I338" s="32">
        <v>45560</v>
      </c>
      <c r="J338" s="34">
        <v>111100</v>
      </c>
      <c r="K338" s="34">
        <f t="shared" si="80"/>
        <v>19998</v>
      </c>
      <c r="L338" s="34">
        <f t="shared" si="81"/>
        <v>131098</v>
      </c>
      <c r="M338" s="17">
        <f t="shared" ref="M338:M339" si="97">L338*0.15</f>
        <v>19664.7</v>
      </c>
      <c r="N338" s="17" t="s">
        <v>52</v>
      </c>
      <c r="O338" s="35" t="s">
        <v>49</v>
      </c>
      <c r="P338" s="36" t="str">
        <f t="shared" si="83"/>
        <v>New Client</v>
      </c>
      <c r="Q338" s="39" t="str">
        <f t="shared" si="4"/>
        <v>No</v>
      </c>
      <c r="R338" s="40" t="str">
        <f t="shared" si="5"/>
        <v/>
      </c>
    </row>
    <row r="339" ht="14.25" customHeight="1" spans="1:18">
      <c r="A339" s="30" t="s">
        <v>432</v>
      </c>
      <c r="B339" s="17">
        <v>399</v>
      </c>
      <c r="C339" s="17" t="s">
        <v>57</v>
      </c>
      <c r="D339" s="17" t="s">
        <v>36</v>
      </c>
      <c r="E339" s="17" t="s">
        <v>43</v>
      </c>
      <c r="F339" s="31" t="str">
        <f>VLOOKUP(G339,'Policy Type'!$A:$B,2,FALSE)</f>
        <v>Others</v>
      </c>
      <c r="G339" s="17" t="s">
        <v>168</v>
      </c>
      <c r="H339" s="32">
        <v>45181</v>
      </c>
      <c r="I339" s="32">
        <v>45546</v>
      </c>
      <c r="J339" s="34">
        <v>633900</v>
      </c>
      <c r="K339" s="34">
        <f t="shared" si="80"/>
        <v>114102</v>
      </c>
      <c r="L339" s="34">
        <f t="shared" si="81"/>
        <v>748002</v>
      </c>
      <c r="M339" s="17">
        <f t="shared" si="97"/>
        <v>112200.3</v>
      </c>
      <c r="N339" s="17" t="s">
        <v>52</v>
      </c>
      <c r="O339" s="35" t="s">
        <v>49</v>
      </c>
      <c r="P339" s="36" t="str">
        <f t="shared" si="83"/>
        <v>New Client</v>
      </c>
      <c r="Q339" s="39" t="str">
        <f t="shared" si="4"/>
        <v>No</v>
      </c>
      <c r="R339" s="40" t="str">
        <f t="shared" si="5"/>
        <v/>
      </c>
    </row>
    <row r="340" ht="14.25" customHeight="1" spans="1:18">
      <c r="A340" s="30" t="s">
        <v>433</v>
      </c>
      <c r="B340" s="17">
        <v>400</v>
      </c>
      <c r="C340" s="17" t="s">
        <v>46</v>
      </c>
      <c r="D340" s="17" t="s">
        <v>88</v>
      </c>
      <c r="E340" s="17" t="s">
        <v>43</v>
      </c>
      <c r="F340" s="31" t="str">
        <f>VLOOKUP(G340,'Policy Type'!$A:$B,2,FALSE)</f>
        <v>P&amp;C</v>
      </c>
      <c r="G340" s="17" t="s">
        <v>55</v>
      </c>
      <c r="H340" s="32">
        <v>45191</v>
      </c>
      <c r="I340" s="32">
        <v>45556</v>
      </c>
      <c r="J340" s="34">
        <v>143370</v>
      </c>
      <c r="K340" s="34">
        <f t="shared" si="80"/>
        <v>25806.6</v>
      </c>
      <c r="L340" s="34">
        <f t="shared" si="81"/>
        <v>169176.6</v>
      </c>
      <c r="M340" s="17">
        <f>L340*0.05</f>
        <v>8458.83</v>
      </c>
      <c r="N340" s="17" t="s">
        <v>52</v>
      </c>
      <c r="O340" s="35" t="s">
        <v>53</v>
      </c>
      <c r="P340" s="36" t="str">
        <f t="shared" si="83"/>
        <v>Old Client</v>
      </c>
      <c r="Q340" s="39" t="str">
        <f t="shared" si="4"/>
        <v>No</v>
      </c>
      <c r="R340" s="40" t="str">
        <f t="shared" si="5"/>
        <v/>
      </c>
    </row>
    <row r="341" ht="14.25" customHeight="1" spans="1:18">
      <c r="A341" s="30" t="s">
        <v>434</v>
      </c>
      <c r="B341" s="17">
        <v>401</v>
      </c>
      <c r="C341" s="17" t="s">
        <v>57</v>
      </c>
      <c r="D341" s="17" t="s">
        <v>36</v>
      </c>
      <c r="E341" s="17" t="s">
        <v>43</v>
      </c>
      <c r="F341" s="31" t="str">
        <f>VLOOKUP(G341,'Policy Type'!$A:$B,2,FALSE)</f>
        <v>P&amp;C</v>
      </c>
      <c r="G341" s="17" t="s">
        <v>55</v>
      </c>
      <c r="H341" s="32">
        <v>45188</v>
      </c>
      <c r="I341" s="32">
        <v>45553</v>
      </c>
      <c r="J341" s="34">
        <v>151040</v>
      </c>
      <c r="K341" s="34">
        <f t="shared" si="80"/>
        <v>27187.2</v>
      </c>
      <c r="L341" s="34">
        <f t="shared" si="81"/>
        <v>178227.2</v>
      </c>
      <c r="M341" s="17">
        <f>L341*0.2</f>
        <v>35645.44</v>
      </c>
      <c r="N341" s="17" t="s">
        <v>52</v>
      </c>
      <c r="O341" s="35" t="s">
        <v>53</v>
      </c>
      <c r="P341" s="36" t="str">
        <f t="shared" si="83"/>
        <v>New Client</v>
      </c>
      <c r="Q341" s="39" t="str">
        <f t="shared" si="4"/>
        <v>No</v>
      </c>
      <c r="R341" s="40" t="str">
        <f t="shared" si="5"/>
        <v/>
      </c>
    </row>
    <row r="342" ht="14.25" customHeight="1" spans="1:18">
      <c r="A342" s="30" t="s">
        <v>435</v>
      </c>
      <c r="B342" s="17">
        <v>402</v>
      </c>
      <c r="C342" s="17" t="s">
        <v>35</v>
      </c>
      <c r="D342" s="17" t="s">
        <v>36</v>
      </c>
      <c r="E342" s="17" t="s">
        <v>132</v>
      </c>
      <c r="F342" s="31" t="str">
        <f>VLOOKUP(G342,'Policy Type'!$A:$B,2,FALSE)</f>
        <v>Others</v>
      </c>
      <c r="G342" s="17" t="s">
        <v>124</v>
      </c>
      <c r="H342" s="32">
        <v>45184</v>
      </c>
      <c r="I342" s="32">
        <v>45549</v>
      </c>
      <c r="J342" s="34">
        <v>35464100</v>
      </c>
      <c r="K342" s="34">
        <f t="shared" si="80"/>
        <v>6383538</v>
      </c>
      <c r="L342" s="34">
        <f t="shared" si="81"/>
        <v>41847638</v>
      </c>
      <c r="M342" s="17">
        <f t="shared" ref="M342:M343" si="98">L342*0.15</f>
        <v>6277145.7</v>
      </c>
      <c r="N342" s="17" t="s">
        <v>39</v>
      </c>
      <c r="O342" s="35" t="s">
        <v>53</v>
      </c>
      <c r="P342" s="36" t="str">
        <f t="shared" si="83"/>
        <v>Old Client</v>
      </c>
      <c r="Q342" s="39" t="str">
        <f t="shared" si="4"/>
        <v>Yes</v>
      </c>
      <c r="R342" s="40" t="str">
        <f t="shared" si="5"/>
        <v>Cross-Sold</v>
      </c>
    </row>
    <row r="343" ht="14.25" customHeight="1" spans="1:18">
      <c r="A343" s="30" t="s">
        <v>436</v>
      </c>
      <c r="B343" s="17">
        <v>403</v>
      </c>
      <c r="C343" s="17" t="s">
        <v>42</v>
      </c>
      <c r="D343" s="17" t="s">
        <v>36</v>
      </c>
      <c r="E343" s="17" t="s">
        <v>132</v>
      </c>
      <c r="F343" s="31" t="str">
        <f>VLOOKUP(G343,'Policy Type'!$A:$B,2,FALSE)</f>
        <v>Others</v>
      </c>
      <c r="G343" s="17" t="s">
        <v>437</v>
      </c>
      <c r="H343" s="32">
        <v>45196</v>
      </c>
      <c r="I343" s="32">
        <v>45561</v>
      </c>
      <c r="J343" s="34">
        <v>6194100</v>
      </c>
      <c r="K343" s="34">
        <f t="shared" si="80"/>
        <v>1114938</v>
      </c>
      <c r="L343" s="34">
        <f t="shared" si="81"/>
        <v>7309038</v>
      </c>
      <c r="M343" s="17">
        <f t="shared" si="98"/>
        <v>1096355.7</v>
      </c>
      <c r="N343" s="17" t="s">
        <v>52</v>
      </c>
      <c r="O343" s="35" t="s">
        <v>53</v>
      </c>
      <c r="P343" s="36" t="str">
        <f t="shared" si="83"/>
        <v>Old Client</v>
      </c>
      <c r="Q343" s="39" t="str">
        <f t="shared" si="4"/>
        <v>No</v>
      </c>
      <c r="R343" s="40" t="str">
        <f t="shared" si="5"/>
        <v/>
      </c>
    </row>
    <row r="344" ht="14.25" customHeight="1" spans="1:18">
      <c r="A344" s="30" t="s">
        <v>438</v>
      </c>
      <c r="B344" s="17">
        <v>293</v>
      </c>
      <c r="C344" s="17" t="s">
        <v>57</v>
      </c>
      <c r="D344" s="17" t="s">
        <v>36</v>
      </c>
      <c r="E344" s="17" t="s">
        <v>37</v>
      </c>
      <c r="F344" s="31" t="str">
        <f>VLOOKUP(G344,'Policy Type'!$A:$B,2,FALSE)</f>
        <v>P&amp;C</v>
      </c>
      <c r="G344" s="17" t="s">
        <v>80</v>
      </c>
      <c r="H344" s="32">
        <v>45181</v>
      </c>
      <c r="I344" s="32">
        <v>45181</v>
      </c>
      <c r="J344" s="34">
        <v>121800</v>
      </c>
      <c r="K344" s="34">
        <f t="shared" si="80"/>
        <v>21924</v>
      </c>
      <c r="L344" s="34">
        <f t="shared" si="81"/>
        <v>143724</v>
      </c>
      <c r="M344" s="17">
        <f>L344*0.2</f>
        <v>28744.8</v>
      </c>
      <c r="N344" s="17" t="s">
        <v>39</v>
      </c>
      <c r="O344" s="35" t="s">
        <v>49</v>
      </c>
      <c r="P344" s="36" t="str">
        <f t="shared" si="83"/>
        <v>Old Client</v>
      </c>
      <c r="Q344" s="39" t="str">
        <f t="shared" si="4"/>
        <v>Yes</v>
      </c>
      <c r="R344" s="40" t="str">
        <f t="shared" si="5"/>
        <v>Cross-Sold</v>
      </c>
    </row>
    <row r="345" ht="14.25" customHeight="1" spans="1:18">
      <c r="A345" s="30" t="s">
        <v>439</v>
      </c>
      <c r="B345" s="17">
        <v>404</v>
      </c>
      <c r="C345" s="17" t="s">
        <v>46</v>
      </c>
      <c r="D345" s="17" t="s">
        <v>47</v>
      </c>
      <c r="E345" s="17" t="s">
        <v>43</v>
      </c>
      <c r="F345" s="31" t="str">
        <f>VLOOKUP(G345,'Policy Type'!$A:$B,2,FALSE)</f>
        <v>Others</v>
      </c>
      <c r="G345" s="17" t="s">
        <v>168</v>
      </c>
      <c r="H345" s="32">
        <v>45181</v>
      </c>
      <c r="I345" s="32">
        <v>45546</v>
      </c>
      <c r="J345" s="34">
        <v>182300</v>
      </c>
      <c r="K345" s="34">
        <f t="shared" si="80"/>
        <v>32814</v>
      </c>
      <c r="L345" s="34">
        <f t="shared" si="81"/>
        <v>215114</v>
      </c>
      <c r="M345" s="17">
        <f t="shared" ref="M345:M346" si="99">L345*0.05</f>
        <v>10755.7</v>
      </c>
      <c r="N345" s="17" t="s">
        <v>52</v>
      </c>
      <c r="O345" s="35" t="s">
        <v>53</v>
      </c>
      <c r="P345" s="36" t="str">
        <f t="shared" si="83"/>
        <v>New Client</v>
      </c>
      <c r="Q345" s="39" t="str">
        <f t="shared" si="4"/>
        <v>No</v>
      </c>
      <c r="R345" s="40" t="str">
        <f t="shared" si="5"/>
        <v/>
      </c>
    </row>
    <row r="346" ht="14.25" customHeight="1" spans="1:18">
      <c r="A346" s="30" t="s">
        <v>440</v>
      </c>
      <c r="B346" s="17">
        <v>405</v>
      </c>
      <c r="C346" s="17" t="s">
        <v>46</v>
      </c>
      <c r="D346" s="17" t="s">
        <v>76</v>
      </c>
      <c r="E346" s="17" t="s">
        <v>91</v>
      </c>
      <c r="F346" s="31" t="str">
        <f>VLOOKUP(G346,'Policy Type'!$A:$B,2,FALSE)</f>
        <v>Others</v>
      </c>
      <c r="G346" s="17" t="s">
        <v>135</v>
      </c>
      <c r="H346" s="32">
        <v>45181</v>
      </c>
      <c r="I346" s="32">
        <v>45546</v>
      </c>
      <c r="J346" s="34">
        <v>240000</v>
      </c>
      <c r="K346" s="34">
        <f t="shared" si="80"/>
        <v>43200</v>
      </c>
      <c r="L346" s="34">
        <f t="shared" si="81"/>
        <v>283200</v>
      </c>
      <c r="M346" s="17">
        <f t="shared" si="99"/>
        <v>14160</v>
      </c>
      <c r="N346" s="17" t="s">
        <v>39</v>
      </c>
      <c r="O346" s="35" t="s">
        <v>49</v>
      </c>
      <c r="P346" s="36" t="str">
        <f t="shared" si="83"/>
        <v>New Client</v>
      </c>
      <c r="Q346" s="39" t="str">
        <f t="shared" si="4"/>
        <v>No</v>
      </c>
      <c r="R346" s="40" t="str">
        <f t="shared" si="5"/>
        <v/>
      </c>
    </row>
    <row r="347" ht="14.25" customHeight="1" spans="1:18">
      <c r="A347" s="30" t="s">
        <v>441</v>
      </c>
      <c r="B347" s="17">
        <v>59</v>
      </c>
      <c r="C347" s="17" t="s">
        <v>57</v>
      </c>
      <c r="D347" s="17" t="s">
        <v>36</v>
      </c>
      <c r="E347" s="17" t="s">
        <v>37</v>
      </c>
      <c r="F347" s="31" t="str">
        <f>VLOOKUP(G347,'Policy Type'!$A:$B,2,FALSE)</f>
        <v>Liability</v>
      </c>
      <c r="G347" s="17" t="s">
        <v>58</v>
      </c>
      <c r="H347" s="32">
        <v>45186</v>
      </c>
      <c r="I347" s="32">
        <v>45551</v>
      </c>
      <c r="J347" s="34">
        <v>4275000</v>
      </c>
      <c r="K347" s="34">
        <f t="shared" si="80"/>
        <v>769500</v>
      </c>
      <c r="L347" s="34">
        <f t="shared" si="81"/>
        <v>5044500</v>
      </c>
      <c r="M347" s="17">
        <f>L347*0.2</f>
        <v>1008900</v>
      </c>
      <c r="N347" s="17" t="s">
        <v>39</v>
      </c>
      <c r="O347" s="35" t="s">
        <v>53</v>
      </c>
      <c r="P347" s="36" t="str">
        <f t="shared" si="83"/>
        <v>Old Client</v>
      </c>
      <c r="Q347" s="39" t="str">
        <f t="shared" si="4"/>
        <v>Yes</v>
      </c>
      <c r="R347" s="40" t="str">
        <f t="shared" si="5"/>
        <v/>
      </c>
    </row>
    <row r="348" ht="14.25" customHeight="1" spans="1:18">
      <c r="A348" s="30" t="s">
        <v>442</v>
      </c>
      <c r="B348" s="17">
        <v>255</v>
      </c>
      <c r="C348" s="17" t="s">
        <v>42</v>
      </c>
      <c r="D348" s="17" t="s">
        <v>36</v>
      </c>
      <c r="E348" s="17" t="s">
        <v>43</v>
      </c>
      <c r="F348" s="31" t="str">
        <f>VLOOKUP(G348,'Policy Type'!$A:$B,2,FALSE)</f>
        <v>Others</v>
      </c>
      <c r="G348" s="17" t="s">
        <v>189</v>
      </c>
      <c r="H348" s="32">
        <v>45182</v>
      </c>
      <c r="I348" s="32">
        <v>45547</v>
      </c>
      <c r="J348" s="34">
        <v>2803500</v>
      </c>
      <c r="K348" s="34">
        <f t="shared" si="80"/>
        <v>504630</v>
      </c>
      <c r="L348" s="34">
        <f t="shared" si="81"/>
        <v>3308130</v>
      </c>
      <c r="M348" s="17">
        <f>L348*0.15</f>
        <v>496219.5</v>
      </c>
      <c r="N348" s="17" t="s">
        <v>52</v>
      </c>
      <c r="O348" s="35" t="s">
        <v>53</v>
      </c>
      <c r="P348" s="36" t="str">
        <f t="shared" si="83"/>
        <v>Old Client</v>
      </c>
      <c r="Q348" s="39" t="str">
        <f t="shared" si="4"/>
        <v>Yes</v>
      </c>
      <c r="R348" s="40" t="str">
        <f t="shared" si="5"/>
        <v>Cross-Sold</v>
      </c>
    </row>
    <row r="349" ht="14.25" customHeight="1" spans="1:18">
      <c r="A349" s="30" t="s">
        <v>443</v>
      </c>
      <c r="B349" s="17">
        <v>95</v>
      </c>
      <c r="C349" s="17" t="s">
        <v>46</v>
      </c>
      <c r="D349" s="17" t="s">
        <v>76</v>
      </c>
      <c r="E349" s="17" t="s">
        <v>43</v>
      </c>
      <c r="F349" s="31" t="str">
        <f>VLOOKUP(G349,'Policy Type'!$A:$B,2,FALSE)</f>
        <v>Others</v>
      </c>
      <c r="G349" s="17" t="s">
        <v>189</v>
      </c>
      <c r="H349" s="32">
        <v>45182</v>
      </c>
      <c r="I349" s="32">
        <v>45547</v>
      </c>
      <c r="J349" s="34">
        <v>2855500</v>
      </c>
      <c r="K349" s="34">
        <f t="shared" si="80"/>
        <v>513990</v>
      </c>
      <c r="L349" s="34">
        <f t="shared" si="81"/>
        <v>3369490</v>
      </c>
      <c r="M349" s="17">
        <f>L349*0.05</f>
        <v>168474.5</v>
      </c>
      <c r="N349" s="17" t="s">
        <v>52</v>
      </c>
      <c r="O349" s="35" t="s">
        <v>53</v>
      </c>
      <c r="P349" s="36" t="str">
        <f t="shared" si="83"/>
        <v>Old Client</v>
      </c>
      <c r="Q349" s="39" t="str">
        <f t="shared" si="4"/>
        <v>Yes</v>
      </c>
      <c r="R349" s="40" t="str">
        <f t="shared" si="5"/>
        <v>Cross-Sold</v>
      </c>
    </row>
    <row r="350" ht="14.25" customHeight="1" spans="1:18">
      <c r="A350" s="30" t="s">
        <v>444</v>
      </c>
      <c r="B350" s="17">
        <v>406</v>
      </c>
      <c r="C350" s="17" t="s">
        <v>35</v>
      </c>
      <c r="D350" s="17" t="s">
        <v>36</v>
      </c>
      <c r="E350" s="17" t="s">
        <v>43</v>
      </c>
      <c r="F350" s="31" t="str">
        <f>VLOOKUP(G350,'Policy Type'!$A:$B,2,FALSE)</f>
        <v>Others</v>
      </c>
      <c r="G350" s="17" t="s">
        <v>189</v>
      </c>
      <c r="H350" s="32">
        <v>45182</v>
      </c>
      <c r="I350" s="32">
        <v>45547</v>
      </c>
      <c r="J350" s="34">
        <v>2855500</v>
      </c>
      <c r="K350" s="34">
        <f t="shared" si="80"/>
        <v>513990</v>
      </c>
      <c r="L350" s="34">
        <f t="shared" si="81"/>
        <v>3369490</v>
      </c>
      <c r="M350" s="17">
        <f>L350*0.15</f>
        <v>505423.5</v>
      </c>
      <c r="N350" s="17" t="s">
        <v>52</v>
      </c>
      <c r="O350" s="35" t="s">
        <v>53</v>
      </c>
      <c r="P350" s="36" t="str">
        <f t="shared" si="83"/>
        <v>Old Client</v>
      </c>
      <c r="Q350" s="39" t="str">
        <f t="shared" si="4"/>
        <v>No</v>
      </c>
      <c r="R350" s="40" t="str">
        <f t="shared" si="5"/>
        <v/>
      </c>
    </row>
    <row r="351" ht="14.25" customHeight="1" spans="1:18">
      <c r="A351" s="30" t="s">
        <v>445</v>
      </c>
      <c r="B351" s="17">
        <v>407</v>
      </c>
      <c r="C351" s="17" t="s">
        <v>57</v>
      </c>
      <c r="D351" s="17" t="s">
        <v>36</v>
      </c>
      <c r="E351" s="17" t="s">
        <v>108</v>
      </c>
      <c r="F351" s="31" t="str">
        <f>VLOOKUP(G351,'Policy Type'!$A:$B,2,FALSE)</f>
        <v>Liability</v>
      </c>
      <c r="G351" s="17" t="s">
        <v>58</v>
      </c>
      <c r="H351" s="32">
        <v>45182</v>
      </c>
      <c r="I351" s="32">
        <v>45547</v>
      </c>
      <c r="J351" s="34">
        <v>7080000</v>
      </c>
      <c r="K351" s="34">
        <f t="shared" si="80"/>
        <v>1274400</v>
      </c>
      <c r="L351" s="34">
        <f t="shared" si="81"/>
        <v>8354400</v>
      </c>
      <c r="M351" s="17">
        <f>L351*0.2</f>
        <v>1670880</v>
      </c>
      <c r="N351" s="17" t="s">
        <v>39</v>
      </c>
      <c r="O351" s="35" t="s">
        <v>49</v>
      </c>
      <c r="P351" s="36" t="str">
        <f t="shared" si="83"/>
        <v>Old Client</v>
      </c>
      <c r="Q351" s="39" t="str">
        <f t="shared" si="4"/>
        <v>Yes</v>
      </c>
      <c r="R351" s="40" t="str">
        <f t="shared" si="5"/>
        <v/>
      </c>
    </row>
    <row r="352" ht="14.25" customHeight="1" spans="1:18">
      <c r="A352" s="30" t="s">
        <v>446</v>
      </c>
      <c r="B352" s="17">
        <v>407</v>
      </c>
      <c r="C352" s="17" t="s">
        <v>46</v>
      </c>
      <c r="D352" s="17" t="s">
        <v>66</v>
      </c>
      <c r="E352" s="17" t="s">
        <v>108</v>
      </c>
      <c r="F352" s="31" t="str">
        <f>VLOOKUP(G352,'Policy Type'!$A:$B,2,FALSE)</f>
        <v>Liability</v>
      </c>
      <c r="G352" s="17" t="s">
        <v>86</v>
      </c>
      <c r="H352" s="32">
        <v>45181</v>
      </c>
      <c r="I352" s="32">
        <v>45546</v>
      </c>
      <c r="J352" s="34">
        <v>15930000</v>
      </c>
      <c r="K352" s="34">
        <f t="shared" si="80"/>
        <v>2867400</v>
      </c>
      <c r="L352" s="34">
        <f t="shared" si="81"/>
        <v>18797400</v>
      </c>
      <c r="M352" s="17">
        <f t="shared" ref="M352:M353" si="100">L352*0.05</f>
        <v>939870</v>
      </c>
      <c r="N352" s="17" t="s">
        <v>39</v>
      </c>
      <c r="O352" s="35" t="s">
        <v>49</v>
      </c>
      <c r="P352" s="36" t="str">
        <f t="shared" si="83"/>
        <v>Old Client</v>
      </c>
      <c r="Q352" s="39" t="str">
        <f t="shared" si="4"/>
        <v>Yes</v>
      </c>
      <c r="R352" s="40" t="str">
        <f t="shared" si="5"/>
        <v/>
      </c>
    </row>
    <row r="353" ht="14.25" customHeight="1" spans="1:18">
      <c r="A353" s="30" t="s">
        <v>447</v>
      </c>
      <c r="B353" s="17">
        <v>407</v>
      </c>
      <c r="C353" s="17" t="s">
        <v>46</v>
      </c>
      <c r="D353" s="17" t="s">
        <v>66</v>
      </c>
      <c r="E353" s="17" t="s">
        <v>108</v>
      </c>
      <c r="F353" s="31" t="str">
        <f>VLOOKUP(G353,'Policy Type'!$A:$B,2,FALSE)</f>
        <v>Liability</v>
      </c>
      <c r="G353" s="17" t="s">
        <v>105</v>
      </c>
      <c r="H353" s="32">
        <v>45182</v>
      </c>
      <c r="I353" s="32">
        <v>45547</v>
      </c>
      <c r="J353" s="34">
        <v>30208000</v>
      </c>
      <c r="K353" s="34">
        <f t="shared" si="80"/>
        <v>5437440</v>
      </c>
      <c r="L353" s="34">
        <f t="shared" si="81"/>
        <v>35645440</v>
      </c>
      <c r="M353" s="17">
        <f t="shared" si="100"/>
        <v>1782272</v>
      </c>
      <c r="N353" s="17" t="s">
        <v>39</v>
      </c>
      <c r="O353" s="35" t="s">
        <v>49</v>
      </c>
      <c r="P353" s="36" t="str">
        <f t="shared" si="83"/>
        <v>Old Client</v>
      </c>
      <c r="Q353" s="39" t="str">
        <f t="shared" si="4"/>
        <v>Yes</v>
      </c>
      <c r="R353" s="40" t="str">
        <f t="shared" si="5"/>
        <v/>
      </c>
    </row>
    <row r="354" ht="14.25" customHeight="1" spans="1:18">
      <c r="A354" s="30" t="s">
        <v>448</v>
      </c>
      <c r="B354" s="17">
        <v>408</v>
      </c>
      <c r="C354" s="17" t="s">
        <v>35</v>
      </c>
      <c r="D354" s="17" t="s">
        <v>36</v>
      </c>
      <c r="E354" s="17" t="s">
        <v>37</v>
      </c>
      <c r="F354" s="31" t="str">
        <f>VLOOKUP(G354,'Policy Type'!$A:$B,2,FALSE)</f>
        <v>Liability</v>
      </c>
      <c r="G354" s="17" t="s">
        <v>86</v>
      </c>
      <c r="H354" s="32">
        <v>45183</v>
      </c>
      <c r="I354" s="32">
        <v>45548</v>
      </c>
      <c r="J354" s="34">
        <v>70800</v>
      </c>
      <c r="K354" s="34">
        <f t="shared" si="80"/>
        <v>12744</v>
      </c>
      <c r="L354" s="34">
        <f t="shared" si="81"/>
        <v>83544</v>
      </c>
      <c r="M354" s="17">
        <f t="shared" ref="M354:M355" si="101">L354*0.2</f>
        <v>16708.8</v>
      </c>
      <c r="N354" s="17" t="s">
        <v>52</v>
      </c>
      <c r="O354" s="35" t="s">
        <v>53</v>
      </c>
      <c r="P354" s="36" t="str">
        <f t="shared" si="83"/>
        <v>New Client</v>
      </c>
      <c r="Q354" s="39" t="str">
        <f t="shared" si="4"/>
        <v>Yes</v>
      </c>
      <c r="R354" s="40" t="str">
        <f t="shared" si="5"/>
        <v/>
      </c>
    </row>
    <row r="355" ht="14.25" customHeight="1" spans="1:18">
      <c r="A355" s="30" t="s">
        <v>449</v>
      </c>
      <c r="B355" s="17">
        <v>409</v>
      </c>
      <c r="C355" s="17" t="s">
        <v>42</v>
      </c>
      <c r="D355" s="17" t="s">
        <v>36</v>
      </c>
      <c r="E355" s="17" t="s">
        <v>60</v>
      </c>
      <c r="F355" s="31" t="str">
        <f>VLOOKUP(G355,'Policy Type'!$A:$B,2,FALSE)</f>
        <v>P&amp;C</v>
      </c>
      <c r="G355" s="17" t="s">
        <v>55</v>
      </c>
      <c r="H355" s="32">
        <v>45183</v>
      </c>
      <c r="I355" s="32">
        <v>45548</v>
      </c>
      <c r="J355" s="34">
        <v>129328</v>
      </c>
      <c r="K355" s="34">
        <f t="shared" si="80"/>
        <v>23279.04</v>
      </c>
      <c r="L355" s="34">
        <f t="shared" si="81"/>
        <v>152607.04</v>
      </c>
      <c r="M355" s="17">
        <f t="shared" si="101"/>
        <v>30521.408</v>
      </c>
      <c r="N355" s="17" t="s">
        <v>52</v>
      </c>
      <c r="O355" s="35" t="s">
        <v>40</v>
      </c>
      <c r="P355" s="36" t="str">
        <f t="shared" si="83"/>
        <v>New Client</v>
      </c>
      <c r="Q355" s="39" t="str">
        <f t="shared" si="4"/>
        <v>No</v>
      </c>
      <c r="R355" s="40" t="str">
        <f t="shared" si="5"/>
        <v/>
      </c>
    </row>
    <row r="356" ht="14.25" customHeight="1" spans="1:18">
      <c r="A356" s="30" t="s">
        <v>450</v>
      </c>
      <c r="B356" s="17">
        <v>410</v>
      </c>
      <c r="C356" s="17" t="s">
        <v>57</v>
      </c>
      <c r="D356" s="17" t="s">
        <v>36</v>
      </c>
      <c r="E356" s="17" t="s">
        <v>37</v>
      </c>
      <c r="F356" s="31" t="str">
        <f>VLOOKUP(G356,'Policy Type'!$A:$B,2,FALSE)</f>
        <v>Others</v>
      </c>
      <c r="G356" s="17" t="s">
        <v>152</v>
      </c>
      <c r="H356" s="32">
        <v>45183</v>
      </c>
      <c r="I356" s="32">
        <v>45548</v>
      </c>
      <c r="J356" s="34">
        <v>1630600</v>
      </c>
      <c r="K356" s="34">
        <f t="shared" si="80"/>
        <v>293508</v>
      </c>
      <c r="L356" s="34">
        <f t="shared" si="81"/>
        <v>1924108</v>
      </c>
      <c r="M356" s="17">
        <f>L356*0.15</f>
        <v>288616.2</v>
      </c>
      <c r="N356" s="17" t="s">
        <v>52</v>
      </c>
      <c r="O356" s="35" t="s">
        <v>53</v>
      </c>
      <c r="P356" s="36" t="str">
        <f t="shared" si="83"/>
        <v>New Client</v>
      </c>
      <c r="Q356" s="39" t="str">
        <f t="shared" si="4"/>
        <v>No</v>
      </c>
      <c r="R356" s="40" t="str">
        <f t="shared" si="5"/>
        <v/>
      </c>
    </row>
    <row r="357" ht="14.25" customHeight="1" spans="1:18">
      <c r="A357" s="30" t="s">
        <v>451</v>
      </c>
      <c r="B357" s="17">
        <v>411</v>
      </c>
      <c r="C357" s="17" t="s">
        <v>42</v>
      </c>
      <c r="D357" s="17" t="s">
        <v>36</v>
      </c>
      <c r="E357" s="17" t="s">
        <v>43</v>
      </c>
      <c r="F357" s="31" t="str">
        <f>VLOOKUP(G357,'Policy Type'!$A:$B,2,FALSE)</f>
        <v>P&amp;C</v>
      </c>
      <c r="G357" s="17" t="s">
        <v>68</v>
      </c>
      <c r="H357" s="32">
        <v>45185</v>
      </c>
      <c r="I357" s="32">
        <v>45550</v>
      </c>
      <c r="J357" s="34">
        <v>1749114</v>
      </c>
      <c r="K357" s="34">
        <f t="shared" si="80"/>
        <v>314840.52</v>
      </c>
      <c r="L357" s="34">
        <f t="shared" si="81"/>
        <v>2063954.52</v>
      </c>
      <c r="M357" s="17">
        <f>L357*0.2</f>
        <v>412790.904</v>
      </c>
      <c r="N357" s="17" t="s">
        <v>52</v>
      </c>
      <c r="O357" s="35" t="s">
        <v>53</v>
      </c>
      <c r="P357" s="36" t="str">
        <f t="shared" si="83"/>
        <v>Old Client</v>
      </c>
      <c r="Q357" s="39" t="str">
        <f t="shared" si="4"/>
        <v>Yes</v>
      </c>
      <c r="R357" s="40" t="str">
        <f t="shared" si="5"/>
        <v>Cross-Sold</v>
      </c>
    </row>
    <row r="358" ht="14.25" customHeight="1" spans="1:18">
      <c r="A358" s="30" t="s">
        <v>452</v>
      </c>
      <c r="B358" s="17">
        <v>412</v>
      </c>
      <c r="C358" s="17" t="s">
        <v>42</v>
      </c>
      <c r="D358" s="17" t="s">
        <v>36</v>
      </c>
      <c r="E358" s="17" t="s">
        <v>43</v>
      </c>
      <c r="F358" s="31" t="str">
        <f>VLOOKUP(G358,'Policy Type'!$A:$B,2,FALSE)</f>
        <v>Others</v>
      </c>
      <c r="G358" s="17" t="s">
        <v>111</v>
      </c>
      <c r="H358" s="32">
        <v>45183</v>
      </c>
      <c r="I358" s="32">
        <v>45224</v>
      </c>
      <c r="J358" s="34">
        <v>328500</v>
      </c>
      <c r="K358" s="34">
        <f t="shared" si="80"/>
        <v>59130</v>
      </c>
      <c r="L358" s="34">
        <f t="shared" si="81"/>
        <v>387630</v>
      </c>
      <c r="M358" s="17">
        <f t="shared" ref="M358:M364" si="102">L358*0.15</f>
        <v>58144.5</v>
      </c>
      <c r="N358" s="17" t="s">
        <v>52</v>
      </c>
      <c r="O358" s="35" t="s">
        <v>49</v>
      </c>
      <c r="P358" s="36" t="str">
        <f t="shared" si="83"/>
        <v>New Client</v>
      </c>
      <c r="Q358" s="39" t="str">
        <f t="shared" si="4"/>
        <v>No</v>
      </c>
      <c r="R358" s="40" t="str">
        <f t="shared" si="5"/>
        <v/>
      </c>
    </row>
    <row r="359" ht="14.25" customHeight="1" spans="1:18">
      <c r="A359" s="30" t="s">
        <v>453</v>
      </c>
      <c r="B359" s="17">
        <v>413</v>
      </c>
      <c r="C359" s="17" t="s">
        <v>42</v>
      </c>
      <c r="D359" s="17" t="s">
        <v>36</v>
      </c>
      <c r="E359" s="17" t="s">
        <v>43</v>
      </c>
      <c r="F359" s="31" t="str">
        <f>VLOOKUP(G359,'Policy Type'!$A:$B,2,FALSE)</f>
        <v>Others</v>
      </c>
      <c r="G359" s="17" t="s">
        <v>168</v>
      </c>
      <c r="H359" s="32">
        <v>45182</v>
      </c>
      <c r="I359" s="32">
        <v>45547</v>
      </c>
      <c r="J359" s="34">
        <v>644300</v>
      </c>
      <c r="K359" s="34">
        <f t="shared" si="80"/>
        <v>115974</v>
      </c>
      <c r="L359" s="34">
        <f t="shared" si="81"/>
        <v>760274</v>
      </c>
      <c r="M359" s="17">
        <f t="shared" si="102"/>
        <v>114041.1</v>
      </c>
      <c r="N359" s="17" t="s">
        <v>52</v>
      </c>
      <c r="O359" s="35" t="s">
        <v>53</v>
      </c>
      <c r="P359" s="36" t="str">
        <f t="shared" si="83"/>
        <v>New Client</v>
      </c>
      <c r="Q359" s="39" t="str">
        <f t="shared" si="4"/>
        <v>No</v>
      </c>
      <c r="R359" s="40" t="str">
        <f t="shared" si="5"/>
        <v/>
      </c>
    </row>
    <row r="360" ht="14.25" customHeight="1" spans="1:18">
      <c r="A360" s="30" t="s">
        <v>454</v>
      </c>
      <c r="B360" s="17">
        <v>414</v>
      </c>
      <c r="C360" s="17" t="s">
        <v>35</v>
      </c>
      <c r="D360" s="17" t="s">
        <v>36</v>
      </c>
      <c r="E360" s="17" t="s">
        <v>43</v>
      </c>
      <c r="F360" s="31" t="str">
        <f>VLOOKUP(G360,'Policy Type'!$A:$B,2,FALSE)</f>
        <v>Others</v>
      </c>
      <c r="G360" s="17" t="s">
        <v>232</v>
      </c>
      <c r="H360" s="32">
        <v>45200</v>
      </c>
      <c r="I360" s="32">
        <v>45565</v>
      </c>
      <c r="J360" s="34">
        <v>1069900</v>
      </c>
      <c r="K360" s="34">
        <f t="shared" si="80"/>
        <v>192582</v>
      </c>
      <c r="L360" s="34">
        <f t="shared" si="81"/>
        <v>1262482</v>
      </c>
      <c r="M360" s="17">
        <f t="shared" si="102"/>
        <v>189372.3</v>
      </c>
      <c r="N360" s="17" t="s">
        <v>52</v>
      </c>
      <c r="O360" s="35" t="s">
        <v>53</v>
      </c>
      <c r="P360" s="36" t="str">
        <f t="shared" si="83"/>
        <v>Old Client</v>
      </c>
      <c r="Q360" s="39" t="str">
        <f t="shared" si="4"/>
        <v>No</v>
      </c>
      <c r="R360" s="40" t="str">
        <f t="shared" si="5"/>
        <v/>
      </c>
    </row>
    <row r="361" ht="14.25" customHeight="1" spans="1:18">
      <c r="A361" s="30" t="s">
        <v>455</v>
      </c>
      <c r="B361" s="17">
        <v>415</v>
      </c>
      <c r="C361" s="17" t="s">
        <v>35</v>
      </c>
      <c r="D361" s="17" t="s">
        <v>36</v>
      </c>
      <c r="E361" s="17" t="s">
        <v>37</v>
      </c>
      <c r="F361" s="31" t="str">
        <f>VLOOKUP(G361,'Policy Type'!$A:$B,2,FALSE)</f>
        <v>Others</v>
      </c>
      <c r="G361" s="17" t="s">
        <v>291</v>
      </c>
      <c r="H361" s="32">
        <v>45193</v>
      </c>
      <c r="I361" s="32">
        <v>45558</v>
      </c>
      <c r="J361" s="34">
        <v>1263600</v>
      </c>
      <c r="K361" s="34">
        <f t="shared" si="80"/>
        <v>227448</v>
      </c>
      <c r="L361" s="34">
        <f t="shared" si="81"/>
        <v>1491048</v>
      </c>
      <c r="M361" s="17">
        <f t="shared" si="102"/>
        <v>223657.2</v>
      </c>
      <c r="N361" s="17" t="s">
        <v>52</v>
      </c>
      <c r="O361" s="35" t="s">
        <v>53</v>
      </c>
      <c r="P361" s="36" t="str">
        <f t="shared" si="83"/>
        <v>Old Client</v>
      </c>
      <c r="Q361" s="39" t="str">
        <f t="shared" si="4"/>
        <v>No</v>
      </c>
      <c r="R361" s="40" t="str">
        <f t="shared" si="5"/>
        <v/>
      </c>
    </row>
    <row r="362" ht="14.25" customHeight="1" spans="1:18">
      <c r="A362" s="30" t="s">
        <v>456</v>
      </c>
      <c r="B362" s="17">
        <v>416</v>
      </c>
      <c r="C362" s="17" t="s">
        <v>35</v>
      </c>
      <c r="D362" s="17" t="s">
        <v>36</v>
      </c>
      <c r="E362" s="17" t="s">
        <v>37</v>
      </c>
      <c r="F362" s="31" t="str">
        <f>VLOOKUP(G362,'Policy Type'!$A:$B,2,FALSE)</f>
        <v>Others</v>
      </c>
      <c r="G362" s="17" t="s">
        <v>152</v>
      </c>
      <c r="H362" s="32">
        <v>45185</v>
      </c>
      <c r="I362" s="32">
        <v>45550</v>
      </c>
      <c r="J362" s="34">
        <v>1471300</v>
      </c>
      <c r="K362" s="34">
        <f t="shared" si="80"/>
        <v>264834</v>
      </c>
      <c r="L362" s="34">
        <f t="shared" si="81"/>
        <v>1736134</v>
      </c>
      <c r="M362" s="17">
        <f t="shared" si="102"/>
        <v>260420.1</v>
      </c>
      <c r="N362" s="17" t="s">
        <v>52</v>
      </c>
      <c r="O362" s="35" t="s">
        <v>53</v>
      </c>
      <c r="P362" s="36" t="str">
        <f t="shared" si="83"/>
        <v>New Client</v>
      </c>
      <c r="Q362" s="39" t="str">
        <f t="shared" si="4"/>
        <v>No</v>
      </c>
      <c r="R362" s="40" t="str">
        <f t="shared" si="5"/>
        <v/>
      </c>
    </row>
    <row r="363" ht="14.25" customHeight="1" spans="1:18">
      <c r="A363" s="30" t="s">
        <v>457</v>
      </c>
      <c r="B363" s="17">
        <v>417</v>
      </c>
      <c r="C363" s="17" t="s">
        <v>35</v>
      </c>
      <c r="D363" s="17" t="s">
        <v>36</v>
      </c>
      <c r="E363" s="17" t="s">
        <v>132</v>
      </c>
      <c r="F363" s="31" t="str">
        <f>VLOOKUP(G363,'Policy Type'!$A:$B,2,FALSE)</f>
        <v>Others</v>
      </c>
      <c r="G363" s="17" t="s">
        <v>217</v>
      </c>
      <c r="H363" s="32">
        <v>45184</v>
      </c>
      <c r="I363" s="32">
        <v>45549</v>
      </c>
      <c r="J363" s="34">
        <v>836500</v>
      </c>
      <c r="K363" s="34">
        <f t="shared" si="80"/>
        <v>150570</v>
      </c>
      <c r="L363" s="34">
        <f t="shared" si="81"/>
        <v>987070</v>
      </c>
      <c r="M363" s="17">
        <f t="shared" si="102"/>
        <v>148060.5</v>
      </c>
      <c r="N363" s="17" t="s">
        <v>52</v>
      </c>
      <c r="O363" s="35" t="s">
        <v>53</v>
      </c>
      <c r="P363" s="36" t="str">
        <f t="shared" si="83"/>
        <v>New Client</v>
      </c>
      <c r="Q363" s="39" t="str">
        <f t="shared" si="4"/>
        <v>No</v>
      </c>
      <c r="R363" s="40" t="str">
        <f t="shared" si="5"/>
        <v/>
      </c>
    </row>
    <row r="364" ht="14.25" customHeight="1" spans="1:18">
      <c r="A364" s="30" t="s">
        <v>458</v>
      </c>
      <c r="B364" s="17">
        <v>227</v>
      </c>
      <c r="C364" s="17" t="s">
        <v>35</v>
      </c>
      <c r="D364" s="17" t="s">
        <v>36</v>
      </c>
      <c r="E364" s="17" t="s">
        <v>132</v>
      </c>
      <c r="F364" s="31" t="str">
        <f>VLOOKUP(G364,'Policy Type'!$A:$B,2,FALSE)</f>
        <v>Others</v>
      </c>
      <c r="G364" s="17" t="s">
        <v>217</v>
      </c>
      <c r="H364" s="32">
        <v>45188</v>
      </c>
      <c r="I364" s="32">
        <v>45553</v>
      </c>
      <c r="J364" s="34">
        <v>1154600</v>
      </c>
      <c r="K364" s="34">
        <f t="shared" si="80"/>
        <v>207828</v>
      </c>
      <c r="L364" s="34">
        <f t="shared" si="81"/>
        <v>1362428</v>
      </c>
      <c r="M364" s="17">
        <f t="shared" si="102"/>
        <v>204364.2</v>
      </c>
      <c r="N364" s="17" t="s">
        <v>52</v>
      </c>
      <c r="O364" s="35" t="s">
        <v>53</v>
      </c>
      <c r="P364" s="36" t="str">
        <f t="shared" si="83"/>
        <v>Old Client</v>
      </c>
      <c r="Q364" s="39" t="str">
        <f t="shared" si="4"/>
        <v>No</v>
      </c>
      <c r="R364" s="40" t="str">
        <f t="shared" si="5"/>
        <v/>
      </c>
    </row>
    <row r="365" ht="14.25" customHeight="1" spans="1:18">
      <c r="A365" s="30" t="s">
        <v>459</v>
      </c>
      <c r="B365" s="17">
        <v>418</v>
      </c>
      <c r="C365" s="17" t="s">
        <v>46</v>
      </c>
      <c r="D365" s="17" t="s">
        <v>88</v>
      </c>
      <c r="E365" s="17" t="s">
        <v>60</v>
      </c>
      <c r="F365" s="31" t="str">
        <f>VLOOKUP(G365,'Policy Type'!$A:$B,2,FALSE)</f>
        <v>Others</v>
      </c>
      <c r="G365" s="17" t="s">
        <v>170</v>
      </c>
      <c r="H365" s="32">
        <v>45186</v>
      </c>
      <c r="I365" s="32">
        <v>45551</v>
      </c>
      <c r="J365" s="34">
        <v>787100</v>
      </c>
      <c r="K365" s="34">
        <f t="shared" si="80"/>
        <v>141678</v>
      </c>
      <c r="L365" s="34">
        <f t="shared" si="81"/>
        <v>928778</v>
      </c>
      <c r="M365" s="17">
        <f t="shared" ref="M365:M366" si="103">L365*0.05</f>
        <v>46438.9</v>
      </c>
      <c r="N365" s="17" t="s">
        <v>52</v>
      </c>
      <c r="O365" s="35" t="s">
        <v>53</v>
      </c>
      <c r="P365" s="36" t="str">
        <f t="shared" si="83"/>
        <v>New Client</v>
      </c>
      <c r="Q365" s="39" t="str">
        <f t="shared" si="4"/>
        <v>No</v>
      </c>
      <c r="R365" s="40" t="str">
        <f t="shared" si="5"/>
        <v/>
      </c>
    </row>
    <row r="366" ht="14.25" customHeight="1" spans="1:18">
      <c r="A366" s="30" t="s">
        <v>460</v>
      </c>
      <c r="B366" s="17">
        <v>419</v>
      </c>
      <c r="C366" s="17" t="s">
        <v>46</v>
      </c>
      <c r="D366" s="17" t="s">
        <v>66</v>
      </c>
      <c r="E366" s="17" t="s">
        <v>43</v>
      </c>
      <c r="F366" s="31" t="str">
        <f>VLOOKUP(G366,'Policy Type'!$A:$B,2,FALSE)</f>
        <v>P&amp;C</v>
      </c>
      <c r="G366" s="17" t="s">
        <v>55</v>
      </c>
      <c r="H366" s="32">
        <v>45185</v>
      </c>
      <c r="I366" s="32">
        <v>45550</v>
      </c>
      <c r="J366" s="34">
        <v>148444</v>
      </c>
      <c r="K366" s="34">
        <f t="shared" si="80"/>
        <v>26719.92</v>
      </c>
      <c r="L366" s="34">
        <f t="shared" si="81"/>
        <v>175163.92</v>
      </c>
      <c r="M366" s="17">
        <f t="shared" si="103"/>
        <v>8758.196</v>
      </c>
      <c r="N366" s="17" t="s">
        <v>52</v>
      </c>
      <c r="O366" s="35" t="s">
        <v>53</v>
      </c>
      <c r="P366" s="36" t="str">
        <f t="shared" si="83"/>
        <v>New Client</v>
      </c>
      <c r="Q366" s="39" t="str">
        <f t="shared" si="4"/>
        <v>No</v>
      </c>
      <c r="R366" s="40" t="str">
        <f t="shared" si="5"/>
        <v/>
      </c>
    </row>
    <row r="367" ht="14.25" customHeight="1" spans="1:18">
      <c r="A367" s="30" t="s">
        <v>461</v>
      </c>
      <c r="B367" s="17">
        <v>420</v>
      </c>
      <c r="C367" s="17" t="s">
        <v>35</v>
      </c>
      <c r="D367" s="17" t="s">
        <v>36</v>
      </c>
      <c r="E367" s="17" t="s">
        <v>43</v>
      </c>
      <c r="F367" s="31" t="str">
        <f>VLOOKUP(G367,'Policy Type'!$A:$B,2,FALSE)</f>
        <v>P&amp;C</v>
      </c>
      <c r="G367" s="17" t="s">
        <v>51</v>
      </c>
      <c r="H367" s="32">
        <v>45187</v>
      </c>
      <c r="I367" s="32">
        <v>45552</v>
      </c>
      <c r="J367" s="34">
        <v>153400</v>
      </c>
      <c r="K367" s="34">
        <f t="shared" si="80"/>
        <v>27612</v>
      </c>
      <c r="L367" s="34">
        <f t="shared" si="81"/>
        <v>181012</v>
      </c>
      <c r="M367" s="17">
        <f t="shared" ref="M367:M368" si="104">L367*0.2</f>
        <v>36202.4</v>
      </c>
      <c r="N367" s="17" t="s">
        <v>52</v>
      </c>
      <c r="O367" s="35" t="s">
        <v>53</v>
      </c>
      <c r="P367" s="36" t="str">
        <f t="shared" si="83"/>
        <v>New Client</v>
      </c>
      <c r="Q367" s="39" t="str">
        <f t="shared" si="4"/>
        <v>No</v>
      </c>
      <c r="R367" s="40" t="str">
        <f t="shared" si="5"/>
        <v/>
      </c>
    </row>
    <row r="368" ht="14.25" customHeight="1" spans="1:18">
      <c r="A368" s="30" t="s">
        <v>462</v>
      </c>
      <c r="B368" s="17">
        <v>421</v>
      </c>
      <c r="C368" s="17" t="s">
        <v>35</v>
      </c>
      <c r="D368" s="17" t="s">
        <v>36</v>
      </c>
      <c r="E368" s="17" t="s">
        <v>43</v>
      </c>
      <c r="F368" s="31" t="str">
        <f>VLOOKUP(G368,'Policy Type'!$A:$B,2,FALSE)</f>
        <v>P&amp;C</v>
      </c>
      <c r="G368" s="17" t="s">
        <v>51</v>
      </c>
      <c r="H368" s="32">
        <v>45187</v>
      </c>
      <c r="I368" s="32">
        <v>45552</v>
      </c>
      <c r="J368" s="34">
        <v>339300</v>
      </c>
      <c r="K368" s="34">
        <f t="shared" si="80"/>
        <v>61074</v>
      </c>
      <c r="L368" s="34">
        <f t="shared" si="81"/>
        <v>400374</v>
      </c>
      <c r="M368" s="17">
        <f t="shared" si="104"/>
        <v>80074.8</v>
      </c>
      <c r="N368" s="17" t="s">
        <v>52</v>
      </c>
      <c r="O368" s="35" t="s">
        <v>53</v>
      </c>
      <c r="P368" s="36" t="str">
        <f t="shared" si="83"/>
        <v>Old Client</v>
      </c>
      <c r="Q368" s="39" t="str">
        <f t="shared" si="4"/>
        <v>No</v>
      </c>
      <c r="R368" s="40" t="str">
        <f t="shared" si="5"/>
        <v/>
      </c>
    </row>
    <row r="369" ht="14.25" customHeight="1" spans="1:18">
      <c r="A369" s="30" t="s">
        <v>463</v>
      </c>
      <c r="B369" s="17">
        <v>423</v>
      </c>
      <c r="C369" s="17" t="s">
        <v>35</v>
      </c>
      <c r="D369" s="17" t="s">
        <v>36</v>
      </c>
      <c r="E369" s="17" t="s">
        <v>132</v>
      </c>
      <c r="F369" s="31" t="str">
        <f>VLOOKUP(G369,'Policy Type'!$A:$B,2,FALSE)</f>
        <v>Others</v>
      </c>
      <c r="G369" s="17" t="s">
        <v>156</v>
      </c>
      <c r="H369" s="32">
        <v>45184</v>
      </c>
      <c r="I369" s="32">
        <v>45549</v>
      </c>
      <c r="J369" s="34">
        <v>224200</v>
      </c>
      <c r="K369" s="34">
        <f t="shared" si="80"/>
        <v>40356</v>
      </c>
      <c r="L369" s="34">
        <f t="shared" si="81"/>
        <v>264556</v>
      </c>
      <c r="M369" s="17">
        <f t="shared" ref="M369:M372" si="105">L369*0.15</f>
        <v>39683.4</v>
      </c>
      <c r="N369" s="17" t="s">
        <v>52</v>
      </c>
      <c r="O369" s="35" t="s">
        <v>53</v>
      </c>
      <c r="P369" s="36" t="str">
        <f t="shared" si="83"/>
        <v>New Client</v>
      </c>
      <c r="Q369" s="39" t="str">
        <f t="shared" si="4"/>
        <v>No</v>
      </c>
      <c r="R369" s="40" t="str">
        <f t="shared" si="5"/>
        <v/>
      </c>
    </row>
    <row r="370" ht="14.25" customHeight="1" spans="1:18">
      <c r="A370" s="30" t="s">
        <v>464</v>
      </c>
      <c r="B370" s="17">
        <v>424</v>
      </c>
      <c r="C370" s="17" t="s">
        <v>42</v>
      </c>
      <c r="D370" s="17" t="s">
        <v>36</v>
      </c>
      <c r="E370" s="17" t="s">
        <v>43</v>
      </c>
      <c r="F370" s="31" t="str">
        <f>VLOOKUP(G370,'Policy Type'!$A:$B,2,FALSE)</f>
        <v>Others</v>
      </c>
      <c r="G370" s="17" t="s">
        <v>160</v>
      </c>
      <c r="H370" s="32">
        <v>45196</v>
      </c>
      <c r="I370" s="32">
        <v>45561</v>
      </c>
      <c r="J370" s="34">
        <v>1312200</v>
      </c>
      <c r="K370" s="34">
        <f t="shared" si="80"/>
        <v>236196</v>
      </c>
      <c r="L370" s="34">
        <f t="shared" si="81"/>
        <v>1548396</v>
      </c>
      <c r="M370" s="17">
        <f t="shared" si="105"/>
        <v>232259.4</v>
      </c>
      <c r="N370" s="17" t="s">
        <v>52</v>
      </c>
      <c r="O370" s="35" t="s">
        <v>53</v>
      </c>
      <c r="P370" s="36" t="str">
        <f t="shared" si="83"/>
        <v>Old Client</v>
      </c>
      <c r="Q370" s="39" t="str">
        <f t="shared" si="4"/>
        <v>Yes</v>
      </c>
      <c r="R370" s="40" t="str">
        <f t="shared" si="5"/>
        <v>Cross-Sold</v>
      </c>
    </row>
    <row r="371" ht="14.25" customHeight="1" spans="1:18">
      <c r="A371" s="30" t="s">
        <v>465</v>
      </c>
      <c r="B371" s="17">
        <v>425</v>
      </c>
      <c r="C371" s="17" t="s">
        <v>35</v>
      </c>
      <c r="D371" s="17" t="s">
        <v>36</v>
      </c>
      <c r="E371" s="17" t="s">
        <v>60</v>
      </c>
      <c r="F371" s="31" t="str">
        <f>VLOOKUP(G371,'Policy Type'!$A:$B,2,FALSE)</f>
        <v>Others</v>
      </c>
      <c r="G371" s="17" t="s">
        <v>170</v>
      </c>
      <c r="H371" s="32">
        <v>45191</v>
      </c>
      <c r="I371" s="32">
        <v>45556</v>
      </c>
      <c r="J371" s="34">
        <v>4325100</v>
      </c>
      <c r="K371" s="34">
        <f t="shared" si="80"/>
        <v>778518</v>
      </c>
      <c r="L371" s="34">
        <f t="shared" si="81"/>
        <v>5103618</v>
      </c>
      <c r="M371" s="17">
        <f t="shared" si="105"/>
        <v>765542.7</v>
      </c>
      <c r="N371" s="17" t="s">
        <v>52</v>
      </c>
      <c r="O371" s="35" t="s">
        <v>53</v>
      </c>
      <c r="P371" s="36" t="str">
        <f t="shared" si="83"/>
        <v>New Client</v>
      </c>
      <c r="Q371" s="39" t="str">
        <f t="shared" si="4"/>
        <v>No</v>
      </c>
      <c r="R371" s="40" t="str">
        <f t="shared" si="5"/>
        <v/>
      </c>
    </row>
    <row r="372" ht="14.25" customHeight="1" spans="1:18">
      <c r="A372" s="30" t="s">
        <v>466</v>
      </c>
      <c r="B372" s="17">
        <v>426</v>
      </c>
      <c r="C372" s="17" t="s">
        <v>57</v>
      </c>
      <c r="D372" s="17" t="s">
        <v>36</v>
      </c>
      <c r="E372" s="17" t="s">
        <v>60</v>
      </c>
      <c r="F372" s="31" t="str">
        <f>VLOOKUP(G372,'Policy Type'!$A:$B,2,FALSE)</f>
        <v>Others</v>
      </c>
      <c r="G372" s="17" t="s">
        <v>170</v>
      </c>
      <c r="H372" s="32">
        <v>45189</v>
      </c>
      <c r="I372" s="32">
        <v>45554</v>
      </c>
      <c r="J372" s="34">
        <v>4672300</v>
      </c>
      <c r="K372" s="34">
        <f t="shared" si="80"/>
        <v>841014</v>
      </c>
      <c r="L372" s="34">
        <f t="shared" si="81"/>
        <v>5513314</v>
      </c>
      <c r="M372" s="17">
        <f t="shared" si="105"/>
        <v>826997.1</v>
      </c>
      <c r="N372" s="17" t="s">
        <v>52</v>
      </c>
      <c r="O372" s="35" t="s">
        <v>53</v>
      </c>
      <c r="P372" s="36" t="str">
        <f t="shared" si="83"/>
        <v>Old Client</v>
      </c>
      <c r="Q372" s="39" t="str">
        <f t="shared" si="4"/>
        <v>No</v>
      </c>
      <c r="R372" s="40" t="str">
        <f t="shared" si="5"/>
        <v/>
      </c>
    </row>
    <row r="373" ht="14.25" customHeight="1" spans="1:18">
      <c r="A373" s="30" t="s">
        <v>467</v>
      </c>
      <c r="B373" s="17">
        <v>426</v>
      </c>
      <c r="C373" s="17" t="s">
        <v>46</v>
      </c>
      <c r="D373" s="17" t="s">
        <v>76</v>
      </c>
      <c r="E373" s="17" t="s">
        <v>60</v>
      </c>
      <c r="F373" s="31" t="str">
        <f>VLOOKUP(G373,'Policy Type'!$A:$B,2,FALSE)</f>
        <v>Others</v>
      </c>
      <c r="G373" s="17" t="s">
        <v>245</v>
      </c>
      <c r="H373" s="32">
        <v>45198</v>
      </c>
      <c r="I373" s="32">
        <v>45563</v>
      </c>
      <c r="J373" s="34">
        <v>594800</v>
      </c>
      <c r="K373" s="34">
        <f t="shared" si="80"/>
        <v>107064</v>
      </c>
      <c r="L373" s="34">
        <f t="shared" si="81"/>
        <v>701864</v>
      </c>
      <c r="M373" s="17">
        <f>L373*0.05</f>
        <v>35093.2</v>
      </c>
      <c r="N373" s="17" t="s">
        <v>52</v>
      </c>
      <c r="O373" s="35" t="s">
        <v>53</v>
      </c>
      <c r="P373" s="36" t="str">
        <f t="shared" si="83"/>
        <v>Old Client</v>
      </c>
      <c r="Q373" s="39" t="str">
        <f t="shared" si="4"/>
        <v>No</v>
      </c>
      <c r="R373" s="40" t="str">
        <f t="shared" si="5"/>
        <v/>
      </c>
    </row>
    <row r="374" ht="14.25" customHeight="1" spans="1:18">
      <c r="A374" s="30" t="s">
        <v>468</v>
      </c>
      <c r="B374" s="17">
        <v>303</v>
      </c>
      <c r="C374" s="17" t="s">
        <v>35</v>
      </c>
      <c r="D374" s="17" t="s">
        <v>36</v>
      </c>
      <c r="E374" s="17" t="s">
        <v>108</v>
      </c>
      <c r="F374" s="31" t="str">
        <f>VLOOKUP(G374,'Policy Type'!$A:$B,2,FALSE)</f>
        <v>Liability</v>
      </c>
      <c r="G374" s="17" t="s">
        <v>105</v>
      </c>
      <c r="H374" s="32">
        <v>45163</v>
      </c>
      <c r="I374" s="32">
        <v>45528</v>
      </c>
      <c r="J374" s="34">
        <v>30208000</v>
      </c>
      <c r="K374" s="34">
        <f t="shared" si="80"/>
        <v>5437440</v>
      </c>
      <c r="L374" s="34">
        <f t="shared" si="81"/>
        <v>35645440</v>
      </c>
      <c r="M374" s="17">
        <f t="shared" ref="M374:M376" si="106">L374*0.2</f>
        <v>7129088</v>
      </c>
      <c r="N374" s="17" t="s">
        <v>39</v>
      </c>
      <c r="O374" s="35" t="s">
        <v>49</v>
      </c>
      <c r="P374" s="36" t="str">
        <f t="shared" si="83"/>
        <v>Old Client</v>
      </c>
      <c r="Q374" s="39" t="str">
        <f t="shared" si="4"/>
        <v>Yes</v>
      </c>
      <c r="R374" s="40" t="str">
        <f t="shared" si="5"/>
        <v/>
      </c>
    </row>
    <row r="375" ht="14.25" customHeight="1" spans="1:18">
      <c r="A375" s="30" t="s">
        <v>469</v>
      </c>
      <c r="B375" s="17">
        <v>303</v>
      </c>
      <c r="C375" s="17" t="s">
        <v>42</v>
      </c>
      <c r="D375" s="17" t="s">
        <v>36</v>
      </c>
      <c r="E375" s="17" t="s">
        <v>108</v>
      </c>
      <c r="F375" s="31" t="str">
        <f>VLOOKUP(G375,'Policy Type'!$A:$B,2,FALSE)</f>
        <v>Liability</v>
      </c>
      <c r="G375" s="17" t="s">
        <v>140</v>
      </c>
      <c r="H375" s="32">
        <v>45163</v>
      </c>
      <c r="I375" s="32">
        <v>45528</v>
      </c>
      <c r="J375" s="34">
        <v>16520000</v>
      </c>
      <c r="K375" s="34">
        <f t="shared" si="80"/>
        <v>2973600</v>
      </c>
      <c r="L375" s="34">
        <f t="shared" si="81"/>
        <v>19493600</v>
      </c>
      <c r="M375" s="17">
        <f t="shared" si="106"/>
        <v>3898720</v>
      </c>
      <c r="N375" s="17" t="s">
        <v>39</v>
      </c>
      <c r="O375" s="35" t="s">
        <v>49</v>
      </c>
      <c r="P375" s="36" t="str">
        <f t="shared" si="83"/>
        <v>Old Client</v>
      </c>
      <c r="Q375" s="39" t="str">
        <f t="shared" si="4"/>
        <v>Yes</v>
      </c>
      <c r="R375" s="40" t="str">
        <f t="shared" si="5"/>
        <v/>
      </c>
    </row>
    <row r="376" ht="14.25" customHeight="1" spans="1:18">
      <c r="A376" s="30" t="s">
        <v>470</v>
      </c>
      <c r="B376" s="17">
        <v>427</v>
      </c>
      <c r="C376" s="17" t="s">
        <v>35</v>
      </c>
      <c r="D376" s="17" t="s">
        <v>36</v>
      </c>
      <c r="E376" s="17" t="s">
        <v>37</v>
      </c>
      <c r="F376" s="31" t="str">
        <f>VLOOKUP(G376,'Policy Type'!$A:$B,2,FALSE)</f>
        <v>Liability</v>
      </c>
      <c r="G376" s="17" t="s">
        <v>121</v>
      </c>
      <c r="H376" s="32">
        <v>45185</v>
      </c>
      <c r="I376" s="32">
        <v>45550</v>
      </c>
      <c r="J376" s="34">
        <v>9500000</v>
      </c>
      <c r="K376" s="34">
        <f t="shared" si="80"/>
        <v>1710000</v>
      </c>
      <c r="L376" s="34">
        <f t="shared" si="81"/>
        <v>11210000</v>
      </c>
      <c r="M376" s="17">
        <f t="shared" si="106"/>
        <v>2242000</v>
      </c>
      <c r="N376" s="17" t="s">
        <v>39</v>
      </c>
      <c r="O376" s="35" t="s">
        <v>53</v>
      </c>
      <c r="P376" s="36" t="str">
        <f t="shared" si="83"/>
        <v>New Client</v>
      </c>
      <c r="Q376" s="39" t="str">
        <f t="shared" si="4"/>
        <v>Yes</v>
      </c>
      <c r="R376" s="40" t="str">
        <f t="shared" si="5"/>
        <v/>
      </c>
    </row>
    <row r="377" ht="14.25" customHeight="1" spans="1:18">
      <c r="A377" s="30" t="s">
        <v>471</v>
      </c>
      <c r="B377" s="17">
        <v>428</v>
      </c>
      <c r="C377" s="17" t="s">
        <v>35</v>
      </c>
      <c r="D377" s="17" t="s">
        <v>36</v>
      </c>
      <c r="E377" s="17" t="s">
        <v>60</v>
      </c>
      <c r="F377" s="31" t="str">
        <f>VLOOKUP(G377,'Policy Type'!$A:$B,2,FALSE)</f>
        <v>Others</v>
      </c>
      <c r="G377" s="17" t="s">
        <v>170</v>
      </c>
      <c r="H377" s="32">
        <v>45193</v>
      </c>
      <c r="I377" s="32">
        <v>45558</v>
      </c>
      <c r="J377" s="34">
        <v>3332400</v>
      </c>
      <c r="K377" s="34">
        <f t="shared" si="80"/>
        <v>599832</v>
      </c>
      <c r="L377" s="34">
        <f t="shared" si="81"/>
        <v>3932232</v>
      </c>
      <c r="M377" s="17">
        <f>L377*0.15</f>
        <v>589834.8</v>
      </c>
      <c r="N377" s="17" t="s">
        <v>52</v>
      </c>
      <c r="O377" s="35" t="s">
        <v>53</v>
      </c>
      <c r="P377" s="36" t="str">
        <f t="shared" si="83"/>
        <v>New Client</v>
      </c>
      <c r="Q377" s="39" t="str">
        <f t="shared" si="4"/>
        <v>No</v>
      </c>
      <c r="R377" s="40" t="str">
        <f t="shared" si="5"/>
        <v/>
      </c>
    </row>
    <row r="378" ht="14.25" customHeight="1" spans="1:18">
      <c r="A378" s="30" t="s">
        <v>472</v>
      </c>
      <c r="B378" s="17">
        <v>429</v>
      </c>
      <c r="C378" s="17" t="s">
        <v>42</v>
      </c>
      <c r="D378" s="17" t="s">
        <v>36</v>
      </c>
      <c r="E378" s="17" t="s">
        <v>43</v>
      </c>
      <c r="F378" s="31" t="str">
        <f>VLOOKUP(G378,'Policy Type'!$A:$B,2,FALSE)</f>
        <v>P&amp;C</v>
      </c>
      <c r="G378" s="17" t="s">
        <v>55</v>
      </c>
      <c r="H378" s="32">
        <v>45195</v>
      </c>
      <c r="I378" s="32">
        <v>45560</v>
      </c>
      <c r="J378" s="34">
        <v>253346</v>
      </c>
      <c r="K378" s="34">
        <f t="shared" si="80"/>
        <v>45602.28</v>
      </c>
      <c r="L378" s="34">
        <f t="shared" si="81"/>
        <v>298948.28</v>
      </c>
      <c r="M378" s="17">
        <f>L378*0.2</f>
        <v>59789.656</v>
      </c>
      <c r="N378" s="17" t="s">
        <v>52</v>
      </c>
      <c r="O378" s="35" t="s">
        <v>53</v>
      </c>
      <c r="P378" s="36" t="str">
        <f t="shared" si="83"/>
        <v>New Client</v>
      </c>
      <c r="Q378" s="39" t="str">
        <f t="shared" si="4"/>
        <v>No</v>
      </c>
      <c r="R378" s="40" t="str">
        <f t="shared" si="5"/>
        <v/>
      </c>
    </row>
    <row r="379" ht="14.25" customHeight="1" spans="1:18">
      <c r="A379" s="30" t="s">
        <v>473</v>
      </c>
      <c r="B379" s="17">
        <v>430</v>
      </c>
      <c r="C379" s="17" t="s">
        <v>57</v>
      </c>
      <c r="D379" s="17" t="s">
        <v>36</v>
      </c>
      <c r="E379" s="17" t="s">
        <v>84</v>
      </c>
      <c r="F379" s="31" t="str">
        <f>VLOOKUP(G379,'Policy Type'!$A:$B,2,FALSE)</f>
        <v>Others</v>
      </c>
      <c r="G379" s="17" t="s">
        <v>124</v>
      </c>
      <c r="H379" s="32">
        <v>45184</v>
      </c>
      <c r="I379" s="32">
        <v>45549</v>
      </c>
      <c r="J379" s="34">
        <v>123900000</v>
      </c>
      <c r="K379" s="34">
        <f t="shared" si="80"/>
        <v>22302000</v>
      </c>
      <c r="L379" s="34">
        <f t="shared" si="81"/>
        <v>146202000</v>
      </c>
      <c r="M379" s="17">
        <f t="shared" ref="M379:M380" si="107">L379*0.15</f>
        <v>21930300</v>
      </c>
      <c r="N379" s="17" t="s">
        <v>39</v>
      </c>
      <c r="O379" s="35" t="s">
        <v>53</v>
      </c>
      <c r="P379" s="36" t="str">
        <f t="shared" si="83"/>
        <v>Old Client</v>
      </c>
      <c r="Q379" s="39" t="str">
        <f t="shared" si="4"/>
        <v>Yes</v>
      </c>
      <c r="R379" s="40" t="str">
        <f t="shared" si="5"/>
        <v>Cross-Sold</v>
      </c>
    </row>
    <row r="380" ht="14.25" customHeight="1" spans="1:18">
      <c r="A380" s="30" t="s">
        <v>474</v>
      </c>
      <c r="B380" s="17">
        <v>431</v>
      </c>
      <c r="C380" s="17" t="s">
        <v>57</v>
      </c>
      <c r="D380" s="17" t="s">
        <v>36</v>
      </c>
      <c r="E380" s="17" t="s">
        <v>84</v>
      </c>
      <c r="F380" s="31" t="str">
        <f>VLOOKUP(G380,'Policy Type'!$A:$B,2,FALSE)</f>
        <v>Others</v>
      </c>
      <c r="G380" s="17" t="s">
        <v>135</v>
      </c>
      <c r="H380" s="32">
        <v>45183</v>
      </c>
      <c r="I380" s="32">
        <v>45548</v>
      </c>
      <c r="J380" s="34">
        <v>245200</v>
      </c>
      <c r="K380" s="34">
        <f t="shared" si="80"/>
        <v>44136</v>
      </c>
      <c r="L380" s="34">
        <f t="shared" si="81"/>
        <v>289336</v>
      </c>
      <c r="M380" s="17">
        <f t="shared" si="107"/>
        <v>43400.4</v>
      </c>
      <c r="N380" s="17" t="s">
        <v>39</v>
      </c>
      <c r="O380" s="35" t="s">
        <v>49</v>
      </c>
      <c r="P380" s="36" t="str">
        <f t="shared" si="83"/>
        <v>New Client</v>
      </c>
      <c r="Q380" s="39" t="str">
        <f t="shared" si="4"/>
        <v>No</v>
      </c>
      <c r="R380" s="40" t="str">
        <f t="shared" si="5"/>
        <v/>
      </c>
    </row>
    <row r="381" ht="14.25" customHeight="1" spans="1:18">
      <c r="A381" s="30" t="s">
        <v>475</v>
      </c>
      <c r="B381" s="17">
        <v>432</v>
      </c>
      <c r="C381" s="17" t="s">
        <v>42</v>
      </c>
      <c r="D381" s="17" t="s">
        <v>36</v>
      </c>
      <c r="E381" s="17" t="s">
        <v>43</v>
      </c>
      <c r="F381" s="31" t="str">
        <f>VLOOKUP(G381,'Policy Type'!$A:$B,2,FALSE)</f>
        <v>P&amp;C</v>
      </c>
      <c r="G381" s="17" t="s">
        <v>55</v>
      </c>
      <c r="H381" s="32">
        <v>45186</v>
      </c>
      <c r="I381" s="32">
        <v>45551</v>
      </c>
      <c r="J381" s="34">
        <v>121776</v>
      </c>
      <c r="K381" s="34">
        <f t="shared" si="80"/>
        <v>21919.68</v>
      </c>
      <c r="L381" s="34">
        <f t="shared" si="81"/>
        <v>143695.68</v>
      </c>
      <c r="M381" s="17">
        <f>L381*0.2</f>
        <v>28739.136</v>
      </c>
      <c r="N381" s="17" t="s">
        <v>39</v>
      </c>
      <c r="O381" s="35" t="s">
        <v>53</v>
      </c>
      <c r="P381" s="36" t="str">
        <f t="shared" si="83"/>
        <v>Old Client</v>
      </c>
      <c r="Q381" s="39" t="str">
        <f t="shared" si="4"/>
        <v>Yes</v>
      </c>
      <c r="R381" s="40" t="str">
        <f t="shared" si="5"/>
        <v>Cross-Sold</v>
      </c>
    </row>
    <row r="382" ht="14.25" customHeight="1" spans="1:18">
      <c r="A382" s="30" t="s">
        <v>476</v>
      </c>
      <c r="B382" s="17">
        <v>433</v>
      </c>
      <c r="C382" s="17" t="s">
        <v>42</v>
      </c>
      <c r="D382" s="17" t="s">
        <v>36</v>
      </c>
      <c r="E382" s="17" t="s">
        <v>60</v>
      </c>
      <c r="F382" s="31" t="str">
        <f>VLOOKUP(G382,'Policy Type'!$A:$B,2,FALSE)</f>
        <v>Others</v>
      </c>
      <c r="G382" s="17" t="s">
        <v>170</v>
      </c>
      <c r="H382" s="32">
        <v>45185</v>
      </c>
      <c r="I382" s="32">
        <v>45550</v>
      </c>
      <c r="J382" s="34">
        <v>3012400</v>
      </c>
      <c r="K382" s="34">
        <f t="shared" si="80"/>
        <v>542232</v>
      </c>
      <c r="L382" s="34">
        <f t="shared" si="81"/>
        <v>3554632</v>
      </c>
      <c r="M382" s="17">
        <f>L382*0.15</f>
        <v>533194.8</v>
      </c>
      <c r="N382" s="17" t="s">
        <v>52</v>
      </c>
      <c r="O382" s="35" t="s">
        <v>53</v>
      </c>
      <c r="P382" s="36" t="str">
        <f t="shared" si="83"/>
        <v>New Client</v>
      </c>
      <c r="Q382" s="39" t="str">
        <f t="shared" si="4"/>
        <v>No</v>
      </c>
      <c r="R382" s="40" t="str">
        <f t="shared" si="5"/>
        <v/>
      </c>
    </row>
    <row r="383" ht="14.25" customHeight="1" spans="1:18">
      <c r="A383" s="30" t="s">
        <v>477</v>
      </c>
      <c r="B383" s="17">
        <v>434</v>
      </c>
      <c r="C383" s="17" t="s">
        <v>46</v>
      </c>
      <c r="D383" s="17" t="s">
        <v>88</v>
      </c>
      <c r="E383" s="17" t="s">
        <v>60</v>
      </c>
      <c r="F383" s="31" t="str">
        <f>VLOOKUP(G383,'Policy Type'!$A:$B,2,FALSE)</f>
        <v>Others</v>
      </c>
      <c r="G383" s="17" t="s">
        <v>478</v>
      </c>
      <c r="H383" s="32">
        <v>45187</v>
      </c>
      <c r="I383" s="32">
        <v>45552</v>
      </c>
      <c r="J383" s="34">
        <v>309100</v>
      </c>
      <c r="K383" s="34">
        <f t="shared" si="80"/>
        <v>55638</v>
      </c>
      <c r="L383" s="34">
        <f t="shared" si="81"/>
        <v>364738</v>
      </c>
      <c r="M383" s="17">
        <f t="shared" ref="M383:M385" si="108">L383*0.05</f>
        <v>18236.9</v>
      </c>
      <c r="N383" s="17" t="s">
        <v>52</v>
      </c>
      <c r="O383" s="35" t="s">
        <v>53</v>
      </c>
      <c r="P383" s="36" t="str">
        <f t="shared" si="83"/>
        <v>Old Client</v>
      </c>
      <c r="Q383" s="39" t="str">
        <f t="shared" si="4"/>
        <v>No</v>
      </c>
      <c r="R383" s="40" t="str">
        <f t="shared" si="5"/>
        <v/>
      </c>
    </row>
    <row r="384" ht="14.25" customHeight="1" spans="1:18">
      <c r="A384" s="30" t="s">
        <v>479</v>
      </c>
      <c r="B384" s="17">
        <v>435</v>
      </c>
      <c r="C384" s="17" t="s">
        <v>46</v>
      </c>
      <c r="D384" s="17" t="s">
        <v>88</v>
      </c>
      <c r="E384" s="17" t="s">
        <v>84</v>
      </c>
      <c r="F384" s="31" t="str">
        <f>VLOOKUP(G384,'Policy Type'!$A:$B,2,FALSE)</f>
        <v>Liability</v>
      </c>
      <c r="G384" s="17" t="s">
        <v>58</v>
      </c>
      <c r="H384" s="32">
        <v>45171</v>
      </c>
      <c r="I384" s="32">
        <v>45536</v>
      </c>
      <c r="J384" s="34">
        <v>1534000</v>
      </c>
      <c r="K384" s="34">
        <f t="shared" si="80"/>
        <v>276120</v>
      </c>
      <c r="L384" s="34">
        <f t="shared" si="81"/>
        <v>1810120</v>
      </c>
      <c r="M384" s="17">
        <f t="shared" si="108"/>
        <v>90506</v>
      </c>
      <c r="N384" s="17" t="s">
        <v>39</v>
      </c>
      <c r="O384" s="35" t="s">
        <v>53</v>
      </c>
      <c r="P384" s="36" t="str">
        <f t="shared" si="83"/>
        <v>Old Client</v>
      </c>
      <c r="Q384" s="39" t="str">
        <f t="shared" si="4"/>
        <v>Yes</v>
      </c>
      <c r="R384" s="40" t="str">
        <f t="shared" si="5"/>
        <v/>
      </c>
    </row>
    <row r="385" ht="14.25" customHeight="1" spans="1:18">
      <c r="A385" s="30" t="s">
        <v>480</v>
      </c>
      <c r="B385" s="17">
        <v>435</v>
      </c>
      <c r="C385" s="17" t="s">
        <v>46</v>
      </c>
      <c r="D385" s="17" t="s">
        <v>76</v>
      </c>
      <c r="E385" s="17" t="s">
        <v>84</v>
      </c>
      <c r="F385" s="31" t="str">
        <f>VLOOKUP(G385,'Policy Type'!$A:$B,2,FALSE)</f>
        <v>Liability</v>
      </c>
      <c r="G385" s="17" t="s">
        <v>86</v>
      </c>
      <c r="H385" s="32">
        <v>45171</v>
      </c>
      <c r="I385" s="32">
        <v>45536</v>
      </c>
      <c r="J385" s="34">
        <v>7906000</v>
      </c>
      <c r="K385" s="34">
        <f t="shared" si="80"/>
        <v>1423080</v>
      </c>
      <c r="L385" s="34">
        <f t="shared" si="81"/>
        <v>9329080</v>
      </c>
      <c r="M385" s="17">
        <f t="shared" si="108"/>
        <v>466454</v>
      </c>
      <c r="N385" s="17" t="s">
        <v>39</v>
      </c>
      <c r="O385" s="35" t="s">
        <v>53</v>
      </c>
      <c r="P385" s="36" t="str">
        <f t="shared" si="83"/>
        <v>Old Client</v>
      </c>
      <c r="Q385" s="39" t="str">
        <f t="shared" si="4"/>
        <v>Yes</v>
      </c>
      <c r="R385" s="40" t="str">
        <f t="shared" si="5"/>
        <v/>
      </c>
    </row>
    <row r="386" ht="14.25" customHeight="1" spans="1:18">
      <c r="A386" s="30" t="s">
        <v>481</v>
      </c>
      <c r="B386" s="17">
        <v>435</v>
      </c>
      <c r="C386" s="17" t="s">
        <v>57</v>
      </c>
      <c r="D386" s="17" t="s">
        <v>36</v>
      </c>
      <c r="E386" s="17" t="s">
        <v>84</v>
      </c>
      <c r="F386" s="31" t="str">
        <f>VLOOKUP(G386,'Policy Type'!$A:$B,2,FALSE)</f>
        <v>Liability</v>
      </c>
      <c r="G386" s="17" t="s">
        <v>101</v>
      </c>
      <c r="H386" s="32">
        <v>45171</v>
      </c>
      <c r="I386" s="32">
        <v>45536</v>
      </c>
      <c r="J386" s="34">
        <v>1534000</v>
      </c>
      <c r="K386" s="34">
        <f t="shared" si="80"/>
        <v>276120</v>
      </c>
      <c r="L386" s="34">
        <f t="shared" si="81"/>
        <v>1810120</v>
      </c>
      <c r="M386" s="17">
        <f>L386*0.2</f>
        <v>362024</v>
      </c>
      <c r="N386" s="17" t="s">
        <v>39</v>
      </c>
      <c r="O386" s="35" t="s">
        <v>53</v>
      </c>
      <c r="P386" s="36" t="str">
        <f t="shared" si="83"/>
        <v>Old Client</v>
      </c>
      <c r="Q386" s="39" t="str">
        <f t="shared" si="4"/>
        <v>Yes</v>
      </c>
      <c r="R386" s="40" t="str">
        <f t="shared" si="5"/>
        <v/>
      </c>
    </row>
    <row r="387" ht="14.25" customHeight="1" spans="1:18">
      <c r="A387" s="30"/>
      <c r="B387" s="17"/>
      <c r="C387" s="17"/>
      <c r="D387" s="17"/>
      <c r="E387" s="17"/>
      <c r="F387" s="31"/>
      <c r="G387" s="17"/>
      <c r="H387" s="32"/>
      <c r="I387" s="17"/>
      <c r="J387" s="34"/>
      <c r="K387" s="34"/>
      <c r="L387" s="17"/>
      <c r="M387" s="17"/>
      <c r="N387" s="17" t="s">
        <v>39</v>
      </c>
      <c r="O387" s="35" t="s">
        <v>277</v>
      </c>
      <c r="P387" s="36"/>
      <c r="Q387" s="39" t="str">
        <f t="shared" si="4"/>
        <v>No</v>
      </c>
      <c r="R387" s="40" t="str">
        <f t="shared" si="5"/>
        <v/>
      </c>
    </row>
    <row r="388" ht="14.25" customHeight="1" spans="1:18">
      <c r="A388" s="30" t="s">
        <v>482</v>
      </c>
      <c r="B388" s="17">
        <v>436</v>
      </c>
      <c r="C388" s="17" t="s">
        <v>35</v>
      </c>
      <c r="D388" s="17" t="s">
        <v>36</v>
      </c>
      <c r="E388" s="17" t="s">
        <v>60</v>
      </c>
      <c r="F388" s="31" t="str">
        <f>VLOOKUP(G388,'Policy Type'!$A:$B,2,FALSE)</f>
        <v>Others</v>
      </c>
      <c r="G388" s="17" t="s">
        <v>170</v>
      </c>
      <c r="H388" s="32">
        <v>45183</v>
      </c>
      <c r="I388" s="32">
        <v>45548</v>
      </c>
      <c r="J388" s="34">
        <v>1396300</v>
      </c>
      <c r="K388" s="34">
        <f t="shared" ref="K388:K465" si="109">J388*0.18</f>
        <v>251334</v>
      </c>
      <c r="L388" s="34">
        <f t="shared" ref="L388:L465" si="110">J388+K388</f>
        <v>1647634</v>
      </c>
      <c r="M388" s="17">
        <f>L388*0.15</f>
        <v>247145.1</v>
      </c>
      <c r="N388" s="17" t="s">
        <v>52</v>
      </c>
      <c r="O388" s="35" t="s">
        <v>53</v>
      </c>
      <c r="P388" s="36" t="str">
        <f t="shared" ref="P388:P465" si="111">IF(COUNTIF(B:B,B388)=1,"New Client","Old Client")</f>
        <v>New Client</v>
      </c>
      <c r="Q388" s="39" t="str">
        <f t="shared" si="4"/>
        <v>No</v>
      </c>
      <c r="R388" s="40" t="str">
        <f t="shared" si="5"/>
        <v/>
      </c>
    </row>
    <row r="389" ht="14.25" customHeight="1" spans="1:18">
      <c r="A389" s="30" t="s">
        <v>483</v>
      </c>
      <c r="B389" s="17">
        <v>430</v>
      </c>
      <c r="C389" s="17" t="s">
        <v>46</v>
      </c>
      <c r="D389" s="17" t="s">
        <v>88</v>
      </c>
      <c r="E389" s="17" t="s">
        <v>78</v>
      </c>
      <c r="F389" s="31" t="str">
        <f>VLOOKUP(G389,'Policy Type'!$A:$B,2,FALSE)</f>
        <v>Liability</v>
      </c>
      <c r="G389" s="17" t="s">
        <v>121</v>
      </c>
      <c r="H389" s="32">
        <v>45184</v>
      </c>
      <c r="I389" s="32">
        <v>45549</v>
      </c>
      <c r="J389" s="34">
        <v>1932200</v>
      </c>
      <c r="K389" s="34">
        <f t="shared" si="109"/>
        <v>347796</v>
      </c>
      <c r="L389" s="34">
        <f t="shared" si="110"/>
        <v>2279996</v>
      </c>
      <c r="M389" s="17">
        <f>L389*0.05</f>
        <v>113999.8</v>
      </c>
      <c r="N389" s="17" t="s">
        <v>39</v>
      </c>
      <c r="O389" s="35" t="s">
        <v>49</v>
      </c>
      <c r="P389" s="36" t="str">
        <f t="shared" si="111"/>
        <v>Old Client</v>
      </c>
      <c r="Q389" s="39" t="str">
        <f t="shared" si="4"/>
        <v>Yes</v>
      </c>
      <c r="R389" s="40" t="str">
        <f t="shared" si="5"/>
        <v/>
      </c>
    </row>
    <row r="390" ht="14.25" customHeight="1" spans="1:18">
      <c r="A390" s="30" t="s">
        <v>484</v>
      </c>
      <c r="B390" s="17">
        <v>437</v>
      </c>
      <c r="C390" s="17" t="s">
        <v>35</v>
      </c>
      <c r="D390" s="17" t="s">
        <v>36</v>
      </c>
      <c r="E390" s="17" t="s">
        <v>485</v>
      </c>
      <c r="F390" s="31" t="str">
        <f>VLOOKUP(G390,'Policy Type'!$A:$B,2,FALSE)</f>
        <v>Others</v>
      </c>
      <c r="G390" s="17" t="s">
        <v>124</v>
      </c>
      <c r="H390" s="32">
        <v>45184</v>
      </c>
      <c r="I390" s="32">
        <v>45549</v>
      </c>
      <c r="J390" s="34">
        <v>17104900</v>
      </c>
      <c r="K390" s="34">
        <f t="shared" si="109"/>
        <v>3078882</v>
      </c>
      <c r="L390" s="34">
        <f t="shared" si="110"/>
        <v>20183782</v>
      </c>
      <c r="M390" s="17">
        <f>L390*0.15</f>
        <v>3027567.3</v>
      </c>
      <c r="N390" s="17" t="s">
        <v>39</v>
      </c>
      <c r="O390" s="35" t="s">
        <v>49</v>
      </c>
      <c r="P390" s="36" t="str">
        <f t="shared" si="111"/>
        <v>New Client</v>
      </c>
      <c r="Q390" s="39" t="str">
        <f t="shared" si="4"/>
        <v>No</v>
      </c>
      <c r="R390" s="40" t="str">
        <f t="shared" si="5"/>
        <v/>
      </c>
    </row>
    <row r="391" ht="14.25" customHeight="1" spans="1:18">
      <c r="A391" s="30" t="s">
        <v>486</v>
      </c>
      <c r="B391" s="17">
        <v>438</v>
      </c>
      <c r="C391" s="17" t="s">
        <v>46</v>
      </c>
      <c r="D391" s="17" t="s">
        <v>66</v>
      </c>
      <c r="E391" s="17" t="s">
        <v>91</v>
      </c>
      <c r="F391" s="31" t="str">
        <f>VLOOKUP(G391,'Policy Type'!$A:$B,2,FALSE)</f>
        <v>Others</v>
      </c>
      <c r="G391" s="17" t="s">
        <v>487</v>
      </c>
      <c r="H391" s="32">
        <v>45184</v>
      </c>
      <c r="I391" s="32">
        <v>45549</v>
      </c>
      <c r="J391" s="34">
        <v>321600</v>
      </c>
      <c r="K391" s="34">
        <f t="shared" si="109"/>
        <v>57888</v>
      </c>
      <c r="L391" s="34">
        <f t="shared" si="110"/>
        <v>379488</v>
      </c>
      <c r="M391" s="17">
        <f>L391*0.05</f>
        <v>18974.4</v>
      </c>
      <c r="N391" s="17" t="s">
        <v>52</v>
      </c>
      <c r="O391" s="35" t="s">
        <v>49</v>
      </c>
      <c r="P391" s="36" t="str">
        <f t="shared" si="111"/>
        <v>New Client</v>
      </c>
      <c r="Q391" s="39" t="str">
        <f t="shared" si="4"/>
        <v>No</v>
      </c>
      <c r="R391" s="40" t="str">
        <f t="shared" si="5"/>
        <v/>
      </c>
    </row>
    <row r="392" ht="14.25" customHeight="1" spans="1:18">
      <c r="A392" s="30" t="s">
        <v>488</v>
      </c>
      <c r="B392" s="17">
        <v>439</v>
      </c>
      <c r="C392" s="17" t="s">
        <v>57</v>
      </c>
      <c r="D392" s="17" t="s">
        <v>36</v>
      </c>
      <c r="E392" s="17" t="s">
        <v>43</v>
      </c>
      <c r="F392" s="31" t="str">
        <f>VLOOKUP(G392,'Policy Type'!$A:$B,2,FALSE)</f>
        <v>Others</v>
      </c>
      <c r="G392" s="17" t="s">
        <v>111</v>
      </c>
      <c r="H392" s="32">
        <v>45192</v>
      </c>
      <c r="I392" s="32">
        <v>45201</v>
      </c>
      <c r="J392" s="34">
        <v>127600</v>
      </c>
      <c r="K392" s="34">
        <f t="shared" si="109"/>
        <v>22968</v>
      </c>
      <c r="L392" s="34">
        <f t="shared" si="110"/>
        <v>150568</v>
      </c>
      <c r="M392" s="17">
        <f t="shared" ref="M392:M394" si="112">L392*0.15</f>
        <v>22585.2</v>
      </c>
      <c r="N392" s="17" t="s">
        <v>52</v>
      </c>
      <c r="O392" s="35" t="s">
        <v>49</v>
      </c>
      <c r="P392" s="36" t="str">
        <f t="shared" si="111"/>
        <v>New Client</v>
      </c>
      <c r="Q392" s="39" t="str">
        <f t="shared" si="4"/>
        <v>No</v>
      </c>
      <c r="R392" s="40" t="str">
        <f t="shared" si="5"/>
        <v/>
      </c>
    </row>
    <row r="393" ht="14.25" customHeight="1" spans="1:18">
      <c r="A393" s="30" t="s">
        <v>489</v>
      </c>
      <c r="B393" s="17">
        <v>440</v>
      </c>
      <c r="C393" s="17" t="s">
        <v>42</v>
      </c>
      <c r="D393" s="17" t="s">
        <v>36</v>
      </c>
      <c r="E393" s="17" t="s">
        <v>43</v>
      </c>
      <c r="F393" s="31" t="str">
        <f>VLOOKUP(G393,'Policy Type'!$A:$B,2,FALSE)</f>
        <v>Others</v>
      </c>
      <c r="G393" s="17" t="s">
        <v>111</v>
      </c>
      <c r="H393" s="32">
        <v>45192</v>
      </c>
      <c r="I393" s="32">
        <v>45201</v>
      </c>
      <c r="J393" s="34">
        <v>127600</v>
      </c>
      <c r="K393" s="34">
        <f t="shared" si="109"/>
        <v>22968</v>
      </c>
      <c r="L393" s="34">
        <f t="shared" si="110"/>
        <v>150568</v>
      </c>
      <c r="M393" s="17">
        <f t="shared" si="112"/>
        <v>22585.2</v>
      </c>
      <c r="N393" s="17" t="s">
        <v>52</v>
      </c>
      <c r="O393" s="35" t="s">
        <v>49</v>
      </c>
      <c r="P393" s="36" t="str">
        <f t="shared" si="111"/>
        <v>New Client</v>
      </c>
      <c r="Q393" s="39" t="str">
        <f t="shared" si="4"/>
        <v>No</v>
      </c>
      <c r="R393" s="40" t="str">
        <f t="shared" si="5"/>
        <v/>
      </c>
    </row>
    <row r="394" ht="14.25" customHeight="1" spans="1:18">
      <c r="A394" s="30" t="s">
        <v>490</v>
      </c>
      <c r="B394" s="17">
        <v>441</v>
      </c>
      <c r="C394" s="17" t="s">
        <v>57</v>
      </c>
      <c r="D394" s="17" t="s">
        <v>36</v>
      </c>
      <c r="E394" s="17" t="s">
        <v>43</v>
      </c>
      <c r="F394" s="31" t="str">
        <f>VLOOKUP(G394,'Policy Type'!$A:$B,2,FALSE)</f>
        <v>Others</v>
      </c>
      <c r="G394" s="17" t="s">
        <v>111</v>
      </c>
      <c r="H394" s="32">
        <v>45192</v>
      </c>
      <c r="I394" s="32">
        <v>45201</v>
      </c>
      <c r="J394" s="34">
        <v>127600</v>
      </c>
      <c r="K394" s="34">
        <f t="shared" si="109"/>
        <v>22968</v>
      </c>
      <c r="L394" s="34">
        <f t="shared" si="110"/>
        <v>150568</v>
      </c>
      <c r="M394" s="17">
        <f t="shared" si="112"/>
        <v>22585.2</v>
      </c>
      <c r="N394" s="17" t="s">
        <v>52</v>
      </c>
      <c r="O394" s="35" t="s">
        <v>49</v>
      </c>
      <c r="P394" s="36" t="str">
        <f t="shared" si="111"/>
        <v>New Client</v>
      </c>
      <c r="Q394" s="39" t="str">
        <f t="shared" si="4"/>
        <v>No</v>
      </c>
      <c r="R394" s="40" t="str">
        <f t="shared" si="5"/>
        <v/>
      </c>
    </row>
    <row r="395" ht="14.25" customHeight="1" spans="1:18">
      <c r="A395" s="30" t="s">
        <v>491</v>
      </c>
      <c r="B395" s="17">
        <v>442</v>
      </c>
      <c r="C395" s="17" t="s">
        <v>35</v>
      </c>
      <c r="D395" s="17" t="s">
        <v>36</v>
      </c>
      <c r="E395" s="17" t="s">
        <v>43</v>
      </c>
      <c r="F395" s="31" t="str">
        <f>VLOOKUP(G395,'Policy Type'!$A:$B,2,FALSE)</f>
        <v>P&amp;C</v>
      </c>
      <c r="G395" s="17" t="s">
        <v>68</v>
      </c>
      <c r="H395" s="32">
        <v>45186</v>
      </c>
      <c r="I395" s="32">
        <v>45551</v>
      </c>
      <c r="J395" s="34">
        <v>981642</v>
      </c>
      <c r="K395" s="34">
        <f t="shared" si="109"/>
        <v>176695.56</v>
      </c>
      <c r="L395" s="34">
        <f t="shared" si="110"/>
        <v>1158337.56</v>
      </c>
      <c r="M395" s="17">
        <f t="shared" ref="M395:M396" si="113">L395*0.2</f>
        <v>231667.512</v>
      </c>
      <c r="N395" s="17" t="s">
        <v>39</v>
      </c>
      <c r="O395" s="35" t="s">
        <v>53</v>
      </c>
      <c r="P395" s="36" t="str">
        <f t="shared" si="111"/>
        <v>New Client</v>
      </c>
      <c r="Q395" s="39" t="str">
        <f t="shared" si="4"/>
        <v>No</v>
      </c>
      <c r="R395" s="40" t="str">
        <f t="shared" si="5"/>
        <v/>
      </c>
    </row>
    <row r="396" ht="14.25" customHeight="1" spans="1:18">
      <c r="A396" s="30" t="s">
        <v>492</v>
      </c>
      <c r="B396" s="17">
        <v>443</v>
      </c>
      <c r="C396" s="17" t="s">
        <v>57</v>
      </c>
      <c r="D396" s="17" t="s">
        <v>36</v>
      </c>
      <c r="E396" s="17" t="s">
        <v>37</v>
      </c>
      <c r="F396" s="31" t="str">
        <f>VLOOKUP(G396,'Policy Type'!$A:$B,2,FALSE)</f>
        <v>P&amp;C</v>
      </c>
      <c r="G396" s="17" t="s">
        <v>48</v>
      </c>
      <c r="H396" s="32">
        <v>45185</v>
      </c>
      <c r="I396" s="32">
        <v>45550</v>
      </c>
      <c r="J396" s="34">
        <v>1556200</v>
      </c>
      <c r="K396" s="34">
        <f t="shared" si="109"/>
        <v>280116</v>
      </c>
      <c r="L396" s="34">
        <f t="shared" si="110"/>
        <v>1836316</v>
      </c>
      <c r="M396" s="17">
        <f t="shared" si="113"/>
        <v>367263.2</v>
      </c>
      <c r="N396" s="17" t="s">
        <v>39</v>
      </c>
      <c r="O396" s="35" t="s">
        <v>49</v>
      </c>
      <c r="P396" s="36" t="str">
        <f t="shared" si="111"/>
        <v>New Client</v>
      </c>
      <c r="Q396" s="39" t="str">
        <f t="shared" si="4"/>
        <v>No</v>
      </c>
      <c r="R396" s="40" t="str">
        <f t="shared" si="5"/>
        <v/>
      </c>
    </row>
    <row r="397" ht="14.25" customHeight="1" spans="1:18">
      <c r="A397" s="30" t="s">
        <v>493</v>
      </c>
      <c r="B397" s="17">
        <v>444</v>
      </c>
      <c r="C397" s="17" t="s">
        <v>42</v>
      </c>
      <c r="D397" s="17" t="s">
        <v>36</v>
      </c>
      <c r="E397" s="17" t="s">
        <v>91</v>
      </c>
      <c r="F397" s="31" t="str">
        <f>VLOOKUP(G397,'Policy Type'!$A:$B,2,FALSE)</f>
        <v>Others</v>
      </c>
      <c r="G397" s="17" t="s">
        <v>135</v>
      </c>
      <c r="H397" s="32">
        <v>45185</v>
      </c>
      <c r="I397" s="32">
        <v>45550</v>
      </c>
      <c r="J397" s="34">
        <v>137500</v>
      </c>
      <c r="K397" s="34">
        <f t="shared" si="109"/>
        <v>24750</v>
      </c>
      <c r="L397" s="34">
        <f t="shared" si="110"/>
        <v>162250</v>
      </c>
      <c r="M397" s="17">
        <f>L397*0.15</f>
        <v>24337.5</v>
      </c>
      <c r="N397" s="17" t="s">
        <v>39</v>
      </c>
      <c r="O397" s="35" t="s">
        <v>49</v>
      </c>
      <c r="P397" s="36" t="str">
        <f t="shared" si="111"/>
        <v>New Client</v>
      </c>
      <c r="Q397" s="39" t="str">
        <f t="shared" si="4"/>
        <v>No</v>
      </c>
      <c r="R397" s="40" t="str">
        <f t="shared" si="5"/>
        <v/>
      </c>
    </row>
    <row r="398" ht="14.25" customHeight="1" spans="1:18">
      <c r="A398" s="30" t="s">
        <v>494</v>
      </c>
      <c r="B398" s="17">
        <v>445</v>
      </c>
      <c r="C398" s="17" t="s">
        <v>46</v>
      </c>
      <c r="D398" s="17" t="s">
        <v>66</v>
      </c>
      <c r="E398" s="17" t="s">
        <v>91</v>
      </c>
      <c r="F398" s="31" t="str">
        <f>VLOOKUP(G398,'Policy Type'!$A:$B,2,FALSE)</f>
        <v>P&amp;C</v>
      </c>
      <c r="G398" s="17" t="s">
        <v>80</v>
      </c>
      <c r="H398" s="32">
        <v>45185</v>
      </c>
      <c r="I398" s="32">
        <v>45185</v>
      </c>
      <c r="J398" s="34">
        <v>118100</v>
      </c>
      <c r="K398" s="34">
        <f t="shared" si="109"/>
        <v>21258</v>
      </c>
      <c r="L398" s="34">
        <f t="shared" si="110"/>
        <v>139358</v>
      </c>
      <c r="M398" s="17">
        <f>L398*0.05</f>
        <v>6967.9</v>
      </c>
      <c r="N398" s="17" t="s">
        <v>39</v>
      </c>
      <c r="O398" s="35" t="s">
        <v>49</v>
      </c>
      <c r="P398" s="36" t="str">
        <f t="shared" si="111"/>
        <v>Old Client</v>
      </c>
      <c r="Q398" s="39" t="str">
        <f t="shared" si="4"/>
        <v>No</v>
      </c>
      <c r="R398" s="40" t="str">
        <f t="shared" si="5"/>
        <v/>
      </c>
    </row>
    <row r="399" ht="14.25" customHeight="1" spans="1:18">
      <c r="A399" s="30" t="s">
        <v>495</v>
      </c>
      <c r="B399" s="17">
        <v>446</v>
      </c>
      <c r="C399" s="17" t="s">
        <v>42</v>
      </c>
      <c r="D399" s="17" t="s">
        <v>36</v>
      </c>
      <c r="E399" s="17" t="s">
        <v>43</v>
      </c>
      <c r="F399" s="31" t="str">
        <f>VLOOKUP(G399,'Policy Type'!$A:$B,2,FALSE)</f>
        <v>Liability</v>
      </c>
      <c r="G399" s="17" t="s">
        <v>86</v>
      </c>
      <c r="H399" s="32">
        <v>45187</v>
      </c>
      <c r="I399" s="32">
        <v>45552</v>
      </c>
      <c r="J399" s="34">
        <v>3540000</v>
      </c>
      <c r="K399" s="34">
        <f t="shared" si="109"/>
        <v>637200</v>
      </c>
      <c r="L399" s="34">
        <f t="shared" si="110"/>
        <v>4177200</v>
      </c>
      <c r="M399" s="17">
        <f t="shared" ref="M399:M400" si="114">L399*0.2</f>
        <v>835440</v>
      </c>
      <c r="N399" s="17" t="s">
        <v>52</v>
      </c>
      <c r="O399" s="35" t="s">
        <v>49</v>
      </c>
      <c r="P399" s="36" t="str">
        <f t="shared" si="111"/>
        <v>New Client</v>
      </c>
      <c r="Q399" s="39" t="str">
        <f t="shared" si="4"/>
        <v>Yes</v>
      </c>
      <c r="R399" s="40" t="str">
        <f t="shared" si="5"/>
        <v/>
      </c>
    </row>
    <row r="400" ht="14.25" customHeight="1" spans="1:18">
      <c r="A400" s="30" t="s">
        <v>496</v>
      </c>
      <c r="B400" s="17">
        <v>447</v>
      </c>
      <c r="C400" s="17" t="s">
        <v>42</v>
      </c>
      <c r="D400" s="17" t="s">
        <v>36</v>
      </c>
      <c r="E400" s="17" t="s">
        <v>60</v>
      </c>
      <c r="F400" s="31" t="str">
        <f>VLOOKUP(G400,'Policy Type'!$A:$B,2,FALSE)</f>
        <v>P&amp;C</v>
      </c>
      <c r="G400" s="17" t="s">
        <v>55</v>
      </c>
      <c r="H400" s="32">
        <v>45188</v>
      </c>
      <c r="I400" s="32">
        <v>45553</v>
      </c>
      <c r="J400" s="34">
        <v>139122</v>
      </c>
      <c r="K400" s="34">
        <f t="shared" si="109"/>
        <v>25041.96</v>
      </c>
      <c r="L400" s="34">
        <f t="shared" si="110"/>
        <v>164163.96</v>
      </c>
      <c r="M400" s="17">
        <f t="shared" si="114"/>
        <v>32832.792</v>
      </c>
      <c r="N400" s="17" t="s">
        <v>52</v>
      </c>
      <c r="O400" s="35" t="s">
        <v>53</v>
      </c>
      <c r="P400" s="36" t="str">
        <f t="shared" si="111"/>
        <v>New Client</v>
      </c>
      <c r="Q400" s="39" t="str">
        <f t="shared" si="4"/>
        <v>No</v>
      </c>
      <c r="R400" s="40" t="str">
        <f t="shared" si="5"/>
        <v/>
      </c>
    </row>
    <row r="401" ht="14.25" customHeight="1" spans="1:18">
      <c r="A401" s="30" t="s">
        <v>497</v>
      </c>
      <c r="B401" s="17">
        <v>448</v>
      </c>
      <c r="C401" s="17" t="s">
        <v>46</v>
      </c>
      <c r="D401" s="17" t="s">
        <v>66</v>
      </c>
      <c r="E401" s="17" t="s">
        <v>84</v>
      </c>
      <c r="F401" s="31" t="str">
        <f>VLOOKUP(G401,'Policy Type'!$A:$B,2,FALSE)</f>
        <v>Liability</v>
      </c>
      <c r="G401" s="17" t="s">
        <v>58</v>
      </c>
      <c r="H401" s="32">
        <v>45187</v>
      </c>
      <c r="I401" s="32">
        <v>45552</v>
      </c>
      <c r="J401" s="34">
        <v>7080000</v>
      </c>
      <c r="K401" s="34">
        <f t="shared" si="109"/>
        <v>1274400</v>
      </c>
      <c r="L401" s="34">
        <f t="shared" si="110"/>
        <v>8354400</v>
      </c>
      <c r="M401" s="17">
        <f>L401*0.05</f>
        <v>417720</v>
      </c>
      <c r="N401" s="17" t="s">
        <v>39</v>
      </c>
      <c r="O401" s="35" t="s">
        <v>49</v>
      </c>
      <c r="P401" s="36" t="str">
        <f t="shared" si="111"/>
        <v>Old Client</v>
      </c>
      <c r="Q401" s="39" t="str">
        <f t="shared" si="4"/>
        <v>Yes</v>
      </c>
      <c r="R401" s="40" t="str">
        <f t="shared" si="5"/>
        <v/>
      </c>
    </row>
    <row r="402" ht="14.25" customHeight="1" spans="1:18">
      <c r="A402" s="30" t="s">
        <v>498</v>
      </c>
      <c r="B402" s="17">
        <v>422</v>
      </c>
      <c r="C402" s="17" t="s">
        <v>42</v>
      </c>
      <c r="D402" s="17" t="s">
        <v>36</v>
      </c>
      <c r="E402" s="17" t="s">
        <v>43</v>
      </c>
      <c r="F402" s="31" t="str">
        <f>VLOOKUP(G402,'Policy Type'!$A:$B,2,FALSE)</f>
        <v>P&amp;C</v>
      </c>
      <c r="G402" s="17" t="s">
        <v>55</v>
      </c>
      <c r="H402" s="32">
        <v>45188</v>
      </c>
      <c r="I402" s="32">
        <v>45553</v>
      </c>
      <c r="J402" s="34">
        <v>142544</v>
      </c>
      <c r="K402" s="34">
        <f t="shared" si="109"/>
        <v>25657.92</v>
      </c>
      <c r="L402" s="34">
        <f t="shared" si="110"/>
        <v>168201.92</v>
      </c>
      <c r="M402" s="17">
        <f t="shared" ref="M402:M403" si="115">L402*0.2</f>
        <v>33640.384</v>
      </c>
      <c r="N402" s="17" t="s">
        <v>52</v>
      </c>
      <c r="O402" s="35" t="s">
        <v>53</v>
      </c>
      <c r="P402" s="36" t="str">
        <f t="shared" si="111"/>
        <v>Old Client</v>
      </c>
      <c r="Q402" s="39" t="str">
        <f t="shared" si="4"/>
        <v>Yes</v>
      </c>
      <c r="R402" s="40" t="str">
        <f t="shared" si="5"/>
        <v>Cross-Sold</v>
      </c>
    </row>
    <row r="403" ht="14.25" customHeight="1" spans="1:18">
      <c r="A403" s="30" t="s">
        <v>499</v>
      </c>
      <c r="B403" s="17">
        <v>449</v>
      </c>
      <c r="C403" s="17" t="s">
        <v>35</v>
      </c>
      <c r="D403" s="17" t="s">
        <v>36</v>
      </c>
      <c r="E403" s="17" t="s">
        <v>37</v>
      </c>
      <c r="F403" s="31" t="str">
        <f>VLOOKUP(G403,'Policy Type'!$A:$B,2,FALSE)</f>
        <v>P&amp;C</v>
      </c>
      <c r="G403" s="17" t="s">
        <v>68</v>
      </c>
      <c r="H403" s="32">
        <v>45194</v>
      </c>
      <c r="I403" s="32">
        <v>45559</v>
      </c>
      <c r="J403" s="34">
        <v>1513114</v>
      </c>
      <c r="K403" s="34">
        <f t="shared" si="109"/>
        <v>272360.52</v>
      </c>
      <c r="L403" s="34">
        <f t="shared" si="110"/>
        <v>1785474.52</v>
      </c>
      <c r="M403" s="17">
        <f t="shared" si="115"/>
        <v>357094.904</v>
      </c>
      <c r="N403" s="17" t="s">
        <v>39</v>
      </c>
      <c r="O403" s="35" t="s">
        <v>53</v>
      </c>
      <c r="P403" s="36" t="str">
        <f t="shared" si="111"/>
        <v>Old Client</v>
      </c>
      <c r="Q403" s="39" t="str">
        <f t="shared" si="4"/>
        <v>No</v>
      </c>
      <c r="R403" s="40" t="str">
        <f t="shared" si="5"/>
        <v/>
      </c>
    </row>
    <row r="404" ht="14.25" customHeight="1" spans="1:18">
      <c r="A404" s="30" t="s">
        <v>500</v>
      </c>
      <c r="B404" s="17">
        <v>400</v>
      </c>
      <c r="C404" s="17" t="s">
        <v>57</v>
      </c>
      <c r="D404" s="17" t="s">
        <v>36</v>
      </c>
      <c r="E404" s="17" t="s">
        <v>37</v>
      </c>
      <c r="F404" s="31" t="str">
        <f>VLOOKUP(G404,'Policy Type'!$A:$B,2,FALSE)</f>
        <v>Others</v>
      </c>
      <c r="G404" s="17" t="s">
        <v>152</v>
      </c>
      <c r="H404" s="32">
        <v>45189</v>
      </c>
      <c r="I404" s="32">
        <v>45554</v>
      </c>
      <c r="J404" s="34">
        <v>3123100</v>
      </c>
      <c r="K404" s="34">
        <f t="shared" si="109"/>
        <v>562158</v>
      </c>
      <c r="L404" s="34">
        <f t="shared" si="110"/>
        <v>3685258</v>
      </c>
      <c r="M404" s="17">
        <f>L404*0.15</f>
        <v>552788.7</v>
      </c>
      <c r="N404" s="17" t="s">
        <v>52</v>
      </c>
      <c r="O404" s="35" t="s">
        <v>53</v>
      </c>
      <c r="P404" s="36" t="str">
        <f t="shared" si="111"/>
        <v>Old Client</v>
      </c>
      <c r="Q404" s="39" t="str">
        <f t="shared" si="4"/>
        <v>No</v>
      </c>
      <c r="R404" s="40" t="str">
        <f t="shared" si="5"/>
        <v/>
      </c>
    </row>
    <row r="405" ht="14.25" customHeight="1" spans="1:18">
      <c r="A405" s="30" t="s">
        <v>501</v>
      </c>
      <c r="B405" s="17">
        <v>450</v>
      </c>
      <c r="C405" s="17" t="s">
        <v>46</v>
      </c>
      <c r="D405" s="17" t="s">
        <v>88</v>
      </c>
      <c r="E405" s="17" t="s">
        <v>37</v>
      </c>
      <c r="F405" s="31" t="str">
        <f>VLOOKUP(G405,'Policy Type'!$A:$B,2,FALSE)</f>
        <v>P&amp;C</v>
      </c>
      <c r="G405" s="17" t="s">
        <v>68</v>
      </c>
      <c r="H405" s="32">
        <v>45189</v>
      </c>
      <c r="I405" s="32">
        <v>45554</v>
      </c>
      <c r="J405" s="34">
        <v>622568</v>
      </c>
      <c r="K405" s="34">
        <f t="shared" si="109"/>
        <v>112062.24</v>
      </c>
      <c r="L405" s="34">
        <f t="shared" si="110"/>
        <v>734630.24</v>
      </c>
      <c r="M405" s="17">
        <f>L405*0.05</f>
        <v>36731.512</v>
      </c>
      <c r="N405" s="17" t="s">
        <v>52</v>
      </c>
      <c r="O405" s="35" t="s">
        <v>53</v>
      </c>
      <c r="P405" s="36" t="str">
        <f t="shared" si="111"/>
        <v>New Client</v>
      </c>
      <c r="Q405" s="39" t="str">
        <f t="shared" si="4"/>
        <v>No</v>
      </c>
      <c r="R405" s="40" t="str">
        <f t="shared" si="5"/>
        <v/>
      </c>
    </row>
    <row r="406" ht="14.25" customHeight="1" spans="1:18">
      <c r="A406" s="30" t="s">
        <v>502</v>
      </c>
      <c r="B406" s="17">
        <v>451</v>
      </c>
      <c r="C406" s="17" t="s">
        <v>57</v>
      </c>
      <c r="D406" s="17" t="s">
        <v>36</v>
      </c>
      <c r="E406" s="17" t="s">
        <v>43</v>
      </c>
      <c r="F406" s="31" t="str">
        <f>VLOOKUP(G406,'Policy Type'!$A:$B,2,FALSE)</f>
        <v>P&amp;C</v>
      </c>
      <c r="G406" s="17" t="s">
        <v>55</v>
      </c>
      <c r="H406" s="32">
        <v>45189</v>
      </c>
      <c r="I406" s="32">
        <v>45554</v>
      </c>
      <c r="J406" s="34">
        <v>139240</v>
      </c>
      <c r="K406" s="34">
        <f t="shared" si="109"/>
        <v>25063.2</v>
      </c>
      <c r="L406" s="34">
        <f t="shared" si="110"/>
        <v>164303.2</v>
      </c>
      <c r="M406" s="17">
        <f t="shared" ref="M406:M407" si="116">L406*0.2</f>
        <v>32860.64</v>
      </c>
      <c r="N406" s="17" t="s">
        <v>52</v>
      </c>
      <c r="O406" s="35" t="s">
        <v>53</v>
      </c>
      <c r="P406" s="36" t="str">
        <f t="shared" si="111"/>
        <v>New Client</v>
      </c>
      <c r="Q406" s="39" t="str">
        <f t="shared" si="4"/>
        <v>No</v>
      </c>
      <c r="R406" s="40" t="str">
        <f t="shared" si="5"/>
        <v/>
      </c>
    </row>
    <row r="407" ht="14.25" customHeight="1" spans="1:18">
      <c r="A407" s="30" t="s">
        <v>503</v>
      </c>
      <c r="B407" s="17">
        <v>302</v>
      </c>
      <c r="C407" s="17" t="s">
        <v>57</v>
      </c>
      <c r="D407" s="17" t="s">
        <v>36</v>
      </c>
      <c r="E407" s="17" t="s">
        <v>84</v>
      </c>
      <c r="F407" s="31" t="str">
        <f>VLOOKUP(G407,'Policy Type'!$A:$B,2,FALSE)</f>
        <v>Liability</v>
      </c>
      <c r="G407" s="17" t="s">
        <v>101</v>
      </c>
      <c r="H407" s="32">
        <v>45188</v>
      </c>
      <c r="I407" s="32">
        <v>45553</v>
      </c>
      <c r="J407" s="34">
        <v>9794000</v>
      </c>
      <c r="K407" s="34">
        <f t="shared" si="109"/>
        <v>1762920</v>
      </c>
      <c r="L407" s="34">
        <f t="shared" si="110"/>
        <v>11556920</v>
      </c>
      <c r="M407" s="17">
        <f t="shared" si="116"/>
        <v>2311384</v>
      </c>
      <c r="N407" s="17" t="s">
        <v>39</v>
      </c>
      <c r="O407" s="35" t="s">
        <v>49</v>
      </c>
      <c r="P407" s="36" t="str">
        <f t="shared" si="111"/>
        <v>New Client</v>
      </c>
      <c r="Q407" s="39" t="str">
        <f t="shared" si="4"/>
        <v>Yes</v>
      </c>
      <c r="R407" s="40" t="str">
        <f t="shared" si="5"/>
        <v/>
      </c>
    </row>
    <row r="408" ht="14.25" customHeight="1" spans="1:18">
      <c r="A408" s="30" t="s">
        <v>504</v>
      </c>
      <c r="B408" s="17">
        <v>387</v>
      </c>
      <c r="C408" s="17" t="s">
        <v>35</v>
      </c>
      <c r="D408" s="17" t="s">
        <v>36</v>
      </c>
      <c r="E408" s="17" t="s">
        <v>37</v>
      </c>
      <c r="F408" s="31" t="str">
        <f>VLOOKUP(G408,'Policy Type'!$A:$B,2,FALSE)</f>
        <v>Others</v>
      </c>
      <c r="G408" s="17" t="s">
        <v>156</v>
      </c>
      <c r="H408" s="32">
        <v>45188</v>
      </c>
      <c r="I408" s="32">
        <v>45553</v>
      </c>
      <c r="J408" s="34">
        <v>194700</v>
      </c>
      <c r="K408" s="34">
        <f t="shared" si="109"/>
        <v>35046</v>
      </c>
      <c r="L408" s="34">
        <f t="shared" si="110"/>
        <v>229746</v>
      </c>
      <c r="M408" s="17">
        <f>L408*0.15</f>
        <v>34461.9</v>
      </c>
      <c r="N408" s="17" t="s">
        <v>52</v>
      </c>
      <c r="O408" s="35" t="s">
        <v>53</v>
      </c>
      <c r="P408" s="36" t="str">
        <f t="shared" si="111"/>
        <v>Old Client</v>
      </c>
      <c r="Q408" s="39" t="str">
        <f t="shared" si="4"/>
        <v>No</v>
      </c>
      <c r="R408" s="40" t="str">
        <f t="shared" si="5"/>
        <v/>
      </c>
    </row>
    <row r="409" ht="14.25" customHeight="1" spans="1:18">
      <c r="A409" s="30" t="s">
        <v>505</v>
      </c>
      <c r="B409" s="17">
        <v>452</v>
      </c>
      <c r="C409" s="17" t="s">
        <v>46</v>
      </c>
      <c r="D409" s="17" t="s">
        <v>47</v>
      </c>
      <c r="E409" s="17" t="s">
        <v>37</v>
      </c>
      <c r="F409" s="31" t="str">
        <f>VLOOKUP(G409,'Policy Type'!$A:$B,2,FALSE)</f>
        <v>Others</v>
      </c>
      <c r="G409" s="17" t="s">
        <v>156</v>
      </c>
      <c r="H409" s="32">
        <v>45188</v>
      </c>
      <c r="I409" s="32">
        <v>45553</v>
      </c>
      <c r="J409" s="34">
        <v>194700</v>
      </c>
      <c r="K409" s="34">
        <f t="shared" si="109"/>
        <v>35046</v>
      </c>
      <c r="L409" s="34">
        <f t="shared" si="110"/>
        <v>229746</v>
      </c>
      <c r="M409" s="17">
        <f>L409*0.05</f>
        <v>11487.3</v>
      </c>
      <c r="N409" s="17" t="s">
        <v>52</v>
      </c>
      <c r="O409" s="35" t="s">
        <v>53</v>
      </c>
      <c r="P409" s="36" t="str">
        <f t="shared" si="111"/>
        <v>New Client</v>
      </c>
      <c r="Q409" s="39" t="str">
        <f t="shared" si="4"/>
        <v>No</v>
      </c>
      <c r="R409" s="40" t="str">
        <f t="shared" si="5"/>
        <v/>
      </c>
    </row>
    <row r="410" ht="14.25" customHeight="1" spans="1:18">
      <c r="A410" s="30" t="s">
        <v>506</v>
      </c>
      <c r="B410" s="17">
        <v>454</v>
      </c>
      <c r="C410" s="17" t="s">
        <v>35</v>
      </c>
      <c r="D410" s="17" t="s">
        <v>36</v>
      </c>
      <c r="E410" s="17" t="s">
        <v>37</v>
      </c>
      <c r="F410" s="31" t="str">
        <f>VLOOKUP(G410,'Policy Type'!$A:$B,2,FALSE)</f>
        <v>Others</v>
      </c>
      <c r="G410" s="17" t="s">
        <v>156</v>
      </c>
      <c r="H410" s="32">
        <v>45198</v>
      </c>
      <c r="I410" s="32">
        <v>45563</v>
      </c>
      <c r="J410" s="34">
        <v>194700</v>
      </c>
      <c r="K410" s="34">
        <f t="shared" si="109"/>
        <v>35046</v>
      </c>
      <c r="L410" s="34">
        <f t="shared" si="110"/>
        <v>229746</v>
      </c>
      <c r="M410" s="17">
        <f>L410*0.15</f>
        <v>34461.9</v>
      </c>
      <c r="N410" s="17" t="s">
        <v>52</v>
      </c>
      <c r="O410" s="35" t="s">
        <v>53</v>
      </c>
      <c r="P410" s="36" t="str">
        <f t="shared" si="111"/>
        <v>Old Client</v>
      </c>
      <c r="Q410" s="39" t="str">
        <f t="shared" si="4"/>
        <v>No</v>
      </c>
      <c r="R410" s="40" t="str">
        <f t="shared" si="5"/>
        <v/>
      </c>
    </row>
    <row r="411" ht="14.25" customHeight="1" spans="1:18">
      <c r="A411" s="30" t="s">
        <v>507</v>
      </c>
      <c r="B411" s="17">
        <v>455</v>
      </c>
      <c r="C411" s="17" t="s">
        <v>46</v>
      </c>
      <c r="D411" s="17" t="s">
        <v>88</v>
      </c>
      <c r="E411" s="17" t="s">
        <v>37</v>
      </c>
      <c r="F411" s="31" t="str">
        <f>VLOOKUP(G411,'Policy Type'!$A:$B,2,FALSE)</f>
        <v>Others</v>
      </c>
      <c r="G411" s="17" t="s">
        <v>156</v>
      </c>
      <c r="H411" s="32">
        <v>45198</v>
      </c>
      <c r="I411" s="32">
        <v>45563</v>
      </c>
      <c r="J411" s="34">
        <v>194700</v>
      </c>
      <c r="K411" s="34">
        <f t="shared" si="109"/>
        <v>35046</v>
      </c>
      <c r="L411" s="34">
        <f t="shared" si="110"/>
        <v>229746</v>
      </c>
      <c r="M411" s="17">
        <f>L411*0.05</f>
        <v>11487.3</v>
      </c>
      <c r="N411" s="17" t="s">
        <v>52</v>
      </c>
      <c r="O411" s="35" t="s">
        <v>53</v>
      </c>
      <c r="P411" s="36" t="str">
        <f t="shared" si="111"/>
        <v>New Client</v>
      </c>
      <c r="Q411" s="39" t="str">
        <f t="shared" si="4"/>
        <v>No</v>
      </c>
      <c r="R411" s="40" t="str">
        <f t="shared" si="5"/>
        <v/>
      </c>
    </row>
    <row r="412" ht="14.25" customHeight="1" spans="1:18">
      <c r="A412" s="30" t="s">
        <v>508</v>
      </c>
      <c r="B412" s="17">
        <v>456</v>
      </c>
      <c r="C412" s="17" t="s">
        <v>57</v>
      </c>
      <c r="D412" s="17" t="s">
        <v>36</v>
      </c>
      <c r="E412" s="17" t="s">
        <v>60</v>
      </c>
      <c r="F412" s="31" t="str">
        <f>VLOOKUP(G412,'Policy Type'!$A:$B,2,FALSE)</f>
        <v>Others</v>
      </c>
      <c r="G412" s="17" t="s">
        <v>170</v>
      </c>
      <c r="H412" s="32">
        <v>45199</v>
      </c>
      <c r="I412" s="32">
        <v>45564</v>
      </c>
      <c r="J412" s="34">
        <v>3434800</v>
      </c>
      <c r="K412" s="34">
        <f t="shared" si="109"/>
        <v>618264</v>
      </c>
      <c r="L412" s="34">
        <f t="shared" si="110"/>
        <v>4053064</v>
      </c>
      <c r="M412" s="17">
        <f>L412*0.15</f>
        <v>607959.6</v>
      </c>
      <c r="N412" s="17" t="s">
        <v>52</v>
      </c>
      <c r="O412" s="35" t="s">
        <v>53</v>
      </c>
      <c r="P412" s="36" t="str">
        <f t="shared" si="111"/>
        <v>New Client</v>
      </c>
      <c r="Q412" s="39" t="str">
        <f t="shared" si="4"/>
        <v>No</v>
      </c>
      <c r="R412" s="40" t="str">
        <f t="shared" si="5"/>
        <v/>
      </c>
    </row>
    <row r="413" ht="14.25" customHeight="1" spans="1:18">
      <c r="A413" s="30" t="s">
        <v>509</v>
      </c>
      <c r="B413" s="17">
        <v>457</v>
      </c>
      <c r="C413" s="17" t="s">
        <v>46</v>
      </c>
      <c r="D413" s="17" t="s">
        <v>88</v>
      </c>
      <c r="E413" s="17" t="s">
        <v>60</v>
      </c>
      <c r="F413" s="31" t="str">
        <f>VLOOKUP(G413,'Policy Type'!$A:$B,2,FALSE)</f>
        <v>Others</v>
      </c>
      <c r="G413" s="17" t="s">
        <v>170</v>
      </c>
      <c r="H413" s="32">
        <v>45196</v>
      </c>
      <c r="I413" s="32">
        <v>45561</v>
      </c>
      <c r="J413" s="34">
        <v>3084000</v>
      </c>
      <c r="K413" s="34">
        <f t="shared" si="109"/>
        <v>555120</v>
      </c>
      <c r="L413" s="34">
        <f t="shared" si="110"/>
        <v>3639120</v>
      </c>
      <c r="M413" s="17">
        <f>L413*0.05</f>
        <v>181956</v>
      </c>
      <c r="N413" s="17" t="s">
        <v>52</v>
      </c>
      <c r="O413" s="35" t="s">
        <v>53</v>
      </c>
      <c r="P413" s="36" t="str">
        <f t="shared" si="111"/>
        <v>Old Client</v>
      </c>
      <c r="Q413" s="39" t="str">
        <f t="shared" si="4"/>
        <v>No</v>
      </c>
      <c r="R413" s="40" t="str">
        <f t="shared" si="5"/>
        <v/>
      </c>
    </row>
    <row r="414" ht="14.25" customHeight="1" spans="1:18">
      <c r="A414" s="30" t="s">
        <v>510</v>
      </c>
      <c r="B414" s="17">
        <v>457</v>
      </c>
      <c r="C414" s="17" t="s">
        <v>35</v>
      </c>
      <c r="D414" s="17" t="s">
        <v>36</v>
      </c>
      <c r="E414" s="17" t="s">
        <v>43</v>
      </c>
      <c r="F414" s="31" t="str">
        <f>VLOOKUP(G414,'Policy Type'!$A:$B,2,FALSE)</f>
        <v>Others</v>
      </c>
      <c r="G414" s="17" t="s">
        <v>156</v>
      </c>
      <c r="H414" s="32">
        <v>45191</v>
      </c>
      <c r="I414" s="32">
        <v>45556</v>
      </c>
      <c r="J414" s="34">
        <v>59000</v>
      </c>
      <c r="K414" s="34">
        <f t="shared" si="109"/>
        <v>10620</v>
      </c>
      <c r="L414" s="34">
        <f t="shared" si="110"/>
        <v>69620</v>
      </c>
      <c r="M414" s="17">
        <f t="shared" ref="M414:M415" si="117">L414*0.15</f>
        <v>10443</v>
      </c>
      <c r="N414" s="17" t="s">
        <v>52</v>
      </c>
      <c r="O414" s="35" t="s">
        <v>53</v>
      </c>
      <c r="P414" s="36" t="str">
        <f t="shared" si="111"/>
        <v>Old Client</v>
      </c>
      <c r="Q414" s="39" t="str">
        <f t="shared" si="4"/>
        <v>No</v>
      </c>
      <c r="R414" s="40" t="str">
        <f t="shared" si="5"/>
        <v/>
      </c>
    </row>
    <row r="415" ht="14.25" customHeight="1" spans="1:18">
      <c r="A415" s="30" t="s">
        <v>511</v>
      </c>
      <c r="B415" s="17">
        <v>459</v>
      </c>
      <c r="C415" s="17" t="s">
        <v>57</v>
      </c>
      <c r="D415" s="17" t="s">
        <v>36</v>
      </c>
      <c r="E415" s="17" t="s">
        <v>284</v>
      </c>
      <c r="F415" s="31" t="str">
        <f>VLOOKUP(G415,'Policy Type'!$A:$B,2,FALSE)</f>
        <v>Others</v>
      </c>
      <c r="G415" s="17" t="s">
        <v>154</v>
      </c>
      <c r="H415" s="32">
        <v>45195</v>
      </c>
      <c r="I415" s="32">
        <v>45560</v>
      </c>
      <c r="J415" s="34">
        <v>2133900</v>
      </c>
      <c r="K415" s="34">
        <f t="shared" si="109"/>
        <v>384102</v>
      </c>
      <c r="L415" s="34">
        <f t="shared" si="110"/>
        <v>2518002</v>
      </c>
      <c r="M415" s="17">
        <f t="shared" si="117"/>
        <v>377700.3</v>
      </c>
      <c r="N415" s="17" t="s">
        <v>52</v>
      </c>
      <c r="O415" s="35" t="s">
        <v>40</v>
      </c>
      <c r="P415" s="36" t="str">
        <f t="shared" si="111"/>
        <v>New Client</v>
      </c>
      <c r="Q415" s="39" t="str">
        <f t="shared" si="4"/>
        <v>No</v>
      </c>
      <c r="R415" s="40" t="str">
        <f t="shared" si="5"/>
        <v/>
      </c>
    </row>
    <row r="416" ht="14.25" customHeight="1" spans="1:18">
      <c r="A416" s="30" t="s">
        <v>512</v>
      </c>
      <c r="B416" s="17">
        <v>460</v>
      </c>
      <c r="C416" s="17" t="s">
        <v>42</v>
      </c>
      <c r="D416" s="17" t="s">
        <v>36</v>
      </c>
      <c r="E416" s="17" t="s">
        <v>37</v>
      </c>
      <c r="F416" s="31" t="str">
        <f>VLOOKUP(G416,'Policy Type'!$A:$B,2,FALSE)</f>
        <v>P&amp;C</v>
      </c>
      <c r="G416" s="17" t="s">
        <v>68</v>
      </c>
      <c r="H416" s="32">
        <v>45195</v>
      </c>
      <c r="I416" s="32">
        <v>45560</v>
      </c>
      <c r="J416" s="34">
        <v>1268500</v>
      </c>
      <c r="K416" s="34">
        <f t="shared" si="109"/>
        <v>228330</v>
      </c>
      <c r="L416" s="34">
        <f t="shared" si="110"/>
        <v>1496830</v>
      </c>
      <c r="M416" s="17">
        <f>L416*0.2</f>
        <v>299366</v>
      </c>
      <c r="N416" s="17" t="s">
        <v>39</v>
      </c>
      <c r="O416" s="35" t="s">
        <v>53</v>
      </c>
      <c r="P416" s="36" t="str">
        <f t="shared" si="111"/>
        <v>Old Client</v>
      </c>
      <c r="Q416" s="39" t="str">
        <f t="shared" si="4"/>
        <v>Yes</v>
      </c>
      <c r="R416" s="40" t="str">
        <f t="shared" si="5"/>
        <v>Cross-Sold</v>
      </c>
    </row>
    <row r="417" ht="14.25" customHeight="1" spans="1:18">
      <c r="A417" s="30" t="s">
        <v>513</v>
      </c>
      <c r="B417" s="17">
        <v>462</v>
      </c>
      <c r="C417" s="17" t="s">
        <v>46</v>
      </c>
      <c r="D417" s="17" t="s">
        <v>66</v>
      </c>
      <c r="E417" s="17" t="s">
        <v>37</v>
      </c>
      <c r="F417" s="31" t="str">
        <f>VLOOKUP(G417,'Policy Type'!$A:$B,2,FALSE)</f>
        <v>P&amp;C</v>
      </c>
      <c r="G417" s="17" t="s">
        <v>80</v>
      </c>
      <c r="H417" s="32">
        <v>45190</v>
      </c>
      <c r="I417" s="32">
        <v>45190</v>
      </c>
      <c r="J417" s="34">
        <v>396300</v>
      </c>
      <c r="K417" s="34">
        <f t="shared" si="109"/>
        <v>71334</v>
      </c>
      <c r="L417" s="34">
        <f t="shared" si="110"/>
        <v>467634</v>
      </c>
      <c r="M417" s="17">
        <f t="shared" ref="M417:M419" si="118">L417*0.05</f>
        <v>23381.7</v>
      </c>
      <c r="N417" s="17" t="s">
        <v>39</v>
      </c>
      <c r="O417" s="35" t="s">
        <v>49</v>
      </c>
      <c r="P417" s="36" t="str">
        <f t="shared" si="111"/>
        <v>Old Client</v>
      </c>
      <c r="Q417" s="39" t="str">
        <f t="shared" si="4"/>
        <v>Yes</v>
      </c>
      <c r="R417" s="40" t="str">
        <f t="shared" si="5"/>
        <v>Cross-Sold</v>
      </c>
    </row>
    <row r="418" ht="14.25" customHeight="1" spans="1:18">
      <c r="A418" s="30" t="s">
        <v>514</v>
      </c>
      <c r="B418" s="17">
        <v>187</v>
      </c>
      <c r="C418" s="17" t="s">
        <v>46</v>
      </c>
      <c r="D418" s="17" t="s">
        <v>76</v>
      </c>
      <c r="E418" s="17" t="s">
        <v>91</v>
      </c>
      <c r="F418" s="31" t="str">
        <f>VLOOKUP(G418,'Policy Type'!$A:$B,2,FALSE)</f>
        <v>Others</v>
      </c>
      <c r="G418" s="17" t="s">
        <v>126</v>
      </c>
      <c r="H418" s="32">
        <v>45190</v>
      </c>
      <c r="I418" s="32">
        <v>45555</v>
      </c>
      <c r="J418" s="34">
        <v>2525600</v>
      </c>
      <c r="K418" s="34">
        <f t="shared" si="109"/>
        <v>454608</v>
      </c>
      <c r="L418" s="34">
        <f t="shared" si="110"/>
        <v>2980208</v>
      </c>
      <c r="M418" s="17">
        <f t="shared" si="118"/>
        <v>149010.4</v>
      </c>
      <c r="N418" s="17" t="s">
        <v>39</v>
      </c>
      <c r="O418" s="35" t="s">
        <v>53</v>
      </c>
      <c r="P418" s="36" t="str">
        <f t="shared" si="111"/>
        <v>Old Client</v>
      </c>
      <c r="Q418" s="39" t="str">
        <f t="shared" si="4"/>
        <v>Yes</v>
      </c>
      <c r="R418" s="40" t="str">
        <f t="shared" si="5"/>
        <v>Cross-Sold</v>
      </c>
    </row>
    <row r="419" ht="14.25" customHeight="1" spans="1:18">
      <c r="A419" s="30" t="s">
        <v>515</v>
      </c>
      <c r="B419" s="17">
        <v>187</v>
      </c>
      <c r="C419" s="17" t="s">
        <v>46</v>
      </c>
      <c r="D419" s="17" t="s">
        <v>66</v>
      </c>
      <c r="E419" s="17" t="s">
        <v>91</v>
      </c>
      <c r="F419" s="31" t="str">
        <f>VLOOKUP(G419,'Policy Type'!$A:$B,2,FALSE)</f>
        <v>P&amp;C</v>
      </c>
      <c r="G419" s="17" t="s">
        <v>44</v>
      </c>
      <c r="H419" s="32">
        <v>45190</v>
      </c>
      <c r="I419" s="32">
        <v>45555</v>
      </c>
      <c r="J419" s="34">
        <v>2466200</v>
      </c>
      <c r="K419" s="34">
        <f t="shared" si="109"/>
        <v>443916</v>
      </c>
      <c r="L419" s="34">
        <f t="shared" si="110"/>
        <v>2910116</v>
      </c>
      <c r="M419" s="17">
        <f t="shared" si="118"/>
        <v>145505.8</v>
      </c>
      <c r="N419" s="17" t="s">
        <v>39</v>
      </c>
      <c r="O419" s="35" t="s">
        <v>53</v>
      </c>
      <c r="P419" s="36" t="str">
        <f t="shared" si="111"/>
        <v>Old Client</v>
      </c>
      <c r="Q419" s="39" t="str">
        <f t="shared" si="4"/>
        <v>Yes</v>
      </c>
      <c r="R419" s="40" t="str">
        <f t="shared" si="5"/>
        <v>Cross-Sold</v>
      </c>
    </row>
    <row r="420" ht="14.25" customHeight="1" spans="1:18">
      <c r="A420" s="30" t="s">
        <v>516</v>
      </c>
      <c r="B420" s="17">
        <v>463</v>
      </c>
      <c r="C420" s="17" t="s">
        <v>42</v>
      </c>
      <c r="D420" s="17" t="s">
        <v>36</v>
      </c>
      <c r="E420" s="17" t="s">
        <v>43</v>
      </c>
      <c r="F420" s="31" t="str">
        <f>VLOOKUP(G420,'Policy Type'!$A:$B,2,FALSE)</f>
        <v>Liability</v>
      </c>
      <c r="G420" s="17" t="s">
        <v>58</v>
      </c>
      <c r="H420" s="32">
        <v>45168</v>
      </c>
      <c r="I420" s="32">
        <v>45533</v>
      </c>
      <c r="J420" s="34">
        <v>2655000</v>
      </c>
      <c r="K420" s="34">
        <f t="shared" si="109"/>
        <v>477900</v>
      </c>
      <c r="L420" s="34">
        <f t="shared" si="110"/>
        <v>3132900</v>
      </c>
      <c r="M420" s="17">
        <f>L420*0.2</f>
        <v>626580</v>
      </c>
      <c r="N420" s="17" t="s">
        <v>39</v>
      </c>
      <c r="O420" s="35" t="s">
        <v>53</v>
      </c>
      <c r="P420" s="36" t="str">
        <f t="shared" si="111"/>
        <v>New Client</v>
      </c>
      <c r="Q420" s="39" t="str">
        <f t="shared" si="4"/>
        <v>Yes</v>
      </c>
      <c r="R420" s="40" t="str">
        <f t="shared" si="5"/>
        <v/>
      </c>
    </row>
    <row r="421" ht="14.25" customHeight="1" spans="1:18">
      <c r="A421" s="30" t="s">
        <v>517</v>
      </c>
      <c r="B421" s="17">
        <v>263</v>
      </c>
      <c r="C421" s="17" t="s">
        <v>46</v>
      </c>
      <c r="D421" s="17" t="s">
        <v>88</v>
      </c>
      <c r="E421" s="17" t="s">
        <v>103</v>
      </c>
      <c r="F421" s="31" t="str">
        <f>VLOOKUP(G421,'Policy Type'!$A:$B,2,FALSE)</f>
        <v>Others</v>
      </c>
      <c r="G421" s="17" t="s">
        <v>212</v>
      </c>
      <c r="H421" s="32">
        <v>45195</v>
      </c>
      <c r="I421" s="32">
        <v>45560</v>
      </c>
      <c r="J421" s="34">
        <v>41453900</v>
      </c>
      <c r="K421" s="34">
        <f t="shared" si="109"/>
        <v>7461702</v>
      </c>
      <c r="L421" s="34">
        <f t="shared" si="110"/>
        <v>48915602</v>
      </c>
      <c r="M421" s="17">
        <f>L421*0.05</f>
        <v>2445780.1</v>
      </c>
      <c r="N421" s="17" t="s">
        <v>39</v>
      </c>
      <c r="O421" s="35" t="s">
        <v>53</v>
      </c>
      <c r="P421" s="36" t="str">
        <f t="shared" si="111"/>
        <v>Old Client</v>
      </c>
      <c r="Q421" s="39" t="str">
        <f t="shared" si="4"/>
        <v>No</v>
      </c>
      <c r="R421" s="40" t="str">
        <f t="shared" si="5"/>
        <v/>
      </c>
    </row>
    <row r="422" ht="14.25" customHeight="1" spans="1:18">
      <c r="A422" s="30" t="s">
        <v>518</v>
      </c>
      <c r="B422" s="17">
        <v>263</v>
      </c>
      <c r="C422" s="17" t="s">
        <v>42</v>
      </c>
      <c r="D422" s="17" t="s">
        <v>36</v>
      </c>
      <c r="E422" s="17" t="s">
        <v>103</v>
      </c>
      <c r="F422" s="31" t="str">
        <f>VLOOKUP(G422,'Policy Type'!$A:$B,2,FALSE)</f>
        <v>P&amp;C</v>
      </c>
      <c r="G422" s="17" t="s">
        <v>44</v>
      </c>
      <c r="H422" s="32">
        <v>45195</v>
      </c>
      <c r="I422" s="32">
        <v>45560</v>
      </c>
      <c r="J422" s="34">
        <v>590000</v>
      </c>
      <c r="K422" s="34">
        <f t="shared" si="109"/>
        <v>106200</v>
      </c>
      <c r="L422" s="34">
        <f t="shared" si="110"/>
        <v>696200</v>
      </c>
      <c r="M422" s="17">
        <f t="shared" ref="M422:M423" si="119">L422*0.2</f>
        <v>139240</v>
      </c>
      <c r="N422" s="17" t="s">
        <v>39</v>
      </c>
      <c r="O422" s="35" t="s">
        <v>53</v>
      </c>
      <c r="P422" s="36" t="str">
        <f t="shared" si="111"/>
        <v>Old Client</v>
      </c>
      <c r="Q422" s="39" t="str">
        <f t="shared" si="4"/>
        <v>No</v>
      </c>
      <c r="R422" s="40" t="str">
        <f t="shared" si="5"/>
        <v/>
      </c>
    </row>
    <row r="423" ht="14.25" customHeight="1" spans="1:18">
      <c r="A423" s="30" t="s">
        <v>519</v>
      </c>
      <c r="B423" s="17">
        <v>148</v>
      </c>
      <c r="C423" s="17" t="s">
        <v>35</v>
      </c>
      <c r="D423" s="17" t="s">
        <v>36</v>
      </c>
      <c r="E423" s="17" t="s">
        <v>60</v>
      </c>
      <c r="F423" s="31" t="str">
        <f>VLOOKUP(G423,'Policy Type'!$A:$B,2,FALSE)</f>
        <v>Liability</v>
      </c>
      <c r="G423" s="17" t="s">
        <v>402</v>
      </c>
      <c r="H423" s="32">
        <v>45196</v>
      </c>
      <c r="I423" s="32">
        <v>45561</v>
      </c>
      <c r="J423" s="34">
        <v>2660300</v>
      </c>
      <c r="K423" s="34">
        <f t="shared" si="109"/>
        <v>478854</v>
      </c>
      <c r="L423" s="34">
        <f t="shared" si="110"/>
        <v>3139154</v>
      </c>
      <c r="M423" s="17">
        <f t="shared" si="119"/>
        <v>627830.8</v>
      </c>
      <c r="N423" s="17" t="s">
        <v>39</v>
      </c>
      <c r="O423" s="35" t="s">
        <v>53</v>
      </c>
      <c r="P423" s="36" t="str">
        <f t="shared" si="111"/>
        <v>Old Client</v>
      </c>
      <c r="Q423" s="39" t="str">
        <f t="shared" si="4"/>
        <v>Yes</v>
      </c>
      <c r="R423" s="40" t="str">
        <f t="shared" si="5"/>
        <v/>
      </c>
    </row>
    <row r="424" ht="14.25" customHeight="1" spans="1:18">
      <c r="A424" s="30" t="s">
        <v>520</v>
      </c>
      <c r="B424" s="17">
        <v>148</v>
      </c>
      <c r="C424" s="17" t="s">
        <v>46</v>
      </c>
      <c r="D424" s="17" t="s">
        <v>66</v>
      </c>
      <c r="E424" s="17" t="s">
        <v>60</v>
      </c>
      <c r="F424" s="31" t="str">
        <f>VLOOKUP(G424,'Policy Type'!$A:$B,2,FALSE)</f>
        <v>P&amp;C</v>
      </c>
      <c r="G424" s="17" t="s">
        <v>44</v>
      </c>
      <c r="H424" s="32">
        <v>45196</v>
      </c>
      <c r="I424" s="32">
        <v>45561</v>
      </c>
      <c r="J424" s="34">
        <v>876200</v>
      </c>
      <c r="K424" s="34">
        <f t="shared" si="109"/>
        <v>157716</v>
      </c>
      <c r="L424" s="34">
        <f t="shared" si="110"/>
        <v>1033916</v>
      </c>
      <c r="M424" s="17">
        <f>L424*0.05</f>
        <v>51695.8</v>
      </c>
      <c r="N424" s="17" t="s">
        <v>39</v>
      </c>
      <c r="O424" s="35" t="s">
        <v>53</v>
      </c>
      <c r="P424" s="36" t="str">
        <f t="shared" si="111"/>
        <v>Old Client</v>
      </c>
      <c r="Q424" s="39" t="str">
        <f t="shared" si="4"/>
        <v>Yes</v>
      </c>
      <c r="R424" s="40" t="str">
        <f t="shared" si="5"/>
        <v>Cross-Sold</v>
      </c>
    </row>
    <row r="425" ht="14.25" customHeight="1" spans="1:18">
      <c r="A425" s="30" t="s">
        <v>521</v>
      </c>
      <c r="B425" s="17">
        <v>464</v>
      </c>
      <c r="C425" s="17" t="s">
        <v>35</v>
      </c>
      <c r="D425" s="17" t="s">
        <v>36</v>
      </c>
      <c r="E425" s="17" t="s">
        <v>84</v>
      </c>
      <c r="F425" s="31" t="str">
        <f>VLOOKUP(G425,'Policy Type'!$A:$B,2,FALSE)</f>
        <v>Liability</v>
      </c>
      <c r="G425" s="17" t="s">
        <v>101</v>
      </c>
      <c r="H425" s="32">
        <v>45190</v>
      </c>
      <c r="I425" s="32">
        <v>45555</v>
      </c>
      <c r="J425" s="34">
        <v>5900000</v>
      </c>
      <c r="K425" s="34">
        <f t="shared" si="109"/>
        <v>1062000</v>
      </c>
      <c r="L425" s="34">
        <f t="shared" si="110"/>
        <v>6962000</v>
      </c>
      <c r="M425" s="17">
        <f>L425*0.2</f>
        <v>1392400</v>
      </c>
      <c r="N425" s="17" t="s">
        <v>39</v>
      </c>
      <c r="O425" s="35" t="s">
        <v>49</v>
      </c>
      <c r="P425" s="36" t="str">
        <f t="shared" si="111"/>
        <v>Old Client</v>
      </c>
      <c r="Q425" s="39" t="str">
        <f t="shared" si="4"/>
        <v>Yes</v>
      </c>
      <c r="R425" s="40" t="str">
        <f t="shared" si="5"/>
        <v/>
      </c>
    </row>
    <row r="426" ht="14.25" customHeight="1" spans="1:18">
      <c r="A426" s="30" t="s">
        <v>522</v>
      </c>
      <c r="B426" s="17">
        <v>464</v>
      </c>
      <c r="C426" s="17" t="s">
        <v>46</v>
      </c>
      <c r="D426" s="17" t="s">
        <v>47</v>
      </c>
      <c r="E426" s="17" t="s">
        <v>84</v>
      </c>
      <c r="F426" s="31" t="str">
        <f>VLOOKUP(G426,'Policy Type'!$A:$B,2,FALSE)</f>
        <v>Liability</v>
      </c>
      <c r="G426" s="17" t="s">
        <v>86</v>
      </c>
      <c r="H426" s="32">
        <v>45190</v>
      </c>
      <c r="I426" s="32">
        <v>45555</v>
      </c>
      <c r="J426" s="34">
        <v>18880000</v>
      </c>
      <c r="K426" s="34">
        <f t="shared" si="109"/>
        <v>3398400</v>
      </c>
      <c r="L426" s="34">
        <f t="shared" si="110"/>
        <v>22278400</v>
      </c>
      <c r="M426" s="17">
        <f>L426*0.05</f>
        <v>1113920</v>
      </c>
      <c r="N426" s="17" t="s">
        <v>39</v>
      </c>
      <c r="O426" s="35" t="s">
        <v>49</v>
      </c>
      <c r="P426" s="36" t="str">
        <f t="shared" si="111"/>
        <v>Old Client</v>
      </c>
      <c r="Q426" s="39" t="str">
        <f t="shared" si="4"/>
        <v>Yes</v>
      </c>
      <c r="R426" s="40" t="str">
        <f t="shared" si="5"/>
        <v/>
      </c>
    </row>
    <row r="427" ht="14.25" customHeight="1" spans="1:18">
      <c r="A427" s="30" t="s">
        <v>523</v>
      </c>
      <c r="B427" s="17">
        <v>464</v>
      </c>
      <c r="C427" s="17" t="s">
        <v>35</v>
      </c>
      <c r="D427" s="17" t="s">
        <v>36</v>
      </c>
      <c r="E427" s="17" t="s">
        <v>284</v>
      </c>
      <c r="F427" s="31" t="str">
        <f>VLOOKUP(G427,'Policy Type'!$A:$B,2,FALSE)</f>
        <v>Liability</v>
      </c>
      <c r="G427" s="17" t="s">
        <v>105</v>
      </c>
      <c r="H427" s="32">
        <v>45190</v>
      </c>
      <c r="I427" s="32">
        <v>45555</v>
      </c>
      <c r="J427" s="34">
        <v>9440000</v>
      </c>
      <c r="K427" s="34">
        <f t="shared" si="109"/>
        <v>1699200</v>
      </c>
      <c r="L427" s="34">
        <f t="shared" si="110"/>
        <v>11139200</v>
      </c>
      <c r="M427" s="17">
        <f t="shared" ref="M427:M428" si="120">L427*0.2</f>
        <v>2227840</v>
      </c>
      <c r="N427" s="17" t="s">
        <v>39</v>
      </c>
      <c r="O427" s="35" t="s">
        <v>49</v>
      </c>
      <c r="P427" s="36" t="str">
        <f t="shared" si="111"/>
        <v>Old Client</v>
      </c>
      <c r="Q427" s="39" t="str">
        <f t="shared" si="4"/>
        <v>Yes</v>
      </c>
      <c r="R427" s="40" t="str">
        <f t="shared" si="5"/>
        <v/>
      </c>
    </row>
    <row r="428" ht="14.25" customHeight="1" spans="1:18">
      <c r="A428" s="30" t="s">
        <v>524</v>
      </c>
      <c r="B428" s="17">
        <v>464</v>
      </c>
      <c r="C428" s="17" t="s">
        <v>57</v>
      </c>
      <c r="D428" s="17" t="s">
        <v>36</v>
      </c>
      <c r="E428" s="17" t="s">
        <v>284</v>
      </c>
      <c r="F428" s="31" t="str">
        <f>VLOOKUP(G428,'Policy Type'!$A:$B,2,FALSE)</f>
        <v>Liability</v>
      </c>
      <c r="G428" s="17" t="s">
        <v>525</v>
      </c>
      <c r="H428" s="32">
        <v>45190</v>
      </c>
      <c r="I428" s="32">
        <v>45555</v>
      </c>
      <c r="J428" s="34">
        <v>7080000</v>
      </c>
      <c r="K428" s="34">
        <f t="shared" si="109"/>
        <v>1274400</v>
      </c>
      <c r="L428" s="34">
        <f t="shared" si="110"/>
        <v>8354400</v>
      </c>
      <c r="M428" s="17">
        <f t="shared" si="120"/>
        <v>1670880</v>
      </c>
      <c r="N428" s="17" t="s">
        <v>39</v>
      </c>
      <c r="O428" s="35" t="s">
        <v>49</v>
      </c>
      <c r="P428" s="36" t="str">
        <f t="shared" si="111"/>
        <v>Old Client</v>
      </c>
      <c r="Q428" s="39" t="str">
        <f t="shared" si="4"/>
        <v>Yes</v>
      </c>
      <c r="R428" s="40" t="str">
        <f t="shared" si="5"/>
        <v/>
      </c>
    </row>
    <row r="429" ht="14.25" customHeight="1" spans="1:18">
      <c r="A429" s="30" t="s">
        <v>526</v>
      </c>
      <c r="B429" s="17">
        <v>465</v>
      </c>
      <c r="C429" s="17" t="s">
        <v>35</v>
      </c>
      <c r="D429" s="17" t="s">
        <v>36</v>
      </c>
      <c r="E429" s="17" t="s">
        <v>43</v>
      </c>
      <c r="F429" s="31" t="str">
        <f>VLOOKUP(G429,'Policy Type'!$A:$B,2,FALSE)</f>
        <v>Others</v>
      </c>
      <c r="G429" s="17" t="s">
        <v>111</v>
      </c>
      <c r="H429" s="32">
        <v>45217</v>
      </c>
      <c r="I429" s="32">
        <v>45235</v>
      </c>
      <c r="J429" s="34">
        <v>184100</v>
      </c>
      <c r="K429" s="34">
        <f t="shared" si="109"/>
        <v>33138</v>
      </c>
      <c r="L429" s="34">
        <f t="shared" si="110"/>
        <v>217238</v>
      </c>
      <c r="M429" s="17">
        <f t="shared" ref="M429:M431" si="121">L429*0.15</f>
        <v>32585.7</v>
      </c>
      <c r="N429" s="17" t="s">
        <v>52</v>
      </c>
      <c r="O429" s="35" t="s">
        <v>49</v>
      </c>
      <c r="P429" s="36" t="str">
        <f t="shared" si="111"/>
        <v>New Client</v>
      </c>
      <c r="Q429" s="39" t="str">
        <f t="shared" si="4"/>
        <v>No</v>
      </c>
      <c r="R429" s="40" t="str">
        <f t="shared" si="5"/>
        <v/>
      </c>
    </row>
    <row r="430" ht="14.25" customHeight="1" spans="1:18">
      <c r="A430" s="30" t="s">
        <v>527</v>
      </c>
      <c r="B430" s="17">
        <v>454</v>
      </c>
      <c r="C430" s="17" t="s">
        <v>35</v>
      </c>
      <c r="D430" s="17" t="s">
        <v>36</v>
      </c>
      <c r="E430" s="17" t="s">
        <v>284</v>
      </c>
      <c r="F430" s="31" t="str">
        <f>VLOOKUP(G430,'Policy Type'!$A:$B,2,FALSE)</f>
        <v>Others</v>
      </c>
      <c r="G430" s="17" t="s">
        <v>152</v>
      </c>
      <c r="H430" s="32">
        <v>45195</v>
      </c>
      <c r="I430" s="32">
        <v>45560</v>
      </c>
      <c r="J430" s="34">
        <v>4022400</v>
      </c>
      <c r="K430" s="34">
        <f t="shared" si="109"/>
        <v>724032</v>
      </c>
      <c r="L430" s="34">
        <f t="shared" si="110"/>
        <v>4746432</v>
      </c>
      <c r="M430" s="17">
        <f t="shared" si="121"/>
        <v>711964.8</v>
      </c>
      <c r="N430" s="17" t="s">
        <v>52</v>
      </c>
      <c r="O430" s="35" t="s">
        <v>53</v>
      </c>
      <c r="P430" s="36" t="str">
        <f t="shared" si="111"/>
        <v>Old Client</v>
      </c>
      <c r="Q430" s="39" t="str">
        <f t="shared" si="4"/>
        <v>No</v>
      </c>
      <c r="R430" s="40" t="str">
        <f t="shared" si="5"/>
        <v/>
      </c>
    </row>
    <row r="431" ht="14.25" customHeight="1" spans="1:18">
      <c r="A431" s="30" t="s">
        <v>528</v>
      </c>
      <c r="B431" s="17">
        <v>466</v>
      </c>
      <c r="C431" s="17" t="s">
        <v>35</v>
      </c>
      <c r="D431" s="17" t="s">
        <v>36</v>
      </c>
      <c r="E431" s="17" t="s">
        <v>221</v>
      </c>
      <c r="F431" s="31" t="str">
        <f>VLOOKUP(G431,'Policy Type'!$A:$B,2,FALSE)</f>
        <v>Others</v>
      </c>
      <c r="G431" s="17" t="s">
        <v>212</v>
      </c>
      <c r="H431" s="32">
        <v>45176</v>
      </c>
      <c r="I431" s="32">
        <v>45541</v>
      </c>
      <c r="J431" s="34">
        <v>235547100</v>
      </c>
      <c r="K431" s="34">
        <f t="shared" si="109"/>
        <v>42398478</v>
      </c>
      <c r="L431" s="34">
        <f t="shared" si="110"/>
        <v>277945578</v>
      </c>
      <c r="M431" s="17">
        <f t="shared" si="121"/>
        <v>41691836.7</v>
      </c>
      <c r="N431" s="17" t="s">
        <v>39</v>
      </c>
      <c r="O431" s="35" t="s">
        <v>49</v>
      </c>
      <c r="P431" s="36" t="str">
        <f t="shared" si="111"/>
        <v>Old Client</v>
      </c>
      <c r="Q431" s="39" t="str">
        <f t="shared" si="4"/>
        <v>Yes</v>
      </c>
      <c r="R431" s="40" t="str">
        <f t="shared" si="5"/>
        <v>Cross-Sold</v>
      </c>
    </row>
    <row r="432" ht="14.25" customHeight="1" spans="1:18">
      <c r="A432" s="30" t="s">
        <v>529</v>
      </c>
      <c r="B432" s="17">
        <v>466</v>
      </c>
      <c r="C432" s="17" t="s">
        <v>42</v>
      </c>
      <c r="D432" s="17" t="s">
        <v>36</v>
      </c>
      <c r="E432" s="17" t="s">
        <v>221</v>
      </c>
      <c r="F432" s="31" t="str">
        <f>VLOOKUP(G432,'Policy Type'!$A:$B,2,FALSE)</f>
        <v>P&amp;C</v>
      </c>
      <c r="G432" s="17" t="s">
        <v>44</v>
      </c>
      <c r="H432" s="32">
        <v>45176</v>
      </c>
      <c r="I432" s="32">
        <v>45541</v>
      </c>
      <c r="J432" s="34">
        <v>2814200</v>
      </c>
      <c r="K432" s="34">
        <f t="shared" si="109"/>
        <v>506556</v>
      </c>
      <c r="L432" s="34">
        <f t="shared" si="110"/>
        <v>3320756</v>
      </c>
      <c r="M432" s="17">
        <f t="shared" ref="M432:M433" si="122">L432*0.2</f>
        <v>664151.2</v>
      </c>
      <c r="N432" s="17" t="s">
        <v>39</v>
      </c>
      <c r="O432" s="35" t="s">
        <v>49</v>
      </c>
      <c r="P432" s="36" t="str">
        <f t="shared" si="111"/>
        <v>Old Client</v>
      </c>
      <c r="Q432" s="39" t="str">
        <f t="shared" si="4"/>
        <v>Yes</v>
      </c>
      <c r="R432" s="40" t="str">
        <f t="shared" si="5"/>
        <v>Cross-Sold</v>
      </c>
    </row>
    <row r="433" ht="14.25" customHeight="1" spans="1:18">
      <c r="A433" s="30" t="s">
        <v>530</v>
      </c>
      <c r="B433" s="17">
        <v>467</v>
      </c>
      <c r="C433" s="17" t="s">
        <v>42</v>
      </c>
      <c r="D433" s="17" t="s">
        <v>36</v>
      </c>
      <c r="E433" s="17" t="s">
        <v>84</v>
      </c>
      <c r="F433" s="31" t="str">
        <f>VLOOKUP(G433,'Policy Type'!$A:$B,2,FALSE)</f>
        <v>Liability</v>
      </c>
      <c r="G433" s="17" t="s">
        <v>38</v>
      </c>
      <c r="H433" s="32">
        <v>45190</v>
      </c>
      <c r="I433" s="32">
        <v>45371</v>
      </c>
      <c r="J433" s="34">
        <v>2298700</v>
      </c>
      <c r="K433" s="34">
        <f t="shared" si="109"/>
        <v>413766</v>
      </c>
      <c r="L433" s="34">
        <f t="shared" si="110"/>
        <v>2712466</v>
      </c>
      <c r="M433" s="17">
        <f t="shared" si="122"/>
        <v>542493.2</v>
      </c>
      <c r="N433" s="17" t="s">
        <v>39</v>
      </c>
      <c r="O433" s="35" t="s">
        <v>49</v>
      </c>
      <c r="P433" s="36" t="str">
        <f t="shared" si="111"/>
        <v>Old Client</v>
      </c>
      <c r="Q433" s="39" t="str">
        <f t="shared" si="4"/>
        <v>Yes</v>
      </c>
      <c r="R433" s="40" t="str">
        <f t="shared" si="5"/>
        <v/>
      </c>
    </row>
    <row r="434" ht="14.25" customHeight="1" spans="1:18">
      <c r="A434" s="30" t="s">
        <v>531</v>
      </c>
      <c r="B434" s="17">
        <v>468</v>
      </c>
      <c r="C434" s="17" t="s">
        <v>57</v>
      </c>
      <c r="D434" s="17" t="s">
        <v>36</v>
      </c>
      <c r="E434" s="17" t="s">
        <v>37</v>
      </c>
      <c r="F434" s="31" t="str">
        <f>VLOOKUP(G434,'Policy Type'!$A:$B,2,FALSE)</f>
        <v>Others</v>
      </c>
      <c r="G434" s="17" t="s">
        <v>152</v>
      </c>
      <c r="H434" s="32">
        <v>45195</v>
      </c>
      <c r="I434" s="32">
        <v>45560</v>
      </c>
      <c r="J434" s="34">
        <v>1425800</v>
      </c>
      <c r="K434" s="34">
        <f t="shared" si="109"/>
        <v>256644</v>
      </c>
      <c r="L434" s="34">
        <f t="shared" si="110"/>
        <v>1682444</v>
      </c>
      <c r="M434" s="17">
        <f t="shared" ref="M434:M437" si="123">L434*0.15</f>
        <v>252366.6</v>
      </c>
      <c r="N434" s="17" t="s">
        <v>52</v>
      </c>
      <c r="O434" s="35" t="s">
        <v>53</v>
      </c>
      <c r="P434" s="36" t="str">
        <f t="shared" si="111"/>
        <v>New Client</v>
      </c>
      <c r="Q434" s="39" t="str">
        <f t="shared" si="4"/>
        <v>No</v>
      </c>
      <c r="R434" s="40" t="str">
        <f t="shared" si="5"/>
        <v/>
      </c>
    </row>
    <row r="435" ht="14.25" customHeight="1" spans="1:18">
      <c r="A435" s="30" t="s">
        <v>532</v>
      </c>
      <c r="B435" s="17">
        <v>458</v>
      </c>
      <c r="C435" s="17" t="s">
        <v>42</v>
      </c>
      <c r="D435" s="17" t="s">
        <v>36</v>
      </c>
      <c r="E435" s="17" t="s">
        <v>60</v>
      </c>
      <c r="F435" s="31" t="str">
        <f>VLOOKUP(G435,'Policy Type'!$A:$B,2,FALSE)</f>
        <v>Others</v>
      </c>
      <c r="G435" s="17" t="s">
        <v>270</v>
      </c>
      <c r="H435" s="32">
        <v>45193</v>
      </c>
      <c r="I435" s="32">
        <v>45558</v>
      </c>
      <c r="J435" s="34">
        <v>1761600</v>
      </c>
      <c r="K435" s="34">
        <f t="shared" si="109"/>
        <v>317088</v>
      </c>
      <c r="L435" s="34">
        <f t="shared" si="110"/>
        <v>2078688</v>
      </c>
      <c r="M435" s="17">
        <f t="shared" si="123"/>
        <v>311803.2</v>
      </c>
      <c r="N435" s="17" t="s">
        <v>52</v>
      </c>
      <c r="O435" s="35" t="s">
        <v>53</v>
      </c>
      <c r="P435" s="36" t="str">
        <f t="shared" si="111"/>
        <v>New Client</v>
      </c>
      <c r="Q435" s="39" t="str">
        <f t="shared" si="4"/>
        <v>No</v>
      </c>
      <c r="R435" s="40" t="str">
        <f t="shared" si="5"/>
        <v/>
      </c>
    </row>
    <row r="436" ht="14.25" customHeight="1" spans="1:18">
      <c r="A436" s="30" t="s">
        <v>533</v>
      </c>
      <c r="B436" s="17">
        <v>469</v>
      </c>
      <c r="C436" s="17" t="s">
        <v>42</v>
      </c>
      <c r="D436" s="17" t="s">
        <v>36</v>
      </c>
      <c r="E436" s="17" t="s">
        <v>132</v>
      </c>
      <c r="F436" s="31" t="str">
        <f>VLOOKUP(G436,'Policy Type'!$A:$B,2,FALSE)</f>
        <v>Others</v>
      </c>
      <c r="G436" s="17" t="s">
        <v>217</v>
      </c>
      <c r="H436" s="32">
        <v>45169</v>
      </c>
      <c r="I436" s="32">
        <v>45534</v>
      </c>
      <c r="J436" s="34">
        <v>4034800</v>
      </c>
      <c r="K436" s="34">
        <f t="shared" si="109"/>
        <v>726264</v>
      </c>
      <c r="L436" s="34">
        <f t="shared" si="110"/>
        <v>4761064</v>
      </c>
      <c r="M436" s="17">
        <f t="shared" si="123"/>
        <v>714159.6</v>
      </c>
      <c r="N436" s="17" t="s">
        <v>52</v>
      </c>
      <c r="O436" s="35" t="s">
        <v>53</v>
      </c>
      <c r="P436" s="36" t="str">
        <f t="shared" si="111"/>
        <v>New Client</v>
      </c>
      <c r="Q436" s="39" t="str">
        <f t="shared" si="4"/>
        <v>No</v>
      </c>
      <c r="R436" s="40" t="str">
        <f t="shared" si="5"/>
        <v/>
      </c>
    </row>
    <row r="437" ht="14.25" customHeight="1" spans="1:18">
      <c r="A437" s="30" t="s">
        <v>534</v>
      </c>
      <c r="B437" s="17">
        <v>470</v>
      </c>
      <c r="C437" s="17" t="s">
        <v>57</v>
      </c>
      <c r="D437" s="17" t="s">
        <v>36</v>
      </c>
      <c r="E437" s="17" t="s">
        <v>60</v>
      </c>
      <c r="F437" s="31" t="str">
        <f>VLOOKUP(G437,'Policy Type'!$A:$B,2,FALSE)</f>
        <v>Others</v>
      </c>
      <c r="G437" s="17" t="s">
        <v>170</v>
      </c>
      <c r="H437" s="32">
        <v>45194</v>
      </c>
      <c r="I437" s="32">
        <v>45559</v>
      </c>
      <c r="J437" s="34">
        <v>1330000</v>
      </c>
      <c r="K437" s="34">
        <f t="shared" si="109"/>
        <v>239400</v>
      </c>
      <c r="L437" s="34">
        <f t="shared" si="110"/>
        <v>1569400</v>
      </c>
      <c r="M437" s="17">
        <f t="shared" si="123"/>
        <v>235410</v>
      </c>
      <c r="N437" s="17" t="s">
        <v>52</v>
      </c>
      <c r="O437" s="35" t="s">
        <v>53</v>
      </c>
      <c r="P437" s="36" t="str">
        <f t="shared" si="111"/>
        <v>New Client</v>
      </c>
      <c r="Q437" s="39" t="str">
        <f t="shared" si="4"/>
        <v>No</v>
      </c>
      <c r="R437" s="40" t="str">
        <f t="shared" si="5"/>
        <v/>
      </c>
    </row>
    <row r="438" ht="14.25" customHeight="1" spans="1:18">
      <c r="A438" s="30" t="s">
        <v>535</v>
      </c>
      <c r="B438" s="17">
        <v>471</v>
      </c>
      <c r="C438" s="17" t="s">
        <v>46</v>
      </c>
      <c r="D438" s="17" t="s">
        <v>88</v>
      </c>
      <c r="E438" s="17" t="s">
        <v>37</v>
      </c>
      <c r="F438" s="31" t="str">
        <f>VLOOKUP(G438,'Policy Type'!$A:$B,2,FALSE)</f>
        <v>Liability</v>
      </c>
      <c r="G438" s="17" t="s">
        <v>536</v>
      </c>
      <c r="H438" s="32">
        <v>45191</v>
      </c>
      <c r="I438" s="32">
        <v>45372</v>
      </c>
      <c r="J438" s="34">
        <v>311000</v>
      </c>
      <c r="K438" s="34">
        <f t="shared" si="109"/>
        <v>55980</v>
      </c>
      <c r="L438" s="34">
        <f t="shared" si="110"/>
        <v>366980</v>
      </c>
      <c r="M438" s="17">
        <f>L438*0.05</f>
        <v>18349</v>
      </c>
      <c r="N438" s="17" t="s">
        <v>39</v>
      </c>
      <c r="O438" s="35" t="s">
        <v>49</v>
      </c>
      <c r="P438" s="36" t="str">
        <f t="shared" si="111"/>
        <v>Old Client</v>
      </c>
      <c r="Q438" s="39" t="str">
        <f t="shared" si="4"/>
        <v>Yes</v>
      </c>
      <c r="R438" s="40" t="str">
        <f t="shared" si="5"/>
        <v/>
      </c>
    </row>
    <row r="439" ht="14.25" customHeight="1" spans="1:18">
      <c r="A439" s="30" t="s">
        <v>537</v>
      </c>
      <c r="B439" s="17">
        <v>471</v>
      </c>
      <c r="C439" s="17" t="s">
        <v>42</v>
      </c>
      <c r="D439" s="17" t="s">
        <v>36</v>
      </c>
      <c r="E439" s="17" t="s">
        <v>37</v>
      </c>
      <c r="F439" s="31" t="str">
        <f>VLOOKUP(G439,'Policy Type'!$A:$B,2,FALSE)</f>
        <v>Liability</v>
      </c>
      <c r="G439" s="17" t="s">
        <v>536</v>
      </c>
      <c r="H439" s="32">
        <v>45191</v>
      </c>
      <c r="I439" s="32">
        <v>45372</v>
      </c>
      <c r="J439" s="34">
        <v>301000</v>
      </c>
      <c r="K439" s="34">
        <f t="shared" si="109"/>
        <v>54180</v>
      </c>
      <c r="L439" s="34">
        <f t="shared" si="110"/>
        <v>355180</v>
      </c>
      <c r="M439" s="17">
        <f>L439*0.2</f>
        <v>71036</v>
      </c>
      <c r="N439" s="17" t="s">
        <v>39</v>
      </c>
      <c r="O439" s="35" t="s">
        <v>49</v>
      </c>
      <c r="P439" s="36" t="str">
        <f t="shared" si="111"/>
        <v>Old Client</v>
      </c>
      <c r="Q439" s="39" t="str">
        <f t="shared" si="4"/>
        <v>Yes</v>
      </c>
      <c r="R439" s="40" t="str">
        <f t="shared" si="5"/>
        <v/>
      </c>
    </row>
    <row r="440" ht="14.25" customHeight="1" spans="1:18">
      <c r="A440" s="30" t="s">
        <v>538</v>
      </c>
      <c r="B440" s="17">
        <v>472</v>
      </c>
      <c r="C440" s="17" t="s">
        <v>46</v>
      </c>
      <c r="D440" s="17" t="s">
        <v>47</v>
      </c>
      <c r="E440" s="17" t="s">
        <v>84</v>
      </c>
      <c r="F440" s="31" t="str">
        <f>VLOOKUP(G440,'Policy Type'!$A:$B,2,FALSE)</f>
        <v>Liability</v>
      </c>
      <c r="G440" s="17" t="s">
        <v>38</v>
      </c>
      <c r="H440" s="32">
        <v>45200</v>
      </c>
      <c r="I440" s="32">
        <v>45382</v>
      </c>
      <c r="J440" s="34">
        <v>150300</v>
      </c>
      <c r="K440" s="34">
        <f t="shared" si="109"/>
        <v>27054</v>
      </c>
      <c r="L440" s="34">
        <f t="shared" si="110"/>
        <v>177354</v>
      </c>
      <c r="M440" s="17">
        <f>L440*0.05</f>
        <v>8867.7</v>
      </c>
      <c r="N440" s="17" t="s">
        <v>39</v>
      </c>
      <c r="O440" s="35" t="s">
        <v>53</v>
      </c>
      <c r="P440" s="36" t="str">
        <f t="shared" si="111"/>
        <v>Old Client</v>
      </c>
      <c r="Q440" s="39" t="str">
        <f t="shared" si="4"/>
        <v>Yes</v>
      </c>
      <c r="R440" s="40" t="str">
        <f t="shared" si="5"/>
        <v/>
      </c>
    </row>
    <row r="441" ht="14.25" customHeight="1" spans="1:18">
      <c r="A441" s="30" t="s">
        <v>539</v>
      </c>
      <c r="B441" s="17">
        <v>473</v>
      </c>
      <c r="C441" s="17" t="s">
        <v>42</v>
      </c>
      <c r="D441" s="17" t="s">
        <v>36</v>
      </c>
      <c r="E441" s="17" t="s">
        <v>84</v>
      </c>
      <c r="F441" s="31" t="str">
        <f>VLOOKUP(G441,'Policy Type'!$A:$B,2,FALSE)</f>
        <v>Others</v>
      </c>
      <c r="G441" s="17" t="s">
        <v>135</v>
      </c>
      <c r="H441" s="32">
        <v>45191</v>
      </c>
      <c r="I441" s="32">
        <v>45556</v>
      </c>
      <c r="J441" s="34">
        <v>1193600</v>
      </c>
      <c r="K441" s="34">
        <f t="shared" si="109"/>
        <v>214848</v>
      </c>
      <c r="L441" s="34">
        <f t="shared" si="110"/>
        <v>1408448</v>
      </c>
      <c r="M441" s="17">
        <f>L441*0.15</f>
        <v>211267.2</v>
      </c>
      <c r="N441" s="17" t="s">
        <v>39</v>
      </c>
      <c r="O441" s="35" t="s">
        <v>49</v>
      </c>
      <c r="P441" s="36" t="str">
        <f t="shared" si="111"/>
        <v>New Client</v>
      </c>
      <c r="Q441" s="39" t="str">
        <f t="shared" si="4"/>
        <v>No</v>
      </c>
      <c r="R441" s="40" t="str">
        <f t="shared" si="5"/>
        <v/>
      </c>
    </row>
    <row r="442" ht="14.25" customHeight="1" spans="1:18">
      <c r="A442" s="30" t="s">
        <v>540</v>
      </c>
      <c r="B442" s="17">
        <v>69</v>
      </c>
      <c r="C442" s="17" t="s">
        <v>42</v>
      </c>
      <c r="D442" s="17" t="s">
        <v>36</v>
      </c>
      <c r="E442" s="17" t="s">
        <v>132</v>
      </c>
      <c r="F442" s="31" t="str">
        <f>VLOOKUP(G442,'Policy Type'!$A:$B,2,FALSE)</f>
        <v>P&amp;C</v>
      </c>
      <c r="G442" s="17" t="s">
        <v>48</v>
      </c>
      <c r="H442" s="32">
        <v>45191</v>
      </c>
      <c r="I442" s="32">
        <v>45556</v>
      </c>
      <c r="J442" s="34">
        <v>2950100</v>
      </c>
      <c r="K442" s="34">
        <f t="shared" si="109"/>
        <v>531018</v>
      </c>
      <c r="L442" s="34">
        <f t="shared" si="110"/>
        <v>3481118</v>
      </c>
      <c r="M442" s="17">
        <f>L442*0.2</f>
        <v>696223.6</v>
      </c>
      <c r="N442" s="17" t="s">
        <v>39</v>
      </c>
      <c r="O442" s="35" t="s">
        <v>49</v>
      </c>
      <c r="P442" s="36" t="str">
        <f t="shared" si="111"/>
        <v>Old Client</v>
      </c>
      <c r="Q442" s="39" t="str">
        <f t="shared" si="4"/>
        <v>Yes</v>
      </c>
      <c r="R442" s="40" t="str">
        <f t="shared" si="5"/>
        <v>Cross-Sold</v>
      </c>
    </row>
    <row r="443" ht="14.25" customHeight="1" spans="1:18">
      <c r="A443" s="30" t="s">
        <v>541</v>
      </c>
      <c r="B443" s="17">
        <v>474</v>
      </c>
      <c r="C443" s="17" t="s">
        <v>57</v>
      </c>
      <c r="D443" s="17" t="s">
        <v>36</v>
      </c>
      <c r="E443" s="17" t="s">
        <v>43</v>
      </c>
      <c r="F443" s="31" t="str">
        <f>VLOOKUP(G443,'Policy Type'!$A:$B,2,FALSE)</f>
        <v>Others</v>
      </c>
      <c r="G443" s="17" t="s">
        <v>212</v>
      </c>
      <c r="H443" s="32">
        <v>45191</v>
      </c>
      <c r="I443" s="32">
        <v>45556</v>
      </c>
      <c r="J443" s="34">
        <v>1368600</v>
      </c>
      <c r="K443" s="34">
        <f t="shared" si="109"/>
        <v>246348</v>
      </c>
      <c r="L443" s="34">
        <f t="shared" si="110"/>
        <v>1614948</v>
      </c>
      <c r="M443" s="17">
        <f t="shared" ref="M443:M444" si="124">L443*0.15</f>
        <v>242242.2</v>
      </c>
      <c r="N443" s="17" t="s">
        <v>39</v>
      </c>
      <c r="O443" s="35" t="s">
        <v>53</v>
      </c>
      <c r="P443" s="36" t="str">
        <f t="shared" si="111"/>
        <v>Old Client</v>
      </c>
      <c r="Q443" s="39" t="str">
        <f t="shared" si="4"/>
        <v>Yes</v>
      </c>
      <c r="R443" s="40" t="str">
        <f t="shared" si="5"/>
        <v>Cross-Sold</v>
      </c>
    </row>
    <row r="444" ht="14.25" customHeight="1" spans="1:18">
      <c r="A444" s="30" t="s">
        <v>542</v>
      </c>
      <c r="B444" s="17">
        <v>84</v>
      </c>
      <c r="C444" s="17" t="s">
        <v>57</v>
      </c>
      <c r="D444" s="17" t="s">
        <v>36</v>
      </c>
      <c r="E444" s="17" t="s">
        <v>43</v>
      </c>
      <c r="F444" s="31" t="str">
        <f>VLOOKUP(G444,'Policy Type'!$A:$B,2,FALSE)</f>
        <v>Others</v>
      </c>
      <c r="G444" s="17" t="s">
        <v>212</v>
      </c>
      <c r="H444" s="32">
        <v>45191</v>
      </c>
      <c r="I444" s="32">
        <v>45556</v>
      </c>
      <c r="J444" s="34">
        <v>1678600</v>
      </c>
      <c r="K444" s="34">
        <f t="shared" si="109"/>
        <v>302148</v>
      </c>
      <c r="L444" s="34">
        <f t="shared" si="110"/>
        <v>1980748</v>
      </c>
      <c r="M444" s="17">
        <f t="shared" si="124"/>
        <v>297112.2</v>
      </c>
      <c r="N444" s="17" t="s">
        <v>39</v>
      </c>
      <c r="O444" s="35" t="s">
        <v>53</v>
      </c>
      <c r="P444" s="36" t="str">
        <f t="shared" si="111"/>
        <v>Old Client</v>
      </c>
      <c r="Q444" s="39" t="str">
        <f t="shared" si="4"/>
        <v>No</v>
      </c>
      <c r="R444" s="40" t="str">
        <f t="shared" si="5"/>
        <v/>
      </c>
    </row>
    <row r="445" ht="14.25" customHeight="1" spans="1:18">
      <c r="A445" s="30" t="s">
        <v>543</v>
      </c>
      <c r="B445" s="17">
        <v>119</v>
      </c>
      <c r="C445" s="17" t="s">
        <v>57</v>
      </c>
      <c r="D445" s="17" t="s">
        <v>36</v>
      </c>
      <c r="E445" s="17" t="s">
        <v>103</v>
      </c>
      <c r="F445" s="31" t="str">
        <f>VLOOKUP(G445,'Policy Type'!$A:$B,2,FALSE)</f>
        <v>P&amp;C</v>
      </c>
      <c r="G445" s="17" t="s">
        <v>98</v>
      </c>
      <c r="H445" s="32">
        <v>45196</v>
      </c>
      <c r="I445" s="32">
        <v>45561</v>
      </c>
      <c r="J445" s="34">
        <v>1147600</v>
      </c>
      <c r="K445" s="34">
        <f t="shared" si="109"/>
        <v>206568</v>
      </c>
      <c r="L445" s="34">
        <f t="shared" si="110"/>
        <v>1354168</v>
      </c>
      <c r="M445" s="17">
        <f t="shared" ref="M445:M446" si="125">L445*0.2</f>
        <v>270833.6</v>
      </c>
      <c r="N445" s="17" t="s">
        <v>39</v>
      </c>
      <c r="O445" s="35" t="s">
        <v>53</v>
      </c>
      <c r="P445" s="36" t="str">
        <f t="shared" si="111"/>
        <v>Old Client</v>
      </c>
      <c r="Q445" s="39" t="str">
        <f t="shared" si="4"/>
        <v>Yes</v>
      </c>
      <c r="R445" s="40" t="str">
        <f t="shared" si="5"/>
        <v>Cross-Sold</v>
      </c>
    </row>
    <row r="446" ht="14.25" customHeight="1" spans="1:18">
      <c r="A446" s="30" t="s">
        <v>544</v>
      </c>
      <c r="B446" s="17">
        <v>119</v>
      </c>
      <c r="C446" s="17" t="s">
        <v>35</v>
      </c>
      <c r="D446" s="17" t="s">
        <v>36</v>
      </c>
      <c r="E446" s="17" t="s">
        <v>103</v>
      </c>
      <c r="F446" s="31" t="str">
        <f>VLOOKUP(G446,'Policy Type'!$A:$B,2,FALSE)</f>
        <v>P&amp;C</v>
      </c>
      <c r="G446" s="17" t="s">
        <v>44</v>
      </c>
      <c r="H446" s="32">
        <v>45196</v>
      </c>
      <c r="I446" s="32">
        <v>45561</v>
      </c>
      <c r="J446" s="34">
        <v>400000</v>
      </c>
      <c r="K446" s="34">
        <f t="shared" si="109"/>
        <v>72000</v>
      </c>
      <c r="L446" s="34">
        <f t="shared" si="110"/>
        <v>472000</v>
      </c>
      <c r="M446" s="17">
        <f t="shared" si="125"/>
        <v>94400</v>
      </c>
      <c r="N446" s="17" t="s">
        <v>39</v>
      </c>
      <c r="O446" s="35" t="s">
        <v>53</v>
      </c>
      <c r="P446" s="36" t="str">
        <f t="shared" si="111"/>
        <v>Old Client</v>
      </c>
      <c r="Q446" s="39" t="str">
        <f t="shared" si="4"/>
        <v>Yes</v>
      </c>
      <c r="R446" s="40" t="str">
        <f t="shared" si="5"/>
        <v>Cross-Sold</v>
      </c>
    </row>
    <row r="447" ht="14.25" customHeight="1" spans="1:18">
      <c r="A447" s="30" t="s">
        <v>545</v>
      </c>
      <c r="B447" s="17">
        <v>475</v>
      </c>
      <c r="C447" s="17" t="s">
        <v>46</v>
      </c>
      <c r="D447" s="17" t="s">
        <v>66</v>
      </c>
      <c r="E447" s="17" t="s">
        <v>37</v>
      </c>
      <c r="F447" s="31" t="str">
        <f>VLOOKUP(G447,'Policy Type'!$A:$B,2,FALSE)</f>
        <v>Others</v>
      </c>
      <c r="G447" s="17" t="s">
        <v>152</v>
      </c>
      <c r="H447" s="32">
        <v>45193</v>
      </c>
      <c r="I447" s="32">
        <v>45558</v>
      </c>
      <c r="J447" s="34">
        <v>3336000</v>
      </c>
      <c r="K447" s="34">
        <f t="shared" si="109"/>
        <v>600480</v>
      </c>
      <c r="L447" s="34">
        <f t="shared" si="110"/>
        <v>3936480</v>
      </c>
      <c r="M447" s="17">
        <f>L447*0.05</f>
        <v>196824</v>
      </c>
      <c r="N447" s="17" t="s">
        <v>52</v>
      </c>
      <c r="O447" s="35" t="s">
        <v>53</v>
      </c>
      <c r="P447" s="36" t="str">
        <f t="shared" si="111"/>
        <v>Old Client</v>
      </c>
      <c r="Q447" s="39" t="str">
        <f t="shared" si="4"/>
        <v>No</v>
      </c>
      <c r="R447" s="40" t="str">
        <f t="shared" si="5"/>
        <v/>
      </c>
    </row>
    <row r="448" ht="14.25" customHeight="1" spans="1:18">
      <c r="A448" s="30" t="s">
        <v>546</v>
      </c>
      <c r="B448" s="17">
        <v>454</v>
      </c>
      <c r="C448" s="17" t="s">
        <v>42</v>
      </c>
      <c r="D448" s="17" t="s">
        <v>36</v>
      </c>
      <c r="E448" s="17" t="s">
        <v>284</v>
      </c>
      <c r="F448" s="31" t="str">
        <f>VLOOKUP(G448,'Policy Type'!$A:$B,2,FALSE)</f>
        <v>Others</v>
      </c>
      <c r="G448" s="17" t="s">
        <v>156</v>
      </c>
      <c r="H448" s="32">
        <v>45191</v>
      </c>
      <c r="I448" s="32">
        <v>45556</v>
      </c>
      <c r="J448" s="34">
        <v>31000</v>
      </c>
      <c r="K448" s="34">
        <f t="shared" si="109"/>
        <v>5580</v>
      </c>
      <c r="L448" s="34">
        <f t="shared" si="110"/>
        <v>36580</v>
      </c>
      <c r="M448" s="17">
        <f>L448*0.15</f>
        <v>5487</v>
      </c>
      <c r="N448" s="17" t="s">
        <v>52</v>
      </c>
      <c r="O448" s="35" t="s">
        <v>49</v>
      </c>
      <c r="P448" s="36" t="str">
        <f t="shared" si="111"/>
        <v>Old Client</v>
      </c>
      <c r="Q448" s="39" t="str">
        <f t="shared" si="4"/>
        <v>No</v>
      </c>
      <c r="R448" s="40" t="str">
        <f t="shared" si="5"/>
        <v/>
      </c>
    </row>
    <row r="449" ht="14.25" customHeight="1" spans="1:18">
      <c r="A449" s="30" t="s">
        <v>547</v>
      </c>
      <c r="B449" s="17">
        <v>476</v>
      </c>
      <c r="C449" s="17" t="s">
        <v>46</v>
      </c>
      <c r="D449" s="17" t="s">
        <v>66</v>
      </c>
      <c r="E449" s="17" t="s">
        <v>84</v>
      </c>
      <c r="F449" s="31" t="str">
        <f>VLOOKUP(G449,'Policy Type'!$A:$B,2,FALSE)</f>
        <v>Liability</v>
      </c>
      <c r="G449" s="17" t="s">
        <v>86</v>
      </c>
      <c r="H449" s="32">
        <v>45173</v>
      </c>
      <c r="I449" s="32">
        <v>45538</v>
      </c>
      <c r="J449" s="34">
        <v>115640000</v>
      </c>
      <c r="K449" s="34">
        <f t="shared" si="109"/>
        <v>20815200</v>
      </c>
      <c r="L449" s="34">
        <f t="shared" si="110"/>
        <v>136455200</v>
      </c>
      <c r="M449" s="17">
        <f t="shared" ref="M449:M450" si="126">L449*0.05</f>
        <v>6822760</v>
      </c>
      <c r="N449" s="17" t="s">
        <v>39</v>
      </c>
      <c r="O449" s="35" t="s">
        <v>49</v>
      </c>
      <c r="P449" s="36" t="str">
        <f t="shared" si="111"/>
        <v>Old Client</v>
      </c>
      <c r="Q449" s="39" t="str">
        <f t="shared" si="4"/>
        <v>Yes</v>
      </c>
      <c r="R449" s="40" t="str">
        <f t="shared" si="5"/>
        <v/>
      </c>
    </row>
    <row r="450" ht="14.25" customHeight="1" spans="1:18">
      <c r="A450" s="30" t="s">
        <v>548</v>
      </c>
      <c r="B450" s="17">
        <v>476</v>
      </c>
      <c r="C450" s="17" t="s">
        <v>46</v>
      </c>
      <c r="D450" s="17" t="s">
        <v>66</v>
      </c>
      <c r="E450" s="17" t="s">
        <v>84</v>
      </c>
      <c r="F450" s="31" t="str">
        <f>VLOOKUP(G450,'Policy Type'!$A:$B,2,FALSE)</f>
        <v>Liability</v>
      </c>
      <c r="G450" s="17" t="s">
        <v>58</v>
      </c>
      <c r="H450" s="32">
        <v>45173</v>
      </c>
      <c r="I450" s="32">
        <v>45538</v>
      </c>
      <c r="J450" s="34">
        <v>29500000</v>
      </c>
      <c r="K450" s="34">
        <f t="shared" si="109"/>
        <v>5310000</v>
      </c>
      <c r="L450" s="34">
        <f t="shared" si="110"/>
        <v>34810000</v>
      </c>
      <c r="M450" s="17">
        <f t="shared" si="126"/>
        <v>1740500</v>
      </c>
      <c r="N450" s="17" t="s">
        <v>39</v>
      </c>
      <c r="O450" s="35" t="s">
        <v>49</v>
      </c>
      <c r="P450" s="36" t="str">
        <f t="shared" si="111"/>
        <v>Old Client</v>
      </c>
      <c r="Q450" s="39" t="str">
        <f t="shared" si="4"/>
        <v>Yes</v>
      </c>
      <c r="R450" s="40" t="str">
        <f t="shared" si="5"/>
        <v/>
      </c>
    </row>
    <row r="451" ht="14.25" customHeight="1" spans="1:18">
      <c r="A451" s="30" t="s">
        <v>549</v>
      </c>
      <c r="B451" s="17">
        <v>476</v>
      </c>
      <c r="C451" s="17" t="s">
        <v>35</v>
      </c>
      <c r="D451" s="17" t="s">
        <v>36</v>
      </c>
      <c r="E451" s="17" t="s">
        <v>84</v>
      </c>
      <c r="F451" s="31" t="str">
        <f>VLOOKUP(G451,'Policy Type'!$A:$B,2,FALSE)</f>
        <v>Liability</v>
      </c>
      <c r="G451" s="17" t="s">
        <v>105</v>
      </c>
      <c r="H451" s="32">
        <v>45173</v>
      </c>
      <c r="I451" s="32">
        <v>45538</v>
      </c>
      <c r="J451" s="34">
        <v>55460000</v>
      </c>
      <c r="K451" s="34">
        <f t="shared" si="109"/>
        <v>9982800</v>
      </c>
      <c r="L451" s="34">
        <f t="shared" si="110"/>
        <v>65442800</v>
      </c>
      <c r="M451" s="17">
        <f>L451*0.2</f>
        <v>13088560</v>
      </c>
      <c r="N451" s="17" t="s">
        <v>39</v>
      </c>
      <c r="O451" s="35" t="s">
        <v>49</v>
      </c>
      <c r="P451" s="36" t="str">
        <f t="shared" si="111"/>
        <v>Old Client</v>
      </c>
      <c r="Q451" s="39" t="str">
        <f t="shared" si="4"/>
        <v>Yes</v>
      </c>
      <c r="R451" s="40" t="str">
        <f t="shared" si="5"/>
        <v/>
      </c>
    </row>
    <row r="452" ht="14.25" customHeight="1" spans="1:18">
      <c r="A452" s="30" t="s">
        <v>550</v>
      </c>
      <c r="B452" s="17">
        <v>476</v>
      </c>
      <c r="C452" s="17" t="s">
        <v>46</v>
      </c>
      <c r="D452" s="17" t="s">
        <v>66</v>
      </c>
      <c r="E452" s="17" t="s">
        <v>84</v>
      </c>
      <c r="F452" s="31" t="str">
        <f>VLOOKUP(G452,'Policy Type'!$A:$B,2,FALSE)</f>
        <v>Liability</v>
      </c>
      <c r="G452" s="17" t="s">
        <v>101</v>
      </c>
      <c r="H452" s="32">
        <v>45173</v>
      </c>
      <c r="I452" s="32">
        <v>45538</v>
      </c>
      <c r="J452" s="34">
        <v>5900000</v>
      </c>
      <c r="K452" s="34">
        <f t="shared" si="109"/>
        <v>1062000</v>
      </c>
      <c r="L452" s="34">
        <f t="shared" si="110"/>
        <v>6962000</v>
      </c>
      <c r="M452" s="17">
        <f t="shared" ref="M452:M453" si="127">L452*0.05</f>
        <v>348100</v>
      </c>
      <c r="N452" s="17" t="s">
        <v>39</v>
      </c>
      <c r="O452" s="35" t="s">
        <v>49</v>
      </c>
      <c r="P452" s="36" t="str">
        <f t="shared" si="111"/>
        <v>Old Client</v>
      </c>
      <c r="Q452" s="39" t="str">
        <f t="shared" si="4"/>
        <v>Yes</v>
      </c>
      <c r="R452" s="40" t="str">
        <f t="shared" si="5"/>
        <v/>
      </c>
    </row>
    <row r="453" ht="14.25" customHeight="1" spans="1:18">
      <c r="A453" s="30" t="s">
        <v>551</v>
      </c>
      <c r="B453" s="17">
        <v>477</v>
      </c>
      <c r="C453" s="17" t="s">
        <v>46</v>
      </c>
      <c r="D453" s="17" t="s">
        <v>66</v>
      </c>
      <c r="E453" s="17" t="s">
        <v>37</v>
      </c>
      <c r="F453" s="31" t="str">
        <f>VLOOKUP(G453,'Policy Type'!$A:$B,2,FALSE)</f>
        <v>P&amp;C</v>
      </c>
      <c r="G453" s="17" t="s">
        <v>80</v>
      </c>
      <c r="H453" s="32">
        <v>45191</v>
      </c>
      <c r="I453" s="32">
        <v>45191</v>
      </c>
      <c r="J453" s="34">
        <v>245100</v>
      </c>
      <c r="K453" s="34">
        <f t="shared" si="109"/>
        <v>44118</v>
      </c>
      <c r="L453" s="34">
        <f t="shared" si="110"/>
        <v>289218</v>
      </c>
      <c r="M453" s="17">
        <f t="shared" si="127"/>
        <v>14460.9</v>
      </c>
      <c r="N453" s="17" t="s">
        <v>39</v>
      </c>
      <c r="O453" s="35" t="s">
        <v>49</v>
      </c>
      <c r="P453" s="36" t="str">
        <f t="shared" si="111"/>
        <v>New Client</v>
      </c>
      <c r="Q453" s="39" t="str">
        <f t="shared" si="4"/>
        <v>No</v>
      </c>
      <c r="R453" s="40" t="str">
        <f t="shared" si="5"/>
        <v/>
      </c>
    </row>
    <row r="454" ht="14.25" customHeight="1" spans="1:18">
      <c r="A454" s="30" t="s">
        <v>552</v>
      </c>
      <c r="B454" s="17">
        <v>478</v>
      </c>
      <c r="C454" s="17" t="s">
        <v>57</v>
      </c>
      <c r="D454" s="17" t="s">
        <v>36</v>
      </c>
      <c r="E454" s="17" t="s">
        <v>37</v>
      </c>
      <c r="F454" s="31" t="str">
        <f>VLOOKUP(G454,'Policy Type'!$A:$B,2,FALSE)</f>
        <v>P&amp;C</v>
      </c>
      <c r="G454" s="17" t="s">
        <v>80</v>
      </c>
      <c r="H454" s="32">
        <v>45191</v>
      </c>
      <c r="I454" s="32">
        <v>45191</v>
      </c>
      <c r="J454" s="34">
        <v>207600</v>
      </c>
      <c r="K454" s="34">
        <f t="shared" si="109"/>
        <v>37368</v>
      </c>
      <c r="L454" s="34">
        <f t="shared" si="110"/>
        <v>244968</v>
      </c>
      <c r="M454" s="17">
        <f t="shared" ref="M454:M455" si="128">L454*0.2</f>
        <v>48993.6</v>
      </c>
      <c r="N454" s="17" t="s">
        <v>39</v>
      </c>
      <c r="O454" s="35" t="s">
        <v>49</v>
      </c>
      <c r="P454" s="36" t="str">
        <f t="shared" si="111"/>
        <v>Old Client</v>
      </c>
      <c r="Q454" s="39" t="str">
        <f t="shared" si="4"/>
        <v>Yes</v>
      </c>
      <c r="R454" s="40" t="str">
        <f t="shared" si="5"/>
        <v>Cross-Sold</v>
      </c>
    </row>
    <row r="455" ht="14.25" customHeight="1" spans="1:18">
      <c r="A455" s="30" t="s">
        <v>553</v>
      </c>
      <c r="B455" s="17">
        <v>479</v>
      </c>
      <c r="C455" s="17" t="s">
        <v>42</v>
      </c>
      <c r="D455" s="17" t="s">
        <v>36</v>
      </c>
      <c r="E455" s="17" t="s">
        <v>103</v>
      </c>
      <c r="F455" s="31" t="str">
        <f>VLOOKUP(G455,'Policy Type'!$A:$B,2,FALSE)</f>
        <v>P&amp;C</v>
      </c>
      <c r="G455" s="17" t="s">
        <v>68</v>
      </c>
      <c r="H455" s="32">
        <v>45191</v>
      </c>
      <c r="I455" s="32">
        <v>45556</v>
      </c>
      <c r="J455" s="34">
        <v>1097518</v>
      </c>
      <c r="K455" s="34">
        <f t="shared" si="109"/>
        <v>197553.24</v>
      </c>
      <c r="L455" s="34">
        <f t="shared" si="110"/>
        <v>1295071.24</v>
      </c>
      <c r="M455" s="17">
        <f t="shared" si="128"/>
        <v>259014.248</v>
      </c>
      <c r="N455" s="17" t="s">
        <v>39</v>
      </c>
      <c r="O455" s="35" t="s">
        <v>49</v>
      </c>
      <c r="P455" s="36" t="str">
        <f t="shared" si="111"/>
        <v>New Client</v>
      </c>
      <c r="Q455" s="39" t="str">
        <f t="shared" si="4"/>
        <v>No</v>
      </c>
      <c r="R455" s="40" t="str">
        <f t="shared" si="5"/>
        <v/>
      </c>
    </row>
    <row r="456" ht="14.25" customHeight="1" spans="1:18">
      <c r="A456" s="30" t="s">
        <v>554</v>
      </c>
      <c r="B456" s="17">
        <v>67</v>
      </c>
      <c r="C456" s="17" t="s">
        <v>46</v>
      </c>
      <c r="D456" s="17" t="s">
        <v>76</v>
      </c>
      <c r="E456" s="17" t="s">
        <v>91</v>
      </c>
      <c r="F456" s="31" t="str">
        <f>VLOOKUP(G456,'Policy Type'!$A:$B,2,FALSE)</f>
        <v>P&amp;C</v>
      </c>
      <c r="G456" s="17" t="s">
        <v>44</v>
      </c>
      <c r="H456" s="32">
        <v>45190</v>
      </c>
      <c r="I456" s="32">
        <v>45555</v>
      </c>
      <c r="J456" s="34">
        <v>1174100</v>
      </c>
      <c r="K456" s="34">
        <f t="shared" si="109"/>
        <v>211338</v>
      </c>
      <c r="L456" s="34">
        <f t="shared" si="110"/>
        <v>1385438</v>
      </c>
      <c r="M456" s="17">
        <f>L456*0.05</f>
        <v>69271.9</v>
      </c>
      <c r="N456" s="17" t="s">
        <v>39</v>
      </c>
      <c r="O456" s="35" t="s">
        <v>49</v>
      </c>
      <c r="P456" s="36" t="str">
        <f t="shared" si="111"/>
        <v>Old Client</v>
      </c>
      <c r="Q456" s="39" t="str">
        <f t="shared" si="4"/>
        <v>Yes</v>
      </c>
      <c r="R456" s="40" t="str">
        <f t="shared" si="5"/>
        <v>Cross-Sold</v>
      </c>
    </row>
    <row r="457" ht="14.25" customHeight="1" spans="1:18">
      <c r="A457" s="30" t="s">
        <v>555</v>
      </c>
      <c r="B457" s="17">
        <v>144</v>
      </c>
      <c r="C457" s="17" t="s">
        <v>42</v>
      </c>
      <c r="D457" s="17" t="s">
        <v>36</v>
      </c>
      <c r="E457" s="17" t="s">
        <v>132</v>
      </c>
      <c r="F457" s="31" t="str">
        <f>VLOOKUP(G457,'Policy Type'!$A:$B,2,FALSE)</f>
        <v>Others</v>
      </c>
      <c r="G457" s="17" t="s">
        <v>217</v>
      </c>
      <c r="H457" s="32">
        <v>45200</v>
      </c>
      <c r="I457" s="32">
        <v>45565</v>
      </c>
      <c r="J457" s="34">
        <v>1350900</v>
      </c>
      <c r="K457" s="34">
        <f t="shared" si="109"/>
        <v>243162</v>
      </c>
      <c r="L457" s="34">
        <f t="shared" si="110"/>
        <v>1594062</v>
      </c>
      <c r="M457" s="17">
        <f>L457*0.15</f>
        <v>239109.3</v>
      </c>
      <c r="N457" s="17" t="s">
        <v>52</v>
      </c>
      <c r="O457" s="35" t="s">
        <v>53</v>
      </c>
      <c r="P457" s="36" t="str">
        <f t="shared" si="111"/>
        <v>Old Client</v>
      </c>
      <c r="Q457" s="39" t="str">
        <f t="shared" si="4"/>
        <v>No</v>
      </c>
      <c r="R457" s="40" t="str">
        <f t="shared" si="5"/>
        <v/>
      </c>
    </row>
    <row r="458" ht="14.25" customHeight="1" spans="1:18">
      <c r="A458" s="30" t="s">
        <v>556</v>
      </c>
      <c r="B458" s="17">
        <v>480</v>
      </c>
      <c r="C458" s="17" t="s">
        <v>35</v>
      </c>
      <c r="D458" s="17" t="s">
        <v>36</v>
      </c>
      <c r="E458" s="17" t="s">
        <v>43</v>
      </c>
      <c r="F458" s="31" t="str">
        <f>VLOOKUP(G458,'Policy Type'!$A:$B,2,FALSE)</f>
        <v>P&amp;C</v>
      </c>
      <c r="G458" s="17" t="s">
        <v>55</v>
      </c>
      <c r="H458" s="32">
        <v>45194</v>
      </c>
      <c r="I458" s="32">
        <v>45559</v>
      </c>
      <c r="J458" s="34">
        <v>104548</v>
      </c>
      <c r="K458" s="34">
        <f t="shared" si="109"/>
        <v>18818.64</v>
      </c>
      <c r="L458" s="34">
        <f t="shared" si="110"/>
        <v>123366.64</v>
      </c>
      <c r="M458" s="17">
        <f t="shared" ref="M458:M460" si="129">L458*0.2</f>
        <v>24673.328</v>
      </c>
      <c r="N458" s="17" t="s">
        <v>39</v>
      </c>
      <c r="O458" s="35" t="s">
        <v>40</v>
      </c>
      <c r="P458" s="36" t="str">
        <f t="shared" si="111"/>
        <v>New Client</v>
      </c>
      <c r="Q458" s="39" t="str">
        <f t="shared" si="4"/>
        <v>No</v>
      </c>
      <c r="R458" s="40" t="str">
        <f t="shared" si="5"/>
        <v/>
      </c>
    </row>
    <row r="459" ht="14.25" customHeight="1" spans="1:18">
      <c r="A459" s="30" t="s">
        <v>557</v>
      </c>
      <c r="B459" s="17">
        <v>481</v>
      </c>
      <c r="C459" s="17" t="s">
        <v>57</v>
      </c>
      <c r="D459" s="17" t="s">
        <v>36</v>
      </c>
      <c r="E459" s="17" t="s">
        <v>60</v>
      </c>
      <c r="F459" s="31" t="str">
        <f>VLOOKUP(G459,'Policy Type'!$A:$B,2,FALSE)</f>
        <v>Liability</v>
      </c>
      <c r="G459" s="17" t="s">
        <v>402</v>
      </c>
      <c r="H459" s="32">
        <v>45194</v>
      </c>
      <c r="I459" s="32">
        <v>45559</v>
      </c>
      <c r="J459" s="34">
        <v>503800</v>
      </c>
      <c r="K459" s="34">
        <f t="shared" si="109"/>
        <v>90684</v>
      </c>
      <c r="L459" s="34">
        <f t="shared" si="110"/>
        <v>594484</v>
      </c>
      <c r="M459" s="17">
        <f t="shared" si="129"/>
        <v>118896.8</v>
      </c>
      <c r="N459" s="17" t="s">
        <v>39</v>
      </c>
      <c r="O459" s="35" t="s">
        <v>53</v>
      </c>
      <c r="P459" s="36" t="str">
        <f t="shared" si="111"/>
        <v>Old Client</v>
      </c>
      <c r="Q459" s="39" t="str">
        <f t="shared" si="4"/>
        <v>Yes</v>
      </c>
      <c r="R459" s="40" t="str">
        <f t="shared" si="5"/>
        <v/>
      </c>
    </row>
    <row r="460" ht="14.25" customHeight="1" spans="1:18">
      <c r="A460" s="30" t="s">
        <v>558</v>
      </c>
      <c r="B460" s="17">
        <v>482</v>
      </c>
      <c r="C460" s="17" t="s">
        <v>57</v>
      </c>
      <c r="D460" s="17" t="s">
        <v>36</v>
      </c>
      <c r="E460" s="17" t="s">
        <v>43</v>
      </c>
      <c r="F460" s="31" t="str">
        <f>VLOOKUP(G460,'Policy Type'!$A:$B,2,FALSE)</f>
        <v>P&amp;C</v>
      </c>
      <c r="G460" s="17" t="s">
        <v>55</v>
      </c>
      <c r="H460" s="32">
        <v>45193</v>
      </c>
      <c r="I460" s="32">
        <v>45558</v>
      </c>
      <c r="J460" s="34">
        <v>148798</v>
      </c>
      <c r="K460" s="34">
        <f t="shared" si="109"/>
        <v>26783.64</v>
      </c>
      <c r="L460" s="34">
        <f t="shared" si="110"/>
        <v>175581.64</v>
      </c>
      <c r="M460" s="17">
        <f t="shared" si="129"/>
        <v>35116.328</v>
      </c>
      <c r="N460" s="17" t="s">
        <v>52</v>
      </c>
      <c r="O460" s="35" t="s">
        <v>53</v>
      </c>
      <c r="P460" s="36" t="str">
        <f t="shared" si="111"/>
        <v>New Client</v>
      </c>
      <c r="Q460" s="39" t="str">
        <f t="shared" si="4"/>
        <v>No</v>
      </c>
      <c r="R460" s="40" t="str">
        <f t="shared" si="5"/>
        <v/>
      </c>
    </row>
    <row r="461" ht="14.25" customHeight="1" spans="1:18">
      <c r="A461" s="30" t="s">
        <v>559</v>
      </c>
      <c r="B461" s="17">
        <v>483</v>
      </c>
      <c r="C461" s="17" t="s">
        <v>35</v>
      </c>
      <c r="D461" s="17" t="s">
        <v>36</v>
      </c>
      <c r="E461" s="17" t="s">
        <v>103</v>
      </c>
      <c r="F461" s="31" t="str">
        <f>VLOOKUP(G461,'Policy Type'!$A:$B,2,FALSE)</f>
        <v>Others</v>
      </c>
      <c r="G461" s="17" t="s">
        <v>212</v>
      </c>
      <c r="H461" s="32">
        <v>45194</v>
      </c>
      <c r="I461" s="32">
        <v>45559</v>
      </c>
      <c r="J461" s="34">
        <v>1703800</v>
      </c>
      <c r="K461" s="34">
        <f t="shared" si="109"/>
        <v>306684</v>
      </c>
      <c r="L461" s="34">
        <f t="shared" si="110"/>
        <v>2010484</v>
      </c>
      <c r="M461" s="17">
        <f>L461*0.15</f>
        <v>301572.6</v>
      </c>
      <c r="N461" s="17" t="s">
        <v>39</v>
      </c>
      <c r="O461" s="35" t="s">
        <v>40</v>
      </c>
      <c r="P461" s="36" t="str">
        <f t="shared" si="111"/>
        <v>Old Client</v>
      </c>
      <c r="Q461" s="39" t="str">
        <f t="shared" si="4"/>
        <v>No</v>
      </c>
      <c r="R461" s="40" t="str">
        <f t="shared" si="5"/>
        <v/>
      </c>
    </row>
    <row r="462" ht="14.25" customHeight="1" spans="1:18">
      <c r="A462" s="30" t="s">
        <v>560</v>
      </c>
      <c r="B462" s="17">
        <v>483</v>
      </c>
      <c r="C462" s="17" t="s">
        <v>57</v>
      </c>
      <c r="D462" s="17" t="s">
        <v>36</v>
      </c>
      <c r="E462" s="17" t="s">
        <v>103</v>
      </c>
      <c r="F462" s="31" t="str">
        <f>VLOOKUP(G462,'Policy Type'!$A:$B,2,FALSE)</f>
        <v>P&amp;C</v>
      </c>
      <c r="G462" s="17" t="s">
        <v>44</v>
      </c>
      <c r="H462" s="32">
        <v>45194</v>
      </c>
      <c r="I462" s="32">
        <v>45559</v>
      </c>
      <c r="J462" s="34">
        <v>389400</v>
      </c>
      <c r="K462" s="34">
        <f t="shared" si="109"/>
        <v>70092</v>
      </c>
      <c r="L462" s="34">
        <f t="shared" si="110"/>
        <v>459492</v>
      </c>
      <c r="M462" s="17">
        <f t="shared" ref="M462:M464" si="130">L462*0.2</f>
        <v>91898.4</v>
      </c>
      <c r="N462" s="17" t="s">
        <v>39</v>
      </c>
      <c r="O462" s="35" t="s">
        <v>40</v>
      </c>
      <c r="P462" s="36" t="str">
        <f t="shared" si="111"/>
        <v>Old Client</v>
      </c>
      <c r="Q462" s="39" t="str">
        <f t="shared" si="4"/>
        <v>No</v>
      </c>
      <c r="R462" s="40" t="str">
        <f t="shared" si="5"/>
        <v/>
      </c>
    </row>
    <row r="463" ht="14.25" customHeight="1" spans="1:18">
      <c r="A463" s="30" t="s">
        <v>561</v>
      </c>
      <c r="B463" s="17">
        <v>484</v>
      </c>
      <c r="C463" s="17" t="s">
        <v>42</v>
      </c>
      <c r="D463" s="17" t="s">
        <v>36</v>
      </c>
      <c r="E463" s="17" t="s">
        <v>43</v>
      </c>
      <c r="F463" s="31" t="str">
        <f>VLOOKUP(G463,'Policy Type'!$A:$B,2,FALSE)</f>
        <v>P&amp;C</v>
      </c>
      <c r="G463" s="17" t="s">
        <v>55</v>
      </c>
      <c r="H463" s="32">
        <v>45198</v>
      </c>
      <c r="I463" s="32">
        <v>45563</v>
      </c>
      <c r="J463" s="34">
        <v>144668</v>
      </c>
      <c r="K463" s="34">
        <f t="shared" si="109"/>
        <v>26040.24</v>
      </c>
      <c r="L463" s="34">
        <f t="shared" si="110"/>
        <v>170708.24</v>
      </c>
      <c r="M463" s="17">
        <f t="shared" si="130"/>
        <v>34141.648</v>
      </c>
      <c r="N463" s="17" t="s">
        <v>52</v>
      </c>
      <c r="O463" s="35" t="s">
        <v>53</v>
      </c>
      <c r="P463" s="36" t="str">
        <f t="shared" si="111"/>
        <v>Old Client</v>
      </c>
      <c r="Q463" s="39" t="str">
        <f t="shared" si="4"/>
        <v>Yes</v>
      </c>
      <c r="R463" s="40" t="str">
        <f t="shared" si="5"/>
        <v>Cross-Sold</v>
      </c>
    </row>
    <row r="464" ht="14.25" customHeight="1" spans="1:18">
      <c r="A464" s="30" t="s">
        <v>562</v>
      </c>
      <c r="B464" s="17">
        <v>485</v>
      </c>
      <c r="C464" s="17" t="s">
        <v>42</v>
      </c>
      <c r="D464" s="17" t="s">
        <v>36</v>
      </c>
      <c r="E464" s="17" t="s">
        <v>43</v>
      </c>
      <c r="F464" s="31" t="str">
        <f>VLOOKUP(G464,'Policy Type'!$A:$B,2,FALSE)</f>
        <v>P&amp;C</v>
      </c>
      <c r="G464" s="17" t="s">
        <v>55</v>
      </c>
      <c r="H464" s="32">
        <v>45196</v>
      </c>
      <c r="I464" s="32">
        <v>45561</v>
      </c>
      <c r="J464" s="34">
        <v>133930</v>
      </c>
      <c r="K464" s="34">
        <f t="shared" si="109"/>
        <v>24107.4</v>
      </c>
      <c r="L464" s="34">
        <f t="shared" si="110"/>
        <v>158037.4</v>
      </c>
      <c r="M464" s="17">
        <f t="shared" si="130"/>
        <v>31607.48</v>
      </c>
      <c r="N464" s="17" t="s">
        <v>52</v>
      </c>
      <c r="O464" s="35" t="s">
        <v>53</v>
      </c>
      <c r="P464" s="36" t="str">
        <f t="shared" si="111"/>
        <v>Old Client</v>
      </c>
      <c r="Q464" s="39" t="str">
        <f t="shared" si="4"/>
        <v>Yes</v>
      </c>
      <c r="R464" s="40" t="str">
        <f t="shared" si="5"/>
        <v>Cross-Sold</v>
      </c>
    </row>
    <row r="465" ht="14.25" customHeight="1" spans="1:18">
      <c r="A465" s="30" t="s">
        <v>563</v>
      </c>
      <c r="B465" s="17">
        <v>486</v>
      </c>
      <c r="C465" s="17" t="s">
        <v>57</v>
      </c>
      <c r="D465" s="17" t="s">
        <v>36</v>
      </c>
      <c r="E465" s="17" t="s">
        <v>84</v>
      </c>
      <c r="F465" s="31" t="str">
        <f>VLOOKUP(G465,'Policy Type'!$A:$B,2,FALSE)</f>
        <v>Others</v>
      </c>
      <c r="G465" s="17" t="s">
        <v>129</v>
      </c>
      <c r="H465" s="32">
        <v>45166</v>
      </c>
      <c r="I465" s="32">
        <v>45531</v>
      </c>
      <c r="J465" s="34">
        <v>809800</v>
      </c>
      <c r="K465" s="34">
        <f t="shared" si="109"/>
        <v>145764</v>
      </c>
      <c r="L465" s="34">
        <f t="shared" si="110"/>
        <v>955564</v>
      </c>
      <c r="M465" s="17">
        <f>L465*0.15</f>
        <v>143334.6</v>
      </c>
      <c r="N465" s="17" t="s">
        <v>39</v>
      </c>
      <c r="O465" s="35" t="s">
        <v>49</v>
      </c>
      <c r="P465" s="36" t="str">
        <f t="shared" si="111"/>
        <v>New Client</v>
      </c>
      <c r="Q465" s="39" t="str">
        <f t="shared" si="4"/>
        <v>No</v>
      </c>
      <c r="R465" s="40" t="str">
        <f t="shared" si="5"/>
        <v/>
      </c>
    </row>
    <row r="466" ht="14.25" customHeight="1" spans="1:18">
      <c r="A466" s="30"/>
      <c r="B466" s="17"/>
      <c r="C466" s="17"/>
      <c r="D466" s="17"/>
      <c r="E466" s="17"/>
      <c r="F466" s="31"/>
      <c r="G466" s="17"/>
      <c r="H466" s="32"/>
      <c r="I466" s="32"/>
      <c r="J466" s="34"/>
      <c r="K466" s="34"/>
      <c r="L466" s="17"/>
      <c r="M466" s="17"/>
      <c r="N466" s="17" t="s">
        <v>39</v>
      </c>
      <c r="O466" s="35" t="s">
        <v>277</v>
      </c>
      <c r="P466" s="36"/>
      <c r="Q466" s="39" t="str">
        <f t="shared" si="4"/>
        <v>No</v>
      </c>
      <c r="R466" s="40" t="str">
        <f t="shared" si="5"/>
        <v/>
      </c>
    </row>
    <row r="467" ht="14.25" customHeight="1" spans="1:18">
      <c r="A467" s="30"/>
      <c r="B467" s="17"/>
      <c r="C467" s="17"/>
      <c r="D467" s="17"/>
      <c r="E467" s="17"/>
      <c r="F467" s="31"/>
      <c r="G467" s="17"/>
      <c r="H467" s="32"/>
      <c r="I467" s="32"/>
      <c r="J467" s="34"/>
      <c r="K467" s="34"/>
      <c r="L467" s="17"/>
      <c r="M467" s="17"/>
      <c r="N467" s="17" t="s">
        <v>39</v>
      </c>
      <c r="O467" s="35" t="s">
        <v>277</v>
      </c>
      <c r="P467" s="36"/>
      <c r="Q467" s="39" t="str">
        <f t="shared" si="4"/>
        <v>No</v>
      </c>
      <c r="R467" s="40" t="str">
        <f t="shared" si="5"/>
        <v/>
      </c>
    </row>
    <row r="468" ht="14.25" customHeight="1" spans="1:18">
      <c r="A468" s="30"/>
      <c r="B468" s="17"/>
      <c r="C468" s="17"/>
      <c r="D468" s="17"/>
      <c r="E468" s="17"/>
      <c r="F468" s="31"/>
      <c r="G468" s="17"/>
      <c r="H468" s="32"/>
      <c r="I468" s="32"/>
      <c r="J468" s="34"/>
      <c r="K468" s="34"/>
      <c r="L468" s="17"/>
      <c r="M468" s="17"/>
      <c r="N468" s="17" t="s">
        <v>39</v>
      </c>
      <c r="O468" s="35" t="s">
        <v>277</v>
      </c>
      <c r="P468" s="36"/>
      <c r="Q468" s="39" t="str">
        <f t="shared" si="4"/>
        <v>No</v>
      </c>
      <c r="R468" s="40" t="str">
        <f t="shared" si="5"/>
        <v/>
      </c>
    </row>
    <row r="469" ht="14.25" customHeight="1" spans="1:18">
      <c r="A469" s="30"/>
      <c r="B469" s="17"/>
      <c r="C469" s="17"/>
      <c r="D469" s="17"/>
      <c r="E469" s="17"/>
      <c r="F469" s="31"/>
      <c r="G469" s="17"/>
      <c r="H469" s="32"/>
      <c r="I469" s="32"/>
      <c r="J469" s="34"/>
      <c r="K469" s="34"/>
      <c r="L469" s="17"/>
      <c r="M469" s="17"/>
      <c r="N469" s="17" t="s">
        <v>39</v>
      </c>
      <c r="O469" s="35" t="s">
        <v>277</v>
      </c>
      <c r="P469" s="36"/>
      <c r="Q469" s="39" t="str">
        <f t="shared" si="4"/>
        <v>No</v>
      </c>
      <c r="R469" s="40" t="str">
        <f t="shared" si="5"/>
        <v/>
      </c>
    </row>
    <row r="470" ht="14.25" customHeight="1" spans="1:18">
      <c r="A470" s="30"/>
      <c r="B470" s="17"/>
      <c r="C470" s="17"/>
      <c r="D470" s="17"/>
      <c r="E470" s="17"/>
      <c r="F470" s="31"/>
      <c r="G470" s="17"/>
      <c r="H470" s="32"/>
      <c r="I470" s="32"/>
      <c r="J470" s="34"/>
      <c r="K470" s="34"/>
      <c r="L470" s="17"/>
      <c r="M470" s="17"/>
      <c r="N470" s="17" t="s">
        <v>39</v>
      </c>
      <c r="O470" s="35" t="s">
        <v>277</v>
      </c>
      <c r="P470" s="36"/>
      <c r="Q470" s="39" t="str">
        <f t="shared" si="4"/>
        <v>No</v>
      </c>
      <c r="R470" s="40" t="str">
        <f t="shared" si="5"/>
        <v/>
      </c>
    </row>
    <row r="471" ht="14.25" customHeight="1" spans="1:18">
      <c r="A471" s="30"/>
      <c r="B471" s="17"/>
      <c r="C471" s="17"/>
      <c r="D471" s="17"/>
      <c r="E471" s="17"/>
      <c r="F471" s="31"/>
      <c r="G471" s="17"/>
      <c r="H471" s="32"/>
      <c r="I471" s="32"/>
      <c r="J471" s="34"/>
      <c r="K471" s="34"/>
      <c r="L471" s="17"/>
      <c r="M471" s="17"/>
      <c r="N471" s="17" t="s">
        <v>39</v>
      </c>
      <c r="O471" s="35" t="s">
        <v>277</v>
      </c>
      <c r="P471" s="36"/>
      <c r="Q471" s="39" t="str">
        <f t="shared" si="4"/>
        <v>No</v>
      </c>
      <c r="R471" s="40" t="str">
        <f t="shared" si="5"/>
        <v/>
      </c>
    </row>
    <row r="472" ht="14.25" customHeight="1" spans="1:18">
      <c r="A472" s="30"/>
      <c r="B472" s="17"/>
      <c r="C472" s="17"/>
      <c r="D472" s="17"/>
      <c r="E472" s="17"/>
      <c r="F472" s="31"/>
      <c r="G472" s="17"/>
      <c r="H472" s="32"/>
      <c r="I472" s="32"/>
      <c r="J472" s="34"/>
      <c r="K472" s="34"/>
      <c r="L472" s="17"/>
      <c r="M472" s="17"/>
      <c r="N472" s="17" t="s">
        <v>39</v>
      </c>
      <c r="O472" s="35" t="s">
        <v>277</v>
      </c>
      <c r="P472" s="36"/>
      <c r="Q472" s="39" t="str">
        <f t="shared" si="4"/>
        <v>No</v>
      </c>
      <c r="R472" s="40" t="str">
        <f t="shared" si="5"/>
        <v/>
      </c>
    </row>
    <row r="473" ht="14.25" customHeight="1" spans="1:18">
      <c r="A473" s="30"/>
      <c r="B473" s="17"/>
      <c r="C473" s="17"/>
      <c r="D473" s="17"/>
      <c r="E473" s="17"/>
      <c r="F473" s="31"/>
      <c r="G473" s="17"/>
      <c r="H473" s="32"/>
      <c r="I473" s="32"/>
      <c r="J473" s="34"/>
      <c r="K473" s="34"/>
      <c r="L473" s="17"/>
      <c r="M473" s="17"/>
      <c r="N473" s="17" t="s">
        <v>39</v>
      </c>
      <c r="O473" s="35" t="s">
        <v>277</v>
      </c>
      <c r="P473" s="36"/>
      <c r="Q473" s="39" t="str">
        <f t="shared" si="4"/>
        <v>No</v>
      </c>
      <c r="R473" s="40" t="str">
        <f t="shared" si="5"/>
        <v/>
      </c>
    </row>
    <row r="474" ht="14.25" customHeight="1" spans="1:18">
      <c r="A474" s="30"/>
      <c r="B474" s="17"/>
      <c r="C474" s="17"/>
      <c r="D474" s="17"/>
      <c r="E474" s="17"/>
      <c r="F474" s="31"/>
      <c r="G474" s="17"/>
      <c r="H474" s="32"/>
      <c r="I474" s="32"/>
      <c r="J474" s="34"/>
      <c r="K474" s="34"/>
      <c r="L474" s="17"/>
      <c r="M474" s="17"/>
      <c r="N474" s="17" t="s">
        <v>39</v>
      </c>
      <c r="O474" s="35" t="s">
        <v>277</v>
      </c>
      <c r="P474" s="36"/>
      <c r="Q474" s="39" t="str">
        <f t="shared" si="4"/>
        <v>No</v>
      </c>
      <c r="R474" s="40" t="str">
        <f t="shared" si="5"/>
        <v/>
      </c>
    </row>
    <row r="475" ht="14.25" customHeight="1" spans="1:18">
      <c r="A475" s="30" t="s">
        <v>564</v>
      </c>
      <c r="B475" s="17">
        <v>487</v>
      </c>
      <c r="C475" s="17" t="s">
        <v>57</v>
      </c>
      <c r="D475" s="17" t="s">
        <v>36</v>
      </c>
      <c r="E475" s="17" t="s">
        <v>43</v>
      </c>
      <c r="F475" s="31" t="str">
        <f>VLOOKUP(G475,'Policy Type'!$A:$B,2,FALSE)</f>
        <v>P&amp;C</v>
      </c>
      <c r="G475" s="17" t="s">
        <v>55</v>
      </c>
      <c r="H475" s="32">
        <v>45183</v>
      </c>
      <c r="I475" s="32">
        <v>45548</v>
      </c>
      <c r="J475" s="34">
        <v>145612</v>
      </c>
      <c r="K475" s="34">
        <f t="shared" ref="K475:K519" si="131">J475*0.18</f>
        <v>26210.16</v>
      </c>
      <c r="L475" s="34">
        <f t="shared" ref="L475:L519" si="132">J475+K475</f>
        <v>171822.16</v>
      </c>
      <c r="M475" s="17">
        <f>L475*0.2</f>
        <v>34364.432</v>
      </c>
      <c r="N475" s="17" t="s">
        <v>52</v>
      </c>
      <c r="O475" s="35" t="s">
        <v>53</v>
      </c>
      <c r="P475" s="36" t="str">
        <f t="shared" ref="P475:P519" si="133">IF(COUNTIF(B:B,B475)=1,"New Client","Old Client")</f>
        <v>Old Client</v>
      </c>
      <c r="Q475" s="39" t="str">
        <f t="shared" si="4"/>
        <v>No</v>
      </c>
      <c r="R475" s="40" t="str">
        <f t="shared" si="5"/>
        <v/>
      </c>
    </row>
    <row r="476" ht="14.25" customHeight="1" spans="1:18">
      <c r="A476" s="30" t="s">
        <v>565</v>
      </c>
      <c r="B476" s="17">
        <v>488</v>
      </c>
      <c r="C476" s="17" t="s">
        <v>46</v>
      </c>
      <c r="D476" s="17" t="s">
        <v>47</v>
      </c>
      <c r="E476" s="17" t="s">
        <v>91</v>
      </c>
      <c r="F476" s="31" t="str">
        <f>VLOOKUP(G476,'Policy Type'!$A:$B,2,FALSE)</f>
        <v>Others</v>
      </c>
      <c r="G476" s="17" t="s">
        <v>487</v>
      </c>
      <c r="H476" s="32">
        <v>45194</v>
      </c>
      <c r="I476" s="32">
        <v>45559</v>
      </c>
      <c r="J476" s="34">
        <v>199900</v>
      </c>
      <c r="K476" s="34">
        <f t="shared" si="131"/>
        <v>35982</v>
      </c>
      <c r="L476" s="34">
        <f t="shared" si="132"/>
        <v>235882</v>
      </c>
      <c r="M476" s="17">
        <f>L476*0.05</f>
        <v>11794.1</v>
      </c>
      <c r="N476" s="17" t="s">
        <v>52</v>
      </c>
      <c r="O476" s="35" t="s">
        <v>49</v>
      </c>
      <c r="P476" s="36" t="str">
        <f t="shared" si="133"/>
        <v>New Client</v>
      </c>
      <c r="Q476" s="39" t="str">
        <f t="shared" si="4"/>
        <v>No</v>
      </c>
      <c r="R476" s="40" t="str">
        <f t="shared" si="5"/>
        <v/>
      </c>
    </row>
    <row r="477" ht="14.25" customHeight="1" spans="1:18">
      <c r="A477" s="30" t="s">
        <v>566</v>
      </c>
      <c r="B477" s="17">
        <v>489</v>
      </c>
      <c r="C477" s="17" t="s">
        <v>35</v>
      </c>
      <c r="D477" s="17" t="s">
        <v>36</v>
      </c>
      <c r="E477" s="17" t="s">
        <v>91</v>
      </c>
      <c r="F477" s="31" t="str">
        <f>VLOOKUP(G477,'Policy Type'!$A:$B,2,FALSE)</f>
        <v>P&amp;C</v>
      </c>
      <c r="G477" s="17" t="s">
        <v>98</v>
      </c>
      <c r="H477" s="32">
        <v>45194</v>
      </c>
      <c r="I477" s="32">
        <v>45559</v>
      </c>
      <c r="J477" s="34">
        <v>124100</v>
      </c>
      <c r="K477" s="34">
        <f t="shared" si="131"/>
        <v>22338</v>
      </c>
      <c r="L477" s="34">
        <f t="shared" si="132"/>
        <v>146438</v>
      </c>
      <c r="M477" s="17">
        <f t="shared" ref="M477:M478" si="134">L477*0.2</f>
        <v>29287.6</v>
      </c>
      <c r="N477" s="17" t="s">
        <v>39</v>
      </c>
      <c r="O477" s="35" t="s">
        <v>49</v>
      </c>
      <c r="P477" s="36" t="str">
        <f t="shared" si="133"/>
        <v>New Client</v>
      </c>
      <c r="Q477" s="39" t="str">
        <f t="shared" si="4"/>
        <v>No</v>
      </c>
      <c r="R477" s="40" t="str">
        <f t="shared" si="5"/>
        <v/>
      </c>
    </row>
    <row r="478" ht="14.25" customHeight="1" spans="1:18">
      <c r="A478" s="30" t="s">
        <v>567</v>
      </c>
      <c r="B478" s="17">
        <v>136</v>
      </c>
      <c r="C478" s="17" t="s">
        <v>42</v>
      </c>
      <c r="D478" s="17" t="s">
        <v>36</v>
      </c>
      <c r="E478" s="17" t="s">
        <v>43</v>
      </c>
      <c r="F478" s="31" t="str">
        <f>VLOOKUP(G478,'Policy Type'!$A:$B,2,FALSE)</f>
        <v>P&amp;C</v>
      </c>
      <c r="G478" s="17" t="s">
        <v>55</v>
      </c>
      <c r="H478" s="32">
        <v>45205</v>
      </c>
      <c r="I478" s="32">
        <v>45570</v>
      </c>
      <c r="J478" s="34">
        <v>143842</v>
      </c>
      <c r="K478" s="34">
        <f t="shared" si="131"/>
        <v>25891.56</v>
      </c>
      <c r="L478" s="34">
        <f t="shared" si="132"/>
        <v>169733.56</v>
      </c>
      <c r="M478" s="17">
        <f t="shared" si="134"/>
        <v>33946.712</v>
      </c>
      <c r="N478" s="17" t="s">
        <v>52</v>
      </c>
      <c r="O478" s="35" t="s">
        <v>53</v>
      </c>
      <c r="P478" s="36" t="str">
        <f t="shared" si="133"/>
        <v>Old Client</v>
      </c>
      <c r="Q478" s="39" t="str">
        <f t="shared" si="4"/>
        <v>Yes</v>
      </c>
      <c r="R478" s="40" t="str">
        <f t="shared" si="5"/>
        <v>Cross-Sold</v>
      </c>
    </row>
    <row r="479" ht="14.25" customHeight="1" spans="1:18">
      <c r="A479" s="30" t="s">
        <v>568</v>
      </c>
      <c r="B479" s="17">
        <v>490</v>
      </c>
      <c r="C479" s="17" t="s">
        <v>42</v>
      </c>
      <c r="D479" s="17" t="s">
        <v>36</v>
      </c>
      <c r="E479" s="17" t="s">
        <v>60</v>
      </c>
      <c r="F479" s="31" t="str">
        <f>VLOOKUP(G479,'Policy Type'!$A:$B,2,FALSE)</f>
        <v>Others</v>
      </c>
      <c r="G479" s="17" t="s">
        <v>170</v>
      </c>
      <c r="H479" s="32">
        <v>45199</v>
      </c>
      <c r="I479" s="32">
        <v>45564</v>
      </c>
      <c r="J479" s="34">
        <v>2003900</v>
      </c>
      <c r="K479" s="34">
        <f t="shared" si="131"/>
        <v>360702</v>
      </c>
      <c r="L479" s="34">
        <f t="shared" si="132"/>
        <v>2364602</v>
      </c>
      <c r="M479" s="17">
        <f>L479*0.15</f>
        <v>354690.3</v>
      </c>
      <c r="N479" s="17" t="s">
        <v>52</v>
      </c>
      <c r="O479" s="35" t="s">
        <v>53</v>
      </c>
      <c r="P479" s="36" t="str">
        <f t="shared" si="133"/>
        <v>Old Client</v>
      </c>
      <c r="Q479" s="39" t="str">
        <f t="shared" si="4"/>
        <v>No</v>
      </c>
      <c r="R479" s="40" t="str">
        <f t="shared" si="5"/>
        <v/>
      </c>
    </row>
    <row r="480" ht="14.25" customHeight="1" spans="1:18">
      <c r="A480" s="30" t="s">
        <v>569</v>
      </c>
      <c r="B480" s="17">
        <v>491</v>
      </c>
      <c r="C480" s="17" t="s">
        <v>46</v>
      </c>
      <c r="D480" s="17" t="s">
        <v>47</v>
      </c>
      <c r="E480" s="17" t="s">
        <v>84</v>
      </c>
      <c r="F480" s="31" t="str">
        <f>VLOOKUP(G480,'Policy Type'!$A:$B,2,FALSE)</f>
        <v>Liability</v>
      </c>
      <c r="G480" s="17" t="s">
        <v>101</v>
      </c>
      <c r="H480" s="32">
        <v>45194</v>
      </c>
      <c r="I480" s="32">
        <v>45559</v>
      </c>
      <c r="J480" s="34">
        <v>590000</v>
      </c>
      <c r="K480" s="34">
        <f t="shared" si="131"/>
        <v>106200</v>
      </c>
      <c r="L480" s="34">
        <f t="shared" si="132"/>
        <v>696200</v>
      </c>
      <c r="M480" s="17">
        <f t="shared" ref="M480:M481" si="135">L480*0.05</f>
        <v>34810</v>
      </c>
      <c r="N480" s="17" t="s">
        <v>39</v>
      </c>
      <c r="O480" s="35" t="s">
        <v>49</v>
      </c>
      <c r="P480" s="36" t="str">
        <f t="shared" si="133"/>
        <v>New Client</v>
      </c>
      <c r="Q480" s="39" t="str">
        <f t="shared" si="4"/>
        <v>Yes</v>
      </c>
      <c r="R480" s="40" t="str">
        <f t="shared" si="5"/>
        <v/>
      </c>
    </row>
    <row r="481" ht="14.25" customHeight="1" spans="1:18">
      <c r="A481" s="30" t="s">
        <v>570</v>
      </c>
      <c r="B481" s="17">
        <v>61</v>
      </c>
      <c r="C481" s="17" t="s">
        <v>46</v>
      </c>
      <c r="D481" s="17" t="s">
        <v>66</v>
      </c>
      <c r="E481" s="17" t="s">
        <v>132</v>
      </c>
      <c r="F481" s="31" t="str">
        <f>VLOOKUP(G481,'Policy Type'!$A:$B,2,FALSE)</f>
        <v>Others</v>
      </c>
      <c r="G481" s="17" t="s">
        <v>154</v>
      </c>
      <c r="H481" s="32">
        <v>45194</v>
      </c>
      <c r="I481" s="32">
        <v>45559</v>
      </c>
      <c r="J481" s="34">
        <v>2523000</v>
      </c>
      <c r="K481" s="34">
        <f t="shared" si="131"/>
        <v>454140</v>
      </c>
      <c r="L481" s="34">
        <f t="shared" si="132"/>
        <v>2977140</v>
      </c>
      <c r="M481" s="17">
        <f t="shared" si="135"/>
        <v>148857</v>
      </c>
      <c r="N481" s="17" t="s">
        <v>39</v>
      </c>
      <c r="O481" s="35" t="s">
        <v>40</v>
      </c>
      <c r="P481" s="36" t="str">
        <f t="shared" si="133"/>
        <v>Old Client</v>
      </c>
      <c r="Q481" s="39" t="str">
        <f t="shared" si="4"/>
        <v>Yes</v>
      </c>
      <c r="R481" s="40" t="str">
        <f t="shared" si="5"/>
        <v>Cross-Sold</v>
      </c>
    </row>
    <row r="482" ht="14.25" customHeight="1" spans="1:18">
      <c r="A482" s="30" t="s">
        <v>571</v>
      </c>
      <c r="B482" s="17">
        <v>492</v>
      </c>
      <c r="C482" s="17" t="s">
        <v>57</v>
      </c>
      <c r="D482" s="17" t="s">
        <v>36</v>
      </c>
      <c r="E482" s="17" t="s">
        <v>284</v>
      </c>
      <c r="F482" s="31" t="str">
        <f>VLOOKUP(G482,'Policy Type'!$A:$B,2,FALSE)</f>
        <v>P&amp;C</v>
      </c>
      <c r="G482" s="17" t="s">
        <v>98</v>
      </c>
      <c r="H482" s="32">
        <v>45195</v>
      </c>
      <c r="I482" s="32">
        <v>45560</v>
      </c>
      <c r="J482" s="34">
        <v>593700</v>
      </c>
      <c r="K482" s="34">
        <f t="shared" si="131"/>
        <v>106866</v>
      </c>
      <c r="L482" s="34">
        <f t="shared" si="132"/>
        <v>700566</v>
      </c>
      <c r="M482" s="17">
        <f>L482*0.2</f>
        <v>140113.2</v>
      </c>
      <c r="N482" s="17" t="s">
        <v>52</v>
      </c>
      <c r="O482" s="35" t="s">
        <v>49</v>
      </c>
      <c r="P482" s="36" t="str">
        <f t="shared" si="133"/>
        <v>Old Client</v>
      </c>
      <c r="Q482" s="39" t="str">
        <f t="shared" si="4"/>
        <v>Yes</v>
      </c>
      <c r="R482" s="40" t="str">
        <f t="shared" si="5"/>
        <v>Cross-Sold</v>
      </c>
    </row>
    <row r="483" ht="14.25" customHeight="1" spans="1:18">
      <c r="A483" s="30" t="s">
        <v>572</v>
      </c>
      <c r="B483" s="17">
        <v>492</v>
      </c>
      <c r="C483" s="17" t="s">
        <v>46</v>
      </c>
      <c r="D483" s="17" t="s">
        <v>76</v>
      </c>
      <c r="E483" s="17" t="s">
        <v>284</v>
      </c>
      <c r="F483" s="31" t="str">
        <f>VLOOKUP(G483,'Policy Type'!$A:$B,2,FALSE)</f>
        <v>P&amp;C</v>
      </c>
      <c r="G483" s="17" t="s">
        <v>44</v>
      </c>
      <c r="H483" s="32">
        <v>45195</v>
      </c>
      <c r="I483" s="32">
        <v>45560</v>
      </c>
      <c r="J483" s="34">
        <v>19500</v>
      </c>
      <c r="K483" s="34">
        <f t="shared" si="131"/>
        <v>3510</v>
      </c>
      <c r="L483" s="34">
        <f t="shared" si="132"/>
        <v>23010</v>
      </c>
      <c r="M483" s="17">
        <f t="shared" ref="M483:M484" si="136">L483*0.05</f>
        <v>1150.5</v>
      </c>
      <c r="N483" s="17" t="s">
        <v>52</v>
      </c>
      <c r="O483" s="35" t="s">
        <v>49</v>
      </c>
      <c r="P483" s="36" t="str">
        <f t="shared" si="133"/>
        <v>Old Client</v>
      </c>
      <c r="Q483" s="39" t="str">
        <f t="shared" si="4"/>
        <v>Yes</v>
      </c>
      <c r="R483" s="40" t="str">
        <f t="shared" si="5"/>
        <v>Cross-Sold</v>
      </c>
    </row>
    <row r="484" ht="14.25" customHeight="1" spans="1:18">
      <c r="A484" s="30" t="s">
        <v>573</v>
      </c>
      <c r="B484" s="17">
        <v>492</v>
      </c>
      <c r="C484" s="17" t="s">
        <v>46</v>
      </c>
      <c r="D484" s="17" t="s">
        <v>47</v>
      </c>
      <c r="E484" s="17" t="s">
        <v>284</v>
      </c>
      <c r="F484" s="31" t="str">
        <f>VLOOKUP(G484,'Policy Type'!$A:$B,2,FALSE)</f>
        <v>Liability</v>
      </c>
      <c r="G484" s="17" t="s">
        <v>574</v>
      </c>
      <c r="H484" s="32">
        <v>45196</v>
      </c>
      <c r="I484" s="32">
        <v>45561</v>
      </c>
      <c r="J484" s="34">
        <v>35400</v>
      </c>
      <c r="K484" s="34">
        <f t="shared" si="131"/>
        <v>6372</v>
      </c>
      <c r="L484" s="34">
        <f t="shared" si="132"/>
        <v>41772</v>
      </c>
      <c r="M484" s="17">
        <f t="shared" si="136"/>
        <v>2088.6</v>
      </c>
      <c r="N484" s="17" t="s">
        <v>52</v>
      </c>
      <c r="O484" s="35" t="s">
        <v>49</v>
      </c>
      <c r="P484" s="36" t="str">
        <f t="shared" si="133"/>
        <v>Old Client</v>
      </c>
      <c r="Q484" s="39" t="str">
        <f t="shared" si="4"/>
        <v>Yes</v>
      </c>
      <c r="R484" s="40" t="str">
        <f t="shared" si="5"/>
        <v/>
      </c>
    </row>
    <row r="485" ht="14.25" customHeight="1" spans="1:18">
      <c r="A485" s="30" t="s">
        <v>575</v>
      </c>
      <c r="B485" s="17">
        <v>493</v>
      </c>
      <c r="C485" s="17" t="s">
        <v>42</v>
      </c>
      <c r="D485" s="17" t="s">
        <v>36</v>
      </c>
      <c r="E485" s="17" t="s">
        <v>43</v>
      </c>
      <c r="F485" s="31" t="str">
        <f>VLOOKUP(G485,'Policy Type'!$A:$B,2,FALSE)</f>
        <v>Others</v>
      </c>
      <c r="G485" s="17" t="s">
        <v>168</v>
      </c>
      <c r="H485" s="32">
        <v>45210</v>
      </c>
      <c r="I485" s="32">
        <v>45575</v>
      </c>
      <c r="J485" s="34">
        <v>395800</v>
      </c>
      <c r="K485" s="34">
        <f t="shared" si="131"/>
        <v>71244</v>
      </c>
      <c r="L485" s="34">
        <f t="shared" si="132"/>
        <v>467044</v>
      </c>
      <c r="M485" s="17">
        <f t="shared" ref="M485:M486" si="137">L485*0.15</f>
        <v>70056.6</v>
      </c>
      <c r="N485" s="17" t="s">
        <v>52</v>
      </c>
      <c r="O485" s="35" t="s">
        <v>53</v>
      </c>
      <c r="P485" s="36" t="str">
        <f t="shared" si="133"/>
        <v>New Client</v>
      </c>
      <c r="Q485" s="39" t="str">
        <f t="shared" si="4"/>
        <v>No</v>
      </c>
      <c r="R485" s="40" t="str">
        <f t="shared" si="5"/>
        <v/>
      </c>
    </row>
    <row r="486" ht="14.25" customHeight="1" spans="1:18">
      <c r="A486" s="30" t="s">
        <v>576</v>
      </c>
      <c r="B486" s="17">
        <v>494</v>
      </c>
      <c r="C486" s="17" t="s">
        <v>42</v>
      </c>
      <c r="D486" s="17" t="s">
        <v>36</v>
      </c>
      <c r="E486" s="17" t="s">
        <v>43</v>
      </c>
      <c r="F486" s="31" t="str">
        <f>VLOOKUP(G486,'Policy Type'!$A:$B,2,FALSE)</f>
        <v>Others</v>
      </c>
      <c r="G486" s="17" t="s">
        <v>168</v>
      </c>
      <c r="H486" s="32">
        <v>45206</v>
      </c>
      <c r="I486" s="32">
        <v>45571</v>
      </c>
      <c r="J486" s="34">
        <v>168900</v>
      </c>
      <c r="K486" s="34">
        <f t="shared" si="131"/>
        <v>30402</v>
      </c>
      <c r="L486" s="34">
        <f t="shared" si="132"/>
        <v>199302</v>
      </c>
      <c r="M486" s="17">
        <f t="shared" si="137"/>
        <v>29895.3</v>
      </c>
      <c r="N486" s="17" t="s">
        <v>52</v>
      </c>
      <c r="O486" s="35" t="s">
        <v>53</v>
      </c>
      <c r="P486" s="36" t="str">
        <f t="shared" si="133"/>
        <v>New Client</v>
      </c>
      <c r="Q486" s="39" t="str">
        <f t="shared" si="4"/>
        <v>No</v>
      </c>
      <c r="R486" s="40" t="str">
        <f t="shared" si="5"/>
        <v/>
      </c>
    </row>
    <row r="487" ht="14.25" customHeight="1" spans="1:18">
      <c r="A487" s="30" t="s">
        <v>577</v>
      </c>
      <c r="B487" s="17">
        <v>76</v>
      </c>
      <c r="C487" s="17" t="s">
        <v>46</v>
      </c>
      <c r="D487" s="17" t="s">
        <v>47</v>
      </c>
      <c r="E487" s="17" t="s">
        <v>84</v>
      </c>
      <c r="F487" s="31" t="str">
        <f>VLOOKUP(G487,'Policy Type'!$A:$B,2,FALSE)</f>
        <v>Others</v>
      </c>
      <c r="G487" s="17" t="s">
        <v>116</v>
      </c>
      <c r="H487" s="32">
        <v>45195</v>
      </c>
      <c r="I487" s="32">
        <v>45285</v>
      </c>
      <c r="J487" s="34">
        <v>777800</v>
      </c>
      <c r="K487" s="34">
        <f t="shared" si="131"/>
        <v>140004</v>
      </c>
      <c r="L487" s="34">
        <f t="shared" si="132"/>
        <v>917804</v>
      </c>
      <c r="M487" s="17">
        <f>L487*0.05</f>
        <v>45890.2</v>
      </c>
      <c r="N487" s="17" t="s">
        <v>39</v>
      </c>
      <c r="O487" s="35" t="s">
        <v>49</v>
      </c>
      <c r="P487" s="36" t="str">
        <f t="shared" si="133"/>
        <v>Old Client</v>
      </c>
      <c r="Q487" s="39" t="str">
        <f t="shared" si="4"/>
        <v>Yes</v>
      </c>
      <c r="R487" s="40" t="str">
        <f t="shared" si="5"/>
        <v>Cross-Sold</v>
      </c>
    </row>
    <row r="488" ht="14.25" customHeight="1" spans="1:18">
      <c r="A488" s="30" t="s">
        <v>578</v>
      </c>
      <c r="B488" s="17">
        <v>495</v>
      </c>
      <c r="C488" s="17" t="s">
        <v>35</v>
      </c>
      <c r="D488" s="17" t="s">
        <v>36</v>
      </c>
      <c r="E488" s="17" t="s">
        <v>78</v>
      </c>
      <c r="F488" s="31" t="str">
        <f>VLOOKUP(G488,'Policy Type'!$A:$B,2,FALSE)</f>
        <v>Liability</v>
      </c>
      <c r="G488" s="17" t="s">
        <v>579</v>
      </c>
      <c r="H488" s="32">
        <v>45195</v>
      </c>
      <c r="I488" s="32">
        <v>45560</v>
      </c>
      <c r="J488" s="34">
        <v>38350000</v>
      </c>
      <c r="K488" s="34">
        <f t="shared" si="131"/>
        <v>6903000</v>
      </c>
      <c r="L488" s="34">
        <f t="shared" si="132"/>
        <v>45253000</v>
      </c>
      <c r="M488" s="17">
        <f>L488*0.2</f>
        <v>9050600</v>
      </c>
      <c r="N488" s="17" t="s">
        <v>39</v>
      </c>
      <c r="O488" s="35" t="s">
        <v>49</v>
      </c>
      <c r="P488" s="36" t="str">
        <f t="shared" si="133"/>
        <v>New Client</v>
      </c>
      <c r="Q488" s="39" t="str">
        <f t="shared" si="4"/>
        <v>Yes</v>
      </c>
      <c r="R488" s="40" t="str">
        <f t="shared" si="5"/>
        <v/>
      </c>
    </row>
    <row r="489" ht="14.25" customHeight="1" spans="1:18">
      <c r="A489" s="30" t="s">
        <v>580</v>
      </c>
      <c r="B489" s="17">
        <v>119</v>
      </c>
      <c r="C489" s="17" t="s">
        <v>46</v>
      </c>
      <c r="D489" s="17" t="s">
        <v>47</v>
      </c>
      <c r="E489" s="17" t="s">
        <v>103</v>
      </c>
      <c r="F489" s="31" t="str">
        <f>VLOOKUP(G489,'Policy Type'!$A:$B,2,FALSE)</f>
        <v>P&amp;C</v>
      </c>
      <c r="G489" s="17" t="s">
        <v>68</v>
      </c>
      <c r="H489" s="32">
        <v>45198</v>
      </c>
      <c r="I489" s="32">
        <v>45563</v>
      </c>
      <c r="J489" s="34">
        <v>1953018</v>
      </c>
      <c r="K489" s="34">
        <f t="shared" si="131"/>
        <v>351543.24</v>
      </c>
      <c r="L489" s="34">
        <f t="shared" si="132"/>
        <v>2304561.24</v>
      </c>
      <c r="M489" s="17">
        <f>L489*0.05</f>
        <v>115228.062</v>
      </c>
      <c r="N489" s="17" t="s">
        <v>39</v>
      </c>
      <c r="O489" s="35" t="s">
        <v>40</v>
      </c>
      <c r="P489" s="36" t="str">
        <f t="shared" si="133"/>
        <v>Old Client</v>
      </c>
      <c r="Q489" s="39" t="str">
        <f t="shared" si="4"/>
        <v>Yes</v>
      </c>
      <c r="R489" s="40" t="str">
        <f t="shared" si="5"/>
        <v>Cross-Sold</v>
      </c>
    </row>
    <row r="490" ht="14.25" customHeight="1" spans="1:18">
      <c r="A490" s="30" t="s">
        <v>581</v>
      </c>
      <c r="B490" s="17">
        <v>283</v>
      </c>
      <c r="C490" s="17" t="s">
        <v>57</v>
      </c>
      <c r="D490" s="17" t="s">
        <v>36</v>
      </c>
      <c r="E490" s="17" t="s">
        <v>78</v>
      </c>
      <c r="F490" s="31" t="str">
        <f>VLOOKUP(G490,'Policy Type'!$A:$B,2,FALSE)</f>
        <v>P&amp;C</v>
      </c>
      <c r="G490" s="17" t="s">
        <v>68</v>
      </c>
      <c r="H490" s="32">
        <v>45199</v>
      </c>
      <c r="I490" s="32">
        <v>45564</v>
      </c>
      <c r="J490" s="34">
        <v>5123088</v>
      </c>
      <c r="K490" s="34">
        <f t="shared" si="131"/>
        <v>922155.84</v>
      </c>
      <c r="L490" s="34">
        <f t="shared" si="132"/>
        <v>6045243.84</v>
      </c>
      <c r="M490" s="17">
        <f t="shared" ref="M490:M491" si="138">L490*0.2</f>
        <v>1209048.768</v>
      </c>
      <c r="N490" s="17" t="s">
        <v>39</v>
      </c>
      <c r="O490" s="35" t="s">
        <v>53</v>
      </c>
      <c r="P490" s="36" t="str">
        <f t="shared" si="133"/>
        <v>Old Client</v>
      </c>
      <c r="Q490" s="39" t="str">
        <f t="shared" si="4"/>
        <v>Yes</v>
      </c>
      <c r="R490" s="40" t="str">
        <f t="shared" si="5"/>
        <v>Cross-Sold</v>
      </c>
    </row>
    <row r="491" ht="14.25" customHeight="1" spans="1:18">
      <c r="A491" s="30" t="s">
        <v>582</v>
      </c>
      <c r="B491" s="17">
        <v>283</v>
      </c>
      <c r="C491" s="17" t="s">
        <v>42</v>
      </c>
      <c r="D491" s="17" t="s">
        <v>36</v>
      </c>
      <c r="E491" s="17" t="s">
        <v>132</v>
      </c>
      <c r="F491" s="31" t="str">
        <f>VLOOKUP(G491,'Policy Type'!$A:$B,2,FALSE)</f>
        <v>P&amp;C</v>
      </c>
      <c r="G491" s="17" t="s">
        <v>68</v>
      </c>
      <c r="H491" s="32">
        <v>45198</v>
      </c>
      <c r="I491" s="32">
        <v>45563</v>
      </c>
      <c r="J491" s="34">
        <v>2580424</v>
      </c>
      <c r="K491" s="34">
        <f t="shared" si="131"/>
        <v>464476.32</v>
      </c>
      <c r="L491" s="34">
        <f t="shared" si="132"/>
        <v>3044900.32</v>
      </c>
      <c r="M491" s="17">
        <f t="shared" si="138"/>
        <v>608980.064</v>
      </c>
      <c r="N491" s="17" t="s">
        <v>39</v>
      </c>
      <c r="O491" s="35" t="s">
        <v>53</v>
      </c>
      <c r="P491" s="36" t="str">
        <f t="shared" si="133"/>
        <v>Old Client</v>
      </c>
      <c r="Q491" s="39" t="str">
        <f t="shared" si="4"/>
        <v>Yes</v>
      </c>
      <c r="R491" s="40" t="str">
        <f t="shared" si="5"/>
        <v>Cross-Sold</v>
      </c>
    </row>
    <row r="492" ht="14.25" customHeight="1" spans="1:18">
      <c r="A492" s="30" t="s">
        <v>583</v>
      </c>
      <c r="B492" s="17">
        <v>496</v>
      </c>
      <c r="C492" s="17" t="s">
        <v>42</v>
      </c>
      <c r="D492" s="17" t="s">
        <v>36</v>
      </c>
      <c r="E492" s="17" t="s">
        <v>132</v>
      </c>
      <c r="F492" s="31" t="str">
        <f>VLOOKUP(G492,'Policy Type'!$A:$B,2,FALSE)</f>
        <v>Others</v>
      </c>
      <c r="G492" s="17" t="s">
        <v>217</v>
      </c>
      <c r="H492" s="32">
        <v>45197</v>
      </c>
      <c r="I492" s="32">
        <v>45562</v>
      </c>
      <c r="J492" s="34">
        <v>2339800</v>
      </c>
      <c r="K492" s="34">
        <f t="shared" si="131"/>
        <v>421164</v>
      </c>
      <c r="L492" s="34">
        <f t="shared" si="132"/>
        <v>2760964</v>
      </c>
      <c r="M492" s="17">
        <f>L492*0.15</f>
        <v>414144.6</v>
      </c>
      <c r="N492" s="17" t="s">
        <v>52</v>
      </c>
      <c r="O492" s="35" t="s">
        <v>53</v>
      </c>
      <c r="P492" s="36" t="str">
        <f t="shared" si="133"/>
        <v>Old Client</v>
      </c>
      <c r="Q492" s="39" t="str">
        <f t="shared" si="4"/>
        <v>No</v>
      </c>
      <c r="R492" s="40" t="str">
        <f t="shared" si="5"/>
        <v/>
      </c>
    </row>
    <row r="493" ht="14.25" customHeight="1" spans="1:18">
      <c r="A493" s="30" t="s">
        <v>584</v>
      </c>
      <c r="B493" s="17">
        <v>497</v>
      </c>
      <c r="C493" s="17" t="s">
        <v>46</v>
      </c>
      <c r="D493" s="17" t="s">
        <v>47</v>
      </c>
      <c r="E493" s="17" t="s">
        <v>37</v>
      </c>
      <c r="F493" s="31" t="str">
        <f>VLOOKUP(G493,'Policy Type'!$A:$B,2,FALSE)</f>
        <v>Liability</v>
      </c>
      <c r="G493" s="17" t="s">
        <v>58</v>
      </c>
      <c r="H493" s="32">
        <v>45199</v>
      </c>
      <c r="I493" s="32">
        <v>45564</v>
      </c>
      <c r="J493" s="34">
        <v>6499900</v>
      </c>
      <c r="K493" s="34">
        <f t="shared" si="131"/>
        <v>1169982</v>
      </c>
      <c r="L493" s="34">
        <f t="shared" si="132"/>
        <v>7669882</v>
      </c>
      <c r="M493" s="17">
        <f t="shared" ref="M493:M494" si="139">L493*0.05</f>
        <v>383494.1</v>
      </c>
      <c r="N493" s="17" t="s">
        <v>39</v>
      </c>
      <c r="O493" s="35" t="s">
        <v>53</v>
      </c>
      <c r="P493" s="36" t="str">
        <f t="shared" si="133"/>
        <v>Old Client</v>
      </c>
      <c r="Q493" s="39" t="str">
        <f t="shared" si="4"/>
        <v>Yes</v>
      </c>
      <c r="R493" s="40" t="str">
        <f t="shared" si="5"/>
        <v/>
      </c>
    </row>
    <row r="494" ht="14.25" customHeight="1" spans="1:18">
      <c r="A494" s="30" t="s">
        <v>585</v>
      </c>
      <c r="B494" s="17">
        <v>497</v>
      </c>
      <c r="C494" s="17" t="s">
        <v>46</v>
      </c>
      <c r="D494" s="17" t="s">
        <v>66</v>
      </c>
      <c r="E494" s="17" t="s">
        <v>37</v>
      </c>
      <c r="F494" s="31" t="str">
        <f>VLOOKUP(G494,'Policy Type'!$A:$B,2,FALSE)</f>
        <v>Liability</v>
      </c>
      <c r="G494" s="17" t="s">
        <v>86</v>
      </c>
      <c r="H494" s="32">
        <v>45199</v>
      </c>
      <c r="I494" s="32">
        <v>45564</v>
      </c>
      <c r="J494" s="34">
        <v>31270000</v>
      </c>
      <c r="K494" s="34">
        <f t="shared" si="131"/>
        <v>5628600</v>
      </c>
      <c r="L494" s="34">
        <f t="shared" si="132"/>
        <v>36898600</v>
      </c>
      <c r="M494" s="17">
        <f t="shared" si="139"/>
        <v>1844930</v>
      </c>
      <c r="N494" s="17" t="s">
        <v>39</v>
      </c>
      <c r="O494" s="35" t="s">
        <v>53</v>
      </c>
      <c r="P494" s="36" t="str">
        <f t="shared" si="133"/>
        <v>Old Client</v>
      </c>
      <c r="Q494" s="39" t="str">
        <f t="shared" si="4"/>
        <v>Yes</v>
      </c>
      <c r="R494" s="40" t="str">
        <f t="shared" si="5"/>
        <v/>
      </c>
    </row>
    <row r="495" ht="14.25" customHeight="1" spans="1:18">
      <c r="A495" s="30" t="s">
        <v>586</v>
      </c>
      <c r="B495" s="17">
        <v>67</v>
      </c>
      <c r="C495" s="17" t="s">
        <v>57</v>
      </c>
      <c r="D495" s="17" t="s">
        <v>36</v>
      </c>
      <c r="E495" s="17" t="s">
        <v>91</v>
      </c>
      <c r="F495" s="31" t="str">
        <f>VLOOKUP(G495,'Policy Type'!$A:$B,2,FALSE)</f>
        <v>Others</v>
      </c>
      <c r="G495" s="17" t="s">
        <v>126</v>
      </c>
      <c r="H495" s="32">
        <v>45199</v>
      </c>
      <c r="I495" s="32">
        <v>45564</v>
      </c>
      <c r="J495" s="34">
        <v>7401400</v>
      </c>
      <c r="K495" s="34">
        <f t="shared" si="131"/>
        <v>1332252</v>
      </c>
      <c r="L495" s="34">
        <f t="shared" si="132"/>
        <v>8733652</v>
      </c>
      <c r="M495" s="17">
        <f>L495*0.15</f>
        <v>1310047.8</v>
      </c>
      <c r="N495" s="17" t="s">
        <v>39</v>
      </c>
      <c r="O495" s="35" t="s">
        <v>53</v>
      </c>
      <c r="P495" s="36" t="str">
        <f t="shared" si="133"/>
        <v>Old Client</v>
      </c>
      <c r="Q495" s="39" t="str">
        <f t="shared" si="4"/>
        <v>Yes</v>
      </c>
      <c r="R495" s="40" t="str">
        <f t="shared" si="5"/>
        <v>Cross-Sold</v>
      </c>
    </row>
    <row r="496" ht="14.25" customHeight="1" spans="1:18">
      <c r="A496" s="30" t="s">
        <v>587</v>
      </c>
      <c r="B496" s="17">
        <v>498</v>
      </c>
      <c r="C496" s="17" t="s">
        <v>57</v>
      </c>
      <c r="D496" s="17" t="s">
        <v>36</v>
      </c>
      <c r="E496" s="17" t="s">
        <v>132</v>
      </c>
      <c r="F496" s="31" t="str">
        <f>VLOOKUP(G496,'Policy Type'!$A:$B,2,FALSE)</f>
        <v>Liability</v>
      </c>
      <c r="G496" s="17" t="s">
        <v>121</v>
      </c>
      <c r="H496" s="32">
        <v>45197</v>
      </c>
      <c r="I496" s="32">
        <v>45562</v>
      </c>
      <c r="J496" s="34">
        <v>1630700</v>
      </c>
      <c r="K496" s="34">
        <f t="shared" si="131"/>
        <v>293526</v>
      </c>
      <c r="L496" s="34">
        <f t="shared" si="132"/>
        <v>1924226</v>
      </c>
      <c r="M496" s="17">
        <f>L496*0.2</f>
        <v>384845.2</v>
      </c>
      <c r="N496" s="17" t="s">
        <v>39</v>
      </c>
      <c r="O496" s="35" t="s">
        <v>53</v>
      </c>
      <c r="P496" s="36" t="str">
        <f t="shared" si="133"/>
        <v>Old Client</v>
      </c>
      <c r="Q496" s="39" t="str">
        <f t="shared" si="4"/>
        <v>Yes</v>
      </c>
      <c r="R496" s="40" t="str">
        <f t="shared" si="5"/>
        <v/>
      </c>
    </row>
    <row r="497" ht="14.25" customHeight="1" spans="1:18">
      <c r="A497" s="30" t="s">
        <v>588</v>
      </c>
      <c r="B497" s="17">
        <v>499</v>
      </c>
      <c r="C497" s="17" t="s">
        <v>57</v>
      </c>
      <c r="D497" s="17" t="s">
        <v>36</v>
      </c>
      <c r="E497" s="17" t="s">
        <v>84</v>
      </c>
      <c r="F497" s="31" t="str">
        <f>VLOOKUP(G497,'Policy Type'!$A:$B,2,FALSE)</f>
        <v>Others</v>
      </c>
      <c r="G497" s="17" t="s">
        <v>135</v>
      </c>
      <c r="H497" s="32">
        <v>45196</v>
      </c>
      <c r="I497" s="32">
        <v>45561</v>
      </c>
      <c r="J497" s="34">
        <v>1128200</v>
      </c>
      <c r="K497" s="34">
        <f t="shared" si="131"/>
        <v>203076</v>
      </c>
      <c r="L497" s="34">
        <f t="shared" si="132"/>
        <v>1331276</v>
      </c>
      <c r="M497" s="17">
        <f>L497*0.15</f>
        <v>199691.4</v>
      </c>
      <c r="N497" s="17" t="s">
        <v>39</v>
      </c>
      <c r="O497" s="35" t="s">
        <v>49</v>
      </c>
      <c r="P497" s="36" t="str">
        <f t="shared" si="133"/>
        <v>Old Client</v>
      </c>
      <c r="Q497" s="39" t="str">
        <f t="shared" si="4"/>
        <v>Yes</v>
      </c>
      <c r="R497" s="40" t="str">
        <f t="shared" si="5"/>
        <v>Cross-Sold</v>
      </c>
    </row>
    <row r="498" ht="14.25" customHeight="1" spans="1:18">
      <c r="A498" s="30" t="s">
        <v>589</v>
      </c>
      <c r="B498" s="17">
        <v>500</v>
      </c>
      <c r="C498" s="17" t="s">
        <v>42</v>
      </c>
      <c r="D498" s="17" t="s">
        <v>36</v>
      </c>
      <c r="E498" s="17" t="s">
        <v>78</v>
      </c>
      <c r="F498" s="31" t="str">
        <f>VLOOKUP(G498,'Policy Type'!$A:$B,2,FALSE)</f>
        <v>Liability</v>
      </c>
      <c r="G498" s="17" t="s">
        <v>121</v>
      </c>
      <c r="H498" s="32">
        <v>45196</v>
      </c>
      <c r="I498" s="32">
        <v>45561</v>
      </c>
      <c r="J498" s="34">
        <v>500000</v>
      </c>
      <c r="K498" s="34">
        <f t="shared" si="131"/>
        <v>90000</v>
      </c>
      <c r="L498" s="34">
        <f t="shared" si="132"/>
        <v>590000</v>
      </c>
      <c r="M498" s="17">
        <f>L498*0.2</f>
        <v>118000</v>
      </c>
      <c r="N498" s="17" t="s">
        <v>39</v>
      </c>
      <c r="O498" s="35" t="s">
        <v>49</v>
      </c>
      <c r="P498" s="36" t="str">
        <f t="shared" si="133"/>
        <v>Old Client</v>
      </c>
      <c r="Q498" s="39" t="str">
        <f t="shared" si="4"/>
        <v>Yes</v>
      </c>
      <c r="R498" s="40" t="str">
        <f t="shared" si="5"/>
        <v/>
      </c>
    </row>
    <row r="499" ht="14.25" customHeight="1" spans="1:18">
      <c r="A499" s="30" t="s">
        <v>590</v>
      </c>
      <c r="B499" s="17">
        <v>501</v>
      </c>
      <c r="C499" s="17" t="s">
        <v>46</v>
      </c>
      <c r="D499" s="17" t="s">
        <v>47</v>
      </c>
      <c r="E499" s="17" t="s">
        <v>43</v>
      </c>
      <c r="F499" s="31" t="str">
        <f>VLOOKUP(G499,'Policy Type'!$A:$B,2,FALSE)</f>
        <v>Others</v>
      </c>
      <c r="G499" s="17" t="s">
        <v>168</v>
      </c>
      <c r="H499" s="32">
        <v>45197</v>
      </c>
      <c r="I499" s="32">
        <v>45562</v>
      </c>
      <c r="J499" s="34">
        <v>65100</v>
      </c>
      <c r="K499" s="34">
        <f t="shared" si="131"/>
        <v>11718</v>
      </c>
      <c r="L499" s="34">
        <f t="shared" si="132"/>
        <v>76818</v>
      </c>
      <c r="M499" s="17">
        <f>L499*0.05</f>
        <v>3840.9</v>
      </c>
      <c r="N499" s="17" t="s">
        <v>52</v>
      </c>
      <c r="O499" s="35" t="s">
        <v>53</v>
      </c>
      <c r="P499" s="36" t="str">
        <f t="shared" si="133"/>
        <v>New Client</v>
      </c>
      <c r="Q499" s="39" t="str">
        <f t="shared" si="4"/>
        <v>No</v>
      </c>
      <c r="R499" s="40" t="str">
        <f t="shared" si="5"/>
        <v/>
      </c>
    </row>
    <row r="500" ht="14.25" customHeight="1" spans="1:18">
      <c r="A500" s="30" t="s">
        <v>591</v>
      </c>
      <c r="B500" s="17">
        <v>15</v>
      </c>
      <c r="C500" s="17" t="s">
        <v>42</v>
      </c>
      <c r="D500" s="17" t="s">
        <v>36</v>
      </c>
      <c r="E500" s="17" t="s">
        <v>37</v>
      </c>
      <c r="F500" s="31" t="str">
        <f>VLOOKUP(G500,'Policy Type'!$A:$B,2,FALSE)</f>
        <v>P&amp;C</v>
      </c>
      <c r="G500" s="17" t="s">
        <v>80</v>
      </c>
      <c r="H500" s="32">
        <v>45196</v>
      </c>
      <c r="I500" s="32">
        <v>45196</v>
      </c>
      <c r="J500" s="34">
        <v>256400</v>
      </c>
      <c r="K500" s="34">
        <f t="shared" si="131"/>
        <v>46152</v>
      </c>
      <c r="L500" s="34">
        <f t="shared" si="132"/>
        <v>302552</v>
      </c>
      <c r="M500" s="17">
        <f>L500*0.2</f>
        <v>60510.4</v>
      </c>
      <c r="N500" s="17" t="s">
        <v>39</v>
      </c>
      <c r="O500" s="35" t="s">
        <v>49</v>
      </c>
      <c r="P500" s="36" t="str">
        <f t="shared" si="133"/>
        <v>Old Client</v>
      </c>
      <c r="Q500" s="39" t="str">
        <f t="shared" si="4"/>
        <v>Yes</v>
      </c>
      <c r="R500" s="40" t="str">
        <f t="shared" si="5"/>
        <v>Cross-Sold</v>
      </c>
    </row>
    <row r="501" ht="14.25" customHeight="1" spans="1:18">
      <c r="A501" s="30" t="s">
        <v>592</v>
      </c>
      <c r="B501" s="17">
        <v>367</v>
      </c>
      <c r="C501" s="17" t="s">
        <v>42</v>
      </c>
      <c r="D501" s="17" t="s">
        <v>36</v>
      </c>
      <c r="E501" s="17" t="s">
        <v>132</v>
      </c>
      <c r="F501" s="31" t="str">
        <f>VLOOKUP(G501,'Policy Type'!$A:$B,2,FALSE)</f>
        <v>Others</v>
      </c>
      <c r="G501" s="17" t="s">
        <v>217</v>
      </c>
      <c r="H501" s="32">
        <v>45197</v>
      </c>
      <c r="I501" s="32">
        <v>45562</v>
      </c>
      <c r="J501" s="34">
        <v>6954200</v>
      </c>
      <c r="K501" s="34">
        <f t="shared" si="131"/>
        <v>1251756</v>
      </c>
      <c r="L501" s="34">
        <f t="shared" si="132"/>
        <v>8205956</v>
      </c>
      <c r="M501" s="17">
        <f t="shared" ref="M501:M502" si="140">L501*0.15</f>
        <v>1230893.4</v>
      </c>
      <c r="N501" s="17" t="s">
        <v>52</v>
      </c>
      <c r="O501" s="35" t="s">
        <v>53</v>
      </c>
      <c r="P501" s="36" t="str">
        <f t="shared" si="133"/>
        <v>Old Client</v>
      </c>
      <c r="Q501" s="39" t="str">
        <f t="shared" si="4"/>
        <v>Yes</v>
      </c>
      <c r="R501" s="40" t="str">
        <f t="shared" si="5"/>
        <v>Cross-Sold</v>
      </c>
    </row>
    <row r="502" ht="14.25" customHeight="1" spans="1:18">
      <c r="A502" s="30" t="s">
        <v>593</v>
      </c>
      <c r="B502" s="17">
        <v>293</v>
      </c>
      <c r="C502" s="17" t="s">
        <v>42</v>
      </c>
      <c r="D502" s="17" t="s">
        <v>36</v>
      </c>
      <c r="E502" s="17" t="s">
        <v>37</v>
      </c>
      <c r="F502" s="31" t="str">
        <f>VLOOKUP(G502,'Policy Type'!$A:$B,2,FALSE)</f>
        <v>Others</v>
      </c>
      <c r="G502" s="17" t="s">
        <v>212</v>
      </c>
      <c r="H502" s="32">
        <v>45199</v>
      </c>
      <c r="I502" s="32">
        <v>45564</v>
      </c>
      <c r="J502" s="34">
        <v>7079000</v>
      </c>
      <c r="K502" s="34">
        <f t="shared" si="131"/>
        <v>1274220</v>
      </c>
      <c r="L502" s="34">
        <f t="shared" si="132"/>
        <v>8353220</v>
      </c>
      <c r="M502" s="17">
        <f t="shared" si="140"/>
        <v>1252983</v>
      </c>
      <c r="N502" s="17" t="s">
        <v>39</v>
      </c>
      <c r="O502" s="35" t="s">
        <v>40</v>
      </c>
      <c r="P502" s="36" t="str">
        <f t="shared" si="133"/>
        <v>Old Client</v>
      </c>
      <c r="Q502" s="39" t="str">
        <f t="shared" si="4"/>
        <v>Yes</v>
      </c>
      <c r="R502" s="40" t="str">
        <f t="shared" si="5"/>
        <v>Cross-Sold</v>
      </c>
    </row>
    <row r="503" ht="14.25" customHeight="1" spans="1:18">
      <c r="A503" s="30" t="s">
        <v>594</v>
      </c>
      <c r="B503" s="17">
        <v>293</v>
      </c>
      <c r="C503" s="17" t="s">
        <v>57</v>
      </c>
      <c r="D503" s="17" t="s">
        <v>36</v>
      </c>
      <c r="E503" s="17" t="s">
        <v>37</v>
      </c>
      <c r="F503" s="31" t="str">
        <f>VLOOKUP(G503,'Policy Type'!$A:$B,2,FALSE)</f>
        <v>P&amp;C</v>
      </c>
      <c r="G503" s="17" t="s">
        <v>44</v>
      </c>
      <c r="H503" s="32">
        <v>45199</v>
      </c>
      <c r="I503" s="32">
        <v>45564</v>
      </c>
      <c r="J503" s="34">
        <v>165900</v>
      </c>
      <c r="K503" s="34">
        <f t="shared" si="131"/>
        <v>29862</v>
      </c>
      <c r="L503" s="34">
        <f t="shared" si="132"/>
        <v>195762</v>
      </c>
      <c r="M503" s="17">
        <f>L503*0.2</f>
        <v>39152.4</v>
      </c>
      <c r="N503" s="17" t="s">
        <v>39</v>
      </c>
      <c r="O503" s="35" t="s">
        <v>40</v>
      </c>
      <c r="P503" s="36" t="str">
        <f t="shared" si="133"/>
        <v>Old Client</v>
      </c>
      <c r="Q503" s="39" t="str">
        <f t="shared" si="4"/>
        <v>Yes</v>
      </c>
      <c r="R503" s="40" t="str">
        <f t="shared" si="5"/>
        <v>Cross-Sold</v>
      </c>
    </row>
    <row r="504" ht="14.25" customHeight="1" spans="1:18">
      <c r="A504" s="30" t="s">
        <v>595</v>
      </c>
      <c r="B504" s="17">
        <v>503</v>
      </c>
      <c r="C504" s="17" t="s">
        <v>46</v>
      </c>
      <c r="D504" s="17" t="s">
        <v>76</v>
      </c>
      <c r="E504" s="17" t="s">
        <v>43</v>
      </c>
      <c r="F504" s="31" t="str">
        <f>VLOOKUP(G504,'Policy Type'!$A:$B,2,FALSE)</f>
        <v>P&amp;C</v>
      </c>
      <c r="G504" s="17" t="s">
        <v>55</v>
      </c>
      <c r="H504" s="32">
        <v>45218</v>
      </c>
      <c r="I504" s="32">
        <v>46313</v>
      </c>
      <c r="J504" s="34">
        <v>426216</v>
      </c>
      <c r="K504" s="34">
        <f t="shared" si="131"/>
        <v>76718.88</v>
      </c>
      <c r="L504" s="34">
        <f t="shared" si="132"/>
        <v>502934.88</v>
      </c>
      <c r="M504" s="17">
        <f>L504*0.05</f>
        <v>25146.744</v>
      </c>
      <c r="N504" s="17" t="s">
        <v>52</v>
      </c>
      <c r="O504" s="35" t="s">
        <v>40</v>
      </c>
      <c r="P504" s="36" t="str">
        <f t="shared" si="133"/>
        <v>Old Client</v>
      </c>
      <c r="Q504" s="39" t="str">
        <f t="shared" si="4"/>
        <v>No</v>
      </c>
      <c r="R504" s="40" t="str">
        <f t="shared" si="5"/>
        <v/>
      </c>
    </row>
    <row r="505" ht="14.25" customHeight="1" spans="1:18">
      <c r="A505" s="30" t="s">
        <v>596</v>
      </c>
      <c r="B505" s="17">
        <v>504</v>
      </c>
      <c r="C505" s="17" t="s">
        <v>42</v>
      </c>
      <c r="D505" s="17" t="s">
        <v>36</v>
      </c>
      <c r="E505" s="17" t="s">
        <v>37</v>
      </c>
      <c r="F505" s="31" t="str">
        <f>VLOOKUP(G505,'Policy Type'!$A:$B,2,FALSE)</f>
        <v>Liability</v>
      </c>
      <c r="G505" s="17" t="s">
        <v>38</v>
      </c>
      <c r="H505" s="32">
        <v>45198</v>
      </c>
      <c r="I505" s="32">
        <v>45227</v>
      </c>
      <c r="J505" s="34">
        <v>115800</v>
      </c>
      <c r="K505" s="34">
        <f t="shared" si="131"/>
        <v>20844</v>
      </c>
      <c r="L505" s="34">
        <f t="shared" si="132"/>
        <v>136644</v>
      </c>
      <c r="M505" s="17">
        <f t="shared" ref="M505:M507" si="141">L505*0.2</f>
        <v>27328.8</v>
      </c>
      <c r="N505" s="17" t="s">
        <v>39</v>
      </c>
      <c r="O505" s="35" t="s">
        <v>49</v>
      </c>
      <c r="P505" s="36" t="str">
        <f t="shared" si="133"/>
        <v>Old Client</v>
      </c>
      <c r="Q505" s="39" t="str">
        <f t="shared" si="4"/>
        <v>Yes</v>
      </c>
      <c r="R505" s="40" t="str">
        <f t="shared" si="5"/>
        <v/>
      </c>
    </row>
    <row r="506" ht="14.25" customHeight="1" spans="1:18">
      <c r="A506" s="30" t="s">
        <v>597</v>
      </c>
      <c r="B506" s="17">
        <v>505</v>
      </c>
      <c r="C506" s="17" t="s">
        <v>35</v>
      </c>
      <c r="D506" s="17" t="s">
        <v>36</v>
      </c>
      <c r="E506" s="17" t="s">
        <v>84</v>
      </c>
      <c r="F506" s="31" t="str">
        <f>VLOOKUP(G506,'Policy Type'!$A:$B,2,FALSE)</f>
        <v>Liability</v>
      </c>
      <c r="G506" s="17" t="s">
        <v>58</v>
      </c>
      <c r="H506" s="32">
        <v>45198</v>
      </c>
      <c r="I506" s="32">
        <v>45563</v>
      </c>
      <c r="J506" s="34">
        <v>826000</v>
      </c>
      <c r="K506" s="34">
        <f t="shared" si="131"/>
        <v>148680</v>
      </c>
      <c r="L506" s="34">
        <f t="shared" si="132"/>
        <v>974680</v>
      </c>
      <c r="M506" s="17">
        <f t="shared" si="141"/>
        <v>194936</v>
      </c>
      <c r="N506" s="17" t="s">
        <v>39</v>
      </c>
      <c r="O506" s="35" t="s">
        <v>49</v>
      </c>
      <c r="P506" s="36" t="str">
        <f t="shared" si="133"/>
        <v>New Client</v>
      </c>
      <c r="Q506" s="39" t="str">
        <f t="shared" si="4"/>
        <v>Yes</v>
      </c>
      <c r="R506" s="40" t="str">
        <f t="shared" si="5"/>
        <v/>
      </c>
    </row>
    <row r="507" ht="14.25" customHeight="1" spans="1:18">
      <c r="A507" s="30" t="s">
        <v>598</v>
      </c>
      <c r="B507" s="17">
        <v>506</v>
      </c>
      <c r="C507" s="17" t="s">
        <v>57</v>
      </c>
      <c r="D507" s="17" t="s">
        <v>36</v>
      </c>
      <c r="E507" s="17" t="s">
        <v>84</v>
      </c>
      <c r="F507" s="31" t="str">
        <f>VLOOKUP(G507,'Policy Type'!$A:$B,2,FALSE)</f>
        <v>Liability</v>
      </c>
      <c r="G507" s="17" t="s">
        <v>58</v>
      </c>
      <c r="H507" s="32">
        <v>45200</v>
      </c>
      <c r="I507" s="32">
        <v>45565</v>
      </c>
      <c r="J507" s="34">
        <v>1888000</v>
      </c>
      <c r="K507" s="34">
        <f t="shared" si="131"/>
        <v>339840</v>
      </c>
      <c r="L507" s="34">
        <f t="shared" si="132"/>
        <v>2227840</v>
      </c>
      <c r="M507" s="17">
        <f t="shared" si="141"/>
        <v>445568</v>
      </c>
      <c r="N507" s="17" t="s">
        <v>39</v>
      </c>
      <c r="O507" s="35" t="s">
        <v>40</v>
      </c>
      <c r="P507" s="36" t="str">
        <f t="shared" si="133"/>
        <v>New Client</v>
      </c>
      <c r="Q507" s="39" t="str">
        <f t="shared" si="4"/>
        <v>Yes</v>
      </c>
      <c r="R507" s="40" t="str">
        <f t="shared" si="5"/>
        <v/>
      </c>
    </row>
    <row r="508" ht="14.25" customHeight="1" spans="1:18">
      <c r="A508" s="30" t="s">
        <v>599</v>
      </c>
      <c r="B508" s="17">
        <v>507</v>
      </c>
      <c r="C508" s="17" t="s">
        <v>35</v>
      </c>
      <c r="D508" s="17" t="s">
        <v>36</v>
      </c>
      <c r="E508" s="17" t="s">
        <v>37</v>
      </c>
      <c r="F508" s="31" t="str">
        <f>VLOOKUP(G508,'Policy Type'!$A:$B,2,FALSE)</f>
        <v>Others</v>
      </c>
      <c r="G508" s="17" t="s">
        <v>152</v>
      </c>
      <c r="H508" s="32">
        <v>45198</v>
      </c>
      <c r="I508" s="32">
        <v>45563</v>
      </c>
      <c r="J508" s="34">
        <v>654500</v>
      </c>
      <c r="K508" s="34">
        <f t="shared" si="131"/>
        <v>117810</v>
      </c>
      <c r="L508" s="34">
        <f t="shared" si="132"/>
        <v>772310</v>
      </c>
      <c r="M508" s="17">
        <f>L508*0.15</f>
        <v>115846.5</v>
      </c>
      <c r="N508" s="17" t="s">
        <v>52</v>
      </c>
      <c r="O508" s="35" t="s">
        <v>53</v>
      </c>
      <c r="P508" s="36" t="str">
        <f t="shared" si="133"/>
        <v>New Client</v>
      </c>
      <c r="Q508" s="39" t="str">
        <f t="shared" si="4"/>
        <v>No</v>
      </c>
      <c r="R508" s="40" t="str">
        <f t="shared" si="5"/>
        <v/>
      </c>
    </row>
    <row r="509" ht="14.25" customHeight="1" spans="1:18">
      <c r="A509" s="30" t="s">
        <v>600</v>
      </c>
      <c r="B509" s="17">
        <v>508</v>
      </c>
      <c r="C509" s="17" t="s">
        <v>35</v>
      </c>
      <c r="D509" s="17" t="s">
        <v>36</v>
      </c>
      <c r="E509" s="17" t="s">
        <v>43</v>
      </c>
      <c r="F509" s="31" t="str">
        <f>VLOOKUP(G509,'Policy Type'!$A:$B,2,FALSE)</f>
        <v>P&amp;C</v>
      </c>
      <c r="G509" s="17" t="s">
        <v>98</v>
      </c>
      <c r="H509" s="32">
        <v>45198</v>
      </c>
      <c r="I509" s="32">
        <v>45563</v>
      </c>
      <c r="J509" s="34">
        <v>449900</v>
      </c>
      <c r="K509" s="34">
        <f t="shared" si="131"/>
        <v>80982</v>
      </c>
      <c r="L509" s="34">
        <f t="shared" si="132"/>
        <v>530882</v>
      </c>
      <c r="M509" s="17">
        <f t="shared" ref="M509:M511" si="142">L509*0.2</f>
        <v>106176.4</v>
      </c>
      <c r="N509" s="17" t="s">
        <v>39</v>
      </c>
      <c r="O509" s="35" t="s">
        <v>49</v>
      </c>
      <c r="P509" s="36" t="str">
        <f t="shared" si="133"/>
        <v>Old Client</v>
      </c>
      <c r="Q509" s="39" t="str">
        <f t="shared" si="4"/>
        <v>No</v>
      </c>
      <c r="R509" s="40" t="str">
        <f t="shared" si="5"/>
        <v/>
      </c>
    </row>
    <row r="510" ht="14.25" customHeight="1" spans="1:18">
      <c r="A510" s="30" t="s">
        <v>601</v>
      </c>
      <c r="B510" s="17">
        <v>508</v>
      </c>
      <c r="C510" s="17" t="s">
        <v>35</v>
      </c>
      <c r="D510" s="17" t="s">
        <v>36</v>
      </c>
      <c r="E510" s="17" t="s">
        <v>43</v>
      </c>
      <c r="F510" s="31" t="str">
        <f>VLOOKUP(G510,'Policy Type'!$A:$B,2,FALSE)</f>
        <v>P&amp;C</v>
      </c>
      <c r="G510" s="17" t="s">
        <v>44</v>
      </c>
      <c r="H510" s="32">
        <v>45198</v>
      </c>
      <c r="I510" s="32">
        <v>45563</v>
      </c>
      <c r="J510" s="34">
        <v>82600</v>
      </c>
      <c r="K510" s="34">
        <f t="shared" si="131"/>
        <v>14868</v>
      </c>
      <c r="L510" s="34">
        <f t="shared" si="132"/>
        <v>97468</v>
      </c>
      <c r="M510" s="17">
        <f t="shared" si="142"/>
        <v>19493.6</v>
      </c>
      <c r="N510" s="17" t="s">
        <v>39</v>
      </c>
      <c r="O510" s="35" t="s">
        <v>49</v>
      </c>
      <c r="P510" s="36" t="str">
        <f t="shared" si="133"/>
        <v>Old Client</v>
      </c>
      <c r="Q510" s="39" t="str">
        <f t="shared" si="4"/>
        <v>No</v>
      </c>
      <c r="R510" s="40" t="str">
        <f t="shared" si="5"/>
        <v/>
      </c>
    </row>
    <row r="511" ht="14.25" customHeight="1" spans="1:18">
      <c r="A511" s="30" t="s">
        <v>602</v>
      </c>
      <c r="B511" s="17">
        <v>509</v>
      </c>
      <c r="C511" s="17" t="s">
        <v>57</v>
      </c>
      <c r="D511" s="17" t="s">
        <v>36</v>
      </c>
      <c r="E511" s="17" t="s">
        <v>37</v>
      </c>
      <c r="F511" s="31" t="str">
        <f>VLOOKUP(G511,'Policy Type'!$A:$B,2,FALSE)</f>
        <v>Liability</v>
      </c>
      <c r="G511" s="17" t="s">
        <v>38</v>
      </c>
      <c r="H511" s="32">
        <v>45198</v>
      </c>
      <c r="I511" s="32">
        <v>45563</v>
      </c>
      <c r="J511" s="34">
        <v>123500</v>
      </c>
      <c r="K511" s="34">
        <f t="shared" si="131"/>
        <v>22230</v>
      </c>
      <c r="L511" s="34">
        <f t="shared" si="132"/>
        <v>145730</v>
      </c>
      <c r="M511" s="17">
        <f t="shared" si="142"/>
        <v>29146</v>
      </c>
      <c r="N511" s="17" t="s">
        <v>39</v>
      </c>
      <c r="O511" s="35" t="s">
        <v>49</v>
      </c>
      <c r="P511" s="36" t="str">
        <f t="shared" si="133"/>
        <v>New Client</v>
      </c>
      <c r="Q511" s="39" t="str">
        <f t="shared" si="4"/>
        <v>Yes</v>
      </c>
      <c r="R511" s="40" t="str">
        <f t="shared" si="5"/>
        <v/>
      </c>
    </row>
    <row r="512" ht="14.25" customHeight="1" spans="1:18">
      <c r="A512" s="30" t="s">
        <v>603</v>
      </c>
      <c r="B512" s="17">
        <v>510</v>
      </c>
      <c r="C512" s="17" t="s">
        <v>46</v>
      </c>
      <c r="D512" s="17" t="s">
        <v>47</v>
      </c>
      <c r="E512" s="17" t="s">
        <v>37</v>
      </c>
      <c r="F512" s="31" t="str">
        <f>VLOOKUP(G512,'Policy Type'!$A:$B,2,FALSE)</f>
        <v>Liability</v>
      </c>
      <c r="G512" s="17" t="s">
        <v>38</v>
      </c>
      <c r="H512" s="32">
        <v>45199</v>
      </c>
      <c r="I512" s="32">
        <v>45564</v>
      </c>
      <c r="J512" s="34">
        <v>189400</v>
      </c>
      <c r="K512" s="34">
        <f t="shared" si="131"/>
        <v>34092</v>
      </c>
      <c r="L512" s="34">
        <f t="shared" si="132"/>
        <v>223492</v>
      </c>
      <c r="M512" s="17">
        <f>L512*0.05</f>
        <v>11174.6</v>
      </c>
      <c r="N512" s="17" t="s">
        <v>39</v>
      </c>
      <c r="O512" s="35" t="s">
        <v>49</v>
      </c>
      <c r="P512" s="36" t="str">
        <f t="shared" si="133"/>
        <v>New Client</v>
      </c>
      <c r="Q512" s="39" t="str">
        <f t="shared" si="4"/>
        <v>Yes</v>
      </c>
      <c r="R512" s="40" t="str">
        <f t="shared" si="5"/>
        <v/>
      </c>
    </row>
    <row r="513" ht="14.25" customHeight="1" spans="1:18">
      <c r="A513" s="30" t="s">
        <v>604</v>
      </c>
      <c r="B513" s="17">
        <v>117</v>
      </c>
      <c r="C513" s="17" t="s">
        <v>35</v>
      </c>
      <c r="D513" s="17" t="s">
        <v>36</v>
      </c>
      <c r="E513" s="17" t="s">
        <v>91</v>
      </c>
      <c r="F513" s="31" t="str">
        <f>VLOOKUP(G513,'Policy Type'!$A:$B,2,FALSE)</f>
        <v>Others</v>
      </c>
      <c r="G513" s="17" t="s">
        <v>135</v>
      </c>
      <c r="H513" s="32">
        <v>45198</v>
      </c>
      <c r="I513" s="32">
        <v>45563</v>
      </c>
      <c r="J513" s="34">
        <v>3745400</v>
      </c>
      <c r="K513" s="34">
        <f t="shared" si="131"/>
        <v>674172</v>
      </c>
      <c r="L513" s="34">
        <f t="shared" si="132"/>
        <v>4419572</v>
      </c>
      <c r="M513" s="17">
        <f t="shared" ref="M513:M514" si="143">L513*0.15</f>
        <v>662935.8</v>
      </c>
      <c r="N513" s="17" t="s">
        <v>39</v>
      </c>
      <c r="O513" s="35" t="s">
        <v>49</v>
      </c>
      <c r="P513" s="36" t="str">
        <f t="shared" si="133"/>
        <v>Old Client</v>
      </c>
      <c r="Q513" s="39" t="str">
        <f t="shared" si="4"/>
        <v>Yes</v>
      </c>
      <c r="R513" s="40" t="str">
        <f t="shared" si="5"/>
        <v>Cross-Sold</v>
      </c>
    </row>
    <row r="514" ht="14.25" customHeight="1" spans="1:18">
      <c r="A514" s="30" t="s">
        <v>605</v>
      </c>
      <c r="B514" s="17">
        <v>511</v>
      </c>
      <c r="C514" s="17" t="s">
        <v>42</v>
      </c>
      <c r="D514" s="17" t="s">
        <v>36</v>
      </c>
      <c r="E514" s="17" t="s">
        <v>43</v>
      </c>
      <c r="F514" s="31" t="str">
        <f>VLOOKUP(G514,'Policy Type'!$A:$B,2,FALSE)</f>
        <v>Others</v>
      </c>
      <c r="G514" s="17" t="s">
        <v>168</v>
      </c>
      <c r="H514" s="32">
        <v>45199</v>
      </c>
      <c r="I514" s="32">
        <v>45564</v>
      </c>
      <c r="J514" s="34">
        <v>265800</v>
      </c>
      <c r="K514" s="34">
        <f t="shared" si="131"/>
        <v>47844</v>
      </c>
      <c r="L514" s="34">
        <f t="shared" si="132"/>
        <v>313644</v>
      </c>
      <c r="M514" s="17">
        <f t="shared" si="143"/>
        <v>47046.6</v>
      </c>
      <c r="N514" s="17" t="s">
        <v>52</v>
      </c>
      <c r="O514" s="35" t="s">
        <v>49</v>
      </c>
      <c r="P514" s="36" t="str">
        <f t="shared" si="133"/>
        <v>New Client</v>
      </c>
      <c r="Q514" s="39" t="str">
        <f t="shared" si="4"/>
        <v>No</v>
      </c>
      <c r="R514" s="40" t="str">
        <f t="shared" si="5"/>
        <v/>
      </c>
    </row>
    <row r="515" ht="14.25" customHeight="1" spans="1:18">
      <c r="A515" s="30" t="s">
        <v>606</v>
      </c>
      <c r="B515" s="17">
        <v>512</v>
      </c>
      <c r="C515" s="17" t="s">
        <v>46</v>
      </c>
      <c r="D515" s="17" t="s">
        <v>47</v>
      </c>
      <c r="E515" s="17" t="s">
        <v>43</v>
      </c>
      <c r="F515" s="31" t="str">
        <f>VLOOKUP(G515,'Policy Type'!$A:$B,2,FALSE)</f>
        <v>Others</v>
      </c>
      <c r="G515" s="17" t="s">
        <v>168</v>
      </c>
      <c r="H515" s="32">
        <v>45199</v>
      </c>
      <c r="I515" s="32">
        <v>45564</v>
      </c>
      <c r="J515" s="34">
        <v>111100</v>
      </c>
      <c r="K515" s="34">
        <f t="shared" si="131"/>
        <v>19998</v>
      </c>
      <c r="L515" s="34">
        <f t="shared" si="132"/>
        <v>131098</v>
      </c>
      <c r="M515" s="17">
        <f>L515*0.05</f>
        <v>6554.9</v>
      </c>
      <c r="N515" s="17" t="s">
        <v>52</v>
      </c>
      <c r="O515" s="35" t="s">
        <v>49</v>
      </c>
      <c r="P515" s="36" t="str">
        <f t="shared" si="133"/>
        <v>New Client</v>
      </c>
      <c r="Q515" s="39" t="str">
        <f t="shared" si="4"/>
        <v>No</v>
      </c>
      <c r="R515" s="40" t="str">
        <f t="shared" si="5"/>
        <v/>
      </c>
    </row>
    <row r="516" ht="14.25" customHeight="1" spans="1:18">
      <c r="A516" s="30" t="s">
        <v>607</v>
      </c>
      <c r="B516" s="17">
        <v>513</v>
      </c>
      <c r="C516" s="17" t="s">
        <v>57</v>
      </c>
      <c r="D516" s="17" t="s">
        <v>36</v>
      </c>
      <c r="E516" s="17" t="s">
        <v>43</v>
      </c>
      <c r="F516" s="31" t="str">
        <f>VLOOKUP(G516,'Policy Type'!$A:$B,2,FALSE)</f>
        <v>Others</v>
      </c>
      <c r="G516" s="17" t="s">
        <v>111</v>
      </c>
      <c r="H516" s="32">
        <v>45201</v>
      </c>
      <c r="I516" s="32">
        <v>45207</v>
      </c>
      <c r="J516" s="34">
        <v>106400</v>
      </c>
      <c r="K516" s="34">
        <f t="shared" si="131"/>
        <v>19152</v>
      </c>
      <c r="L516" s="34">
        <f t="shared" si="132"/>
        <v>125552</v>
      </c>
      <c r="M516" s="17">
        <f>L516*0.15</f>
        <v>18832.8</v>
      </c>
      <c r="N516" s="17" t="s">
        <v>52</v>
      </c>
      <c r="O516" s="35" t="s">
        <v>49</v>
      </c>
      <c r="P516" s="36" t="str">
        <f t="shared" si="133"/>
        <v>Old Client</v>
      </c>
      <c r="Q516" s="39" t="str">
        <f t="shared" si="4"/>
        <v>No</v>
      </c>
      <c r="R516" s="40" t="str">
        <f t="shared" si="5"/>
        <v/>
      </c>
    </row>
    <row r="517" ht="14.25" customHeight="1" spans="1:18">
      <c r="A517" s="30" t="s">
        <v>608</v>
      </c>
      <c r="B517" s="17">
        <v>381</v>
      </c>
      <c r="C517" s="17" t="s">
        <v>35</v>
      </c>
      <c r="D517" s="17" t="s">
        <v>36</v>
      </c>
      <c r="E517" s="17" t="s">
        <v>37</v>
      </c>
      <c r="F517" s="31" t="str">
        <f>VLOOKUP(G517,'Policy Type'!$A:$B,2,FALSE)</f>
        <v>Liability</v>
      </c>
      <c r="G517" s="17" t="s">
        <v>38</v>
      </c>
      <c r="H517" s="32">
        <v>45199</v>
      </c>
      <c r="I517" s="32">
        <v>45259</v>
      </c>
      <c r="J517" s="34">
        <v>565200</v>
      </c>
      <c r="K517" s="34">
        <f t="shared" si="131"/>
        <v>101736</v>
      </c>
      <c r="L517" s="34">
        <f t="shared" si="132"/>
        <v>666936</v>
      </c>
      <c r="M517" s="17">
        <f t="shared" ref="M517:M518" si="144">L517*0.2</f>
        <v>133387.2</v>
      </c>
      <c r="N517" s="17" t="s">
        <v>39</v>
      </c>
      <c r="O517" s="35" t="s">
        <v>49</v>
      </c>
      <c r="P517" s="36" t="str">
        <f t="shared" si="133"/>
        <v>Old Client</v>
      </c>
      <c r="Q517" s="39" t="str">
        <f t="shared" si="4"/>
        <v>Yes</v>
      </c>
      <c r="R517" s="40" t="str">
        <f t="shared" si="5"/>
        <v/>
      </c>
    </row>
    <row r="518" ht="14.25" customHeight="1" spans="1:18">
      <c r="A518" s="30" t="s">
        <v>609</v>
      </c>
      <c r="B518" s="17">
        <v>514</v>
      </c>
      <c r="C518" s="17" t="s">
        <v>35</v>
      </c>
      <c r="D518" s="17" t="s">
        <v>36</v>
      </c>
      <c r="E518" s="17" t="s">
        <v>132</v>
      </c>
      <c r="F518" s="31" t="str">
        <f>VLOOKUP(G518,'Policy Type'!$A:$B,2,FALSE)</f>
        <v>P&amp;C</v>
      </c>
      <c r="G518" s="17" t="s">
        <v>80</v>
      </c>
      <c r="H518" s="32">
        <v>45199</v>
      </c>
      <c r="I518" s="32">
        <v>45199</v>
      </c>
      <c r="J518" s="34">
        <v>101400</v>
      </c>
      <c r="K518" s="34">
        <f t="shared" si="131"/>
        <v>18252</v>
      </c>
      <c r="L518" s="34">
        <f t="shared" si="132"/>
        <v>119652</v>
      </c>
      <c r="M518" s="17">
        <f t="shared" si="144"/>
        <v>23930.4</v>
      </c>
      <c r="N518" s="17" t="s">
        <v>39</v>
      </c>
      <c r="O518" s="35" t="s">
        <v>49</v>
      </c>
      <c r="P518" s="36" t="str">
        <f t="shared" si="133"/>
        <v>New Client</v>
      </c>
      <c r="Q518" s="39" t="str">
        <f t="shared" si="4"/>
        <v>No</v>
      </c>
      <c r="R518" s="40" t="str">
        <f t="shared" si="5"/>
        <v/>
      </c>
    </row>
    <row r="519" ht="14.25" customHeight="1" spans="1:18">
      <c r="A519" s="30" t="s">
        <v>610</v>
      </c>
      <c r="B519" s="17">
        <v>515</v>
      </c>
      <c r="C519" s="17" t="s">
        <v>46</v>
      </c>
      <c r="D519" s="17" t="s">
        <v>47</v>
      </c>
      <c r="E519" s="17" t="s">
        <v>37</v>
      </c>
      <c r="F519" s="31" t="str">
        <f>VLOOKUP(G519,'Policy Type'!$A:$B,2,FALSE)</f>
        <v>Liability</v>
      </c>
      <c r="G519" s="17" t="s">
        <v>38</v>
      </c>
      <c r="H519" s="32">
        <v>45199</v>
      </c>
      <c r="I519" s="32">
        <v>45289</v>
      </c>
      <c r="J519" s="34">
        <v>118000</v>
      </c>
      <c r="K519" s="34">
        <f t="shared" si="131"/>
        <v>21240</v>
      </c>
      <c r="L519" s="34">
        <f t="shared" si="132"/>
        <v>139240</v>
      </c>
      <c r="M519" s="17">
        <f>L519*0.05</f>
        <v>6962</v>
      </c>
      <c r="N519" s="17" t="s">
        <v>39</v>
      </c>
      <c r="O519" s="35" t="s">
        <v>49</v>
      </c>
      <c r="P519" s="36" t="str">
        <f t="shared" si="133"/>
        <v>New Client</v>
      </c>
      <c r="Q519" s="39" t="str">
        <f t="shared" si="4"/>
        <v>Yes</v>
      </c>
      <c r="R519" s="40" t="str">
        <f t="shared" si="5"/>
        <v/>
      </c>
    </row>
    <row r="520" ht="14.25" customHeight="1" spans="1:18">
      <c r="A520" s="30"/>
      <c r="B520" s="17"/>
      <c r="C520" s="17"/>
      <c r="D520" s="17"/>
      <c r="E520" s="17"/>
      <c r="F520" s="31"/>
      <c r="G520" s="17"/>
      <c r="H520" s="32"/>
      <c r="I520" s="32"/>
      <c r="J520" s="34"/>
      <c r="K520" s="34"/>
      <c r="L520" s="17"/>
      <c r="M520" s="17"/>
      <c r="N520" s="17" t="s">
        <v>39</v>
      </c>
      <c r="O520" s="35" t="s">
        <v>277</v>
      </c>
      <c r="P520" s="36"/>
      <c r="Q520" s="39" t="str">
        <f t="shared" si="4"/>
        <v>No</v>
      </c>
      <c r="R520" s="40" t="str">
        <f t="shared" si="5"/>
        <v/>
      </c>
    </row>
    <row r="521" ht="14.25" customHeight="1" spans="1:18">
      <c r="A521" s="30"/>
      <c r="B521" s="17"/>
      <c r="C521" s="17"/>
      <c r="D521" s="17"/>
      <c r="E521" s="17"/>
      <c r="F521" s="31"/>
      <c r="G521" s="17"/>
      <c r="H521" s="32"/>
      <c r="I521" s="32"/>
      <c r="J521" s="34"/>
      <c r="K521" s="34"/>
      <c r="L521" s="17"/>
      <c r="M521" s="17"/>
      <c r="N521" s="17" t="s">
        <v>39</v>
      </c>
      <c r="O521" s="35" t="s">
        <v>277</v>
      </c>
      <c r="P521" s="36"/>
      <c r="Q521" s="39" t="str">
        <f t="shared" si="4"/>
        <v>No</v>
      </c>
      <c r="R521" s="40" t="str">
        <f t="shared" si="5"/>
        <v/>
      </c>
    </row>
    <row r="522" ht="14.25" customHeight="1" spans="1:18">
      <c r="A522" s="30"/>
      <c r="B522" s="17"/>
      <c r="C522" s="17"/>
      <c r="D522" s="17"/>
      <c r="E522" s="17"/>
      <c r="F522" s="31"/>
      <c r="G522" s="17"/>
      <c r="H522" s="32"/>
      <c r="I522" s="32"/>
      <c r="J522" s="34"/>
      <c r="K522" s="34"/>
      <c r="L522" s="17"/>
      <c r="M522" s="17"/>
      <c r="N522" s="17" t="s">
        <v>39</v>
      </c>
      <c r="O522" s="35" t="s">
        <v>277</v>
      </c>
      <c r="P522" s="36"/>
      <c r="Q522" s="39" t="str">
        <f t="shared" si="4"/>
        <v>No</v>
      </c>
      <c r="R522" s="40" t="str">
        <f t="shared" si="5"/>
        <v/>
      </c>
    </row>
    <row r="523" ht="14.25" customHeight="1" spans="1:18">
      <c r="A523" s="30"/>
      <c r="B523" s="17"/>
      <c r="C523" s="17"/>
      <c r="D523" s="17"/>
      <c r="E523" s="17"/>
      <c r="F523" s="31"/>
      <c r="G523" s="17"/>
      <c r="H523" s="32"/>
      <c r="I523" s="32"/>
      <c r="J523" s="34"/>
      <c r="K523" s="34"/>
      <c r="L523" s="17"/>
      <c r="M523" s="17"/>
      <c r="N523" s="17" t="s">
        <v>52</v>
      </c>
      <c r="O523" s="35" t="s">
        <v>277</v>
      </c>
      <c r="P523" s="36"/>
      <c r="Q523" s="39" t="str">
        <f t="shared" si="4"/>
        <v>No</v>
      </c>
      <c r="R523" s="40" t="str">
        <f t="shared" si="5"/>
        <v/>
      </c>
    </row>
    <row r="524" ht="14.25" customHeight="1" spans="1:18">
      <c r="A524" s="30"/>
      <c r="B524" s="17"/>
      <c r="C524" s="17"/>
      <c r="D524" s="17"/>
      <c r="E524" s="17"/>
      <c r="F524" s="31"/>
      <c r="G524" s="17"/>
      <c r="H524" s="32"/>
      <c r="I524" s="32"/>
      <c r="J524" s="34"/>
      <c r="K524" s="34"/>
      <c r="L524" s="17"/>
      <c r="M524" s="17"/>
      <c r="N524" s="17" t="s">
        <v>52</v>
      </c>
      <c r="O524" s="35" t="s">
        <v>277</v>
      </c>
      <c r="P524" s="36"/>
      <c r="Q524" s="39" t="str">
        <f t="shared" si="4"/>
        <v>No</v>
      </c>
      <c r="R524" s="40" t="str">
        <f t="shared" si="5"/>
        <v/>
      </c>
    </row>
    <row r="525" ht="14.25" customHeight="1" spans="1:18">
      <c r="A525" s="30"/>
      <c r="B525" s="17"/>
      <c r="C525" s="17"/>
      <c r="D525" s="17"/>
      <c r="E525" s="17"/>
      <c r="F525" s="31"/>
      <c r="G525" s="17"/>
      <c r="H525" s="32"/>
      <c r="I525" s="32"/>
      <c r="J525" s="34"/>
      <c r="K525" s="34"/>
      <c r="L525" s="17"/>
      <c r="M525" s="17"/>
      <c r="N525" s="17" t="s">
        <v>39</v>
      </c>
      <c r="O525" s="35" t="s">
        <v>277</v>
      </c>
      <c r="P525" s="36"/>
      <c r="Q525" s="39" t="str">
        <f t="shared" si="4"/>
        <v>No</v>
      </c>
      <c r="R525" s="40" t="str">
        <f t="shared" si="5"/>
        <v/>
      </c>
    </row>
    <row r="526" ht="14.25" customHeight="1" spans="1:18">
      <c r="A526" s="30"/>
      <c r="B526" s="17"/>
      <c r="C526" s="17"/>
      <c r="D526" s="17"/>
      <c r="E526" s="17"/>
      <c r="F526" s="31"/>
      <c r="G526" s="17"/>
      <c r="H526" s="32"/>
      <c r="I526" s="32"/>
      <c r="J526" s="34"/>
      <c r="K526" s="34"/>
      <c r="L526" s="17"/>
      <c r="M526" s="17"/>
      <c r="N526" s="17" t="s">
        <v>39</v>
      </c>
      <c r="O526" s="35" t="s">
        <v>277</v>
      </c>
      <c r="P526" s="36"/>
      <c r="Q526" s="39" t="str">
        <f t="shared" si="4"/>
        <v>No</v>
      </c>
      <c r="R526" s="40" t="str">
        <f t="shared" si="5"/>
        <v/>
      </c>
    </row>
    <row r="527" ht="14.25" customHeight="1" spans="1:18">
      <c r="A527" s="30"/>
      <c r="B527" s="17"/>
      <c r="C527" s="17"/>
      <c r="D527" s="17"/>
      <c r="E527" s="17"/>
      <c r="F527" s="31"/>
      <c r="G527" s="17"/>
      <c r="H527" s="32"/>
      <c r="I527" s="32"/>
      <c r="J527" s="34"/>
      <c r="K527" s="34"/>
      <c r="L527" s="17"/>
      <c r="M527" s="17"/>
      <c r="N527" s="17" t="s">
        <v>39</v>
      </c>
      <c r="O527" s="35" t="s">
        <v>277</v>
      </c>
      <c r="P527" s="36"/>
      <c r="Q527" s="39" t="str">
        <f t="shared" si="4"/>
        <v>No</v>
      </c>
      <c r="R527" s="40" t="str">
        <f t="shared" si="5"/>
        <v/>
      </c>
    </row>
    <row r="528" ht="14.25" customHeight="1" spans="1:18">
      <c r="A528" s="30"/>
      <c r="B528" s="17"/>
      <c r="C528" s="17"/>
      <c r="D528" s="17"/>
      <c r="E528" s="17"/>
      <c r="F528" s="31"/>
      <c r="G528" s="17"/>
      <c r="H528" s="32"/>
      <c r="I528" s="32"/>
      <c r="J528" s="34"/>
      <c r="K528" s="34"/>
      <c r="L528" s="17"/>
      <c r="M528" s="17"/>
      <c r="N528" s="17" t="s">
        <v>39</v>
      </c>
      <c r="O528" s="35" t="s">
        <v>277</v>
      </c>
      <c r="P528" s="36"/>
      <c r="Q528" s="39" t="str">
        <f t="shared" si="4"/>
        <v>No</v>
      </c>
      <c r="R528" s="40" t="str">
        <f t="shared" si="5"/>
        <v/>
      </c>
    </row>
    <row r="529" ht="14.25" customHeight="1" spans="1:18">
      <c r="A529" s="30"/>
      <c r="B529" s="17"/>
      <c r="C529" s="17"/>
      <c r="D529" s="17"/>
      <c r="E529" s="17"/>
      <c r="F529" s="31"/>
      <c r="G529" s="17"/>
      <c r="H529" s="32"/>
      <c r="I529" s="32"/>
      <c r="J529" s="34"/>
      <c r="K529" s="34"/>
      <c r="L529" s="17"/>
      <c r="M529" s="17"/>
      <c r="N529" s="17" t="s">
        <v>39</v>
      </c>
      <c r="O529" s="35" t="s">
        <v>277</v>
      </c>
      <c r="P529" s="36"/>
      <c r="Q529" s="39" t="str">
        <f t="shared" si="4"/>
        <v>No</v>
      </c>
      <c r="R529" s="40" t="str">
        <f t="shared" si="5"/>
        <v/>
      </c>
    </row>
    <row r="530" ht="14.25" customHeight="1" spans="1:18">
      <c r="A530" s="30"/>
      <c r="B530" s="17"/>
      <c r="C530" s="17"/>
      <c r="D530" s="17"/>
      <c r="E530" s="17"/>
      <c r="F530" s="31"/>
      <c r="G530" s="17"/>
      <c r="H530" s="32"/>
      <c r="I530" s="32"/>
      <c r="J530" s="34"/>
      <c r="K530" s="34"/>
      <c r="L530" s="17"/>
      <c r="M530" s="17"/>
      <c r="N530" s="17" t="s">
        <v>39</v>
      </c>
      <c r="O530" s="35" t="s">
        <v>277</v>
      </c>
      <c r="P530" s="36"/>
      <c r="Q530" s="39" t="str">
        <f t="shared" si="4"/>
        <v>No</v>
      </c>
      <c r="R530" s="40" t="str">
        <f t="shared" si="5"/>
        <v/>
      </c>
    </row>
    <row r="531" ht="14.25" customHeight="1" spans="1:18">
      <c r="A531" s="30" t="s">
        <v>611</v>
      </c>
      <c r="B531" s="17">
        <v>392</v>
      </c>
      <c r="C531" s="17" t="s">
        <v>57</v>
      </c>
      <c r="D531" s="17" t="s">
        <v>36</v>
      </c>
      <c r="E531" s="17" t="s">
        <v>43</v>
      </c>
      <c r="F531" s="31" t="str">
        <f>VLOOKUP(G531,'Policy Type'!$A:$B,2,FALSE)</f>
        <v>Others</v>
      </c>
      <c r="G531" s="17" t="s">
        <v>230</v>
      </c>
      <c r="H531" s="32">
        <v>45209</v>
      </c>
      <c r="I531" s="32">
        <v>45574</v>
      </c>
      <c r="J531" s="34">
        <v>70800</v>
      </c>
      <c r="K531" s="34">
        <f t="shared" ref="K531:K614" si="145">J531*0.18</f>
        <v>12744</v>
      </c>
      <c r="L531" s="34">
        <f t="shared" ref="L531:L614" si="146">J531+K531</f>
        <v>83544</v>
      </c>
      <c r="M531" s="17">
        <f>L531*0.15</f>
        <v>12531.6</v>
      </c>
      <c r="N531" s="17" t="s">
        <v>52</v>
      </c>
      <c r="O531" s="35" t="s">
        <v>53</v>
      </c>
      <c r="P531" s="36" t="str">
        <f t="shared" ref="P531:P614" si="147">IF(COUNTIF(B:B,B531)=1,"New Client","Old Client")</f>
        <v>Old Client</v>
      </c>
      <c r="Q531" s="39" t="str">
        <f t="shared" si="4"/>
        <v>No</v>
      </c>
      <c r="R531" s="40" t="str">
        <f t="shared" si="5"/>
        <v/>
      </c>
    </row>
    <row r="532" ht="14.25" customHeight="1" spans="1:18">
      <c r="A532" s="30" t="s">
        <v>612</v>
      </c>
      <c r="B532" s="17">
        <v>516</v>
      </c>
      <c r="C532" s="17" t="s">
        <v>35</v>
      </c>
      <c r="D532" s="17" t="s">
        <v>36</v>
      </c>
      <c r="E532" s="17" t="s">
        <v>43</v>
      </c>
      <c r="F532" s="31" t="str">
        <f>VLOOKUP(G532,'Policy Type'!$A:$B,2,FALSE)</f>
        <v>P&amp;C</v>
      </c>
      <c r="G532" s="17" t="s">
        <v>68</v>
      </c>
      <c r="H532" s="32">
        <v>45205</v>
      </c>
      <c r="I532" s="32">
        <v>45570</v>
      </c>
      <c r="J532" s="34">
        <v>1380718</v>
      </c>
      <c r="K532" s="34">
        <f t="shared" si="145"/>
        <v>248529.24</v>
      </c>
      <c r="L532" s="34">
        <f t="shared" si="146"/>
        <v>1629247.24</v>
      </c>
      <c r="M532" s="17">
        <f t="shared" ref="M532:M545" si="148">L532*0.2</f>
        <v>325849.448</v>
      </c>
      <c r="N532" s="17" t="s">
        <v>52</v>
      </c>
      <c r="O532" s="35" t="s">
        <v>53</v>
      </c>
      <c r="P532" s="36" t="str">
        <f t="shared" si="147"/>
        <v>New Client</v>
      </c>
      <c r="Q532" s="39" t="str">
        <f t="shared" si="4"/>
        <v>No</v>
      </c>
      <c r="R532" s="40" t="str">
        <f t="shared" si="5"/>
        <v/>
      </c>
    </row>
    <row r="533" ht="14.25" customHeight="1" spans="1:18">
      <c r="A533" s="30" t="s">
        <v>613</v>
      </c>
      <c r="B533" s="17">
        <v>6</v>
      </c>
      <c r="C533" s="17" t="s">
        <v>42</v>
      </c>
      <c r="D533" s="17" t="s">
        <v>36</v>
      </c>
      <c r="E533" s="17" t="s">
        <v>37</v>
      </c>
      <c r="F533" s="31" t="str">
        <f>VLOOKUP(G533,'Policy Type'!$A:$B,2,FALSE)</f>
        <v>P&amp;C</v>
      </c>
      <c r="G533" s="17" t="s">
        <v>68</v>
      </c>
      <c r="H533" s="32">
        <v>45202</v>
      </c>
      <c r="I533" s="32">
        <v>45567</v>
      </c>
      <c r="J533" s="34">
        <v>1081588</v>
      </c>
      <c r="K533" s="34">
        <f t="shared" si="145"/>
        <v>194685.84</v>
      </c>
      <c r="L533" s="34">
        <f t="shared" si="146"/>
        <v>1276273.84</v>
      </c>
      <c r="M533" s="17">
        <f t="shared" si="148"/>
        <v>255254.768</v>
      </c>
      <c r="N533" s="17" t="s">
        <v>39</v>
      </c>
      <c r="O533" s="35" t="s">
        <v>53</v>
      </c>
      <c r="P533" s="36" t="str">
        <f t="shared" si="147"/>
        <v>Old Client</v>
      </c>
      <c r="Q533" s="39" t="str">
        <f t="shared" si="4"/>
        <v>Yes</v>
      </c>
      <c r="R533" s="40" t="str">
        <f t="shared" si="5"/>
        <v>Cross-Sold</v>
      </c>
    </row>
    <row r="534" ht="14.25" customHeight="1" spans="1:18">
      <c r="A534" s="30" t="s">
        <v>614</v>
      </c>
      <c r="B534" s="17">
        <v>6</v>
      </c>
      <c r="C534" s="17" t="s">
        <v>42</v>
      </c>
      <c r="D534" s="17" t="s">
        <v>36</v>
      </c>
      <c r="E534" s="17" t="s">
        <v>37</v>
      </c>
      <c r="F534" s="31" t="str">
        <f>VLOOKUP(G534,'Policy Type'!$A:$B,2,FALSE)</f>
        <v>P&amp;C</v>
      </c>
      <c r="G534" s="17" t="s">
        <v>48</v>
      </c>
      <c r="H534" s="32">
        <v>45223</v>
      </c>
      <c r="I534" s="32">
        <v>45588</v>
      </c>
      <c r="J534" s="34">
        <v>1150600</v>
      </c>
      <c r="K534" s="34">
        <f t="shared" si="145"/>
        <v>207108</v>
      </c>
      <c r="L534" s="34">
        <f t="shared" si="146"/>
        <v>1357708</v>
      </c>
      <c r="M534" s="17">
        <f t="shared" si="148"/>
        <v>271541.6</v>
      </c>
      <c r="N534" s="17" t="s">
        <v>39</v>
      </c>
      <c r="O534" s="35" t="s">
        <v>53</v>
      </c>
      <c r="P534" s="36" t="str">
        <f t="shared" si="147"/>
        <v>Old Client</v>
      </c>
      <c r="Q534" s="39" t="str">
        <f t="shared" si="4"/>
        <v>Yes</v>
      </c>
      <c r="R534" s="40" t="str">
        <f t="shared" si="5"/>
        <v>Cross-Sold</v>
      </c>
    </row>
    <row r="535" ht="14.25" customHeight="1" spans="1:18">
      <c r="A535" s="30" t="s">
        <v>615</v>
      </c>
      <c r="B535" s="17">
        <v>8</v>
      </c>
      <c r="C535" s="17" t="s">
        <v>35</v>
      </c>
      <c r="D535" s="17" t="s">
        <v>36</v>
      </c>
      <c r="E535" s="17" t="s">
        <v>132</v>
      </c>
      <c r="F535" s="31" t="str">
        <f>VLOOKUP(G535,'Policy Type'!$A:$B,2,FALSE)</f>
        <v>P&amp;C</v>
      </c>
      <c r="G535" s="17" t="s">
        <v>68</v>
      </c>
      <c r="H535" s="32">
        <v>45208</v>
      </c>
      <c r="I535" s="32">
        <v>45573</v>
      </c>
      <c r="J535" s="34">
        <v>2886162</v>
      </c>
      <c r="K535" s="34">
        <f t="shared" si="145"/>
        <v>519509.16</v>
      </c>
      <c r="L535" s="34">
        <f t="shared" si="146"/>
        <v>3405671.16</v>
      </c>
      <c r="M535" s="17">
        <f t="shared" si="148"/>
        <v>681134.232</v>
      </c>
      <c r="N535" s="17" t="s">
        <v>52</v>
      </c>
      <c r="O535" s="35" t="s">
        <v>53</v>
      </c>
      <c r="P535" s="36" t="str">
        <f t="shared" si="147"/>
        <v>Old Client</v>
      </c>
      <c r="Q535" s="39" t="str">
        <f t="shared" si="4"/>
        <v>No</v>
      </c>
      <c r="R535" s="40" t="str">
        <f t="shared" si="5"/>
        <v/>
      </c>
    </row>
    <row r="536" ht="14.25" customHeight="1" spans="1:18">
      <c r="A536" s="30" t="s">
        <v>616</v>
      </c>
      <c r="B536" s="17">
        <v>518</v>
      </c>
      <c r="C536" s="17" t="s">
        <v>42</v>
      </c>
      <c r="D536" s="17" t="s">
        <v>36</v>
      </c>
      <c r="E536" s="17" t="s">
        <v>132</v>
      </c>
      <c r="F536" s="31" t="str">
        <f>VLOOKUP(G536,'Policy Type'!$A:$B,2,FALSE)</f>
        <v>P&amp;C</v>
      </c>
      <c r="G536" s="17" t="s">
        <v>68</v>
      </c>
      <c r="H536" s="32">
        <v>45214</v>
      </c>
      <c r="I536" s="32">
        <v>45579</v>
      </c>
      <c r="J536" s="34">
        <v>677320</v>
      </c>
      <c r="K536" s="34">
        <f t="shared" si="145"/>
        <v>121917.6</v>
      </c>
      <c r="L536" s="34">
        <f t="shared" si="146"/>
        <v>799237.6</v>
      </c>
      <c r="M536" s="17">
        <f t="shared" si="148"/>
        <v>159847.52</v>
      </c>
      <c r="N536" s="17" t="s">
        <v>39</v>
      </c>
      <c r="O536" s="35" t="s">
        <v>53</v>
      </c>
      <c r="P536" s="36" t="str">
        <f t="shared" si="147"/>
        <v>New Client</v>
      </c>
      <c r="Q536" s="39" t="str">
        <f t="shared" si="4"/>
        <v>No</v>
      </c>
      <c r="R536" s="40" t="str">
        <f t="shared" si="5"/>
        <v/>
      </c>
    </row>
    <row r="537" ht="14.25" customHeight="1" spans="1:18">
      <c r="A537" s="30" t="s">
        <v>617</v>
      </c>
      <c r="B537" s="17">
        <v>519</v>
      </c>
      <c r="C537" s="17" t="s">
        <v>35</v>
      </c>
      <c r="D537" s="17" t="s">
        <v>36</v>
      </c>
      <c r="E537" s="17" t="s">
        <v>43</v>
      </c>
      <c r="F537" s="31" t="str">
        <f>VLOOKUP(G537,'Policy Type'!$A:$B,2,FALSE)</f>
        <v>P&amp;C</v>
      </c>
      <c r="G537" s="17" t="s">
        <v>68</v>
      </c>
      <c r="H537" s="32">
        <v>45201</v>
      </c>
      <c r="I537" s="32">
        <v>45566</v>
      </c>
      <c r="J537" s="34">
        <v>1574592</v>
      </c>
      <c r="K537" s="34">
        <f t="shared" si="145"/>
        <v>283426.56</v>
      </c>
      <c r="L537" s="34">
        <f t="shared" si="146"/>
        <v>1858018.56</v>
      </c>
      <c r="M537" s="17">
        <f t="shared" si="148"/>
        <v>371603.712</v>
      </c>
      <c r="N537" s="17" t="s">
        <v>52</v>
      </c>
      <c r="O537" s="35" t="s">
        <v>53</v>
      </c>
      <c r="P537" s="36" t="str">
        <f t="shared" si="147"/>
        <v>New Client</v>
      </c>
      <c r="Q537" s="39" t="str">
        <f t="shared" si="4"/>
        <v>No</v>
      </c>
      <c r="R537" s="40" t="str">
        <f t="shared" si="5"/>
        <v/>
      </c>
    </row>
    <row r="538" ht="14.25" customHeight="1" spans="1:18">
      <c r="A538" s="30" t="s">
        <v>618</v>
      </c>
      <c r="B538" s="17">
        <v>35</v>
      </c>
      <c r="C538" s="17" t="s">
        <v>57</v>
      </c>
      <c r="D538" s="17" t="s">
        <v>36</v>
      </c>
      <c r="E538" s="17" t="s">
        <v>43</v>
      </c>
      <c r="F538" s="31" t="str">
        <f>VLOOKUP(G538,'Policy Type'!$A:$B,2,FALSE)</f>
        <v>P&amp;C</v>
      </c>
      <c r="G538" s="17" t="s">
        <v>72</v>
      </c>
      <c r="H538" s="32">
        <v>45207</v>
      </c>
      <c r="I538" s="32">
        <v>45572</v>
      </c>
      <c r="J538" s="34">
        <v>79600</v>
      </c>
      <c r="K538" s="34">
        <f t="shared" si="145"/>
        <v>14328</v>
      </c>
      <c r="L538" s="34">
        <f t="shared" si="146"/>
        <v>93928</v>
      </c>
      <c r="M538" s="17">
        <f t="shared" si="148"/>
        <v>18785.6</v>
      </c>
      <c r="N538" s="17" t="s">
        <v>52</v>
      </c>
      <c r="O538" s="35" t="s">
        <v>53</v>
      </c>
      <c r="P538" s="36" t="str">
        <f t="shared" si="147"/>
        <v>New Client</v>
      </c>
      <c r="Q538" s="39" t="str">
        <f t="shared" si="4"/>
        <v>No</v>
      </c>
      <c r="R538" s="40" t="str">
        <f t="shared" si="5"/>
        <v/>
      </c>
    </row>
    <row r="539" ht="14.25" customHeight="1" spans="1:18">
      <c r="A539" s="30" t="s">
        <v>619</v>
      </c>
      <c r="B539" s="17">
        <v>263</v>
      </c>
      <c r="C539" s="17" t="s">
        <v>57</v>
      </c>
      <c r="D539" s="17" t="s">
        <v>36</v>
      </c>
      <c r="E539" s="17" t="s">
        <v>37</v>
      </c>
      <c r="F539" s="31" t="str">
        <f>VLOOKUP(G539,'Policy Type'!$A:$B,2,FALSE)</f>
        <v>P&amp;C</v>
      </c>
      <c r="G539" s="17" t="s">
        <v>48</v>
      </c>
      <c r="H539" s="32">
        <v>45200</v>
      </c>
      <c r="I539" s="32">
        <v>45565</v>
      </c>
      <c r="J539" s="34">
        <v>6195100</v>
      </c>
      <c r="K539" s="34">
        <f t="shared" si="145"/>
        <v>1115118</v>
      </c>
      <c r="L539" s="34">
        <f t="shared" si="146"/>
        <v>7310218</v>
      </c>
      <c r="M539" s="17">
        <f t="shared" si="148"/>
        <v>1462043.6</v>
      </c>
      <c r="N539" s="17" t="s">
        <v>39</v>
      </c>
      <c r="O539" s="35" t="s">
        <v>49</v>
      </c>
      <c r="P539" s="36" t="str">
        <f t="shared" si="147"/>
        <v>Old Client</v>
      </c>
      <c r="Q539" s="39" t="str">
        <f t="shared" si="4"/>
        <v>No</v>
      </c>
      <c r="R539" s="40" t="str">
        <f t="shared" si="5"/>
        <v/>
      </c>
    </row>
    <row r="540" ht="14.25" customHeight="1" spans="1:18">
      <c r="A540" s="30" t="s">
        <v>620</v>
      </c>
      <c r="B540" s="17">
        <v>264</v>
      </c>
      <c r="C540" s="17" t="s">
        <v>57</v>
      </c>
      <c r="D540" s="17" t="s">
        <v>36</v>
      </c>
      <c r="E540" s="17" t="s">
        <v>37</v>
      </c>
      <c r="F540" s="31" t="str">
        <f>VLOOKUP(G540,'Policy Type'!$A:$B,2,FALSE)</f>
        <v>P&amp;C</v>
      </c>
      <c r="G540" s="17" t="s">
        <v>48</v>
      </c>
      <c r="H540" s="32">
        <v>45200</v>
      </c>
      <c r="I540" s="32">
        <v>45565</v>
      </c>
      <c r="J540" s="34">
        <v>6195100</v>
      </c>
      <c r="K540" s="34">
        <f t="shared" si="145"/>
        <v>1115118</v>
      </c>
      <c r="L540" s="34">
        <f t="shared" si="146"/>
        <v>7310218</v>
      </c>
      <c r="M540" s="17">
        <f t="shared" si="148"/>
        <v>1462043.6</v>
      </c>
      <c r="N540" s="17" t="s">
        <v>39</v>
      </c>
      <c r="O540" s="35" t="s">
        <v>49</v>
      </c>
      <c r="P540" s="36" t="str">
        <f t="shared" si="147"/>
        <v>Old Client</v>
      </c>
      <c r="Q540" s="39" t="str">
        <f t="shared" si="4"/>
        <v>Yes</v>
      </c>
      <c r="R540" s="40" t="str">
        <f t="shared" si="5"/>
        <v>Cross-Sold</v>
      </c>
    </row>
    <row r="541" ht="14.25" customHeight="1" spans="1:18">
      <c r="A541" s="30" t="s">
        <v>621</v>
      </c>
      <c r="B541" s="17">
        <v>258</v>
      </c>
      <c r="C541" s="17" t="s">
        <v>42</v>
      </c>
      <c r="D541" s="17" t="s">
        <v>36</v>
      </c>
      <c r="E541" s="17" t="s">
        <v>37</v>
      </c>
      <c r="F541" s="31" t="str">
        <f>VLOOKUP(G541,'Policy Type'!$A:$B,2,FALSE)</f>
        <v>P&amp;C</v>
      </c>
      <c r="G541" s="17" t="s">
        <v>68</v>
      </c>
      <c r="H541" s="32">
        <v>45203</v>
      </c>
      <c r="I541" s="32">
        <v>45568</v>
      </c>
      <c r="J541" s="34">
        <v>861282</v>
      </c>
      <c r="K541" s="34">
        <f t="shared" si="145"/>
        <v>155030.76</v>
      </c>
      <c r="L541" s="34">
        <f t="shared" si="146"/>
        <v>1016312.76</v>
      </c>
      <c r="M541" s="17">
        <f t="shared" si="148"/>
        <v>203262.552</v>
      </c>
      <c r="N541" s="17" t="s">
        <v>52</v>
      </c>
      <c r="O541" s="35" t="s">
        <v>53</v>
      </c>
      <c r="P541" s="36" t="str">
        <f t="shared" si="147"/>
        <v>Old Client</v>
      </c>
      <c r="Q541" s="39" t="str">
        <f t="shared" si="4"/>
        <v>No</v>
      </c>
      <c r="R541" s="40" t="str">
        <f t="shared" si="5"/>
        <v/>
      </c>
    </row>
    <row r="542" ht="14.25" customHeight="1" spans="1:18">
      <c r="A542" s="30" t="s">
        <v>622</v>
      </c>
      <c r="B542" s="17">
        <v>520</v>
      </c>
      <c r="C542" s="17" t="s">
        <v>42</v>
      </c>
      <c r="D542" s="17" t="s">
        <v>36</v>
      </c>
      <c r="E542" s="17" t="s">
        <v>43</v>
      </c>
      <c r="F542" s="31" t="str">
        <f>VLOOKUP(G542,'Policy Type'!$A:$B,2,FALSE)</f>
        <v>P&amp;C</v>
      </c>
      <c r="G542" s="17" t="s">
        <v>55</v>
      </c>
      <c r="H542" s="32">
        <v>45205</v>
      </c>
      <c r="I542" s="32">
        <v>45570</v>
      </c>
      <c r="J542" s="34">
        <v>151040</v>
      </c>
      <c r="K542" s="34">
        <f t="shared" si="145"/>
        <v>27187.2</v>
      </c>
      <c r="L542" s="34">
        <f t="shared" si="146"/>
        <v>178227.2</v>
      </c>
      <c r="M542" s="17">
        <f t="shared" si="148"/>
        <v>35645.44</v>
      </c>
      <c r="N542" s="17" t="s">
        <v>52</v>
      </c>
      <c r="O542" s="35" t="s">
        <v>53</v>
      </c>
      <c r="P542" s="36" t="str">
        <f t="shared" si="147"/>
        <v>New Client</v>
      </c>
      <c r="Q542" s="39" t="str">
        <f t="shared" si="4"/>
        <v>No</v>
      </c>
      <c r="R542" s="40" t="str">
        <f t="shared" si="5"/>
        <v/>
      </c>
    </row>
    <row r="543" ht="14.25" customHeight="1" spans="1:18">
      <c r="A543" s="30" t="s">
        <v>623</v>
      </c>
      <c r="B543" s="17">
        <v>521</v>
      </c>
      <c r="C543" s="17" t="s">
        <v>42</v>
      </c>
      <c r="D543" s="17" t="s">
        <v>36</v>
      </c>
      <c r="E543" s="17" t="s">
        <v>43</v>
      </c>
      <c r="F543" s="31" t="str">
        <f>VLOOKUP(G543,'Policy Type'!$A:$B,2,FALSE)</f>
        <v>P&amp;C</v>
      </c>
      <c r="G543" s="17" t="s">
        <v>55</v>
      </c>
      <c r="H543" s="32">
        <v>45207</v>
      </c>
      <c r="I543" s="32">
        <v>45572</v>
      </c>
      <c r="J543" s="34">
        <v>137588</v>
      </c>
      <c r="K543" s="34">
        <f t="shared" si="145"/>
        <v>24765.84</v>
      </c>
      <c r="L543" s="34">
        <f t="shared" si="146"/>
        <v>162353.84</v>
      </c>
      <c r="M543" s="17">
        <f t="shared" si="148"/>
        <v>32470.768</v>
      </c>
      <c r="N543" s="17" t="s">
        <v>52</v>
      </c>
      <c r="O543" s="35" t="s">
        <v>53</v>
      </c>
      <c r="P543" s="36" t="str">
        <f t="shared" si="147"/>
        <v>Old Client</v>
      </c>
      <c r="Q543" s="39" t="str">
        <f t="shared" si="4"/>
        <v>No</v>
      </c>
      <c r="R543" s="40" t="str">
        <f t="shared" si="5"/>
        <v/>
      </c>
    </row>
    <row r="544" ht="14.25" customHeight="1" spans="1:18">
      <c r="A544" s="30" t="s">
        <v>624</v>
      </c>
      <c r="B544" s="17">
        <v>148</v>
      </c>
      <c r="C544" s="17" t="s">
        <v>57</v>
      </c>
      <c r="D544" s="17" t="s">
        <v>36</v>
      </c>
      <c r="E544" s="17" t="s">
        <v>43</v>
      </c>
      <c r="F544" s="31" t="str">
        <f>VLOOKUP(G544,'Policy Type'!$A:$B,2,FALSE)</f>
        <v>P&amp;C</v>
      </c>
      <c r="G544" s="17" t="s">
        <v>68</v>
      </c>
      <c r="H544" s="32">
        <v>45204</v>
      </c>
      <c r="I544" s="32">
        <v>45569</v>
      </c>
      <c r="J544" s="34">
        <v>1548160</v>
      </c>
      <c r="K544" s="34">
        <f t="shared" si="145"/>
        <v>278668.8</v>
      </c>
      <c r="L544" s="34">
        <f t="shared" si="146"/>
        <v>1826828.8</v>
      </c>
      <c r="M544" s="17">
        <f t="shared" si="148"/>
        <v>365365.76</v>
      </c>
      <c r="N544" s="17" t="s">
        <v>39</v>
      </c>
      <c r="O544" s="35" t="s">
        <v>53</v>
      </c>
      <c r="P544" s="36" t="str">
        <f t="shared" si="147"/>
        <v>Old Client</v>
      </c>
      <c r="Q544" s="39" t="str">
        <f t="shared" si="4"/>
        <v>Yes</v>
      </c>
      <c r="R544" s="40" t="str">
        <f t="shared" si="5"/>
        <v>Cross-Sold</v>
      </c>
    </row>
    <row r="545" ht="14.25" customHeight="1" spans="1:18">
      <c r="A545" s="30" t="s">
        <v>625</v>
      </c>
      <c r="B545" s="17">
        <v>522</v>
      </c>
      <c r="C545" s="17" t="s">
        <v>35</v>
      </c>
      <c r="D545" s="17" t="s">
        <v>36</v>
      </c>
      <c r="E545" s="17" t="s">
        <v>43</v>
      </c>
      <c r="F545" s="31" t="str">
        <f>VLOOKUP(G545,'Policy Type'!$A:$B,2,FALSE)</f>
        <v>P&amp;C</v>
      </c>
      <c r="G545" s="17" t="s">
        <v>72</v>
      </c>
      <c r="H545" s="32">
        <v>45210</v>
      </c>
      <c r="I545" s="32">
        <v>45575</v>
      </c>
      <c r="J545" s="34">
        <v>67800</v>
      </c>
      <c r="K545" s="34">
        <f t="shared" si="145"/>
        <v>12204</v>
      </c>
      <c r="L545" s="34">
        <f t="shared" si="146"/>
        <v>80004</v>
      </c>
      <c r="M545" s="17">
        <f t="shared" si="148"/>
        <v>16000.8</v>
      </c>
      <c r="N545" s="17" t="s">
        <v>52</v>
      </c>
      <c r="O545" s="35" t="s">
        <v>53</v>
      </c>
      <c r="P545" s="36" t="str">
        <f t="shared" si="147"/>
        <v>New Client</v>
      </c>
      <c r="Q545" s="39" t="str">
        <f t="shared" si="4"/>
        <v>No</v>
      </c>
      <c r="R545" s="40" t="str">
        <f t="shared" si="5"/>
        <v/>
      </c>
    </row>
    <row r="546" ht="14.25" customHeight="1" spans="1:18">
      <c r="A546" s="30" t="s">
        <v>626</v>
      </c>
      <c r="B546" s="17">
        <v>523</v>
      </c>
      <c r="C546" s="17" t="s">
        <v>35</v>
      </c>
      <c r="D546" s="17" t="s">
        <v>36</v>
      </c>
      <c r="E546" s="17" t="s">
        <v>60</v>
      </c>
      <c r="F546" s="31" t="str">
        <f>VLOOKUP(G546,'Policy Type'!$A:$B,2,FALSE)</f>
        <v>Others</v>
      </c>
      <c r="G546" s="17" t="s">
        <v>170</v>
      </c>
      <c r="H546" s="32">
        <v>45209</v>
      </c>
      <c r="I546" s="32">
        <v>45574</v>
      </c>
      <c r="J546" s="34">
        <v>527400</v>
      </c>
      <c r="K546" s="34">
        <f t="shared" si="145"/>
        <v>94932</v>
      </c>
      <c r="L546" s="34">
        <f t="shared" si="146"/>
        <v>622332</v>
      </c>
      <c r="M546" s="17">
        <f t="shared" ref="M546:M547" si="149">L546*0.15</f>
        <v>93349.8</v>
      </c>
      <c r="N546" s="17" t="s">
        <v>52</v>
      </c>
      <c r="O546" s="35" t="s">
        <v>53</v>
      </c>
      <c r="P546" s="36" t="str">
        <f t="shared" si="147"/>
        <v>New Client</v>
      </c>
      <c r="Q546" s="39" t="str">
        <f t="shared" si="4"/>
        <v>No</v>
      </c>
      <c r="R546" s="40" t="str">
        <f t="shared" si="5"/>
        <v/>
      </c>
    </row>
    <row r="547" ht="14.25" customHeight="1" spans="1:18">
      <c r="A547" s="30" t="s">
        <v>627</v>
      </c>
      <c r="B547" s="17">
        <v>253</v>
      </c>
      <c r="C547" s="17" t="s">
        <v>35</v>
      </c>
      <c r="D547" s="17" t="s">
        <v>36</v>
      </c>
      <c r="E547" s="17" t="s">
        <v>60</v>
      </c>
      <c r="F547" s="31" t="str">
        <f>VLOOKUP(G547,'Policy Type'!$A:$B,2,FALSE)</f>
        <v>Others</v>
      </c>
      <c r="G547" s="17" t="s">
        <v>170</v>
      </c>
      <c r="H547" s="32">
        <v>45209</v>
      </c>
      <c r="I547" s="32">
        <v>45574</v>
      </c>
      <c r="J547" s="34">
        <v>3378200</v>
      </c>
      <c r="K547" s="34">
        <f t="shared" si="145"/>
        <v>608076</v>
      </c>
      <c r="L547" s="34">
        <f t="shared" si="146"/>
        <v>3986276</v>
      </c>
      <c r="M547" s="17">
        <f t="shared" si="149"/>
        <v>597941.4</v>
      </c>
      <c r="N547" s="17" t="s">
        <v>52</v>
      </c>
      <c r="O547" s="35" t="s">
        <v>53</v>
      </c>
      <c r="P547" s="36" t="str">
        <f t="shared" si="147"/>
        <v>Old Client</v>
      </c>
      <c r="Q547" s="39" t="str">
        <f t="shared" si="4"/>
        <v>No</v>
      </c>
      <c r="R547" s="40" t="str">
        <f t="shared" si="5"/>
        <v/>
      </c>
    </row>
    <row r="548" ht="14.25" customHeight="1" spans="1:18">
      <c r="A548" s="30" t="s">
        <v>628</v>
      </c>
      <c r="B548" s="17">
        <v>150</v>
      </c>
      <c r="C548" s="17" t="s">
        <v>35</v>
      </c>
      <c r="D548" s="17" t="s">
        <v>36</v>
      </c>
      <c r="E548" s="17" t="s">
        <v>43</v>
      </c>
      <c r="F548" s="31" t="str">
        <f>VLOOKUP(G548,'Policy Type'!$A:$B,2,FALSE)</f>
        <v>P&amp;C</v>
      </c>
      <c r="G548" s="17" t="s">
        <v>55</v>
      </c>
      <c r="H548" s="32">
        <v>45220</v>
      </c>
      <c r="I548" s="32">
        <v>45585</v>
      </c>
      <c r="J548" s="34">
        <v>140066</v>
      </c>
      <c r="K548" s="34">
        <f t="shared" si="145"/>
        <v>25211.88</v>
      </c>
      <c r="L548" s="34">
        <f t="shared" si="146"/>
        <v>165277.88</v>
      </c>
      <c r="M548" s="17">
        <f t="shared" ref="M548:M550" si="150">L548*0.2</f>
        <v>33055.576</v>
      </c>
      <c r="N548" s="17" t="s">
        <v>52</v>
      </c>
      <c r="O548" s="35" t="s">
        <v>53</v>
      </c>
      <c r="P548" s="36" t="str">
        <f t="shared" si="147"/>
        <v>Old Client</v>
      </c>
      <c r="Q548" s="39" t="str">
        <f t="shared" si="4"/>
        <v>No</v>
      </c>
      <c r="R548" s="40" t="str">
        <f t="shared" si="5"/>
        <v/>
      </c>
    </row>
    <row r="549" ht="14.25" customHeight="1" spans="1:18">
      <c r="A549" s="30" t="s">
        <v>629</v>
      </c>
      <c r="B549" s="17">
        <v>524</v>
      </c>
      <c r="C549" s="17" t="s">
        <v>57</v>
      </c>
      <c r="D549" s="17" t="s">
        <v>36</v>
      </c>
      <c r="E549" s="17" t="s">
        <v>43</v>
      </c>
      <c r="F549" s="31" t="str">
        <f>VLOOKUP(G549,'Policy Type'!$A:$B,2,FALSE)</f>
        <v>P&amp;C</v>
      </c>
      <c r="G549" s="17" t="s">
        <v>55</v>
      </c>
      <c r="H549" s="32">
        <v>45216</v>
      </c>
      <c r="I549" s="32">
        <v>45581</v>
      </c>
      <c r="J549" s="34">
        <v>140892</v>
      </c>
      <c r="K549" s="34">
        <f t="shared" si="145"/>
        <v>25360.56</v>
      </c>
      <c r="L549" s="34">
        <f t="shared" si="146"/>
        <v>166252.56</v>
      </c>
      <c r="M549" s="17">
        <f t="shared" si="150"/>
        <v>33250.512</v>
      </c>
      <c r="N549" s="17" t="s">
        <v>52</v>
      </c>
      <c r="O549" s="35" t="s">
        <v>53</v>
      </c>
      <c r="P549" s="36" t="str">
        <f t="shared" si="147"/>
        <v>Old Client</v>
      </c>
      <c r="Q549" s="39" t="str">
        <f t="shared" si="4"/>
        <v>No</v>
      </c>
      <c r="R549" s="40" t="str">
        <f t="shared" si="5"/>
        <v/>
      </c>
    </row>
    <row r="550" ht="14.25" customHeight="1" spans="1:18">
      <c r="A550" s="30" t="s">
        <v>630</v>
      </c>
      <c r="B550" s="17">
        <v>500</v>
      </c>
      <c r="C550" s="17" t="s">
        <v>42</v>
      </c>
      <c r="D550" s="17" t="s">
        <v>36</v>
      </c>
      <c r="E550" s="17" t="s">
        <v>84</v>
      </c>
      <c r="F550" s="31" t="str">
        <f>VLOOKUP(G550,'Policy Type'!$A:$B,2,FALSE)</f>
        <v>Liability</v>
      </c>
      <c r="G550" s="17" t="s">
        <v>101</v>
      </c>
      <c r="H550" s="32">
        <v>45202</v>
      </c>
      <c r="I550" s="32">
        <v>45567</v>
      </c>
      <c r="J550" s="34">
        <v>826000</v>
      </c>
      <c r="K550" s="34">
        <f t="shared" si="145"/>
        <v>148680</v>
      </c>
      <c r="L550" s="34">
        <f t="shared" si="146"/>
        <v>974680</v>
      </c>
      <c r="M550" s="17">
        <f t="shared" si="150"/>
        <v>194936</v>
      </c>
      <c r="N550" s="17" t="s">
        <v>39</v>
      </c>
      <c r="O550" s="35" t="s">
        <v>49</v>
      </c>
      <c r="P550" s="36" t="str">
        <f t="shared" si="147"/>
        <v>Old Client</v>
      </c>
      <c r="Q550" s="39" t="str">
        <f t="shared" si="4"/>
        <v>Yes</v>
      </c>
      <c r="R550" s="40" t="str">
        <f t="shared" si="5"/>
        <v/>
      </c>
    </row>
    <row r="551" ht="14.25" customHeight="1" spans="1:18">
      <c r="A551" s="30" t="s">
        <v>631</v>
      </c>
      <c r="B551" s="17">
        <v>500</v>
      </c>
      <c r="C551" s="17" t="s">
        <v>57</v>
      </c>
      <c r="D551" s="17" t="s">
        <v>36</v>
      </c>
      <c r="E551" s="17" t="s">
        <v>84</v>
      </c>
      <c r="F551" s="31" t="str">
        <f>VLOOKUP(G551,'Policy Type'!$A:$B,2,FALSE)</f>
        <v>Others</v>
      </c>
      <c r="G551" s="17" t="s">
        <v>135</v>
      </c>
      <c r="H551" s="32">
        <v>45202</v>
      </c>
      <c r="I551" s="32">
        <v>45567</v>
      </c>
      <c r="J551" s="34">
        <v>867700</v>
      </c>
      <c r="K551" s="34">
        <f t="shared" si="145"/>
        <v>156186</v>
      </c>
      <c r="L551" s="34">
        <f t="shared" si="146"/>
        <v>1023886</v>
      </c>
      <c r="M551" s="17">
        <f>L551*0.15</f>
        <v>153582.9</v>
      </c>
      <c r="N551" s="17" t="s">
        <v>39</v>
      </c>
      <c r="O551" s="35" t="s">
        <v>49</v>
      </c>
      <c r="P551" s="36" t="str">
        <f t="shared" si="147"/>
        <v>Old Client</v>
      </c>
      <c r="Q551" s="39" t="str">
        <f t="shared" si="4"/>
        <v>Yes</v>
      </c>
      <c r="R551" s="40" t="str">
        <f t="shared" si="5"/>
        <v>Cross-Sold</v>
      </c>
    </row>
    <row r="552" ht="14.25" customHeight="1" spans="1:18">
      <c r="A552" s="30" t="s">
        <v>632</v>
      </c>
      <c r="B552" s="17">
        <v>525</v>
      </c>
      <c r="C552" s="17" t="s">
        <v>57</v>
      </c>
      <c r="D552" s="17" t="s">
        <v>36</v>
      </c>
      <c r="E552" s="17" t="s">
        <v>37</v>
      </c>
      <c r="F552" s="31" t="str">
        <f>VLOOKUP(G552,'Policy Type'!$A:$B,2,FALSE)</f>
        <v>Liability</v>
      </c>
      <c r="G552" s="17" t="s">
        <v>38</v>
      </c>
      <c r="H552" s="32">
        <v>45202</v>
      </c>
      <c r="I552" s="32">
        <v>45567</v>
      </c>
      <c r="J552" s="34">
        <v>454500</v>
      </c>
      <c r="K552" s="34">
        <f t="shared" si="145"/>
        <v>81810</v>
      </c>
      <c r="L552" s="34">
        <f t="shared" si="146"/>
        <v>536310</v>
      </c>
      <c r="M552" s="17">
        <f>L552*0.2</f>
        <v>107262</v>
      </c>
      <c r="N552" s="17" t="s">
        <v>39</v>
      </c>
      <c r="O552" s="35" t="s">
        <v>49</v>
      </c>
      <c r="P552" s="36" t="str">
        <f t="shared" si="147"/>
        <v>New Client</v>
      </c>
      <c r="Q552" s="39" t="str">
        <f t="shared" si="4"/>
        <v>Yes</v>
      </c>
      <c r="R552" s="40" t="str">
        <f t="shared" si="5"/>
        <v/>
      </c>
    </row>
    <row r="553" ht="14.25" customHeight="1" spans="1:18">
      <c r="A553" s="30" t="s">
        <v>633</v>
      </c>
      <c r="B553" s="17">
        <v>526</v>
      </c>
      <c r="C553" s="17" t="s">
        <v>46</v>
      </c>
      <c r="D553" s="17" t="s">
        <v>47</v>
      </c>
      <c r="E553" s="17" t="s">
        <v>43</v>
      </c>
      <c r="F553" s="31" t="str">
        <f>VLOOKUP(G553,'Policy Type'!$A:$B,2,FALSE)</f>
        <v>P&amp;C</v>
      </c>
      <c r="G553" s="17" t="s">
        <v>68</v>
      </c>
      <c r="H553" s="32">
        <v>45228</v>
      </c>
      <c r="I553" s="32">
        <v>45593</v>
      </c>
      <c r="J553" s="34">
        <v>442736</v>
      </c>
      <c r="K553" s="34">
        <f t="shared" si="145"/>
        <v>79692.48</v>
      </c>
      <c r="L553" s="34">
        <f t="shared" si="146"/>
        <v>522428.48</v>
      </c>
      <c r="M553" s="17">
        <f>L553*0.05</f>
        <v>26121.424</v>
      </c>
      <c r="N553" s="17" t="s">
        <v>52</v>
      </c>
      <c r="O553" s="35" t="s">
        <v>53</v>
      </c>
      <c r="P553" s="36" t="str">
        <f t="shared" si="147"/>
        <v>Old Client</v>
      </c>
      <c r="Q553" s="39" t="str">
        <f t="shared" si="4"/>
        <v>No</v>
      </c>
      <c r="R553" s="40" t="str">
        <f t="shared" si="5"/>
        <v/>
      </c>
    </row>
    <row r="554" ht="14.25" customHeight="1" spans="1:18">
      <c r="A554" s="30" t="s">
        <v>634</v>
      </c>
      <c r="B554" s="17">
        <v>213</v>
      </c>
      <c r="C554" s="17" t="s">
        <v>57</v>
      </c>
      <c r="D554" s="17" t="s">
        <v>36</v>
      </c>
      <c r="E554" s="17" t="s">
        <v>43</v>
      </c>
      <c r="F554" s="31" t="str">
        <f>VLOOKUP(G554,'Policy Type'!$A:$B,2,FALSE)</f>
        <v>Others</v>
      </c>
      <c r="G554" s="17" t="s">
        <v>318</v>
      </c>
      <c r="H554" s="32">
        <v>45221</v>
      </c>
      <c r="I554" s="32">
        <v>45586</v>
      </c>
      <c r="J554" s="34">
        <v>1366200</v>
      </c>
      <c r="K554" s="34">
        <f t="shared" si="145"/>
        <v>245916</v>
      </c>
      <c r="L554" s="34">
        <f t="shared" si="146"/>
        <v>1612116</v>
      </c>
      <c r="M554" s="17">
        <f>L554*0.15</f>
        <v>241817.4</v>
      </c>
      <c r="N554" s="17" t="s">
        <v>39</v>
      </c>
      <c r="O554" s="35" t="s">
        <v>53</v>
      </c>
      <c r="P554" s="36" t="str">
        <f t="shared" si="147"/>
        <v>Old Client</v>
      </c>
      <c r="Q554" s="39" t="str">
        <f t="shared" si="4"/>
        <v>Yes</v>
      </c>
      <c r="R554" s="40" t="str">
        <f t="shared" si="5"/>
        <v>Cross-Sold</v>
      </c>
    </row>
    <row r="555" ht="14.25" customHeight="1" spans="1:18">
      <c r="A555" s="30" t="s">
        <v>635</v>
      </c>
      <c r="B555" s="17">
        <v>527</v>
      </c>
      <c r="C555" s="17" t="s">
        <v>35</v>
      </c>
      <c r="D555" s="17" t="s">
        <v>36</v>
      </c>
      <c r="E555" s="17" t="s">
        <v>37</v>
      </c>
      <c r="F555" s="31" t="str">
        <f>VLOOKUP(G555,'Policy Type'!$A:$B,2,FALSE)</f>
        <v>Liability</v>
      </c>
      <c r="G555" s="17" t="s">
        <v>38</v>
      </c>
      <c r="H555" s="32">
        <v>45202</v>
      </c>
      <c r="I555" s="32">
        <v>45567</v>
      </c>
      <c r="J555" s="34">
        <v>83500</v>
      </c>
      <c r="K555" s="34">
        <f t="shared" si="145"/>
        <v>15030</v>
      </c>
      <c r="L555" s="34">
        <f t="shared" si="146"/>
        <v>98530</v>
      </c>
      <c r="M555" s="17">
        <f t="shared" ref="M555:M557" si="151">L555*0.2</f>
        <v>19706</v>
      </c>
      <c r="N555" s="17" t="s">
        <v>39</v>
      </c>
      <c r="O555" s="35" t="s">
        <v>49</v>
      </c>
      <c r="P555" s="36" t="str">
        <f t="shared" si="147"/>
        <v>Old Client</v>
      </c>
      <c r="Q555" s="39" t="str">
        <f t="shared" si="4"/>
        <v>Yes</v>
      </c>
      <c r="R555" s="40" t="str">
        <f t="shared" si="5"/>
        <v/>
      </c>
    </row>
    <row r="556" ht="14.25" customHeight="1" spans="1:18">
      <c r="A556" s="30" t="s">
        <v>636</v>
      </c>
      <c r="B556" s="17">
        <v>527</v>
      </c>
      <c r="C556" s="17" t="s">
        <v>57</v>
      </c>
      <c r="D556" s="17" t="s">
        <v>36</v>
      </c>
      <c r="E556" s="17" t="s">
        <v>37</v>
      </c>
      <c r="F556" s="31" t="str">
        <f>VLOOKUP(G556,'Policy Type'!$A:$B,2,FALSE)</f>
        <v>Liability</v>
      </c>
      <c r="G556" s="17" t="s">
        <v>38</v>
      </c>
      <c r="H556" s="32">
        <v>45202</v>
      </c>
      <c r="I556" s="32">
        <v>45567</v>
      </c>
      <c r="J556" s="34">
        <v>117900</v>
      </c>
      <c r="K556" s="34">
        <f t="shared" si="145"/>
        <v>21222</v>
      </c>
      <c r="L556" s="34">
        <f t="shared" si="146"/>
        <v>139122</v>
      </c>
      <c r="M556" s="17">
        <f t="shared" si="151"/>
        <v>27824.4</v>
      </c>
      <c r="N556" s="17" t="s">
        <v>39</v>
      </c>
      <c r="O556" s="35" t="s">
        <v>49</v>
      </c>
      <c r="P556" s="36" t="str">
        <f t="shared" si="147"/>
        <v>Old Client</v>
      </c>
      <c r="Q556" s="39" t="str">
        <f t="shared" si="4"/>
        <v>Yes</v>
      </c>
      <c r="R556" s="40" t="str">
        <f t="shared" si="5"/>
        <v/>
      </c>
    </row>
    <row r="557" ht="14.25" customHeight="1" spans="1:18">
      <c r="A557" s="30" t="s">
        <v>637</v>
      </c>
      <c r="B557" s="17">
        <v>293</v>
      </c>
      <c r="C557" s="17" t="s">
        <v>35</v>
      </c>
      <c r="D557" s="17" t="s">
        <v>36</v>
      </c>
      <c r="E557" s="17" t="s">
        <v>37</v>
      </c>
      <c r="F557" s="31" t="str">
        <f>VLOOKUP(G557,'Policy Type'!$A:$B,2,FALSE)</f>
        <v>P&amp;C</v>
      </c>
      <c r="G557" s="17" t="s">
        <v>80</v>
      </c>
      <c r="H557" s="32">
        <v>45202</v>
      </c>
      <c r="I557" s="32">
        <v>45202</v>
      </c>
      <c r="J557" s="34">
        <v>121700</v>
      </c>
      <c r="K557" s="34">
        <f t="shared" si="145"/>
        <v>21906</v>
      </c>
      <c r="L557" s="34">
        <f t="shared" si="146"/>
        <v>143606</v>
      </c>
      <c r="M557" s="17">
        <f t="shared" si="151"/>
        <v>28721.2</v>
      </c>
      <c r="N557" s="17" t="s">
        <v>39</v>
      </c>
      <c r="O557" s="35" t="s">
        <v>49</v>
      </c>
      <c r="P557" s="36" t="str">
        <f t="shared" si="147"/>
        <v>Old Client</v>
      </c>
      <c r="Q557" s="39" t="str">
        <f t="shared" si="4"/>
        <v>Yes</v>
      </c>
      <c r="R557" s="40" t="str">
        <f t="shared" si="5"/>
        <v>Cross-Sold</v>
      </c>
    </row>
    <row r="558" ht="14.25" customHeight="1" spans="1:18">
      <c r="A558" s="30" t="s">
        <v>638</v>
      </c>
      <c r="B558" s="17">
        <v>528</v>
      </c>
      <c r="C558" s="17" t="s">
        <v>46</v>
      </c>
      <c r="D558" s="17" t="s">
        <v>47</v>
      </c>
      <c r="E558" s="17" t="s">
        <v>91</v>
      </c>
      <c r="F558" s="31" t="str">
        <f>VLOOKUP(G558,'Policy Type'!$A:$B,2,FALSE)</f>
        <v>Others</v>
      </c>
      <c r="G558" s="17" t="s">
        <v>135</v>
      </c>
      <c r="H558" s="32">
        <v>45202</v>
      </c>
      <c r="I558" s="32">
        <v>45567</v>
      </c>
      <c r="J558" s="34">
        <v>630000</v>
      </c>
      <c r="K558" s="34">
        <f t="shared" si="145"/>
        <v>113400</v>
      </c>
      <c r="L558" s="34">
        <f t="shared" si="146"/>
        <v>743400</v>
      </c>
      <c r="M558" s="17">
        <f>L558*0.05</f>
        <v>37170</v>
      </c>
      <c r="N558" s="17" t="s">
        <v>39</v>
      </c>
      <c r="O558" s="35" t="s">
        <v>49</v>
      </c>
      <c r="P558" s="36" t="str">
        <f t="shared" si="147"/>
        <v>New Client</v>
      </c>
      <c r="Q558" s="39" t="str">
        <f t="shared" si="4"/>
        <v>No</v>
      </c>
      <c r="R558" s="40" t="str">
        <f t="shared" si="5"/>
        <v/>
      </c>
    </row>
    <row r="559" ht="14.25" customHeight="1" spans="1:18">
      <c r="A559" s="30" t="s">
        <v>639</v>
      </c>
      <c r="B559" s="17">
        <v>529</v>
      </c>
      <c r="C559" s="17" t="s">
        <v>57</v>
      </c>
      <c r="D559" s="17" t="s">
        <v>36</v>
      </c>
      <c r="E559" s="17" t="s">
        <v>43</v>
      </c>
      <c r="F559" s="31" t="str">
        <f>VLOOKUP(G559,'Policy Type'!$A:$B,2,FALSE)</f>
        <v>Liability</v>
      </c>
      <c r="G559" s="17" t="s">
        <v>86</v>
      </c>
      <c r="H559" s="32">
        <v>45197</v>
      </c>
      <c r="I559" s="32">
        <v>45562</v>
      </c>
      <c r="J559" s="34">
        <v>1239000</v>
      </c>
      <c r="K559" s="34">
        <f t="shared" si="145"/>
        <v>223020</v>
      </c>
      <c r="L559" s="34">
        <f t="shared" si="146"/>
        <v>1462020</v>
      </c>
      <c r="M559" s="17">
        <f>L559*0.2</f>
        <v>292404</v>
      </c>
      <c r="N559" s="17" t="s">
        <v>39</v>
      </c>
      <c r="O559" s="35" t="s">
        <v>49</v>
      </c>
      <c r="P559" s="36" t="str">
        <f t="shared" si="147"/>
        <v>New Client</v>
      </c>
      <c r="Q559" s="39" t="str">
        <f t="shared" si="4"/>
        <v>Yes</v>
      </c>
      <c r="R559" s="40" t="str">
        <f t="shared" si="5"/>
        <v/>
      </c>
    </row>
    <row r="560" ht="14.25" customHeight="1" spans="1:18">
      <c r="A560" s="30" t="s">
        <v>640</v>
      </c>
      <c r="B560" s="17">
        <v>530</v>
      </c>
      <c r="C560" s="17" t="s">
        <v>42</v>
      </c>
      <c r="D560" s="17" t="s">
        <v>36</v>
      </c>
      <c r="E560" s="17" t="s">
        <v>60</v>
      </c>
      <c r="F560" s="31" t="str">
        <f>VLOOKUP(G560,'Policy Type'!$A:$B,2,FALSE)</f>
        <v>Others</v>
      </c>
      <c r="G560" s="17" t="s">
        <v>154</v>
      </c>
      <c r="H560" s="32">
        <v>45203</v>
      </c>
      <c r="I560" s="32">
        <v>45568</v>
      </c>
      <c r="J560" s="34">
        <v>3669000</v>
      </c>
      <c r="K560" s="34">
        <f t="shared" si="145"/>
        <v>660420</v>
      </c>
      <c r="L560" s="34">
        <f t="shared" si="146"/>
        <v>4329420</v>
      </c>
      <c r="M560" s="17">
        <f>L560*0.15</f>
        <v>649413</v>
      </c>
      <c r="N560" s="17" t="s">
        <v>52</v>
      </c>
      <c r="O560" s="35" t="s">
        <v>49</v>
      </c>
      <c r="P560" s="36" t="str">
        <f t="shared" si="147"/>
        <v>Old Client</v>
      </c>
      <c r="Q560" s="39" t="str">
        <f t="shared" si="4"/>
        <v>No</v>
      </c>
      <c r="R560" s="40" t="str">
        <f t="shared" si="5"/>
        <v/>
      </c>
    </row>
    <row r="561" ht="14.25" customHeight="1" spans="1:18">
      <c r="A561" s="30" t="s">
        <v>641</v>
      </c>
      <c r="B561" s="17">
        <v>531</v>
      </c>
      <c r="C561" s="17" t="s">
        <v>57</v>
      </c>
      <c r="D561" s="17" t="s">
        <v>36</v>
      </c>
      <c r="E561" s="17" t="s">
        <v>43</v>
      </c>
      <c r="F561" s="31" t="str">
        <f>VLOOKUP(G561,'Policy Type'!$A:$B,2,FALSE)</f>
        <v>P&amp;C</v>
      </c>
      <c r="G561" s="17" t="s">
        <v>55</v>
      </c>
      <c r="H561" s="32">
        <v>45221</v>
      </c>
      <c r="I561" s="32">
        <v>45586</v>
      </c>
      <c r="J561" s="34">
        <v>144432</v>
      </c>
      <c r="K561" s="34">
        <f t="shared" si="145"/>
        <v>25997.76</v>
      </c>
      <c r="L561" s="34">
        <f t="shared" si="146"/>
        <v>170429.76</v>
      </c>
      <c r="M561" s="17">
        <f t="shared" ref="M561:M564" si="152">L561*0.2</f>
        <v>34085.952</v>
      </c>
      <c r="N561" s="17" t="s">
        <v>52</v>
      </c>
      <c r="O561" s="35" t="s">
        <v>53</v>
      </c>
      <c r="P561" s="36" t="str">
        <f t="shared" si="147"/>
        <v>Old Client</v>
      </c>
      <c r="Q561" s="39" t="str">
        <f t="shared" si="4"/>
        <v>Yes</v>
      </c>
      <c r="R561" s="40" t="str">
        <f t="shared" si="5"/>
        <v>Cross-Sold</v>
      </c>
    </row>
    <row r="562" ht="14.25" customHeight="1" spans="1:18">
      <c r="A562" s="30" t="s">
        <v>642</v>
      </c>
      <c r="B562" s="17">
        <v>293</v>
      </c>
      <c r="C562" s="17" t="s">
        <v>57</v>
      </c>
      <c r="D562" s="17" t="s">
        <v>36</v>
      </c>
      <c r="E562" s="17" t="s">
        <v>37</v>
      </c>
      <c r="F562" s="31" t="str">
        <f>VLOOKUP(G562,'Policy Type'!$A:$B,2,FALSE)</f>
        <v>P&amp;C</v>
      </c>
      <c r="G562" s="17" t="s">
        <v>80</v>
      </c>
      <c r="H562" s="32">
        <v>45203</v>
      </c>
      <c r="I562" s="32">
        <v>45203</v>
      </c>
      <c r="J562" s="34">
        <v>121700</v>
      </c>
      <c r="K562" s="34">
        <f t="shared" si="145"/>
        <v>21906</v>
      </c>
      <c r="L562" s="34">
        <f t="shared" si="146"/>
        <v>143606</v>
      </c>
      <c r="M562" s="17">
        <f t="shared" si="152"/>
        <v>28721.2</v>
      </c>
      <c r="N562" s="17" t="s">
        <v>39</v>
      </c>
      <c r="O562" s="35" t="s">
        <v>49</v>
      </c>
      <c r="P562" s="36" t="str">
        <f t="shared" si="147"/>
        <v>Old Client</v>
      </c>
      <c r="Q562" s="39" t="str">
        <f t="shared" si="4"/>
        <v>Yes</v>
      </c>
      <c r="R562" s="40" t="str">
        <f t="shared" si="5"/>
        <v>Cross-Sold</v>
      </c>
    </row>
    <row r="563" ht="14.25" customHeight="1" spans="1:18">
      <c r="A563" s="30" t="s">
        <v>643</v>
      </c>
      <c r="B563" s="17">
        <v>532</v>
      </c>
      <c r="C563" s="17" t="s">
        <v>35</v>
      </c>
      <c r="D563" s="17" t="s">
        <v>36</v>
      </c>
      <c r="E563" s="17" t="s">
        <v>37</v>
      </c>
      <c r="F563" s="31" t="str">
        <f>VLOOKUP(G563,'Policy Type'!$A:$B,2,FALSE)</f>
        <v>P&amp;C</v>
      </c>
      <c r="G563" s="17" t="s">
        <v>80</v>
      </c>
      <c r="H563" s="32">
        <v>45203</v>
      </c>
      <c r="I563" s="32">
        <v>45203</v>
      </c>
      <c r="J563" s="34">
        <v>221000</v>
      </c>
      <c r="K563" s="34">
        <f t="shared" si="145"/>
        <v>39780</v>
      </c>
      <c r="L563" s="34">
        <f t="shared" si="146"/>
        <v>260780</v>
      </c>
      <c r="M563" s="17">
        <f t="shared" si="152"/>
        <v>52156</v>
      </c>
      <c r="N563" s="17" t="s">
        <v>39</v>
      </c>
      <c r="O563" s="35" t="s">
        <v>49</v>
      </c>
      <c r="P563" s="36" t="str">
        <f t="shared" si="147"/>
        <v>New Client</v>
      </c>
      <c r="Q563" s="39" t="str">
        <f t="shared" si="4"/>
        <v>No</v>
      </c>
      <c r="R563" s="40" t="str">
        <f t="shared" si="5"/>
        <v/>
      </c>
    </row>
    <row r="564" ht="14.25" customHeight="1" spans="1:18">
      <c r="A564" s="30" t="s">
        <v>644</v>
      </c>
      <c r="B564" s="17">
        <v>533</v>
      </c>
      <c r="C564" s="17" t="s">
        <v>35</v>
      </c>
      <c r="D564" s="17" t="s">
        <v>36</v>
      </c>
      <c r="E564" s="17" t="s">
        <v>43</v>
      </c>
      <c r="F564" s="31" t="str">
        <f>VLOOKUP(G564,'Policy Type'!$A:$B,2,FALSE)</f>
        <v>P&amp;C</v>
      </c>
      <c r="G564" s="17" t="s">
        <v>55</v>
      </c>
      <c r="H564" s="32">
        <v>45210</v>
      </c>
      <c r="I564" s="32">
        <v>45575</v>
      </c>
      <c r="J564" s="34">
        <v>149152</v>
      </c>
      <c r="K564" s="34">
        <f t="shared" si="145"/>
        <v>26847.36</v>
      </c>
      <c r="L564" s="34">
        <f t="shared" si="146"/>
        <v>175999.36</v>
      </c>
      <c r="M564" s="17">
        <f t="shared" si="152"/>
        <v>35199.872</v>
      </c>
      <c r="N564" s="17" t="s">
        <v>52</v>
      </c>
      <c r="O564" s="35" t="s">
        <v>53</v>
      </c>
      <c r="P564" s="36" t="str">
        <f t="shared" si="147"/>
        <v>New Client</v>
      </c>
      <c r="Q564" s="39" t="str">
        <f t="shared" si="4"/>
        <v>No</v>
      </c>
      <c r="R564" s="40" t="str">
        <f t="shared" si="5"/>
        <v/>
      </c>
    </row>
    <row r="565" ht="14.25" customHeight="1" spans="1:18">
      <c r="A565" s="30" t="s">
        <v>645</v>
      </c>
      <c r="B565" s="17">
        <v>534</v>
      </c>
      <c r="C565" s="17" t="s">
        <v>46</v>
      </c>
      <c r="D565" s="17" t="s">
        <v>76</v>
      </c>
      <c r="E565" s="17" t="s">
        <v>43</v>
      </c>
      <c r="F565" s="31" t="str">
        <f>VLOOKUP(G565,'Policy Type'!$A:$B,2,FALSE)</f>
        <v>P&amp;C</v>
      </c>
      <c r="G565" s="17" t="s">
        <v>55</v>
      </c>
      <c r="H565" s="32">
        <v>45206</v>
      </c>
      <c r="I565" s="32">
        <v>45571</v>
      </c>
      <c r="J565" s="34">
        <v>137234</v>
      </c>
      <c r="K565" s="34">
        <f t="shared" si="145"/>
        <v>24702.12</v>
      </c>
      <c r="L565" s="34">
        <f t="shared" si="146"/>
        <v>161936.12</v>
      </c>
      <c r="M565" s="17">
        <f>L565*0.05</f>
        <v>8096.806</v>
      </c>
      <c r="N565" s="17" t="s">
        <v>52</v>
      </c>
      <c r="O565" s="35" t="s">
        <v>53</v>
      </c>
      <c r="P565" s="36" t="str">
        <f t="shared" si="147"/>
        <v>New Client</v>
      </c>
      <c r="Q565" s="39" t="str">
        <f t="shared" si="4"/>
        <v>No</v>
      </c>
      <c r="R565" s="40" t="str">
        <f t="shared" si="5"/>
        <v/>
      </c>
    </row>
    <row r="566" ht="14.25" customHeight="1" spans="1:18">
      <c r="A566" s="30" t="s">
        <v>646</v>
      </c>
      <c r="B566" s="17">
        <v>535</v>
      </c>
      <c r="C566" s="17" t="s">
        <v>42</v>
      </c>
      <c r="D566" s="17" t="s">
        <v>36</v>
      </c>
      <c r="E566" s="17" t="s">
        <v>84</v>
      </c>
      <c r="F566" s="31" t="str">
        <f>VLOOKUP(G566,'Policy Type'!$A:$B,2,FALSE)</f>
        <v>P&amp;C</v>
      </c>
      <c r="G566" s="17" t="s">
        <v>98</v>
      </c>
      <c r="H566" s="32">
        <v>45203</v>
      </c>
      <c r="I566" s="32">
        <v>45568</v>
      </c>
      <c r="J566" s="34">
        <v>398500</v>
      </c>
      <c r="K566" s="34">
        <f t="shared" si="145"/>
        <v>71730</v>
      </c>
      <c r="L566" s="34">
        <f t="shared" si="146"/>
        <v>470230</v>
      </c>
      <c r="M566" s="17">
        <f>L566*0.2</f>
        <v>94046</v>
      </c>
      <c r="N566" s="17" t="s">
        <v>39</v>
      </c>
      <c r="O566" s="35" t="s">
        <v>49</v>
      </c>
      <c r="P566" s="36" t="str">
        <f t="shared" si="147"/>
        <v>New Client</v>
      </c>
      <c r="Q566" s="39" t="str">
        <f t="shared" si="4"/>
        <v>No</v>
      </c>
      <c r="R566" s="40" t="str">
        <f t="shared" si="5"/>
        <v/>
      </c>
    </row>
    <row r="567" ht="14.25" customHeight="1" spans="1:18">
      <c r="A567" s="30" t="s">
        <v>647</v>
      </c>
      <c r="B567" s="17">
        <v>536</v>
      </c>
      <c r="C567" s="17" t="s">
        <v>57</v>
      </c>
      <c r="D567" s="17" t="s">
        <v>36</v>
      </c>
      <c r="E567" s="17" t="s">
        <v>60</v>
      </c>
      <c r="F567" s="31" t="str">
        <f>VLOOKUP(G567,'Policy Type'!$A:$B,2,FALSE)</f>
        <v>Others</v>
      </c>
      <c r="G567" s="17" t="s">
        <v>170</v>
      </c>
      <c r="H567" s="32">
        <v>45231</v>
      </c>
      <c r="I567" s="32">
        <v>45596</v>
      </c>
      <c r="J567" s="34">
        <v>6272500</v>
      </c>
      <c r="K567" s="34">
        <f t="shared" si="145"/>
        <v>1129050</v>
      </c>
      <c r="L567" s="34">
        <f t="shared" si="146"/>
        <v>7401550</v>
      </c>
      <c r="M567" s="17">
        <f t="shared" ref="M567:M568" si="153">L567*0.15</f>
        <v>1110232.5</v>
      </c>
      <c r="N567" s="17" t="s">
        <v>52</v>
      </c>
      <c r="O567" s="35" t="s">
        <v>53</v>
      </c>
      <c r="P567" s="36" t="str">
        <f t="shared" si="147"/>
        <v>New Client</v>
      </c>
      <c r="Q567" s="39" t="str">
        <f t="shared" si="4"/>
        <v>No</v>
      </c>
      <c r="R567" s="40" t="str">
        <f t="shared" si="5"/>
        <v/>
      </c>
    </row>
    <row r="568" ht="14.25" customHeight="1" spans="1:18">
      <c r="A568" s="30" t="s">
        <v>648</v>
      </c>
      <c r="B568" s="17">
        <v>537</v>
      </c>
      <c r="C568" s="17" t="s">
        <v>57</v>
      </c>
      <c r="D568" s="17" t="s">
        <v>36</v>
      </c>
      <c r="E568" s="17" t="s">
        <v>60</v>
      </c>
      <c r="F568" s="31" t="str">
        <f>VLOOKUP(G568,'Policy Type'!$A:$B,2,FALSE)</f>
        <v>Others</v>
      </c>
      <c r="G568" s="17" t="s">
        <v>170</v>
      </c>
      <c r="H568" s="32">
        <v>45226</v>
      </c>
      <c r="I568" s="32">
        <v>45591</v>
      </c>
      <c r="J568" s="34">
        <v>6064800</v>
      </c>
      <c r="K568" s="34">
        <f t="shared" si="145"/>
        <v>1091664</v>
      </c>
      <c r="L568" s="34">
        <f t="shared" si="146"/>
        <v>7156464</v>
      </c>
      <c r="M568" s="17">
        <f t="shared" si="153"/>
        <v>1073469.6</v>
      </c>
      <c r="N568" s="17" t="s">
        <v>52</v>
      </c>
      <c r="O568" s="35" t="s">
        <v>53</v>
      </c>
      <c r="P568" s="36" t="str">
        <f t="shared" si="147"/>
        <v>Old Client</v>
      </c>
      <c r="Q568" s="39" t="str">
        <f t="shared" si="4"/>
        <v>No</v>
      </c>
      <c r="R568" s="40" t="str">
        <f t="shared" si="5"/>
        <v/>
      </c>
    </row>
    <row r="569" ht="14.25" customHeight="1" spans="1:18">
      <c r="A569" s="30" t="s">
        <v>649</v>
      </c>
      <c r="B569" s="17">
        <v>478</v>
      </c>
      <c r="C569" s="17" t="s">
        <v>46</v>
      </c>
      <c r="D569" s="17" t="s">
        <v>66</v>
      </c>
      <c r="E569" s="17" t="s">
        <v>37</v>
      </c>
      <c r="F569" s="31" t="str">
        <f>VLOOKUP(G569,'Policy Type'!$A:$B,2,FALSE)</f>
        <v>P&amp;C</v>
      </c>
      <c r="G569" s="17" t="s">
        <v>80</v>
      </c>
      <c r="H569" s="32">
        <v>45203</v>
      </c>
      <c r="I569" s="32">
        <v>45203</v>
      </c>
      <c r="J569" s="34">
        <v>190800</v>
      </c>
      <c r="K569" s="34">
        <f t="shared" si="145"/>
        <v>34344</v>
      </c>
      <c r="L569" s="34">
        <f t="shared" si="146"/>
        <v>225144</v>
      </c>
      <c r="M569" s="17">
        <f>L569*0.05</f>
        <v>11257.2</v>
      </c>
      <c r="N569" s="17" t="s">
        <v>39</v>
      </c>
      <c r="O569" s="35" t="s">
        <v>49</v>
      </c>
      <c r="P569" s="36" t="str">
        <f t="shared" si="147"/>
        <v>Old Client</v>
      </c>
      <c r="Q569" s="39" t="str">
        <f t="shared" si="4"/>
        <v>Yes</v>
      </c>
      <c r="R569" s="40" t="str">
        <f t="shared" si="5"/>
        <v>Cross-Sold</v>
      </c>
    </row>
    <row r="570" ht="14.25" customHeight="1" spans="1:18">
      <c r="A570" s="30" t="s">
        <v>650</v>
      </c>
      <c r="B570" s="17">
        <v>22</v>
      </c>
      <c r="C570" s="17" t="s">
        <v>57</v>
      </c>
      <c r="D570" s="17" t="s">
        <v>36</v>
      </c>
      <c r="E570" s="17" t="s">
        <v>91</v>
      </c>
      <c r="F570" s="31" t="str">
        <f>VLOOKUP(G570,'Policy Type'!$A:$B,2,FALSE)</f>
        <v>Liability</v>
      </c>
      <c r="G570" s="17" t="s">
        <v>651</v>
      </c>
      <c r="H570" s="32">
        <v>45229</v>
      </c>
      <c r="I570" s="32">
        <v>45594</v>
      </c>
      <c r="J570" s="34">
        <v>5397100</v>
      </c>
      <c r="K570" s="34">
        <f t="shared" si="145"/>
        <v>971478</v>
      </c>
      <c r="L570" s="34">
        <f t="shared" si="146"/>
        <v>6368578</v>
      </c>
      <c r="M570" s="17">
        <f t="shared" ref="M570:M572" si="154">L570*0.2</f>
        <v>1273715.6</v>
      </c>
      <c r="N570" s="17" t="s">
        <v>39</v>
      </c>
      <c r="O570" s="35" t="s">
        <v>53</v>
      </c>
      <c r="P570" s="36" t="str">
        <f t="shared" si="147"/>
        <v>Old Client</v>
      </c>
      <c r="Q570" s="39" t="str">
        <f t="shared" si="4"/>
        <v>Yes</v>
      </c>
      <c r="R570" s="40" t="str">
        <f t="shared" si="5"/>
        <v/>
      </c>
    </row>
    <row r="571" ht="14.25" customHeight="1" spans="1:18">
      <c r="A571" s="30" t="s">
        <v>652</v>
      </c>
      <c r="B571" s="17">
        <v>538</v>
      </c>
      <c r="C571" s="17" t="s">
        <v>42</v>
      </c>
      <c r="D571" s="17" t="s">
        <v>36</v>
      </c>
      <c r="E571" s="17" t="s">
        <v>78</v>
      </c>
      <c r="F571" s="31" t="str">
        <f>VLOOKUP(G571,'Policy Type'!$A:$B,2,FALSE)</f>
        <v>P&amp;C</v>
      </c>
      <c r="G571" s="17" t="s">
        <v>68</v>
      </c>
      <c r="H571" s="32">
        <v>45214</v>
      </c>
      <c r="I571" s="32">
        <v>45579</v>
      </c>
      <c r="J571" s="34">
        <v>1748642</v>
      </c>
      <c r="K571" s="34">
        <f t="shared" si="145"/>
        <v>314755.56</v>
      </c>
      <c r="L571" s="34">
        <f t="shared" si="146"/>
        <v>2063397.56</v>
      </c>
      <c r="M571" s="17">
        <f t="shared" si="154"/>
        <v>412679.512</v>
      </c>
      <c r="N571" s="17" t="s">
        <v>52</v>
      </c>
      <c r="O571" s="35" t="s">
        <v>53</v>
      </c>
      <c r="P571" s="36" t="str">
        <f t="shared" si="147"/>
        <v>New Client</v>
      </c>
      <c r="Q571" s="39" t="str">
        <f t="shared" si="4"/>
        <v>No</v>
      </c>
      <c r="R571" s="40" t="str">
        <f t="shared" si="5"/>
        <v/>
      </c>
    </row>
    <row r="572" ht="14.25" customHeight="1" spans="1:18">
      <c r="A572" s="30" t="s">
        <v>653</v>
      </c>
      <c r="B572" s="17">
        <v>539</v>
      </c>
      <c r="C572" s="17" t="s">
        <v>57</v>
      </c>
      <c r="D572" s="17" t="s">
        <v>36</v>
      </c>
      <c r="E572" s="17" t="s">
        <v>84</v>
      </c>
      <c r="F572" s="31" t="str">
        <f>VLOOKUP(G572,'Policy Type'!$A:$B,2,FALSE)</f>
        <v>Liability</v>
      </c>
      <c r="G572" s="17" t="s">
        <v>140</v>
      </c>
      <c r="H572" s="32">
        <v>45203</v>
      </c>
      <c r="I572" s="32">
        <v>45568</v>
      </c>
      <c r="J572" s="34">
        <v>2360000</v>
      </c>
      <c r="K572" s="34">
        <f t="shared" si="145"/>
        <v>424800</v>
      </c>
      <c r="L572" s="34">
        <f t="shared" si="146"/>
        <v>2784800</v>
      </c>
      <c r="M572" s="17">
        <f t="shared" si="154"/>
        <v>556960</v>
      </c>
      <c r="N572" s="17" t="s">
        <v>39</v>
      </c>
      <c r="O572" s="35" t="s">
        <v>49</v>
      </c>
      <c r="P572" s="36" t="str">
        <f t="shared" si="147"/>
        <v>Old Client</v>
      </c>
      <c r="Q572" s="39" t="str">
        <f t="shared" si="4"/>
        <v>Yes</v>
      </c>
      <c r="R572" s="40" t="str">
        <f t="shared" si="5"/>
        <v/>
      </c>
    </row>
    <row r="573" ht="14.25" customHeight="1" spans="1:18">
      <c r="A573" s="30" t="s">
        <v>654</v>
      </c>
      <c r="B573" s="17">
        <v>539</v>
      </c>
      <c r="C573" s="17" t="s">
        <v>46</v>
      </c>
      <c r="D573" s="17" t="s">
        <v>47</v>
      </c>
      <c r="E573" s="17" t="s">
        <v>84</v>
      </c>
      <c r="F573" s="31" t="str">
        <f>VLOOKUP(G573,'Policy Type'!$A:$B,2,FALSE)</f>
        <v>Liability</v>
      </c>
      <c r="G573" s="17" t="s">
        <v>38</v>
      </c>
      <c r="H573" s="32">
        <v>45203</v>
      </c>
      <c r="I573" s="32">
        <v>45568</v>
      </c>
      <c r="J573" s="34">
        <v>201500</v>
      </c>
      <c r="K573" s="34">
        <f t="shared" si="145"/>
        <v>36270</v>
      </c>
      <c r="L573" s="34">
        <f t="shared" si="146"/>
        <v>237770</v>
      </c>
      <c r="M573" s="17">
        <f>L573*0.05</f>
        <v>11888.5</v>
      </c>
      <c r="N573" s="17" t="s">
        <v>39</v>
      </c>
      <c r="O573" s="35" t="s">
        <v>49</v>
      </c>
      <c r="P573" s="36" t="str">
        <f t="shared" si="147"/>
        <v>Old Client</v>
      </c>
      <c r="Q573" s="39" t="str">
        <f t="shared" si="4"/>
        <v>Yes</v>
      </c>
      <c r="R573" s="40" t="str">
        <f t="shared" si="5"/>
        <v/>
      </c>
    </row>
    <row r="574" ht="14.25" customHeight="1" spans="1:18">
      <c r="A574" s="30" t="s">
        <v>655</v>
      </c>
      <c r="B574" s="17">
        <v>539</v>
      </c>
      <c r="C574" s="17" t="s">
        <v>57</v>
      </c>
      <c r="D574" s="17" t="s">
        <v>36</v>
      </c>
      <c r="E574" s="17" t="s">
        <v>84</v>
      </c>
      <c r="F574" s="31" t="str">
        <f>VLOOKUP(G574,'Policy Type'!$A:$B,2,FALSE)</f>
        <v>Liability</v>
      </c>
      <c r="G574" s="17" t="s">
        <v>101</v>
      </c>
      <c r="H574" s="32">
        <v>45203</v>
      </c>
      <c r="I574" s="32">
        <v>45568</v>
      </c>
      <c r="J574" s="34">
        <v>708000</v>
      </c>
      <c r="K574" s="34">
        <f t="shared" si="145"/>
        <v>127440</v>
      </c>
      <c r="L574" s="34">
        <f t="shared" si="146"/>
        <v>835440</v>
      </c>
      <c r="M574" s="17">
        <f>L574*0.2</f>
        <v>167088</v>
      </c>
      <c r="N574" s="17" t="s">
        <v>39</v>
      </c>
      <c r="O574" s="35" t="s">
        <v>49</v>
      </c>
      <c r="P574" s="36" t="str">
        <f t="shared" si="147"/>
        <v>Old Client</v>
      </c>
      <c r="Q574" s="39" t="str">
        <f t="shared" si="4"/>
        <v>Yes</v>
      </c>
      <c r="R574" s="40" t="str">
        <f t="shared" si="5"/>
        <v/>
      </c>
    </row>
    <row r="575" ht="14.25" customHeight="1" spans="1:18">
      <c r="A575" s="30" t="s">
        <v>656</v>
      </c>
      <c r="B575" s="17">
        <v>540</v>
      </c>
      <c r="C575" s="17" t="s">
        <v>57</v>
      </c>
      <c r="D575" s="17" t="s">
        <v>36</v>
      </c>
      <c r="E575" s="17" t="s">
        <v>37</v>
      </c>
      <c r="F575" s="31" t="str">
        <f>VLOOKUP(G575,'Policy Type'!$A:$B,2,FALSE)</f>
        <v>Others</v>
      </c>
      <c r="G575" s="17" t="s">
        <v>152</v>
      </c>
      <c r="H575" s="32">
        <v>45215</v>
      </c>
      <c r="I575" s="32">
        <v>45580</v>
      </c>
      <c r="J575" s="34">
        <v>552100</v>
      </c>
      <c r="K575" s="34">
        <f t="shared" si="145"/>
        <v>99378</v>
      </c>
      <c r="L575" s="34">
        <f t="shared" si="146"/>
        <v>651478</v>
      </c>
      <c r="M575" s="17">
        <f>L575*0.15</f>
        <v>97721.7</v>
      </c>
      <c r="N575" s="17" t="s">
        <v>52</v>
      </c>
      <c r="O575" s="35" t="s">
        <v>53</v>
      </c>
      <c r="P575" s="36" t="str">
        <f t="shared" si="147"/>
        <v>New Client</v>
      </c>
      <c r="Q575" s="39" t="str">
        <f t="shared" si="4"/>
        <v>No</v>
      </c>
      <c r="R575" s="40" t="str">
        <f t="shared" si="5"/>
        <v/>
      </c>
    </row>
    <row r="576" ht="14.25" customHeight="1" spans="1:18">
      <c r="A576" s="30" t="s">
        <v>657</v>
      </c>
      <c r="B576" s="17">
        <v>541</v>
      </c>
      <c r="C576" s="17" t="s">
        <v>42</v>
      </c>
      <c r="D576" s="17" t="s">
        <v>36</v>
      </c>
      <c r="E576" s="17" t="s">
        <v>37</v>
      </c>
      <c r="F576" s="31" t="str">
        <f>VLOOKUP(G576,'Policy Type'!$A:$B,2,FALSE)</f>
        <v>P&amp;C</v>
      </c>
      <c r="G576" s="17" t="s">
        <v>68</v>
      </c>
      <c r="H576" s="32">
        <v>45213</v>
      </c>
      <c r="I576" s="32">
        <v>45578</v>
      </c>
      <c r="J576" s="34">
        <v>619100</v>
      </c>
      <c r="K576" s="34">
        <f t="shared" si="145"/>
        <v>111438</v>
      </c>
      <c r="L576" s="34">
        <f t="shared" si="146"/>
        <v>730538</v>
      </c>
      <c r="M576" s="17">
        <f>L576*0.2</f>
        <v>146107.6</v>
      </c>
      <c r="N576" s="17" t="s">
        <v>52</v>
      </c>
      <c r="O576" s="35" t="s">
        <v>53</v>
      </c>
      <c r="P576" s="36" t="str">
        <f t="shared" si="147"/>
        <v>New Client</v>
      </c>
      <c r="Q576" s="39" t="str">
        <f t="shared" si="4"/>
        <v>No</v>
      </c>
      <c r="R576" s="40" t="str">
        <f t="shared" si="5"/>
        <v/>
      </c>
    </row>
    <row r="577" ht="14.25" customHeight="1" spans="1:18">
      <c r="A577" s="30" t="s">
        <v>658</v>
      </c>
      <c r="B577" s="17">
        <v>542</v>
      </c>
      <c r="C577" s="17" t="s">
        <v>42</v>
      </c>
      <c r="D577" s="17" t="s">
        <v>36</v>
      </c>
      <c r="E577" s="17" t="s">
        <v>60</v>
      </c>
      <c r="F577" s="31" t="str">
        <f>VLOOKUP(G577,'Policy Type'!$A:$B,2,FALSE)</f>
        <v>Others</v>
      </c>
      <c r="G577" s="17" t="s">
        <v>170</v>
      </c>
      <c r="H577" s="32">
        <v>45209</v>
      </c>
      <c r="I577" s="32">
        <v>45574</v>
      </c>
      <c r="J577" s="34">
        <v>4857400</v>
      </c>
      <c r="K577" s="34">
        <f t="shared" si="145"/>
        <v>874332</v>
      </c>
      <c r="L577" s="34">
        <f t="shared" si="146"/>
        <v>5731732</v>
      </c>
      <c r="M577" s="17">
        <f t="shared" ref="M577:M580" si="155">L577*0.15</f>
        <v>859759.8</v>
      </c>
      <c r="N577" s="17" t="s">
        <v>52</v>
      </c>
      <c r="O577" s="35" t="s">
        <v>53</v>
      </c>
      <c r="P577" s="36" t="str">
        <f t="shared" si="147"/>
        <v>Old Client</v>
      </c>
      <c r="Q577" s="39" t="str">
        <f t="shared" si="4"/>
        <v>No</v>
      </c>
      <c r="R577" s="40" t="str">
        <f t="shared" si="5"/>
        <v/>
      </c>
    </row>
    <row r="578" ht="14.25" customHeight="1" spans="1:18">
      <c r="A578" s="30" t="s">
        <v>659</v>
      </c>
      <c r="B578" s="17">
        <v>543</v>
      </c>
      <c r="C578" s="17" t="s">
        <v>57</v>
      </c>
      <c r="D578" s="17" t="s">
        <v>36</v>
      </c>
      <c r="E578" s="17" t="s">
        <v>43</v>
      </c>
      <c r="F578" s="31" t="str">
        <f>VLOOKUP(G578,'Policy Type'!$A:$B,2,FALSE)</f>
        <v>Others</v>
      </c>
      <c r="G578" s="17" t="s">
        <v>111</v>
      </c>
      <c r="H578" s="32">
        <v>45213</v>
      </c>
      <c r="I578" s="32">
        <v>45227</v>
      </c>
      <c r="J578" s="34">
        <v>88500</v>
      </c>
      <c r="K578" s="34">
        <f t="shared" si="145"/>
        <v>15930</v>
      </c>
      <c r="L578" s="34">
        <f t="shared" si="146"/>
        <v>104430</v>
      </c>
      <c r="M578" s="17">
        <f t="shared" si="155"/>
        <v>15664.5</v>
      </c>
      <c r="N578" s="17" t="s">
        <v>52</v>
      </c>
      <c r="O578" s="35" t="s">
        <v>49</v>
      </c>
      <c r="P578" s="36" t="str">
        <f t="shared" si="147"/>
        <v>New Client</v>
      </c>
      <c r="Q578" s="39" t="str">
        <f t="shared" si="4"/>
        <v>No</v>
      </c>
      <c r="R578" s="40" t="str">
        <f t="shared" si="5"/>
        <v/>
      </c>
    </row>
    <row r="579" ht="14.25" customHeight="1" spans="1:18">
      <c r="A579" s="30" t="s">
        <v>660</v>
      </c>
      <c r="B579" s="17">
        <v>33</v>
      </c>
      <c r="C579" s="17" t="s">
        <v>35</v>
      </c>
      <c r="D579" s="17" t="s">
        <v>36</v>
      </c>
      <c r="E579" s="17" t="s">
        <v>43</v>
      </c>
      <c r="F579" s="31" t="str">
        <f>VLOOKUP(G579,'Policy Type'!$A:$B,2,FALSE)</f>
        <v>Others</v>
      </c>
      <c r="G579" s="17" t="s">
        <v>189</v>
      </c>
      <c r="H579" s="32">
        <v>45213</v>
      </c>
      <c r="I579" s="32">
        <v>45578</v>
      </c>
      <c r="J579" s="34">
        <v>742500</v>
      </c>
      <c r="K579" s="34">
        <f t="shared" si="145"/>
        <v>133650</v>
      </c>
      <c r="L579" s="34">
        <f t="shared" si="146"/>
        <v>876150</v>
      </c>
      <c r="M579" s="17">
        <f t="shared" si="155"/>
        <v>131422.5</v>
      </c>
      <c r="N579" s="17" t="s">
        <v>52</v>
      </c>
      <c r="O579" s="35" t="s">
        <v>53</v>
      </c>
      <c r="P579" s="36" t="str">
        <f t="shared" si="147"/>
        <v>New Client</v>
      </c>
      <c r="Q579" s="39" t="str">
        <f t="shared" si="4"/>
        <v>No</v>
      </c>
      <c r="R579" s="40" t="str">
        <f t="shared" si="5"/>
        <v/>
      </c>
    </row>
    <row r="580" ht="14.25" customHeight="1" spans="1:18">
      <c r="A580" s="30" t="s">
        <v>661</v>
      </c>
      <c r="B580" s="17">
        <v>517</v>
      </c>
      <c r="C580" s="17" t="s">
        <v>42</v>
      </c>
      <c r="D580" s="17" t="s">
        <v>36</v>
      </c>
      <c r="E580" s="17" t="s">
        <v>37</v>
      </c>
      <c r="F580" s="31" t="str">
        <f>VLOOKUP(G580,'Policy Type'!$A:$B,2,FALSE)</f>
        <v>Others</v>
      </c>
      <c r="G580" s="17" t="s">
        <v>256</v>
      </c>
      <c r="H580" s="32">
        <v>45210</v>
      </c>
      <c r="I580" s="32">
        <v>45575</v>
      </c>
      <c r="J580" s="34">
        <v>2365400</v>
      </c>
      <c r="K580" s="34">
        <f t="shared" si="145"/>
        <v>425772</v>
      </c>
      <c r="L580" s="34">
        <f t="shared" si="146"/>
        <v>2791172</v>
      </c>
      <c r="M580" s="17">
        <f t="shared" si="155"/>
        <v>418675.8</v>
      </c>
      <c r="N580" s="17" t="s">
        <v>39</v>
      </c>
      <c r="O580" s="35" t="s">
        <v>53</v>
      </c>
      <c r="P580" s="36" t="str">
        <f t="shared" si="147"/>
        <v>Old Client</v>
      </c>
      <c r="Q580" s="39" t="str">
        <f t="shared" si="4"/>
        <v>No</v>
      </c>
      <c r="R580" s="40" t="str">
        <f t="shared" si="5"/>
        <v/>
      </c>
    </row>
    <row r="581" ht="14.25" customHeight="1" spans="1:18">
      <c r="A581" s="30" t="s">
        <v>662</v>
      </c>
      <c r="B581" s="17">
        <v>293</v>
      </c>
      <c r="C581" s="17" t="s">
        <v>57</v>
      </c>
      <c r="D581" s="17" t="s">
        <v>36</v>
      </c>
      <c r="E581" s="17" t="s">
        <v>37</v>
      </c>
      <c r="F581" s="31" t="str">
        <f>VLOOKUP(G581,'Policy Type'!$A:$B,2,FALSE)</f>
        <v>P&amp;C</v>
      </c>
      <c r="G581" s="17" t="s">
        <v>48</v>
      </c>
      <c r="H581" s="32">
        <v>45204</v>
      </c>
      <c r="I581" s="32">
        <v>45569</v>
      </c>
      <c r="J581" s="34">
        <v>1534100</v>
      </c>
      <c r="K581" s="34">
        <f t="shared" si="145"/>
        <v>276138</v>
      </c>
      <c r="L581" s="34">
        <f t="shared" si="146"/>
        <v>1810238</v>
      </c>
      <c r="M581" s="17">
        <f t="shared" ref="M581:M582" si="156">L581*0.2</f>
        <v>362047.6</v>
      </c>
      <c r="N581" s="17" t="s">
        <v>39</v>
      </c>
      <c r="O581" s="35" t="s">
        <v>40</v>
      </c>
      <c r="P581" s="36" t="str">
        <f t="shared" si="147"/>
        <v>Old Client</v>
      </c>
      <c r="Q581" s="39" t="str">
        <f t="shared" si="4"/>
        <v>Yes</v>
      </c>
      <c r="R581" s="40" t="str">
        <f t="shared" si="5"/>
        <v>Cross-Sold</v>
      </c>
    </row>
    <row r="582" ht="14.25" customHeight="1" spans="1:18">
      <c r="A582" s="30" t="s">
        <v>663</v>
      </c>
      <c r="B582" s="17">
        <v>283</v>
      </c>
      <c r="C582" s="17" t="s">
        <v>57</v>
      </c>
      <c r="D582" s="17" t="s">
        <v>36</v>
      </c>
      <c r="E582" s="17" t="s">
        <v>43</v>
      </c>
      <c r="F582" s="31" t="str">
        <f>VLOOKUP(G582,'Policy Type'!$A:$B,2,FALSE)</f>
        <v>Liability</v>
      </c>
      <c r="G582" s="17" t="s">
        <v>101</v>
      </c>
      <c r="H582" s="32">
        <v>45204</v>
      </c>
      <c r="I582" s="32">
        <v>45569</v>
      </c>
      <c r="J582" s="34">
        <v>65259900</v>
      </c>
      <c r="K582" s="34">
        <f t="shared" si="145"/>
        <v>11746782</v>
      </c>
      <c r="L582" s="34">
        <f t="shared" si="146"/>
        <v>77006682</v>
      </c>
      <c r="M582" s="17">
        <f t="shared" si="156"/>
        <v>15401336.4</v>
      </c>
      <c r="N582" s="17" t="s">
        <v>39</v>
      </c>
      <c r="O582" s="35" t="s">
        <v>53</v>
      </c>
      <c r="P582" s="36" t="str">
        <f t="shared" si="147"/>
        <v>Old Client</v>
      </c>
      <c r="Q582" s="39" t="str">
        <f t="shared" si="4"/>
        <v>Yes</v>
      </c>
      <c r="R582" s="40" t="str">
        <f t="shared" si="5"/>
        <v/>
      </c>
    </row>
    <row r="583" ht="14.25" customHeight="1" spans="1:18">
      <c r="A583" s="30" t="s">
        <v>664</v>
      </c>
      <c r="B583" s="17">
        <v>544</v>
      </c>
      <c r="C583" s="17" t="s">
        <v>35</v>
      </c>
      <c r="D583" s="17" t="s">
        <v>36</v>
      </c>
      <c r="E583" s="17" t="s">
        <v>43</v>
      </c>
      <c r="F583" s="31" t="str">
        <f>VLOOKUP(G583,'Policy Type'!$A:$B,2,FALSE)</f>
        <v>Others</v>
      </c>
      <c r="G583" s="17" t="s">
        <v>487</v>
      </c>
      <c r="H583" s="32">
        <v>45205</v>
      </c>
      <c r="I583" s="32">
        <v>45570</v>
      </c>
      <c r="J583" s="34">
        <v>495600</v>
      </c>
      <c r="K583" s="34">
        <f t="shared" si="145"/>
        <v>89208</v>
      </c>
      <c r="L583" s="34">
        <f t="shared" si="146"/>
        <v>584808</v>
      </c>
      <c r="M583" s="17">
        <f>L583*0.15</f>
        <v>87721.2</v>
      </c>
      <c r="N583" s="17" t="s">
        <v>52</v>
      </c>
      <c r="O583" s="35" t="s">
        <v>53</v>
      </c>
      <c r="P583" s="36" t="str">
        <f t="shared" si="147"/>
        <v>Old Client</v>
      </c>
      <c r="Q583" s="39" t="str">
        <f t="shared" si="4"/>
        <v>No</v>
      </c>
      <c r="R583" s="40" t="str">
        <f t="shared" si="5"/>
        <v/>
      </c>
    </row>
    <row r="584" ht="14.25" customHeight="1" spans="1:18">
      <c r="A584" s="30" t="s">
        <v>665</v>
      </c>
      <c r="B584" s="17">
        <v>545</v>
      </c>
      <c r="C584" s="17" t="s">
        <v>46</v>
      </c>
      <c r="D584" s="17" t="s">
        <v>66</v>
      </c>
      <c r="E584" s="17" t="s">
        <v>84</v>
      </c>
      <c r="F584" s="31" t="str">
        <f>VLOOKUP(G584,'Policy Type'!$A:$B,2,FALSE)</f>
        <v>Liability</v>
      </c>
      <c r="G584" s="17" t="s">
        <v>101</v>
      </c>
      <c r="H584" s="32">
        <v>45205</v>
      </c>
      <c r="I584" s="32">
        <v>45570</v>
      </c>
      <c r="J584" s="34">
        <v>590000</v>
      </c>
      <c r="K584" s="34">
        <f t="shared" si="145"/>
        <v>106200</v>
      </c>
      <c r="L584" s="34">
        <f t="shared" si="146"/>
        <v>696200</v>
      </c>
      <c r="M584" s="17">
        <f>L584*0.05</f>
        <v>34810</v>
      </c>
      <c r="N584" s="17" t="s">
        <v>39</v>
      </c>
      <c r="O584" s="35" t="s">
        <v>49</v>
      </c>
      <c r="P584" s="36" t="str">
        <f t="shared" si="147"/>
        <v>New Client</v>
      </c>
      <c r="Q584" s="39" t="str">
        <f t="shared" si="4"/>
        <v>Yes</v>
      </c>
      <c r="R584" s="40" t="str">
        <f t="shared" si="5"/>
        <v/>
      </c>
    </row>
    <row r="585" ht="14.25" customHeight="1" spans="1:18">
      <c r="A585" s="30" t="s">
        <v>666</v>
      </c>
      <c r="B585" s="17">
        <v>546</v>
      </c>
      <c r="C585" s="17" t="s">
        <v>57</v>
      </c>
      <c r="D585" s="17" t="s">
        <v>36</v>
      </c>
      <c r="E585" s="17" t="s">
        <v>78</v>
      </c>
      <c r="F585" s="31" t="str">
        <f>VLOOKUP(G585,'Policy Type'!$A:$B,2,FALSE)</f>
        <v>Liability</v>
      </c>
      <c r="G585" s="17" t="s">
        <v>101</v>
      </c>
      <c r="H585" s="32">
        <v>45206</v>
      </c>
      <c r="I585" s="32">
        <v>45571</v>
      </c>
      <c r="J585" s="34">
        <v>2360000</v>
      </c>
      <c r="K585" s="34">
        <f t="shared" si="145"/>
        <v>424800</v>
      </c>
      <c r="L585" s="34">
        <f t="shared" si="146"/>
        <v>2784800</v>
      </c>
      <c r="M585" s="17">
        <f t="shared" ref="M585:M587" si="157">L585*0.2</f>
        <v>556960</v>
      </c>
      <c r="N585" s="17" t="s">
        <v>39</v>
      </c>
      <c r="O585" s="35" t="s">
        <v>53</v>
      </c>
      <c r="P585" s="36" t="str">
        <f t="shared" si="147"/>
        <v>Old Client</v>
      </c>
      <c r="Q585" s="39" t="str">
        <f t="shared" si="4"/>
        <v>Yes</v>
      </c>
      <c r="R585" s="40" t="str">
        <f t="shared" si="5"/>
        <v/>
      </c>
    </row>
    <row r="586" ht="14.25" customHeight="1" spans="1:18">
      <c r="A586" s="30" t="s">
        <v>667</v>
      </c>
      <c r="B586" s="17">
        <v>546</v>
      </c>
      <c r="C586" s="17" t="s">
        <v>57</v>
      </c>
      <c r="D586" s="17" t="s">
        <v>36</v>
      </c>
      <c r="E586" s="17" t="s">
        <v>43</v>
      </c>
      <c r="F586" s="31" t="str">
        <f>VLOOKUP(G586,'Policy Type'!$A:$B,2,FALSE)</f>
        <v>Liability</v>
      </c>
      <c r="G586" s="17" t="s">
        <v>58</v>
      </c>
      <c r="H586" s="32">
        <v>45206</v>
      </c>
      <c r="I586" s="32">
        <v>45571</v>
      </c>
      <c r="J586" s="34">
        <v>2242000</v>
      </c>
      <c r="K586" s="34">
        <f t="shared" si="145"/>
        <v>403560</v>
      </c>
      <c r="L586" s="34">
        <f t="shared" si="146"/>
        <v>2645560</v>
      </c>
      <c r="M586" s="17">
        <f t="shared" si="157"/>
        <v>529112</v>
      </c>
      <c r="N586" s="17" t="s">
        <v>39</v>
      </c>
      <c r="O586" s="35" t="s">
        <v>53</v>
      </c>
      <c r="P586" s="36" t="str">
        <f t="shared" si="147"/>
        <v>Old Client</v>
      </c>
      <c r="Q586" s="39" t="str">
        <f t="shared" si="4"/>
        <v>Yes</v>
      </c>
      <c r="R586" s="40" t="str">
        <f t="shared" si="5"/>
        <v/>
      </c>
    </row>
    <row r="587" ht="14.25" customHeight="1" spans="1:18">
      <c r="A587" s="30" t="s">
        <v>668</v>
      </c>
      <c r="B587" s="17">
        <v>547</v>
      </c>
      <c r="C587" s="17" t="s">
        <v>35</v>
      </c>
      <c r="D587" s="17" t="s">
        <v>36</v>
      </c>
      <c r="E587" s="17" t="s">
        <v>37</v>
      </c>
      <c r="F587" s="31" t="str">
        <f>VLOOKUP(G587,'Policy Type'!$A:$B,2,FALSE)</f>
        <v>P&amp;C</v>
      </c>
      <c r="G587" s="17" t="s">
        <v>68</v>
      </c>
      <c r="H587" s="32">
        <v>45223</v>
      </c>
      <c r="I587" s="32">
        <v>45588</v>
      </c>
      <c r="J587" s="34">
        <v>1502140</v>
      </c>
      <c r="K587" s="34">
        <f t="shared" si="145"/>
        <v>270385.2</v>
      </c>
      <c r="L587" s="34">
        <f t="shared" si="146"/>
        <v>1772525.2</v>
      </c>
      <c r="M587" s="17">
        <f t="shared" si="157"/>
        <v>354505.04</v>
      </c>
      <c r="N587" s="17" t="s">
        <v>39</v>
      </c>
      <c r="O587" s="35" t="s">
        <v>53</v>
      </c>
      <c r="P587" s="36" t="str">
        <f t="shared" si="147"/>
        <v>Old Client</v>
      </c>
      <c r="Q587" s="39" t="str">
        <f t="shared" si="4"/>
        <v>No</v>
      </c>
      <c r="R587" s="40" t="str">
        <f t="shared" si="5"/>
        <v/>
      </c>
    </row>
    <row r="588" ht="14.25" customHeight="1" spans="1:18">
      <c r="A588" s="30" t="s">
        <v>669</v>
      </c>
      <c r="B588" s="17">
        <v>548</v>
      </c>
      <c r="C588" s="17" t="s">
        <v>57</v>
      </c>
      <c r="D588" s="17" t="s">
        <v>36</v>
      </c>
      <c r="E588" s="17" t="s">
        <v>91</v>
      </c>
      <c r="F588" s="31" t="str">
        <f>VLOOKUP(G588,'Policy Type'!$A:$B,2,FALSE)</f>
        <v>Others</v>
      </c>
      <c r="G588" s="17" t="s">
        <v>135</v>
      </c>
      <c r="H588" s="32">
        <v>45207</v>
      </c>
      <c r="I588" s="32">
        <v>45572</v>
      </c>
      <c r="J588" s="34">
        <v>227900</v>
      </c>
      <c r="K588" s="34">
        <f t="shared" si="145"/>
        <v>41022</v>
      </c>
      <c r="L588" s="34">
        <f t="shared" si="146"/>
        <v>268922</v>
      </c>
      <c r="M588" s="17">
        <f t="shared" ref="M588:M589" si="158">L588*0.15</f>
        <v>40338.3</v>
      </c>
      <c r="N588" s="17" t="s">
        <v>39</v>
      </c>
      <c r="O588" s="35" t="s">
        <v>53</v>
      </c>
      <c r="P588" s="36" t="str">
        <f t="shared" si="147"/>
        <v>New Client</v>
      </c>
      <c r="Q588" s="39" t="str">
        <f t="shared" si="4"/>
        <v>No</v>
      </c>
      <c r="R588" s="40" t="str">
        <f t="shared" si="5"/>
        <v/>
      </c>
    </row>
    <row r="589" ht="14.25" customHeight="1" spans="1:18">
      <c r="A589" s="30" t="s">
        <v>670</v>
      </c>
      <c r="B589" s="17">
        <v>496</v>
      </c>
      <c r="C589" s="17" t="s">
        <v>35</v>
      </c>
      <c r="D589" s="17" t="s">
        <v>36</v>
      </c>
      <c r="E589" s="17" t="s">
        <v>132</v>
      </c>
      <c r="F589" s="31" t="str">
        <f>VLOOKUP(G589,'Policy Type'!$A:$B,2,FALSE)</f>
        <v>Others</v>
      </c>
      <c r="G589" s="17" t="s">
        <v>437</v>
      </c>
      <c r="H589" s="32">
        <v>45213</v>
      </c>
      <c r="I589" s="32">
        <v>45578</v>
      </c>
      <c r="J589" s="34">
        <v>1190900</v>
      </c>
      <c r="K589" s="34">
        <f t="shared" si="145"/>
        <v>214362</v>
      </c>
      <c r="L589" s="34">
        <f t="shared" si="146"/>
        <v>1405262</v>
      </c>
      <c r="M589" s="17">
        <f t="shared" si="158"/>
        <v>210789.3</v>
      </c>
      <c r="N589" s="17" t="s">
        <v>52</v>
      </c>
      <c r="O589" s="35" t="s">
        <v>53</v>
      </c>
      <c r="P589" s="36" t="str">
        <f t="shared" si="147"/>
        <v>Old Client</v>
      </c>
      <c r="Q589" s="39" t="str">
        <f t="shared" si="4"/>
        <v>No</v>
      </c>
      <c r="R589" s="40" t="str">
        <f t="shared" si="5"/>
        <v/>
      </c>
    </row>
    <row r="590" ht="14.25" customHeight="1" spans="1:18">
      <c r="A590" s="30" t="s">
        <v>671</v>
      </c>
      <c r="B590" s="17">
        <v>549</v>
      </c>
      <c r="C590" s="17" t="s">
        <v>57</v>
      </c>
      <c r="D590" s="17" t="s">
        <v>36</v>
      </c>
      <c r="E590" s="17" t="s">
        <v>37</v>
      </c>
      <c r="F590" s="31" t="str">
        <f>VLOOKUP(G590,'Policy Type'!$A:$B,2,FALSE)</f>
        <v>Liability</v>
      </c>
      <c r="G590" s="17" t="s">
        <v>38</v>
      </c>
      <c r="H590" s="32">
        <v>45205</v>
      </c>
      <c r="I590" s="32">
        <v>45570</v>
      </c>
      <c r="J590" s="34">
        <v>272200</v>
      </c>
      <c r="K590" s="34">
        <f t="shared" si="145"/>
        <v>48996</v>
      </c>
      <c r="L590" s="34">
        <f t="shared" si="146"/>
        <v>321196</v>
      </c>
      <c r="M590" s="17">
        <f t="shared" ref="M590:M591" si="159">L590*0.2</f>
        <v>64239.2</v>
      </c>
      <c r="N590" s="17" t="s">
        <v>39</v>
      </c>
      <c r="O590" s="35" t="s">
        <v>49</v>
      </c>
      <c r="P590" s="36" t="str">
        <f t="shared" si="147"/>
        <v>New Client</v>
      </c>
      <c r="Q590" s="39" t="str">
        <f t="shared" si="4"/>
        <v>Yes</v>
      </c>
      <c r="R590" s="40" t="str">
        <f t="shared" si="5"/>
        <v/>
      </c>
    </row>
    <row r="591" ht="14.25" customHeight="1" spans="1:18">
      <c r="A591" s="30" t="s">
        <v>672</v>
      </c>
      <c r="B591" s="17">
        <v>550</v>
      </c>
      <c r="C591" s="17" t="s">
        <v>35</v>
      </c>
      <c r="D591" s="17" t="s">
        <v>36</v>
      </c>
      <c r="E591" s="17" t="s">
        <v>84</v>
      </c>
      <c r="F591" s="31" t="str">
        <f>VLOOKUP(G591,'Policy Type'!$A:$B,2,FALSE)</f>
        <v>Liability</v>
      </c>
      <c r="G591" s="17" t="s">
        <v>58</v>
      </c>
      <c r="H591" s="32">
        <v>45210</v>
      </c>
      <c r="I591" s="32">
        <v>45575</v>
      </c>
      <c r="J591" s="34">
        <v>3540000</v>
      </c>
      <c r="K591" s="34">
        <f t="shared" si="145"/>
        <v>637200</v>
      </c>
      <c r="L591" s="34">
        <f t="shared" si="146"/>
        <v>4177200</v>
      </c>
      <c r="M591" s="17">
        <f t="shared" si="159"/>
        <v>835440</v>
      </c>
      <c r="N591" s="17" t="s">
        <v>39</v>
      </c>
      <c r="O591" s="35" t="s">
        <v>53</v>
      </c>
      <c r="P591" s="36" t="str">
        <f t="shared" si="147"/>
        <v>New Client</v>
      </c>
      <c r="Q591" s="39" t="str">
        <f t="shared" si="4"/>
        <v>Yes</v>
      </c>
      <c r="R591" s="40" t="str">
        <f t="shared" si="5"/>
        <v/>
      </c>
    </row>
    <row r="592" ht="14.25" customHeight="1" spans="1:18">
      <c r="A592" s="30" t="s">
        <v>673</v>
      </c>
      <c r="B592" s="17">
        <v>551</v>
      </c>
      <c r="C592" s="17" t="s">
        <v>35</v>
      </c>
      <c r="D592" s="17" t="s">
        <v>36</v>
      </c>
      <c r="E592" s="17" t="s">
        <v>43</v>
      </c>
      <c r="F592" s="31" t="str">
        <f>VLOOKUP(G592,'Policy Type'!$A:$B,2,FALSE)</f>
        <v>Others</v>
      </c>
      <c r="G592" s="17" t="s">
        <v>478</v>
      </c>
      <c r="H592" s="32">
        <v>45206</v>
      </c>
      <c r="I592" s="32">
        <v>45571</v>
      </c>
      <c r="J592" s="34">
        <v>448100</v>
      </c>
      <c r="K592" s="34">
        <f t="shared" si="145"/>
        <v>80658</v>
      </c>
      <c r="L592" s="34">
        <f t="shared" si="146"/>
        <v>528758</v>
      </c>
      <c r="M592" s="17">
        <f t="shared" ref="M592:M593" si="160">L592*0.15</f>
        <v>79313.7</v>
      </c>
      <c r="N592" s="17" t="s">
        <v>52</v>
      </c>
      <c r="O592" s="35" t="s">
        <v>53</v>
      </c>
      <c r="P592" s="36" t="str">
        <f t="shared" si="147"/>
        <v>Old Client</v>
      </c>
      <c r="Q592" s="39" t="str">
        <f t="shared" si="4"/>
        <v>Yes</v>
      </c>
      <c r="R592" s="40" t="str">
        <f t="shared" si="5"/>
        <v>Cross-Sold</v>
      </c>
    </row>
    <row r="593" ht="14.25" customHeight="1" spans="1:18">
      <c r="A593" s="30" t="s">
        <v>674</v>
      </c>
      <c r="B593" s="17">
        <v>552</v>
      </c>
      <c r="C593" s="17" t="s">
        <v>35</v>
      </c>
      <c r="D593" s="17" t="s">
        <v>36</v>
      </c>
      <c r="E593" s="17" t="s">
        <v>43</v>
      </c>
      <c r="F593" s="31" t="str">
        <f>VLOOKUP(G593,'Policy Type'!$A:$B,2,FALSE)</f>
        <v>Others</v>
      </c>
      <c r="G593" s="17" t="s">
        <v>478</v>
      </c>
      <c r="H593" s="32">
        <v>45206</v>
      </c>
      <c r="I593" s="32">
        <v>45571</v>
      </c>
      <c r="J593" s="34">
        <v>976800</v>
      </c>
      <c r="K593" s="34">
        <f t="shared" si="145"/>
        <v>175824</v>
      </c>
      <c r="L593" s="34">
        <f t="shared" si="146"/>
        <v>1152624</v>
      </c>
      <c r="M593" s="17">
        <f t="shared" si="160"/>
        <v>172893.6</v>
      </c>
      <c r="N593" s="17" t="s">
        <v>52</v>
      </c>
      <c r="O593" s="35" t="s">
        <v>53</v>
      </c>
      <c r="P593" s="36" t="str">
        <f t="shared" si="147"/>
        <v>Old Client</v>
      </c>
      <c r="Q593" s="39" t="str">
        <f t="shared" si="4"/>
        <v>Yes</v>
      </c>
      <c r="R593" s="40" t="str">
        <f t="shared" si="5"/>
        <v>Cross-Sold</v>
      </c>
    </row>
    <row r="594" ht="14.25" customHeight="1" spans="1:18">
      <c r="A594" s="30" t="s">
        <v>675</v>
      </c>
      <c r="B594" s="17">
        <v>554</v>
      </c>
      <c r="C594" s="17" t="s">
        <v>46</v>
      </c>
      <c r="D594" s="17" t="s">
        <v>76</v>
      </c>
      <c r="E594" s="17" t="s">
        <v>221</v>
      </c>
      <c r="F594" s="31" t="str">
        <f>VLOOKUP(G594,'Policy Type'!$A:$B,2,FALSE)</f>
        <v>Others</v>
      </c>
      <c r="G594" s="17" t="s">
        <v>152</v>
      </c>
      <c r="H594" s="32">
        <v>45216</v>
      </c>
      <c r="I594" s="32">
        <v>45581</v>
      </c>
      <c r="J594" s="34">
        <v>3103300</v>
      </c>
      <c r="K594" s="34">
        <f t="shared" si="145"/>
        <v>558594</v>
      </c>
      <c r="L594" s="34">
        <f t="shared" si="146"/>
        <v>3661894</v>
      </c>
      <c r="M594" s="17">
        <f>L594*0.05</f>
        <v>183094.7</v>
      </c>
      <c r="N594" s="17" t="s">
        <v>52</v>
      </c>
      <c r="O594" s="35" t="s">
        <v>53</v>
      </c>
      <c r="P594" s="36" t="str">
        <f t="shared" si="147"/>
        <v>Old Client</v>
      </c>
      <c r="Q594" s="39" t="str">
        <f t="shared" si="4"/>
        <v>No</v>
      </c>
      <c r="R594" s="40" t="str">
        <f t="shared" si="5"/>
        <v/>
      </c>
    </row>
    <row r="595" ht="14.25" customHeight="1" spans="1:18">
      <c r="A595" s="30" t="s">
        <v>676</v>
      </c>
      <c r="B595" s="17">
        <v>555</v>
      </c>
      <c r="C595" s="17" t="s">
        <v>35</v>
      </c>
      <c r="D595" s="17" t="s">
        <v>36</v>
      </c>
      <c r="E595" s="17" t="s">
        <v>43</v>
      </c>
      <c r="F595" s="31" t="str">
        <f>VLOOKUP(G595,'Policy Type'!$A:$B,2,FALSE)</f>
        <v>Liability</v>
      </c>
      <c r="G595" s="17" t="s">
        <v>121</v>
      </c>
      <c r="H595" s="32">
        <v>45206</v>
      </c>
      <c r="I595" s="32">
        <v>45571</v>
      </c>
      <c r="J595" s="34">
        <v>7864900</v>
      </c>
      <c r="K595" s="34">
        <f t="shared" si="145"/>
        <v>1415682</v>
      </c>
      <c r="L595" s="34">
        <f t="shared" si="146"/>
        <v>9280582</v>
      </c>
      <c r="M595" s="17">
        <f>L595*0.2</f>
        <v>1856116.4</v>
      </c>
      <c r="N595" s="17" t="s">
        <v>39</v>
      </c>
      <c r="O595" s="35" t="s">
        <v>53</v>
      </c>
      <c r="P595" s="36" t="str">
        <f t="shared" si="147"/>
        <v>New Client</v>
      </c>
      <c r="Q595" s="39" t="str">
        <f t="shared" si="4"/>
        <v>Yes</v>
      </c>
      <c r="R595" s="40" t="str">
        <f t="shared" si="5"/>
        <v/>
      </c>
    </row>
    <row r="596" ht="14.25" customHeight="1" spans="1:18">
      <c r="A596" s="30" t="s">
        <v>677</v>
      </c>
      <c r="B596" s="17">
        <v>311</v>
      </c>
      <c r="C596" s="17" t="s">
        <v>46</v>
      </c>
      <c r="D596" s="17" t="s">
        <v>76</v>
      </c>
      <c r="E596" s="17" t="s">
        <v>43</v>
      </c>
      <c r="F596" s="31" t="str">
        <f>VLOOKUP(G596,'Policy Type'!$A:$B,2,FALSE)</f>
        <v>P&amp;C</v>
      </c>
      <c r="G596" s="17" t="s">
        <v>68</v>
      </c>
      <c r="H596" s="32">
        <v>45225</v>
      </c>
      <c r="I596" s="32">
        <v>45590</v>
      </c>
      <c r="J596" s="34">
        <v>1288678</v>
      </c>
      <c r="K596" s="34">
        <f t="shared" si="145"/>
        <v>231962.04</v>
      </c>
      <c r="L596" s="34">
        <f t="shared" si="146"/>
        <v>1520640.04</v>
      </c>
      <c r="M596" s="17">
        <f>L596*0.05</f>
        <v>76032.002</v>
      </c>
      <c r="N596" s="17" t="s">
        <v>52</v>
      </c>
      <c r="O596" s="35" t="s">
        <v>53</v>
      </c>
      <c r="P596" s="36" t="str">
        <f t="shared" si="147"/>
        <v>Old Client</v>
      </c>
      <c r="Q596" s="39" t="str">
        <f t="shared" si="4"/>
        <v>No</v>
      </c>
      <c r="R596" s="40" t="str">
        <f t="shared" si="5"/>
        <v/>
      </c>
    </row>
    <row r="597" ht="14.25" customHeight="1" spans="1:18">
      <c r="A597" s="30" t="s">
        <v>678</v>
      </c>
      <c r="B597" s="17">
        <v>15</v>
      </c>
      <c r="C597" s="17" t="s">
        <v>57</v>
      </c>
      <c r="D597" s="17" t="s">
        <v>36</v>
      </c>
      <c r="E597" s="17" t="s">
        <v>37</v>
      </c>
      <c r="F597" s="31" t="str">
        <f>VLOOKUP(G597,'Policy Type'!$A:$B,2,FALSE)</f>
        <v>P&amp;C</v>
      </c>
      <c r="G597" s="17" t="s">
        <v>48</v>
      </c>
      <c r="H597" s="32">
        <v>45205</v>
      </c>
      <c r="I597" s="32">
        <v>45570</v>
      </c>
      <c r="J597" s="34">
        <v>1416100</v>
      </c>
      <c r="K597" s="34">
        <f t="shared" si="145"/>
        <v>254898</v>
      </c>
      <c r="L597" s="34">
        <f t="shared" si="146"/>
        <v>1670998</v>
      </c>
      <c r="M597" s="17">
        <f t="shared" ref="M597:M600" si="161">L597*0.2</f>
        <v>334199.6</v>
      </c>
      <c r="N597" s="17" t="s">
        <v>39</v>
      </c>
      <c r="O597" s="35" t="s">
        <v>49</v>
      </c>
      <c r="P597" s="36" t="str">
        <f t="shared" si="147"/>
        <v>Old Client</v>
      </c>
      <c r="Q597" s="39" t="str">
        <f t="shared" si="4"/>
        <v>Yes</v>
      </c>
      <c r="R597" s="40" t="str">
        <f t="shared" si="5"/>
        <v>Cross-Sold</v>
      </c>
    </row>
    <row r="598" ht="14.25" customHeight="1" spans="1:18">
      <c r="A598" s="30" t="s">
        <v>679</v>
      </c>
      <c r="B598" s="17">
        <v>557</v>
      </c>
      <c r="C598" s="17" t="s">
        <v>42</v>
      </c>
      <c r="D598" s="17" t="s">
        <v>36</v>
      </c>
      <c r="E598" s="17" t="s">
        <v>60</v>
      </c>
      <c r="F598" s="31" t="str">
        <f>VLOOKUP(G598,'Policy Type'!$A:$B,2,FALSE)</f>
        <v>P&amp;C</v>
      </c>
      <c r="G598" s="17" t="s">
        <v>55</v>
      </c>
      <c r="H598" s="32">
        <v>45221</v>
      </c>
      <c r="I598" s="32">
        <v>45586</v>
      </c>
      <c r="J598" s="34">
        <v>142662</v>
      </c>
      <c r="K598" s="34">
        <f t="shared" si="145"/>
        <v>25679.16</v>
      </c>
      <c r="L598" s="34">
        <f t="shared" si="146"/>
        <v>168341.16</v>
      </c>
      <c r="M598" s="17">
        <f t="shared" si="161"/>
        <v>33668.232</v>
      </c>
      <c r="N598" s="17" t="s">
        <v>52</v>
      </c>
      <c r="O598" s="35" t="s">
        <v>40</v>
      </c>
      <c r="P598" s="36" t="str">
        <f t="shared" si="147"/>
        <v>New Client</v>
      </c>
      <c r="Q598" s="39" t="str">
        <f t="shared" si="4"/>
        <v>No</v>
      </c>
      <c r="R598" s="40" t="str">
        <f t="shared" si="5"/>
        <v/>
      </c>
    </row>
    <row r="599" ht="14.25" customHeight="1" spans="1:18">
      <c r="A599" s="30" t="s">
        <v>680</v>
      </c>
      <c r="B599" s="17">
        <v>558</v>
      </c>
      <c r="C599" s="17" t="s">
        <v>35</v>
      </c>
      <c r="D599" s="17" t="s">
        <v>36</v>
      </c>
      <c r="E599" s="17" t="s">
        <v>60</v>
      </c>
      <c r="F599" s="31" t="str">
        <f>VLOOKUP(G599,'Policy Type'!$A:$B,2,FALSE)</f>
        <v>P&amp;C</v>
      </c>
      <c r="G599" s="17" t="s">
        <v>55</v>
      </c>
      <c r="H599" s="32">
        <v>45206</v>
      </c>
      <c r="I599" s="32">
        <v>45571</v>
      </c>
      <c r="J599" s="34">
        <v>133694</v>
      </c>
      <c r="K599" s="34">
        <f t="shared" si="145"/>
        <v>24064.92</v>
      </c>
      <c r="L599" s="34">
        <f t="shared" si="146"/>
        <v>157758.92</v>
      </c>
      <c r="M599" s="17">
        <f t="shared" si="161"/>
        <v>31551.784</v>
      </c>
      <c r="N599" s="17" t="s">
        <v>52</v>
      </c>
      <c r="O599" s="35" t="s">
        <v>40</v>
      </c>
      <c r="P599" s="36" t="str">
        <f t="shared" si="147"/>
        <v>New Client</v>
      </c>
      <c r="Q599" s="39" t="str">
        <f t="shared" si="4"/>
        <v>No</v>
      </c>
      <c r="R599" s="40" t="str">
        <f t="shared" si="5"/>
        <v/>
      </c>
    </row>
    <row r="600" ht="14.25" customHeight="1" spans="1:18">
      <c r="A600" s="30" t="s">
        <v>681</v>
      </c>
      <c r="B600" s="17">
        <v>559</v>
      </c>
      <c r="C600" s="17" t="s">
        <v>57</v>
      </c>
      <c r="D600" s="17" t="s">
        <v>36</v>
      </c>
      <c r="E600" s="17" t="s">
        <v>43</v>
      </c>
      <c r="F600" s="31" t="str">
        <f>VLOOKUP(G600,'Policy Type'!$A:$B,2,FALSE)</f>
        <v>P&amp;C</v>
      </c>
      <c r="G600" s="17" t="s">
        <v>55</v>
      </c>
      <c r="H600" s="32">
        <v>45206</v>
      </c>
      <c r="I600" s="32">
        <v>45571</v>
      </c>
      <c r="J600" s="34">
        <v>137588</v>
      </c>
      <c r="K600" s="34">
        <f t="shared" si="145"/>
        <v>24765.84</v>
      </c>
      <c r="L600" s="34">
        <f t="shared" si="146"/>
        <v>162353.84</v>
      </c>
      <c r="M600" s="17">
        <f t="shared" si="161"/>
        <v>32470.768</v>
      </c>
      <c r="N600" s="17" t="s">
        <v>52</v>
      </c>
      <c r="O600" s="35" t="s">
        <v>53</v>
      </c>
      <c r="P600" s="36" t="str">
        <f t="shared" si="147"/>
        <v>New Client</v>
      </c>
      <c r="Q600" s="39" t="str">
        <f t="shared" si="4"/>
        <v>No</v>
      </c>
      <c r="R600" s="40" t="str">
        <f t="shared" si="5"/>
        <v/>
      </c>
    </row>
    <row r="601" ht="14.25" customHeight="1" spans="1:18">
      <c r="A601" s="30" t="s">
        <v>682</v>
      </c>
      <c r="B601" s="17">
        <v>560</v>
      </c>
      <c r="C601" s="17" t="s">
        <v>57</v>
      </c>
      <c r="D601" s="17" t="s">
        <v>36</v>
      </c>
      <c r="E601" s="17" t="s">
        <v>132</v>
      </c>
      <c r="F601" s="31" t="str">
        <f>VLOOKUP(G601,'Policy Type'!$A:$B,2,FALSE)</f>
        <v>Others</v>
      </c>
      <c r="G601" s="17" t="s">
        <v>437</v>
      </c>
      <c r="H601" s="32">
        <v>45230</v>
      </c>
      <c r="I601" s="32">
        <v>45595</v>
      </c>
      <c r="J601" s="34">
        <v>2672500</v>
      </c>
      <c r="K601" s="34">
        <f t="shared" si="145"/>
        <v>481050</v>
      </c>
      <c r="L601" s="34">
        <f t="shared" si="146"/>
        <v>3153550</v>
      </c>
      <c r="M601" s="17">
        <f>L601*0.15</f>
        <v>473032.5</v>
      </c>
      <c r="N601" s="17" t="s">
        <v>52</v>
      </c>
      <c r="O601" s="35" t="s">
        <v>53</v>
      </c>
      <c r="P601" s="36" t="str">
        <f t="shared" si="147"/>
        <v>Old Client</v>
      </c>
      <c r="Q601" s="39" t="str">
        <f t="shared" si="4"/>
        <v>No</v>
      </c>
      <c r="R601" s="40" t="str">
        <f t="shared" si="5"/>
        <v/>
      </c>
    </row>
    <row r="602" ht="14.25" customHeight="1" spans="1:18">
      <c r="A602" s="30" t="s">
        <v>683</v>
      </c>
      <c r="B602" s="17">
        <v>561</v>
      </c>
      <c r="C602" s="17" t="s">
        <v>42</v>
      </c>
      <c r="D602" s="17" t="s">
        <v>36</v>
      </c>
      <c r="E602" s="17" t="s">
        <v>684</v>
      </c>
      <c r="F602" s="31" t="str">
        <f>VLOOKUP(G602,'Policy Type'!$A:$B,2,FALSE)</f>
        <v>P&amp;C</v>
      </c>
      <c r="G602" s="17" t="s">
        <v>68</v>
      </c>
      <c r="H602" s="32">
        <v>45206</v>
      </c>
      <c r="I602" s="32">
        <v>45571</v>
      </c>
      <c r="J602" s="34">
        <v>3151190</v>
      </c>
      <c r="K602" s="34">
        <f t="shared" si="145"/>
        <v>567214.2</v>
      </c>
      <c r="L602" s="34">
        <f t="shared" si="146"/>
        <v>3718404.2</v>
      </c>
      <c r="M602" s="17">
        <f>L602*0.2</f>
        <v>743680.84</v>
      </c>
      <c r="N602" s="17" t="s">
        <v>52</v>
      </c>
      <c r="O602" s="35" t="s">
        <v>53</v>
      </c>
      <c r="P602" s="36" t="str">
        <f t="shared" si="147"/>
        <v>New Client</v>
      </c>
      <c r="Q602" s="39" t="str">
        <f t="shared" si="4"/>
        <v>No</v>
      </c>
      <c r="R602" s="40" t="str">
        <f t="shared" si="5"/>
        <v/>
      </c>
    </row>
    <row r="603" ht="14.25" customHeight="1" spans="1:18">
      <c r="A603" s="30" t="s">
        <v>685</v>
      </c>
      <c r="B603" s="17">
        <v>562</v>
      </c>
      <c r="C603" s="17" t="s">
        <v>46</v>
      </c>
      <c r="D603" s="17" t="s">
        <v>88</v>
      </c>
      <c r="E603" s="17" t="s">
        <v>37</v>
      </c>
      <c r="F603" s="31" t="str">
        <f>VLOOKUP(G603,'Policy Type'!$A:$B,2,FALSE)</f>
        <v>P&amp;C</v>
      </c>
      <c r="G603" s="17" t="s">
        <v>80</v>
      </c>
      <c r="H603" s="32">
        <v>45206</v>
      </c>
      <c r="I603" s="32">
        <v>45206</v>
      </c>
      <c r="J603" s="34">
        <v>151500</v>
      </c>
      <c r="K603" s="34">
        <f t="shared" si="145"/>
        <v>27270</v>
      </c>
      <c r="L603" s="34">
        <f t="shared" si="146"/>
        <v>178770</v>
      </c>
      <c r="M603" s="17">
        <f>L603*0.05</f>
        <v>8938.5</v>
      </c>
      <c r="N603" s="17" t="s">
        <v>39</v>
      </c>
      <c r="O603" s="35" t="s">
        <v>49</v>
      </c>
      <c r="P603" s="36" t="str">
        <f t="shared" si="147"/>
        <v>Old Client</v>
      </c>
      <c r="Q603" s="39" t="str">
        <f t="shared" si="4"/>
        <v>Yes</v>
      </c>
      <c r="R603" s="40" t="str">
        <f t="shared" si="5"/>
        <v>Cross-Sold</v>
      </c>
    </row>
    <row r="604" ht="14.25" customHeight="1" spans="1:18">
      <c r="A604" s="30" t="s">
        <v>686</v>
      </c>
      <c r="B604" s="17">
        <v>59</v>
      </c>
      <c r="C604" s="17" t="s">
        <v>42</v>
      </c>
      <c r="D604" s="17" t="s">
        <v>36</v>
      </c>
      <c r="E604" s="17" t="s">
        <v>132</v>
      </c>
      <c r="F604" s="31" t="str">
        <f>VLOOKUP(G604,'Policy Type'!$A:$B,2,FALSE)</f>
        <v>P&amp;C</v>
      </c>
      <c r="G604" s="17" t="s">
        <v>68</v>
      </c>
      <c r="H604" s="32">
        <v>45207</v>
      </c>
      <c r="I604" s="32">
        <v>45572</v>
      </c>
      <c r="J604" s="34">
        <v>4566718</v>
      </c>
      <c r="K604" s="34">
        <f t="shared" si="145"/>
        <v>822009.24</v>
      </c>
      <c r="L604" s="34">
        <f t="shared" si="146"/>
        <v>5388727.24</v>
      </c>
      <c r="M604" s="17">
        <f>L604*0.2</f>
        <v>1077745.448</v>
      </c>
      <c r="N604" s="17" t="s">
        <v>39</v>
      </c>
      <c r="O604" s="35" t="s">
        <v>53</v>
      </c>
      <c r="P604" s="36" t="str">
        <f t="shared" si="147"/>
        <v>Old Client</v>
      </c>
      <c r="Q604" s="39" t="str">
        <f t="shared" si="4"/>
        <v>Yes</v>
      </c>
      <c r="R604" s="40" t="str">
        <f t="shared" si="5"/>
        <v>Cross-Sold</v>
      </c>
    </row>
    <row r="605" ht="14.25" customHeight="1" spans="1:18">
      <c r="A605" s="30" t="s">
        <v>687</v>
      </c>
      <c r="B605" s="17">
        <v>563</v>
      </c>
      <c r="C605" s="17" t="s">
        <v>35</v>
      </c>
      <c r="D605" s="17" t="s">
        <v>36</v>
      </c>
      <c r="E605" s="17" t="s">
        <v>37</v>
      </c>
      <c r="F605" s="31" t="str">
        <f>VLOOKUP(G605,'Policy Type'!$A:$B,2,FALSE)</f>
        <v>Others</v>
      </c>
      <c r="G605" s="17" t="s">
        <v>156</v>
      </c>
      <c r="H605" s="32">
        <v>45223</v>
      </c>
      <c r="I605" s="32">
        <v>45588</v>
      </c>
      <c r="J605" s="34">
        <v>36000</v>
      </c>
      <c r="K605" s="34">
        <f t="shared" si="145"/>
        <v>6480</v>
      </c>
      <c r="L605" s="34">
        <f t="shared" si="146"/>
        <v>42480</v>
      </c>
      <c r="M605" s="17">
        <f>L605*0.15</f>
        <v>6372</v>
      </c>
      <c r="N605" s="17" t="s">
        <v>52</v>
      </c>
      <c r="O605" s="35" t="s">
        <v>53</v>
      </c>
      <c r="P605" s="36" t="str">
        <f t="shared" si="147"/>
        <v>Old Client</v>
      </c>
      <c r="Q605" s="39" t="str">
        <f t="shared" si="4"/>
        <v>No</v>
      </c>
      <c r="R605" s="40" t="str">
        <f t="shared" si="5"/>
        <v/>
      </c>
    </row>
    <row r="606" ht="14.25" customHeight="1" spans="1:18">
      <c r="A606" s="30" t="s">
        <v>688</v>
      </c>
      <c r="B606" s="17">
        <v>563</v>
      </c>
      <c r="C606" s="17" t="s">
        <v>46</v>
      </c>
      <c r="D606" s="17" t="s">
        <v>76</v>
      </c>
      <c r="E606" s="17" t="s">
        <v>37</v>
      </c>
      <c r="F606" s="31" t="str">
        <f>VLOOKUP(G606,'Policy Type'!$A:$B,2,FALSE)</f>
        <v>Others</v>
      </c>
      <c r="G606" s="17" t="s">
        <v>291</v>
      </c>
      <c r="H606" s="32">
        <v>45230</v>
      </c>
      <c r="I606" s="32">
        <v>45595</v>
      </c>
      <c r="J606" s="34">
        <v>805500</v>
      </c>
      <c r="K606" s="34">
        <f t="shared" si="145"/>
        <v>144990</v>
      </c>
      <c r="L606" s="34">
        <f t="shared" si="146"/>
        <v>950490</v>
      </c>
      <c r="M606" s="17">
        <f>L606*0.05</f>
        <v>47524.5</v>
      </c>
      <c r="N606" s="17" t="s">
        <v>52</v>
      </c>
      <c r="O606" s="35" t="s">
        <v>53</v>
      </c>
      <c r="P606" s="36" t="str">
        <f t="shared" si="147"/>
        <v>Old Client</v>
      </c>
      <c r="Q606" s="39" t="str">
        <f t="shared" si="4"/>
        <v>No</v>
      </c>
      <c r="R606" s="40" t="str">
        <f t="shared" si="5"/>
        <v/>
      </c>
    </row>
    <row r="607" ht="14.25" customHeight="1" spans="1:18">
      <c r="A607" s="30" t="s">
        <v>689</v>
      </c>
      <c r="B607" s="17">
        <v>564</v>
      </c>
      <c r="C607" s="17" t="s">
        <v>35</v>
      </c>
      <c r="D607" s="17" t="s">
        <v>36</v>
      </c>
      <c r="E607" s="17" t="s">
        <v>37</v>
      </c>
      <c r="F607" s="31" t="str">
        <f>VLOOKUP(G607,'Policy Type'!$A:$B,2,FALSE)</f>
        <v>Others</v>
      </c>
      <c r="G607" s="17" t="s">
        <v>152</v>
      </c>
      <c r="H607" s="32">
        <v>45221</v>
      </c>
      <c r="I607" s="32">
        <v>45586</v>
      </c>
      <c r="J607" s="34">
        <v>1074900</v>
      </c>
      <c r="K607" s="34">
        <f t="shared" si="145"/>
        <v>193482</v>
      </c>
      <c r="L607" s="34">
        <f t="shared" si="146"/>
        <v>1268382</v>
      </c>
      <c r="M607" s="17">
        <f>L607*0.15</f>
        <v>190257.3</v>
      </c>
      <c r="N607" s="17" t="s">
        <v>52</v>
      </c>
      <c r="O607" s="35" t="s">
        <v>53</v>
      </c>
      <c r="P607" s="36" t="str">
        <f t="shared" si="147"/>
        <v>Old Client</v>
      </c>
      <c r="Q607" s="39" t="str">
        <f t="shared" si="4"/>
        <v>No</v>
      </c>
      <c r="R607" s="40" t="str">
        <f t="shared" si="5"/>
        <v/>
      </c>
    </row>
    <row r="608" ht="14.25" customHeight="1" spans="1:18">
      <c r="A608" s="30" t="s">
        <v>690</v>
      </c>
      <c r="B608" s="17">
        <v>564</v>
      </c>
      <c r="C608" s="17" t="s">
        <v>46</v>
      </c>
      <c r="D608" s="17" t="s">
        <v>47</v>
      </c>
      <c r="E608" s="17" t="s">
        <v>37</v>
      </c>
      <c r="F608" s="31" t="str">
        <f>VLOOKUP(G608,'Policy Type'!$A:$B,2,FALSE)</f>
        <v>Others</v>
      </c>
      <c r="G608" s="17" t="s">
        <v>245</v>
      </c>
      <c r="H608" s="32">
        <v>45248</v>
      </c>
      <c r="I608" s="32">
        <v>45613</v>
      </c>
      <c r="J608" s="34">
        <v>261400</v>
      </c>
      <c r="K608" s="34">
        <f t="shared" si="145"/>
        <v>47052</v>
      </c>
      <c r="L608" s="34">
        <f t="shared" si="146"/>
        <v>308452</v>
      </c>
      <c r="M608" s="17">
        <f t="shared" ref="M608:M609" si="162">L608*0.05</f>
        <v>15422.6</v>
      </c>
      <c r="N608" s="17" t="s">
        <v>52</v>
      </c>
      <c r="O608" s="35" t="s">
        <v>53</v>
      </c>
      <c r="P608" s="36" t="str">
        <f t="shared" si="147"/>
        <v>Old Client</v>
      </c>
      <c r="Q608" s="39" t="str">
        <f t="shared" si="4"/>
        <v>No</v>
      </c>
      <c r="R608" s="40" t="str">
        <f t="shared" si="5"/>
        <v/>
      </c>
    </row>
    <row r="609" ht="14.25" customHeight="1" spans="1:18">
      <c r="A609" s="30" t="s">
        <v>691</v>
      </c>
      <c r="B609" s="17">
        <v>260</v>
      </c>
      <c r="C609" s="17" t="s">
        <v>46</v>
      </c>
      <c r="D609" s="17" t="s">
        <v>66</v>
      </c>
      <c r="E609" s="17" t="s">
        <v>60</v>
      </c>
      <c r="F609" s="31" t="str">
        <f>VLOOKUP(G609,'Policy Type'!$A:$B,2,FALSE)</f>
        <v>Others</v>
      </c>
      <c r="G609" s="17" t="s">
        <v>156</v>
      </c>
      <c r="H609" s="32">
        <v>45207</v>
      </c>
      <c r="I609" s="32">
        <v>45572</v>
      </c>
      <c r="J609" s="34">
        <v>159000</v>
      </c>
      <c r="K609" s="34">
        <f t="shared" si="145"/>
        <v>28620</v>
      </c>
      <c r="L609" s="34">
        <f t="shared" si="146"/>
        <v>187620</v>
      </c>
      <c r="M609" s="17">
        <f t="shared" si="162"/>
        <v>9381</v>
      </c>
      <c r="N609" s="17" t="s">
        <v>52</v>
      </c>
      <c r="O609" s="35" t="s">
        <v>53</v>
      </c>
      <c r="P609" s="36" t="str">
        <f t="shared" si="147"/>
        <v>Old Client</v>
      </c>
      <c r="Q609" s="39" t="str">
        <f t="shared" si="4"/>
        <v>No</v>
      </c>
      <c r="R609" s="40" t="str">
        <f t="shared" si="5"/>
        <v/>
      </c>
    </row>
    <row r="610" ht="14.25" customHeight="1" spans="1:18">
      <c r="A610" s="30" t="s">
        <v>692</v>
      </c>
      <c r="B610" s="17">
        <v>565</v>
      </c>
      <c r="C610" s="17" t="s">
        <v>57</v>
      </c>
      <c r="D610" s="17" t="s">
        <v>36</v>
      </c>
      <c r="E610" s="17" t="s">
        <v>60</v>
      </c>
      <c r="F610" s="31" t="str">
        <f>VLOOKUP(G610,'Policy Type'!$A:$B,2,FALSE)</f>
        <v>Others</v>
      </c>
      <c r="G610" s="17" t="s">
        <v>156</v>
      </c>
      <c r="H610" s="32">
        <v>45207</v>
      </c>
      <c r="I610" s="32">
        <v>45572</v>
      </c>
      <c r="J610" s="34">
        <v>39800</v>
      </c>
      <c r="K610" s="34">
        <f t="shared" si="145"/>
        <v>7164</v>
      </c>
      <c r="L610" s="34">
        <f t="shared" si="146"/>
        <v>46964</v>
      </c>
      <c r="M610" s="17">
        <f t="shared" ref="M610:M613" si="163">L610*0.15</f>
        <v>7044.6</v>
      </c>
      <c r="N610" s="17" t="s">
        <v>52</v>
      </c>
      <c r="O610" s="35" t="s">
        <v>53</v>
      </c>
      <c r="P610" s="36" t="str">
        <f t="shared" si="147"/>
        <v>New Client</v>
      </c>
      <c r="Q610" s="39" t="str">
        <f t="shared" si="4"/>
        <v>No</v>
      </c>
      <c r="R610" s="40" t="str">
        <f t="shared" si="5"/>
        <v/>
      </c>
    </row>
    <row r="611" ht="14.25" customHeight="1" spans="1:18">
      <c r="A611" s="30" t="s">
        <v>693</v>
      </c>
      <c r="B611" s="17">
        <v>566</v>
      </c>
      <c r="C611" s="17" t="s">
        <v>35</v>
      </c>
      <c r="D611" s="17" t="s">
        <v>36</v>
      </c>
      <c r="E611" s="17" t="s">
        <v>132</v>
      </c>
      <c r="F611" s="31" t="str">
        <f>VLOOKUP(G611,'Policy Type'!$A:$B,2,FALSE)</f>
        <v>Others</v>
      </c>
      <c r="G611" s="17" t="s">
        <v>135</v>
      </c>
      <c r="H611" s="32">
        <v>45204</v>
      </c>
      <c r="I611" s="32">
        <v>45569</v>
      </c>
      <c r="J611" s="34">
        <v>138500</v>
      </c>
      <c r="K611" s="34">
        <f t="shared" si="145"/>
        <v>24930</v>
      </c>
      <c r="L611" s="34">
        <f t="shared" si="146"/>
        <v>163430</v>
      </c>
      <c r="M611" s="17">
        <f t="shared" si="163"/>
        <v>24514.5</v>
      </c>
      <c r="N611" s="17" t="s">
        <v>39</v>
      </c>
      <c r="O611" s="35" t="s">
        <v>49</v>
      </c>
      <c r="P611" s="36" t="str">
        <f t="shared" si="147"/>
        <v>New Client</v>
      </c>
      <c r="Q611" s="39" t="str">
        <f t="shared" si="4"/>
        <v>No</v>
      </c>
      <c r="R611" s="40" t="str">
        <f t="shared" si="5"/>
        <v/>
      </c>
    </row>
    <row r="612" ht="14.25" customHeight="1" spans="1:18">
      <c r="A612" s="30" t="s">
        <v>694</v>
      </c>
      <c r="B612" s="17">
        <v>567</v>
      </c>
      <c r="C612" s="17" t="s">
        <v>35</v>
      </c>
      <c r="D612" s="17" t="s">
        <v>36</v>
      </c>
      <c r="E612" s="17" t="s">
        <v>132</v>
      </c>
      <c r="F612" s="31" t="str">
        <f>VLOOKUP(G612,'Policy Type'!$A:$B,2,FALSE)</f>
        <v>Others</v>
      </c>
      <c r="G612" s="17" t="s">
        <v>135</v>
      </c>
      <c r="H612" s="32">
        <v>45204</v>
      </c>
      <c r="I612" s="32">
        <v>45569</v>
      </c>
      <c r="J612" s="34">
        <v>138500</v>
      </c>
      <c r="K612" s="34">
        <f t="shared" si="145"/>
        <v>24930</v>
      </c>
      <c r="L612" s="34">
        <f t="shared" si="146"/>
        <v>163430</v>
      </c>
      <c r="M612" s="17">
        <f t="shared" si="163"/>
        <v>24514.5</v>
      </c>
      <c r="N612" s="17" t="s">
        <v>52</v>
      </c>
      <c r="O612" s="35" t="s">
        <v>49</v>
      </c>
      <c r="P612" s="36" t="str">
        <f t="shared" si="147"/>
        <v>New Client</v>
      </c>
      <c r="Q612" s="39" t="str">
        <f t="shared" si="4"/>
        <v>No</v>
      </c>
      <c r="R612" s="40" t="str">
        <f t="shared" si="5"/>
        <v/>
      </c>
    </row>
    <row r="613" ht="14.25" customHeight="1" spans="1:18">
      <c r="A613" s="30" t="s">
        <v>695</v>
      </c>
      <c r="B613" s="17">
        <v>568</v>
      </c>
      <c r="C613" s="17" t="s">
        <v>42</v>
      </c>
      <c r="D613" s="17" t="s">
        <v>36</v>
      </c>
      <c r="E613" s="17" t="s">
        <v>132</v>
      </c>
      <c r="F613" s="31" t="str">
        <f>VLOOKUP(G613,'Policy Type'!$A:$B,2,FALSE)</f>
        <v>Others</v>
      </c>
      <c r="G613" s="17" t="s">
        <v>135</v>
      </c>
      <c r="H613" s="32">
        <v>45204</v>
      </c>
      <c r="I613" s="32">
        <v>45569</v>
      </c>
      <c r="J613" s="34">
        <v>138500</v>
      </c>
      <c r="K613" s="34">
        <f t="shared" si="145"/>
        <v>24930</v>
      </c>
      <c r="L613" s="34">
        <f t="shared" si="146"/>
        <v>163430</v>
      </c>
      <c r="M613" s="17">
        <f t="shared" si="163"/>
        <v>24514.5</v>
      </c>
      <c r="N613" s="17" t="s">
        <v>39</v>
      </c>
      <c r="O613" s="35" t="s">
        <v>49</v>
      </c>
      <c r="P613" s="36" t="str">
        <f t="shared" si="147"/>
        <v>New Client</v>
      </c>
      <c r="Q613" s="39" t="str">
        <f t="shared" si="4"/>
        <v>No</v>
      </c>
      <c r="R613" s="40" t="str">
        <f t="shared" si="5"/>
        <v/>
      </c>
    </row>
    <row r="614" ht="14.25" customHeight="1" spans="1:18">
      <c r="A614" s="30" t="s">
        <v>696</v>
      </c>
      <c r="B614" s="17">
        <v>569</v>
      </c>
      <c r="C614" s="17" t="s">
        <v>35</v>
      </c>
      <c r="D614" s="17" t="s">
        <v>36</v>
      </c>
      <c r="E614" s="17" t="s">
        <v>37</v>
      </c>
      <c r="F614" s="31" t="str">
        <f>VLOOKUP(G614,'Policy Type'!$A:$B,2,FALSE)</f>
        <v>Liability</v>
      </c>
      <c r="G614" s="17" t="s">
        <v>38</v>
      </c>
      <c r="H614" s="32">
        <v>45205</v>
      </c>
      <c r="I614" s="32">
        <v>45570</v>
      </c>
      <c r="J614" s="34">
        <v>128100</v>
      </c>
      <c r="K614" s="34">
        <f t="shared" si="145"/>
        <v>23058</v>
      </c>
      <c r="L614" s="34">
        <f t="shared" si="146"/>
        <v>151158</v>
      </c>
      <c r="M614" s="17">
        <f>L614*0.2</f>
        <v>30231.6</v>
      </c>
      <c r="N614" s="17" t="s">
        <v>39</v>
      </c>
      <c r="O614" s="35" t="s">
        <v>49</v>
      </c>
      <c r="P614" s="36" t="str">
        <f t="shared" si="147"/>
        <v>New Client</v>
      </c>
      <c r="Q614" s="39" t="str">
        <f t="shared" si="4"/>
        <v>Yes</v>
      </c>
      <c r="R614" s="40" t="str">
        <f t="shared" si="5"/>
        <v/>
      </c>
    </row>
    <row r="615" ht="14.25" customHeight="1" spans="1:18">
      <c r="A615" s="30"/>
      <c r="B615" s="17"/>
      <c r="C615" s="17"/>
      <c r="D615" s="17"/>
      <c r="E615" s="17"/>
      <c r="F615" s="31"/>
      <c r="G615" s="17"/>
      <c r="H615" s="32"/>
      <c r="I615" s="32"/>
      <c r="J615" s="34"/>
      <c r="K615" s="34"/>
      <c r="L615" s="17"/>
      <c r="M615" s="17"/>
      <c r="N615" s="17" t="s">
        <v>39</v>
      </c>
      <c r="O615" s="35" t="s">
        <v>277</v>
      </c>
      <c r="P615" s="36"/>
      <c r="Q615" s="39" t="str">
        <f t="shared" si="4"/>
        <v>No</v>
      </c>
      <c r="R615" s="40" t="str">
        <f t="shared" si="5"/>
        <v/>
      </c>
    </row>
    <row r="616" ht="14.25" customHeight="1" spans="1:18">
      <c r="A616" s="30"/>
      <c r="B616" s="17"/>
      <c r="C616" s="17"/>
      <c r="D616" s="17"/>
      <c r="E616" s="17"/>
      <c r="F616" s="31"/>
      <c r="G616" s="17"/>
      <c r="H616" s="32"/>
      <c r="I616" s="32"/>
      <c r="J616" s="34"/>
      <c r="K616" s="34"/>
      <c r="L616" s="17"/>
      <c r="M616" s="17"/>
      <c r="N616" s="17" t="s">
        <v>39</v>
      </c>
      <c r="O616" s="35" t="s">
        <v>277</v>
      </c>
      <c r="P616" s="36"/>
      <c r="Q616" s="39" t="str">
        <f t="shared" si="4"/>
        <v>No</v>
      </c>
      <c r="R616" s="40" t="str">
        <f t="shared" si="5"/>
        <v/>
      </c>
    </row>
    <row r="617" ht="14.25" customHeight="1" spans="1:18">
      <c r="A617" s="30" t="s">
        <v>697</v>
      </c>
      <c r="B617" s="17">
        <v>294</v>
      </c>
      <c r="C617" s="17" t="s">
        <v>46</v>
      </c>
      <c r="D617" s="17" t="s">
        <v>47</v>
      </c>
      <c r="E617" s="17" t="s">
        <v>37</v>
      </c>
      <c r="F617" s="31" t="str">
        <f>VLOOKUP(G617,'Policy Type'!$A:$B,2,FALSE)</f>
        <v>Others</v>
      </c>
      <c r="G617" s="17" t="s">
        <v>154</v>
      </c>
      <c r="H617" s="32">
        <v>45209</v>
      </c>
      <c r="I617" s="32">
        <v>45574</v>
      </c>
      <c r="J617" s="34">
        <v>1289200</v>
      </c>
      <c r="K617" s="34">
        <f t="shared" ref="K617:K707" si="164">J617*0.18</f>
        <v>232056</v>
      </c>
      <c r="L617" s="34">
        <f t="shared" ref="L617:L707" si="165">J617+K617</f>
        <v>1521256</v>
      </c>
      <c r="M617" s="17">
        <f>L617*0.05</f>
        <v>76062.8</v>
      </c>
      <c r="N617" s="17" t="s">
        <v>39</v>
      </c>
      <c r="O617" s="35" t="s">
        <v>53</v>
      </c>
      <c r="P617" s="36" t="str">
        <f t="shared" ref="P617:P707" si="166">IF(COUNTIF(B:B,B617)=1,"New Client","Old Client")</f>
        <v>Old Client</v>
      </c>
      <c r="Q617" s="39" t="str">
        <f t="shared" si="4"/>
        <v>Yes</v>
      </c>
      <c r="R617" s="40" t="str">
        <f t="shared" si="5"/>
        <v>Cross-Sold</v>
      </c>
    </row>
    <row r="618" ht="14.25" customHeight="1" spans="1:18">
      <c r="A618" s="30" t="s">
        <v>698</v>
      </c>
      <c r="B618" s="17">
        <v>570</v>
      </c>
      <c r="C618" s="17" t="s">
        <v>42</v>
      </c>
      <c r="D618" s="17" t="s">
        <v>36</v>
      </c>
      <c r="E618" s="17" t="s">
        <v>37</v>
      </c>
      <c r="F618" s="31" t="str">
        <f>VLOOKUP(G618,'Policy Type'!$A:$B,2,FALSE)</f>
        <v>Liability</v>
      </c>
      <c r="G618" s="17" t="s">
        <v>38</v>
      </c>
      <c r="H618" s="32">
        <v>45208</v>
      </c>
      <c r="I618" s="32">
        <v>45390</v>
      </c>
      <c r="J618" s="34">
        <v>127400</v>
      </c>
      <c r="K618" s="34">
        <f t="shared" si="164"/>
        <v>22932</v>
      </c>
      <c r="L618" s="34">
        <f t="shared" si="165"/>
        <v>150332</v>
      </c>
      <c r="M618" s="17">
        <f>L618*0.2</f>
        <v>30066.4</v>
      </c>
      <c r="N618" s="17" t="s">
        <v>39</v>
      </c>
      <c r="O618" s="35" t="s">
        <v>49</v>
      </c>
      <c r="P618" s="36" t="str">
        <f t="shared" si="166"/>
        <v>New Client</v>
      </c>
      <c r="Q618" s="39" t="str">
        <f t="shared" si="4"/>
        <v>Yes</v>
      </c>
      <c r="R618" s="40" t="str">
        <f t="shared" si="5"/>
        <v/>
      </c>
    </row>
    <row r="619" ht="14.25" customHeight="1" spans="1:18">
      <c r="A619" s="30" t="s">
        <v>699</v>
      </c>
      <c r="B619" s="17">
        <v>76</v>
      </c>
      <c r="C619" s="17" t="s">
        <v>57</v>
      </c>
      <c r="D619" s="17" t="s">
        <v>36</v>
      </c>
      <c r="E619" s="17" t="s">
        <v>43</v>
      </c>
      <c r="F619" s="31" t="str">
        <f>VLOOKUP(G619,'Policy Type'!$A:$B,2,FALSE)</f>
        <v>Others</v>
      </c>
      <c r="G619" s="17" t="s">
        <v>212</v>
      </c>
      <c r="H619" s="32">
        <v>45212</v>
      </c>
      <c r="I619" s="32">
        <v>45577</v>
      </c>
      <c r="J619" s="34">
        <v>508900</v>
      </c>
      <c r="K619" s="34">
        <f t="shared" si="164"/>
        <v>91602</v>
      </c>
      <c r="L619" s="34">
        <f t="shared" si="165"/>
        <v>600502</v>
      </c>
      <c r="M619" s="17">
        <f>L619*0.15</f>
        <v>90075.3</v>
      </c>
      <c r="N619" s="17" t="s">
        <v>39</v>
      </c>
      <c r="O619" s="35" t="s">
        <v>53</v>
      </c>
      <c r="P619" s="36" t="str">
        <f t="shared" si="166"/>
        <v>Old Client</v>
      </c>
      <c r="Q619" s="39" t="str">
        <f t="shared" si="4"/>
        <v>Yes</v>
      </c>
      <c r="R619" s="40" t="str">
        <f t="shared" si="5"/>
        <v>Cross-Sold</v>
      </c>
    </row>
    <row r="620" ht="14.25" customHeight="1" spans="1:18">
      <c r="A620" s="30" t="s">
        <v>700</v>
      </c>
      <c r="B620" s="17">
        <v>76</v>
      </c>
      <c r="C620" s="17" t="s">
        <v>42</v>
      </c>
      <c r="D620" s="17" t="s">
        <v>36</v>
      </c>
      <c r="E620" s="17" t="s">
        <v>43</v>
      </c>
      <c r="F620" s="31" t="str">
        <f>VLOOKUP(G620,'Policy Type'!$A:$B,2,FALSE)</f>
        <v>P&amp;C</v>
      </c>
      <c r="G620" s="17" t="s">
        <v>44</v>
      </c>
      <c r="H620" s="32">
        <v>45212</v>
      </c>
      <c r="I620" s="32">
        <v>45577</v>
      </c>
      <c r="J620" s="34">
        <v>118000</v>
      </c>
      <c r="K620" s="34">
        <f t="shared" si="164"/>
        <v>21240</v>
      </c>
      <c r="L620" s="34">
        <f t="shared" si="165"/>
        <v>139240</v>
      </c>
      <c r="M620" s="17">
        <f t="shared" ref="M620:M621" si="167">L620*0.2</f>
        <v>27848</v>
      </c>
      <c r="N620" s="17" t="s">
        <v>39</v>
      </c>
      <c r="O620" s="35" t="s">
        <v>53</v>
      </c>
      <c r="P620" s="36" t="str">
        <f t="shared" si="166"/>
        <v>Old Client</v>
      </c>
      <c r="Q620" s="39" t="str">
        <f t="shared" si="4"/>
        <v>Yes</v>
      </c>
      <c r="R620" s="40" t="str">
        <f t="shared" si="5"/>
        <v>Cross-Sold</v>
      </c>
    </row>
    <row r="621" ht="14.25" customHeight="1" spans="1:18">
      <c r="A621" s="30" t="s">
        <v>701</v>
      </c>
      <c r="B621" s="17">
        <v>571</v>
      </c>
      <c r="C621" s="17" t="s">
        <v>57</v>
      </c>
      <c r="D621" s="17" t="s">
        <v>36</v>
      </c>
      <c r="E621" s="17" t="s">
        <v>43</v>
      </c>
      <c r="F621" s="31" t="str">
        <f>VLOOKUP(G621,'Policy Type'!$A:$B,2,FALSE)</f>
        <v>Liability</v>
      </c>
      <c r="G621" s="17" t="s">
        <v>58</v>
      </c>
      <c r="H621" s="32">
        <v>45209</v>
      </c>
      <c r="I621" s="32">
        <v>45574</v>
      </c>
      <c r="J621" s="34">
        <v>25429000</v>
      </c>
      <c r="K621" s="34">
        <f t="shared" si="164"/>
        <v>4577220</v>
      </c>
      <c r="L621" s="34">
        <f t="shared" si="165"/>
        <v>30006220</v>
      </c>
      <c r="M621" s="17">
        <f t="shared" si="167"/>
        <v>6001244</v>
      </c>
      <c r="N621" s="17" t="s">
        <v>39</v>
      </c>
      <c r="O621" s="35" t="s">
        <v>53</v>
      </c>
      <c r="P621" s="36" t="str">
        <f t="shared" si="166"/>
        <v>New Client</v>
      </c>
      <c r="Q621" s="39" t="str">
        <f t="shared" si="4"/>
        <v>Yes</v>
      </c>
      <c r="R621" s="40" t="str">
        <f t="shared" si="5"/>
        <v/>
      </c>
    </row>
    <row r="622" ht="14.25" customHeight="1" spans="1:18">
      <c r="A622" s="30" t="s">
        <v>702</v>
      </c>
      <c r="B622" s="17">
        <v>572</v>
      </c>
      <c r="C622" s="17" t="s">
        <v>46</v>
      </c>
      <c r="D622" s="17" t="s">
        <v>88</v>
      </c>
      <c r="E622" s="17" t="s">
        <v>43</v>
      </c>
      <c r="F622" s="31" t="str">
        <f>VLOOKUP(G622,'Policy Type'!$A:$B,2,FALSE)</f>
        <v>Liability</v>
      </c>
      <c r="G622" s="17" t="s">
        <v>58</v>
      </c>
      <c r="H622" s="32">
        <v>45210</v>
      </c>
      <c r="I622" s="32">
        <v>45575</v>
      </c>
      <c r="J622" s="34">
        <v>1062000</v>
      </c>
      <c r="K622" s="34">
        <f t="shared" si="164"/>
        <v>191160</v>
      </c>
      <c r="L622" s="34">
        <f t="shared" si="165"/>
        <v>1253160</v>
      </c>
      <c r="M622" s="17">
        <f>L622*0.05</f>
        <v>62658</v>
      </c>
      <c r="N622" s="17" t="s">
        <v>39</v>
      </c>
      <c r="O622" s="35" t="s">
        <v>53</v>
      </c>
      <c r="P622" s="36" t="str">
        <f t="shared" si="166"/>
        <v>Old Client</v>
      </c>
      <c r="Q622" s="39" t="str">
        <f t="shared" si="4"/>
        <v>Yes</v>
      </c>
      <c r="R622" s="40" t="str">
        <f t="shared" si="5"/>
        <v/>
      </c>
    </row>
    <row r="623" ht="14.25" customHeight="1" spans="1:18">
      <c r="A623" s="30" t="s">
        <v>703</v>
      </c>
      <c r="B623" s="17">
        <v>572</v>
      </c>
      <c r="C623" s="17" t="s">
        <v>35</v>
      </c>
      <c r="D623" s="17" t="s">
        <v>36</v>
      </c>
      <c r="E623" s="17" t="s">
        <v>43</v>
      </c>
      <c r="F623" s="31" t="str">
        <f>VLOOKUP(G623,'Policy Type'!$A:$B,2,FALSE)</f>
        <v>Liability</v>
      </c>
      <c r="G623" s="17" t="s">
        <v>86</v>
      </c>
      <c r="H623" s="32">
        <v>45210</v>
      </c>
      <c r="I623" s="32">
        <v>45575</v>
      </c>
      <c r="J623" s="34">
        <v>3186000</v>
      </c>
      <c r="K623" s="34">
        <f t="shared" si="164"/>
        <v>573480</v>
      </c>
      <c r="L623" s="34">
        <f t="shared" si="165"/>
        <v>3759480</v>
      </c>
      <c r="M623" s="17">
        <f>L623*0.2</f>
        <v>751896</v>
      </c>
      <c r="N623" s="17" t="s">
        <v>39</v>
      </c>
      <c r="O623" s="35" t="s">
        <v>53</v>
      </c>
      <c r="P623" s="36" t="str">
        <f t="shared" si="166"/>
        <v>Old Client</v>
      </c>
      <c r="Q623" s="39" t="str">
        <f t="shared" si="4"/>
        <v>Yes</v>
      </c>
      <c r="R623" s="40" t="str">
        <f t="shared" si="5"/>
        <v/>
      </c>
    </row>
    <row r="624" ht="14.25" customHeight="1" spans="1:18">
      <c r="A624" s="30" t="s">
        <v>704</v>
      </c>
      <c r="B624" s="17">
        <v>573</v>
      </c>
      <c r="C624" s="17" t="s">
        <v>35</v>
      </c>
      <c r="D624" s="17" t="s">
        <v>36</v>
      </c>
      <c r="E624" s="17" t="s">
        <v>103</v>
      </c>
      <c r="F624" s="31" t="str">
        <f>VLOOKUP(G624,'Policy Type'!$A:$B,2,FALSE)</f>
        <v>Others</v>
      </c>
      <c r="G624" s="17" t="s">
        <v>318</v>
      </c>
      <c r="H624" s="32">
        <v>45214</v>
      </c>
      <c r="I624" s="32">
        <v>45579</v>
      </c>
      <c r="J624" s="34">
        <v>870400</v>
      </c>
      <c r="K624" s="34">
        <f t="shared" si="164"/>
        <v>156672</v>
      </c>
      <c r="L624" s="34">
        <f t="shared" si="165"/>
        <v>1027072</v>
      </c>
      <c r="M624" s="17">
        <f>L624*0.15</f>
        <v>154060.8</v>
      </c>
      <c r="N624" s="17" t="s">
        <v>39</v>
      </c>
      <c r="O624" s="35" t="s">
        <v>40</v>
      </c>
      <c r="P624" s="36" t="str">
        <f t="shared" si="166"/>
        <v>Old Client</v>
      </c>
      <c r="Q624" s="39" t="str">
        <f t="shared" si="4"/>
        <v>Yes</v>
      </c>
      <c r="R624" s="40" t="str">
        <f t="shared" si="5"/>
        <v>Cross-Sold</v>
      </c>
    </row>
    <row r="625" ht="14.25" customHeight="1" spans="1:18">
      <c r="A625" s="30" t="s">
        <v>705</v>
      </c>
      <c r="B625" s="17">
        <v>574</v>
      </c>
      <c r="C625" s="17" t="s">
        <v>42</v>
      </c>
      <c r="D625" s="17" t="s">
        <v>36</v>
      </c>
      <c r="E625" s="17" t="s">
        <v>84</v>
      </c>
      <c r="F625" s="31" t="str">
        <f>VLOOKUP(G625,'Policy Type'!$A:$B,2,FALSE)</f>
        <v>Liability</v>
      </c>
      <c r="G625" s="17" t="s">
        <v>58</v>
      </c>
      <c r="H625" s="32">
        <v>45213</v>
      </c>
      <c r="I625" s="32">
        <v>45578</v>
      </c>
      <c r="J625" s="34">
        <v>885000</v>
      </c>
      <c r="K625" s="34">
        <f t="shared" si="164"/>
        <v>159300</v>
      </c>
      <c r="L625" s="34">
        <f t="shared" si="165"/>
        <v>1044300</v>
      </c>
      <c r="M625" s="17">
        <f>L625*0.2</f>
        <v>208860</v>
      </c>
      <c r="N625" s="17" t="s">
        <v>39</v>
      </c>
      <c r="O625" s="35" t="s">
        <v>53</v>
      </c>
      <c r="P625" s="36" t="str">
        <f t="shared" si="166"/>
        <v>New Client</v>
      </c>
      <c r="Q625" s="39" t="str">
        <f t="shared" si="4"/>
        <v>Yes</v>
      </c>
      <c r="R625" s="40" t="str">
        <f t="shared" si="5"/>
        <v/>
      </c>
    </row>
    <row r="626" ht="14.25" customHeight="1" spans="1:18">
      <c r="A626" s="30" t="s">
        <v>706</v>
      </c>
      <c r="B626" s="17">
        <v>59</v>
      </c>
      <c r="C626" s="17" t="s">
        <v>46</v>
      </c>
      <c r="D626" s="17" t="s">
        <v>66</v>
      </c>
      <c r="E626" s="17" t="s">
        <v>132</v>
      </c>
      <c r="F626" s="31" t="str">
        <f>VLOOKUP(G626,'Policy Type'!$A:$B,2,FALSE)</f>
        <v>Others</v>
      </c>
      <c r="G626" s="17" t="s">
        <v>154</v>
      </c>
      <c r="H626" s="32">
        <v>45209</v>
      </c>
      <c r="I626" s="32">
        <v>45574</v>
      </c>
      <c r="J626" s="34">
        <v>5114800</v>
      </c>
      <c r="K626" s="34">
        <f t="shared" si="164"/>
        <v>920664</v>
      </c>
      <c r="L626" s="34">
        <f t="shared" si="165"/>
        <v>6035464</v>
      </c>
      <c r="M626" s="17">
        <f t="shared" ref="M626:M627" si="168">L626*0.05</f>
        <v>301773.2</v>
      </c>
      <c r="N626" s="17" t="s">
        <v>39</v>
      </c>
      <c r="O626" s="35" t="s">
        <v>40</v>
      </c>
      <c r="P626" s="36" t="str">
        <f t="shared" si="166"/>
        <v>Old Client</v>
      </c>
      <c r="Q626" s="39" t="str">
        <f t="shared" si="4"/>
        <v>Yes</v>
      </c>
      <c r="R626" s="40" t="str">
        <f t="shared" si="5"/>
        <v>Cross-Sold</v>
      </c>
    </row>
    <row r="627" ht="14.25" customHeight="1" spans="1:18">
      <c r="A627" s="30" t="s">
        <v>707</v>
      </c>
      <c r="B627" s="17">
        <v>547</v>
      </c>
      <c r="C627" s="17" t="s">
        <v>46</v>
      </c>
      <c r="D627" s="17" t="s">
        <v>66</v>
      </c>
      <c r="E627" s="17" t="s">
        <v>132</v>
      </c>
      <c r="F627" s="31" t="str">
        <f>VLOOKUP(G627,'Policy Type'!$A:$B,2,FALSE)</f>
        <v>Others</v>
      </c>
      <c r="G627" s="17" t="s">
        <v>154</v>
      </c>
      <c r="H627" s="32">
        <v>45213</v>
      </c>
      <c r="I627" s="32">
        <v>45578</v>
      </c>
      <c r="J627" s="34">
        <v>3910200</v>
      </c>
      <c r="K627" s="34">
        <f t="shared" si="164"/>
        <v>703836</v>
      </c>
      <c r="L627" s="34">
        <f t="shared" si="165"/>
        <v>4614036</v>
      </c>
      <c r="M627" s="17">
        <f t="shared" si="168"/>
        <v>230701.8</v>
      </c>
      <c r="N627" s="17" t="s">
        <v>39</v>
      </c>
      <c r="O627" s="35" t="s">
        <v>53</v>
      </c>
      <c r="P627" s="36" t="str">
        <f t="shared" si="166"/>
        <v>Old Client</v>
      </c>
      <c r="Q627" s="39" t="str">
        <f t="shared" si="4"/>
        <v>No</v>
      </c>
      <c r="R627" s="40" t="str">
        <f t="shared" si="5"/>
        <v/>
      </c>
    </row>
    <row r="628" ht="14.25" customHeight="1" spans="1:18">
      <c r="A628" s="30" t="s">
        <v>708</v>
      </c>
      <c r="B628" s="17">
        <v>575</v>
      </c>
      <c r="C628" s="17" t="s">
        <v>57</v>
      </c>
      <c r="D628" s="17" t="s">
        <v>36</v>
      </c>
      <c r="E628" s="17" t="s">
        <v>43</v>
      </c>
      <c r="F628" s="31" t="str">
        <f>VLOOKUP(G628,'Policy Type'!$A:$B,2,FALSE)</f>
        <v>Others</v>
      </c>
      <c r="G628" s="17" t="s">
        <v>168</v>
      </c>
      <c r="H628" s="32">
        <v>45211</v>
      </c>
      <c r="I628" s="32">
        <v>45576</v>
      </c>
      <c r="J628" s="34">
        <v>465200</v>
      </c>
      <c r="K628" s="34">
        <f t="shared" si="164"/>
        <v>83736</v>
      </c>
      <c r="L628" s="34">
        <f t="shared" si="165"/>
        <v>548936</v>
      </c>
      <c r="M628" s="17">
        <f t="shared" ref="M628:M629" si="169">L628*0.15</f>
        <v>82340.4</v>
      </c>
      <c r="N628" s="17" t="s">
        <v>52</v>
      </c>
      <c r="O628" s="35" t="s">
        <v>53</v>
      </c>
      <c r="P628" s="36" t="str">
        <f t="shared" si="166"/>
        <v>New Client</v>
      </c>
      <c r="Q628" s="39" t="str">
        <f t="shared" si="4"/>
        <v>No</v>
      </c>
      <c r="R628" s="40" t="str">
        <f t="shared" si="5"/>
        <v/>
      </c>
    </row>
    <row r="629" ht="14.25" customHeight="1" spans="1:18">
      <c r="A629" s="30" t="s">
        <v>709</v>
      </c>
      <c r="B629" s="17">
        <v>415</v>
      </c>
      <c r="C629" s="17" t="s">
        <v>57</v>
      </c>
      <c r="D629" s="17" t="s">
        <v>36</v>
      </c>
      <c r="E629" s="17" t="s">
        <v>84</v>
      </c>
      <c r="F629" s="31" t="str">
        <f>VLOOKUP(G629,'Policy Type'!$A:$B,2,FALSE)</f>
        <v>Others</v>
      </c>
      <c r="G629" s="17" t="s">
        <v>154</v>
      </c>
      <c r="H629" s="32">
        <v>45212</v>
      </c>
      <c r="I629" s="32">
        <v>45577</v>
      </c>
      <c r="J629" s="34">
        <v>1624000</v>
      </c>
      <c r="K629" s="34">
        <f t="shared" si="164"/>
        <v>292320</v>
      </c>
      <c r="L629" s="34">
        <f t="shared" si="165"/>
        <v>1916320</v>
      </c>
      <c r="M629" s="17">
        <f t="shared" si="169"/>
        <v>287448</v>
      </c>
      <c r="N629" s="17" t="s">
        <v>52</v>
      </c>
      <c r="O629" s="35" t="s">
        <v>53</v>
      </c>
      <c r="P629" s="36" t="str">
        <f t="shared" si="166"/>
        <v>Old Client</v>
      </c>
      <c r="Q629" s="39" t="str">
        <f t="shared" si="4"/>
        <v>No</v>
      </c>
      <c r="R629" s="40" t="str">
        <f t="shared" si="5"/>
        <v/>
      </c>
    </row>
    <row r="630" ht="14.25" customHeight="1" spans="1:18">
      <c r="A630" s="30" t="s">
        <v>710</v>
      </c>
      <c r="B630" s="17">
        <v>576</v>
      </c>
      <c r="C630" s="17" t="s">
        <v>35</v>
      </c>
      <c r="D630" s="17" t="s">
        <v>36</v>
      </c>
      <c r="E630" s="17" t="s">
        <v>43</v>
      </c>
      <c r="F630" s="31" t="str">
        <f>VLOOKUP(G630,'Policy Type'!$A:$B,2,FALSE)</f>
        <v>P&amp;C</v>
      </c>
      <c r="G630" s="17" t="s">
        <v>68</v>
      </c>
      <c r="H630" s="32">
        <v>45214</v>
      </c>
      <c r="I630" s="32">
        <v>45579</v>
      </c>
      <c r="J630" s="34">
        <v>1650112</v>
      </c>
      <c r="K630" s="34">
        <f t="shared" si="164"/>
        <v>297020.16</v>
      </c>
      <c r="L630" s="34">
        <f t="shared" si="165"/>
        <v>1947132.16</v>
      </c>
      <c r="M630" s="17">
        <f>L630*0.2</f>
        <v>389426.432</v>
      </c>
      <c r="N630" s="17" t="s">
        <v>52</v>
      </c>
      <c r="O630" s="35" t="s">
        <v>53</v>
      </c>
      <c r="P630" s="36" t="str">
        <f t="shared" si="166"/>
        <v>New Client</v>
      </c>
      <c r="Q630" s="39" t="str">
        <f t="shared" si="4"/>
        <v>No</v>
      </c>
      <c r="R630" s="40" t="str">
        <f t="shared" si="5"/>
        <v/>
      </c>
    </row>
    <row r="631" ht="14.25" customHeight="1" spans="1:18">
      <c r="A631" s="30" t="s">
        <v>711</v>
      </c>
      <c r="B631" s="17">
        <v>76</v>
      </c>
      <c r="C631" s="17" t="s">
        <v>42</v>
      </c>
      <c r="D631" s="17" t="s">
        <v>36</v>
      </c>
      <c r="E631" s="17" t="s">
        <v>84</v>
      </c>
      <c r="F631" s="31" t="str">
        <f>VLOOKUP(G631,'Policy Type'!$A:$B,2,FALSE)</f>
        <v>Others</v>
      </c>
      <c r="G631" s="17" t="s">
        <v>116</v>
      </c>
      <c r="H631" s="32">
        <v>45208</v>
      </c>
      <c r="I631" s="32">
        <v>45268</v>
      </c>
      <c r="J631" s="34">
        <v>250600</v>
      </c>
      <c r="K631" s="34">
        <f t="shared" si="164"/>
        <v>45108</v>
      </c>
      <c r="L631" s="34">
        <f t="shared" si="165"/>
        <v>295708</v>
      </c>
      <c r="M631" s="17">
        <f>L631*0.15</f>
        <v>44356.2</v>
      </c>
      <c r="N631" s="17" t="s">
        <v>39</v>
      </c>
      <c r="O631" s="35" t="s">
        <v>49</v>
      </c>
      <c r="P631" s="36" t="str">
        <f t="shared" si="166"/>
        <v>Old Client</v>
      </c>
      <c r="Q631" s="39" t="str">
        <f t="shared" si="4"/>
        <v>Yes</v>
      </c>
      <c r="R631" s="40" t="str">
        <f t="shared" si="5"/>
        <v>Cross-Sold</v>
      </c>
    </row>
    <row r="632" ht="14.25" customHeight="1" spans="1:18">
      <c r="A632" s="30" t="s">
        <v>712</v>
      </c>
      <c r="B632" s="17">
        <v>577</v>
      </c>
      <c r="C632" s="17" t="s">
        <v>35</v>
      </c>
      <c r="D632" s="17" t="s">
        <v>36</v>
      </c>
      <c r="E632" s="17" t="s">
        <v>43</v>
      </c>
      <c r="F632" s="31" t="str">
        <f>VLOOKUP(G632,'Policy Type'!$A:$B,2,FALSE)</f>
        <v>Liability</v>
      </c>
      <c r="G632" s="17" t="s">
        <v>58</v>
      </c>
      <c r="H632" s="32">
        <v>45210</v>
      </c>
      <c r="I632" s="32">
        <v>45575</v>
      </c>
      <c r="J632" s="34">
        <v>6195000</v>
      </c>
      <c r="K632" s="34">
        <f t="shared" si="164"/>
        <v>1115100</v>
      </c>
      <c r="L632" s="34">
        <f t="shared" si="165"/>
        <v>7310100</v>
      </c>
      <c r="M632" s="17">
        <f>L632*0.2</f>
        <v>1462020</v>
      </c>
      <c r="N632" s="17" t="s">
        <v>39</v>
      </c>
      <c r="O632" s="35" t="s">
        <v>53</v>
      </c>
      <c r="P632" s="36" t="str">
        <f t="shared" si="166"/>
        <v>Old Client</v>
      </c>
      <c r="Q632" s="39" t="str">
        <f t="shared" si="4"/>
        <v>Yes</v>
      </c>
      <c r="R632" s="40" t="str">
        <f t="shared" si="5"/>
        <v/>
      </c>
    </row>
    <row r="633" ht="14.25" customHeight="1" spans="1:18">
      <c r="A633" s="30" t="s">
        <v>713</v>
      </c>
      <c r="B633" s="17">
        <v>577</v>
      </c>
      <c r="C633" s="17" t="s">
        <v>46</v>
      </c>
      <c r="D633" s="17" t="s">
        <v>76</v>
      </c>
      <c r="E633" s="17" t="s">
        <v>43</v>
      </c>
      <c r="F633" s="31" t="str">
        <f>VLOOKUP(G633,'Policy Type'!$A:$B,2,FALSE)</f>
        <v>Liability</v>
      </c>
      <c r="G633" s="17" t="s">
        <v>86</v>
      </c>
      <c r="H633" s="32">
        <v>45210</v>
      </c>
      <c r="I633" s="32">
        <v>45575</v>
      </c>
      <c r="J633" s="34">
        <v>13275000</v>
      </c>
      <c r="K633" s="34">
        <f t="shared" si="164"/>
        <v>2389500</v>
      </c>
      <c r="L633" s="34">
        <f t="shared" si="165"/>
        <v>15664500</v>
      </c>
      <c r="M633" s="17">
        <f>L633*0.05</f>
        <v>783225</v>
      </c>
      <c r="N633" s="17" t="s">
        <v>39</v>
      </c>
      <c r="O633" s="35" t="s">
        <v>53</v>
      </c>
      <c r="P633" s="36" t="str">
        <f t="shared" si="166"/>
        <v>Old Client</v>
      </c>
      <c r="Q633" s="39" t="str">
        <f t="shared" si="4"/>
        <v>Yes</v>
      </c>
      <c r="R633" s="40" t="str">
        <f t="shared" si="5"/>
        <v/>
      </c>
    </row>
    <row r="634" ht="14.25" customHeight="1" spans="1:18">
      <c r="A634" s="30" t="s">
        <v>714</v>
      </c>
      <c r="B634" s="17">
        <v>577</v>
      </c>
      <c r="C634" s="17" t="s">
        <v>42</v>
      </c>
      <c r="D634" s="17" t="s">
        <v>36</v>
      </c>
      <c r="E634" s="17" t="s">
        <v>43</v>
      </c>
      <c r="F634" s="31" t="str">
        <f>VLOOKUP(G634,'Policy Type'!$A:$B,2,FALSE)</f>
        <v>Liability</v>
      </c>
      <c r="G634" s="17" t="s">
        <v>525</v>
      </c>
      <c r="H634" s="32">
        <v>45210</v>
      </c>
      <c r="I634" s="32">
        <v>45575</v>
      </c>
      <c r="J634" s="34">
        <v>27730000</v>
      </c>
      <c r="K634" s="34">
        <f t="shared" si="164"/>
        <v>4991400</v>
      </c>
      <c r="L634" s="34">
        <f t="shared" si="165"/>
        <v>32721400</v>
      </c>
      <c r="M634" s="17">
        <f t="shared" ref="M634:M636" si="170">L634*0.2</f>
        <v>6544280</v>
      </c>
      <c r="N634" s="17" t="s">
        <v>39</v>
      </c>
      <c r="O634" s="35" t="s">
        <v>53</v>
      </c>
      <c r="P634" s="36" t="str">
        <f t="shared" si="166"/>
        <v>Old Client</v>
      </c>
      <c r="Q634" s="39" t="str">
        <f t="shared" si="4"/>
        <v>Yes</v>
      </c>
      <c r="R634" s="40" t="str">
        <f t="shared" si="5"/>
        <v/>
      </c>
    </row>
    <row r="635" ht="14.25" customHeight="1" spans="1:18">
      <c r="A635" s="30" t="s">
        <v>715</v>
      </c>
      <c r="B635" s="17">
        <v>577</v>
      </c>
      <c r="C635" s="17" t="s">
        <v>35</v>
      </c>
      <c r="D635" s="17" t="s">
        <v>36</v>
      </c>
      <c r="E635" s="17" t="s">
        <v>43</v>
      </c>
      <c r="F635" s="31" t="str">
        <f>VLOOKUP(G635,'Policy Type'!$A:$B,2,FALSE)</f>
        <v>Liability</v>
      </c>
      <c r="G635" s="17" t="s">
        <v>105</v>
      </c>
      <c r="H635" s="32">
        <v>45210</v>
      </c>
      <c r="I635" s="32">
        <v>45575</v>
      </c>
      <c r="J635" s="34">
        <v>41005000</v>
      </c>
      <c r="K635" s="34">
        <f t="shared" si="164"/>
        <v>7380900</v>
      </c>
      <c r="L635" s="34">
        <f t="shared" si="165"/>
        <v>48385900</v>
      </c>
      <c r="M635" s="17">
        <f t="shared" si="170"/>
        <v>9677180</v>
      </c>
      <c r="N635" s="17" t="s">
        <v>39</v>
      </c>
      <c r="O635" s="35" t="s">
        <v>53</v>
      </c>
      <c r="P635" s="36" t="str">
        <f t="shared" si="166"/>
        <v>Old Client</v>
      </c>
      <c r="Q635" s="39" t="str">
        <f t="shared" si="4"/>
        <v>Yes</v>
      </c>
      <c r="R635" s="40" t="str">
        <f t="shared" si="5"/>
        <v/>
      </c>
    </row>
    <row r="636" ht="14.25" customHeight="1" spans="1:18">
      <c r="A636" s="30" t="s">
        <v>716</v>
      </c>
      <c r="B636" s="17">
        <v>577</v>
      </c>
      <c r="C636" s="17" t="s">
        <v>35</v>
      </c>
      <c r="D636" s="17" t="s">
        <v>36</v>
      </c>
      <c r="E636" s="17" t="s">
        <v>43</v>
      </c>
      <c r="F636" s="31" t="str">
        <f>VLOOKUP(G636,'Policy Type'!$A:$B,2,FALSE)</f>
        <v>Liability</v>
      </c>
      <c r="G636" s="17" t="s">
        <v>101</v>
      </c>
      <c r="H636" s="32">
        <v>45210</v>
      </c>
      <c r="I636" s="32">
        <v>45575</v>
      </c>
      <c r="J636" s="34">
        <v>6195000</v>
      </c>
      <c r="K636" s="34">
        <f t="shared" si="164"/>
        <v>1115100</v>
      </c>
      <c r="L636" s="34">
        <f t="shared" si="165"/>
        <v>7310100</v>
      </c>
      <c r="M636" s="17">
        <f t="shared" si="170"/>
        <v>1462020</v>
      </c>
      <c r="N636" s="17" t="s">
        <v>39</v>
      </c>
      <c r="O636" s="35" t="s">
        <v>53</v>
      </c>
      <c r="P636" s="36" t="str">
        <f t="shared" si="166"/>
        <v>Old Client</v>
      </c>
      <c r="Q636" s="39" t="str">
        <f t="shared" si="4"/>
        <v>Yes</v>
      </c>
      <c r="R636" s="40" t="str">
        <f t="shared" si="5"/>
        <v/>
      </c>
    </row>
    <row r="637" ht="14.25" customHeight="1" spans="1:18">
      <c r="A637" s="30" t="s">
        <v>717</v>
      </c>
      <c r="B637" s="17">
        <v>578</v>
      </c>
      <c r="C637" s="17" t="s">
        <v>35</v>
      </c>
      <c r="D637" s="17" t="s">
        <v>36</v>
      </c>
      <c r="E637" s="17" t="s">
        <v>78</v>
      </c>
      <c r="F637" s="31" t="str">
        <f>VLOOKUP(G637,'Policy Type'!$A:$B,2,FALSE)</f>
        <v>Others</v>
      </c>
      <c r="G637" s="17" t="s">
        <v>154</v>
      </c>
      <c r="H637" s="32">
        <v>45218</v>
      </c>
      <c r="I637" s="32">
        <v>45583</v>
      </c>
      <c r="J637" s="34">
        <v>8861100</v>
      </c>
      <c r="K637" s="34">
        <f t="shared" si="164"/>
        <v>1594998</v>
      </c>
      <c r="L637" s="34">
        <f t="shared" si="165"/>
        <v>10456098</v>
      </c>
      <c r="M637" s="17">
        <f>L637*0.15</f>
        <v>1568414.7</v>
      </c>
      <c r="N637" s="17" t="s">
        <v>52</v>
      </c>
      <c r="O637" s="35" t="s">
        <v>53</v>
      </c>
      <c r="P637" s="36" t="str">
        <f t="shared" si="166"/>
        <v>New Client</v>
      </c>
      <c r="Q637" s="39" t="str">
        <f t="shared" si="4"/>
        <v>No</v>
      </c>
      <c r="R637" s="40" t="str">
        <f t="shared" si="5"/>
        <v/>
      </c>
    </row>
    <row r="638" ht="14.25" customHeight="1" spans="1:18">
      <c r="A638" s="30" t="s">
        <v>718</v>
      </c>
      <c r="B638" s="17">
        <v>329</v>
      </c>
      <c r="C638" s="17" t="s">
        <v>35</v>
      </c>
      <c r="D638" s="17" t="s">
        <v>36</v>
      </c>
      <c r="E638" s="17" t="s">
        <v>132</v>
      </c>
      <c r="F638" s="31" t="str">
        <f>VLOOKUP(G638,'Policy Type'!$A:$B,2,FALSE)</f>
        <v>P&amp;C</v>
      </c>
      <c r="G638" s="17" t="s">
        <v>68</v>
      </c>
      <c r="H638" s="32">
        <v>45210</v>
      </c>
      <c r="I638" s="32">
        <v>45575</v>
      </c>
      <c r="J638" s="34">
        <v>10381758</v>
      </c>
      <c r="K638" s="34">
        <f t="shared" si="164"/>
        <v>1868716.44</v>
      </c>
      <c r="L638" s="34">
        <f t="shared" si="165"/>
        <v>12250474.44</v>
      </c>
      <c r="M638" s="17">
        <f t="shared" ref="M638:M640" si="171">L638*0.2</f>
        <v>2450094.888</v>
      </c>
      <c r="N638" s="17" t="s">
        <v>39</v>
      </c>
      <c r="O638" s="35" t="s">
        <v>53</v>
      </c>
      <c r="P638" s="36" t="str">
        <f t="shared" si="166"/>
        <v>Old Client</v>
      </c>
      <c r="Q638" s="39" t="str">
        <f t="shared" si="4"/>
        <v>Yes</v>
      </c>
      <c r="R638" s="40" t="str">
        <f t="shared" si="5"/>
        <v>Cross-Sold</v>
      </c>
    </row>
    <row r="639" ht="14.25" customHeight="1" spans="1:18">
      <c r="A639" s="30" t="s">
        <v>719</v>
      </c>
      <c r="B639" s="17">
        <v>329</v>
      </c>
      <c r="C639" s="17" t="s">
        <v>42</v>
      </c>
      <c r="D639" s="17" t="s">
        <v>36</v>
      </c>
      <c r="E639" s="17" t="s">
        <v>43</v>
      </c>
      <c r="F639" s="31" t="str">
        <f>VLOOKUP(G639,'Policy Type'!$A:$B,2,FALSE)</f>
        <v>P&amp;C</v>
      </c>
      <c r="G639" s="17" t="s">
        <v>68</v>
      </c>
      <c r="H639" s="32">
        <v>45226</v>
      </c>
      <c r="I639" s="32">
        <v>45591</v>
      </c>
      <c r="J639" s="34">
        <v>1579902</v>
      </c>
      <c r="K639" s="34">
        <f t="shared" si="164"/>
        <v>284382.36</v>
      </c>
      <c r="L639" s="34">
        <f t="shared" si="165"/>
        <v>1864284.36</v>
      </c>
      <c r="M639" s="17">
        <f t="shared" si="171"/>
        <v>372856.872</v>
      </c>
      <c r="N639" s="17" t="s">
        <v>39</v>
      </c>
      <c r="O639" s="35" t="s">
        <v>53</v>
      </c>
      <c r="P639" s="36" t="str">
        <f t="shared" si="166"/>
        <v>Old Client</v>
      </c>
      <c r="Q639" s="39" t="str">
        <f t="shared" si="4"/>
        <v>Yes</v>
      </c>
      <c r="R639" s="40" t="str">
        <f t="shared" si="5"/>
        <v>Cross-Sold</v>
      </c>
    </row>
    <row r="640" ht="14.25" customHeight="1" spans="1:18">
      <c r="A640" s="30" t="s">
        <v>720</v>
      </c>
      <c r="B640" s="17">
        <v>392</v>
      </c>
      <c r="C640" s="17" t="s">
        <v>57</v>
      </c>
      <c r="D640" s="17" t="s">
        <v>36</v>
      </c>
      <c r="E640" s="17" t="s">
        <v>43</v>
      </c>
      <c r="F640" s="31" t="str">
        <f>VLOOKUP(G640,'Policy Type'!$A:$B,2,FALSE)</f>
        <v>P&amp;C</v>
      </c>
      <c r="G640" s="17" t="s">
        <v>55</v>
      </c>
      <c r="H640" s="32">
        <v>45222</v>
      </c>
      <c r="I640" s="32">
        <v>45587</v>
      </c>
      <c r="J640" s="34">
        <v>141482</v>
      </c>
      <c r="K640" s="34">
        <f t="shared" si="164"/>
        <v>25466.76</v>
      </c>
      <c r="L640" s="34">
        <f t="shared" si="165"/>
        <v>166948.76</v>
      </c>
      <c r="M640" s="17">
        <f t="shared" si="171"/>
        <v>33389.752</v>
      </c>
      <c r="N640" s="17" t="s">
        <v>52</v>
      </c>
      <c r="O640" s="35" t="s">
        <v>53</v>
      </c>
      <c r="P640" s="36" t="str">
        <f t="shared" si="166"/>
        <v>Old Client</v>
      </c>
      <c r="Q640" s="39" t="str">
        <f t="shared" si="4"/>
        <v>No</v>
      </c>
      <c r="R640" s="40" t="str">
        <f t="shared" si="5"/>
        <v/>
      </c>
    </row>
    <row r="641" ht="14.25" customHeight="1" spans="1:18">
      <c r="A641" s="30" t="s">
        <v>721</v>
      </c>
      <c r="B641" s="17">
        <v>32</v>
      </c>
      <c r="C641" s="17" t="s">
        <v>46</v>
      </c>
      <c r="D641" s="17" t="s">
        <v>76</v>
      </c>
      <c r="E641" s="17" t="s">
        <v>60</v>
      </c>
      <c r="F641" s="31" t="str">
        <f>VLOOKUP(G641,'Policy Type'!$A:$B,2,FALSE)</f>
        <v>Others</v>
      </c>
      <c r="G641" s="17" t="s">
        <v>478</v>
      </c>
      <c r="H641" s="32">
        <v>45211</v>
      </c>
      <c r="I641" s="32">
        <v>45576</v>
      </c>
      <c r="J641" s="34">
        <v>432600</v>
      </c>
      <c r="K641" s="34">
        <f t="shared" si="164"/>
        <v>77868</v>
      </c>
      <c r="L641" s="34">
        <f t="shared" si="165"/>
        <v>510468</v>
      </c>
      <c r="M641" s="17">
        <f t="shared" ref="M641:M642" si="172">L641*0.05</f>
        <v>25523.4</v>
      </c>
      <c r="N641" s="17" t="s">
        <v>39</v>
      </c>
      <c r="O641" s="35" t="s">
        <v>40</v>
      </c>
      <c r="P641" s="36" t="str">
        <f t="shared" si="166"/>
        <v>Old Client</v>
      </c>
      <c r="Q641" s="39" t="str">
        <f t="shared" si="4"/>
        <v>Yes</v>
      </c>
      <c r="R641" s="40" t="str">
        <f t="shared" si="5"/>
        <v>Cross-Sold</v>
      </c>
    </row>
    <row r="642" ht="14.25" customHeight="1" spans="1:18">
      <c r="A642" s="30" t="s">
        <v>722</v>
      </c>
      <c r="B642" s="17">
        <v>579</v>
      </c>
      <c r="C642" s="17" t="s">
        <v>46</v>
      </c>
      <c r="D642" s="17" t="s">
        <v>88</v>
      </c>
      <c r="E642" s="17" t="s">
        <v>60</v>
      </c>
      <c r="F642" s="31" t="str">
        <f>VLOOKUP(G642,'Policy Type'!$A:$B,2,FALSE)</f>
        <v>Others</v>
      </c>
      <c r="G642" s="17" t="s">
        <v>170</v>
      </c>
      <c r="H642" s="32">
        <v>45219</v>
      </c>
      <c r="I642" s="32">
        <v>45584</v>
      </c>
      <c r="J642" s="34">
        <v>3789000</v>
      </c>
      <c r="K642" s="34">
        <f t="shared" si="164"/>
        <v>682020</v>
      </c>
      <c r="L642" s="34">
        <f t="shared" si="165"/>
        <v>4471020</v>
      </c>
      <c r="M642" s="17">
        <f t="shared" si="172"/>
        <v>223551</v>
      </c>
      <c r="N642" s="17" t="s">
        <v>52</v>
      </c>
      <c r="O642" s="35" t="s">
        <v>53</v>
      </c>
      <c r="P642" s="36" t="str">
        <f t="shared" si="166"/>
        <v>New Client</v>
      </c>
      <c r="Q642" s="39" t="str">
        <f t="shared" si="4"/>
        <v>No</v>
      </c>
      <c r="R642" s="40" t="str">
        <f t="shared" si="5"/>
        <v/>
      </c>
    </row>
    <row r="643" ht="14.25" customHeight="1" spans="1:18">
      <c r="A643" s="30" t="s">
        <v>723</v>
      </c>
      <c r="B643" s="17">
        <v>580</v>
      </c>
      <c r="C643" s="17" t="s">
        <v>35</v>
      </c>
      <c r="D643" s="17" t="s">
        <v>36</v>
      </c>
      <c r="E643" s="17" t="s">
        <v>60</v>
      </c>
      <c r="F643" s="31" t="str">
        <f>VLOOKUP(G643,'Policy Type'!$A:$B,2,FALSE)</f>
        <v>Others</v>
      </c>
      <c r="G643" s="17" t="s">
        <v>170</v>
      </c>
      <c r="H643" s="32">
        <v>45209</v>
      </c>
      <c r="I643" s="32">
        <v>45574</v>
      </c>
      <c r="J643" s="34">
        <v>2306000</v>
      </c>
      <c r="K643" s="34">
        <f t="shared" si="164"/>
        <v>415080</v>
      </c>
      <c r="L643" s="34">
        <f t="shared" si="165"/>
        <v>2721080</v>
      </c>
      <c r="M643" s="17">
        <f>L643*0.15</f>
        <v>408162</v>
      </c>
      <c r="N643" s="17" t="s">
        <v>52</v>
      </c>
      <c r="O643" s="35" t="s">
        <v>53</v>
      </c>
      <c r="P643" s="36" t="str">
        <f t="shared" si="166"/>
        <v>New Client</v>
      </c>
      <c r="Q643" s="39" t="str">
        <f t="shared" si="4"/>
        <v>No</v>
      </c>
      <c r="R643" s="40" t="str">
        <f t="shared" si="5"/>
        <v/>
      </c>
    </row>
    <row r="644" ht="14.25" customHeight="1" spans="1:18">
      <c r="A644" s="30" t="s">
        <v>724</v>
      </c>
      <c r="B644" s="17">
        <v>113</v>
      </c>
      <c r="C644" s="17" t="s">
        <v>42</v>
      </c>
      <c r="D644" s="17" t="s">
        <v>36</v>
      </c>
      <c r="E644" s="17" t="s">
        <v>37</v>
      </c>
      <c r="F644" s="31" t="str">
        <f>VLOOKUP(G644,'Policy Type'!$A:$B,2,FALSE)</f>
        <v>P&amp;C</v>
      </c>
      <c r="G644" s="17" t="s">
        <v>68</v>
      </c>
      <c r="H644" s="32">
        <v>45226</v>
      </c>
      <c r="I644" s="32">
        <v>45591</v>
      </c>
      <c r="J644" s="34">
        <v>1009600</v>
      </c>
      <c r="K644" s="34">
        <f t="shared" si="164"/>
        <v>181728</v>
      </c>
      <c r="L644" s="34">
        <f t="shared" si="165"/>
        <v>1191328</v>
      </c>
      <c r="M644" s="17">
        <f t="shared" ref="M644:M651" si="173">L644*0.2</f>
        <v>238265.6</v>
      </c>
      <c r="N644" s="17" t="s">
        <v>39</v>
      </c>
      <c r="O644" s="35" t="s">
        <v>53</v>
      </c>
      <c r="P644" s="36" t="str">
        <f t="shared" si="166"/>
        <v>Old Client</v>
      </c>
      <c r="Q644" s="39" t="str">
        <f t="shared" si="4"/>
        <v>Yes</v>
      </c>
      <c r="R644" s="40" t="str">
        <f t="shared" si="5"/>
        <v>Cross-Sold</v>
      </c>
    </row>
    <row r="645" ht="14.25" customHeight="1" spans="1:18">
      <c r="A645" s="30" t="s">
        <v>725</v>
      </c>
      <c r="B645" s="17">
        <v>226</v>
      </c>
      <c r="C645" s="17" t="s">
        <v>57</v>
      </c>
      <c r="D645" s="17" t="s">
        <v>36</v>
      </c>
      <c r="E645" s="17" t="s">
        <v>37</v>
      </c>
      <c r="F645" s="31" t="str">
        <f>VLOOKUP(G645,'Policy Type'!$A:$B,2,FALSE)</f>
        <v>P&amp;C</v>
      </c>
      <c r="G645" s="17" t="s">
        <v>68</v>
      </c>
      <c r="H645" s="32">
        <v>45226</v>
      </c>
      <c r="I645" s="32">
        <v>45591</v>
      </c>
      <c r="J645" s="34">
        <v>589646</v>
      </c>
      <c r="K645" s="34">
        <f t="shared" si="164"/>
        <v>106136.28</v>
      </c>
      <c r="L645" s="34">
        <f t="shared" si="165"/>
        <v>695782.28</v>
      </c>
      <c r="M645" s="17">
        <f t="shared" si="173"/>
        <v>139156.456</v>
      </c>
      <c r="N645" s="17" t="s">
        <v>52</v>
      </c>
      <c r="O645" s="35" t="s">
        <v>53</v>
      </c>
      <c r="P645" s="36" t="str">
        <f t="shared" si="166"/>
        <v>Old Client</v>
      </c>
      <c r="Q645" s="39" t="str">
        <f t="shared" si="4"/>
        <v>No</v>
      </c>
      <c r="R645" s="40" t="str">
        <f t="shared" si="5"/>
        <v/>
      </c>
    </row>
    <row r="646" ht="14.25" customHeight="1" spans="1:18">
      <c r="A646" s="30" t="s">
        <v>726</v>
      </c>
      <c r="B646" s="17">
        <v>581</v>
      </c>
      <c r="C646" s="17" t="s">
        <v>57</v>
      </c>
      <c r="D646" s="17" t="s">
        <v>36</v>
      </c>
      <c r="E646" s="17" t="s">
        <v>43</v>
      </c>
      <c r="F646" s="31" t="str">
        <f>VLOOKUP(G646,'Policy Type'!$A:$B,2,FALSE)</f>
        <v>P&amp;C</v>
      </c>
      <c r="G646" s="17" t="s">
        <v>72</v>
      </c>
      <c r="H646" s="32">
        <v>45222</v>
      </c>
      <c r="I646" s="32">
        <v>45587</v>
      </c>
      <c r="J646" s="34">
        <v>111600</v>
      </c>
      <c r="K646" s="34">
        <f t="shared" si="164"/>
        <v>20088</v>
      </c>
      <c r="L646" s="34">
        <f t="shared" si="165"/>
        <v>131688</v>
      </c>
      <c r="M646" s="17">
        <f t="shared" si="173"/>
        <v>26337.6</v>
      </c>
      <c r="N646" s="17" t="s">
        <v>39</v>
      </c>
      <c r="O646" s="35" t="s">
        <v>40</v>
      </c>
      <c r="P646" s="36" t="str">
        <f t="shared" si="166"/>
        <v>Old Client</v>
      </c>
      <c r="Q646" s="39" t="str">
        <f t="shared" si="4"/>
        <v>Yes</v>
      </c>
      <c r="R646" s="40" t="str">
        <f t="shared" si="5"/>
        <v>Cross-Sold</v>
      </c>
    </row>
    <row r="647" ht="14.25" customHeight="1" spans="1:18">
      <c r="A647" s="30" t="s">
        <v>727</v>
      </c>
      <c r="B647" s="17">
        <v>363</v>
      </c>
      <c r="C647" s="17" t="s">
        <v>35</v>
      </c>
      <c r="D647" s="17" t="s">
        <v>36</v>
      </c>
      <c r="E647" s="17" t="s">
        <v>43</v>
      </c>
      <c r="F647" s="31" t="str">
        <f>VLOOKUP(G647,'Policy Type'!$A:$B,2,FALSE)</f>
        <v>P&amp;C</v>
      </c>
      <c r="G647" s="17" t="s">
        <v>55</v>
      </c>
      <c r="H647" s="32">
        <v>45224</v>
      </c>
      <c r="I647" s="32">
        <v>45589</v>
      </c>
      <c r="J647" s="34">
        <v>145612</v>
      </c>
      <c r="K647" s="34">
        <f t="shared" si="164"/>
        <v>26210.16</v>
      </c>
      <c r="L647" s="34">
        <f t="shared" si="165"/>
        <v>171822.16</v>
      </c>
      <c r="M647" s="17">
        <f t="shared" si="173"/>
        <v>34364.432</v>
      </c>
      <c r="N647" s="17" t="s">
        <v>52</v>
      </c>
      <c r="O647" s="35" t="s">
        <v>53</v>
      </c>
      <c r="P647" s="36" t="str">
        <f t="shared" si="166"/>
        <v>Old Client</v>
      </c>
      <c r="Q647" s="39" t="str">
        <f t="shared" si="4"/>
        <v>No</v>
      </c>
      <c r="R647" s="40" t="str">
        <f t="shared" si="5"/>
        <v/>
      </c>
    </row>
    <row r="648" ht="14.25" customHeight="1" spans="1:18">
      <c r="A648" s="30" t="s">
        <v>728</v>
      </c>
      <c r="B648" s="17">
        <v>210</v>
      </c>
      <c r="C648" s="17" t="s">
        <v>42</v>
      </c>
      <c r="D648" s="17" t="s">
        <v>36</v>
      </c>
      <c r="E648" s="17" t="s">
        <v>103</v>
      </c>
      <c r="F648" s="31" t="str">
        <f>VLOOKUP(G648,'Policy Type'!$A:$B,2,FALSE)</f>
        <v>P&amp;C</v>
      </c>
      <c r="G648" s="17" t="s">
        <v>68</v>
      </c>
      <c r="H648" s="32">
        <v>45212</v>
      </c>
      <c r="I648" s="32">
        <v>45577</v>
      </c>
      <c r="J648" s="34">
        <v>1023650</v>
      </c>
      <c r="K648" s="34">
        <f t="shared" si="164"/>
        <v>184257</v>
      </c>
      <c r="L648" s="34">
        <f t="shared" si="165"/>
        <v>1207907</v>
      </c>
      <c r="M648" s="17">
        <f t="shared" si="173"/>
        <v>241581.4</v>
      </c>
      <c r="N648" s="17" t="s">
        <v>39</v>
      </c>
      <c r="O648" s="35" t="s">
        <v>53</v>
      </c>
      <c r="P648" s="36" t="str">
        <f t="shared" si="166"/>
        <v>Old Client</v>
      </c>
      <c r="Q648" s="39" t="str">
        <f t="shared" si="4"/>
        <v>Yes</v>
      </c>
      <c r="R648" s="40" t="str">
        <f t="shared" si="5"/>
        <v>Cross-Sold</v>
      </c>
    </row>
    <row r="649" ht="14.25" customHeight="1" spans="1:18">
      <c r="A649" s="30" t="s">
        <v>729</v>
      </c>
      <c r="B649" s="17">
        <v>582</v>
      </c>
      <c r="C649" s="17" t="s">
        <v>42</v>
      </c>
      <c r="D649" s="17" t="s">
        <v>36</v>
      </c>
      <c r="E649" s="17" t="s">
        <v>37</v>
      </c>
      <c r="F649" s="31" t="str">
        <f>VLOOKUP(G649,'Policy Type'!$A:$B,2,FALSE)</f>
        <v>Liability</v>
      </c>
      <c r="G649" s="17" t="s">
        <v>38</v>
      </c>
      <c r="H649" s="32">
        <v>45208</v>
      </c>
      <c r="I649" s="32">
        <v>45573</v>
      </c>
      <c r="J649" s="34">
        <v>372800</v>
      </c>
      <c r="K649" s="34">
        <f t="shared" si="164"/>
        <v>67104</v>
      </c>
      <c r="L649" s="34">
        <f t="shared" si="165"/>
        <v>439904</v>
      </c>
      <c r="M649" s="17">
        <f t="shared" si="173"/>
        <v>87980.8</v>
      </c>
      <c r="N649" s="17" t="s">
        <v>39</v>
      </c>
      <c r="O649" s="35" t="s">
        <v>49</v>
      </c>
      <c r="P649" s="36" t="str">
        <f t="shared" si="166"/>
        <v>New Client</v>
      </c>
      <c r="Q649" s="39" t="str">
        <f t="shared" si="4"/>
        <v>Yes</v>
      </c>
      <c r="R649" s="40" t="str">
        <f t="shared" si="5"/>
        <v/>
      </c>
    </row>
    <row r="650" ht="14.25" customHeight="1" spans="1:18">
      <c r="A650" s="30" t="s">
        <v>730</v>
      </c>
      <c r="B650" s="17">
        <v>210</v>
      </c>
      <c r="C650" s="17" t="s">
        <v>57</v>
      </c>
      <c r="D650" s="17" t="s">
        <v>36</v>
      </c>
      <c r="E650" s="17" t="s">
        <v>78</v>
      </c>
      <c r="F650" s="31" t="str">
        <f>VLOOKUP(G650,'Policy Type'!$A:$B,2,FALSE)</f>
        <v>P&amp;C</v>
      </c>
      <c r="G650" s="17" t="s">
        <v>68</v>
      </c>
      <c r="H650" s="32">
        <v>45221</v>
      </c>
      <c r="I650" s="32">
        <v>45586</v>
      </c>
      <c r="J650" s="34">
        <v>1848352</v>
      </c>
      <c r="K650" s="34">
        <f t="shared" si="164"/>
        <v>332703.36</v>
      </c>
      <c r="L650" s="34">
        <f t="shared" si="165"/>
        <v>2181055.36</v>
      </c>
      <c r="M650" s="17">
        <f t="shared" si="173"/>
        <v>436211.072</v>
      </c>
      <c r="N650" s="17" t="s">
        <v>39</v>
      </c>
      <c r="O650" s="35" t="s">
        <v>53</v>
      </c>
      <c r="P650" s="36" t="str">
        <f t="shared" si="166"/>
        <v>Old Client</v>
      </c>
      <c r="Q650" s="39" t="str">
        <f t="shared" si="4"/>
        <v>Yes</v>
      </c>
      <c r="R650" s="40" t="str">
        <f t="shared" si="5"/>
        <v>Cross-Sold</v>
      </c>
    </row>
    <row r="651" ht="14.25" customHeight="1" spans="1:18">
      <c r="A651" s="30" t="s">
        <v>731</v>
      </c>
      <c r="B651" s="17">
        <v>69</v>
      </c>
      <c r="C651" s="17" t="s">
        <v>35</v>
      </c>
      <c r="D651" s="17" t="s">
        <v>36</v>
      </c>
      <c r="E651" s="17" t="s">
        <v>60</v>
      </c>
      <c r="F651" s="31" t="str">
        <f>VLOOKUP(G651,'Policy Type'!$A:$B,2,FALSE)</f>
        <v>P&amp;C</v>
      </c>
      <c r="G651" s="17" t="s">
        <v>68</v>
      </c>
      <c r="H651" s="32">
        <v>45214</v>
      </c>
      <c r="I651" s="32">
        <v>45579</v>
      </c>
      <c r="J651" s="34">
        <v>734300</v>
      </c>
      <c r="K651" s="34">
        <f t="shared" si="164"/>
        <v>132174</v>
      </c>
      <c r="L651" s="34">
        <f t="shared" si="165"/>
        <v>866474</v>
      </c>
      <c r="M651" s="17">
        <f t="shared" si="173"/>
        <v>173294.8</v>
      </c>
      <c r="N651" s="17" t="s">
        <v>39</v>
      </c>
      <c r="O651" s="35" t="s">
        <v>53</v>
      </c>
      <c r="P651" s="36" t="str">
        <f t="shared" si="166"/>
        <v>Old Client</v>
      </c>
      <c r="Q651" s="39" t="str">
        <f t="shared" si="4"/>
        <v>Yes</v>
      </c>
      <c r="R651" s="40" t="str">
        <f t="shared" si="5"/>
        <v>Cross-Sold</v>
      </c>
    </row>
    <row r="652" ht="14.25" customHeight="1" spans="1:18">
      <c r="A652" s="30" t="s">
        <v>732</v>
      </c>
      <c r="B652" s="17">
        <v>583</v>
      </c>
      <c r="C652" s="17" t="s">
        <v>35</v>
      </c>
      <c r="D652" s="17" t="s">
        <v>36</v>
      </c>
      <c r="E652" s="17" t="s">
        <v>60</v>
      </c>
      <c r="F652" s="31" t="str">
        <f>VLOOKUP(G652,'Policy Type'!$A:$B,2,FALSE)</f>
        <v>Others</v>
      </c>
      <c r="G652" s="17" t="s">
        <v>212</v>
      </c>
      <c r="H652" s="32">
        <v>45226</v>
      </c>
      <c r="I652" s="32">
        <v>45591</v>
      </c>
      <c r="J652" s="34">
        <v>903300</v>
      </c>
      <c r="K652" s="34">
        <f t="shared" si="164"/>
        <v>162594</v>
      </c>
      <c r="L652" s="34">
        <f t="shared" si="165"/>
        <v>1065894</v>
      </c>
      <c r="M652" s="17">
        <f t="shared" ref="M652:M653" si="174">L652*0.15</f>
        <v>159884.1</v>
      </c>
      <c r="N652" s="17" t="s">
        <v>39</v>
      </c>
      <c r="O652" s="35" t="s">
        <v>53</v>
      </c>
      <c r="P652" s="36" t="str">
        <f t="shared" si="166"/>
        <v>New Client</v>
      </c>
      <c r="Q652" s="39" t="str">
        <f t="shared" si="4"/>
        <v>No</v>
      </c>
      <c r="R652" s="40" t="str">
        <f t="shared" si="5"/>
        <v/>
      </c>
    </row>
    <row r="653" ht="14.25" customHeight="1" spans="1:18">
      <c r="A653" s="30" t="s">
        <v>733</v>
      </c>
      <c r="B653" s="17">
        <v>272</v>
      </c>
      <c r="C653" s="17" t="s">
        <v>35</v>
      </c>
      <c r="D653" s="17" t="s">
        <v>36</v>
      </c>
      <c r="E653" s="17" t="s">
        <v>43</v>
      </c>
      <c r="F653" s="31" t="str">
        <f>VLOOKUP(G653,'Policy Type'!$A:$B,2,FALSE)</f>
        <v>Others</v>
      </c>
      <c r="G653" s="17" t="s">
        <v>189</v>
      </c>
      <c r="H653" s="32">
        <v>45230</v>
      </c>
      <c r="I653" s="32">
        <v>45595</v>
      </c>
      <c r="J653" s="34">
        <v>443000</v>
      </c>
      <c r="K653" s="34">
        <f t="shared" si="164"/>
        <v>79740</v>
      </c>
      <c r="L653" s="34">
        <f t="shared" si="165"/>
        <v>522740</v>
      </c>
      <c r="M653" s="17">
        <f t="shared" si="174"/>
        <v>78411</v>
      </c>
      <c r="N653" s="17" t="s">
        <v>52</v>
      </c>
      <c r="O653" s="35" t="s">
        <v>53</v>
      </c>
      <c r="P653" s="36" t="str">
        <f t="shared" si="166"/>
        <v>Old Client</v>
      </c>
      <c r="Q653" s="39" t="str">
        <f t="shared" si="4"/>
        <v>Yes</v>
      </c>
      <c r="R653" s="40" t="str">
        <f t="shared" si="5"/>
        <v>Cross-Sold</v>
      </c>
    </row>
    <row r="654" ht="14.25" customHeight="1" spans="1:18">
      <c r="A654" s="30" t="s">
        <v>734</v>
      </c>
      <c r="B654" s="17">
        <v>584</v>
      </c>
      <c r="C654" s="17" t="s">
        <v>46</v>
      </c>
      <c r="D654" s="17" t="s">
        <v>76</v>
      </c>
      <c r="E654" s="17" t="s">
        <v>37</v>
      </c>
      <c r="F654" s="31" t="str">
        <f>VLOOKUP(G654,'Policy Type'!$A:$B,2,FALSE)</f>
        <v>Liability</v>
      </c>
      <c r="G654" s="17" t="s">
        <v>38</v>
      </c>
      <c r="H654" s="32">
        <v>45210</v>
      </c>
      <c r="I654" s="32">
        <v>45575</v>
      </c>
      <c r="J654" s="34">
        <v>129100</v>
      </c>
      <c r="K654" s="34">
        <f t="shared" si="164"/>
        <v>23238</v>
      </c>
      <c r="L654" s="34">
        <f t="shared" si="165"/>
        <v>152338</v>
      </c>
      <c r="M654" s="17">
        <f>L654*0.05</f>
        <v>7616.9</v>
      </c>
      <c r="N654" s="17" t="s">
        <v>39</v>
      </c>
      <c r="O654" s="35" t="s">
        <v>49</v>
      </c>
      <c r="P654" s="36" t="str">
        <f t="shared" si="166"/>
        <v>Old Client</v>
      </c>
      <c r="Q654" s="39" t="str">
        <f t="shared" si="4"/>
        <v>Yes</v>
      </c>
      <c r="R654" s="40" t="str">
        <f t="shared" si="5"/>
        <v/>
      </c>
    </row>
    <row r="655" ht="14.25" customHeight="1" spans="1:18">
      <c r="A655" s="30" t="s">
        <v>735</v>
      </c>
      <c r="B655" s="17">
        <v>585</v>
      </c>
      <c r="C655" s="17" t="s">
        <v>42</v>
      </c>
      <c r="D655" s="17" t="s">
        <v>36</v>
      </c>
      <c r="E655" s="17" t="s">
        <v>43</v>
      </c>
      <c r="F655" s="31" t="str">
        <f>VLOOKUP(G655,'Policy Type'!$A:$B,2,FALSE)</f>
        <v>P&amp;C</v>
      </c>
      <c r="G655" s="17" t="s">
        <v>89</v>
      </c>
      <c r="H655" s="32">
        <v>45217</v>
      </c>
      <c r="I655" s="32">
        <v>45582</v>
      </c>
      <c r="J655" s="34">
        <v>10888000</v>
      </c>
      <c r="K655" s="34">
        <f t="shared" si="164"/>
        <v>1959840</v>
      </c>
      <c r="L655" s="34">
        <f t="shared" si="165"/>
        <v>12847840</v>
      </c>
      <c r="M655" s="17">
        <f t="shared" ref="M655:M656" si="175">L655*0.2</f>
        <v>2569568</v>
      </c>
      <c r="N655" s="17" t="s">
        <v>52</v>
      </c>
      <c r="O655" s="35" t="s">
        <v>53</v>
      </c>
      <c r="P655" s="36" t="str">
        <f t="shared" si="166"/>
        <v>Old Client</v>
      </c>
      <c r="Q655" s="39" t="str">
        <f t="shared" si="4"/>
        <v>Yes</v>
      </c>
      <c r="R655" s="40" t="str">
        <f t="shared" si="5"/>
        <v>Cross-Sold</v>
      </c>
    </row>
    <row r="656" ht="14.25" customHeight="1" spans="1:18">
      <c r="A656" s="30" t="s">
        <v>736</v>
      </c>
      <c r="B656" s="17">
        <v>503</v>
      </c>
      <c r="C656" s="17" t="s">
        <v>35</v>
      </c>
      <c r="D656" s="17" t="s">
        <v>36</v>
      </c>
      <c r="E656" s="17" t="s">
        <v>60</v>
      </c>
      <c r="F656" s="31" t="str">
        <f>VLOOKUP(G656,'Policy Type'!$A:$B,2,FALSE)</f>
        <v>P&amp;C</v>
      </c>
      <c r="G656" s="17" t="s">
        <v>55</v>
      </c>
      <c r="H656" s="32">
        <v>45229</v>
      </c>
      <c r="I656" s="32">
        <v>45594</v>
      </c>
      <c r="J656" s="34">
        <v>220424</v>
      </c>
      <c r="K656" s="34">
        <f t="shared" si="164"/>
        <v>39676.32</v>
      </c>
      <c r="L656" s="34">
        <f t="shared" si="165"/>
        <v>260100.32</v>
      </c>
      <c r="M656" s="17">
        <f t="shared" si="175"/>
        <v>52020.064</v>
      </c>
      <c r="N656" s="17" t="s">
        <v>52</v>
      </c>
      <c r="O656" s="35" t="s">
        <v>40</v>
      </c>
      <c r="P656" s="36" t="str">
        <f t="shared" si="166"/>
        <v>Old Client</v>
      </c>
      <c r="Q656" s="39" t="str">
        <f t="shared" si="4"/>
        <v>No</v>
      </c>
      <c r="R656" s="40" t="str">
        <f t="shared" si="5"/>
        <v/>
      </c>
    </row>
    <row r="657" ht="14.25" customHeight="1" spans="1:18">
      <c r="A657" s="30" t="s">
        <v>737</v>
      </c>
      <c r="B657" s="17">
        <v>556</v>
      </c>
      <c r="C657" s="17" t="s">
        <v>35</v>
      </c>
      <c r="D657" s="17" t="s">
        <v>36</v>
      </c>
      <c r="E657" s="17" t="s">
        <v>91</v>
      </c>
      <c r="F657" s="31" t="str">
        <f>VLOOKUP(G657,'Policy Type'!$A:$B,2,FALSE)</f>
        <v>Others</v>
      </c>
      <c r="G657" s="17" t="s">
        <v>212</v>
      </c>
      <c r="H657" s="32">
        <v>45205</v>
      </c>
      <c r="I657" s="32">
        <v>45570</v>
      </c>
      <c r="J657" s="34">
        <v>460200</v>
      </c>
      <c r="K657" s="34">
        <f t="shared" si="164"/>
        <v>82836</v>
      </c>
      <c r="L657" s="34">
        <f t="shared" si="165"/>
        <v>543036</v>
      </c>
      <c r="M657" s="17">
        <f>L657*0.15</f>
        <v>81455.4</v>
      </c>
      <c r="N657" s="17" t="s">
        <v>52</v>
      </c>
      <c r="O657" s="35" t="s">
        <v>49</v>
      </c>
      <c r="P657" s="36" t="str">
        <f t="shared" si="166"/>
        <v>Old Client</v>
      </c>
      <c r="Q657" s="39" t="str">
        <f t="shared" si="4"/>
        <v>No</v>
      </c>
      <c r="R657" s="40" t="str">
        <f t="shared" si="5"/>
        <v/>
      </c>
    </row>
    <row r="658" ht="14.25" customHeight="1" spans="1:18">
      <c r="A658" s="30" t="s">
        <v>738</v>
      </c>
      <c r="B658" s="17">
        <v>556</v>
      </c>
      <c r="C658" s="17" t="s">
        <v>42</v>
      </c>
      <c r="D658" s="17" t="s">
        <v>36</v>
      </c>
      <c r="E658" s="17" t="s">
        <v>91</v>
      </c>
      <c r="F658" s="31" t="str">
        <f>VLOOKUP(G658,'Policy Type'!$A:$B,2,FALSE)</f>
        <v>P&amp;C</v>
      </c>
      <c r="G658" s="17" t="s">
        <v>44</v>
      </c>
      <c r="H658" s="32">
        <v>45205</v>
      </c>
      <c r="I658" s="32">
        <v>45570</v>
      </c>
      <c r="J658" s="34">
        <v>118000</v>
      </c>
      <c r="K658" s="34">
        <f t="shared" si="164"/>
        <v>21240</v>
      </c>
      <c r="L658" s="34">
        <f t="shared" si="165"/>
        <v>139240</v>
      </c>
      <c r="M658" s="17">
        <f>L658*0.2</f>
        <v>27848</v>
      </c>
      <c r="N658" s="17" t="s">
        <v>52</v>
      </c>
      <c r="O658" s="35" t="s">
        <v>49</v>
      </c>
      <c r="P658" s="36" t="str">
        <f t="shared" si="166"/>
        <v>Old Client</v>
      </c>
      <c r="Q658" s="39" t="str">
        <f t="shared" si="4"/>
        <v>No</v>
      </c>
      <c r="R658" s="40" t="str">
        <f t="shared" si="5"/>
        <v/>
      </c>
    </row>
    <row r="659" ht="14.25" customHeight="1" spans="1:18">
      <c r="A659" s="30" t="s">
        <v>739</v>
      </c>
      <c r="B659" s="17">
        <v>553</v>
      </c>
      <c r="C659" s="17" t="s">
        <v>46</v>
      </c>
      <c r="D659" s="17" t="s">
        <v>66</v>
      </c>
      <c r="E659" s="17" t="s">
        <v>91</v>
      </c>
      <c r="F659" s="31" t="str">
        <f>VLOOKUP(G659,'Policy Type'!$A:$B,2,FALSE)</f>
        <v>Others</v>
      </c>
      <c r="G659" s="17" t="s">
        <v>212</v>
      </c>
      <c r="H659" s="32">
        <v>45209</v>
      </c>
      <c r="I659" s="32">
        <v>45574</v>
      </c>
      <c r="J659" s="34">
        <v>460200</v>
      </c>
      <c r="K659" s="34">
        <f t="shared" si="164"/>
        <v>82836</v>
      </c>
      <c r="L659" s="34">
        <f t="shared" si="165"/>
        <v>543036</v>
      </c>
      <c r="M659" s="17">
        <f t="shared" ref="M659:M660" si="176">L659*0.05</f>
        <v>27151.8</v>
      </c>
      <c r="N659" s="17" t="s">
        <v>52</v>
      </c>
      <c r="O659" s="35" t="s">
        <v>53</v>
      </c>
      <c r="P659" s="36" t="str">
        <f t="shared" si="166"/>
        <v>Old Client</v>
      </c>
      <c r="Q659" s="39" t="str">
        <f t="shared" si="4"/>
        <v>No</v>
      </c>
      <c r="R659" s="40" t="str">
        <f t="shared" si="5"/>
        <v/>
      </c>
    </row>
    <row r="660" ht="14.25" customHeight="1" spans="1:18">
      <c r="A660" s="30" t="s">
        <v>740</v>
      </c>
      <c r="B660" s="17">
        <v>553</v>
      </c>
      <c r="C660" s="17" t="s">
        <v>46</v>
      </c>
      <c r="D660" s="17" t="s">
        <v>88</v>
      </c>
      <c r="E660" s="17" t="s">
        <v>91</v>
      </c>
      <c r="F660" s="31" t="str">
        <f>VLOOKUP(G660,'Policy Type'!$A:$B,2,FALSE)</f>
        <v>P&amp;C</v>
      </c>
      <c r="G660" s="17" t="s">
        <v>44</v>
      </c>
      <c r="H660" s="32">
        <v>45205</v>
      </c>
      <c r="I660" s="32">
        <v>45570</v>
      </c>
      <c r="J660" s="34">
        <v>118000</v>
      </c>
      <c r="K660" s="34">
        <f t="shared" si="164"/>
        <v>21240</v>
      </c>
      <c r="L660" s="34">
        <f t="shared" si="165"/>
        <v>139240</v>
      </c>
      <c r="M660" s="17">
        <f t="shared" si="176"/>
        <v>6962</v>
      </c>
      <c r="N660" s="17" t="s">
        <v>52</v>
      </c>
      <c r="O660" s="35" t="s">
        <v>53</v>
      </c>
      <c r="P660" s="36" t="str">
        <f t="shared" si="166"/>
        <v>Old Client</v>
      </c>
      <c r="Q660" s="39" t="str">
        <f t="shared" si="4"/>
        <v>No</v>
      </c>
      <c r="R660" s="40" t="str">
        <f t="shared" si="5"/>
        <v/>
      </c>
    </row>
    <row r="661" ht="14.25" customHeight="1" spans="1:18">
      <c r="A661" s="30" t="s">
        <v>741</v>
      </c>
      <c r="B661" s="17">
        <v>586</v>
      </c>
      <c r="C661" s="17" t="s">
        <v>35</v>
      </c>
      <c r="D661" s="17" t="s">
        <v>36</v>
      </c>
      <c r="E661" s="17" t="s">
        <v>78</v>
      </c>
      <c r="F661" s="31" t="str">
        <f>VLOOKUP(G661,'Policy Type'!$A:$B,2,FALSE)</f>
        <v>Others</v>
      </c>
      <c r="G661" s="17" t="s">
        <v>124</v>
      </c>
      <c r="H661" s="32">
        <v>45206</v>
      </c>
      <c r="I661" s="32">
        <v>45571</v>
      </c>
      <c r="J661" s="34">
        <v>19500000</v>
      </c>
      <c r="K661" s="34">
        <f t="shared" si="164"/>
        <v>3510000</v>
      </c>
      <c r="L661" s="34">
        <f t="shared" si="165"/>
        <v>23010000</v>
      </c>
      <c r="M661" s="17">
        <f>L661*0.15</f>
        <v>3451500</v>
      </c>
      <c r="N661" s="17" t="s">
        <v>39</v>
      </c>
      <c r="O661" s="35" t="s">
        <v>49</v>
      </c>
      <c r="P661" s="36" t="str">
        <f t="shared" si="166"/>
        <v>New Client</v>
      </c>
      <c r="Q661" s="39" t="str">
        <f t="shared" si="4"/>
        <v>No</v>
      </c>
      <c r="R661" s="40" t="str">
        <f t="shared" si="5"/>
        <v/>
      </c>
    </row>
    <row r="662" ht="14.25" customHeight="1" spans="1:18">
      <c r="A662" s="30" t="s">
        <v>742</v>
      </c>
      <c r="B662" s="17">
        <v>18</v>
      </c>
      <c r="C662" s="17" t="s">
        <v>35</v>
      </c>
      <c r="D662" s="17" t="s">
        <v>36</v>
      </c>
      <c r="E662" s="17" t="s">
        <v>43</v>
      </c>
      <c r="F662" s="31" t="str">
        <f>VLOOKUP(G662,'Policy Type'!$A:$B,2,FALSE)</f>
        <v>P&amp;C</v>
      </c>
      <c r="G662" s="17" t="s">
        <v>55</v>
      </c>
      <c r="H662" s="32">
        <v>45219</v>
      </c>
      <c r="I662" s="32">
        <v>45584</v>
      </c>
      <c r="J662" s="34">
        <v>142780</v>
      </c>
      <c r="K662" s="34">
        <f t="shared" si="164"/>
        <v>25700.4</v>
      </c>
      <c r="L662" s="34">
        <f t="shared" si="165"/>
        <v>168480.4</v>
      </c>
      <c r="M662" s="17">
        <f t="shared" ref="M662:M663" si="177">L662*0.2</f>
        <v>33696.08</v>
      </c>
      <c r="N662" s="17" t="s">
        <v>52</v>
      </c>
      <c r="O662" s="35" t="s">
        <v>53</v>
      </c>
      <c r="P662" s="36" t="str">
        <f t="shared" si="166"/>
        <v>Old Client</v>
      </c>
      <c r="Q662" s="39" t="str">
        <f t="shared" si="4"/>
        <v>No</v>
      </c>
      <c r="R662" s="40" t="str">
        <f t="shared" si="5"/>
        <v/>
      </c>
    </row>
    <row r="663" ht="14.25" customHeight="1" spans="1:18">
      <c r="A663" s="30" t="s">
        <v>743</v>
      </c>
      <c r="B663" s="17">
        <v>193</v>
      </c>
      <c r="C663" s="17" t="s">
        <v>42</v>
      </c>
      <c r="D663" s="17" t="s">
        <v>36</v>
      </c>
      <c r="E663" s="17" t="s">
        <v>43</v>
      </c>
      <c r="F663" s="31" t="str">
        <f>VLOOKUP(G663,'Policy Type'!$A:$B,2,FALSE)</f>
        <v>P&amp;C</v>
      </c>
      <c r="G663" s="17" t="s">
        <v>55</v>
      </c>
      <c r="H663" s="32">
        <v>45215</v>
      </c>
      <c r="I663" s="32">
        <v>45580</v>
      </c>
      <c r="J663" s="34">
        <v>153754</v>
      </c>
      <c r="K663" s="34">
        <f t="shared" si="164"/>
        <v>27675.72</v>
      </c>
      <c r="L663" s="34">
        <f t="shared" si="165"/>
        <v>181429.72</v>
      </c>
      <c r="M663" s="17">
        <f t="shared" si="177"/>
        <v>36285.944</v>
      </c>
      <c r="N663" s="17" t="s">
        <v>52</v>
      </c>
      <c r="O663" s="35" t="s">
        <v>53</v>
      </c>
      <c r="P663" s="36" t="str">
        <f t="shared" si="166"/>
        <v>Old Client</v>
      </c>
      <c r="Q663" s="39" t="str">
        <f t="shared" si="4"/>
        <v>No</v>
      </c>
      <c r="R663" s="40" t="str">
        <f t="shared" si="5"/>
        <v/>
      </c>
    </row>
    <row r="664" ht="14.25" customHeight="1" spans="1:18">
      <c r="A664" s="30" t="s">
        <v>744</v>
      </c>
      <c r="B664" s="17">
        <v>587</v>
      </c>
      <c r="C664" s="17" t="s">
        <v>57</v>
      </c>
      <c r="D664" s="17" t="s">
        <v>36</v>
      </c>
      <c r="E664" s="17" t="s">
        <v>43</v>
      </c>
      <c r="F664" s="31" t="str">
        <f>VLOOKUP(G664,'Policy Type'!$A:$B,2,FALSE)</f>
        <v>Others</v>
      </c>
      <c r="G664" s="17" t="s">
        <v>160</v>
      </c>
      <c r="H664" s="32">
        <v>45215</v>
      </c>
      <c r="I664" s="32">
        <v>45580</v>
      </c>
      <c r="J664" s="34">
        <v>5621400</v>
      </c>
      <c r="K664" s="34">
        <f t="shared" si="164"/>
        <v>1011852</v>
      </c>
      <c r="L664" s="34">
        <f t="shared" si="165"/>
        <v>6633252</v>
      </c>
      <c r="M664" s="17">
        <f t="shared" ref="M664:M666" si="178">L664*0.15</f>
        <v>994987.8</v>
      </c>
      <c r="N664" s="17" t="s">
        <v>52</v>
      </c>
      <c r="O664" s="35" t="s">
        <v>53</v>
      </c>
      <c r="P664" s="36" t="str">
        <f t="shared" si="166"/>
        <v>Old Client</v>
      </c>
      <c r="Q664" s="39" t="str">
        <f t="shared" si="4"/>
        <v>Yes</v>
      </c>
      <c r="R664" s="40" t="str">
        <f t="shared" si="5"/>
        <v>Cross-Sold</v>
      </c>
    </row>
    <row r="665" ht="14.25" customHeight="1" spans="1:18">
      <c r="A665" s="30" t="s">
        <v>745</v>
      </c>
      <c r="B665" s="17">
        <v>588</v>
      </c>
      <c r="C665" s="17" t="s">
        <v>35</v>
      </c>
      <c r="D665" s="17" t="s">
        <v>36</v>
      </c>
      <c r="E665" s="17" t="s">
        <v>37</v>
      </c>
      <c r="F665" s="31" t="str">
        <f>VLOOKUP(G665,'Policy Type'!$A:$B,2,FALSE)</f>
        <v>Others</v>
      </c>
      <c r="G665" s="17" t="s">
        <v>746</v>
      </c>
      <c r="H665" s="32">
        <v>45215</v>
      </c>
      <c r="I665" s="32">
        <v>45580</v>
      </c>
      <c r="J665" s="34">
        <v>1964700</v>
      </c>
      <c r="K665" s="34">
        <f t="shared" si="164"/>
        <v>353646</v>
      </c>
      <c r="L665" s="34">
        <f t="shared" si="165"/>
        <v>2318346</v>
      </c>
      <c r="M665" s="17">
        <f t="shared" si="178"/>
        <v>347751.9</v>
      </c>
      <c r="N665" s="17" t="s">
        <v>52</v>
      </c>
      <c r="O665" s="35" t="s">
        <v>53</v>
      </c>
      <c r="P665" s="36" t="str">
        <f t="shared" si="166"/>
        <v>Old Client</v>
      </c>
      <c r="Q665" s="39" t="str">
        <f t="shared" si="4"/>
        <v>No</v>
      </c>
      <c r="R665" s="40" t="str">
        <f t="shared" si="5"/>
        <v/>
      </c>
    </row>
    <row r="666" ht="14.25" customHeight="1" spans="1:18">
      <c r="A666" s="30" t="s">
        <v>747</v>
      </c>
      <c r="B666" s="17">
        <v>22</v>
      </c>
      <c r="C666" s="17" t="s">
        <v>42</v>
      </c>
      <c r="D666" s="17" t="s">
        <v>36</v>
      </c>
      <c r="E666" s="17" t="s">
        <v>91</v>
      </c>
      <c r="F666" s="31" t="str">
        <f>VLOOKUP(G666,'Policy Type'!$A:$B,2,FALSE)</f>
        <v>Others</v>
      </c>
      <c r="G666" s="17" t="s">
        <v>135</v>
      </c>
      <c r="H666" s="32">
        <v>45213</v>
      </c>
      <c r="I666" s="32">
        <v>45578</v>
      </c>
      <c r="J666" s="34">
        <v>2713300</v>
      </c>
      <c r="K666" s="34">
        <f t="shared" si="164"/>
        <v>488394</v>
      </c>
      <c r="L666" s="34">
        <f t="shared" si="165"/>
        <v>3201694</v>
      </c>
      <c r="M666" s="17">
        <f t="shared" si="178"/>
        <v>480254.1</v>
      </c>
      <c r="N666" s="17" t="s">
        <v>39</v>
      </c>
      <c r="O666" s="35" t="s">
        <v>49</v>
      </c>
      <c r="P666" s="36" t="str">
        <f t="shared" si="166"/>
        <v>Old Client</v>
      </c>
      <c r="Q666" s="39" t="str">
        <f t="shared" si="4"/>
        <v>Yes</v>
      </c>
      <c r="R666" s="40" t="str">
        <f t="shared" si="5"/>
        <v>Cross-Sold</v>
      </c>
    </row>
    <row r="667" ht="14.25" customHeight="1" spans="1:18">
      <c r="A667" s="30" t="s">
        <v>748</v>
      </c>
      <c r="B667" s="17">
        <v>589</v>
      </c>
      <c r="C667" s="17" t="s">
        <v>35</v>
      </c>
      <c r="D667" s="17" t="s">
        <v>36</v>
      </c>
      <c r="E667" s="17" t="s">
        <v>43</v>
      </c>
      <c r="F667" s="31" t="str">
        <f>VLOOKUP(G667,'Policy Type'!$A:$B,2,FALSE)</f>
        <v>P&amp;C</v>
      </c>
      <c r="G667" s="17" t="s">
        <v>68</v>
      </c>
      <c r="H667" s="32">
        <v>45220</v>
      </c>
      <c r="I667" s="32">
        <v>45585</v>
      </c>
      <c r="J667" s="34">
        <v>2868580</v>
      </c>
      <c r="K667" s="34">
        <f t="shared" si="164"/>
        <v>516344.4</v>
      </c>
      <c r="L667" s="34">
        <f t="shared" si="165"/>
        <v>3384924.4</v>
      </c>
      <c r="M667" s="17">
        <f>L667*0.2</f>
        <v>676984.88</v>
      </c>
      <c r="N667" s="17" t="s">
        <v>39</v>
      </c>
      <c r="O667" s="35" t="s">
        <v>53</v>
      </c>
      <c r="P667" s="36" t="str">
        <f t="shared" si="166"/>
        <v>Old Client</v>
      </c>
      <c r="Q667" s="39" t="str">
        <f t="shared" si="4"/>
        <v>No</v>
      </c>
      <c r="R667" s="40" t="str">
        <f t="shared" si="5"/>
        <v/>
      </c>
    </row>
    <row r="668" ht="14.25" customHeight="1" spans="1:18">
      <c r="A668" s="30" t="s">
        <v>749</v>
      </c>
      <c r="B668" s="17">
        <v>590</v>
      </c>
      <c r="C668" s="17" t="s">
        <v>46</v>
      </c>
      <c r="D668" s="17" t="s">
        <v>88</v>
      </c>
      <c r="E668" s="17" t="s">
        <v>37</v>
      </c>
      <c r="F668" s="31" t="str">
        <f>VLOOKUP(G668,'Policy Type'!$A:$B,2,FALSE)</f>
        <v>Liability</v>
      </c>
      <c r="G668" s="17" t="s">
        <v>38</v>
      </c>
      <c r="H668" s="32">
        <v>45216</v>
      </c>
      <c r="I668" s="32">
        <v>45581</v>
      </c>
      <c r="J668" s="34">
        <v>559600</v>
      </c>
      <c r="K668" s="34">
        <f t="shared" si="164"/>
        <v>100728</v>
      </c>
      <c r="L668" s="34">
        <f t="shared" si="165"/>
        <v>660328</v>
      </c>
      <c r="M668" s="17">
        <f>L668*0.05</f>
        <v>33016.4</v>
      </c>
      <c r="N668" s="17" t="s">
        <v>39</v>
      </c>
      <c r="O668" s="35" t="s">
        <v>49</v>
      </c>
      <c r="P668" s="36" t="str">
        <f t="shared" si="166"/>
        <v>Old Client</v>
      </c>
      <c r="Q668" s="39" t="str">
        <f t="shared" si="4"/>
        <v>Yes</v>
      </c>
      <c r="R668" s="40" t="str">
        <f t="shared" si="5"/>
        <v/>
      </c>
    </row>
    <row r="669" ht="14.25" customHeight="1" spans="1:18">
      <c r="A669" s="30" t="s">
        <v>750</v>
      </c>
      <c r="B669" s="17">
        <v>591</v>
      </c>
      <c r="C669" s="17" t="s">
        <v>35</v>
      </c>
      <c r="D669" s="17" t="s">
        <v>36</v>
      </c>
      <c r="E669" s="17" t="s">
        <v>43</v>
      </c>
      <c r="F669" s="31" t="str">
        <f>VLOOKUP(G669,'Policy Type'!$A:$B,2,FALSE)</f>
        <v>Others</v>
      </c>
      <c r="G669" s="17" t="s">
        <v>111</v>
      </c>
      <c r="H669" s="32">
        <v>45212</v>
      </c>
      <c r="I669" s="32">
        <v>45219</v>
      </c>
      <c r="J669" s="34">
        <v>127500</v>
      </c>
      <c r="K669" s="34">
        <f t="shared" si="164"/>
        <v>22950</v>
      </c>
      <c r="L669" s="34">
        <f t="shared" si="165"/>
        <v>150450</v>
      </c>
      <c r="M669" s="17">
        <f>L669*0.15</f>
        <v>22567.5</v>
      </c>
      <c r="N669" s="17" t="s">
        <v>52</v>
      </c>
      <c r="O669" s="35" t="s">
        <v>49</v>
      </c>
      <c r="P669" s="36" t="str">
        <f t="shared" si="166"/>
        <v>Old Client</v>
      </c>
      <c r="Q669" s="39" t="str">
        <f t="shared" si="4"/>
        <v>Yes</v>
      </c>
      <c r="R669" s="40" t="str">
        <f t="shared" si="5"/>
        <v>Cross-Sold</v>
      </c>
    </row>
    <row r="670" ht="14.25" customHeight="1" spans="1:18">
      <c r="A670" s="30" t="s">
        <v>751</v>
      </c>
      <c r="B670" s="17">
        <v>593</v>
      </c>
      <c r="C670" s="17" t="s">
        <v>46</v>
      </c>
      <c r="D670" s="17" t="s">
        <v>66</v>
      </c>
      <c r="E670" s="17" t="s">
        <v>382</v>
      </c>
      <c r="F670" s="31" t="str">
        <f>VLOOKUP(G670,'Policy Type'!$A:$B,2,FALSE)</f>
        <v>Others</v>
      </c>
      <c r="G670" s="17" t="s">
        <v>226</v>
      </c>
      <c r="H670" s="32">
        <v>45212</v>
      </c>
      <c r="I670" s="32">
        <v>45577</v>
      </c>
      <c r="J670" s="34">
        <v>6001400</v>
      </c>
      <c r="K670" s="34">
        <f t="shared" si="164"/>
        <v>1080252</v>
      </c>
      <c r="L670" s="34">
        <f t="shared" si="165"/>
        <v>7081652</v>
      </c>
      <c r="M670" s="17">
        <f>L670*0.05</f>
        <v>354082.6</v>
      </c>
      <c r="N670" s="17" t="s">
        <v>52</v>
      </c>
      <c r="O670" s="35" t="s">
        <v>40</v>
      </c>
      <c r="P670" s="36" t="str">
        <f t="shared" si="166"/>
        <v>New Client</v>
      </c>
      <c r="Q670" s="39" t="str">
        <f t="shared" si="4"/>
        <v>No</v>
      </c>
      <c r="R670" s="40" t="str">
        <f t="shared" si="5"/>
        <v/>
      </c>
    </row>
    <row r="671" ht="14.25" customHeight="1" spans="1:18">
      <c r="A671" s="30" t="s">
        <v>752</v>
      </c>
      <c r="B671" s="17">
        <v>594</v>
      </c>
      <c r="C671" s="17" t="s">
        <v>35</v>
      </c>
      <c r="D671" s="17" t="s">
        <v>36</v>
      </c>
      <c r="E671" s="17" t="s">
        <v>60</v>
      </c>
      <c r="F671" s="31" t="str">
        <f>VLOOKUP(G671,'Policy Type'!$A:$B,2,FALSE)</f>
        <v>P&amp;C</v>
      </c>
      <c r="G671" s="17" t="s">
        <v>62</v>
      </c>
      <c r="H671" s="32">
        <v>45212</v>
      </c>
      <c r="I671" s="32">
        <v>45577</v>
      </c>
      <c r="J671" s="34">
        <v>116700</v>
      </c>
      <c r="K671" s="34">
        <f t="shared" si="164"/>
        <v>21006</v>
      </c>
      <c r="L671" s="34">
        <f t="shared" si="165"/>
        <v>137706</v>
      </c>
      <c r="M671" s="17">
        <f t="shared" ref="M671:M672" si="179">L671*0.2</f>
        <v>27541.2</v>
      </c>
      <c r="N671" s="17" t="s">
        <v>52</v>
      </c>
      <c r="O671" s="35" t="s">
        <v>40</v>
      </c>
      <c r="P671" s="36" t="str">
        <f t="shared" si="166"/>
        <v>New Client</v>
      </c>
      <c r="Q671" s="39" t="str">
        <f t="shared" si="4"/>
        <v>No</v>
      </c>
      <c r="R671" s="40" t="str">
        <f t="shared" si="5"/>
        <v/>
      </c>
    </row>
    <row r="672" ht="14.25" customHeight="1" spans="1:18">
      <c r="A672" s="30" t="s">
        <v>753</v>
      </c>
      <c r="B672" s="17">
        <v>595</v>
      </c>
      <c r="C672" s="17" t="s">
        <v>57</v>
      </c>
      <c r="D672" s="17" t="s">
        <v>36</v>
      </c>
      <c r="E672" s="17" t="s">
        <v>37</v>
      </c>
      <c r="F672" s="31" t="str">
        <f>VLOOKUP(G672,'Policy Type'!$A:$B,2,FALSE)</f>
        <v>Liability</v>
      </c>
      <c r="G672" s="17" t="s">
        <v>38</v>
      </c>
      <c r="H672" s="32">
        <v>45211</v>
      </c>
      <c r="I672" s="32">
        <v>45576</v>
      </c>
      <c r="J672" s="34">
        <v>258100</v>
      </c>
      <c r="K672" s="34">
        <f t="shared" si="164"/>
        <v>46458</v>
      </c>
      <c r="L672" s="34">
        <f t="shared" si="165"/>
        <v>304558</v>
      </c>
      <c r="M672" s="17">
        <f t="shared" si="179"/>
        <v>60911.6</v>
      </c>
      <c r="N672" s="17" t="s">
        <v>39</v>
      </c>
      <c r="O672" s="35" t="s">
        <v>49</v>
      </c>
      <c r="P672" s="36" t="str">
        <f t="shared" si="166"/>
        <v>New Client</v>
      </c>
      <c r="Q672" s="39" t="str">
        <f t="shared" si="4"/>
        <v>Yes</v>
      </c>
      <c r="R672" s="40" t="str">
        <f t="shared" si="5"/>
        <v/>
      </c>
    </row>
    <row r="673" ht="14.25" customHeight="1" spans="1:18">
      <c r="A673" s="30" t="s">
        <v>754</v>
      </c>
      <c r="B673" s="17">
        <v>596</v>
      </c>
      <c r="C673" s="17" t="s">
        <v>46</v>
      </c>
      <c r="D673" s="17" t="s">
        <v>47</v>
      </c>
      <c r="E673" s="17" t="s">
        <v>37</v>
      </c>
      <c r="F673" s="31" t="str">
        <f>VLOOKUP(G673,'Policy Type'!$A:$B,2,FALSE)</f>
        <v>Others</v>
      </c>
      <c r="G673" s="17" t="s">
        <v>245</v>
      </c>
      <c r="H673" s="32">
        <v>45212</v>
      </c>
      <c r="I673" s="32">
        <v>45577</v>
      </c>
      <c r="J673" s="34">
        <v>1004300</v>
      </c>
      <c r="K673" s="34">
        <f t="shared" si="164"/>
        <v>180774</v>
      </c>
      <c r="L673" s="34">
        <f t="shared" si="165"/>
        <v>1185074</v>
      </c>
      <c r="M673" s="17">
        <f t="shared" ref="M673:M674" si="180">L673*0.05</f>
        <v>59253.7</v>
      </c>
      <c r="N673" s="17" t="s">
        <v>52</v>
      </c>
      <c r="O673" s="35" t="s">
        <v>53</v>
      </c>
      <c r="P673" s="36" t="str">
        <f t="shared" si="166"/>
        <v>Old Client</v>
      </c>
      <c r="Q673" s="39" t="str">
        <f t="shared" si="4"/>
        <v>Yes</v>
      </c>
      <c r="R673" s="40" t="str">
        <f t="shared" si="5"/>
        <v>Cross-Sold</v>
      </c>
    </row>
    <row r="674" ht="14.25" customHeight="1" spans="1:18">
      <c r="A674" s="30" t="s">
        <v>755</v>
      </c>
      <c r="B674" s="17">
        <v>597</v>
      </c>
      <c r="C674" s="17" t="s">
        <v>46</v>
      </c>
      <c r="D674" s="17" t="s">
        <v>66</v>
      </c>
      <c r="E674" s="17" t="s">
        <v>60</v>
      </c>
      <c r="F674" s="31" t="str">
        <f>VLOOKUP(G674,'Policy Type'!$A:$B,2,FALSE)</f>
        <v>Others</v>
      </c>
      <c r="G674" s="17" t="s">
        <v>154</v>
      </c>
      <c r="H674" s="32">
        <v>45214</v>
      </c>
      <c r="I674" s="32">
        <v>45579</v>
      </c>
      <c r="J674" s="34">
        <v>848100</v>
      </c>
      <c r="K674" s="34">
        <f t="shared" si="164"/>
        <v>152658</v>
      </c>
      <c r="L674" s="34">
        <f t="shared" si="165"/>
        <v>1000758</v>
      </c>
      <c r="M674" s="17">
        <f t="shared" si="180"/>
        <v>50037.9</v>
      </c>
      <c r="N674" s="17" t="s">
        <v>52</v>
      </c>
      <c r="O674" s="35" t="s">
        <v>40</v>
      </c>
      <c r="P674" s="36" t="str">
        <f t="shared" si="166"/>
        <v>New Client</v>
      </c>
      <c r="Q674" s="39" t="str">
        <f t="shared" si="4"/>
        <v>No</v>
      </c>
      <c r="R674" s="40" t="str">
        <f t="shared" si="5"/>
        <v/>
      </c>
    </row>
    <row r="675" ht="14.25" customHeight="1" spans="1:18">
      <c r="A675" s="30" t="s">
        <v>756</v>
      </c>
      <c r="B675" s="17">
        <v>596</v>
      </c>
      <c r="C675" s="17" t="s">
        <v>57</v>
      </c>
      <c r="D675" s="17" t="s">
        <v>36</v>
      </c>
      <c r="E675" s="17" t="s">
        <v>37</v>
      </c>
      <c r="F675" s="31" t="str">
        <f>VLOOKUP(G675,'Policy Type'!$A:$B,2,FALSE)</f>
        <v>Others</v>
      </c>
      <c r="G675" s="17" t="s">
        <v>245</v>
      </c>
      <c r="H675" s="32">
        <v>45212</v>
      </c>
      <c r="I675" s="32">
        <v>45577</v>
      </c>
      <c r="J675" s="34">
        <v>272100</v>
      </c>
      <c r="K675" s="34">
        <f t="shared" si="164"/>
        <v>48978</v>
      </c>
      <c r="L675" s="34">
        <f t="shared" si="165"/>
        <v>321078</v>
      </c>
      <c r="M675" s="17">
        <f>L675*0.15</f>
        <v>48161.7</v>
      </c>
      <c r="N675" s="17" t="s">
        <v>52</v>
      </c>
      <c r="O675" s="35" t="s">
        <v>53</v>
      </c>
      <c r="P675" s="36" t="str">
        <f t="shared" si="166"/>
        <v>Old Client</v>
      </c>
      <c r="Q675" s="39" t="str">
        <f t="shared" si="4"/>
        <v>Yes</v>
      </c>
      <c r="R675" s="40" t="str">
        <f t="shared" si="5"/>
        <v>Cross-Sold</v>
      </c>
    </row>
    <row r="676" ht="14.25" customHeight="1" spans="1:18">
      <c r="A676" s="30" t="s">
        <v>757</v>
      </c>
      <c r="B676" s="17">
        <v>598</v>
      </c>
      <c r="C676" s="17" t="s">
        <v>42</v>
      </c>
      <c r="D676" s="17" t="s">
        <v>36</v>
      </c>
      <c r="E676" s="17" t="s">
        <v>84</v>
      </c>
      <c r="F676" s="31" t="str">
        <f>VLOOKUP(G676,'Policy Type'!$A:$B,2,FALSE)</f>
        <v>Liability</v>
      </c>
      <c r="G676" s="17" t="s">
        <v>86</v>
      </c>
      <c r="H676" s="32">
        <v>45211</v>
      </c>
      <c r="I676" s="32">
        <v>45576</v>
      </c>
      <c r="J676" s="34">
        <v>17523000</v>
      </c>
      <c r="K676" s="34">
        <f t="shared" si="164"/>
        <v>3154140</v>
      </c>
      <c r="L676" s="34">
        <f t="shared" si="165"/>
        <v>20677140</v>
      </c>
      <c r="M676" s="17">
        <f t="shared" ref="M676:M678" si="181">L676*0.2</f>
        <v>4135428</v>
      </c>
      <c r="N676" s="17" t="s">
        <v>39</v>
      </c>
      <c r="O676" s="35" t="s">
        <v>49</v>
      </c>
      <c r="P676" s="36" t="str">
        <f t="shared" si="166"/>
        <v>New Client</v>
      </c>
      <c r="Q676" s="39" t="str">
        <f t="shared" si="4"/>
        <v>Yes</v>
      </c>
      <c r="R676" s="40" t="str">
        <f t="shared" si="5"/>
        <v/>
      </c>
    </row>
    <row r="677" ht="14.25" customHeight="1" spans="1:18">
      <c r="A677" s="30" t="s">
        <v>758</v>
      </c>
      <c r="B677" s="17">
        <v>599</v>
      </c>
      <c r="C677" s="17" t="s">
        <v>57</v>
      </c>
      <c r="D677" s="17" t="s">
        <v>36</v>
      </c>
      <c r="E677" s="17" t="s">
        <v>78</v>
      </c>
      <c r="F677" s="31" t="str">
        <f>VLOOKUP(G677,'Policy Type'!$A:$B,2,FALSE)</f>
        <v>Liability</v>
      </c>
      <c r="G677" s="17" t="s">
        <v>121</v>
      </c>
      <c r="H677" s="32">
        <v>45213</v>
      </c>
      <c r="I677" s="32">
        <v>45578</v>
      </c>
      <c r="J677" s="34">
        <v>7000000</v>
      </c>
      <c r="K677" s="34">
        <f t="shared" si="164"/>
        <v>1260000</v>
      </c>
      <c r="L677" s="34">
        <f t="shared" si="165"/>
        <v>8260000</v>
      </c>
      <c r="M677" s="17">
        <f t="shared" si="181"/>
        <v>1652000</v>
      </c>
      <c r="N677" s="17" t="s">
        <v>39</v>
      </c>
      <c r="O677" s="35" t="s">
        <v>53</v>
      </c>
      <c r="P677" s="36" t="str">
        <f t="shared" si="166"/>
        <v>New Client</v>
      </c>
      <c r="Q677" s="39" t="str">
        <f t="shared" si="4"/>
        <v>Yes</v>
      </c>
      <c r="R677" s="40" t="str">
        <f t="shared" si="5"/>
        <v/>
      </c>
    </row>
    <row r="678" ht="14.25" customHeight="1" spans="1:18">
      <c r="A678" s="30" t="s">
        <v>759</v>
      </c>
      <c r="B678" s="17">
        <v>600</v>
      </c>
      <c r="C678" s="17" t="s">
        <v>42</v>
      </c>
      <c r="D678" s="17" t="s">
        <v>36</v>
      </c>
      <c r="E678" s="17" t="s">
        <v>43</v>
      </c>
      <c r="F678" s="31" t="str">
        <f>VLOOKUP(G678,'Policy Type'!$A:$B,2,FALSE)</f>
        <v>P&amp;C</v>
      </c>
      <c r="G678" s="17" t="s">
        <v>68</v>
      </c>
      <c r="H678" s="32">
        <v>45213</v>
      </c>
      <c r="I678" s="32">
        <v>45578</v>
      </c>
      <c r="J678" s="34">
        <v>2401772</v>
      </c>
      <c r="K678" s="34">
        <f t="shared" si="164"/>
        <v>432318.96</v>
      </c>
      <c r="L678" s="34">
        <f t="shared" si="165"/>
        <v>2834090.96</v>
      </c>
      <c r="M678" s="17">
        <f t="shared" si="181"/>
        <v>566818.192</v>
      </c>
      <c r="N678" s="17" t="s">
        <v>39</v>
      </c>
      <c r="O678" s="35" t="s">
        <v>53</v>
      </c>
      <c r="P678" s="36" t="str">
        <f t="shared" si="166"/>
        <v>New Client</v>
      </c>
      <c r="Q678" s="39" t="str">
        <f t="shared" si="4"/>
        <v>No</v>
      </c>
      <c r="R678" s="40" t="str">
        <f t="shared" si="5"/>
        <v/>
      </c>
    </row>
    <row r="679" ht="14.25" customHeight="1" spans="1:18">
      <c r="A679" s="30" t="s">
        <v>760</v>
      </c>
      <c r="B679" s="17">
        <v>601</v>
      </c>
      <c r="C679" s="17" t="s">
        <v>46</v>
      </c>
      <c r="D679" s="17" t="s">
        <v>76</v>
      </c>
      <c r="E679" s="17" t="s">
        <v>123</v>
      </c>
      <c r="F679" s="31" t="str">
        <f>VLOOKUP(G679,'Policy Type'!$A:$B,2,FALSE)</f>
        <v>Others</v>
      </c>
      <c r="G679" s="17" t="s">
        <v>124</v>
      </c>
      <c r="H679" s="32">
        <v>45211</v>
      </c>
      <c r="I679" s="32">
        <v>45576</v>
      </c>
      <c r="J679" s="34">
        <v>6490000</v>
      </c>
      <c r="K679" s="34">
        <f t="shared" si="164"/>
        <v>1168200</v>
      </c>
      <c r="L679" s="34">
        <f t="shared" si="165"/>
        <v>7658200</v>
      </c>
      <c r="M679" s="17">
        <f>L679*0.05</f>
        <v>382910</v>
      </c>
      <c r="N679" s="17" t="s">
        <v>39</v>
      </c>
      <c r="O679" s="35" t="s">
        <v>49</v>
      </c>
      <c r="P679" s="36" t="str">
        <f t="shared" si="166"/>
        <v>Old Client</v>
      </c>
      <c r="Q679" s="39" t="str">
        <f t="shared" si="4"/>
        <v>No</v>
      </c>
      <c r="R679" s="40" t="str">
        <f t="shared" si="5"/>
        <v/>
      </c>
    </row>
    <row r="680" ht="14.25" customHeight="1" spans="1:18">
      <c r="A680" s="30" t="s">
        <v>761</v>
      </c>
      <c r="B680" s="17">
        <v>584</v>
      </c>
      <c r="C680" s="17" t="s">
        <v>35</v>
      </c>
      <c r="D680" s="17" t="s">
        <v>36</v>
      </c>
      <c r="E680" s="17" t="s">
        <v>37</v>
      </c>
      <c r="F680" s="31" t="str">
        <f>VLOOKUP(G680,'Policy Type'!$A:$B,2,FALSE)</f>
        <v>Liability</v>
      </c>
      <c r="G680" s="17" t="s">
        <v>38</v>
      </c>
      <c r="H680" s="32">
        <v>45212</v>
      </c>
      <c r="I680" s="32">
        <v>45242</v>
      </c>
      <c r="J680" s="34">
        <v>97700</v>
      </c>
      <c r="K680" s="34">
        <f t="shared" si="164"/>
        <v>17586</v>
      </c>
      <c r="L680" s="34">
        <f t="shared" si="165"/>
        <v>115286</v>
      </c>
      <c r="M680" s="17">
        <f>L680*0.2</f>
        <v>23057.2</v>
      </c>
      <c r="N680" s="17" t="s">
        <v>39</v>
      </c>
      <c r="O680" s="35" t="s">
        <v>49</v>
      </c>
      <c r="P680" s="36" t="str">
        <f t="shared" si="166"/>
        <v>Old Client</v>
      </c>
      <c r="Q680" s="39" t="str">
        <f t="shared" si="4"/>
        <v>Yes</v>
      </c>
      <c r="R680" s="40" t="str">
        <f t="shared" si="5"/>
        <v/>
      </c>
    </row>
    <row r="681" ht="14.25" customHeight="1" spans="1:18">
      <c r="A681" s="30" t="s">
        <v>762</v>
      </c>
      <c r="B681" s="17">
        <v>602</v>
      </c>
      <c r="C681" s="17" t="s">
        <v>42</v>
      </c>
      <c r="D681" s="17" t="s">
        <v>36</v>
      </c>
      <c r="E681" s="17" t="s">
        <v>763</v>
      </c>
      <c r="F681" s="31" t="str">
        <f>VLOOKUP(G681,'Policy Type'!$A:$B,2,FALSE)</f>
        <v>Others</v>
      </c>
      <c r="G681" s="17" t="s">
        <v>764</v>
      </c>
      <c r="H681" s="32">
        <v>45216</v>
      </c>
      <c r="I681" s="32">
        <v>45581</v>
      </c>
      <c r="J681" s="34">
        <v>6039200</v>
      </c>
      <c r="K681" s="34">
        <f t="shared" si="164"/>
        <v>1087056</v>
      </c>
      <c r="L681" s="34">
        <f t="shared" si="165"/>
        <v>7126256</v>
      </c>
      <c r="M681" s="17">
        <f>L681*0.15</f>
        <v>1068938.4</v>
      </c>
      <c r="N681" s="17" t="s">
        <v>52</v>
      </c>
      <c r="O681" s="35" t="s">
        <v>53</v>
      </c>
      <c r="P681" s="36" t="str">
        <f t="shared" si="166"/>
        <v>Old Client</v>
      </c>
      <c r="Q681" s="39" t="str">
        <f t="shared" si="4"/>
        <v>Yes</v>
      </c>
      <c r="R681" s="40" t="str">
        <f t="shared" si="5"/>
        <v>Cross-Sold</v>
      </c>
    </row>
    <row r="682" ht="14.25" customHeight="1" spans="1:18">
      <c r="A682" s="30" t="s">
        <v>765</v>
      </c>
      <c r="B682" s="17">
        <v>603</v>
      </c>
      <c r="C682" s="17" t="s">
        <v>57</v>
      </c>
      <c r="D682" s="17" t="s">
        <v>36</v>
      </c>
      <c r="E682" s="17" t="s">
        <v>43</v>
      </c>
      <c r="F682" s="31" t="str">
        <f>VLOOKUP(G682,'Policy Type'!$A:$B,2,FALSE)</f>
        <v>Liability</v>
      </c>
      <c r="G682" s="17" t="s">
        <v>86</v>
      </c>
      <c r="H682" s="32">
        <v>45212</v>
      </c>
      <c r="I682" s="32">
        <v>45577</v>
      </c>
      <c r="J682" s="34">
        <v>2950000</v>
      </c>
      <c r="K682" s="34">
        <f t="shared" si="164"/>
        <v>531000</v>
      </c>
      <c r="L682" s="34">
        <f t="shared" si="165"/>
        <v>3481000</v>
      </c>
      <c r="M682" s="17">
        <f>L682*0.2</f>
        <v>696200</v>
      </c>
      <c r="N682" s="17" t="s">
        <v>39</v>
      </c>
      <c r="O682" s="35" t="s">
        <v>49</v>
      </c>
      <c r="P682" s="36" t="str">
        <f t="shared" si="166"/>
        <v>New Client</v>
      </c>
      <c r="Q682" s="39" t="str">
        <f t="shared" si="4"/>
        <v>Yes</v>
      </c>
      <c r="R682" s="40" t="str">
        <f t="shared" si="5"/>
        <v/>
      </c>
    </row>
    <row r="683" ht="14.25" customHeight="1" spans="1:18">
      <c r="A683" s="30" t="s">
        <v>766</v>
      </c>
      <c r="B683" s="17">
        <v>403</v>
      </c>
      <c r="C683" s="17" t="s">
        <v>35</v>
      </c>
      <c r="D683" s="17" t="s">
        <v>36</v>
      </c>
      <c r="E683" s="17" t="s">
        <v>43</v>
      </c>
      <c r="F683" s="31" t="str">
        <f>VLOOKUP(G683,'Policy Type'!$A:$B,2,FALSE)</f>
        <v>Others</v>
      </c>
      <c r="G683" s="17" t="s">
        <v>478</v>
      </c>
      <c r="H683" s="32">
        <v>45213</v>
      </c>
      <c r="I683" s="32">
        <v>45578</v>
      </c>
      <c r="J683" s="34">
        <v>997500</v>
      </c>
      <c r="K683" s="34">
        <f t="shared" si="164"/>
        <v>179550</v>
      </c>
      <c r="L683" s="34">
        <f t="shared" si="165"/>
        <v>1177050</v>
      </c>
      <c r="M683" s="17">
        <f t="shared" ref="M683:M684" si="182">L683*0.15</f>
        <v>176557.5</v>
      </c>
      <c r="N683" s="17" t="s">
        <v>52</v>
      </c>
      <c r="O683" s="35" t="s">
        <v>53</v>
      </c>
      <c r="P683" s="36" t="str">
        <f t="shared" si="166"/>
        <v>Old Client</v>
      </c>
      <c r="Q683" s="39" t="str">
        <f t="shared" si="4"/>
        <v>No</v>
      </c>
      <c r="R683" s="40" t="str">
        <f t="shared" si="5"/>
        <v/>
      </c>
    </row>
    <row r="684" ht="14.25" customHeight="1" spans="1:18">
      <c r="A684" s="30" t="s">
        <v>767</v>
      </c>
      <c r="B684" s="17">
        <v>403</v>
      </c>
      <c r="C684" s="17" t="s">
        <v>57</v>
      </c>
      <c r="D684" s="17" t="s">
        <v>36</v>
      </c>
      <c r="E684" s="17" t="s">
        <v>43</v>
      </c>
      <c r="F684" s="31" t="str">
        <f>VLOOKUP(G684,'Policy Type'!$A:$B,2,FALSE)</f>
        <v>Others</v>
      </c>
      <c r="G684" s="17" t="s">
        <v>478</v>
      </c>
      <c r="H684" s="32">
        <v>45213</v>
      </c>
      <c r="I684" s="32">
        <v>45578</v>
      </c>
      <c r="J684" s="34">
        <v>456300</v>
      </c>
      <c r="K684" s="34">
        <f t="shared" si="164"/>
        <v>82134</v>
      </c>
      <c r="L684" s="34">
        <f t="shared" si="165"/>
        <v>538434</v>
      </c>
      <c r="M684" s="17">
        <f t="shared" si="182"/>
        <v>80765.1</v>
      </c>
      <c r="N684" s="17" t="s">
        <v>52</v>
      </c>
      <c r="O684" s="35" t="s">
        <v>53</v>
      </c>
      <c r="P684" s="36" t="str">
        <f t="shared" si="166"/>
        <v>Old Client</v>
      </c>
      <c r="Q684" s="39" t="str">
        <f t="shared" si="4"/>
        <v>No</v>
      </c>
      <c r="R684" s="40" t="str">
        <f t="shared" si="5"/>
        <v/>
      </c>
    </row>
    <row r="685" ht="14.25" customHeight="1" spans="1:18">
      <c r="A685" s="30" t="s">
        <v>768</v>
      </c>
      <c r="B685" s="17">
        <v>606</v>
      </c>
      <c r="C685" s="17" t="s">
        <v>42</v>
      </c>
      <c r="D685" s="17" t="s">
        <v>36</v>
      </c>
      <c r="E685" s="17" t="s">
        <v>37</v>
      </c>
      <c r="F685" s="31" t="str">
        <f>VLOOKUP(G685,'Policy Type'!$A:$B,2,FALSE)</f>
        <v>Liability</v>
      </c>
      <c r="G685" s="17" t="s">
        <v>38</v>
      </c>
      <c r="H685" s="32">
        <v>45213</v>
      </c>
      <c r="I685" s="32">
        <v>45243</v>
      </c>
      <c r="J685" s="34">
        <v>146800</v>
      </c>
      <c r="K685" s="34">
        <f t="shared" si="164"/>
        <v>26424</v>
      </c>
      <c r="L685" s="34">
        <f t="shared" si="165"/>
        <v>173224</v>
      </c>
      <c r="M685" s="17">
        <f>L685*0.2</f>
        <v>34644.8</v>
      </c>
      <c r="N685" s="17" t="s">
        <v>39</v>
      </c>
      <c r="O685" s="35" t="s">
        <v>49</v>
      </c>
      <c r="P685" s="36" t="str">
        <f t="shared" si="166"/>
        <v>Old Client</v>
      </c>
      <c r="Q685" s="39" t="str">
        <f t="shared" si="4"/>
        <v>Yes</v>
      </c>
      <c r="R685" s="40" t="str">
        <f t="shared" si="5"/>
        <v/>
      </c>
    </row>
    <row r="686" ht="14.25" customHeight="1" spans="1:18">
      <c r="A686" s="30" t="s">
        <v>769</v>
      </c>
      <c r="B686" s="17">
        <v>607</v>
      </c>
      <c r="C686" s="17" t="s">
        <v>46</v>
      </c>
      <c r="D686" s="17" t="s">
        <v>76</v>
      </c>
      <c r="E686" s="17" t="s">
        <v>221</v>
      </c>
      <c r="F686" s="31" t="str">
        <f>VLOOKUP(G686,'Policy Type'!$A:$B,2,FALSE)</f>
        <v>Liability</v>
      </c>
      <c r="G686" s="17" t="s">
        <v>38</v>
      </c>
      <c r="H686" s="32">
        <v>45212</v>
      </c>
      <c r="I686" s="32">
        <v>45577</v>
      </c>
      <c r="J686" s="34">
        <v>467900</v>
      </c>
      <c r="K686" s="34">
        <f t="shared" si="164"/>
        <v>84222</v>
      </c>
      <c r="L686" s="34">
        <f t="shared" si="165"/>
        <v>552122</v>
      </c>
      <c r="M686" s="17">
        <f>L686*0.05</f>
        <v>27606.1</v>
      </c>
      <c r="N686" s="17" t="s">
        <v>39</v>
      </c>
      <c r="O686" s="35" t="s">
        <v>49</v>
      </c>
      <c r="P686" s="36" t="str">
        <f t="shared" si="166"/>
        <v>Old Client</v>
      </c>
      <c r="Q686" s="39" t="str">
        <f t="shared" si="4"/>
        <v>Yes</v>
      </c>
      <c r="R686" s="40" t="str">
        <f t="shared" si="5"/>
        <v/>
      </c>
    </row>
    <row r="687" ht="14.25" customHeight="1" spans="1:18">
      <c r="A687" s="30" t="s">
        <v>770</v>
      </c>
      <c r="B687" s="17">
        <v>607</v>
      </c>
      <c r="C687" s="17" t="s">
        <v>57</v>
      </c>
      <c r="D687" s="17" t="s">
        <v>36</v>
      </c>
      <c r="E687" s="17" t="s">
        <v>221</v>
      </c>
      <c r="F687" s="31" t="str">
        <f>VLOOKUP(G687,'Policy Type'!$A:$B,2,FALSE)</f>
        <v>Liability</v>
      </c>
      <c r="G687" s="17" t="s">
        <v>38</v>
      </c>
      <c r="H687" s="32">
        <v>45212</v>
      </c>
      <c r="I687" s="32">
        <v>45577</v>
      </c>
      <c r="J687" s="34">
        <v>3969500</v>
      </c>
      <c r="K687" s="34">
        <f t="shared" si="164"/>
        <v>714510</v>
      </c>
      <c r="L687" s="34">
        <f t="shared" si="165"/>
        <v>4684010</v>
      </c>
      <c r="M687" s="17">
        <f t="shared" ref="M687:M690" si="183">L687*0.2</f>
        <v>936802</v>
      </c>
      <c r="N687" s="17" t="s">
        <v>39</v>
      </c>
      <c r="O687" s="35" t="s">
        <v>49</v>
      </c>
      <c r="P687" s="36" t="str">
        <f t="shared" si="166"/>
        <v>Old Client</v>
      </c>
      <c r="Q687" s="39" t="str">
        <f t="shared" si="4"/>
        <v>Yes</v>
      </c>
      <c r="R687" s="40" t="str">
        <f t="shared" si="5"/>
        <v/>
      </c>
    </row>
    <row r="688" ht="14.25" customHeight="1" spans="1:18">
      <c r="A688" s="30" t="s">
        <v>771</v>
      </c>
      <c r="B688" s="17">
        <v>608</v>
      </c>
      <c r="C688" s="17" t="s">
        <v>57</v>
      </c>
      <c r="D688" s="17" t="s">
        <v>36</v>
      </c>
      <c r="E688" s="17" t="s">
        <v>84</v>
      </c>
      <c r="F688" s="31" t="str">
        <f>VLOOKUP(G688,'Policy Type'!$A:$B,2,FALSE)</f>
        <v>Liability</v>
      </c>
      <c r="G688" s="17" t="s">
        <v>58</v>
      </c>
      <c r="H688" s="32">
        <v>45217</v>
      </c>
      <c r="I688" s="32">
        <v>45582</v>
      </c>
      <c r="J688" s="34">
        <v>5310000</v>
      </c>
      <c r="K688" s="34">
        <f t="shared" si="164"/>
        <v>955800</v>
      </c>
      <c r="L688" s="34">
        <f t="shared" si="165"/>
        <v>6265800</v>
      </c>
      <c r="M688" s="17">
        <f t="shared" si="183"/>
        <v>1253160</v>
      </c>
      <c r="N688" s="17" t="s">
        <v>39</v>
      </c>
      <c r="O688" s="35" t="s">
        <v>53</v>
      </c>
      <c r="P688" s="36" t="str">
        <f t="shared" si="166"/>
        <v>New Client</v>
      </c>
      <c r="Q688" s="39" t="str">
        <f t="shared" si="4"/>
        <v>Yes</v>
      </c>
      <c r="R688" s="40" t="str">
        <f t="shared" si="5"/>
        <v/>
      </c>
    </row>
    <row r="689" ht="14.25" customHeight="1" spans="1:18">
      <c r="A689" s="30" t="s">
        <v>772</v>
      </c>
      <c r="B689" s="17">
        <v>263</v>
      </c>
      <c r="C689" s="17" t="s">
        <v>35</v>
      </c>
      <c r="D689" s="17" t="s">
        <v>36</v>
      </c>
      <c r="E689" s="17" t="s">
        <v>37</v>
      </c>
      <c r="F689" s="31" t="str">
        <f>VLOOKUP(G689,'Policy Type'!$A:$B,2,FALSE)</f>
        <v>P&amp;C</v>
      </c>
      <c r="G689" s="17" t="s">
        <v>68</v>
      </c>
      <c r="H689" s="32">
        <v>45222</v>
      </c>
      <c r="I689" s="32">
        <v>45587</v>
      </c>
      <c r="J689" s="34">
        <v>1286554</v>
      </c>
      <c r="K689" s="34">
        <f t="shared" si="164"/>
        <v>231579.72</v>
      </c>
      <c r="L689" s="34">
        <f t="shared" si="165"/>
        <v>1518133.72</v>
      </c>
      <c r="M689" s="17">
        <f t="shared" si="183"/>
        <v>303626.744</v>
      </c>
      <c r="N689" s="17" t="s">
        <v>39</v>
      </c>
      <c r="O689" s="35" t="s">
        <v>53</v>
      </c>
      <c r="P689" s="36" t="str">
        <f t="shared" si="166"/>
        <v>Old Client</v>
      </c>
      <c r="Q689" s="39" t="str">
        <f t="shared" si="4"/>
        <v>No</v>
      </c>
      <c r="R689" s="40" t="str">
        <f t="shared" si="5"/>
        <v/>
      </c>
    </row>
    <row r="690" ht="14.25" customHeight="1" spans="1:18">
      <c r="A690" s="30" t="s">
        <v>773</v>
      </c>
      <c r="B690" s="17">
        <v>264</v>
      </c>
      <c r="C690" s="17" t="s">
        <v>35</v>
      </c>
      <c r="D690" s="17" t="s">
        <v>36</v>
      </c>
      <c r="E690" s="17" t="s">
        <v>43</v>
      </c>
      <c r="F690" s="31" t="str">
        <f>VLOOKUP(G690,'Policy Type'!$A:$B,2,FALSE)</f>
        <v>P&amp;C</v>
      </c>
      <c r="G690" s="17" t="s">
        <v>68</v>
      </c>
      <c r="H690" s="32">
        <v>45229</v>
      </c>
      <c r="I690" s="32">
        <v>45594</v>
      </c>
      <c r="J690" s="34">
        <v>1799618</v>
      </c>
      <c r="K690" s="34">
        <f t="shared" si="164"/>
        <v>323931.24</v>
      </c>
      <c r="L690" s="34">
        <f t="shared" si="165"/>
        <v>2123549.24</v>
      </c>
      <c r="M690" s="17">
        <f t="shared" si="183"/>
        <v>424709.848</v>
      </c>
      <c r="N690" s="17" t="s">
        <v>39</v>
      </c>
      <c r="O690" s="35" t="s">
        <v>53</v>
      </c>
      <c r="P690" s="36" t="str">
        <f t="shared" si="166"/>
        <v>Old Client</v>
      </c>
      <c r="Q690" s="39" t="str">
        <f t="shared" si="4"/>
        <v>Yes</v>
      </c>
      <c r="R690" s="40" t="str">
        <f t="shared" si="5"/>
        <v>Cross-Sold</v>
      </c>
    </row>
    <row r="691" ht="14.25" customHeight="1" spans="1:18">
      <c r="A691" s="30" t="s">
        <v>774</v>
      </c>
      <c r="B691" s="17">
        <v>609</v>
      </c>
      <c r="C691" s="17" t="s">
        <v>57</v>
      </c>
      <c r="D691" s="17" t="s">
        <v>36</v>
      </c>
      <c r="E691" s="17" t="s">
        <v>60</v>
      </c>
      <c r="F691" s="31" t="str">
        <f>VLOOKUP(G691,'Policy Type'!$A:$B,2,FALSE)</f>
        <v>Others</v>
      </c>
      <c r="G691" s="17" t="s">
        <v>245</v>
      </c>
      <c r="H691" s="32">
        <v>45215</v>
      </c>
      <c r="I691" s="32">
        <v>45580</v>
      </c>
      <c r="J691" s="34">
        <v>581900</v>
      </c>
      <c r="K691" s="34">
        <f t="shared" si="164"/>
        <v>104742</v>
      </c>
      <c r="L691" s="34">
        <f t="shared" si="165"/>
        <v>686642</v>
      </c>
      <c r="M691" s="17">
        <f>L691*0.15</f>
        <v>102996.3</v>
      </c>
      <c r="N691" s="17" t="s">
        <v>52</v>
      </c>
      <c r="O691" s="35" t="s">
        <v>53</v>
      </c>
      <c r="P691" s="36" t="str">
        <f t="shared" si="166"/>
        <v>Old Client</v>
      </c>
      <c r="Q691" s="39" t="str">
        <f t="shared" si="4"/>
        <v>No</v>
      </c>
      <c r="R691" s="40" t="str">
        <f t="shared" si="5"/>
        <v/>
      </c>
    </row>
    <row r="692" ht="14.25" customHeight="1" spans="1:18">
      <c r="A692" s="30" t="s">
        <v>775</v>
      </c>
      <c r="B692" s="17">
        <v>610</v>
      </c>
      <c r="C692" s="17" t="s">
        <v>46</v>
      </c>
      <c r="D692" s="17" t="s">
        <v>47</v>
      </c>
      <c r="E692" s="17" t="s">
        <v>60</v>
      </c>
      <c r="F692" s="31" t="str">
        <f>VLOOKUP(G692,'Policy Type'!$A:$B,2,FALSE)</f>
        <v>Others</v>
      </c>
      <c r="G692" s="17" t="s">
        <v>170</v>
      </c>
      <c r="H692" s="32">
        <v>45215</v>
      </c>
      <c r="I692" s="32">
        <v>45580</v>
      </c>
      <c r="J692" s="34">
        <v>1848700</v>
      </c>
      <c r="K692" s="34">
        <f t="shared" si="164"/>
        <v>332766</v>
      </c>
      <c r="L692" s="34">
        <f t="shared" si="165"/>
        <v>2181466</v>
      </c>
      <c r="M692" s="17">
        <f>L692*0.05</f>
        <v>109073.3</v>
      </c>
      <c r="N692" s="17" t="s">
        <v>52</v>
      </c>
      <c r="O692" s="35" t="s">
        <v>53</v>
      </c>
      <c r="P692" s="36" t="str">
        <f t="shared" si="166"/>
        <v>New Client</v>
      </c>
      <c r="Q692" s="39" t="str">
        <f t="shared" si="4"/>
        <v>No</v>
      </c>
      <c r="R692" s="40" t="str">
        <f t="shared" si="5"/>
        <v/>
      </c>
    </row>
    <row r="693" ht="14.25" customHeight="1" spans="1:18">
      <c r="A693" s="30" t="s">
        <v>776</v>
      </c>
      <c r="B693" s="17">
        <v>294</v>
      </c>
      <c r="C693" s="17" t="s">
        <v>35</v>
      </c>
      <c r="D693" s="17" t="s">
        <v>36</v>
      </c>
      <c r="E693" s="17" t="s">
        <v>37</v>
      </c>
      <c r="F693" s="31" t="str">
        <f>VLOOKUP(G693,'Policy Type'!$A:$B,2,FALSE)</f>
        <v>P&amp;C</v>
      </c>
      <c r="G693" s="17" t="s">
        <v>80</v>
      </c>
      <c r="H693" s="32">
        <v>45212</v>
      </c>
      <c r="I693" s="32">
        <v>45212</v>
      </c>
      <c r="J693" s="34">
        <v>238300</v>
      </c>
      <c r="K693" s="34">
        <f t="shared" si="164"/>
        <v>42894</v>
      </c>
      <c r="L693" s="34">
        <f t="shared" si="165"/>
        <v>281194</v>
      </c>
      <c r="M693" s="17">
        <f>L693*0.2</f>
        <v>56238.8</v>
      </c>
      <c r="N693" s="17" t="s">
        <v>39</v>
      </c>
      <c r="O693" s="35" t="s">
        <v>49</v>
      </c>
      <c r="P693" s="36" t="str">
        <f t="shared" si="166"/>
        <v>Old Client</v>
      </c>
      <c r="Q693" s="39" t="str">
        <f t="shared" si="4"/>
        <v>Yes</v>
      </c>
      <c r="R693" s="40" t="str">
        <f t="shared" si="5"/>
        <v>Cross-Sold</v>
      </c>
    </row>
    <row r="694" ht="14.25" customHeight="1" spans="1:18">
      <c r="A694" s="30" t="s">
        <v>777</v>
      </c>
      <c r="B694" s="17">
        <v>295</v>
      </c>
      <c r="C694" s="17" t="s">
        <v>46</v>
      </c>
      <c r="D694" s="17" t="s">
        <v>88</v>
      </c>
      <c r="E694" s="17" t="s">
        <v>37</v>
      </c>
      <c r="F694" s="31" t="str">
        <f>VLOOKUP(G694,'Policy Type'!$A:$B,2,FALSE)</f>
        <v>P&amp;C</v>
      </c>
      <c r="G694" s="17" t="s">
        <v>80</v>
      </c>
      <c r="H694" s="32">
        <v>45212</v>
      </c>
      <c r="I694" s="32">
        <v>45212</v>
      </c>
      <c r="J694" s="34">
        <v>675100</v>
      </c>
      <c r="K694" s="34">
        <f t="shared" si="164"/>
        <v>121518</v>
      </c>
      <c r="L694" s="34">
        <f t="shared" si="165"/>
        <v>796618</v>
      </c>
      <c r="M694" s="17">
        <f>L694*0.05</f>
        <v>39830.9</v>
      </c>
      <c r="N694" s="17" t="s">
        <v>39</v>
      </c>
      <c r="O694" s="35" t="s">
        <v>49</v>
      </c>
      <c r="P694" s="36" t="str">
        <f t="shared" si="166"/>
        <v>Old Client</v>
      </c>
      <c r="Q694" s="39" t="str">
        <f t="shared" si="4"/>
        <v>Yes</v>
      </c>
      <c r="R694" s="40" t="str">
        <f t="shared" si="5"/>
        <v>Cross-Sold</v>
      </c>
    </row>
    <row r="695" ht="14.25" customHeight="1" spans="1:18">
      <c r="A695" s="30" t="s">
        <v>778</v>
      </c>
      <c r="B695" s="17">
        <v>611</v>
      </c>
      <c r="C695" s="17" t="s">
        <v>42</v>
      </c>
      <c r="D695" s="17" t="s">
        <v>36</v>
      </c>
      <c r="E695" s="17" t="s">
        <v>43</v>
      </c>
      <c r="F695" s="31" t="str">
        <f>VLOOKUP(G695,'Policy Type'!$A:$B,2,FALSE)</f>
        <v>Liability</v>
      </c>
      <c r="G695" s="17" t="s">
        <v>86</v>
      </c>
      <c r="H695" s="32">
        <v>45215</v>
      </c>
      <c r="I695" s="32">
        <v>45580</v>
      </c>
      <c r="J695" s="34">
        <v>11800000</v>
      </c>
      <c r="K695" s="34">
        <f t="shared" si="164"/>
        <v>2124000</v>
      </c>
      <c r="L695" s="34">
        <f t="shared" si="165"/>
        <v>13924000</v>
      </c>
      <c r="M695" s="17">
        <f>L695*0.2</f>
        <v>2784800</v>
      </c>
      <c r="N695" s="17" t="s">
        <v>39</v>
      </c>
      <c r="O695" s="35" t="s">
        <v>53</v>
      </c>
      <c r="P695" s="36" t="str">
        <f t="shared" si="166"/>
        <v>Old Client</v>
      </c>
      <c r="Q695" s="39" t="str">
        <f t="shared" si="4"/>
        <v>Yes</v>
      </c>
      <c r="R695" s="40" t="str">
        <f t="shared" si="5"/>
        <v/>
      </c>
    </row>
    <row r="696" ht="14.25" customHeight="1" spans="1:18">
      <c r="A696" s="30" t="s">
        <v>779</v>
      </c>
      <c r="B696" s="17">
        <v>612</v>
      </c>
      <c r="C696" s="17" t="s">
        <v>46</v>
      </c>
      <c r="D696" s="17" t="s">
        <v>66</v>
      </c>
      <c r="E696" s="17" t="s">
        <v>780</v>
      </c>
      <c r="F696" s="31" t="str">
        <f>VLOOKUP(G696,'Policy Type'!$A:$B,2,FALSE)</f>
        <v>P&amp;C</v>
      </c>
      <c r="G696" s="17" t="s">
        <v>68</v>
      </c>
      <c r="H696" s="32">
        <v>45217</v>
      </c>
      <c r="I696" s="32">
        <v>45582</v>
      </c>
      <c r="J696" s="34">
        <v>2611930</v>
      </c>
      <c r="K696" s="34">
        <f t="shared" si="164"/>
        <v>470147.4</v>
      </c>
      <c r="L696" s="34">
        <f t="shared" si="165"/>
        <v>3082077.4</v>
      </c>
      <c r="M696" s="17">
        <f>L696*0.05</f>
        <v>154103.87</v>
      </c>
      <c r="N696" s="17" t="s">
        <v>39</v>
      </c>
      <c r="O696" s="35" t="s">
        <v>40</v>
      </c>
      <c r="P696" s="36" t="str">
        <f t="shared" si="166"/>
        <v>New Client</v>
      </c>
      <c r="Q696" s="39" t="str">
        <f t="shared" si="4"/>
        <v>No</v>
      </c>
      <c r="R696" s="40" t="str">
        <f t="shared" si="5"/>
        <v/>
      </c>
    </row>
    <row r="697" ht="14.25" customHeight="1" spans="1:18">
      <c r="A697" s="30" t="s">
        <v>781</v>
      </c>
      <c r="B697" s="17">
        <v>613</v>
      </c>
      <c r="C697" s="17" t="s">
        <v>35</v>
      </c>
      <c r="D697" s="17" t="s">
        <v>36</v>
      </c>
      <c r="E697" s="17" t="s">
        <v>132</v>
      </c>
      <c r="F697" s="31" t="str">
        <f>VLOOKUP(G697,'Policy Type'!$A:$B,2,FALSE)</f>
        <v>Others</v>
      </c>
      <c r="G697" s="17" t="s">
        <v>111</v>
      </c>
      <c r="H697" s="32">
        <v>45217</v>
      </c>
      <c r="I697" s="32">
        <v>45230</v>
      </c>
      <c r="J697" s="34">
        <v>206700</v>
      </c>
      <c r="K697" s="34">
        <f t="shared" si="164"/>
        <v>37206</v>
      </c>
      <c r="L697" s="34">
        <f t="shared" si="165"/>
        <v>243906</v>
      </c>
      <c r="M697" s="17">
        <f>L697*0.15</f>
        <v>36585.9</v>
      </c>
      <c r="N697" s="17" t="s">
        <v>52</v>
      </c>
      <c r="O697" s="35" t="s">
        <v>49</v>
      </c>
      <c r="P697" s="36" t="str">
        <f t="shared" si="166"/>
        <v>New Client</v>
      </c>
      <c r="Q697" s="39" t="str">
        <f t="shared" si="4"/>
        <v>No</v>
      </c>
      <c r="R697" s="40" t="str">
        <f t="shared" si="5"/>
        <v/>
      </c>
    </row>
    <row r="698" ht="14.25" customHeight="1" spans="1:18">
      <c r="A698" s="30" t="s">
        <v>782</v>
      </c>
      <c r="B698" s="17">
        <v>614</v>
      </c>
      <c r="C698" s="17" t="s">
        <v>46</v>
      </c>
      <c r="D698" s="17" t="s">
        <v>88</v>
      </c>
      <c r="E698" s="17" t="s">
        <v>43</v>
      </c>
      <c r="F698" s="31" t="str">
        <f>VLOOKUP(G698,'Policy Type'!$A:$B,2,FALSE)</f>
        <v>P&amp;C</v>
      </c>
      <c r="G698" s="17" t="s">
        <v>55</v>
      </c>
      <c r="H698" s="32">
        <v>45230</v>
      </c>
      <c r="I698" s="32">
        <v>45595</v>
      </c>
      <c r="J698" s="34">
        <v>141246</v>
      </c>
      <c r="K698" s="34">
        <f t="shared" si="164"/>
        <v>25424.28</v>
      </c>
      <c r="L698" s="34">
        <f t="shared" si="165"/>
        <v>166670.28</v>
      </c>
      <c r="M698" s="17">
        <f t="shared" ref="M698:M700" si="184">L698*0.05</f>
        <v>8333.514</v>
      </c>
      <c r="N698" s="17" t="s">
        <v>52</v>
      </c>
      <c r="O698" s="35" t="s">
        <v>53</v>
      </c>
      <c r="P698" s="36" t="str">
        <f t="shared" si="166"/>
        <v>Old Client</v>
      </c>
      <c r="Q698" s="39" t="str">
        <f t="shared" si="4"/>
        <v>Yes</v>
      </c>
      <c r="R698" s="40" t="str">
        <f t="shared" si="5"/>
        <v>Cross-Sold</v>
      </c>
    </row>
    <row r="699" ht="14.25" customHeight="1" spans="1:18">
      <c r="A699" s="30" t="s">
        <v>783</v>
      </c>
      <c r="B699" s="17">
        <v>211</v>
      </c>
      <c r="C699" s="17" t="s">
        <v>46</v>
      </c>
      <c r="D699" s="17" t="s">
        <v>66</v>
      </c>
      <c r="E699" s="17" t="s">
        <v>37</v>
      </c>
      <c r="F699" s="31" t="str">
        <f>VLOOKUP(G699,'Policy Type'!$A:$B,2,FALSE)</f>
        <v>P&amp;C</v>
      </c>
      <c r="G699" s="17" t="s">
        <v>80</v>
      </c>
      <c r="H699" s="32">
        <v>45216</v>
      </c>
      <c r="I699" s="32">
        <v>45216</v>
      </c>
      <c r="J699" s="34">
        <v>146500</v>
      </c>
      <c r="K699" s="34">
        <f t="shared" si="164"/>
        <v>26370</v>
      </c>
      <c r="L699" s="34">
        <f t="shared" si="165"/>
        <v>172870</v>
      </c>
      <c r="M699" s="17">
        <f t="shared" si="184"/>
        <v>8643.5</v>
      </c>
      <c r="N699" s="17" t="s">
        <v>39</v>
      </c>
      <c r="O699" s="35" t="s">
        <v>49</v>
      </c>
      <c r="P699" s="36" t="str">
        <f t="shared" si="166"/>
        <v>Old Client</v>
      </c>
      <c r="Q699" s="39" t="str">
        <f t="shared" si="4"/>
        <v>Yes</v>
      </c>
      <c r="R699" s="40" t="str">
        <f t="shared" si="5"/>
        <v>Cross-Sold</v>
      </c>
    </row>
    <row r="700" ht="14.25" customHeight="1" spans="1:18">
      <c r="A700" s="30" t="s">
        <v>784</v>
      </c>
      <c r="B700" s="17">
        <v>615</v>
      </c>
      <c r="C700" s="17" t="s">
        <v>46</v>
      </c>
      <c r="D700" s="17" t="s">
        <v>88</v>
      </c>
      <c r="E700" s="17" t="s">
        <v>43</v>
      </c>
      <c r="F700" s="31" t="str">
        <f>VLOOKUP(G700,'Policy Type'!$A:$B,2,FALSE)</f>
        <v>P&amp;C</v>
      </c>
      <c r="G700" s="17" t="s">
        <v>55</v>
      </c>
      <c r="H700" s="32">
        <v>45222</v>
      </c>
      <c r="I700" s="32">
        <v>45587</v>
      </c>
      <c r="J700" s="34">
        <v>244732</v>
      </c>
      <c r="K700" s="34">
        <f t="shared" si="164"/>
        <v>44051.76</v>
      </c>
      <c r="L700" s="34">
        <f t="shared" si="165"/>
        <v>288783.76</v>
      </c>
      <c r="M700" s="17">
        <f t="shared" si="184"/>
        <v>14439.188</v>
      </c>
      <c r="N700" s="17" t="s">
        <v>52</v>
      </c>
      <c r="O700" s="35" t="s">
        <v>53</v>
      </c>
      <c r="P700" s="36" t="str">
        <f t="shared" si="166"/>
        <v>New Client</v>
      </c>
      <c r="Q700" s="39" t="str">
        <f t="shared" si="4"/>
        <v>No</v>
      </c>
      <c r="R700" s="40" t="str">
        <f t="shared" si="5"/>
        <v/>
      </c>
    </row>
    <row r="701" ht="14.25" customHeight="1" spans="1:18">
      <c r="A701" s="30" t="s">
        <v>785</v>
      </c>
      <c r="B701" s="17">
        <v>616</v>
      </c>
      <c r="C701" s="17" t="s">
        <v>57</v>
      </c>
      <c r="D701" s="17" t="s">
        <v>36</v>
      </c>
      <c r="E701" s="17" t="s">
        <v>37</v>
      </c>
      <c r="F701" s="31" t="str">
        <f>VLOOKUP(G701,'Policy Type'!$A:$B,2,FALSE)</f>
        <v>Liability</v>
      </c>
      <c r="G701" s="17" t="s">
        <v>38</v>
      </c>
      <c r="H701" s="32">
        <v>45215</v>
      </c>
      <c r="I701" s="32">
        <v>45488</v>
      </c>
      <c r="J701" s="34">
        <v>286700</v>
      </c>
      <c r="K701" s="34">
        <f t="shared" si="164"/>
        <v>51606</v>
      </c>
      <c r="L701" s="34">
        <f t="shared" si="165"/>
        <v>338306</v>
      </c>
      <c r="M701" s="17">
        <f>L701*0.2</f>
        <v>67661.2</v>
      </c>
      <c r="N701" s="17" t="s">
        <v>52</v>
      </c>
      <c r="O701" s="35" t="s">
        <v>49</v>
      </c>
      <c r="P701" s="36" t="str">
        <f t="shared" si="166"/>
        <v>New Client</v>
      </c>
      <c r="Q701" s="39" t="str">
        <f t="shared" si="4"/>
        <v>Yes</v>
      </c>
      <c r="R701" s="40" t="str">
        <f t="shared" si="5"/>
        <v/>
      </c>
    </row>
    <row r="702" ht="14.25" customHeight="1" spans="1:18">
      <c r="A702" s="30" t="s">
        <v>786</v>
      </c>
      <c r="B702" s="17">
        <v>617</v>
      </c>
      <c r="C702" s="17" t="s">
        <v>57</v>
      </c>
      <c r="D702" s="17" t="s">
        <v>36</v>
      </c>
      <c r="E702" s="17" t="s">
        <v>43</v>
      </c>
      <c r="F702" s="31" t="str">
        <f>VLOOKUP(G702,'Policy Type'!$A:$B,2,FALSE)</f>
        <v>Others</v>
      </c>
      <c r="G702" s="17" t="s">
        <v>168</v>
      </c>
      <c r="H702" s="32">
        <v>45216</v>
      </c>
      <c r="I702" s="32">
        <v>45581</v>
      </c>
      <c r="J702" s="34">
        <v>65100</v>
      </c>
      <c r="K702" s="34">
        <f t="shared" si="164"/>
        <v>11718</v>
      </c>
      <c r="L702" s="34">
        <f t="shared" si="165"/>
        <v>76818</v>
      </c>
      <c r="M702" s="17">
        <f>L702*0.15</f>
        <v>11522.7</v>
      </c>
      <c r="N702" s="17" t="s">
        <v>52</v>
      </c>
      <c r="O702" s="35" t="s">
        <v>53</v>
      </c>
      <c r="P702" s="36" t="str">
        <f t="shared" si="166"/>
        <v>New Client</v>
      </c>
      <c r="Q702" s="39" t="str">
        <f t="shared" si="4"/>
        <v>No</v>
      </c>
      <c r="R702" s="40" t="str">
        <f t="shared" si="5"/>
        <v/>
      </c>
    </row>
    <row r="703" ht="14.25" customHeight="1" spans="1:18">
      <c r="A703" s="30" t="s">
        <v>787</v>
      </c>
      <c r="B703" s="17">
        <v>84</v>
      </c>
      <c r="C703" s="17" t="s">
        <v>42</v>
      </c>
      <c r="D703" s="17" t="s">
        <v>36</v>
      </c>
      <c r="E703" s="17" t="s">
        <v>43</v>
      </c>
      <c r="F703" s="31" t="str">
        <f>VLOOKUP(G703,'Policy Type'!$A:$B,2,FALSE)</f>
        <v>P&amp;C</v>
      </c>
      <c r="G703" s="17" t="s">
        <v>55</v>
      </c>
      <c r="H703" s="32">
        <v>45216</v>
      </c>
      <c r="I703" s="32">
        <v>45581</v>
      </c>
      <c r="J703" s="34">
        <v>102542</v>
      </c>
      <c r="K703" s="34">
        <f t="shared" si="164"/>
        <v>18457.56</v>
      </c>
      <c r="L703" s="34">
        <f t="shared" si="165"/>
        <v>120999.56</v>
      </c>
      <c r="M703" s="17">
        <f t="shared" ref="M703:M704" si="185">L703*0.2</f>
        <v>24199.912</v>
      </c>
      <c r="N703" s="17" t="s">
        <v>39</v>
      </c>
      <c r="O703" s="35" t="s">
        <v>53</v>
      </c>
      <c r="P703" s="36" t="str">
        <f t="shared" si="166"/>
        <v>Old Client</v>
      </c>
      <c r="Q703" s="39" t="str">
        <f t="shared" si="4"/>
        <v>No</v>
      </c>
      <c r="R703" s="40" t="str">
        <f t="shared" si="5"/>
        <v/>
      </c>
    </row>
    <row r="704" ht="14.25" customHeight="1" spans="1:18">
      <c r="A704" s="30" t="s">
        <v>788</v>
      </c>
      <c r="B704" s="17">
        <v>618</v>
      </c>
      <c r="C704" s="17" t="s">
        <v>42</v>
      </c>
      <c r="D704" s="17" t="s">
        <v>36</v>
      </c>
      <c r="E704" s="17" t="s">
        <v>37</v>
      </c>
      <c r="F704" s="31" t="str">
        <f>VLOOKUP(G704,'Policy Type'!$A:$B,2,FALSE)</f>
        <v>P&amp;C</v>
      </c>
      <c r="G704" s="17" t="s">
        <v>68</v>
      </c>
      <c r="H704" s="32">
        <v>45228</v>
      </c>
      <c r="I704" s="32">
        <v>45593</v>
      </c>
      <c r="J704" s="34">
        <v>1364316</v>
      </c>
      <c r="K704" s="34">
        <f t="shared" si="164"/>
        <v>245576.88</v>
      </c>
      <c r="L704" s="34">
        <f t="shared" si="165"/>
        <v>1609892.88</v>
      </c>
      <c r="M704" s="17">
        <f t="shared" si="185"/>
        <v>321978.576</v>
      </c>
      <c r="N704" s="17" t="s">
        <v>52</v>
      </c>
      <c r="O704" s="35" t="s">
        <v>53</v>
      </c>
      <c r="P704" s="36" t="str">
        <f t="shared" si="166"/>
        <v>Old Client</v>
      </c>
      <c r="Q704" s="39" t="str">
        <f t="shared" si="4"/>
        <v>Yes</v>
      </c>
      <c r="R704" s="40" t="str">
        <f t="shared" si="5"/>
        <v>Cross-Sold</v>
      </c>
    </row>
    <row r="705" ht="14.25" customHeight="1" spans="1:18">
      <c r="A705" s="30" t="s">
        <v>789</v>
      </c>
      <c r="B705" s="17">
        <v>392</v>
      </c>
      <c r="C705" s="17" t="s">
        <v>57</v>
      </c>
      <c r="D705" s="17" t="s">
        <v>36</v>
      </c>
      <c r="E705" s="17" t="s">
        <v>43</v>
      </c>
      <c r="F705" s="31" t="str">
        <f>VLOOKUP(G705,'Policy Type'!$A:$B,2,FALSE)</f>
        <v>Others</v>
      </c>
      <c r="G705" s="17" t="s">
        <v>154</v>
      </c>
      <c r="H705" s="32">
        <v>45226</v>
      </c>
      <c r="I705" s="32">
        <v>45591</v>
      </c>
      <c r="J705" s="34">
        <v>1423400</v>
      </c>
      <c r="K705" s="34">
        <f t="shared" si="164"/>
        <v>256212</v>
      </c>
      <c r="L705" s="34">
        <f t="shared" si="165"/>
        <v>1679612</v>
      </c>
      <c r="M705" s="17">
        <f t="shared" ref="M705:M706" si="186">L705*0.15</f>
        <v>251941.8</v>
      </c>
      <c r="N705" s="17" t="s">
        <v>52</v>
      </c>
      <c r="O705" s="35" t="s">
        <v>53</v>
      </c>
      <c r="P705" s="36" t="str">
        <f t="shared" si="166"/>
        <v>Old Client</v>
      </c>
      <c r="Q705" s="39" t="str">
        <f t="shared" si="4"/>
        <v>No</v>
      </c>
      <c r="R705" s="40" t="str">
        <f t="shared" si="5"/>
        <v/>
      </c>
    </row>
    <row r="706" ht="14.25" customHeight="1" spans="1:18">
      <c r="A706" s="30" t="s">
        <v>790</v>
      </c>
      <c r="B706" s="17">
        <v>619</v>
      </c>
      <c r="C706" s="17" t="s">
        <v>42</v>
      </c>
      <c r="D706" s="17" t="s">
        <v>36</v>
      </c>
      <c r="E706" s="17" t="s">
        <v>91</v>
      </c>
      <c r="F706" s="31" t="str">
        <f>VLOOKUP(G706,'Policy Type'!$A:$B,2,FALSE)</f>
        <v>Others</v>
      </c>
      <c r="G706" s="17" t="s">
        <v>791</v>
      </c>
      <c r="H706" s="32">
        <v>45214</v>
      </c>
      <c r="I706" s="32">
        <v>45579</v>
      </c>
      <c r="J706" s="34">
        <v>513300</v>
      </c>
      <c r="K706" s="34">
        <f t="shared" si="164"/>
        <v>92394</v>
      </c>
      <c r="L706" s="34">
        <f t="shared" si="165"/>
        <v>605694</v>
      </c>
      <c r="M706" s="17">
        <f t="shared" si="186"/>
        <v>90854.1</v>
      </c>
      <c r="N706" s="17" t="s">
        <v>39</v>
      </c>
      <c r="O706" s="35" t="s">
        <v>53</v>
      </c>
      <c r="P706" s="36" t="str">
        <f t="shared" si="166"/>
        <v>New Client</v>
      </c>
      <c r="Q706" s="39" t="str">
        <f t="shared" si="4"/>
        <v>No</v>
      </c>
      <c r="R706" s="40" t="str">
        <f t="shared" si="5"/>
        <v/>
      </c>
    </row>
    <row r="707" ht="14.25" customHeight="1" spans="1:18">
      <c r="A707" s="30" t="s">
        <v>792</v>
      </c>
      <c r="B707" s="17">
        <v>620</v>
      </c>
      <c r="C707" s="17" t="s">
        <v>42</v>
      </c>
      <c r="D707" s="17" t="s">
        <v>36</v>
      </c>
      <c r="E707" s="17" t="s">
        <v>37</v>
      </c>
      <c r="F707" s="31" t="str">
        <f>VLOOKUP(G707,'Policy Type'!$A:$B,2,FALSE)</f>
        <v>Liability</v>
      </c>
      <c r="G707" s="17" t="s">
        <v>38</v>
      </c>
      <c r="H707" s="32">
        <v>45213</v>
      </c>
      <c r="I707" s="32">
        <v>45578</v>
      </c>
      <c r="J707" s="34">
        <v>301000</v>
      </c>
      <c r="K707" s="34">
        <f t="shared" si="164"/>
        <v>54180</v>
      </c>
      <c r="L707" s="34">
        <f t="shared" si="165"/>
        <v>355180</v>
      </c>
      <c r="M707" s="17">
        <f>L707*0.2</f>
        <v>71036</v>
      </c>
      <c r="N707" s="17" t="s">
        <v>39</v>
      </c>
      <c r="O707" s="35" t="s">
        <v>49</v>
      </c>
      <c r="P707" s="36" t="str">
        <f t="shared" si="166"/>
        <v>New Client</v>
      </c>
      <c r="Q707" s="39" t="str">
        <f t="shared" si="4"/>
        <v>Yes</v>
      </c>
      <c r="R707" s="40" t="str">
        <f t="shared" si="5"/>
        <v/>
      </c>
    </row>
    <row r="708" ht="14.25" customHeight="1" spans="1:18">
      <c r="A708" s="30"/>
      <c r="B708" s="17"/>
      <c r="C708" s="17"/>
      <c r="D708" s="17"/>
      <c r="E708" s="17"/>
      <c r="F708" s="31"/>
      <c r="G708" s="17"/>
      <c r="H708" s="32"/>
      <c r="I708" s="32"/>
      <c r="J708" s="34"/>
      <c r="K708" s="34"/>
      <c r="L708" s="17"/>
      <c r="M708" s="17"/>
      <c r="N708" s="17" t="s">
        <v>39</v>
      </c>
      <c r="O708" s="35" t="s">
        <v>277</v>
      </c>
      <c r="P708" s="36"/>
      <c r="Q708" s="39" t="str">
        <f t="shared" si="4"/>
        <v>No</v>
      </c>
      <c r="R708" s="40" t="str">
        <f t="shared" si="5"/>
        <v/>
      </c>
    </row>
    <row r="709" ht="14.25" customHeight="1" spans="1:18">
      <c r="A709" s="30"/>
      <c r="B709" s="17"/>
      <c r="C709" s="17"/>
      <c r="D709" s="17"/>
      <c r="E709" s="17"/>
      <c r="F709" s="31"/>
      <c r="G709" s="17"/>
      <c r="H709" s="32"/>
      <c r="I709" s="32"/>
      <c r="J709" s="34"/>
      <c r="K709" s="34"/>
      <c r="L709" s="17"/>
      <c r="M709" s="17"/>
      <c r="N709" s="17" t="s">
        <v>39</v>
      </c>
      <c r="O709" s="35" t="s">
        <v>277</v>
      </c>
      <c r="P709" s="36"/>
      <c r="Q709" s="39" t="str">
        <f t="shared" si="4"/>
        <v>No</v>
      </c>
      <c r="R709" s="40" t="str">
        <f t="shared" si="5"/>
        <v/>
      </c>
    </row>
    <row r="710" ht="14.25" customHeight="1" spans="1:18">
      <c r="A710" s="30"/>
      <c r="B710" s="17"/>
      <c r="C710" s="17"/>
      <c r="D710" s="17"/>
      <c r="E710" s="17"/>
      <c r="F710" s="31"/>
      <c r="G710" s="17"/>
      <c r="H710" s="32"/>
      <c r="I710" s="32"/>
      <c r="J710" s="34"/>
      <c r="K710" s="34"/>
      <c r="L710" s="17"/>
      <c r="M710" s="17"/>
      <c r="N710" s="17" t="s">
        <v>39</v>
      </c>
      <c r="O710" s="35" t="s">
        <v>277</v>
      </c>
      <c r="P710" s="36"/>
      <c r="Q710" s="39" t="str">
        <f t="shared" si="4"/>
        <v>No</v>
      </c>
      <c r="R710" s="40" t="str">
        <f t="shared" si="5"/>
        <v/>
      </c>
    </row>
    <row r="711" ht="14.25" customHeight="1" spans="1:18">
      <c r="A711" s="30"/>
      <c r="B711" s="17"/>
      <c r="C711" s="17"/>
      <c r="D711" s="17"/>
      <c r="E711" s="17"/>
      <c r="F711" s="31"/>
      <c r="G711" s="17"/>
      <c r="H711" s="32"/>
      <c r="I711" s="32"/>
      <c r="J711" s="34"/>
      <c r="K711" s="34"/>
      <c r="L711" s="17"/>
      <c r="M711" s="17"/>
      <c r="N711" s="17" t="s">
        <v>39</v>
      </c>
      <c r="O711" s="35" t="s">
        <v>277</v>
      </c>
      <c r="P711" s="36"/>
      <c r="Q711" s="39" t="str">
        <f t="shared" si="4"/>
        <v>No</v>
      </c>
      <c r="R711" s="40" t="str">
        <f t="shared" si="5"/>
        <v/>
      </c>
    </row>
    <row r="712" ht="14.25" customHeight="1" spans="1:18">
      <c r="A712" s="30"/>
      <c r="B712" s="17"/>
      <c r="C712" s="17"/>
      <c r="D712" s="17"/>
      <c r="E712" s="17"/>
      <c r="F712" s="31"/>
      <c r="G712" s="17"/>
      <c r="H712" s="32"/>
      <c r="I712" s="32"/>
      <c r="J712" s="34"/>
      <c r="K712" s="34"/>
      <c r="L712" s="17"/>
      <c r="M712" s="17"/>
      <c r="N712" s="17" t="s">
        <v>52</v>
      </c>
      <c r="O712" s="35" t="s">
        <v>277</v>
      </c>
      <c r="P712" s="36"/>
      <c r="Q712" s="39" t="str">
        <f t="shared" si="4"/>
        <v>No</v>
      </c>
      <c r="R712" s="40" t="str">
        <f t="shared" si="5"/>
        <v/>
      </c>
    </row>
    <row r="713" ht="14.25" customHeight="1" spans="1:18">
      <c r="A713" s="30"/>
      <c r="B713" s="17"/>
      <c r="C713" s="17"/>
      <c r="D713" s="17"/>
      <c r="E713" s="17"/>
      <c r="F713" s="31"/>
      <c r="G713" s="17"/>
      <c r="H713" s="32"/>
      <c r="I713" s="32"/>
      <c r="J713" s="34"/>
      <c r="K713" s="34"/>
      <c r="L713" s="17"/>
      <c r="M713" s="17"/>
      <c r="N713" s="17" t="s">
        <v>39</v>
      </c>
      <c r="O713" s="35" t="s">
        <v>277</v>
      </c>
      <c r="P713" s="36"/>
      <c r="Q713" s="39" t="str">
        <f t="shared" si="4"/>
        <v>No</v>
      </c>
      <c r="R713" s="40" t="str">
        <f t="shared" si="5"/>
        <v/>
      </c>
    </row>
    <row r="714" ht="14.25" customHeight="1" spans="1:18">
      <c r="A714" s="30"/>
      <c r="B714" s="17"/>
      <c r="C714" s="17"/>
      <c r="D714" s="17"/>
      <c r="E714" s="17"/>
      <c r="F714" s="31"/>
      <c r="G714" s="17"/>
      <c r="H714" s="32"/>
      <c r="I714" s="32"/>
      <c r="J714" s="34"/>
      <c r="K714" s="34"/>
      <c r="L714" s="17"/>
      <c r="M714" s="17"/>
      <c r="N714" s="17" t="s">
        <v>39</v>
      </c>
      <c r="O714" s="35" t="s">
        <v>277</v>
      </c>
      <c r="P714" s="36"/>
      <c r="Q714" s="39" t="str">
        <f t="shared" si="4"/>
        <v>No</v>
      </c>
      <c r="R714" s="40" t="str">
        <f t="shared" si="5"/>
        <v/>
      </c>
    </row>
    <row r="715" ht="14.25" customHeight="1" spans="1:18">
      <c r="A715" s="30"/>
      <c r="B715" s="17"/>
      <c r="C715" s="17"/>
      <c r="D715" s="17"/>
      <c r="E715" s="17"/>
      <c r="F715" s="31"/>
      <c r="G715" s="17"/>
      <c r="H715" s="32"/>
      <c r="I715" s="32"/>
      <c r="J715" s="34"/>
      <c r="K715" s="34"/>
      <c r="L715" s="17"/>
      <c r="M715" s="17"/>
      <c r="N715" s="17" t="s">
        <v>39</v>
      </c>
      <c r="O715" s="35" t="s">
        <v>277</v>
      </c>
      <c r="P715" s="36"/>
      <c r="Q715" s="39" t="str">
        <f t="shared" si="4"/>
        <v>No</v>
      </c>
      <c r="R715" s="40" t="str">
        <f t="shared" si="5"/>
        <v/>
      </c>
    </row>
    <row r="716" ht="14.25" customHeight="1" spans="1:18">
      <c r="A716" s="30"/>
      <c r="B716" s="17"/>
      <c r="C716" s="17"/>
      <c r="D716" s="17"/>
      <c r="E716" s="17"/>
      <c r="F716" s="31"/>
      <c r="G716" s="17"/>
      <c r="H716" s="32"/>
      <c r="I716" s="32"/>
      <c r="J716" s="34"/>
      <c r="K716" s="34"/>
      <c r="L716" s="17"/>
      <c r="M716" s="17"/>
      <c r="N716" s="17" t="s">
        <v>39</v>
      </c>
      <c r="O716" s="35" t="s">
        <v>277</v>
      </c>
      <c r="P716" s="36"/>
      <c r="Q716" s="39" t="str">
        <f t="shared" si="4"/>
        <v>No</v>
      </c>
      <c r="R716" s="40" t="str">
        <f t="shared" si="5"/>
        <v/>
      </c>
    </row>
    <row r="717" ht="14.25" customHeight="1" spans="1:18">
      <c r="A717" s="30"/>
      <c r="B717" s="17"/>
      <c r="C717" s="17"/>
      <c r="D717" s="17"/>
      <c r="E717" s="17"/>
      <c r="F717" s="31"/>
      <c r="G717" s="17"/>
      <c r="H717" s="32"/>
      <c r="I717" s="32"/>
      <c r="J717" s="34"/>
      <c r="K717" s="34"/>
      <c r="L717" s="17"/>
      <c r="M717" s="17"/>
      <c r="N717" s="17" t="s">
        <v>39</v>
      </c>
      <c r="O717" s="35" t="s">
        <v>277</v>
      </c>
      <c r="P717" s="36"/>
      <c r="Q717" s="39" t="str">
        <f t="shared" si="4"/>
        <v>No</v>
      </c>
      <c r="R717" s="40" t="str">
        <f t="shared" si="5"/>
        <v/>
      </c>
    </row>
    <row r="718" ht="14.25" customHeight="1" spans="1:18">
      <c r="A718" s="30"/>
      <c r="B718" s="17"/>
      <c r="C718" s="17"/>
      <c r="D718" s="17"/>
      <c r="E718" s="17"/>
      <c r="F718" s="31"/>
      <c r="G718" s="17"/>
      <c r="H718" s="32"/>
      <c r="I718" s="32"/>
      <c r="J718" s="34"/>
      <c r="K718" s="34"/>
      <c r="L718" s="17"/>
      <c r="M718" s="17"/>
      <c r="N718" s="17" t="s">
        <v>39</v>
      </c>
      <c r="O718" s="35" t="s">
        <v>277</v>
      </c>
      <c r="P718" s="36"/>
      <c r="Q718" s="39" t="str">
        <f t="shared" si="4"/>
        <v>No</v>
      </c>
      <c r="R718" s="40" t="str">
        <f t="shared" si="5"/>
        <v/>
      </c>
    </row>
    <row r="719" ht="14.25" customHeight="1" spans="1:18">
      <c r="A719" s="30" t="s">
        <v>793</v>
      </c>
      <c r="B719" s="17">
        <v>621</v>
      </c>
      <c r="C719" s="17" t="s">
        <v>42</v>
      </c>
      <c r="D719" s="17" t="s">
        <v>36</v>
      </c>
      <c r="E719" s="17" t="s">
        <v>37</v>
      </c>
      <c r="F719" s="31" t="str">
        <f>VLOOKUP(G719,'Policy Type'!$A:$B,2,FALSE)</f>
        <v>P&amp;C</v>
      </c>
      <c r="G719" s="17" t="s">
        <v>80</v>
      </c>
      <c r="H719" s="32">
        <v>45213</v>
      </c>
      <c r="I719" s="32">
        <v>45213</v>
      </c>
      <c r="J719" s="34">
        <v>136900</v>
      </c>
      <c r="K719" s="34">
        <f>J719*0.18</f>
        <v>24642</v>
      </c>
      <c r="L719" s="34">
        <f>J719+K719</f>
        <v>161542</v>
      </c>
      <c r="M719" s="17">
        <f>L719*0.2</f>
        <v>32308.4</v>
      </c>
      <c r="N719" s="17" t="s">
        <v>39</v>
      </c>
      <c r="O719" s="35" t="s">
        <v>49</v>
      </c>
      <c r="P719" s="36" t="str">
        <f>IF(COUNTIF(B:B,B719)=1,"New Client","Old Client")</f>
        <v>New Client</v>
      </c>
      <c r="Q719" s="39" t="str">
        <f t="shared" si="4"/>
        <v>No</v>
      </c>
      <c r="R719" s="40" t="str">
        <f t="shared" si="5"/>
        <v/>
      </c>
    </row>
    <row r="720" ht="14.25" customHeight="1" spans="1:18">
      <c r="A720" s="30"/>
      <c r="B720" s="17"/>
      <c r="C720" s="17"/>
      <c r="D720" s="17"/>
      <c r="E720" s="17"/>
      <c r="F720" s="31"/>
      <c r="G720" s="17"/>
      <c r="H720" s="32"/>
      <c r="I720" s="32"/>
      <c r="J720" s="34"/>
      <c r="K720" s="34"/>
      <c r="L720" s="17"/>
      <c r="M720" s="17"/>
      <c r="N720" s="17" t="s">
        <v>39</v>
      </c>
      <c r="O720" s="35" t="s">
        <v>277</v>
      </c>
      <c r="P720" s="36"/>
      <c r="Q720" s="39" t="str">
        <f t="shared" si="4"/>
        <v>No</v>
      </c>
      <c r="R720" s="40" t="str">
        <f t="shared" si="5"/>
        <v/>
      </c>
    </row>
    <row r="721" ht="14.25" customHeight="1" spans="1:18">
      <c r="A721" s="30"/>
      <c r="B721" s="17"/>
      <c r="C721" s="17"/>
      <c r="D721" s="17"/>
      <c r="E721" s="17"/>
      <c r="F721" s="31"/>
      <c r="G721" s="17"/>
      <c r="H721" s="32"/>
      <c r="I721" s="32"/>
      <c r="J721" s="34"/>
      <c r="K721" s="34"/>
      <c r="L721" s="17"/>
      <c r="M721" s="17"/>
      <c r="N721" s="17" t="s">
        <v>39</v>
      </c>
      <c r="O721" s="35" t="s">
        <v>277</v>
      </c>
      <c r="P721" s="36"/>
      <c r="Q721" s="39" t="str">
        <f t="shared" si="4"/>
        <v>No</v>
      </c>
      <c r="R721" s="40" t="str">
        <f t="shared" si="5"/>
        <v/>
      </c>
    </row>
    <row r="722" ht="14.25" customHeight="1" spans="1:18">
      <c r="A722" s="30"/>
      <c r="B722" s="17"/>
      <c r="C722" s="17"/>
      <c r="D722" s="17"/>
      <c r="E722" s="17"/>
      <c r="F722" s="31"/>
      <c r="G722" s="17"/>
      <c r="H722" s="32"/>
      <c r="I722" s="32"/>
      <c r="J722" s="34"/>
      <c r="K722" s="34"/>
      <c r="L722" s="17"/>
      <c r="M722" s="17"/>
      <c r="N722" s="17" t="s">
        <v>39</v>
      </c>
      <c r="O722" s="35" t="s">
        <v>277</v>
      </c>
      <c r="P722" s="36"/>
      <c r="Q722" s="39" t="str">
        <f t="shared" si="4"/>
        <v>No</v>
      </c>
      <c r="R722" s="40" t="str">
        <f t="shared" si="5"/>
        <v/>
      </c>
    </row>
    <row r="723" ht="14.25" customHeight="1" spans="1:18">
      <c r="A723" s="30"/>
      <c r="B723" s="17"/>
      <c r="C723" s="17"/>
      <c r="D723" s="17"/>
      <c r="E723" s="17"/>
      <c r="F723" s="31"/>
      <c r="G723" s="17"/>
      <c r="H723" s="32"/>
      <c r="I723" s="32"/>
      <c r="J723" s="34"/>
      <c r="K723" s="34"/>
      <c r="L723" s="17"/>
      <c r="M723" s="17"/>
      <c r="N723" s="17" t="s">
        <v>39</v>
      </c>
      <c r="O723" s="35" t="s">
        <v>277</v>
      </c>
      <c r="P723" s="36"/>
      <c r="Q723" s="39" t="str">
        <f t="shared" si="4"/>
        <v>No</v>
      </c>
      <c r="R723" s="40" t="str">
        <f t="shared" si="5"/>
        <v/>
      </c>
    </row>
    <row r="724" ht="14.25" customHeight="1" spans="1:18">
      <c r="A724" s="30"/>
      <c r="B724" s="17"/>
      <c r="C724" s="17"/>
      <c r="D724" s="17"/>
      <c r="E724" s="17"/>
      <c r="F724" s="31"/>
      <c r="G724" s="17"/>
      <c r="H724" s="32"/>
      <c r="I724" s="32"/>
      <c r="J724" s="34"/>
      <c r="K724" s="34"/>
      <c r="L724" s="17"/>
      <c r="M724" s="17"/>
      <c r="N724" s="17" t="s">
        <v>39</v>
      </c>
      <c r="O724" s="35" t="s">
        <v>277</v>
      </c>
      <c r="P724" s="36"/>
      <c r="Q724" s="39" t="str">
        <f t="shared" si="4"/>
        <v>No</v>
      </c>
      <c r="R724" s="40" t="str">
        <f t="shared" si="5"/>
        <v/>
      </c>
    </row>
    <row r="725" ht="14.25" customHeight="1" spans="1:18">
      <c r="A725" s="30" t="s">
        <v>794</v>
      </c>
      <c r="B725" s="17">
        <v>76</v>
      </c>
      <c r="C725" s="17" t="s">
        <v>46</v>
      </c>
      <c r="D725" s="17" t="s">
        <v>88</v>
      </c>
      <c r="E725" s="17" t="s">
        <v>84</v>
      </c>
      <c r="F725" s="31" t="str">
        <f>VLOOKUP(G725,'Policy Type'!$A:$B,2,FALSE)</f>
        <v>Others</v>
      </c>
      <c r="G725" s="17" t="s">
        <v>116</v>
      </c>
      <c r="H725" s="32">
        <v>45185</v>
      </c>
      <c r="I725" s="32">
        <v>45275</v>
      </c>
      <c r="J725" s="34">
        <v>640400</v>
      </c>
      <c r="K725" s="34">
        <f t="shared" ref="K725:K729" si="187">J725*0.18</f>
        <v>115272</v>
      </c>
      <c r="L725" s="34">
        <f t="shared" ref="L725:L729" si="188">J725+K725</f>
        <v>755672</v>
      </c>
      <c r="M725" s="17">
        <f>L725*0.05</f>
        <v>37783.6</v>
      </c>
      <c r="N725" s="17" t="s">
        <v>39</v>
      </c>
      <c r="O725" s="35" t="s">
        <v>49</v>
      </c>
      <c r="P725" s="36" t="str">
        <f t="shared" ref="P725:P729" si="189">IF(COUNTIF(B:B,B725)=1,"New Client","Old Client")</f>
        <v>Old Client</v>
      </c>
      <c r="Q725" s="39" t="str">
        <f t="shared" si="4"/>
        <v>Yes</v>
      </c>
      <c r="R725" s="40" t="str">
        <f t="shared" si="5"/>
        <v>Cross-Sold</v>
      </c>
    </row>
    <row r="726" ht="14.25" customHeight="1" spans="1:18">
      <c r="A726" s="30" t="s">
        <v>795</v>
      </c>
      <c r="B726" s="17">
        <v>504</v>
      </c>
      <c r="C726" s="17" t="s">
        <v>35</v>
      </c>
      <c r="D726" s="17" t="s">
        <v>36</v>
      </c>
      <c r="E726" s="17" t="s">
        <v>37</v>
      </c>
      <c r="F726" s="31" t="str">
        <f>VLOOKUP(G726,'Policy Type'!$A:$B,2,FALSE)</f>
        <v>Liability</v>
      </c>
      <c r="G726" s="17" t="s">
        <v>38</v>
      </c>
      <c r="H726" s="32">
        <v>45218</v>
      </c>
      <c r="I726" s="32">
        <v>45248</v>
      </c>
      <c r="J726" s="34">
        <v>77200</v>
      </c>
      <c r="K726" s="34">
        <f t="shared" si="187"/>
        <v>13896</v>
      </c>
      <c r="L726" s="34">
        <f t="shared" si="188"/>
        <v>91096</v>
      </c>
      <c r="M726" s="17">
        <f>L726*0.2</f>
        <v>18219.2</v>
      </c>
      <c r="N726" s="17" t="s">
        <v>39</v>
      </c>
      <c r="O726" s="35" t="s">
        <v>49</v>
      </c>
      <c r="P726" s="36" t="str">
        <f t="shared" si="189"/>
        <v>Old Client</v>
      </c>
      <c r="Q726" s="39" t="str">
        <f t="shared" si="4"/>
        <v>Yes</v>
      </c>
      <c r="R726" s="40" t="str">
        <f t="shared" si="5"/>
        <v/>
      </c>
    </row>
    <row r="727" ht="14.25" customHeight="1" spans="1:18">
      <c r="A727" s="30" t="s">
        <v>796</v>
      </c>
      <c r="B727" s="17">
        <v>263</v>
      </c>
      <c r="C727" s="17" t="s">
        <v>35</v>
      </c>
      <c r="D727" s="17" t="s">
        <v>36</v>
      </c>
      <c r="E727" s="17" t="s">
        <v>763</v>
      </c>
      <c r="F727" s="31" t="str">
        <f>VLOOKUP(G727,'Policy Type'!$A:$B,2,FALSE)</f>
        <v>Others</v>
      </c>
      <c r="G727" s="17" t="s">
        <v>154</v>
      </c>
      <c r="H727" s="32">
        <v>45219</v>
      </c>
      <c r="I727" s="32">
        <v>45584</v>
      </c>
      <c r="J727" s="34">
        <v>6981600</v>
      </c>
      <c r="K727" s="34">
        <f t="shared" si="187"/>
        <v>1256688</v>
      </c>
      <c r="L727" s="34">
        <f t="shared" si="188"/>
        <v>8238288</v>
      </c>
      <c r="M727" s="17">
        <f>L727*0.15</f>
        <v>1235743.2</v>
      </c>
      <c r="N727" s="17" t="s">
        <v>39</v>
      </c>
      <c r="O727" s="35" t="s">
        <v>53</v>
      </c>
      <c r="P727" s="36" t="str">
        <f t="shared" si="189"/>
        <v>Old Client</v>
      </c>
      <c r="Q727" s="39" t="str">
        <f t="shared" si="4"/>
        <v>No</v>
      </c>
      <c r="R727" s="40" t="str">
        <f t="shared" si="5"/>
        <v/>
      </c>
    </row>
    <row r="728" ht="14.25" customHeight="1" spans="1:18">
      <c r="A728" s="30" t="s">
        <v>797</v>
      </c>
      <c r="B728" s="17">
        <v>622</v>
      </c>
      <c r="C728" s="17" t="s">
        <v>57</v>
      </c>
      <c r="D728" s="17" t="s">
        <v>36</v>
      </c>
      <c r="E728" s="17" t="s">
        <v>43</v>
      </c>
      <c r="F728" s="31" t="str">
        <f>VLOOKUP(G728,'Policy Type'!$A:$B,2,FALSE)</f>
        <v>P&amp;C</v>
      </c>
      <c r="G728" s="17" t="s">
        <v>68</v>
      </c>
      <c r="H728" s="32">
        <v>45224</v>
      </c>
      <c r="I728" s="32">
        <v>45589</v>
      </c>
      <c r="J728" s="34">
        <v>2530038</v>
      </c>
      <c r="K728" s="34">
        <f t="shared" si="187"/>
        <v>455406.84</v>
      </c>
      <c r="L728" s="34">
        <f t="shared" si="188"/>
        <v>2985444.84</v>
      </c>
      <c r="M728" s="17">
        <f t="shared" ref="M728:M729" si="190">L728*0.2</f>
        <v>597088.968</v>
      </c>
      <c r="N728" s="17" t="s">
        <v>52</v>
      </c>
      <c r="O728" s="35" t="s">
        <v>53</v>
      </c>
      <c r="P728" s="36" t="str">
        <f t="shared" si="189"/>
        <v>New Client</v>
      </c>
      <c r="Q728" s="39" t="str">
        <f t="shared" si="4"/>
        <v>No</v>
      </c>
      <c r="R728" s="40" t="str">
        <f t="shared" si="5"/>
        <v/>
      </c>
    </row>
    <row r="729" ht="14.25" customHeight="1" spans="1:18">
      <c r="A729" s="30" t="s">
        <v>798</v>
      </c>
      <c r="B729" s="17">
        <v>623</v>
      </c>
      <c r="C729" s="17" t="s">
        <v>42</v>
      </c>
      <c r="D729" s="17" t="s">
        <v>36</v>
      </c>
      <c r="E729" s="17" t="s">
        <v>43</v>
      </c>
      <c r="F729" s="31" t="str">
        <f>VLOOKUP(G729,'Policy Type'!$A:$B,2,FALSE)</f>
        <v>P&amp;C</v>
      </c>
      <c r="G729" s="17" t="s">
        <v>55</v>
      </c>
      <c r="H729" s="32">
        <v>45219</v>
      </c>
      <c r="I729" s="32">
        <v>45584</v>
      </c>
      <c r="J729" s="34">
        <v>95816</v>
      </c>
      <c r="K729" s="34">
        <f t="shared" si="187"/>
        <v>17246.88</v>
      </c>
      <c r="L729" s="34">
        <f t="shared" si="188"/>
        <v>113062.88</v>
      </c>
      <c r="M729" s="17">
        <f t="shared" si="190"/>
        <v>22612.576</v>
      </c>
      <c r="N729" s="17" t="s">
        <v>52</v>
      </c>
      <c r="O729" s="35" t="s">
        <v>40</v>
      </c>
      <c r="P729" s="36" t="str">
        <f t="shared" si="189"/>
        <v>New Client</v>
      </c>
      <c r="Q729" s="39" t="str">
        <f t="shared" si="4"/>
        <v>No</v>
      </c>
      <c r="R729" s="40" t="str">
        <f t="shared" si="5"/>
        <v/>
      </c>
    </row>
    <row r="730" ht="14.25" customHeight="1" spans="1:18">
      <c r="A730" s="30"/>
      <c r="B730" s="17"/>
      <c r="C730" s="17"/>
      <c r="D730" s="17"/>
      <c r="E730" s="17"/>
      <c r="F730" s="31"/>
      <c r="G730" s="17"/>
      <c r="H730" s="32"/>
      <c r="I730" s="32"/>
      <c r="J730" s="34"/>
      <c r="K730" s="34"/>
      <c r="L730" s="17"/>
      <c r="M730" s="17"/>
      <c r="N730" s="17" t="s">
        <v>39</v>
      </c>
      <c r="O730" s="35" t="s">
        <v>277</v>
      </c>
      <c r="P730" s="36"/>
      <c r="Q730" s="39" t="str">
        <f t="shared" si="4"/>
        <v>No</v>
      </c>
      <c r="R730" s="40" t="str">
        <f t="shared" si="5"/>
        <v/>
      </c>
    </row>
    <row r="731" ht="14.25" customHeight="1" spans="1:18">
      <c r="A731" s="30" t="s">
        <v>799</v>
      </c>
      <c r="B731" s="17">
        <v>624</v>
      </c>
      <c r="C731" s="17" t="s">
        <v>42</v>
      </c>
      <c r="D731" s="17" t="s">
        <v>36</v>
      </c>
      <c r="E731" s="17" t="s">
        <v>132</v>
      </c>
      <c r="F731" s="31" t="str">
        <f>VLOOKUP(G731,'Policy Type'!$A:$B,2,FALSE)</f>
        <v>Others</v>
      </c>
      <c r="G731" s="17" t="s">
        <v>154</v>
      </c>
      <c r="H731" s="32">
        <v>45224</v>
      </c>
      <c r="I731" s="32">
        <v>45589</v>
      </c>
      <c r="J731" s="34">
        <v>4073300</v>
      </c>
      <c r="K731" s="34">
        <f t="shared" ref="K731:K748" si="191">J731*0.18</f>
        <v>733194</v>
      </c>
      <c r="L731" s="34">
        <f t="shared" ref="L731:L748" si="192">J731+K731</f>
        <v>4806494</v>
      </c>
      <c r="M731" s="17">
        <f t="shared" ref="M731:M732" si="193">L731*0.15</f>
        <v>720974.1</v>
      </c>
      <c r="N731" s="17" t="s">
        <v>39</v>
      </c>
      <c r="O731" s="35" t="s">
        <v>53</v>
      </c>
      <c r="P731" s="36" t="str">
        <f t="shared" ref="P731:P748" si="194">IF(COUNTIF(B:B,B731)=1,"New Client","Old Client")</f>
        <v>New Client</v>
      </c>
      <c r="Q731" s="39" t="str">
        <f t="shared" si="4"/>
        <v>No</v>
      </c>
      <c r="R731" s="40" t="str">
        <f t="shared" si="5"/>
        <v/>
      </c>
    </row>
    <row r="732" ht="14.25" customHeight="1" spans="1:18">
      <c r="A732" s="30" t="s">
        <v>800</v>
      </c>
      <c r="B732" s="17">
        <v>625</v>
      </c>
      <c r="C732" s="17" t="s">
        <v>35</v>
      </c>
      <c r="D732" s="17" t="s">
        <v>36</v>
      </c>
      <c r="E732" s="17" t="s">
        <v>37</v>
      </c>
      <c r="F732" s="31" t="str">
        <f>VLOOKUP(G732,'Policy Type'!$A:$B,2,FALSE)</f>
        <v>Others</v>
      </c>
      <c r="G732" s="17" t="s">
        <v>746</v>
      </c>
      <c r="H732" s="32">
        <v>45217</v>
      </c>
      <c r="I732" s="32">
        <v>45582</v>
      </c>
      <c r="J732" s="34">
        <v>1659500</v>
      </c>
      <c r="K732" s="34">
        <f t="shared" si="191"/>
        <v>298710</v>
      </c>
      <c r="L732" s="34">
        <f t="shared" si="192"/>
        <v>1958210</v>
      </c>
      <c r="M732" s="17">
        <f t="shared" si="193"/>
        <v>293731.5</v>
      </c>
      <c r="N732" s="17" t="s">
        <v>52</v>
      </c>
      <c r="O732" s="35" t="s">
        <v>49</v>
      </c>
      <c r="P732" s="36" t="str">
        <f t="shared" si="194"/>
        <v>New Client</v>
      </c>
      <c r="Q732" s="39" t="str">
        <f t="shared" si="4"/>
        <v>No</v>
      </c>
      <c r="R732" s="40" t="str">
        <f t="shared" si="5"/>
        <v/>
      </c>
    </row>
    <row r="733" ht="14.25" customHeight="1" spans="1:18">
      <c r="A733" s="30" t="s">
        <v>801</v>
      </c>
      <c r="B733" s="17">
        <v>626</v>
      </c>
      <c r="C733" s="17" t="s">
        <v>57</v>
      </c>
      <c r="D733" s="17" t="s">
        <v>36</v>
      </c>
      <c r="E733" s="17" t="s">
        <v>37</v>
      </c>
      <c r="F733" s="31" t="str">
        <f>VLOOKUP(G733,'Policy Type'!$A:$B,2,FALSE)</f>
        <v>Liability</v>
      </c>
      <c r="G733" s="17" t="s">
        <v>38</v>
      </c>
      <c r="H733" s="32">
        <v>45217</v>
      </c>
      <c r="I733" s="32">
        <v>45582</v>
      </c>
      <c r="J733" s="34">
        <v>350900</v>
      </c>
      <c r="K733" s="34">
        <f t="shared" si="191"/>
        <v>63162</v>
      </c>
      <c r="L733" s="34">
        <f t="shared" si="192"/>
        <v>414062</v>
      </c>
      <c r="M733" s="17">
        <f t="shared" ref="M733:M735" si="195">L733*0.2</f>
        <v>82812.4</v>
      </c>
      <c r="N733" s="17" t="s">
        <v>39</v>
      </c>
      <c r="O733" s="35" t="s">
        <v>49</v>
      </c>
      <c r="P733" s="36" t="str">
        <f t="shared" si="194"/>
        <v>New Client</v>
      </c>
      <c r="Q733" s="39" t="str">
        <f t="shared" si="4"/>
        <v>Yes</v>
      </c>
      <c r="R733" s="40" t="str">
        <f t="shared" si="5"/>
        <v/>
      </c>
    </row>
    <row r="734" ht="14.25" customHeight="1" spans="1:18">
      <c r="A734" s="30" t="s">
        <v>802</v>
      </c>
      <c r="B734" s="17">
        <v>627</v>
      </c>
      <c r="C734" s="17" t="s">
        <v>42</v>
      </c>
      <c r="D734" s="17" t="s">
        <v>36</v>
      </c>
      <c r="E734" s="17" t="s">
        <v>780</v>
      </c>
      <c r="F734" s="31" t="str">
        <f>VLOOKUP(G734,'Policy Type'!$A:$B,2,FALSE)</f>
        <v>Liability</v>
      </c>
      <c r="G734" s="17" t="s">
        <v>38</v>
      </c>
      <c r="H734" s="32">
        <v>45217</v>
      </c>
      <c r="I734" s="32">
        <v>45582</v>
      </c>
      <c r="J734" s="34">
        <v>353400</v>
      </c>
      <c r="K734" s="34">
        <f t="shared" si="191"/>
        <v>63612</v>
      </c>
      <c r="L734" s="34">
        <f t="shared" si="192"/>
        <v>417012</v>
      </c>
      <c r="M734" s="17">
        <f t="shared" si="195"/>
        <v>83402.4</v>
      </c>
      <c r="N734" s="17" t="s">
        <v>39</v>
      </c>
      <c r="O734" s="35" t="s">
        <v>49</v>
      </c>
      <c r="P734" s="36" t="str">
        <f t="shared" si="194"/>
        <v>New Client</v>
      </c>
      <c r="Q734" s="39" t="str">
        <f t="shared" si="4"/>
        <v>Yes</v>
      </c>
      <c r="R734" s="40" t="str">
        <f t="shared" si="5"/>
        <v/>
      </c>
    </row>
    <row r="735" ht="14.25" customHeight="1" spans="1:18">
      <c r="A735" s="30" t="s">
        <v>803</v>
      </c>
      <c r="B735" s="17">
        <v>562</v>
      </c>
      <c r="C735" s="17" t="s">
        <v>42</v>
      </c>
      <c r="D735" s="17" t="s">
        <v>36</v>
      </c>
      <c r="E735" s="17" t="s">
        <v>37</v>
      </c>
      <c r="F735" s="31" t="str">
        <f>VLOOKUP(G735,'Policy Type'!$A:$B,2,FALSE)</f>
        <v>P&amp;C</v>
      </c>
      <c r="G735" s="17" t="s">
        <v>80</v>
      </c>
      <c r="H735" s="32">
        <v>45217</v>
      </c>
      <c r="I735" s="32">
        <v>45217</v>
      </c>
      <c r="J735" s="34">
        <v>153600</v>
      </c>
      <c r="K735" s="34">
        <f t="shared" si="191"/>
        <v>27648</v>
      </c>
      <c r="L735" s="34">
        <f t="shared" si="192"/>
        <v>181248</v>
      </c>
      <c r="M735" s="17">
        <f t="shared" si="195"/>
        <v>36249.6</v>
      </c>
      <c r="N735" s="17" t="s">
        <v>39</v>
      </c>
      <c r="O735" s="35" t="s">
        <v>49</v>
      </c>
      <c r="P735" s="36" t="str">
        <f t="shared" si="194"/>
        <v>Old Client</v>
      </c>
      <c r="Q735" s="39" t="str">
        <f t="shared" si="4"/>
        <v>Yes</v>
      </c>
      <c r="R735" s="40" t="str">
        <f t="shared" si="5"/>
        <v>Cross-Sold</v>
      </c>
    </row>
    <row r="736" ht="14.25" customHeight="1" spans="1:18">
      <c r="A736" s="30" t="s">
        <v>804</v>
      </c>
      <c r="B736" s="17">
        <v>628</v>
      </c>
      <c r="C736" s="17" t="s">
        <v>46</v>
      </c>
      <c r="D736" s="17" t="s">
        <v>66</v>
      </c>
      <c r="E736" s="17" t="s">
        <v>84</v>
      </c>
      <c r="F736" s="31" t="str">
        <f>VLOOKUP(G736,'Policy Type'!$A:$B,2,FALSE)</f>
        <v>Liability</v>
      </c>
      <c r="G736" s="17" t="s">
        <v>94</v>
      </c>
      <c r="H736" s="32">
        <v>45217</v>
      </c>
      <c r="I736" s="32">
        <v>45582</v>
      </c>
      <c r="J736" s="34">
        <v>531000</v>
      </c>
      <c r="K736" s="34">
        <f t="shared" si="191"/>
        <v>95580</v>
      </c>
      <c r="L736" s="34">
        <f t="shared" si="192"/>
        <v>626580</v>
      </c>
      <c r="M736" s="17">
        <f>L736*0.05</f>
        <v>31329</v>
      </c>
      <c r="N736" s="17" t="s">
        <v>39</v>
      </c>
      <c r="O736" s="35" t="s">
        <v>49</v>
      </c>
      <c r="P736" s="36" t="str">
        <f t="shared" si="194"/>
        <v>New Client</v>
      </c>
      <c r="Q736" s="39" t="str">
        <f t="shared" si="4"/>
        <v>Yes</v>
      </c>
      <c r="R736" s="40" t="str">
        <f t="shared" si="5"/>
        <v/>
      </c>
    </row>
    <row r="737" ht="14.25" customHeight="1" spans="1:18">
      <c r="A737" s="30" t="s">
        <v>805</v>
      </c>
      <c r="B737" s="17">
        <v>629</v>
      </c>
      <c r="C737" s="17" t="s">
        <v>57</v>
      </c>
      <c r="D737" s="17" t="s">
        <v>36</v>
      </c>
      <c r="E737" s="17" t="s">
        <v>37</v>
      </c>
      <c r="F737" s="31" t="str">
        <f>VLOOKUP(G737,'Policy Type'!$A:$B,2,FALSE)</f>
        <v>Liability</v>
      </c>
      <c r="G737" s="17" t="s">
        <v>38</v>
      </c>
      <c r="H737" s="32">
        <v>45217</v>
      </c>
      <c r="I737" s="32">
        <v>45399</v>
      </c>
      <c r="J737" s="34">
        <v>76800</v>
      </c>
      <c r="K737" s="34">
        <f t="shared" si="191"/>
        <v>13824</v>
      </c>
      <c r="L737" s="34">
        <f t="shared" si="192"/>
        <v>90624</v>
      </c>
      <c r="M737" s="17">
        <f t="shared" ref="M737:M738" si="196">L737*0.2</f>
        <v>18124.8</v>
      </c>
      <c r="N737" s="17" t="s">
        <v>39</v>
      </c>
      <c r="O737" s="35" t="s">
        <v>49</v>
      </c>
      <c r="P737" s="36" t="str">
        <f t="shared" si="194"/>
        <v>Old Client</v>
      </c>
      <c r="Q737" s="39" t="str">
        <f t="shared" si="4"/>
        <v>Yes</v>
      </c>
      <c r="R737" s="40" t="str">
        <f t="shared" si="5"/>
        <v/>
      </c>
    </row>
    <row r="738" ht="14.25" customHeight="1" spans="1:18">
      <c r="A738" s="30" t="s">
        <v>806</v>
      </c>
      <c r="B738" s="17">
        <v>630</v>
      </c>
      <c r="C738" s="17" t="s">
        <v>35</v>
      </c>
      <c r="D738" s="17" t="s">
        <v>36</v>
      </c>
      <c r="E738" s="17" t="s">
        <v>780</v>
      </c>
      <c r="F738" s="31" t="str">
        <f>VLOOKUP(G738,'Policy Type'!$A:$B,2,FALSE)</f>
        <v>Liability</v>
      </c>
      <c r="G738" s="17" t="s">
        <v>38</v>
      </c>
      <c r="H738" s="32">
        <v>45217</v>
      </c>
      <c r="I738" s="32">
        <v>45582</v>
      </c>
      <c r="J738" s="34">
        <v>613600</v>
      </c>
      <c r="K738" s="34">
        <f t="shared" si="191"/>
        <v>110448</v>
      </c>
      <c r="L738" s="34">
        <f t="shared" si="192"/>
        <v>724048</v>
      </c>
      <c r="M738" s="17">
        <f t="shared" si="196"/>
        <v>144809.6</v>
      </c>
      <c r="N738" s="17" t="s">
        <v>39</v>
      </c>
      <c r="O738" s="35" t="s">
        <v>49</v>
      </c>
      <c r="P738" s="36" t="str">
        <f t="shared" si="194"/>
        <v>New Client</v>
      </c>
      <c r="Q738" s="39" t="str">
        <f t="shared" si="4"/>
        <v>Yes</v>
      </c>
      <c r="R738" s="40" t="str">
        <f t="shared" si="5"/>
        <v/>
      </c>
    </row>
    <row r="739" ht="14.25" customHeight="1" spans="1:18">
      <c r="A739" s="30" t="s">
        <v>807</v>
      </c>
      <c r="B739" s="17">
        <v>631</v>
      </c>
      <c r="C739" s="17" t="s">
        <v>42</v>
      </c>
      <c r="D739" s="17" t="s">
        <v>36</v>
      </c>
      <c r="E739" s="17" t="s">
        <v>60</v>
      </c>
      <c r="F739" s="31" t="str">
        <f>VLOOKUP(G739,'Policy Type'!$A:$B,2,FALSE)</f>
        <v>Others</v>
      </c>
      <c r="G739" s="17" t="s">
        <v>478</v>
      </c>
      <c r="H739" s="32">
        <v>45226</v>
      </c>
      <c r="I739" s="32">
        <v>45591</v>
      </c>
      <c r="J739" s="34">
        <v>309100</v>
      </c>
      <c r="K739" s="34">
        <f t="shared" si="191"/>
        <v>55638</v>
      </c>
      <c r="L739" s="34">
        <f t="shared" si="192"/>
        <v>364738</v>
      </c>
      <c r="M739" s="17">
        <f>L739*0.15</f>
        <v>54710.7</v>
      </c>
      <c r="N739" s="17" t="s">
        <v>52</v>
      </c>
      <c r="O739" s="35" t="s">
        <v>40</v>
      </c>
      <c r="P739" s="36" t="str">
        <f t="shared" si="194"/>
        <v>New Client</v>
      </c>
      <c r="Q739" s="39" t="str">
        <f t="shared" si="4"/>
        <v>No</v>
      </c>
      <c r="R739" s="40" t="str">
        <f t="shared" si="5"/>
        <v/>
      </c>
    </row>
    <row r="740" ht="14.25" customHeight="1" spans="1:18">
      <c r="A740" s="30" t="s">
        <v>808</v>
      </c>
      <c r="B740" s="17">
        <v>609</v>
      </c>
      <c r="C740" s="17" t="s">
        <v>46</v>
      </c>
      <c r="D740" s="17" t="s">
        <v>47</v>
      </c>
      <c r="E740" s="17" t="s">
        <v>60</v>
      </c>
      <c r="F740" s="31" t="str">
        <f>VLOOKUP(G740,'Policy Type'!$A:$B,2,FALSE)</f>
        <v>Others</v>
      </c>
      <c r="G740" s="17" t="s">
        <v>170</v>
      </c>
      <c r="H740" s="32">
        <v>45221</v>
      </c>
      <c r="I740" s="32">
        <v>45586</v>
      </c>
      <c r="J740" s="34">
        <v>2807200</v>
      </c>
      <c r="K740" s="34">
        <f t="shared" si="191"/>
        <v>505296</v>
      </c>
      <c r="L740" s="34">
        <f t="shared" si="192"/>
        <v>3312496</v>
      </c>
      <c r="M740" s="17">
        <f>L740*0.05</f>
        <v>165624.8</v>
      </c>
      <c r="N740" s="17" t="s">
        <v>52</v>
      </c>
      <c r="O740" s="35" t="s">
        <v>53</v>
      </c>
      <c r="P740" s="36" t="str">
        <f t="shared" si="194"/>
        <v>Old Client</v>
      </c>
      <c r="Q740" s="39" t="str">
        <f t="shared" si="4"/>
        <v>No</v>
      </c>
      <c r="R740" s="40" t="str">
        <f t="shared" si="5"/>
        <v/>
      </c>
    </row>
    <row r="741" ht="14.25" customHeight="1" spans="1:18">
      <c r="A741" s="30" t="s">
        <v>809</v>
      </c>
      <c r="B741" s="17">
        <v>271</v>
      </c>
      <c r="C741" s="17" t="s">
        <v>42</v>
      </c>
      <c r="D741" s="17" t="s">
        <v>36</v>
      </c>
      <c r="E741" s="17" t="s">
        <v>78</v>
      </c>
      <c r="F741" s="31" t="str">
        <f>VLOOKUP(G741,'Policy Type'!$A:$B,2,FALSE)</f>
        <v>P&amp;C</v>
      </c>
      <c r="G741" s="17" t="s">
        <v>68</v>
      </c>
      <c r="H741" s="32">
        <v>45217</v>
      </c>
      <c r="I741" s="32">
        <v>45582</v>
      </c>
      <c r="J741" s="34">
        <v>1671942</v>
      </c>
      <c r="K741" s="34">
        <f t="shared" si="191"/>
        <v>300949.56</v>
      </c>
      <c r="L741" s="34">
        <f t="shared" si="192"/>
        <v>1972891.56</v>
      </c>
      <c r="M741" s="17">
        <f t="shared" ref="M741:M746" si="197">L741*0.2</f>
        <v>394578.312</v>
      </c>
      <c r="N741" s="17" t="s">
        <v>39</v>
      </c>
      <c r="O741" s="35" t="s">
        <v>53</v>
      </c>
      <c r="P741" s="36" t="str">
        <f t="shared" si="194"/>
        <v>Old Client</v>
      </c>
      <c r="Q741" s="39" t="str">
        <f t="shared" si="4"/>
        <v>No</v>
      </c>
      <c r="R741" s="40" t="str">
        <f t="shared" si="5"/>
        <v/>
      </c>
    </row>
    <row r="742" ht="14.25" customHeight="1" spans="1:18">
      <c r="A742" s="30" t="s">
        <v>810</v>
      </c>
      <c r="B742" s="17">
        <v>632</v>
      </c>
      <c r="C742" s="17" t="s">
        <v>42</v>
      </c>
      <c r="D742" s="17" t="s">
        <v>36</v>
      </c>
      <c r="E742" s="17" t="s">
        <v>132</v>
      </c>
      <c r="F742" s="31" t="str">
        <f>VLOOKUP(G742,'Policy Type'!$A:$B,2,FALSE)</f>
        <v>P&amp;C</v>
      </c>
      <c r="G742" s="17" t="s">
        <v>68</v>
      </c>
      <c r="H742" s="32">
        <v>45220</v>
      </c>
      <c r="I742" s="32">
        <v>45585</v>
      </c>
      <c r="J742" s="34">
        <v>888186</v>
      </c>
      <c r="K742" s="34">
        <f t="shared" si="191"/>
        <v>159873.48</v>
      </c>
      <c r="L742" s="34">
        <f t="shared" si="192"/>
        <v>1048059.48</v>
      </c>
      <c r="M742" s="17">
        <f t="shared" si="197"/>
        <v>209611.896</v>
      </c>
      <c r="N742" s="17" t="s">
        <v>52</v>
      </c>
      <c r="O742" s="35" t="s">
        <v>53</v>
      </c>
      <c r="P742" s="36" t="str">
        <f t="shared" si="194"/>
        <v>Old Client</v>
      </c>
      <c r="Q742" s="39" t="str">
        <f t="shared" si="4"/>
        <v>No</v>
      </c>
      <c r="R742" s="40" t="str">
        <f t="shared" si="5"/>
        <v/>
      </c>
    </row>
    <row r="743" ht="14.25" customHeight="1" spans="1:18">
      <c r="A743" s="30" t="s">
        <v>811</v>
      </c>
      <c r="B743" s="17">
        <v>633</v>
      </c>
      <c r="C743" s="17" t="s">
        <v>42</v>
      </c>
      <c r="D743" s="17" t="s">
        <v>36</v>
      </c>
      <c r="E743" s="17" t="s">
        <v>43</v>
      </c>
      <c r="F743" s="31" t="str">
        <f>VLOOKUP(G743,'Policy Type'!$A:$B,2,FALSE)</f>
        <v>P&amp;C</v>
      </c>
      <c r="G743" s="17" t="s">
        <v>68</v>
      </c>
      <c r="H743" s="32">
        <v>45224</v>
      </c>
      <c r="I743" s="32">
        <v>45589</v>
      </c>
      <c r="J743" s="34">
        <v>3222462</v>
      </c>
      <c r="K743" s="34">
        <f t="shared" si="191"/>
        <v>580043.16</v>
      </c>
      <c r="L743" s="34">
        <f t="shared" si="192"/>
        <v>3802505.16</v>
      </c>
      <c r="M743" s="17">
        <f t="shared" si="197"/>
        <v>760501.032</v>
      </c>
      <c r="N743" s="17" t="s">
        <v>39</v>
      </c>
      <c r="O743" s="35" t="s">
        <v>53</v>
      </c>
      <c r="P743" s="36" t="str">
        <f t="shared" si="194"/>
        <v>New Client</v>
      </c>
      <c r="Q743" s="39" t="str">
        <f t="shared" si="4"/>
        <v>No</v>
      </c>
      <c r="R743" s="40" t="str">
        <f t="shared" si="5"/>
        <v/>
      </c>
    </row>
    <row r="744" ht="14.25" customHeight="1" spans="1:18">
      <c r="A744" s="30" t="s">
        <v>812</v>
      </c>
      <c r="B744" s="17">
        <v>584</v>
      </c>
      <c r="C744" s="17" t="s">
        <v>35</v>
      </c>
      <c r="D744" s="17" t="s">
        <v>36</v>
      </c>
      <c r="E744" s="17" t="s">
        <v>780</v>
      </c>
      <c r="F744" s="31" t="str">
        <f>VLOOKUP(G744,'Policy Type'!$A:$B,2,FALSE)</f>
        <v>Liability</v>
      </c>
      <c r="G744" s="17" t="s">
        <v>38</v>
      </c>
      <c r="H744" s="32">
        <v>45217</v>
      </c>
      <c r="I744" s="32">
        <v>45582</v>
      </c>
      <c r="J744" s="34">
        <v>60700</v>
      </c>
      <c r="K744" s="34">
        <f t="shared" si="191"/>
        <v>10926</v>
      </c>
      <c r="L744" s="34">
        <f t="shared" si="192"/>
        <v>71626</v>
      </c>
      <c r="M744" s="17">
        <f t="shared" si="197"/>
        <v>14325.2</v>
      </c>
      <c r="N744" s="17" t="s">
        <v>39</v>
      </c>
      <c r="O744" s="35" t="s">
        <v>49</v>
      </c>
      <c r="P744" s="36" t="str">
        <f t="shared" si="194"/>
        <v>Old Client</v>
      </c>
      <c r="Q744" s="39" t="str">
        <f t="shared" si="4"/>
        <v>Yes</v>
      </c>
      <c r="R744" s="40" t="str">
        <f t="shared" si="5"/>
        <v/>
      </c>
    </row>
    <row r="745" ht="14.25" customHeight="1" spans="1:18">
      <c r="A745" s="30" t="s">
        <v>813</v>
      </c>
      <c r="B745" s="17">
        <v>634</v>
      </c>
      <c r="C745" s="17" t="s">
        <v>35</v>
      </c>
      <c r="D745" s="17" t="s">
        <v>36</v>
      </c>
      <c r="E745" s="17" t="s">
        <v>37</v>
      </c>
      <c r="F745" s="31" t="str">
        <f>VLOOKUP(G745,'Policy Type'!$A:$B,2,FALSE)</f>
        <v>Liability</v>
      </c>
      <c r="G745" s="17" t="s">
        <v>38</v>
      </c>
      <c r="H745" s="32">
        <v>45217</v>
      </c>
      <c r="I745" s="32">
        <v>45582</v>
      </c>
      <c r="J745" s="34">
        <v>533800</v>
      </c>
      <c r="K745" s="34">
        <f t="shared" si="191"/>
        <v>96084</v>
      </c>
      <c r="L745" s="34">
        <f t="shared" si="192"/>
        <v>629884</v>
      </c>
      <c r="M745" s="17">
        <f t="shared" si="197"/>
        <v>125976.8</v>
      </c>
      <c r="N745" s="17" t="s">
        <v>39</v>
      </c>
      <c r="O745" s="35" t="s">
        <v>49</v>
      </c>
      <c r="P745" s="36" t="str">
        <f t="shared" si="194"/>
        <v>New Client</v>
      </c>
      <c r="Q745" s="39" t="str">
        <f t="shared" si="4"/>
        <v>Yes</v>
      </c>
      <c r="R745" s="40" t="str">
        <f t="shared" si="5"/>
        <v/>
      </c>
    </row>
    <row r="746" ht="14.25" customHeight="1" spans="1:18">
      <c r="A746" s="30" t="s">
        <v>814</v>
      </c>
      <c r="B746" s="17">
        <v>183</v>
      </c>
      <c r="C746" s="17" t="s">
        <v>42</v>
      </c>
      <c r="D746" s="17" t="s">
        <v>36</v>
      </c>
      <c r="E746" s="17" t="s">
        <v>37</v>
      </c>
      <c r="F746" s="31" t="str">
        <f>VLOOKUP(G746,'Policy Type'!$A:$B,2,FALSE)</f>
        <v>Liability</v>
      </c>
      <c r="G746" s="17" t="s">
        <v>94</v>
      </c>
      <c r="H746" s="32">
        <v>45218</v>
      </c>
      <c r="I746" s="32">
        <v>45583</v>
      </c>
      <c r="J746" s="34">
        <v>1416000</v>
      </c>
      <c r="K746" s="34">
        <f t="shared" si="191"/>
        <v>254880</v>
      </c>
      <c r="L746" s="34">
        <f t="shared" si="192"/>
        <v>1670880</v>
      </c>
      <c r="M746" s="17">
        <f t="shared" si="197"/>
        <v>334176</v>
      </c>
      <c r="N746" s="17" t="s">
        <v>39</v>
      </c>
      <c r="O746" s="35" t="s">
        <v>40</v>
      </c>
      <c r="P746" s="36" t="str">
        <f t="shared" si="194"/>
        <v>Old Client</v>
      </c>
      <c r="Q746" s="39" t="str">
        <f t="shared" si="4"/>
        <v>Yes</v>
      </c>
      <c r="R746" s="40" t="str">
        <f t="shared" si="5"/>
        <v/>
      </c>
    </row>
    <row r="747" ht="14.25" customHeight="1" spans="1:18">
      <c r="A747" s="30" t="s">
        <v>815</v>
      </c>
      <c r="B747" s="17">
        <v>635</v>
      </c>
      <c r="C747" s="17" t="s">
        <v>46</v>
      </c>
      <c r="D747" s="17" t="s">
        <v>88</v>
      </c>
      <c r="E747" s="17" t="s">
        <v>37</v>
      </c>
      <c r="F747" s="31" t="str">
        <f>VLOOKUP(G747,'Policy Type'!$A:$B,2,FALSE)</f>
        <v>Liability</v>
      </c>
      <c r="G747" s="17" t="s">
        <v>38</v>
      </c>
      <c r="H747" s="32">
        <v>45217</v>
      </c>
      <c r="I747" s="32">
        <v>45582</v>
      </c>
      <c r="J747" s="34">
        <v>226900</v>
      </c>
      <c r="K747" s="34">
        <f t="shared" si="191"/>
        <v>40842</v>
      </c>
      <c r="L747" s="34">
        <f t="shared" si="192"/>
        <v>267742</v>
      </c>
      <c r="M747" s="17">
        <f>L747*0.05</f>
        <v>13387.1</v>
      </c>
      <c r="N747" s="17" t="s">
        <v>39</v>
      </c>
      <c r="O747" s="35" t="s">
        <v>49</v>
      </c>
      <c r="P747" s="36" t="str">
        <f t="shared" si="194"/>
        <v>New Client</v>
      </c>
      <c r="Q747" s="39" t="str">
        <f t="shared" si="4"/>
        <v>Yes</v>
      </c>
      <c r="R747" s="40" t="str">
        <f t="shared" si="5"/>
        <v/>
      </c>
    </row>
    <row r="748" ht="14.25" customHeight="1" spans="1:18">
      <c r="A748" s="30" t="s">
        <v>816</v>
      </c>
      <c r="B748" s="17">
        <v>636</v>
      </c>
      <c r="C748" s="17" t="s">
        <v>35</v>
      </c>
      <c r="D748" s="17" t="s">
        <v>36</v>
      </c>
      <c r="E748" s="17" t="s">
        <v>43</v>
      </c>
      <c r="F748" s="31" t="str">
        <f>VLOOKUP(G748,'Policy Type'!$A:$B,2,FALSE)</f>
        <v>P&amp;C</v>
      </c>
      <c r="G748" s="17" t="s">
        <v>72</v>
      </c>
      <c r="H748" s="32">
        <v>45225</v>
      </c>
      <c r="I748" s="32">
        <v>45590</v>
      </c>
      <c r="J748" s="34">
        <v>46100</v>
      </c>
      <c r="K748" s="34">
        <f t="shared" si="191"/>
        <v>8298</v>
      </c>
      <c r="L748" s="34">
        <f t="shared" si="192"/>
        <v>54398</v>
      </c>
      <c r="M748" s="17">
        <f>L748*0.2</f>
        <v>10879.6</v>
      </c>
      <c r="N748" s="17" t="s">
        <v>39</v>
      </c>
      <c r="O748" s="35" t="s">
        <v>53</v>
      </c>
      <c r="P748" s="36" t="str">
        <f t="shared" si="194"/>
        <v>Old Client</v>
      </c>
      <c r="Q748" s="39" t="str">
        <f t="shared" si="4"/>
        <v>No</v>
      </c>
      <c r="R748" s="40" t="str">
        <f t="shared" si="5"/>
        <v/>
      </c>
    </row>
    <row r="749" ht="14.25" customHeight="1" spans="1:18">
      <c r="A749" s="30"/>
      <c r="B749" s="17"/>
      <c r="C749" s="17"/>
      <c r="D749" s="17"/>
      <c r="E749" s="17"/>
      <c r="F749" s="31"/>
      <c r="G749" s="17"/>
      <c r="H749" s="32"/>
      <c r="I749" s="32"/>
      <c r="J749" s="34"/>
      <c r="K749" s="34"/>
      <c r="L749" s="17"/>
      <c r="M749" s="17"/>
      <c r="N749" s="17" t="s">
        <v>52</v>
      </c>
      <c r="O749" s="35" t="s">
        <v>277</v>
      </c>
      <c r="P749" s="36"/>
      <c r="Q749" s="39" t="str">
        <f t="shared" si="4"/>
        <v>No</v>
      </c>
      <c r="R749" s="40" t="str">
        <f t="shared" si="5"/>
        <v/>
      </c>
    </row>
    <row r="750" ht="14.25" customHeight="1" spans="1:18">
      <c r="A750" s="30"/>
      <c r="B750" s="17"/>
      <c r="C750" s="17"/>
      <c r="D750" s="17"/>
      <c r="E750" s="17"/>
      <c r="F750" s="31"/>
      <c r="G750" s="17"/>
      <c r="H750" s="32"/>
      <c r="I750" s="32"/>
      <c r="J750" s="34"/>
      <c r="K750" s="34"/>
      <c r="L750" s="17"/>
      <c r="M750" s="17"/>
      <c r="N750" s="17" t="s">
        <v>39</v>
      </c>
      <c r="O750" s="35" t="s">
        <v>277</v>
      </c>
      <c r="P750" s="36"/>
      <c r="Q750" s="39" t="str">
        <f t="shared" si="4"/>
        <v>No</v>
      </c>
      <c r="R750" s="40" t="str">
        <f t="shared" si="5"/>
        <v/>
      </c>
    </row>
    <row r="751" ht="14.25" customHeight="1" spans="1:18">
      <c r="A751" s="30"/>
      <c r="B751" s="17"/>
      <c r="C751" s="17"/>
      <c r="D751" s="17"/>
      <c r="E751" s="17"/>
      <c r="F751" s="31"/>
      <c r="G751" s="17"/>
      <c r="H751" s="32"/>
      <c r="I751" s="32"/>
      <c r="J751" s="34"/>
      <c r="K751" s="34"/>
      <c r="L751" s="17"/>
      <c r="M751" s="17"/>
      <c r="N751" s="17" t="s">
        <v>39</v>
      </c>
      <c r="O751" s="35" t="s">
        <v>277</v>
      </c>
      <c r="P751" s="36"/>
      <c r="Q751" s="39" t="str">
        <f t="shared" si="4"/>
        <v>No</v>
      </c>
      <c r="R751" s="40" t="str">
        <f t="shared" si="5"/>
        <v/>
      </c>
    </row>
    <row r="752" ht="14.25" customHeight="1" spans="1:18">
      <c r="A752" s="30" t="s">
        <v>817</v>
      </c>
      <c r="B752" s="17">
        <v>637</v>
      </c>
      <c r="C752" s="17" t="s">
        <v>42</v>
      </c>
      <c r="D752" s="17" t="s">
        <v>36</v>
      </c>
      <c r="E752" s="17" t="s">
        <v>43</v>
      </c>
      <c r="F752" s="31" t="str">
        <f>VLOOKUP(G752,'Policy Type'!$A:$B,2,FALSE)</f>
        <v>P&amp;C</v>
      </c>
      <c r="G752" s="17" t="s">
        <v>51</v>
      </c>
      <c r="H752" s="32">
        <v>45227</v>
      </c>
      <c r="I752" s="32">
        <v>45592</v>
      </c>
      <c r="J752" s="34">
        <v>495600</v>
      </c>
      <c r="K752" s="34">
        <f t="shared" ref="K752:K756" si="198">J752*0.18</f>
        <v>89208</v>
      </c>
      <c r="L752" s="34">
        <f t="shared" ref="L752:L756" si="199">J752+K752</f>
        <v>584808</v>
      </c>
      <c r="M752" s="17">
        <f>L752*0.2</f>
        <v>116961.6</v>
      </c>
      <c r="N752" s="17" t="s">
        <v>52</v>
      </c>
      <c r="O752" s="35" t="s">
        <v>53</v>
      </c>
      <c r="P752" s="36" t="str">
        <f t="shared" ref="P752:P756" si="200">IF(COUNTIF(B:B,B752)=1,"New Client","Old Client")</f>
        <v>Old Client</v>
      </c>
      <c r="Q752" s="39" t="str">
        <f t="shared" si="4"/>
        <v>Yes</v>
      </c>
      <c r="R752" s="40" t="str">
        <f t="shared" si="5"/>
        <v>Cross-Sold</v>
      </c>
    </row>
    <row r="753" ht="14.25" customHeight="1" spans="1:18">
      <c r="A753" s="30" t="s">
        <v>818</v>
      </c>
      <c r="B753" s="17">
        <v>638</v>
      </c>
      <c r="C753" s="17" t="s">
        <v>35</v>
      </c>
      <c r="D753" s="17" t="s">
        <v>36</v>
      </c>
      <c r="E753" s="17" t="s">
        <v>132</v>
      </c>
      <c r="F753" s="31" t="str">
        <f>VLOOKUP(G753,'Policy Type'!$A:$B,2,FALSE)</f>
        <v>Others</v>
      </c>
      <c r="G753" s="17" t="s">
        <v>154</v>
      </c>
      <c r="H753" s="32">
        <v>45230</v>
      </c>
      <c r="I753" s="32">
        <v>45595</v>
      </c>
      <c r="J753" s="34">
        <v>3000600</v>
      </c>
      <c r="K753" s="34">
        <f t="shared" si="198"/>
        <v>540108</v>
      </c>
      <c r="L753" s="34">
        <f t="shared" si="199"/>
        <v>3540708</v>
      </c>
      <c r="M753" s="17">
        <f>L753*0.15</f>
        <v>531106.2</v>
      </c>
      <c r="N753" s="17" t="s">
        <v>52</v>
      </c>
      <c r="O753" s="35" t="s">
        <v>53</v>
      </c>
      <c r="P753" s="36" t="str">
        <f t="shared" si="200"/>
        <v>Old Client</v>
      </c>
      <c r="Q753" s="39" t="str">
        <f t="shared" si="4"/>
        <v>Yes</v>
      </c>
      <c r="R753" s="40" t="str">
        <f t="shared" si="5"/>
        <v>Cross-Sold</v>
      </c>
    </row>
    <row r="754" ht="14.25" customHeight="1" spans="1:18">
      <c r="A754" s="30" t="s">
        <v>819</v>
      </c>
      <c r="B754" s="17">
        <v>639</v>
      </c>
      <c r="C754" s="17" t="s">
        <v>46</v>
      </c>
      <c r="D754" s="17" t="s">
        <v>88</v>
      </c>
      <c r="E754" s="17" t="s">
        <v>84</v>
      </c>
      <c r="F754" s="31" t="str">
        <f>VLOOKUP(G754,'Policy Type'!$A:$B,2,FALSE)</f>
        <v>Others</v>
      </c>
      <c r="G754" s="17" t="s">
        <v>212</v>
      </c>
      <c r="H754" s="32">
        <v>45218</v>
      </c>
      <c r="I754" s="32">
        <v>45583</v>
      </c>
      <c r="J754" s="34">
        <v>1705000</v>
      </c>
      <c r="K754" s="34">
        <f t="shared" si="198"/>
        <v>306900</v>
      </c>
      <c r="L754" s="34">
        <f t="shared" si="199"/>
        <v>2011900</v>
      </c>
      <c r="M754" s="17">
        <f t="shared" ref="M754:M755" si="201">L754*0.05</f>
        <v>100595</v>
      </c>
      <c r="N754" s="17" t="s">
        <v>39</v>
      </c>
      <c r="O754" s="35" t="s">
        <v>49</v>
      </c>
      <c r="P754" s="36" t="str">
        <f t="shared" si="200"/>
        <v>Old Client</v>
      </c>
      <c r="Q754" s="39" t="str">
        <f t="shared" si="4"/>
        <v>Yes</v>
      </c>
      <c r="R754" s="40" t="str">
        <f t="shared" si="5"/>
        <v>Cross-Sold</v>
      </c>
    </row>
    <row r="755" ht="14.25" customHeight="1" spans="1:18">
      <c r="A755" s="30" t="s">
        <v>820</v>
      </c>
      <c r="B755" s="17">
        <v>640</v>
      </c>
      <c r="C755" s="17" t="s">
        <v>46</v>
      </c>
      <c r="D755" s="17" t="s">
        <v>88</v>
      </c>
      <c r="E755" s="17" t="s">
        <v>37</v>
      </c>
      <c r="F755" s="31" t="str">
        <f>VLOOKUP(G755,'Policy Type'!$A:$B,2,FALSE)</f>
        <v>P&amp;C</v>
      </c>
      <c r="G755" s="17" t="s">
        <v>80</v>
      </c>
      <c r="H755" s="32">
        <v>45218</v>
      </c>
      <c r="I755" s="32">
        <v>45218</v>
      </c>
      <c r="J755" s="34">
        <v>110100</v>
      </c>
      <c r="K755" s="34">
        <f t="shared" si="198"/>
        <v>19818</v>
      </c>
      <c r="L755" s="34">
        <f t="shared" si="199"/>
        <v>129918</v>
      </c>
      <c r="M755" s="17">
        <f t="shared" si="201"/>
        <v>6495.9</v>
      </c>
      <c r="N755" s="17" t="s">
        <v>39</v>
      </c>
      <c r="O755" s="35" t="s">
        <v>49</v>
      </c>
      <c r="P755" s="36" t="str">
        <f t="shared" si="200"/>
        <v>New Client</v>
      </c>
      <c r="Q755" s="39" t="str">
        <f t="shared" si="4"/>
        <v>No</v>
      </c>
      <c r="R755" s="40" t="str">
        <f t="shared" si="5"/>
        <v/>
      </c>
    </row>
    <row r="756" ht="14.25" customHeight="1" spans="1:18">
      <c r="A756" s="30" t="s">
        <v>821</v>
      </c>
      <c r="B756" s="17">
        <v>116</v>
      </c>
      <c r="C756" s="17" t="s">
        <v>35</v>
      </c>
      <c r="D756" s="17" t="s">
        <v>36</v>
      </c>
      <c r="E756" s="17" t="s">
        <v>78</v>
      </c>
      <c r="F756" s="31" t="str">
        <f>VLOOKUP(G756,'Policy Type'!$A:$B,2,FALSE)</f>
        <v>Liability</v>
      </c>
      <c r="G756" s="17" t="s">
        <v>105</v>
      </c>
      <c r="H756" s="32">
        <v>45166</v>
      </c>
      <c r="I756" s="32">
        <v>45531</v>
      </c>
      <c r="J756" s="34">
        <v>42477100</v>
      </c>
      <c r="K756" s="34">
        <f t="shared" si="198"/>
        <v>7645878</v>
      </c>
      <c r="L756" s="34">
        <f t="shared" si="199"/>
        <v>50122978</v>
      </c>
      <c r="M756" s="17">
        <f>L756*0.2</f>
        <v>10024595.6</v>
      </c>
      <c r="N756" s="17" t="s">
        <v>39</v>
      </c>
      <c r="O756" s="35" t="s">
        <v>49</v>
      </c>
      <c r="P756" s="36" t="str">
        <f t="shared" si="200"/>
        <v>Old Client</v>
      </c>
      <c r="Q756" s="39" t="str">
        <f t="shared" si="4"/>
        <v>Yes</v>
      </c>
      <c r="R756" s="40" t="str">
        <f t="shared" si="5"/>
        <v/>
      </c>
    </row>
    <row r="757" ht="14.25" customHeight="1" spans="1:18">
      <c r="A757" s="30"/>
      <c r="B757" s="17"/>
      <c r="C757" s="17"/>
      <c r="D757" s="17"/>
      <c r="E757" s="17"/>
      <c r="F757" s="31"/>
      <c r="G757" s="17"/>
      <c r="H757" s="32"/>
      <c r="I757" s="32"/>
      <c r="J757" s="34"/>
      <c r="K757" s="34"/>
      <c r="L757" s="17"/>
      <c r="M757" s="17"/>
      <c r="N757" s="17" t="s">
        <v>39</v>
      </c>
      <c r="O757" s="35" t="s">
        <v>277</v>
      </c>
      <c r="P757" s="36"/>
      <c r="Q757" s="39" t="str">
        <f t="shared" si="4"/>
        <v>No</v>
      </c>
      <c r="R757" s="40" t="str">
        <f t="shared" si="5"/>
        <v/>
      </c>
    </row>
    <row r="758" ht="14.25" customHeight="1" spans="1:18">
      <c r="A758" s="30" t="s">
        <v>822</v>
      </c>
      <c r="B758" s="17">
        <v>426</v>
      </c>
      <c r="C758" s="17" t="s">
        <v>42</v>
      </c>
      <c r="D758" s="17" t="s">
        <v>36</v>
      </c>
      <c r="E758" s="17" t="s">
        <v>43</v>
      </c>
      <c r="F758" s="31" t="str">
        <f>VLOOKUP(G758,'Policy Type'!$A:$B,2,FALSE)</f>
        <v>P&amp;C</v>
      </c>
      <c r="G758" s="17" t="s">
        <v>51</v>
      </c>
      <c r="H758" s="32">
        <v>45231</v>
      </c>
      <c r="I758" s="32">
        <v>45596</v>
      </c>
      <c r="J758" s="34">
        <v>230200</v>
      </c>
      <c r="K758" s="34">
        <f t="shared" ref="K758:K771" si="202">J758*0.18</f>
        <v>41436</v>
      </c>
      <c r="L758" s="34">
        <f t="shared" ref="L758:L771" si="203">J758+K758</f>
        <v>271636</v>
      </c>
      <c r="M758" s="17">
        <f>L758*0.2</f>
        <v>54327.2</v>
      </c>
      <c r="N758" s="17" t="s">
        <v>52</v>
      </c>
      <c r="O758" s="35" t="s">
        <v>53</v>
      </c>
      <c r="P758" s="36" t="str">
        <f t="shared" ref="P758:P771" si="204">IF(COUNTIF(B:B,B758)=1,"New Client","Old Client")</f>
        <v>Old Client</v>
      </c>
      <c r="Q758" s="39" t="str">
        <f t="shared" si="4"/>
        <v>No</v>
      </c>
      <c r="R758" s="40" t="str">
        <f t="shared" si="5"/>
        <v/>
      </c>
    </row>
    <row r="759" ht="14.25" customHeight="1" spans="1:18">
      <c r="A759" s="30" t="s">
        <v>823</v>
      </c>
      <c r="B759" s="17">
        <v>513</v>
      </c>
      <c r="C759" s="17" t="s">
        <v>42</v>
      </c>
      <c r="D759" s="17" t="s">
        <v>36</v>
      </c>
      <c r="E759" s="17" t="s">
        <v>43</v>
      </c>
      <c r="F759" s="31" t="str">
        <f>VLOOKUP(G759,'Policy Type'!$A:$B,2,FALSE)</f>
        <v>Others</v>
      </c>
      <c r="G759" s="17" t="s">
        <v>111</v>
      </c>
      <c r="H759" s="32">
        <v>45221</v>
      </c>
      <c r="I759" s="32">
        <v>45226</v>
      </c>
      <c r="J759" s="34">
        <v>106400</v>
      </c>
      <c r="K759" s="34">
        <f t="shared" si="202"/>
        <v>19152</v>
      </c>
      <c r="L759" s="34">
        <f t="shared" si="203"/>
        <v>125552</v>
      </c>
      <c r="M759" s="17">
        <f t="shared" ref="M759:M760" si="205">L759*0.15</f>
        <v>18832.8</v>
      </c>
      <c r="N759" s="17" t="s">
        <v>52</v>
      </c>
      <c r="O759" s="35" t="s">
        <v>49</v>
      </c>
      <c r="P759" s="36" t="str">
        <f t="shared" si="204"/>
        <v>Old Client</v>
      </c>
      <c r="Q759" s="39" t="str">
        <f t="shared" si="4"/>
        <v>No</v>
      </c>
      <c r="R759" s="40" t="str">
        <f t="shared" si="5"/>
        <v/>
      </c>
    </row>
    <row r="760" ht="14.25" customHeight="1" spans="1:18">
      <c r="A760" s="30" t="s">
        <v>824</v>
      </c>
      <c r="B760" s="17">
        <v>642</v>
      </c>
      <c r="C760" s="17" t="s">
        <v>57</v>
      </c>
      <c r="D760" s="17" t="s">
        <v>36</v>
      </c>
      <c r="E760" s="17" t="s">
        <v>37</v>
      </c>
      <c r="F760" s="31" t="str">
        <f>VLOOKUP(G760,'Policy Type'!$A:$B,2,FALSE)</f>
        <v>Others</v>
      </c>
      <c r="G760" s="17" t="s">
        <v>152</v>
      </c>
      <c r="H760" s="32">
        <v>45221</v>
      </c>
      <c r="I760" s="32">
        <v>45586</v>
      </c>
      <c r="J760" s="34">
        <v>863500</v>
      </c>
      <c r="K760" s="34">
        <f t="shared" si="202"/>
        <v>155430</v>
      </c>
      <c r="L760" s="34">
        <f t="shared" si="203"/>
        <v>1018930</v>
      </c>
      <c r="M760" s="17">
        <f t="shared" si="205"/>
        <v>152839.5</v>
      </c>
      <c r="N760" s="17" t="s">
        <v>39</v>
      </c>
      <c r="O760" s="35" t="s">
        <v>53</v>
      </c>
      <c r="P760" s="36" t="str">
        <f t="shared" si="204"/>
        <v>New Client</v>
      </c>
      <c r="Q760" s="39" t="str">
        <f t="shared" si="4"/>
        <v>No</v>
      </c>
      <c r="R760" s="40" t="str">
        <f t="shared" si="5"/>
        <v/>
      </c>
    </row>
    <row r="761" ht="14.25" customHeight="1" spans="1:18">
      <c r="A761" s="30" t="s">
        <v>825</v>
      </c>
      <c r="B761" s="17">
        <v>59</v>
      </c>
      <c r="C761" s="17" t="s">
        <v>46</v>
      </c>
      <c r="D761" s="17" t="s">
        <v>76</v>
      </c>
      <c r="E761" s="17" t="s">
        <v>132</v>
      </c>
      <c r="F761" s="31" t="str">
        <f>VLOOKUP(G761,'Policy Type'!$A:$B,2,FALSE)</f>
        <v>P&amp;C</v>
      </c>
      <c r="G761" s="17" t="s">
        <v>68</v>
      </c>
      <c r="H761" s="32">
        <v>45221</v>
      </c>
      <c r="I761" s="32">
        <v>45586</v>
      </c>
      <c r="J761" s="34">
        <v>7516600</v>
      </c>
      <c r="K761" s="34">
        <f t="shared" si="202"/>
        <v>1352988</v>
      </c>
      <c r="L761" s="34">
        <f t="shared" si="203"/>
        <v>8869588</v>
      </c>
      <c r="M761" s="17">
        <f>L761*0.05</f>
        <v>443479.4</v>
      </c>
      <c r="N761" s="17" t="s">
        <v>39</v>
      </c>
      <c r="O761" s="35" t="s">
        <v>40</v>
      </c>
      <c r="P761" s="36" t="str">
        <f t="shared" si="204"/>
        <v>Old Client</v>
      </c>
      <c r="Q761" s="39" t="str">
        <f t="shared" si="4"/>
        <v>Yes</v>
      </c>
      <c r="R761" s="40" t="str">
        <f t="shared" si="5"/>
        <v>Cross-Sold</v>
      </c>
    </row>
    <row r="762" ht="14.25" customHeight="1" spans="1:18">
      <c r="A762" s="30" t="s">
        <v>826</v>
      </c>
      <c r="B762" s="17">
        <v>643</v>
      </c>
      <c r="C762" s="17" t="s">
        <v>57</v>
      </c>
      <c r="D762" s="17" t="s">
        <v>36</v>
      </c>
      <c r="E762" s="17" t="s">
        <v>37</v>
      </c>
      <c r="F762" s="31" t="str">
        <f>VLOOKUP(G762,'Policy Type'!$A:$B,2,FALSE)</f>
        <v>Others</v>
      </c>
      <c r="G762" s="17" t="s">
        <v>152</v>
      </c>
      <c r="H762" s="32">
        <v>45229</v>
      </c>
      <c r="I762" s="32">
        <v>45594</v>
      </c>
      <c r="J762" s="34">
        <v>3361500</v>
      </c>
      <c r="K762" s="34">
        <f t="shared" si="202"/>
        <v>605070</v>
      </c>
      <c r="L762" s="34">
        <f t="shared" si="203"/>
        <v>3966570</v>
      </c>
      <c r="M762" s="17">
        <f>L762*0.15</f>
        <v>594985.5</v>
      </c>
      <c r="N762" s="17" t="s">
        <v>52</v>
      </c>
      <c r="O762" s="35" t="s">
        <v>53</v>
      </c>
      <c r="P762" s="36" t="str">
        <f t="shared" si="204"/>
        <v>Old Client</v>
      </c>
      <c r="Q762" s="39" t="str">
        <f t="shared" si="4"/>
        <v>No</v>
      </c>
      <c r="R762" s="40" t="str">
        <f t="shared" si="5"/>
        <v/>
      </c>
    </row>
    <row r="763" ht="14.25" customHeight="1" spans="1:18">
      <c r="A763" s="30" t="s">
        <v>827</v>
      </c>
      <c r="B763" s="17">
        <v>643</v>
      </c>
      <c r="C763" s="17" t="s">
        <v>46</v>
      </c>
      <c r="D763" s="17" t="s">
        <v>47</v>
      </c>
      <c r="E763" s="17" t="s">
        <v>37</v>
      </c>
      <c r="F763" s="31" t="str">
        <f>VLOOKUP(G763,'Policy Type'!$A:$B,2,FALSE)</f>
        <v>Others</v>
      </c>
      <c r="G763" s="17" t="s">
        <v>791</v>
      </c>
      <c r="H763" s="32">
        <v>45221</v>
      </c>
      <c r="I763" s="32">
        <v>45586</v>
      </c>
      <c r="J763" s="34">
        <v>157400</v>
      </c>
      <c r="K763" s="34">
        <f t="shared" si="202"/>
        <v>28332</v>
      </c>
      <c r="L763" s="34">
        <f t="shared" si="203"/>
        <v>185732</v>
      </c>
      <c r="M763" s="17">
        <f t="shared" ref="M763:M764" si="206">L763*0.05</f>
        <v>9286.6</v>
      </c>
      <c r="N763" s="17" t="s">
        <v>52</v>
      </c>
      <c r="O763" s="35" t="s">
        <v>53</v>
      </c>
      <c r="P763" s="36" t="str">
        <f t="shared" si="204"/>
        <v>Old Client</v>
      </c>
      <c r="Q763" s="39" t="str">
        <f t="shared" si="4"/>
        <v>No</v>
      </c>
      <c r="R763" s="40" t="str">
        <f t="shared" si="5"/>
        <v/>
      </c>
    </row>
    <row r="764" ht="14.25" customHeight="1" spans="1:18">
      <c r="A764" s="30" t="s">
        <v>828</v>
      </c>
      <c r="B764" s="17">
        <v>490</v>
      </c>
      <c r="C764" s="17" t="s">
        <v>46</v>
      </c>
      <c r="D764" s="17" t="s">
        <v>76</v>
      </c>
      <c r="E764" s="17" t="s">
        <v>43</v>
      </c>
      <c r="F764" s="31" t="str">
        <f>VLOOKUP(G764,'Policy Type'!$A:$B,2,FALSE)</f>
        <v>P&amp;C</v>
      </c>
      <c r="G764" s="17" t="s">
        <v>55</v>
      </c>
      <c r="H764" s="32">
        <v>45221</v>
      </c>
      <c r="I764" s="32">
        <v>45586</v>
      </c>
      <c r="J764" s="34">
        <v>141954</v>
      </c>
      <c r="K764" s="34">
        <f t="shared" si="202"/>
        <v>25551.72</v>
      </c>
      <c r="L764" s="34">
        <f t="shared" si="203"/>
        <v>167505.72</v>
      </c>
      <c r="M764" s="17">
        <f t="shared" si="206"/>
        <v>8375.286</v>
      </c>
      <c r="N764" s="17" t="s">
        <v>52</v>
      </c>
      <c r="O764" s="35" t="s">
        <v>53</v>
      </c>
      <c r="P764" s="36" t="str">
        <f t="shared" si="204"/>
        <v>Old Client</v>
      </c>
      <c r="Q764" s="39" t="str">
        <f t="shared" si="4"/>
        <v>No</v>
      </c>
      <c r="R764" s="40" t="str">
        <f t="shared" si="5"/>
        <v/>
      </c>
    </row>
    <row r="765" ht="14.25" customHeight="1" spans="1:18">
      <c r="A765" s="30" t="s">
        <v>829</v>
      </c>
      <c r="B765" s="17">
        <v>644</v>
      </c>
      <c r="C765" s="17" t="s">
        <v>42</v>
      </c>
      <c r="D765" s="17" t="s">
        <v>36</v>
      </c>
      <c r="E765" s="17" t="s">
        <v>43</v>
      </c>
      <c r="F765" s="31" t="str">
        <f>VLOOKUP(G765,'Policy Type'!$A:$B,2,FALSE)</f>
        <v>P&amp;C</v>
      </c>
      <c r="G765" s="17" t="s">
        <v>51</v>
      </c>
      <c r="H765" s="32">
        <v>45227</v>
      </c>
      <c r="I765" s="32">
        <v>45592</v>
      </c>
      <c r="J765" s="34">
        <v>495600</v>
      </c>
      <c r="K765" s="34">
        <f t="shared" si="202"/>
        <v>89208</v>
      </c>
      <c r="L765" s="34">
        <f t="shared" si="203"/>
        <v>584808</v>
      </c>
      <c r="M765" s="17">
        <f t="shared" ref="M765:M766" si="207">L765*0.2</f>
        <v>116961.6</v>
      </c>
      <c r="N765" s="17" t="s">
        <v>52</v>
      </c>
      <c r="O765" s="35" t="s">
        <v>53</v>
      </c>
      <c r="P765" s="36" t="str">
        <f t="shared" si="204"/>
        <v>Old Client</v>
      </c>
      <c r="Q765" s="39" t="str">
        <f t="shared" si="4"/>
        <v>No</v>
      </c>
      <c r="R765" s="40" t="str">
        <f t="shared" si="5"/>
        <v/>
      </c>
    </row>
    <row r="766" ht="14.25" customHeight="1" spans="1:18">
      <c r="A766" s="30" t="s">
        <v>830</v>
      </c>
      <c r="B766" s="17">
        <v>645</v>
      </c>
      <c r="C766" s="17" t="s">
        <v>57</v>
      </c>
      <c r="D766" s="17" t="s">
        <v>36</v>
      </c>
      <c r="E766" s="17" t="s">
        <v>37</v>
      </c>
      <c r="F766" s="31" t="str">
        <f>VLOOKUP(G766,'Policy Type'!$A:$B,2,FALSE)</f>
        <v>Liability</v>
      </c>
      <c r="G766" s="17" t="s">
        <v>38</v>
      </c>
      <c r="H766" s="32">
        <v>45219</v>
      </c>
      <c r="I766" s="32">
        <v>45401</v>
      </c>
      <c r="J766" s="34">
        <v>337500</v>
      </c>
      <c r="K766" s="34">
        <f t="shared" si="202"/>
        <v>60750</v>
      </c>
      <c r="L766" s="34">
        <f t="shared" si="203"/>
        <v>398250</v>
      </c>
      <c r="M766" s="17">
        <f t="shared" si="207"/>
        <v>79650</v>
      </c>
      <c r="N766" s="17" t="s">
        <v>39</v>
      </c>
      <c r="O766" s="35" t="s">
        <v>49</v>
      </c>
      <c r="P766" s="36" t="str">
        <f t="shared" si="204"/>
        <v>New Client</v>
      </c>
      <c r="Q766" s="39" t="str">
        <f t="shared" si="4"/>
        <v>Yes</v>
      </c>
      <c r="R766" s="40" t="str">
        <f t="shared" si="5"/>
        <v/>
      </c>
    </row>
    <row r="767" ht="14.25" customHeight="1" spans="1:18">
      <c r="A767" s="30" t="s">
        <v>831</v>
      </c>
      <c r="B767" s="17">
        <v>646</v>
      </c>
      <c r="C767" s="17" t="s">
        <v>46</v>
      </c>
      <c r="D767" s="17" t="s">
        <v>88</v>
      </c>
      <c r="E767" s="17" t="s">
        <v>37</v>
      </c>
      <c r="F767" s="31" t="str">
        <f>VLOOKUP(G767,'Policy Type'!$A:$B,2,FALSE)</f>
        <v>Others</v>
      </c>
      <c r="G767" s="17" t="s">
        <v>152</v>
      </c>
      <c r="H767" s="32">
        <v>45220</v>
      </c>
      <c r="I767" s="32">
        <v>45585</v>
      </c>
      <c r="J767" s="34">
        <v>1690000</v>
      </c>
      <c r="K767" s="34">
        <f t="shared" si="202"/>
        <v>304200</v>
      </c>
      <c r="L767" s="34">
        <f t="shared" si="203"/>
        <v>1994200</v>
      </c>
      <c r="M767" s="17">
        <f>L767*0.05</f>
        <v>99710</v>
      </c>
      <c r="N767" s="17" t="s">
        <v>52</v>
      </c>
      <c r="O767" s="35" t="s">
        <v>53</v>
      </c>
      <c r="P767" s="36" t="str">
        <f t="shared" si="204"/>
        <v>New Client</v>
      </c>
      <c r="Q767" s="39" t="str">
        <f t="shared" si="4"/>
        <v>No</v>
      </c>
      <c r="R767" s="40" t="str">
        <f t="shared" si="5"/>
        <v/>
      </c>
    </row>
    <row r="768" ht="14.25" customHeight="1" spans="1:18">
      <c r="A768" s="30" t="s">
        <v>832</v>
      </c>
      <c r="B768" s="17">
        <v>588</v>
      </c>
      <c r="C768" s="17" t="s">
        <v>35</v>
      </c>
      <c r="D768" s="17" t="s">
        <v>36</v>
      </c>
      <c r="E768" s="17" t="s">
        <v>37</v>
      </c>
      <c r="F768" s="31" t="str">
        <f>VLOOKUP(G768,'Policy Type'!$A:$B,2,FALSE)</f>
        <v>Others</v>
      </c>
      <c r="G768" s="17" t="s">
        <v>746</v>
      </c>
      <c r="H768" s="32">
        <v>45219</v>
      </c>
      <c r="I768" s="32">
        <v>45584</v>
      </c>
      <c r="J768" s="34">
        <v>1964700</v>
      </c>
      <c r="K768" s="34">
        <f t="shared" si="202"/>
        <v>353646</v>
      </c>
      <c r="L768" s="34">
        <f t="shared" si="203"/>
        <v>2318346</v>
      </c>
      <c r="M768" s="17">
        <f t="shared" ref="M768:M769" si="208">L768*0.15</f>
        <v>347751.9</v>
      </c>
      <c r="N768" s="17" t="s">
        <v>52</v>
      </c>
      <c r="O768" s="35" t="s">
        <v>53</v>
      </c>
      <c r="P768" s="36" t="str">
        <f t="shared" si="204"/>
        <v>Old Client</v>
      </c>
      <c r="Q768" s="39" t="str">
        <f t="shared" si="4"/>
        <v>No</v>
      </c>
      <c r="R768" s="40" t="str">
        <f t="shared" si="5"/>
        <v/>
      </c>
    </row>
    <row r="769" ht="14.25" customHeight="1" spans="1:18">
      <c r="A769" s="30" t="s">
        <v>833</v>
      </c>
      <c r="B769" s="17">
        <v>647</v>
      </c>
      <c r="C769" s="17" t="s">
        <v>35</v>
      </c>
      <c r="D769" s="17" t="s">
        <v>36</v>
      </c>
      <c r="E769" s="17" t="s">
        <v>91</v>
      </c>
      <c r="F769" s="31" t="str">
        <f>VLOOKUP(G769,'Policy Type'!$A:$B,2,FALSE)</f>
        <v>Others</v>
      </c>
      <c r="G769" s="17" t="s">
        <v>791</v>
      </c>
      <c r="H769" s="32">
        <v>45220</v>
      </c>
      <c r="I769" s="32">
        <v>45585</v>
      </c>
      <c r="J769" s="34">
        <v>904600</v>
      </c>
      <c r="K769" s="34">
        <f t="shared" si="202"/>
        <v>162828</v>
      </c>
      <c r="L769" s="34">
        <f t="shared" si="203"/>
        <v>1067428</v>
      </c>
      <c r="M769" s="17">
        <f t="shared" si="208"/>
        <v>160114.2</v>
      </c>
      <c r="N769" s="17" t="s">
        <v>39</v>
      </c>
      <c r="O769" s="35" t="s">
        <v>53</v>
      </c>
      <c r="P769" s="36" t="str">
        <f t="shared" si="204"/>
        <v>Old Client</v>
      </c>
      <c r="Q769" s="39" t="str">
        <f t="shared" si="4"/>
        <v>Yes</v>
      </c>
      <c r="R769" s="40" t="str">
        <f t="shared" si="5"/>
        <v>Cross-Sold</v>
      </c>
    </row>
    <row r="770" ht="14.25" customHeight="1" spans="1:18">
      <c r="A770" s="30" t="s">
        <v>834</v>
      </c>
      <c r="B770" s="17">
        <v>648</v>
      </c>
      <c r="C770" s="17" t="s">
        <v>35</v>
      </c>
      <c r="D770" s="17" t="s">
        <v>36</v>
      </c>
      <c r="E770" s="17" t="s">
        <v>43</v>
      </c>
      <c r="F770" s="31" t="str">
        <f>VLOOKUP(G770,'Policy Type'!$A:$B,2,FALSE)</f>
        <v>P&amp;C</v>
      </c>
      <c r="G770" s="17" t="s">
        <v>55</v>
      </c>
      <c r="H770" s="32">
        <v>45223</v>
      </c>
      <c r="I770" s="32">
        <v>45588</v>
      </c>
      <c r="J770" s="34">
        <v>146320</v>
      </c>
      <c r="K770" s="34">
        <f t="shared" si="202"/>
        <v>26337.6</v>
      </c>
      <c r="L770" s="34">
        <f t="shared" si="203"/>
        <v>172657.6</v>
      </c>
      <c r="M770" s="17">
        <f t="shared" ref="M770:M771" si="209">L770*0.2</f>
        <v>34531.52</v>
      </c>
      <c r="N770" s="17" t="s">
        <v>52</v>
      </c>
      <c r="O770" s="35" t="s">
        <v>53</v>
      </c>
      <c r="P770" s="36" t="str">
        <f t="shared" si="204"/>
        <v>New Client</v>
      </c>
      <c r="Q770" s="39" t="str">
        <f t="shared" si="4"/>
        <v>No</v>
      </c>
      <c r="R770" s="40" t="str">
        <f t="shared" si="5"/>
        <v/>
      </c>
    </row>
    <row r="771" ht="14.25" customHeight="1" spans="1:18">
      <c r="A771" s="30" t="s">
        <v>835</v>
      </c>
      <c r="B771" s="17">
        <v>542</v>
      </c>
      <c r="C771" s="17" t="s">
        <v>57</v>
      </c>
      <c r="D771" s="17" t="s">
        <v>36</v>
      </c>
      <c r="E771" s="17" t="s">
        <v>43</v>
      </c>
      <c r="F771" s="31" t="str">
        <f>VLOOKUP(G771,'Policy Type'!$A:$B,2,FALSE)</f>
        <v>P&amp;C</v>
      </c>
      <c r="G771" s="17" t="s">
        <v>68</v>
      </c>
      <c r="H771" s="32">
        <v>45231</v>
      </c>
      <c r="I771" s="32">
        <v>45596</v>
      </c>
      <c r="J771" s="34">
        <v>685934</v>
      </c>
      <c r="K771" s="34">
        <f t="shared" si="202"/>
        <v>123468.12</v>
      </c>
      <c r="L771" s="34">
        <f t="shared" si="203"/>
        <v>809402.12</v>
      </c>
      <c r="M771" s="17">
        <f t="shared" si="209"/>
        <v>161880.424</v>
      </c>
      <c r="N771" s="17" t="s">
        <v>52</v>
      </c>
      <c r="O771" s="35" t="s">
        <v>53</v>
      </c>
      <c r="P771" s="36" t="str">
        <f t="shared" si="204"/>
        <v>Old Client</v>
      </c>
      <c r="Q771" s="39" t="str">
        <f t="shared" si="4"/>
        <v>No</v>
      </c>
      <c r="R771" s="40" t="str">
        <f t="shared" si="5"/>
        <v/>
      </c>
    </row>
    <row r="772" ht="14.25" customHeight="1" spans="1:18">
      <c r="A772" s="30"/>
      <c r="B772" s="17"/>
      <c r="C772" s="17"/>
      <c r="D772" s="17"/>
      <c r="E772" s="17"/>
      <c r="F772" s="31"/>
      <c r="G772" s="17"/>
      <c r="H772" s="32"/>
      <c r="I772" s="32"/>
      <c r="J772" s="34"/>
      <c r="K772" s="34"/>
      <c r="L772" s="17"/>
      <c r="M772" s="17"/>
      <c r="N772" s="17" t="s">
        <v>39</v>
      </c>
      <c r="O772" s="35" t="s">
        <v>277</v>
      </c>
      <c r="P772" s="36"/>
      <c r="Q772" s="39" t="str">
        <f t="shared" si="4"/>
        <v>No</v>
      </c>
      <c r="R772" s="40" t="str">
        <f t="shared" si="5"/>
        <v/>
      </c>
    </row>
    <row r="773" ht="14.25" customHeight="1" spans="1:18">
      <c r="A773" s="30" t="s">
        <v>836</v>
      </c>
      <c r="B773" s="17">
        <v>1</v>
      </c>
      <c r="C773" s="17" t="s">
        <v>46</v>
      </c>
      <c r="D773" s="17" t="s">
        <v>66</v>
      </c>
      <c r="E773" s="17" t="s">
        <v>60</v>
      </c>
      <c r="F773" s="31" t="str">
        <f>VLOOKUP(G773,'Policy Type'!$A:$B,2,FALSE)</f>
        <v>Others</v>
      </c>
      <c r="G773" s="17" t="s">
        <v>212</v>
      </c>
      <c r="H773" s="32">
        <v>45223</v>
      </c>
      <c r="I773" s="32">
        <v>45588</v>
      </c>
      <c r="J773" s="34">
        <v>3832000</v>
      </c>
      <c r="K773" s="34">
        <f t="shared" ref="K773:K776" si="210">J773*0.18</f>
        <v>689760</v>
      </c>
      <c r="L773" s="34">
        <f t="shared" ref="L773:L776" si="211">J773+K773</f>
        <v>4521760</v>
      </c>
      <c r="M773" s="17">
        <f>L773*0.05</f>
        <v>226088</v>
      </c>
      <c r="N773" s="17" t="s">
        <v>39</v>
      </c>
      <c r="O773" s="35" t="s">
        <v>53</v>
      </c>
      <c r="P773" s="36" t="str">
        <f t="shared" ref="P773:P776" si="212">IF(COUNTIF(B:B,B773)=1,"New Client","Old Client")</f>
        <v>Old Client</v>
      </c>
      <c r="Q773" s="39" t="str">
        <f t="shared" si="4"/>
        <v>No</v>
      </c>
      <c r="R773" s="40" t="str">
        <f t="shared" si="5"/>
        <v/>
      </c>
    </row>
    <row r="774" ht="14.25" customHeight="1" spans="1:18">
      <c r="A774" s="30" t="s">
        <v>837</v>
      </c>
      <c r="B774" s="17">
        <v>1</v>
      </c>
      <c r="C774" s="17" t="s">
        <v>35</v>
      </c>
      <c r="D774" s="17" t="s">
        <v>36</v>
      </c>
      <c r="E774" s="17" t="s">
        <v>60</v>
      </c>
      <c r="F774" s="31" t="str">
        <f>VLOOKUP(G774,'Policy Type'!$A:$B,2,FALSE)</f>
        <v>P&amp;C</v>
      </c>
      <c r="G774" s="17" t="s">
        <v>44</v>
      </c>
      <c r="H774" s="32">
        <v>45223</v>
      </c>
      <c r="I774" s="32">
        <v>45588</v>
      </c>
      <c r="J774" s="34">
        <v>2337500</v>
      </c>
      <c r="K774" s="34">
        <f t="shared" si="210"/>
        <v>420750</v>
      </c>
      <c r="L774" s="34">
        <f t="shared" si="211"/>
        <v>2758250</v>
      </c>
      <c r="M774" s="17">
        <f t="shared" ref="M774:M775" si="213">L774*0.2</f>
        <v>551650</v>
      </c>
      <c r="N774" s="17" t="s">
        <v>39</v>
      </c>
      <c r="O774" s="35" t="s">
        <v>53</v>
      </c>
      <c r="P774" s="36" t="str">
        <f t="shared" si="212"/>
        <v>Old Client</v>
      </c>
      <c r="Q774" s="39" t="str">
        <f t="shared" si="4"/>
        <v>No</v>
      </c>
      <c r="R774" s="40" t="str">
        <f t="shared" si="5"/>
        <v/>
      </c>
    </row>
    <row r="775" ht="14.25" customHeight="1" spans="1:18">
      <c r="A775" s="30" t="s">
        <v>838</v>
      </c>
      <c r="B775" s="17">
        <v>316</v>
      </c>
      <c r="C775" s="17" t="s">
        <v>42</v>
      </c>
      <c r="D775" s="17" t="s">
        <v>36</v>
      </c>
      <c r="E775" s="17" t="s">
        <v>84</v>
      </c>
      <c r="F775" s="31" t="str">
        <f>VLOOKUP(G775,'Policy Type'!$A:$B,2,FALSE)</f>
        <v>Liability</v>
      </c>
      <c r="G775" s="17" t="s">
        <v>58</v>
      </c>
      <c r="H775" s="32">
        <v>45166</v>
      </c>
      <c r="I775" s="32">
        <v>45531</v>
      </c>
      <c r="J775" s="34">
        <v>3540000</v>
      </c>
      <c r="K775" s="34">
        <f t="shared" si="210"/>
        <v>637200</v>
      </c>
      <c r="L775" s="34">
        <f t="shared" si="211"/>
        <v>4177200</v>
      </c>
      <c r="M775" s="17">
        <f t="shared" si="213"/>
        <v>835440</v>
      </c>
      <c r="N775" s="17" t="s">
        <v>39</v>
      </c>
      <c r="O775" s="35" t="s">
        <v>49</v>
      </c>
      <c r="P775" s="36" t="str">
        <f t="shared" si="212"/>
        <v>Old Client</v>
      </c>
      <c r="Q775" s="39" t="str">
        <f t="shared" si="4"/>
        <v>Yes</v>
      </c>
      <c r="R775" s="40" t="str">
        <f t="shared" si="5"/>
        <v/>
      </c>
    </row>
    <row r="776" ht="14.25" customHeight="1" spans="1:18">
      <c r="A776" s="30" t="s">
        <v>839</v>
      </c>
      <c r="B776" s="17">
        <v>316</v>
      </c>
      <c r="C776" s="17" t="s">
        <v>35</v>
      </c>
      <c r="D776" s="17" t="s">
        <v>36</v>
      </c>
      <c r="E776" s="17" t="s">
        <v>84</v>
      </c>
      <c r="F776" s="31" t="str">
        <f>VLOOKUP(G776,'Policy Type'!$A:$B,2,FALSE)</f>
        <v>Others</v>
      </c>
      <c r="G776" s="17" t="s">
        <v>116</v>
      </c>
      <c r="H776" s="32">
        <v>45185</v>
      </c>
      <c r="I776" s="32">
        <v>45223</v>
      </c>
      <c r="J776" s="34">
        <v>640400</v>
      </c>
      <c r="K776" s="34">
        <f t="shared" si="210"/>
        <v>115272</v>
      </c>
      <c r="L776" s="34">
        <f t="shared" si="211"/>
        <v>755672</v>
      </c>
      <c r="M776" s="17">
        <f>L776*0.15</f>
        <v>113350.8</v>
      </c>
      <c r="N776" s="17" t="s">
        <v>39</v>
      </c>
      <c r="O776" s="35" t="s">
        <v>49</v>
      </c>
      <c r="P776" s="36" t="str">
        <f t="shared" si="212"/>
        <v>Old Client</v>
      </c>
      <c r="Q776" s="39" t="str">
        <f t="shared" si="4"/>
        <v>Yes</v>
      </c>
      <c r="R776" s="40" t="str">
        <f t="shared" si="5"/>
        <v>Cross-Sold</v>
      </c>
    </row>
    <row r="777" ht="14.25" customHeight="1" spans="1:18">
      <c r="A777" s="30"/>
      <c r="B777" s="17"/>
      <c r="C777" s="17"/>
      <c r="D777" s="17"/>
      <c r="E777" s="17"/>
      <c r="F777" s="31"/>
      <c r="G777" s="17"/>
      <c r="H777" s="32"/>
      <c r="I777" s="32"/>
      <c r="J777" s="34"/>
      <c r="K777" s="34"/>
      <c r="L777" s="17"/>
      <c r="M777" s="17"/>
      <c r="N777" s="17" t="s">
        <v>39</v>
      </c>
      <c r="O777" s="35" t="s">
        <v>277</v>
      </c>
      <c r="P777" s="36"/>
      <c r="Q777" s="39" t="str">
        <f t="shared" si="4"/>
        <v>No</v>
      </c>
      <c r="R777" s="40" t="str">
        <f t="shared" si="5"/>
        <v/>
      </c>
    </row>
    <row r="778" ht="14.25" customHeight="1" spans="1:18">
      <c r="A778" s="30" t="s">
        <v>840</v>
      </c>
      <c r="B778" s="17">
        <v>76</v>
      </c>
      <c r="C778" s="17" t="s">
        <v>57</v>
      </c>
      <c r="D778" s="17" t="s">
        <v>36</v>
      </c>
      <c r="E778" s="17" t="s">
        <v>84</v>
      </c>
      <c r="F778" s="31" t="str">
        <f>VLOOKUP(G778,'Policy Type'!$A:$B,2,FALSE)</f>
        <v>Liability</v>
      </c>
      <c r="G778" s="17" t="s">
        <v>58</v>
      </c>
      <c r="H778" s="32">
        <v>45224</v>
      </c>
      <c r="I778" s="32">
        <v>45589</v>
      </c>
      <c r="J778" s="34">
        <v>1180000</v>
      </c>
      <c r="K778" s="34">
        <f t="shared" ref="K778:K821" si="214">J778*0.18</f>
        <v>212400</v>
      </c>
      <c r="L778" s="34">
        <f t="shared" ref="L778:L821" si="215">J778+K778</f>
        <v>1392400</v>
      </c>
      <c r="M778" s="17">
        <f t="shared" ref="M778:M779" si="216">L778*0.2</f>
        <v>278480</v>
      </c>
      <c r="N778" s="17" t="s">
        <v>39</v>
      </c>
      <c r="O778" s="35" t="s">
        <v>49</v>
      </c>
      <c r="P778" s="36" t="str">
        <f t="shared" ref="P778:P821" si="217">IF(COUNTIF(B:B,B778)=1,"New Client","Old Client")</f>
        <v>Old Client</v>
      </c>
      <c r="Q778" s="39" t="str">
        <f t="shared" si="4"/>
        <v>Yes</v>
      </c>
      <c r="R778" s="40" t="str">
        <f t="shared" si="5"/>
        <v/>
      </c>
    </row>
    <row r="779" ht="14.25" customHeight="1" spans="1:18">
      <c r="A779" s="30" t="s">
        <v>841</v>
      </c>
      <c r="B779" s="17">
        <v>649</v>
      </c>
      <c r="C779" s="17" t="s">
        <v>35</v>
      </c>
      <c r="D779" s="17" t="s">
        <v>36</v>
      </c>
      <c r="E779" s="17" t="s">
        <v>84</v>
      </c>
      <c r="F779" s="31" t="str">
        <f>VLOOKUP(G779,'Policy Type'!$A:$B,2,FALSE)</f>
        <v>Liability</v>
      </c>
      <c r="G779" s="17" t="s">
        <v>38</v>
      </c>
      <c r="H779" s="32">
        <v>45177</v>
      </c>
      <c r="I779" s="32">
        <v>45206</v>
      </c>
      <c r="J779" s="34">
        <v>190800</v>
      </c>
      <c r="K779" s="34">
        <f t="shared" si="214"/>
        <v>34344</v>
      </c>
      <c r="L779" s="34">
        <f t="shared" si="215"/>
        <v>225144</v>
      </c>
      <c r="M779" s="17">
        <f t="shared" si="216"/>
        <v>45028.8</v>
      </c>
      <c r="N779" s="17" t="s">
        <v>39</v>
      </c>
      <c r="O779" s="35" t="s">
        <v>49</v>
      </c>
      <c r="P779" s="36" t="str">
        <f t="shared" si="217"/>
        <v>New Client</v>
      </c>
      <c r="Q779" s="39" t="str">
        <f t="shared" si="4"/>
        <v>Yes</v>
      </c>
      <c r="R779" s="40" t="str">
        <f t="shared" si="5"/>
        <v/>
      </c>
    </row>
    <row r="780" ht="14.25" customHeight="1" spans="1:18">
      <c r="A780" s="30" t="s">
        <v>842</v>
      </c>
      <c r="B780" s="17">
        <v>650</v>
      </c>
      <c r="C780" s="17" t="s">
        <v>46</v>
      </c>
      <c r="D780" s="17" t="s">
        <v>88</v>
      </c>
      <c r="E780" s="17" t="s">
        <v>43</v>
      </c>
      <c r="F780" s="31" t="str">
        <f>VLOOKUP(G780,'Policy Type'!$A:$B,2,FALSE)</f>
        <v>Others</v>
      </c>
      <c r="G780" s="17" t="s">
        <v>168</v>
      </c>
      <c r="H780" s="32">
        <v>45225</v>
      </c>
      <c r="I780" s="32">
        <v>45590</v>
      </c>
      <c r="J780" s="34">
        <v>65100</v>
      </c>
      <c r="K780" s="34">
        <f t="shared" si="214"/>
        <v>11718</v>
      </c>
      <c r="L780" s="34">
        <f t="shared" si="215"/>
        <v>76818</v>
      </c>
      <c r="M780" s="17">
        <f>L780*0.05</f>
        <v>3840.9</v>
      </c>
      <c r="N780" s="17" t="s">
        <v>52</v>
      </c>
      <c r="O780" s="35" t="s">
        <v>53</v>
      </c>
      <c r="P780" s="36" t="str">
        <f t="shared" si="217"/>
        <v>New Client</v>
      </c>
      <c r="Q780" s="39" t="str">
        <f t="shared" si="4"/>
        <v>No</v>
      </c>
      <c r="R780" s="40" t="str">
        <f t="shared" si="5"/>
        <v/>
      </c>
    </row>
    <row r="781" ht="14.25" customHeight="1" spans="1:18">
      <c r="A781" s="30" t="s">
        <v>843</v>
      </c>
      <c r="B781" s="17">
        <v>651</v>
      </c>
      <c r="C781" s="17" t="s">
        <v>57</v>
      </c>
      <c r="D781" s="17" t="s">
        <v>36</v>
      </c>
      <c r="E781" s="17" t="s">
        <v>43</v>
      </c>
      <c r="F781" s="31" t="str">
        <f>VLOOKUP(G781,'Policy Type'!$A:$B,2,FALSE)</f>
        <v>Others</v>
      </c>
      <c r="G781" s="17" t="s">
        <v>168</v>
      </c>
      <c r="H781" s="32">
        <v>45226</v>
      </c>
      <c r="I781" s="32">
        <v>45591</v>
      </c>
      <c r="J781" s="34">
        <v>496300</v>
      </c>
      <c r="K781" s="34">
        <f t="shared" si="214"/>
        <v>89334</v>
      </c>
      <c r="L781" s="34">
        <f t="shared" si="215"/>
        <v>585634</v>
      </c>
      <c r="M781" s="17">
        <f t="shared" ref="M781:M783" si="218">L781*0.15</f>
        <v>87845.1</v>
      </c>
      <c r="N781" s="17" t="s">
        <v>52</v>
      </c>
      <c r="O781" s="35" t="s">
        <v>53</v>
      </c>
      <c r="P781" s="36" t="str">
        <f t="shared" si="217"/>
        <v>New Client</v>
      </c>
      <c r="Q781" s="39" t="str">
        <f t="shared" si="4"/>
        <v>No</v>
      </c>
      <c r="R781" s="40" t="str">
        <f t="shared" si="5"/>
        <v/>
      </c>
    </row>
    <row r="782" ht="14.25" customHeight="1" spans="1:18">
      <c r="A782" s="30" t="s">
        <v>844</v>
      </c>
      <c r="B782" s="17">
        <v>652</v>
      </c>
      <c r="C782" s="17" t="s">
        <v>35</v>
      </c>
      <c r="D782" s="17" t="s">
        <v>36</v>
      </c>
      <c r="E782" s="17" t="s">
        <v>43</v>
      </c>
      <c r="F782" s="31" t="str">
        <f>VLOOKUP(G782,'Policy Type'!$A:$B,2,FALSE)</f>
        <v>Others</v>
      </c>
      <c r="G782" s="17" t="s">
        <v>168</v>
      </c>
      <c r="H782" s="32">
        <v>45228</v>
      </c>
      <c r="I782" s="32">
        <v>45593</v>
      </c>
      <c r="J782" s="34">
        <v>165800</v>
      </c>
      <c r="K782" s="34">
        <f t="shared" si="214"/>
        <v>29844</v>
      </c>
      <c r="L782" s="34">
        <f t="shared" si="215"/>
        <v>195644</v>
      </c>
      <c r="M782" s="17">
        <f t="shared" si="218"/>
        <v>29346.6</v>
      </c>
      <c r="N782" s="17" t="s">
        <v>52</v>
      </c>
      <c r="O782" s="35" t="s">
        <v>53</v>
      </c>
      <c r="P782" s="36" t="str">
        <f t="shared" si="217"/>
        <v>New Client</v>
      </c>
      <c r="Q782" s="39" t="str">
        <f t="shared" si="4"/>
        <v>No</v>
      </c>
      <c r="R782" s="40" t="str">
        <f t="shared" si="5"/>
        <v/>
      </c>
    </row>
    <row r="783" ht="14.25" customHeight="1" spans="1:18">
      <c r="A783" s="30" t="s">
        <v>845</v>
      </c>
      <c r="B783" s="17">
        <v>653</v>
      </c>
      <c r="C783" s="17" t="s">
        <v>35</v>
      </c>
      <c r="D783" s="17" t="s">
        <v>36</v>
      </c>
      <c r="E783" s="17" t="s">
        <v>43</v>
      </c>
      <c r="F783" s="31" t="str">
        <f>VLOOKUP(G783,'Policy Type'!$A:$B,2,FALSE)</f>
        <v>Others</v>
      </c>
      <c r="G783" s="17" t="s">
        <v>168</v>
      </c>
      <c r="H783" s="32">
        <v>45224</v>
      </c>
      <c r="I783" s="32">
        <v>45589</v>
      </c>
      <c r="J783" s="34">
        <v>506300</v>
      </c>
      <c r="K783" s="34">
        <f t="shared" si="214"/>
        <v>91134</v>
      </c>
      <c r="L783" s="34">
        <f t="shared" si="215"/>
        <v>597434</v>
      </c>
      <c r="M783" s="17">
        <f t="shared" si="218"/>
        <v>89615.1</v>
      </c>
      <c r="N783" s="17" t="s">
        <v>52</v>
      </c>
      <c r="O783" s="35" t="s">
        <v>53</v>
      </c>
      <c r="P783" s="36" t="str">
        <f t="shared" si="217"/>
        <v>New Client</v>
      </c>
      <c r="Q783" s="39" t="str">
        <f t="shared" si="4"/>
        <v>No</v>
      </c>
      <c r="R783" s="40" t="str">
        <f t="shared" si="5"/>
        <v/>
      </c>
    </row>
    <row r="784" ht="14.25" customHeight="1" spans="1:18">
      <c r="A784" s="30" t="s">
        <v>846</v>
      </c>
      <c r="B784" s="17">
        <v>654</v>
      </c>
      <c r="C784" s="17" t="s">
        <v>42</v>
      </c>
      <c r="D784" s="17" t="s">
        <v>36</v>
      </c>
      <c r="E784" s="17" t="s">
        <v>60</v>
      </c>
      <c r="F784" s="31" t="str">
        <f>VLOOKUP(G784,'Policy Type'!$A:$B,2,FALSE)</f>
        <v>P&amp;C</v>
      </c>
      <c r="G784" s="17" t="s">
        <v>68</v>
      </c>
      <c r="H784" s="32">
        <v>45224</v>
      </c>
      <c r="I784" s="32">
        <v>45589</v>
      </c>
      <c r="J784" s="34">
        <v>661626</v>
      </c>
      <c r="K784" s="34">
        <f t="shared" si="214"/>
        <v>119092.68</v>
      </c>
      <c r="L784" s="34">
        <f t="shared" si="215"/>
        <v>780718.68</v>
      </c>
      <c r="M784" s="17">
        <f>L784*0.2</f>
        <v>156143.736</v>
      </c>
      <c r="N784" s="17" t="s">
        <v>39</v>
      </c>
      <c r="O784" s="35" t="s">
        <v>53</v>
      </c>
      <c r="P784" s="36" t="str">
        <f t="shared" si="217"/>
        <v>New Client</v>
      </c>
      <c r="Q784" s="39" t="str">
        <f t="shared" si="4"/>
        <v>No</v>
      </c>
      <c r="R784" s="40" t="str">
        <f t="shared" si="5"/>
        <v/>
      </c>
    </row>
    <row r="785" ht="14.25" customHeight="1" spans="1:18">
      <c r="A785" s="30" t="s">
        <v>847</v>
      </c>
      <c r="B785" s="17">
        <v>283</v>
      </c>
      <c r="C785" s="17" t="s">
        <v>35</v>
      </c>
      <c r="D785" s="17" t="s">
        <v>36</v>
      </c>
      <c r="E785" s="17" t="s">
        <v>43</v>
      </c>
      <c r="F785" s="31" t="str">
        <f>VLOOKUP(G785,'Policy Type'!$A:$B,2,FALSE)</f>
        <v>Others</v>
      </c>
      <c r="G785" s="17" t="s">
        <v>168</v>
      </c>
      <c r="H785" s="32">
        <v>45229</v>
      </c>
      <c r="I785" s="32">
        <v>45594</v>
      </c>
      <c r="J785" s="34">
        <v>279800</v>
      </c>
      <c r="K785" s="34">
        <f t="shared" si="214"/>
        <v>50364</v>
      </c>
      <c r="L785" s="34">
        <f t="shared" si="215"/>
        <v>330164</v>
      </c>
      <c r="M785" s="17">
        <f>L785*0.15</f>
        <v>49524.6</v>
      </c>
      <c r="N785" s="17" t="s">
        <v>52</v>
      </c>
      <c r="O785" s="35" t="s">
        <v>53</v>
      </c>
      <c r="P785" s="36" t="str">
        <f t="shared" si="217"/>
        <v>Old Client</v>
      </c>
      <c r="Q785" s="39" t="str">
        <f t="shared" si="4"/>
        <v>Yes</v>
      </c>
      <c r="R785" s="40" t="str">
        <f t="shared" si="5"/>
        <v>Cross-Sold</v>
      </c>
    </row>
    <row r="786" ht="14.25" customHeight="1" spans="1:18">
      <c r="A786" s="30" t="s">
        <v>848</v>
      </c>
      <c r="B786" s="17">
        <v>655</v>
      </c>
      <c r="C786" s="17" t="s">
        <v>57</v>
      </c>
      <c r="D786" s="17" t="s">
        <v>36</v>
      </c>
      <c r="E786" s="17" t="s">
        <v>43</v>
      </c>
      <c r="F786" s="31" t="str">
        <f>VLOOKUP(G786,'Policy Type'!$A:$B,2,FALSE)</f>
        <v>P&amp;C</v>
      </c>
      <c r="G786" s="17" t="s">
        <v>68</v>
      </c>
      <c r="H786" s="32">
        <v>45227</v>
      </c>
      <c r="I786" s="32">
        <v>45592</v>
      </c>
      <c r="J786" s="34">
        <v>701510</v>
      </c>
      <c r="K786" s="34">
        <f t="shared" si="214"/>
        <v>126271.8</v>
      </c>
      <c r="L786" s="34">
        <f t="shared" si="215"/>
        <v>827781.8</v>
      </c>
      <c r="M786" s="17">
        <f>L786*0.2</f>
        <v>165556.36</v>
      </c>
      <c r="N786" s="17" t="s">
        <v>52</v>
      </c>
      <c r="O786" s="35" t="s">
        <v>53</v>
      </c>
      <c r="P786" s="36" t="str">
        <f t="shared" si="217"/>
        <v>New Client</v>
      </c>
      <c r="Q786" s="39" t="str">
        <f t="shared" si="4"/>
        <v>No</v>
      </c>
      <c r="R786" s="40" t="str">
        <f t="shared" si="5"/>
        <v/>
      </c>
    </row>
    <row r="787" ht="14.25" customHeight="1" spans="1:18">
      <c r="A787" s="30" t="s">
        <v>849</v>
      </c>
      <c r="B787" s="17">
        <v>344</v>
      </c>
      <c r="C787" s="17" t="s">
        <v>46</v>
      </c>
      <c r="D787" s="17" t="s">
        <v>47</v>
      </c>
      <c r="E787" s="17" t="s">
        <v>43</v>
      </c>
      <c r="F787" s="31" t="str">
        <f>VLOOKUP(G787,'Policy Type'!$A:$B,2,FALSE)</f>
        <v>Others</v>
      </c>
      <c r="G787" s="17" t="s">
        <v>168</v>
      </c>
      <c r="H787" s="32">
        <v>45227</v>
      </c>
      <c r="I787" s="32">
        <v>45592</v>
      </c>
      <c r="J787" s="34">
        <v>435300</v>
      </c>
      <c r="K787" s="34">
        <f t="shared" si="214"/>
        <v>78354</v>
      </c>
      <c r="L787" s="34">
        <f t="shared" si="215"/>
        <v>513654</v>
      </c>
      <c r="M787" s="17">
        <f>L787*0.05</f>
        <v>25682.7</v>
      </c>
      <c r="N787" s="17" t="s">
        <v>52</v>
      </c>
      <c r="O787" s="35" t="s">
        <v>53</v>
      </c>
      <c r="P787" s="36" t="str">
        <f t="shared" si="217"/>
        <v>Old Client</v>
      </c>
      <c r="Q787" s="39" t="str">
        <f t="shared" si="4"/>
        <v>No</v>
      </c>
      <c r="R787" s="40" t="str">
        <f t="shared" si="5"/>
        <v/>
      </c>
    </row>
    <row r="788" ht="14.25" customHeight="1" spans="1:18">
      <c r="A788" s="30" t="s">
        <v>850</v>
      </c>
      <c r="B788" s="17">
        <v>656</v>
      </c>
      <c r="C788" s="17" t="s">
        <v>35</v>
      </c>
      <c r="D788" s="17" t="s">
        <v>36</v>
      </c>
      <c r="E788" s="17" t="s">
        <v>60</v>
      </c>
      <c r="F788" s="31" t="str">
        <f>VLOOKUP(G788,'Policy Type'!$A:$B,2,FALSE)</f>
        <v>Others</v>
      </c>
      <c r="G788" s="17" t="s">
        <v>212</v>
      </c>
      <c r="H788" s="32">
        <v>45229</v>
      </c>
      <c r="I788" s="32">
        <v>45594</v>
      </c>
      <c r="J788" s="34">
        <v>3063600</v>
      </c>
      <c r="K788" s="34">
        <f t="shared" si="214"/>
        <v>551448</v>
      </c>
      <c r="L788" s="34">
        <f t="shared" si="215"/>
        <v>3615048</v>
      </c>
      <c r="M788" s="17">
        <f>L788*0.15</f>
        <v>542257.2</v>
      </c>
      <c r="N788" s="17" t="s">
        <v>39</v>
      </c>
      <c r="O788" s="35" t="s">
        <v>53</v>
      </c>
      <c r="P788" s="36" t="str">
        <f t="shared" si="217"/>
        <v>New Client</v>
      </c>
      <c r="Q788" s="39" t="str">
        <f t="shared" si="4"/>
        <v>No</v>
      </c>
      <c r="R788" s="40" t="str">
        <f t="shared" si="5"/>
        <v/>
      </c>
    </row>
    <row r="789" ht="14.25" customHeight="1" spans="1:18">
      <c r="A789" s="30" t="s">
        <v>851</v>
      </c>
      <c r="B789" s="17">
        <v>641</v>
      </c>
      <c r="C789" s="17" t="s">
        <v>46</v>
      </c>
      <c r="D789" s="17" t="s">
        <v>66</v>
      </c>
      <c r="E789" s="17" t="s">
        <v>37</v>
      </c>
      <c r="F789" s="31" t="str">
        <f>VLOOKUP(G789,'Policy Type'!$A:$B,2,FALSE)</f>
        <v>Liability</v>
      </c>
      <c r="G789" s="17" t="s">
        <v>38</v>
      </c>
      <c r="H789" s="32">
        <v>45227</v>
      </c>
      <c r="I789" s="32">
        <v>45592</v>
      </c>
      <c r="J789" s="34">
        <v>77200</v>
      </c>
      <c r="K789" s="34">
        <f t="shared" si="214"/>
        <v>13896</v>
      </c>
      <c r="L789" s="34">
        <f t="shared" si="215"/>
        <v>91096</v>
      </c>
      <c r="M789" s="17">
        <f t="shared" ref="M789:M790" si="219">L789*0.05</f>
        <v>4554.8</v>
      </c>
      <c r="N789" s="17" t="s">
        <v>39</v>
      </c>
      <c r="O789" s="35" t="s">
        <v>49</v>
      </c>
      <c r="P789" s="36" t="str">
        <f t="shared" si="217"/>
        <v>Old Client</v>
      </c>
      <c r="Q789" s="39" t="str">
        <f t="shared" si="4"/>
        <v>Yes</v>
      </c>
      <c r="R789" s="40" t="str">
        <f t="shared" si="5"/>
        <v/>
      </c>
    </row>
    <row r="790" ht="14.25" customHeight="1" spans="1:18">
      <c r="A790" s="30" t="s">
        <v>852</v>
      </c>
      <c r="B790" s="17">
        <v>657</v>
      </c>
      <c r="C790" s="17" t="s">
        <v>46</v>
      </c>
      <c r="D790" s="17" t="s">
        <v>47</v>
      </c>
      <c r="E790" s="17" t="s">
        <v>37</v>
      </c>
      <c r="F790" s="31" t="str">
        <f>VLOOKUP(G790,'Policy Type'!$A:$B,2,FALSE)</f>
        <v>Others</v>
      </c>
      <c r="G790" s="17" t="s">
        <v>487</v>
      </c>
      <c r="H790" s="32">
        <v>45227</v>
      </c>
      <c r="I790" s="32">
        <v>45592</v>
      </c>
      <c r="J790" s="34">
        <v>2199900</v>
      </c>
      <c r="K790" s="34">
        <f t="shared" si="214"/>
        <v>395982</v>
      </c>
      <c r="L790" s="34">
        <f t="shared" si="215"/>
        <v>2595882</v>
      </c>
      <c r="M790" s="17">
        <f t="shared" si="219"/>
        <v>129794.1</v>
      </c>
      <c r="N790" s="17" t="s">
        <v>52</v>
      </c>
      <c r="O790" s="35" t="s">
        <v>53</v>
      </c>
      <c r="P790" s="36" t="str">
        <f t="shared" si="217"/>
        <v>Old Client</v>
      </c>
      <c r="Q790" s="39" t="str">
        <f t="shared" si="4"/>
        <v>Yes</v>
      </c>
      <c r="R790" s="40" t="str">
        <f t="shared" si="5"/>
        <v>Cross-Sold</v>
      </c>
    </row>
    <row r="791" ht="14.25" customHeight="1" spans="1:18">
      <c r="A791" s="30" t="s">
        <v>853</v>
      </c>
      <c r="B791" s="17">
        <v>249</v>
      </c>
      <c r="C791" s="17" t="s">
        <v>57</v>
      </c>
      <c r="D791" s="17" t="s">
        <v>36</v>
      </c>
      <c r="E791" s="17" t="s">
        <v>84</v>
      </c>
      <c r="F791" s="31" t="str">
        <f>VLOOKUP(G791,'Policy Type'!$A:$B,2,FALSE)</f>
        <v>Liability</v>
      </c>
      <c r="G791" s="17" t="s">
        <v>58</v>
      </c>
      <c r="H791" s="32">
        <v>45227</v>
      </c>
      <c r="I791" s="32">
        <v>45592</v>
      </c>
      <c r="J791" s="34">
        <v>2360000</v>
      </c>
      <c r="K791" s="34">
        <f t="shared" si="214"/>
        <v>424800</v>
      </c>
      <c r="L791" s="34">
        <f t="shared" si="215"/>
        <v>2784800</v>
      </c>
      <c r="M791" s="17">
        <f>L791*0.2</f>
        <v>556960</v>
      </c>
      <c r="N791" s="17" t="s">
        <v>39</v>
      </c>
      <c r="O791" s="35" t="s">
        <v>49</v>
      </c>
      <c r="P791" s="36" t="str">
        <f t="shared" si="217"/>
        <v>Old Client</v>
      </c>
      <c r="Q791" s="39" t="str">
        <f t="shared" si="4"/>
        <v>Yes</v>
      </c>
      <c r="R791" s="40" t="str">
        <f t="shared" si="5"/>
        <v/>
      </c>
    </row>
    <row r="792" ht="14.25" customHeight="1" spans="1:18">
      <c r="A792" s="30" t="s">
        <v>854</v>
      </c>
      <c r="B792" s="17">
        <v>658</v>
      </c>
      <c r="C792" s="17" t="s">
        <v>46</v>
      </c>
      <c r="D792" s="17" t="s">
        <v>88</v>
      </c>
      <c r="E792" s="17" t="s">
        <v>780</v>
      </c>
      <c r="F792" s="31" t="str">
        <f>VLOOKUP(G792,'Policy Type'!$A:$B,2,FALSE)</f>
        <v>Liability</v>
      </c>
      <c r="G792" s="17" t="s">
        <v>38</v>
      </c>
      <c r="H792" s="32">
        <v>45226</v>
      </c>
      <c r="I792" s="32">
        <v>45408</v>
      </c>
      <c r="J792" s="34">
        <v>400200</v>
      </c>
      <c r="K792" s="34">
        <f t="shared" si="214"/>
        <v>72036</v>
      </c>
      <c r="L792" s="34">
        <f t="shared" si="215"/>
        <v>472236</v>
      </c>
      <c r="M792" s="17">
        <f>L792*0.05</f>
        <v>23611.8</v>
      </c>
      <c r="N792" s="17" t="s">
        <v>39</v>
      </c>
      <c r="O792" s="35" t="s">
        <v>49</v>
      </c>
      <c r="P792" s="36" t="str">
        <f t="shared" si="217"/>
        <v>New Client</v>
      </c>
      <c r="Q792" s="39" t="str">
        <f t="shared" si="4"/>
        <v>Yes</v>
      </c>
      <c r="R792" s="40" t="str">
        <f t="shared" si="5"/>
        <v/>
      </c>
    </row>
    <row r="793" ht="14.25" customHeight="1" spans="1:18">
      <c r="A793" s="30" t="s">
        <v>855</v>
      </c>
      <c r="B793" s="17">
        <v>659</v>
      </c>
      <c r="C793" s="17" t="s">
        <v>42</v>
      </c>
      <c r="D793" s="17" t="s">
        <v>36</v>
      </c>
      <c r="E793" s="17" t="s">
        <v>37</v>
      </c>
      <c r="F793" s="31" t="str">
        <f>VLOOKUP(G793,'Policy Type'!$A:$B,2,FALSE)</f>
        <v>P&amp;C</v>
      </c>
      <c r="G793" s="17" t="s">
        <v>80</v>
      </c>
      <c r="H793" s="32">
        <v>45226</v>
      </c>
      <c r="I793" s="32">
        <v>45226</v>
      </c>
      <c r="J793" s="34">
        <v>153400</v>
      </c>
      <c r="K793" s="34">
        <f t="shared" si="214"/>
        <v>27612</v>
      </c>
      <c r="L793" s="34">
        <f t="shared" si="215"/>
        <v>181012</v>
      </c>
      <c r="M793" s="17">
        <f t="shared" ref="M793:M794" si="220">L793*0.2</f>
        <v>36202.4</v>
      </c>
      <c r="N793" s="17" t="s">
        <v>39</v>
      </c>
      <c r="O793" s="35" t="s">
        <v>49</v>
      </c>
      <c r="P793" s="36" t="str">
        <f t="shared" si="217"/>
        <v>Old Client</v>
      </c>
      <c r="Q793" s="39" t="str">
        <f t="shared" si="4"/>
        <v>Yes</v>
      </c>
      <c r="R793" s="40" t="str">
        <f t="shared" si="5"/>
        <v>Cross-Sold</v>
      </c>
    </row>
    <row r="794" ht="14.25" customHeight="1" spans="1:18">
      <c r="A794" s="30" t="s">
        <v>856</v>
      </c>
      <c r="B794" s="17">
        <v>462</v>
      </c>
      <c r="C794" s="17" t="s">
        <v>35</v>
      </c>
      <c r="D794" s="17" t="s">
        <v>36</v>
      </c>
      <c r="E794" s="17" t="s">
        <v>43</v>
      </c>
      <c r="F794" s="31" t="str">
        <f>VLOOKUP(G794,'Policy Type'!$A:$B,2,FALSE)</f>
        <v>P&amp;C</v>
      </c>
      <c r="G794" s="17" t="s">
        <v>68</v>
      </c>
      <c r="H794" s="32">
        <v>45227</v>
      </c>
      <c r="I794" s="32">
        <v>45592</v>
      </c>
      <c r="J794" s="34">
        <v>4809090</v>
      </c>
      <c r="K794" s="34">
        <f t="shared" si="214"/>
        <v>865636.2</v>
      </c>
      <c r="L794" s="34">
        <f t="shared" si="215"/>
        <v>5674726.2</v>
      </c>
      <c r="M794" s="17">
        <f t="shared" si="220"/>
        <v>1134945.24</v>
      </c>
      <c r="N794" s="17" t="s">
        <v>52</v>
      </c>
      <c r="O794" s="35" t="s">
        <v>53</v>
      </c>
      <c r="P794" s="36" t="str">
        <f t="shared" si="217"/>
        <v>Old Client</v>
      </c>
      <c r="Q794" s="39" t="str">
        <f t="shared" si="4"/>
        <v>Yes</v>
      </c>
      <c r="R794" s="40" t="str">
        <f t="shared" si="5"/>
        <v>Cross-Sold</v>
      </c>
    </row>
    <row r="795" ht="14.25" customHeight="1" spans="1:18">
      <c r="A795" s="30" t="s">
        <v>857</v>
      </c>
      <c r="B795" s="17">
        <v>660</v>
      </c>
      <c r="C795" s="17" t="s">
        <v>46</v>
      </c>
      <c r="D795" s="17" t="s">
        <v>47</v>
      </c>
      <c r="E795" s="17" t="s">
        <v>43</v>
      </c>
      <c r="F795" s="31" t="str">
        <f>VLOOKUP(G795,'Policy Type'!$A:$B,2,FALSE)</f>
        <v>P&amp;C</v>
      </c>
      <c r="G795" s="17" t="s">
        <v>68</v>
      </c>
      <c r="H795" s="32">
        <v>45228</v>
      </c>
      <c r="I795" s="32">
        <v>45593</v>
      </c>
      <c r="J795" s="34">
        <v>3076260</v>
      </c>
      <c r="K795" s="34">
        <f t="shared" si="214"/>
        <v>553726.8</v>
      </c>
      <c r="L795" s="34">
        <f t="shared" si="215"/>
        <v>3629986.8</v>
      </c>
      <c r="M795" s="17">
        <f>L795*0.05</f>
        <v>181499.34</v>
      </c>
      <c r="N795" s="17" t="s">
        <v>39</v>
      </c>
      <c r="O795" s="35" t="s">
        <v>49</v>
      </c>
      <c r="P795" s="36" t="str">
        <f t="shared" si="217"/>
        <v>Old Client</v>
      </c>
      <c r="Q795" s="39" t="str">
        <f t="shared" si="4"/>
        <v>Yes</v>
      </c>
      <c r="R795" s="40" t="str">
        <f t="shared" si="5"/>
        <v>Cross-Sold</v>
      </c>
    </row>
    <row r="796" ht="14.25" customHeight="1" spans="1:18">
      <c r="A796" s="30" t="s">
        <v>858</v>
      </c>
      <c r="B796" s="17">
        <v>148</v>
      </c>
      <c r="C796" s="17" t="s">
        <v>57</v>
      </c>
      <c r="D796" s="17" t="s">
        <v>36</v>
      </c>
      <c r="E796" s="17" t="s">
        <v>84</v>
      </c>
      <c r="F796" s="31" t="str">
        <f>VLOOKUP(G796,'Policy Type'!$A:$B,2,FALSE)</f>
        <v>Liability</v>
      </c>
      <c r="G796" s="17" t="s">
        <v>58</v>
      </c>
      <c r="H796" s="32">
        <v>45226</v>
      </c>
      <c r="I796" s="32">
        <v>45591</v>
      </c>
      <c r="J796" s="34">
        <v>1770000</v>
      </c>
      <c r="K796" s="34">
        <f t="shared" si="214"/>
        <v>318600</v>
      </c>
      <c r="L796" s="34">
        <f t="shared" si="215"/>
        <v>2088600</v>
      </c>
      <c r="M796" s="17">
        <f>L796*0.2</f>
        <v>417720</v>
      </c>
      <c r="N796" s="17" t="s">
        <v>39</v>
      </c>
      <c r="O796" s="35" t="s">
        <v>49</v>
      </c>
      <c r="P796" s="36" t="str">
        <f t="shared" si="217"/>
        <v>Old Client</v>
      </c>
      <c r="Q796" s="39" t="str">
        <f t="shared" si="4"/>
        <v>Yes</v>
      </c>
      <c r="R796" s="40" t="str">
        <f t="shared" si="5"/>
        <v/>
      </c>
    </row>
    <row r="797" ht="14.25" customHeight="1" spans="1:18">
      <c r="A797" s="30" t="s">
        <v>859</v>
      </c>
      <c r="B797" s="17">
        <v>661</v>
      </c>
      <c r="C797" s="17" t="s">
        <v>46</v>
      </c>
      <c r="D797" s="17" t="s">
        <v>47</v>
      </c>
      <c r="E797" s="17" t="s">
        <v>84</v>
      </c>
      <c r="F797" s="31" t="str">
        <f>VLOOKUP(G797,'Policy Type'!$A:$B,2,FALSE)</f>
        <v>Others</v>
      </c>
      <c r="G797" s="17" t="s">
        <v>135</v>
      </c>
      <c r="H797" s="32">
        <v>45226</v>
      </c>
      <c r="I797" s="32">
        <v>45591</v>
      </c>
      <c r="J797" s="34">
        <v>1106100</v>
      </c>
      <c r="K797" s="34">
        <f t="shared" si="214"/>
        <v>199098</v>
      </c>
      <c r="L797" s="34">
        <f t="shared" si="215"/>
        <v>1305198</v>
      </c>
      <c r="M797" s="17">
        <f>L797*0.05</f>
        <v>65259.9</v>
      </c>
      <c r="N797" s="17" t="s">
        <v>39</v>
      </c>
      <c r="O797" s="35" t="s">
        <v>49</v>
      </c>
      <c r="P797" s="36" t="str">
        <f t="shared" si="217"/>
        <v>New Client</v>
      </c>
      <c r="Q797" s="39" t="str">
        <f t="shared" si="4"/>
        <v>No</v>
      </c>
      <c r="R797" s="40" t="str">
        <f t="shared" si="5"/>
        <v/>
      </c>
    </row>
    <row r="798" ht="14.25" customHeight="1" spans="1:18">
      <c r="A798" s="30" t="s">
        <v>860</v>
      </c>
      <c r="B798" s="17">
        <v>662</v>
      </c>
      <c r="C798" s="17" t="s">
        <v>35</v>
      </c>
      <c r="D798" s="17" t="s">
        <v>36</v>
      </c>
      <c r="E798" s="17" t="s">
        <v>84</v>
      </c>
      <c r="F798" s="31" t="str">
        <f>VLOOKUP(G798,'Policy Type'!$A:$B,2,FALSE)</f>
        <v>Liability</v>
      </c>
      <c r="G798" s="17" t="s">
        <v>101</v>
      </c>
      <c r="H798" s="32">
        <v>45226</v>
      </c>
      <c r="I798" s="32">
        <v>45591</v>
      </c>
      <c r="J798" s="34">
        <v>826000</v>
      </c>
      <c r="K798" s="34">
        <f t="shared" si="214"/>
        <v>148680</v>
      </c>
      <c r="L798" s="34">
        <f t="shared" si="215"/>
        <v>974680</v>
      </c>
      <c r="M798" s="17">
        <f t="shared" ref="M798:M800" si="221">L798*0.2</f>
        <v>194936</v>
      </c>
      <c r="N798" s="17" t="s">
        <v>39</v>
      </c>
      <c r="O798" s="35" t="s">
        <v>49</v>
      </c>
      <c r="P798" s="36" t="str">
        <f t="shared" si="217"/>
        <v>Old Client</v>
      </c>
      <c r="Q798" s="39" t="str">
        <f t="shared" si="4"/>
        <v>Yes</v>
      </c>
      <c r="R798" s="40" t="str">
        <f t="shared" si="5"/>
        <v/>
      </c>
    </row>
    <row r="799" ht="14.25" customHeight="1" spans="1:18">
      <c r="A799" s="30" t="s">
        <v>861</v>
      </c>
      <c r="B799" s="17">
        <v>663</v>
      </c>
      <c r="C799" s="17" t="s">
        <v>35</v>
      </c>
      <c r="D799" s="17" t="s">
        <v>36</v>
      </c>
      <c r="E799" s="17" t="s">
        <v>37</v>
      </c>
      <c r="F799" s="31" t="str">
        <f>VLOOKUP(G799,'Policy Type'!$A:$B,2,FALSE)</f>
        <v>Liability</v>
      </c>
      <c r="G799" s="17" t="s">
        <v>38</v>
      </c>
      <c r="H799" s="32">
        <v>45226</v>
      </c>
      <c r="I799" s="32">
        <v>45591</v>
      </c>
      <c r="J799" s="34">
        <v>97500</v>
      </c>
      <c r="K799" s="34">
        <f t="shared" si="214"/>
        <v>17550</v>
      </c>
      <c r="L799" s="34">
        <f t="shared" si="215"/>
        <v>115050</v>
      </c>
      <c r="M799" s="17">
        <f t="shared" si="221"/>
        <v>23010</v>
      </c>
      <c r="N799" s="17" t="s">
        <v>52</v>
      </c>
      <c r="O799" s="35" t="s">
        <v>49</v>
      </c>
      <c r="P799" s="36" t="str">
        <f t="shared" si="217"/>
        <v>New Client</v>
      </c>
      <c r="Q799" s="39" t="str">
        <f t="shared" si="4"/>
        <v>Yes</v>
      </c>
      <c r="R799" s="40" t="str">
        <f t="shared" si="5"/>
        <v/>
      </c>
    </row>
    <row r="800" ht="14.25" customHeight="1" spans="1:18">
      <c r="A800" s="30" t="s">
        <v>862</v>
      </c>
      <c r="B800" s="17">
        <v>664</v>
      </c>
      <c r="C800" s="17" t="s">
        <v>42</v>
      </c>
      <c r="D800" s="17" t="s">
        <v>36</v>
      </c>
      <c r="E800" s="17" t="s">
        <v>37</v>
      </c>
      <c r="F800" s="31" t="str">
        <f>VLOOKUP(G800,'Policy Type'!$A:$B,2,FALSE)</f>
        <v>Liability</v>
      </c>
      <c r="G800" s="17" t="s">
        <v>38</v>
      </c>
      <c r="H800" s="32">
        <v>45226</v>
      </c>
      <c r="I800" s="32">
        <v>45591</v>
      </c>
      <c r="J800" s="34">
        <v>115800</v>
      </c>
      <c r="K800" s="34">
        <f t="shared" si="214"/>
        <v>20844</v>
      </c>
      <c r="L800" s="34">
        <f t="shared" si="215"/>
        <v>136644</v>
      </c>
      <c r="M800" s="17">
        <f t="shared" si="221"/>
        <v>27328.8</v>
      </c>
      <c r="N800" s="17" t="s">
        <v>39</v>
      </c>
      <c r="O800" s="35" t="s">
        <v>49</v>
      </c>
      <c r="P800" s="36" t="str">
        <f t="shared" si="217"/>
        <v>New Client</v>
      </c>
      <c r="Q800" s="39" t="str">
        <f t="shared" si="4"/>
        <v>Yes</v>
      </c>
      <c r="R800" s="40" t="str">
        <f t="shared" si="5"/>
        <v/>
      </c>
    </row>
    <row r="801" ht="14.25" customHeight="1" spans="1:18">
      <c r="A801" s="30" t="s">
        <v>863</v>
      </c>
      <c r="B801" s="17">
        <v>665</v>
      </c>
      <c r="C801" s="17" t="s">
        <v>46</v>
      </c>
      <c r="D801" s="17" t="s">
        <v>47</v>
      </c>
      <c r="E801" s="17" t="s">
        <v>37</v>
      </c>
      <c r="F801" s="31" t="str">
        <f>VLOOKUP(G801,'Policy Type'!$A:$B,2,FALSE)</f>
        <v>P&amp;C</v>
      </c>
      <c r="G801" s="17" t="s">
        <v>68</v>
      </c>
      <c r="H801" s="32">
        <v>45233</v>
      </c>
      <c r="I801" s="32">
        <v>45598</v>
      </c>
      <c r="J801" s="34">
        <v>686500</v>
      </c>
      <c r="K801" s="34">
        <f t="shared" si="214"/>
        <v>123570</v>
      </c>
      <c r="L801" s="34">
        <f t="shared" si="215"/>
        <v>810070</v>
      </c>
      <c r="M801" s="17">
        <f>L801*0.05</f>
        <v>40503.5</v>
      </c>
      <c r="N801" s="17" t="s">
        <v>39</v>
      </c>
      <c r="O801" s="35" t="s">
        <v>40</v>
      </c>
      <c r="P801" s="36" t="str">
        <f t="shared" si="217"/>
        <v>New Client</v>
      </c>
      <c r="Q801" s="39" t="str">
        <f t="shared" si="4"/>
        <v>No</v>
      </c>
      <c r="R801" s="40" t="str">
        <f t="shared" si="5"/>
        <v/>
      </c>
    </row>
    <row r="802" ht="14.25" customHeight="1" spans="1:18">
      <c r="A802" s="30" t="s">
        <v>864</v>
      </c>
      <c r="B802" s="17">
        <v>666</v>
      </c>
      <c r="C802" s="17" t="s">
        <v>57</v>
      </c>
      <c r="D802" s="17" t="s">
        <v>36</v>
      </c>
      <c r="E802" s="17" t="s">
        <v>78</v>
      </c>
      <c r="F802" s="31" t="str">
        <f>VLOOKUP(G802,'Policy Type'!$A:$B,2,FALSE)</f>
        <v>Liability</v>
      </c>
      <c r="G802" s="17" t="s">
        <v>121</v>
      </c>
      <c r="H802" s="32">
        <v>45226</v>
      </c>
      <c r="I802" s="32">
        <v>45591</v>
      </c>
      <c r="J802" s="34">
        <v>395100</v>
      </c>
      <c r="K802" s="34">
        <f t="shared" si="214"/>
        <v>71118</v>
      </c>
      <c r="L802" s="34">
        <f t="shared" si="215"/>
        <v>466218</v>
      </c>
      <c r="M802" s="17">
        <f t="shared" ref="M802:M808" si="222">L802*0.2</f>
        <v>93243.6</v>
      </c>
      <c r="N802" s="17" t="s">
        <v>39</v>
      </c>
      <c r="O802" s="35" t="s">
        <v>49</v>
      </c>
      <c r="P802" s="36" t="str">
        <f t="shared" si="217"/>
        <v>Old Client</v>
      </c>
      <c r="Q802" s="39" t="str">
        <f t="shared" si="4"/>
        <v>Yes</v>
      </c>
      <c r="R802" s="40" t="str">
        <f t="shared" si="5"/>
        <v/>
      </c>
    </row>
    <row r="803" ht="14.25" customHeight="1" spans="1:18">
      <c r="A803" s="30" t="s">
        <v>865</v>
      </c>
      <c r="B803" s="17">
        <v>464</v>
      </c>
      <c r="C803" s="17" t="s">
        <v>42</v>
      </c>
      <c r="D803" s="17" t="s">
        <v>36</v>
      </c>
      <c r="E803" s="17" t="s">
        <v>37</v>
      </c>
      <c r="F803" s="31" t="str">
        <f>VLOOKUP(G803,'Policy Type'!$A:$B,2,FALSE)</f>
        <v>Liability</v>
      </c>
      <c r="G803" s="17" t="s">
        <v>38</v>
      </c>
      <c r="H803" s="32">
        <v>45226</v>
      </c>
      <c r="I803" s="32">
        <v>45591</v>
      </c>
      <c r="J803" s="34">
        <v>145300</v>
      </c>
      <c r="K803" s="34">
        <f t="shared" si="214"/>
        <v>26154</v>
      </c>
      <c r="L803" s="34">
        <f t="shared" si="215"/>
        <v>171454</v>
      </c>
      <c r="M803" s="17">
        <f t="shared" si="222"/>
        <v>34290.8</v>
      </c>
      <c r="N803" s="17" t="s">
        <v>39</v>
      </c>
      <c r="O803" s="35" t="s">
        <v>49</v>
      </c>
      <c r="P803" s="36" t="str">
        <f t="shared" si="217"/>
        <v>Old Client</v>
      </c>
      <c r="Q803" s="39" t="str">
        <f t="shared" si="4"/>
        <v>Yes</v>
      </c>
      <c r="R803" s="40" t="str">
        <f t="shared" si="5"/>
        <v/>
      </c>
    </row>
    <row r="804" ht="14.25" customHeight="1" spans="1:18">
      <c r="A804" s="30" t="s">
        <v>866</v>
      </c>
      <c r="B804" s="17">
        <v>667</v>
      </c>
      <c r="C804" s="17" t="s">
        <v>35</v>
      </c>
      <c r="D804" s="17" t="s">
        <v>36</v>
      </c>
      <c r="E804" s="17" t="s">
        <v>37</v>
      </c>
      <c r="F804" s="31" t="str">
        <f>VLOOKUP(G804,'Policy Type'!$A:$B,2,FALSE)</f>
        <v>Liability</v>
      </c>
      <c r="G804" s="17" t="s">
        <v>38</v>
      </c>
      <c r="H804" s="32">
        <v>45226</v>
      </c>
      <c r="I804" s="32">
        <v>45256</v>
      </c>
      <c r="J804" s="34">
        <v>90400</v>
      </c>
      <c r="K804" s="34">
        <f t="shared" si="214"/>
        <v>16272</v>
      </c>
      <c r="L804" s="34">
        <f t="shared" si="215"/>
        <v>106672</v>
      </c>
      <c r="M804" s="17">
        <f t="shared" si="222"/>
        <v>21334.4</v>
      </c>
      <c r="N804" s="17" t="s">
        <v>39</v>
      </c>
      <c r="O804" s="35" t="s">
        <v>49</v>
      </c>
      <c r="P804" s="36" t="str">
        <f t="shared" si="217"/>
        <v>Old Client</v>
      </c>
      <c r="Q804" s="39" t="str">
        <f t="shared" si="4"/>
        <v>Yes</v>
      </c>
      <c r="R804" s="40" t="str">
        <f t="shared" si="5"/>
        <v/>
      </c>
    </row>
    <row r="805" ht="14.25" customHeight="1" spans="1:18">
      <c r="A805" s="30" t="s">
        <v>867</v>
      </c>
      <c r="B805" s="17">
        <v>668</v>
      </c>
      <c r="C805" s="17" t="s">
        <v>57</v>
      </c>
      <c r="D805" s="17" t="s">
        <v>36</v>
      </c>
      <c r="E805" s="17" t="s">
        <v>60</v>
      </c>
      <c r="F805" s="31" t="str">
        <f>VLOOKUP(G805,'Policy Type'!$A:$B,2,FALSE)</f>
        <v>P&amp;C</v>
      </c>
      <c r="G805" s="17" t="s">
        <v>68</v>
      </c>
      <c r="H805" s="32">
        <v>45227</v>
      </c>
      <c r="I805" s="32">
        <v>45592</v>
      </c>
      <c r="J805" s="34">
        <v>2434576</v>
      </c>
      <c r="K805" s="34">
        <f t="shared" si="214"/>
        <v>438223.68</v>
      </c>
      <c r="L805" s="34">
        <f t="shared" si="215"/>
        <v>2872799.68</v>
      </c>
      <c r="M805" s="17">
        <f t="shared" si="222"/>
        <v>574559.936</v>
      </c>
      <c r="N805" s="17" t="s">
        <v>52</v>
      </c>
      <c r="O805" s="35" t="s">
        <v>53</v>
      </c>
      <c r="P805" s="36" t="str">
        <f t="shared" si="217"/>
        <v>New Client</v>
      </c>
      <c r="Q805" s="39" t="str">
        <f t="shared" si="4"/>
        <v>No</v>
      </c>
      <c r="R805" s="40" t="str">
        <f t="shared" si="5"/>
        <v/>
      </c>
    </row>
    <row r="806" ht="14.25" customHeight="1" spans="1:18">
      <c r="A806" s="30" t="s">
        <v>868</v>
      </c>
      <c r="B806" s="17">
        <v>669</v>
      </c>
      <c r="C806" s="17" t="s">
        <v>57</v>
      </c>
      <c r="D806" s="17" t="s">
        <v>36</v>
      </c>
      <c r="E806" s="17" t="s">
        <v>37</v>
      </c>
      <c r="F806" s="31" t="str">
        <f>VLOOKUP(G806,'Policy Type'!$A:$B,2,FALSE)</f>
        <v>Liability</v>
      </c>
      <c r="G806" s="17" t="s">
        <v>38</v>
      </c>
      <c r="H806" s="32">
        <v>45207</v>
      </c>
      <c r="I806" s="32">
        <v>45572</v>
      </c>
      <c r="J806" s="34">
        <v>377900</v>
      </c>
      <c r="K806" s="34">
        <f t="shared" si="214"/>
        <v>68022</v>
      </c>
      <c r="L806" s="34">
        <f t="shared" si="215"/>
        <v>445922</v>
      </c>
      <c r="M806" s="17">
        <f t="shared" si="222"/>
        <v>89184.4</v>
      </c>
      <c r="N806" s="17" t="s">
        <v>39</v>
      </c>
      <c r="O806" s="35" t="s">
        <v>49</v>
      </c>
      <c r="P806" s="36" t="str">
        <f t="shared" si="217"/>
        <v>New Client</v>
      </c>
      <c r="Q806" s="39" t="str">
        <f t="shared" si="4"/>
        <v>Yes</v>
      </c>
      <c r="R806" s="40" t="str">
        <f t="shared" si="5"/>
        <v/>
      </c>
    </row>
    <row r="807" ht="14.25" customHeight="1" spans="1:18">
      <c r="A807" s="30" t="s">
        <v>869</v>
      </c>
      <c r="B807" s="17">
        <v>670</v>
      </c>
      <c r="C807" s="17" t="s">
        <v>57</v>
      </c>
      <c r="D807" s="17" t="s">
        <v>36</v>
      </c>
      <c r="E807" s="17" t="s">
        <v>43</v>
      </c>
      <c r="F807" s="31" t="str">
        <f>VLOOKUP(G807,'Policy Type'!$A:$B,2,FALSE)</f>
        <v>P&amp;C</v>
      </c>
      <c r="G807" s="17" t="s">
        <v>72</v>
      </c>
      <c r="H807" s="32">
        <v>45220</v>
      </c>
      <c r="I807" s="32">
        <v>45585</v>
      </c>
      <c r="J807" s="34">
        <v>109200</v>
      </c>
      <c r="K807" s="34">
        <f t="shared" si="214"/>
        <v>19656</v>
      </c>
      <c r="L807" s="34">
        <f t="shared" si="215"/>
        <v>128856</v>
      </c>
      <c r="M807" s="17">
        <f t="shared" si="222"/>
        <v>25771.2</v>
      </c>
      <c r="N807" s="17" t="s">
        <v>52</v>
      </c>
      <c r="O807" s="35" t="s">
        <v>53</v>
      </c>
      <c r="P807" s="36" t="str">
        <f t="shared" si="217"/>
        <v>New Client</v>
      </c>
      <c r="Q807" s="39" t="str">
        <f t="shared" si="4"/>
        <v>No</v>
      </c>
      <c r="R807" s="40" t="str">
        <f t="shared" si="5"/>
        <v/>
      </c>
    </row>
    <row r="808" ht="14.25" customHeight="1" spans="1:18">
      <c r="A808" s="30" t="s">
        <v>870</v>
      </c>
      <c r="B808" s="17">
        <v>671</v>
      </c>
      <c r="C808" s="17" t="s">
        <v>57</v>
      </c>
      <c r="D808" s="17" t="s">
        <v>36</v>
      </c>
      <c r="E808" s="17" t="s">
        <v>37</v>
      </c>
      <c r="F808" s="31" t="str">
        <f>VLOOKUP(G808,'Policy Type'!$A:$B,2,FALSE)</f>
        <v>P&amp;C</v>
      </c>
      <c r="G808" s="17" t="s">
        <v>68</v>
      </c>
      <c r="H808" s="32">
        <v>45224</v>
      </c>
      <c r="I808" s="32">
        <v>45589</v>
      </c>
      <c r="J808" s="34">
        <v>647584</v>
      </c>
      <c r="K808" s="34">
        <f t="shared" si="214"/>
        <v>116565.12</v>
      </c>
      <c r="L808" s="34">
        <f t="shared" si="215"/>
        <v>764149.12</v>
      </c>
      <c r="M808" s="17">
        <f t="shared" si="222"/>
        <v>152829.824</v>
      </c>
      <c r="N808" s="17" t="s">
        <v>52</v>
      </c>
      <c r="O808" s="35" t="s">
        <v>53</v>
      </c>
      <c r="P808" s="36" t="str">
        <f t="shared" si="217"/>
        <v>New Client</v>
      </c>
      <c r="Q808" s="39" t="str">
        <f t="shared" si="4"/>
        <v>No</v>
      </c>
      <c r="R808" s="40" t="str">
        <f t="shared" si="5"/>
        <v/>
      </c>
    </row>
    <row r="809" ht="14.25" customHeight="1" spans="1:18">
      <c r="A809" s="30" t="s">
        <v>871</v>
      </c>
      <c r="B809" s="17">
        <v>672</v>
      </c>
      <c r="C809" s="17" t="s">
        <v>46</v>
      </c>
      <c r="D809" s="17" t="s">
        <v>47</v>
      </c>
      <c r="E809" s="17" t="s">
        <v>84</v>
      </c>
      <c r="F809" s="31" t="str">
        <f>VLOOKUP(G809,'Policy Type'!$A:$B,2,FALSE)</f>
        <v>Liability</v>
      </c>
      <c r="G809" s="17" t="s">
        <v>58</v>
      </c>
      <c r="H809" s="32">
        <v>45229</v>
      </c>
      <c r="I809" s="32">
        <v>45594</v>
      </c>
      <c r="J809" s="34">
        <v>4602000</v>
      </c>
      <c r="K809" s="34">
        <f t="shared" si="214"/>
        <v>828360</v>
      </c>
      <c r="L809" s="34">
        <f t="shared" si="215"/>
        <v>5430360</v>
      </c>
      <c r="M809" s="17">
        <f>L809*0.05</f>
        <v>271518</v>
      </c>
      <c r="N809" s="17" t="s">
        <v>39</v>
      </c>
      <c r="O809" s="35" t="s">
        <v>53</v>
      </c>
      <c r="P809" s="36" t="str">
        <f t="shared" si="217"/>
        <v>New Client</v>
      </c>
      <c r="Q809" s="39" t="str">
        <f t="shared" si="4"/>
        <v>Yes</v>
      </c>
      <c r="R809" s="40" t="str">
        <f t="shared" si="5"/>
        <v/>
      </c>
    </row>
    <row r="810" ht="14.25" customHeight="1" spans="1:18">
      <c r="A810" s="30" t="s">
        <v>872</v>
      </c>
      <c r="B810" s="17">
        <v>158</v>
      </c>
      <c r="C810" s="17" t="s">
        <v>42</v>
      </c>
      <c r="D810" s="17" t="s">
        <v>36</v>
      </c>
      <c r="E810" s="17" t="s">
        <v>84</v>
      </c>
      <c r="F810" s="31" t="str">
        <f>VLOOKUP(G810,'Policy Type'!$A:$B,2,FALSE)</f>
        <v>Liability</v>
      </c>
      <c r="G810" s="17" t="s">
        <v>525</v>
      </c>
      <c r="H810" s="32">
        <v>45227</v>
      </c>
      <c r="I810" s="32">
        <v>45592</v>
      </c>
      <c r="J810" s="34">
        <v>56050000</v>
      </c>
      <c r="K810" s="34">
        <f t="shared" si="214"/>
        <v>10089000</v>
      </c>
      <c r="L810" s="34">
        <f t="shared" si="215"/>
        <v>66139000</v>
      </c>
      <c r="M810" s="17">
        <f>L810*0.2</f>
        <v>13227800</v>
      </c>
      <c r="N810" s="17" t="s">
        <v>39</v>
      </c>
      <c r="O810" s="35" t="s">
        <v>53</v>
      </c>
      <c r="P810" s="36" t="str">
        <f t="shared" si="217"/>
        <v>Old Client</v>
      </c>
      <c r="Q810" s="39" t="str">
        <f t="shared" si="4"/>
        <v>Yes</v>
      </c>
      <c r="R810" s="40" t="str">
        <f t="shared" si="5"/>
        <v/>
      </c>
    </row>
    <row r="811" ht="14.25" customHeight="1" spans="1:18">
      <c r="A811" s="30" t="s">
        <v>873</v>
      </c>
      <c r="B811" s="17">
        <v>497</v>
      </c>
      <c r="C811" s="17" t="s">
        <v>46</v>
      </c>
      <c r="D811" s="17" t="s">
        <v>76</v>
      </c>
      <c r="E811" s="17" t="s">
        <v>43</v>
      </c>
      <c r="F811" s="31" t="str">
        <f>VLOOKUP(G811,'Policy Type'!$A:$B,2,FALSE)</f>
        <v>P&amp;C</v>
      </c>
      <c r="G811" s="17" t="s">
        <v>55</v>
      </c>
      <c r="H811" s="32">
        <v>45225</v>
      </c>
      <c r="I811" s="32">
        <v>45590</v>
      </c>
      <c r="J811" s="34">
        <v>447200</v>
      </c>
      <c r="K811" s="34">
        <f t="shared" si="214"/>
        <v>80496</v>
      </c>
      <c r="L811" s="34">
        <f t="shared" si="215"/>
        <v>527696</v>
      </c>
      <c r="M811" s="17">
        <f t="shared" ref="M811:M813" si="223">L811*0.05</f>
        <v>26384.8</v>
      </c>
      <c r="N811" s="17" t="s">
        <v>52</v>
      </c>
      <c r="O811" s="35" t="s">
        <v>49</v>
      </c>
      <c r="P811" s="36" t="str">
        <f t="shared" si="217"/>
        <v>Old Client</v>
      </c>
      <c r="Q811" s="39" t="str">
        <f t="shared" si="4"/>
        <v>Yes</v>
      </c>
      <c r="R811" s="40" t="str">
        <f t="shared" si="5"/>
        <v>Cross-Sold</v>
      </c>
    </row>
    <row r="812" ht="14.25" customHeight="1" spans="1:18">
      <c r="A812" s="30" t="s">
        <v>874</v>
      </c>
      <c r="B812" s="17">
        <v>673</v>
      </c>
      <c r="C812" s="17" t="s">
        <v>46</v>
      </c>
      <c r="D812" s="17" t="s">
        <v>88</v>
      </c>
      <c r="E812" s="17" t="s">
        <v>37</v>
      </c>
      <c r="F812" s="31" t="str">
        <f>VLOOKUP(G812,'Policy Type'!$A:$B,2,FALSE)</f>
        <v>P&amp;C</v>
      </c>
      <c r="G812" s="17" t="s">
        <v>80</v>
      </c>
      <c r="H812" s="32">
        <v>45225</v>
      </c>
      <c r="I812" s="32">
        <v>45225</v>
      </c>
      <c r="J812" s="34">
        <v>257000</v>
      </c>
      <c r="K812" s="34">
        <f t="shared" si="214"/>
        <v>46260</v>
      </c>
      <c r="L812" s="34">
        <f t="shared" si="215"/>
        <v>303260</v>
      </c>
      <c r="M812" s="17">
        <f t="shared" si="223"/>
        <v>15163</v>
      </c>
      <c r="N812" s="17" t="s">
        <v>39</v>
      </c>
      <c r="O812" s="35" t="s">
        <v>49</v>
      </c>
      <c r="P812" s="36" t="str">
        <f t="shared" si="217"/>
        <v>New Client</v>
      </c>
      <c r="Q812" s="39" t="str">
        <f t="shared" si="4"/>
        <v>No</v>
      </c>
      <c r="R812" s="40" t="str">
        <f t="shared" si="5"/>
        <v/>
      </c>
    </row>
    <row r="813" ht="14.25" customHeight="1" spans="1:18">
      <c r="A813" s="30" t="s">
        <v>875</v>
      </c>
      <c r="B813" s="17">
        <v>15</v>
      </c>
      <c r="C813" s="17" t="s">
        <v>46</v>
      </c>
      <c r="D813" s="17" t="s">
        <v>66</v>
      </c>
      <c r="E813" s="17" t="s">
        <v>37</v>
      </c>
      <c r="F813" s="31" t="str">
        <f>VLOOKUP(G813,'Policy Type'!$A:$B,2,FALSE)</f>
        <v>P&amp;C</v>
      </c>
      <c r="G813" s="17" t="s">
        <v>80</v>
      </c>
      <c r="H813" s="32">
        <v>45225</v>
      </c>
      <c r="I813" s="32">
        <v>45225</v>
      </c>
      <c r="J813" s="34">
        <v>226500</v>
      </c>
      <c r="K813" s="34">
        <f t="shared" si="214"/>
        <v>40770</v>
      </c>
      <c r="L813" s="34">
        <f t="shared" si="215"/>
        <v>267270</v>
      </c>
      <c r="M813" s="17">
        <f t="shared" si="223"/>
        <v>13363.5</v>
      </c>
      <c r="N813" s="17" t="s">
        <v>39</v>
      </c>
      <c r="O813" s="35" t="s">
        <v>49</v>
      </c>
      <c r="P813" s="36" t="str">
        <f t="shared" si="217"/>
        <v>Old Client</v>
      </c>
      <c r="Q813" s="39" t="str">
        <f t="shared" si="4"/>
        <v>Yes</v>
      </c>
      <c r="R813" s="40" t="str">
        <f t="shared" si="5"/>
        <v>Cross-Sold</v>
      </c>
    </row>
    <row r="814" ht="14.25" customHeight="1" spans="1:18">
      <c r="A814" s="30" t="s">
        <v>876</v>
      </c>
      <c r="B814" s="17">
        <v>15</v>
      </c>
      <c r="C814" s="17" t="s">
        <v>57</v>
      </c>
      <c r="D814" s="17" t="s">
        <v>36</v>
      </c>
      <c r="E814" s="17" t="s">
        <v>37</v>
      </c>
      <c r="F814" s="31" t="str">
        <f>VLOOKUP(G814,'Policy Type'!$A:$B,2,FALSE)</f>
        <v>Liability</v>
      </c>
      <c r="G814" s="17" t="s">
        <v>38</v>
      </c>
      <c r="H814" s="32">
        <v>45225</v>
      </c>
      <c r="I814" s="32">
        <v>45590</v>
      </c>
      <c r="J814" s="34">
        <v>158000</v>
      </c>
      <c r="K814" s="34">
        <f t="shared" si="214"/>
        <v>28440</v>
      </c>
      <c r="L814" s="34">
        <f t="shared" si="215"/>
        <v>186440</v>
      </c>
      <c r="M814" s="17">
        <f t="shared" ref="M814:M815" si="224">L814*0.2</f>
        <v>37288</v>
      </c>
      <c r="N814" s="17" t="s">
        <v>39</v>
      </c>
      <c r="O814" s="35" t="s">
        <v>49</v>
      </c>
      <c r="P814" s="36" t="str">
        <f t="shared" si="217"/>
        <v>Old Client</v>
      </c>
      <c r="Q814" s="39" t="str">
        <f t="shared" si="4"/>
        <v>Yes</v>
      </c>
      <c r="R814" s="40" t="str">
        <f t="shared" si="5"/>
        <v/>
      </c>
    </row>
    <row r="815" ht="14.25" customHeight="1" spans="1:18">
      <c r="A815" s="30" t="s">
        <v>877</v>
      </c>
      <c r="B815" s="17">
        <v>657</v>
      </c>
      <c r="C815" s="17" t="s">
        <v>42</v>
      </c>
      <c r="D815" s="17" t="s">
        <v>36</v>
      </c>
      <c r="E815" s="17" t="s">
        <v>78</v>
      </c>
      <c r="F815" s="31" t="str">
        <f>VLOOKUP(G815,'Policy Type'!$A:$B,2,FALSE)</f>
        <v>Liability</v>
      </c>
      <c r="G815" s="17" t="s">
        <v>525</v>
      </c>
      <c r="H815" s="32">
        <v>45211</v>
      </c>
      <c r="I815" s="32">
        <v>45576</v>
      </c>
      <c r="J815" s="34">
        <v>41300000</v>
      </c>
      <c r="K815" s="34">
        <f t="shared" si="214"/>
        <v>7434000</v>
      </c>
      <c r="L815" s="34">
        <f t="shared" si="215"/>
        <v>48734000</v>
      </c>
      <c r="M815" s="17">
        <f t="shared" si="224"/>
        <v>9746800</v>
      </c>
      <c r="N815" s="17" t="s">
        <v>39</v>
      </c>
      <c r="O815" s="35" t="s">
        <v>49</v>
      </c>
      <c r="P815" s="36" t="str">
        <f t="shared" si="217"/>
        <v>Old Client</v>
      </c>
      <c r="Q815" s="39" t="str">
        <f t="shared" si="4"/>
        <v>Yes</v>
      </c>
      <c r="R815" s="40" t="str">
        <f t="shared" si="5"/>
        <v/>
      </c>
    </row>
    <row r="816" ht="14.25" customHeight="1" spans="1:18">
      <c r="A816" s="30" t="s">
        <v>878</v>
      </c>
      <c r="B816" s="17">
        <v>592</v>
      </c>
      <c r="C816" s="17" t="s">
        <v>46</v>
      </c>
      <c r="D816" s="17" t="s">
        <v>66</v>
      </c>
      <c r="E816" s="17" t="s">
        <v>780</v>
      </c>
      <c r="F816" s="31" t="str">
        <f>VLOOKUP(G816,'Policy Type'!$A:$B,2,FALSE)</f>
        <v>Liability</v>
      </c>
      <c r="G816" s="17" t="s">
        <v>38</v>
      </c>
      <c r="H816" s="32">
        <v>45219</v>
      </c>
      <c r="I816" s="32">
        <v>45584</v>
      </c>
      <c r="J816" s="34">
        <v>90900</v>
      </c>
      <c r="K816" s="34">
        <f t="shared" si="214"/>
        <v>16362</v>
      </c>
      <c r="L816" s="34">
        <f t="shared" si="215"/>
        <v>107262</v>
      </c>
      <c r="M816" s="17">
        <f>L816*0.05</f>
        <v>5363.1</v>
      </c>
      <c r="N816" s="17" t="s">
        <v>39</v>
      </c>
      <c r="O816" s="35" t="s">
        <v>49</v>
      </c>
      <c r="P816" s="36" t="str">
        <f t="shared" si="217"/>
        <v>Old Client</v>
      </c>
      <c r="Q816" s="39" t="str">
        <f t="shared" si="4"/>
        <v>Yes</v>
      </c>
      <c r="R816" s="40" t="str">
        <f t="shared" si="5"/>
        <v/>
      </c>
    </row>
    <row r="817" ht="14.25" customHeight="1" spans="1:18">
      <c r="A817" s="30" t="s">
        <v>879</v>
      </c>
      <c r="B817" s="17">
        <v>674</v>
      </c>
      <c r="C817" s="17" t="s">
        <v>57</v>
      </c>
      <c r="D817" s="17" t="s">
        <v>36</v>
      </c>
      <c r="E817" s="17" t="s">
        <v>37</v>
      </c>
      <c r="F817" s="31" t="str">
        <f>VLOOKUP(G817,'Policy Type'!$A:$B,2,FALSE)</f>
        <v>Liability</v>
      </c>
      <c r="G817" s="17" t="s">
        <v>38</v>
      </c>
      <c r="H817" s="32">
        <v>45220</v>
      </c>
      <c r="I817" s="32">
        <v>45585</v>
      </c>
      <c r="J817" s="34">
        <v>123900</v>
      </c>
      <c r="K817" s="34">
        <f t="shared" si="214"/>
        <v>22302</v>
      </c>
      <c r="L817" s="34">
        <f t="shared" si="215"/>
        <v>146202</v>
      </c>
      <c r="M817" s="17">
        <f t="shared" ref="M817:M819" si="225">L817*0.2</f>
        <v>29240.4</v>
      </c>
      <c r="N817" s="17" t="s">
        <v>39</v>
      </c>
      <c r="O817" s="35" t="s">
        <v>49</v>
      </c>
      <c r="P817" s="36" t="str">
        <f t="shared" si="217"/>
        <v>New Client</v>
      </c>
      <c r="Q817" s="39" t="str">
        <f t="shared" si="4"/>
        <v>Yes</v>
      </c>
      <c r="R817" s="40" t="str">
        <f t="shared" si="5"/>
        <v/>
      </c>
    </row>
    <row r="818" ht="14.25" customHeight="1" spans="1:18">
      <c r="A818" s="30" t="s">
        <v>880</v>
      </c>
      <c r="B818" s="17">
        <v>675</v>
      </c>
      <c r="C818" s="17" t="s">
        <v>57</v>
      </c>
      <c r="D818" s="17" t="s">
        <v>36</v>
      </c>
      <c r="E818" s="17" t="s">
        <v>780</v>
      </c>
      <c r="F818" s="31" t="str">
        <f>VLOOKUP(G818,'Policy Type'!$A:$B,2,FALSE)</f>
        <v>Liability</v>
      </c>
      <c r="G818" s="17" t="s">
        <v>38</v>
      </c>
      <c r="H818" s="32">
        <v>45222</v>
      </c>
      <c r="I818" s="32">
        <v>45313</v>
      </c>
      <c r="J818" s="34">
        <v>72000</v>
      </c>
      <c r="K818" s="34">
        <f t="shared" si="214"/>
        <v>12960</v>
      </c>
      <c r="L818" s="34">
        <f t="shared" si="215"/>
        <v>84960</v>
      </c>
      <c r="M818" s="17">
        <f t="shared" si="225"/>
        <v>16992</v>
      </c>
      <c r="N818" s="17" t="s">
        <v>39</v>
      </c>
      <c r="O818" s="35" t="s">
        <v>49</v>
      </c>
      <c r="P818" s="36" t="str">
        <f t="shared" si="217"/>
        <v>New Client</v>
      </c>
      <c r="Q818" s="39" t="str">
        <f t="shared" si="4"/>
        <v>Yes</v>
      </c>
      <c r="R818" s="40" t="str">
        <f t="shared" si="5"/>
        <v/>
      </c>
    </row>
    <row r="819" ht="14.25" customHeight="1" spans="1:18">
      <c r="A819" s="30" t="s">
        <v>881</v>
      </c>
      <c r="B819" s="17">
        <v>676</v>
      </c>
      <c r="C819" s="17" t="s">
        <v>42</v>
      </c>
      <c r="D819" s="17" t="s">
        <v>36</v>
      </c>
      <c r="E819" s="17" t="s">
        <v>37</v>
      </c>
      <c r="F819" s="31" t="str">
        <f>VLOOKUP(G819,'Policy Type'!$A:$B,2,FALSE)</f>
        <v>Liability</v>
      </c>
      <c r="G819" s="17" t="s">
        <v>38</v>
      </c>
      <c r="H819" s="32">
        <v>45222</v>
      </c>
      <c r="I819" s="32">
        <v>45587</v>
      </c>
      <c r="J819" s="34">
        <v>227500</v>
      </c>
      <c r="K819" s="34">
        <f t="shared" si="214"/>
        <v>40950</v>
      </c>
      <c r="L819" s="34">
        <f t="shared" si="215"/>
        <v>268450</v>
      </c>
      <c r="M819" s="17">
        <f t="shared" si="225"/>
        <v>53690</v>
      </c>
      <c r="N819" s="17" t="s">
        <v>39</v>
      </c>
      <c r="O819" s="35" t="s">
        <v>49</v>
      </c>
      <c r="P819" s="36" t="str">
        <f t="shared" si="217"/>
        <v>New Client</v>
      </c>
      <c r="Q819" s="39" t="str">
        <f t="shared" si="4"/>
        <v>Yes</v>
      </c>
      <c r="R819" s="40" t="str">
        <f t="shared" si="5"/>
        <v/>
      </c>
    </row>
    <row r="820" ht="14.25" customHeight="1" spans="1:18">
      <c r="A820" s="30" t="s">
        <v>882</v>
      </c>
      <c r="B820" s="17">
        <v>677</v>
      </c>
      <c r="C820" s="17" t="s">
        <v>46</v>
      </c>
      <c r="D820" s="17" t="s">
        <v>66</v>
      </c>
      <c r="E820" s="17" t="s">
        <v>37</v>
      </c>
      <c r="F820" s="31" t="str">
        <f>VLOOKUP(G820,'Policy Type'!$A:$B,2,FALSE)</f>
        <v>Liability</v>
      </c>
      <c r="G820" s="17" t="s">
        <v>38</v>
      </c>
      <c r="H820" s="32">
        <v>45222</v>
      </c>
      <c r="I820" s="32">
        <v>45587</v>
      </c>
      <c r="J820" s="34">
        <v>71200</v>
      </c>
      <c r="K820" s="34">
        <f t="shared" si="214"/>
        <v>12816</v>
      </c>
      <c r="L820" s="34">
        <f t="shared" si="215"/>
        <v>84016</v>
      </c>
      <c r="M820" s="17">
        <f>L820*0.05</f>
        <v>4200.8</v>
      </c>
      <c r="N820" s="17" t="s">
        <v>52</v>
      </c>
      <c r="O820" s="35" t="s">
        <v>49</v>
      </c>
      <c r="P820" s="36" t="str">
        <f t="shared" si="217"/>
        <v>New Client</v>
      </c>
      <c r="Q820" s="39" t="str">
        <f t="shared" si="4"/>
        <v>Yes</v>
      </c>
      <c r="R820" s="40" t="str">
        <f t="shared" si="5"/>
        <v/>
      </c>
    </row>
    <row r="821" ht="14.25" customHeight="1" spans="1:18">
      <c r="A821" s="30" t="s">
        <v>883</v>
      </c>
      <c r="B821" s="17">
        <v>678</v>
      </c>
      <c r="C821" s="17" t="s">
        <v>35</v>
      </c>
      <c r="D821" s="17" t="s">
        <v>36</v>
      </c>
      <c r="E821" s="17" t="s">
        <v>37</v>
      </c>
      <c r="F821" s="31" t="str">
        <f>VLOOKUP(G821,'Policy Type'!$A:$B,2,FALSE)</f>
        <v>Liability</v>
      </c>
      <c r="G821" s="17" t="s">
        <v>38</v>
      </c>
      <c r="H821" s="32">
        <v>45229</v>
      </c>
      <c r="I821" s="32">
        <v>45259</v>
      </c>
      <c r="J821" s="34">
        <v>85500</v>
      </c>
      <c r="K821" s="34">
        <f t="shared" si="214"/>
        <v>15390</v>
      </c>
      <c r="L821" s="34">
        <f t="shared" si="215"/>
        <v>100890</v>
      </c>
      <c r="M821" s="17">
        <f>L821*0.2</f>
        <v>20178</v>
      </c>
      <c r="N821" s="17" t="s">
        <v>39</v>
      </c>
      <c r="O821" s="35" t="s">
        <v>49</v>
      </c>
      <c r="P821" s="36" t="str">
        <f t="shared" si="217"/>
        <v>New Client</v>
      </c>
      <c r="Q821" s="39" t="str">
        <f t="shared" si="4"/>
        <v>Yes</v>
      </c>
      <c r="R821" s="40" t="str">
        <f t="shared" si="5"/>
        <v/>
      </c>
    </row>
    <row r="822" ht="14.25" customHeight="1" spans="1:18">
      <c r="A822" s="30"/>
      <c r="B822" s="17"/>
      <c r="C822" s="17"/>
      <c r="D822" s="17"/>
      <c r="E822" s="17"/>
      <c r="F822" s="31"/>
      <c r="G822" s="17"/>
      <c r="H822" s="32"/>
      <c r="I822" s="32"/>
      <c r="J822" s="34"/>
      <c r="K822" s="34"/>
      <c r="L822" s="17"/>
      <c r="M822" s="17"/>
      <c r="N822" s="17" t="s">
        <v>39</v>
      </c>
      <c r="O822" s="35" t="s">
        <v>277</v>
      </c>
      <c r="P822" s="36"/>
      <c r="Q822" s="39" t="str">
        <f t="shared" si="4"/>
        <v>No</v>
      </c>
      <c r="R822" s="40" t="str">
        <f t="shared" si="5"/>
        <v/>
      </c>
    </row>
    <row r="823" ht="14.25" customHeight="1" spans="1:18">
      <c r="A823" s="30"/>
      <c r="B823" s="17"/>
      <c r="C823" s="17"/>
      <c r="D823" s="17"/>
      <c r="E823" s="17"/>
      <c r="F823" s="31"/>
      <c r="G823" s="17"/>
      <c r="H823" s="32"/>
      <c r="I823" s="32"/>
      <c r="J823" s="34"/>
      <c r="K823" s="34"/>
      <c r="L823" s="17"/>
      <c r="M823" s="17"/>
      <c r="N823" s="17" t="s">
        <v>39</v>
      </c>
      <c r="O823" s="35" t="s">
        <v>277</v>
      </c>
      <c r="P823" s="36"/>
      <c r="Q823" s="39" t="str">
        <f t="shared" si="4"/>
        <v>No</v>
      </c>
      <c r="R823" s="40" t="str">
        <f t="shared" si="5"/>
        <v/>
      </c>
    </row>
    <row r="824" ht="14.25" customHeight="1" spans="1:18">
      <c r="A824" s="30" t="s">
        <v>884</v>
      </c>
      <c r="B824" s="17">
        <v>134</v>
      </c>
      <c r="C824" s="17" t="s">
        <v>57</v>
      </c>
      <c r="D824" s="17" t="s">
        <v>36</v>
      </c>
      <c r="E824" s="17" t="s">
        <v>43</v>
      </c>
      <c r="F824" s="31" t="str">
        <f>VLOOKUP(G824,'Policy Type'!$A:$B,2,FALSE)</f>
        <v>Liability</v>
      </c>
      <c r="G824" s="17" t="s">
        <v>105</v>
      </c>
      <c r="H824" s="32">
        <v>45215</v>
      </c>
      <c r="I824" s="32">
        <v>45580</v>
      </c>
      <c r="J824" s="34">
        <v>35400000</v>
      </c>
      <c r="K824" s="34">
        <f t="shared" ref="K824:K840" si="226">J824*0.18</f>
        <v>6372000</v>
      </c>
      <c r="L824" s="34">
        <f t="shared" ref="L824:L840" si="227">J824+K824</f>
        <v>41772000</v>
      </c>
      <c r="M824" s="17">
        <f t="shared" ref="M824:M825" si="228">L824*0.2</f>
        <v>8354400</v>
      </c>
      <c r="N824" s="17" t="s">
        <v>39</v>
      </c>
      <c r="O824" s="35" t="s">
        <v>53</v>
      </c>
      <c r="P824" s="36" t="str">
        <f t="shared" ref="P824:P840" si="229">IF(COUNTIF(B:B,B824)=1,"New Client","Old Client")</f>
        <v>Old Client</v>
      </c>
      <c r="Q824" s="39" t="str">
        <f t="shared" si="4"/>
        <v>Yes</v>
      </c>
      <c r="R824" s="40" t="str">
        <f t="shared" si="5"/>
        <v/>
      </c>
    </row>
    <row r="825" ht="14.25" customHeight="1" spans="1:18">
      <c r="A825" s="30" t="s">
        <v>885</v>
      </c>
      <c r="B825" s="17">
        <v>611</v>
      </c>
      <c r="C825" s="17" t="s">
        <v>57</v>
      </c>
      <c r="D825" s="17" t="s">
        <v>36</v>
      </c>
      <c r="E825" s="17" t="s">
        <v>780</v>
      </c>
      <c r="F825" s="31" t="str">
        <f>VLOOKUP(G825,'Policy Type'!$A:$B,2,FALSE)</f>
        <v>Liability</v>
      </c>
      <c r="G825" s="17" t="s">
        <v>38</v>
      </c>
      <c r="H825" s="32">
        <v>45224</v>
      </c>
      <c r="I825" s="32">
        <v>45406</v>
      </c>
      <c r="J825" s="34">
        <v>378400</v>
      </c>
      <c r="K825" s="34">
        <f t="shared" si="226"/>
        <v>68112</v>
      </c>
      <c r="L825" s="34">
        <f t="shared" si="227"/>
        <v>446512</v>
      </c>
      <c r="M825" s="17">
        <f t="shared" si="228"/>
        <v>89302.4</v>
      </c>
      <c r="N825" s="17" t="s">
        <v>39</v>
      </c>
      <c r="O825" s="35" t="s">
        <v>49</v>
      </c>
      <c r="P825" s="36" t="str">
        <f t="shared" si="229"/>
        <v>Old Client</v>
      </c>
      <c r="Q825" s="39" t="str">
        <f t="shared" si="4"/>
        <v>Yes</v>
      </c>
      <c r="R825" s="40" t="str">
        <f t="shared" si="5"/>
        <v/>
      </c>
    </row>
    <row r="826" ht="14.25" customHeight="1" spans="1:18">
      <c r="A826" s="30" t="s">
        <v>886</v>
      </c>
      <c r="B826" s="17">
        <v>680</v>
      </c>
      <c r="C826" s="17" t="s">
        <v>46</v>
      </c>
      <c r="D826" s="17" t="s">
        <v>76</v>
      </c>
      <c r="E826" s="17" t="s">
        <v>60</v>
      </c>
      <c r="F826" s="31" t="str">
        <f>VLOOKUP(G826,'Policy Type'!$A:$B,2,FALSE)</f>
        <v>Others</v>
      </c>
      <c r="G826" s="17" t="s">
        <v>193</v>
      </c>
      <c r="H826" s="32">
        <v>45224</v>
      </c>
      <c r="I826" s="32">
        <v>45589</v>
      </c>
      <c r="J826" s="34">
        <v>6305700</v>
      </c>
      <c r="K826" s="34">
        <f t="shared" si="226"/>
        <v>1135026</v>
      </c>
      <c r="L826" s="34">
        <f t="shared" si="227"/>
        <v>7440726</v>
      </c>
      <c r="M826" s="17">
        <f>L826*0.05</f>
        <v>372036.3</v>
      </c>
      <c r="N826" s="17" t="s">
        <v>39</v>
      </c>
      <c r="O826" s="35" t="s">
        <v>49</v>
      </c>
      <c r="P826" s="36" t="str">
        <f t="shared" si="229"/>
        <v>New Client</v>
      </c>
      <c r="Q826" s="39" t="str">
        <f t="shared" si="4"/>
        <v>No</v>
      </c>
      <c r="R826" s="40" t="str">
        <f t="shared" si="5"/>
        <v/>
      </c>
    </row>
    <row r="827" ht="14.25" customHeight="1" spans="1:18">
      <c r="A827" s="30" t="s">
        <v>887</v>
      </c>
      <c r="B827" s="17">
        <v>681</v>
      </c>
      <c r="C827" s="17" t="s">
        <v>35</v>
      </c>
      <c r="D827" s="17" t="s">
        <v>36</v>
      </c>
      <c r="E827" s="17" t="s">
        <v>60</v>
      </c>
      <c r="F827" s="31" t="str">
        <f>VLOOKUP(G827,'Policy Type'!$A:$B,2,FALSE)</f>
        <v>Others</v>
      </c>
      <c r="G827" s="17" t="s">
        <v>193</v>
      </c>
      <c r="H827" s="32">
        <v>45224</v>
      </c>
      <c r="I827" s="32">
        <v>45589</v>
      </c>
      <c r="J827" s="34">
        <v>6305700</v>
      </c>
      <c r="K827" s="34">
        <f t="shared" si="226"/>
        <v>1135026</v>
      </c>
      <c r="L827" s="34">
        <f t="shared" si="227"/>
        <v>7440726</v>
      </c>
      <c r="M827" s="17">
        <f>L827*0.15</f>
        <v>1116108.9</v>
      </c>
      <c r="N827" s="17" t="s">
        <v>39</v>
      </c>
      <c r="O827" s="35" t="s">
        <v>49</v>
      </c>
      <c r="P827" s="36" t="str">
        <f t="shared" si="229"/>
        <v>New Client</v>
      </c>
      <c r="Q827" s="39" t="str">
        <f t="shared" si="4"/>
        <v>No</v>
      </c>
      <c r="R827" s="40" t="str">
        <f t="shared" si="5"/>
        <v/>
      </c>
    </row>
    <row r="828" ht="14.25" customHeight="1" spans="1:18">
      <c r="A828" s="30" t="s">
        <v>888</v>
      </c>
      <c r="B828" s="17">
        <v>682</v>
      </c>
      <c r="C828" s="17" t="s">
        <v>57</v>
      </c>
      <c r="D828" s="17" t="s">
        <v>36</v>
      </c>
      <c r="E828" s="17" t="s">
        <v>37</v>
      </c>
      <c r="F828" s="31" t="str">
        <f>VLOOKUP(G828,'Policy Type'!$A:$B,2,FALSE)</f>
        <v>Liability</v>
      </c>
      <c r="G828" s="17" t="s">
        <v>38</v>
      </c>
      <c r="H828" s="32">
        <v>45224</v>
      </c>
      <c r="I828" s="32">
        <v>45589</v>
      </c>
      <c r="J828" s="34">
        <v>69500</v>
      </c>
      <c r="K828" s="34">
        <f t="shared" si="226"/>
        <v>12510</v>
      </c>
      <c r="L828" s="34">
        <f t="shared" si="227"/>
        <v>82010</v>
      </c>
      <c r="M828" s="17">
        <f>L828*0.2</f>
        <v>16402</v>
      </c>
      <c r="N828" s="17" t="s">
        <v>39</v>
      </c>
      <c r="O828" s="35" t="s">
        <v>49</v>
      </c>
      <c r="P828" s="36" t="str">
        <f t="shared" si="229"/>
        <v>New Client</v>
      </c>
      <c r="Q828" s="39" t="str">
        <f t="shared" si="4"/>
        <v>Yes</v>
      </c>
      <c r="R828" s="40" t="str">
        <f t="shared" si="5"/>
        <v/>
      </c>
    </row>
    <row r="829" ht="14.25" customHeight="1" spans="1:18">
      <c r="A829" s="30" t="s">
        <v>889</v>
      </c>
      <c r="B829" s="17">
        <v>683</v>
      </c>
      <c r="C829" s="17" t="s">
        <v>46</v>
      </c>
      <c r="D829" s="17" t="s">
        <v>47</v>
      </c>
      <c r="E829" s="17" t="s">
        <v>84</v>
      </c>
      <c r="F829" s="31" t="str">
        <f>VLOOKUP(G829,'Policy Type'!$A:$B,2,FALSE)</f>
        <v>Liability</v>
      </c>
      <c r="G829" s="17" t="s">
        <v>86</v>
      </c>
      <c r="H829" s="32">
        <v>45224</v>
      </c>
      <c r="I829" s="32">
        <v>45589</v>
      </c>
      <c r="J829" s="34">
        <v>2360000</v>
      </c>
      <c r="K829" s="34">
        <f t="shared" si="226"/>
        <v>424800</v>
      </c>
      <c r="L829" s="34">
        <f t="shared" si="227"/>
        <v>2784800</v>
      </c>
      <c r="M829" s="17">
        <f>L829*0.05</f>
        <v>139240</v>
      </c>
      <c r="N829" s="17" t="s">
        <v>39</v>
      </c>
      <c r="O829" s="35" t="s">
        <v>49</v>
      </c>
      <c r="P829" s="36" t="str">
        <f t="shared" si="229"/>
        <v>New Client</v>
      </c>
      <c r="Q829" s="39" t="str">
        <f t="shared" si="4"/>
        <v>Yes</v>
      </c>
      <c r="R829" s="40" t="str">
        <f t="shared" si="5"/>
        <v/>
      </c>
    </row>
    <row r="830" ht="14.25" customHeight="1" spans="1:18">
      <c r="A830" s="30" t="s">
        <v>890</v>
      </c>
      <c r="B830" s="17">
        <v>684</v>
      </c>
      <c r="C830" s="17" t="s">
        <v>35</v>
      </c>
      <c r="D830" s="17" t="s">
        <v>36</v>
      </c>
      <c r="E830" s="17" t="s">
        <v>84</v>
      </c>
      <c r="F830" s="31" t="str">
        <f>VLOOKUP(G830,'Policy Type'!$A:$B,2,FALSE)</f>
        <v>Liability</v>
      </c>
      <c r="G830" s="17" t="s">
        <v>58</v>
      </c>
      <c r="H830" s="32">
        <v>45224</v>
      </c>
      <c r="I830" s="32">
        <v>45589</v>
      </c>
      <c r="J830" s="34">
        <v>826000</v>
      </c>
      <c r="K830" s="34">
        <f t="shared" si="226"/>
        <v>148680</v>
      </c>
      <c r="L830" s="34">
        <f t="shared" si="227"/>
        <v>974680</v>
      </c>
      <c r="M830" s="17">
        <f>L830*0.2</f>
        <v>194936</v>
      </c>
      <c r="N830" s="17" t="s">
        <v>39</v>
      </c>
      <c r="O830" s="35" t="s">
        <v>49</v>
      </c>
      <c r="P830" s="36" t="str">
        <f t="shared" si="229"/>
        <v>Old Client</v>
      </c>
      <c r="Q830" s="39" t="str">
        <f t="shared" si="4"/>
        <v>Yes</v>
      </c>
      <c r="R830" s="40" t="str">
        <f t="shared" si="5"/>
        <v/>
      </c>
    </row>
    <row r="831" ht="14.25" customHeight="1" spans="1:18">
      <c r="A831" s="30" t="s">
        <v>891</v>
      </c>
      <c r="B831" s="17">
        <v>684</v>
      </c>
      <c r="C831" s="17" t="s">
        <v>57</v>
      </c>
      <c r="D831" s="17" t="s">
        <v>36</v>
      </c>
      <c r="E831" s="17" t="s">
        <v>43</v>
      </c>
      <c r="F831" s="31" t="str">
        <f>VLOOKUP(G831,'Policy Type'!$A:$B,2,FALSE)</f>
        <v>Others</v>
      </c>
      <c r="G831" s="17" t="s">
        <v>791</v>
      </c>
      <c r="H831" s="32">
        <v>45229</v>
      </c>
      <c r="I831" s="32">
        <v>45594</v>
      </c>
      <c r="J831" s="34">
        <v>11560600</v>
      </c>
      <c r="K831" s="34">
        <f t="shared" si="226"/>
        <v>2080908</v>
      </c>
      <c r="L831" s="34">
        <f t="shared" si="227"/>
        <v>13641508</v>
      </c>
      <c r="M831" s="17">
        <f>L831*0.15</f>
        <v>2046226.2</v>
      </c>
      <c r="N831" s="17" t="s">
        <v>39</v>
      </c>
      <c r="O831" s="35" t="s">
        <v>53</v>
      </c>
      <c r="P831" s="36" t="str">
        <f t="shared" si="229"/>
        <v>Old Client</v>
      </c>
      <c r="Q831" s="39" t="str">
        <f t="shared" si="4"/>
        <v>Yes</v>
      </c>
      <c r="R831" s="40" t="str">
        <f t="shared" si="5"/>
        <v>Cross-Sold</v>
      </c>
    </row>
    <row r="832" ht="14.25" customHeight="1" spans="1:18">
      <c r="A832" s="30" t="s">
        <v>892</v>
      </c>
      <c r="B832" s="17">
        <v>685</v>
      </c>
      <c r="C832" s="17" t="s">
        <v>57</v>
      </c>
      <c r="D832" s="17" t="s">
        <v>36</v>
      </c>
      <c r="E832" s="17" t="s">
        <v>37</v>
      </c>
      <c r="F832" s="31" t="str">
        <f>VLOOKUP(G832,'Policy Type'!$A:$B,2,FALSE)</f>
        <v>Liability</v>
      </c>
      <c r="G832" s="17" t="s">
        <v>38</v>
      </c>
      <c r="H832" s="32">
        <v>45229</v>
      </c>
      <c r="I832" s="32">
        <v>45594</v>
      </c>
      <c r="J832" s="34">
        <v>304200</v>
      </c>
      <c r="K832" s="34">
        <f t="shared" si="226"/>
        <v>54756</v>
      </c>
      <c r="L832" s="34">
        <f t="shared" si="227"/>
        <v>358956</v>
      </c>
      <c r="M832" s="17">
        <f>L832*0.2</f>
        <v>71791.2</v>
      </c>
      <c r="N832" s="17" t="s">
        <v>39</v>
      </c>
      <c r="O832" s="35" t="s">
        <v>49</v>
      </c>
      <c r="P832" s="36" t="str">
        <f t="shared" si="229"/>
        <v>New Client</v>
      </c>
      <c r="Q832" s="39" t="str">
        <f t="shared" si="4"/>
        <v>Yes</v>
      </c>
      <c r="R832" s="40" t="str">
        <f t="shared" si="5"/>
        <v/>
      </c>
    </row>
    <row r="833" ht="14.25" customHeight="1" spans="1:18">
      <c r="A833" s="30" t="s">
        <v>893</v>
      </c>
      <c r="B833" s="17">
        <v>686</v>
      </c>
      <c r="C833" s="17" t="s">
        <v>46</v>
      </c>
      <c r="D833" s="17" t="s">
        <v>66</v>
      </c>
      <c r="E833" s="17" t="s">
        <v>132</v>
      </c>
      <c r="F833" s="31" t="str">
        <f>VLOOKUP(G833,'Policy Type'!$A:$B,2,FALSE)</f>
        <v>Others</v>
      </c>
      <c r="G833" s="17" t="s">
        <v>135</v>
      </c>
      <c r="H833" s="32">
        <v>45229</v>
      </c>
      <c r="I833" s="32">
        <v>45594</v>
      </c>
      <c r="J833" s="34">
        <v>139200</v>
      </c>
      <c r="K833" s="34">
        <f t="shared" si="226"/>
        <v>25056</v>
      </c>
      <c r="L833" s="34">
        <f t="shared" si="227"/>
        <v>164256</v>
      </c>
      <c r="M833" s="17">
        <f>L833*0.05</f>
        <v>8212.8</v>
      </c>
      <c r="N833" s="17" t="s">
        <v>39</v>
      </c>
      <c r="O833" s="35" t="s">
        <v>49</v>
      </c>
      <c r="P833" s="36" t="str">
        <f t="shared" si="229"/>
        <v>Old Client</v>
      </c>
      <c r="Q833" s="39" t="str">
        <f t="shared" si="4"/>
        <v>Yes</v>
      </c>
      <c r="R833" s="40" t="str">
        <f t="shared" si="5"/>
        <v>Cross-Sold</v>
      </c>
    </row>
    <row r="834" ht="14.25" customHeight="1" spans="1:18">
      <c r="A834" s="30" t="s">
        <v>894</v>
      </c>
      <c r="B834" s="17">
        <v>687</v>
      </c>
      <c r="C834" s="17" t="s">
        <v>57</v>
      </c>
      <c r="D834" s="17" t="s">
        <v>36</v>
      </c>
      <c r="E834" s="17" t="s">
        <v>780</v>
      </c>
      <c r="F834" s="31" t="str">
        <f>VLOOKUP(G834,'Policy Type'!$A:$B,2,FALSE)</f>
        <v>Liability</v>
      </c>
      <c r="G834" s="17" t="s">
        <v>38</v>
      </c>
      <c r="H834" s="32">
        <v>45229</v>
      </c>
      <c r="I834" s="32">
        <v>45594</v>
      </c>
      <c r="J834" s="34">
        <v>2978900</v>
      </c>
      <c r="K834" s="34">
        <f t="shared" si="226"/>
        <v>536202</v>
      </c>
      <c r="L834" s="34">
        <f t="shared" si="227"/>
        <v>3515102</v>
      </c>
      <c r="M834" s="17">
        <f t="shared" ref="M834:M840" si="230">L834*0.2</f>
        <v>703020.4</v>
      </c>
      <c r="N834" s="17" t="s">
        <v>39</v>
      </c>
      <c r="O834" s="35" t="s">
        <v>49</v>
      </c>
      <c r="P834" s="36" t="str">
        <f t="shared" si="229"/>
        <v>New Client</v>
      </c>
      <c r="Q834" s="39" t="str">
        <f t="shared" si="4"/>
        <v>Yes</v>
      </c>
      <c r="R834" s="40" t="str">
        <f t="shared" si="5"/>
        <v/>
      </c>
    </row>
    <row r="835" ht="14.25" customHeight="1" spans="1:18">
      <c r="A835" s="30" t="s">
        <v>895</v>
      </c>
      <c r="B835" s="17">
        <v>688</v>
      </c>
      <c r="C835" s="17" t="s">
        <v>57</v>
      </c>
      <c r="D835" s="17" t="s">
        <v>36</v>
      </c>
      <c r="E835" s="17" t="s">
        <v>780</v>
      </c>
      <c r="F835" s="31" t="str">
        <f>VLOOKUP(G835,'Policy Type'!$A:$B,2,FALSE)</f>
        <v>Liability</v>
      </c>
      <c r="G835" s="17" t="s">
        <v>38</v>
      </c>
      <c r="H835" s="32">
        <v>45229</v>
      </c>
      <c r="I835" s="32">
        <v>45594</v>
      </c>
      <c r="J835" s="34">
        <v>83300</v>
      </c>
      <c r="K835" s="34">
        <f t="shared" si="226"/>
        <v>14994</v>
      </c>
      <c r="L835" s="34">
        <f t="shared" si="227"/>
        <v>98294</v>
      </c>
      <c r="M835" s="17">
        <f t="shared" si="230"/>
        <v>19658.8</v>
      </c>
      <c r="N835" s="17" t="s">
        <v>39</v>
      </c>
      <c r="O835" s="35" t="s">
        <v>49</v>
      </c>
      <c r="P835" s="36" t="str">
        <f t="shared" si="229"/>
        <v>New Client</v>
      </c>
      <c r="Q835" s="39" t="str">
        <f t="shared" si="4"/>
        <v>Yes</v>
      </c>
      <c r="R835" s="40" t="str">
        <f t="shared" si="5"/>
        <v/>
      </c>
    </row>
    <row r="836" ht="14.25" customHeight="1" spans="1:18">
      <c r="A836" s="30" t="s">
        <v>896</v>
      </c>
      <c r="B836" s="17">
        <v>689</v>
      </c>
      <c r="C836" s="17" t="s">
        <v>57</v>
      </c>
      <c r="D836" s="17" t="s">
        <v>36</v>
      </c>
      <c r="E836" s="17" t="s">
        <v>780</v>
      </c>
      <c r="F836" s="31" t="str">
        <f>VLOOKUP(G836,'Policy Type'!$A:$B,2,FALSE)</f>
        <v>Liability</v>
      </c>
      <c r="G836" s="17" t="s">
        <v>38</v>
      </c>
      <c r="H836" s="32">
        <v>45229</v>
      </c>
      <c r="I836" s="32">
        <v>45594</v>
      </c>
      <c r="J836" s="34">
        <v>67200</v>
      </c>
      <c r="K836" s="34">
        <f t="shared" si="226"/>
        <v>12096</v>
      </c>
      <c r="L836" s="34">
        <f t="shared" si="227"/>
        <v>79296</v>
      </c>
      <c r="M836" s="17">
        <f t="shared" si="230"/>
        <v>15859.2</v>
      </c>
      <c r="N836" s="17" t="s">
        <v>52</v>
      </c>
      <c r="O836" s="35" t="s">
        <v>49</v>
      </c>
      <c r="P836" s="36" t="str">
        <f t="shared" si="229"/>
        <v>New Client</v>
      </c>
      <c r="Q836" s="39" t="str">
        <f t="shared" si="4"/>
        <v>Yes</v>
      </c>
      <c r="R836" s="40" t="str">
        <f t="shared" si="5"/>
        <v/>
      </c>
    </row>
    <row r="837" ht="14.25" customHeight="1" spans="1:18">
      <c r="A837" s="30" t="s">
        <v>897</v>
      </c>
      <c r="B837" s="17">
        <v>690</v>
      </c>
      <c r="C837" s="17" t="s">
        <v>35</v>
      </c>
      <c r="D837" s="17" t="s">
        <v>36</v>
      </c>
      <c r="E837" s="17" t="s">
        <v>37</v>
      </c>
      <c r="F837" s="31" t="str">
        <f>VLOOKUP(G837,'Policy Type'!$A:$B,2,FALSE)</f>
        <v>P&amp;C</v>
      </c>
      <c r="G837" s="17" t="s">
        <v>333</v>
      </c>
      <c r="H837" s="32">
        <v>45229</v>
      </c>
      <c r="I837" s="32">
        <v>45594</v>
      </c>
      <c r="J837" s="34">
        <v>26550000</v>
      </c>
      <c r="K837" s="34">
        <f t="shared" si="226"/>
        <v>4779000</v>
      </c>
      <c r="L837" s="34">
        <f t="shared" si="227"/>
        <v>31329000</v>
      </c>
      <c r="M837" s="17">
        <f t="shared" si="230"/>
        <v>6265800</v>
      </c>
      <c r="N837" s="17" t="s">
        <v>39</v>
      </c>
      <c r="O837" s="35" t="s">
        <v>49</v>
      </c>
      <c r="P837" s="36" t="str">
        <f t="shared" si="229"/>
        <v>New Client</v>
      </c>
      <c r="Q837" s="39" t="str">
        <f t="shared" si="4"/>
        <v>No</v>
      </c>
      <c r="R837" s="40" t="str">
        <f t="shared" si="5"/>
        <v/>
      </c>
    </row>
    <row r="838" ht="14.25" customHeight="1" spans="1:18">
      <c r="A838" s="30" t="s">
        <v>898</v>
      </c>
      <c r="B838" s="17">
        <v>691</v>
      </c>
      <c r="C838" s="17" t="s">
        <v>57</v>
      </c>
      <c r="D838" s="17" t="s">
        <v>36</v>
      </c>
      <c r="E838" s="17" t="s">
        <v>37</v>
      </c>
      <c r="F838" s="31" t="str">
        <f>VLOOKUP(G838,'Policy Type'!$A:$B,2,FALSE)</f>
        <v>Liability</v>
      </c>
      <c r="G838" s="17" t="s">
        <v>38</v>
      </c>
      <c r="H838" s="32">
        <v>45224</v>
      </c>
      <c r="I838" s="32">
        <v>45589</v>
      </c>
      <c r="J838" s="34">
        <v>125400</v>
      </c>
      <c r="K838" s="34">
        <f t="shared" si="226"/>
        <v>22572</v>
      </c>
      <c r="L838" s="34">
        <f t="shared" si="227"/>
        <v>147972</v>
      </c>
      <c r="M838" s="17">
        <f t="shared" si="230"/>
        <v>29594.4</v>
      </c>
      <c r="N838" s="17" t="s">
        <v>39</v>
      </c>
      <c r="O838" s="35" t="s">
        <v>49</v>
      </c>
      <c r="P838" s="36" t="str">
        <f t="shared" si="229"/>
        <v>Old Client</v>
      </c>
      <c r="Q838" s="39" t="str">
        <f t="shared" si="4"/>
        <v>Yes</v>
      </c>
      <c r="R838" s="40" t="str">
        <f t="shared" si="5"/>
        <v/>
      </c>
    </row>
    <row r="839" ht="14.25" customHeight="1" spans="1:18">
      <c r="A839" s="30" t="s">
        <v>899</v>
      </c>
      <c r="B839" s="17">
        <v>692</v>
      </c>
      <c r="C839" s="17" t="s">
        <v>42</v>
      </c>
      <c r="D839" s="17" t="s">
        <v>36</v>
      </c>
      <c r="E839" s="17" t="s">
        <v>780</v>
      </c>
      <c r="F839" s="31" t="str">
        <f>VLOOKUP(G839,'Policy Type'!$A:$B,2,FALSE)</f>
        <v>Liability</v>
      </c>
      <c r="G839" s="17" t="s">
        <v>38</v>
      </c>
      <c r="H839" s="32">
        <v>45224</v>
      </c>
      <c r="I839" s="32">
        <v>45589</v>
      </c>
      <c r="J839" s="34">
        <v>151500</v>
      </c>
      <c r="K839" s="34">
        <f t="shared" si="226"/>
        <v>27270</v>
      </c>
      <c r="L839" s="34">
        <f t="shared" si="227"/>
        <v>178770</v>
      </c>
      <c r="M839" s="17">
        <f t="shared" si="230"/>
        <v>35754</v>
      </c>
      <c r="N839" s="17" t="s">
        <v>39</v>
      </c>
      <c r="O839" s="35" t="s">
        <v>49</v>
      </c>
      <c r="P839" s="36" t="str">
        <f t="shared" si="229"/>
        <v>New Client</v>
      </c>
      <c r="Q839" s="39" t="str">
        <f t="shared" si="4"/>
        <v>Yes</v>
      </c>
      <c r="R839" s="40" t="str">
        <f t="shared" si="5"/>
        <v/>
      </c>
    </row>
    <row r="840" ht="14.25" customHeight="1" spans="1:18">
      <c r="A840" s="30" t="s">
        <v>900</v>
      </c>
      <c r="B840" s="17">
        <v>693</v>
      </c>
      <c r="C840" s="17" t="s">
        <v>42</v>
      </c>
      <c r="D840" s="17" t="s">
        <v>36</v>
      </c>
      <c r="E840" s="17" t="s">
        <v>37</v>
      </c>
      <c r="F840" s="31" t="str">
        <f>VLOOKUP(G840,'Policy Type'!$A:$B,2,FALSE)</f>
        <v>P&amp;C</v>
      </c>
      <c r="G840" s="17" t="s">
        <v>80</v>
      </c>
      <c r="H840" s="32">
        <v>45223</v>
      </c>
      <c r="I840" s="32">
        <v>45223</v>
      </c>
      <c r="J840" s="34">
        <v>156000</v>
      </c>
      <c r="K840" s="34">
        <f t="shared" si="226"/>
        <v>28080</v>
      </c>
      <c r="L840" s="34">
        <f t="shared" si="227"/>
        <v>184080</v>
      </c>
      <c r="M840" s="17">
        <f t="shared" si="230"/>
        <v>36816</v>
      </c>
      <c r="N840" s="17" t="s">
        <v>39</v>
      </c>
      <c r="O840" s="35" t="s">
        <v>49</v>
      </c>
      <c r="P840" s="36" t="str">
        <f t="shared" si="229"/>
        <v>New Client</v>
      </c>
      <c r="Q840" s="39" t="str">
        <f t="shared" si="4"/>
        <v>No</v>
      </c>
      <c r="R840" s="40" t="str">
        <f t="shared" si="5"/>
        <v/>
      </c>
    </row>
    <row r="841" ht="14.25" customHeight="1" spans="1:18">
      <c r="A841" s="30"/>
      <c r="B841" s="17"/>
      <c r="C841" s="17"/>
      <c r="D841" s="17"/>
      <c r="E841" s="17"/>
      <c r="F841" s="31"/>
      <c r="G841" s="17"/>
      <c r="H841" s="32"/>
      <c r="I841" s="32"/>
      <c r="J841" s="34"/>
      <c r="K841" s="34"/>
      <c r="L841" s="17"/>
      <c r="M841" s="17"/>
      <c r="N841" s="17" t="s">
        <v>39</v>
      </c>
      <c r="O841" s="35" t="s">
        <v>277</v>
      </c>
      <c r="P841" s="36"/>
      <c r="Q841" s="39" t="str">
        <f t="shared" si="4"/>
        <v>No</v>
      </c>
      <c r="R841" s="40" t="str">
        <f t="shared" si="5"/>
        <v/>
      </c>
    </row>
    <row r="842" ht="14.25" customHeight="1" spans="1:18">
      <c r="A842" s="30" t="s">
        <v>901</v>
      </c>
      <c r="B842" s="17">
        <v>402</v>
      </c>
      <c r="C842" s="17" t="s">
        <v>42</v>
      </c>
      <c r="D842" s="17" t="s">
        <v>36</v>
      </c>
      <c r="E842" s="17" t="s">
        <v>37</v>
      </c>
      <c r="F842" s="31" t="str">
        <f>VLOOKUP(G842,'Policy Type'!$A:$B,2,FALSE)</f>
        <v>Liability</v>
      </c>
      <c r="G842" s="17" t="s">
        <v>38</v>
      </c>
      <c r="H842" s="32">
        <v>45230</v>
      </c>
      <c r="I842" s="32">
        <v>45595</v>
      </c>
      <c r="J842" s="34">
        <v>390000</v>
      </c>
      <c r="K842" s="34">
        <f t="shared" ref="K842:K857" si="231">J842*0.18</f>
        <v>70200</v>
      </c>
      <c r="L842" s="34">
        <f t="shared" ref="L842:L857" si="232">J842+K842</f>
        <v>460200</v>
      </c>
      <c r="M842" s="17">
        <f>L842*0.2</f>
        <v>92040</v>
      </c>
      <c r="N842" s="17" t="s">
        <v>39</v>
      </c>
      <c r="O842" s="35" t="s">
        <v>49</v>
      </c>
      <c r="P842" s="36" t="str">
        <f t="shared" ref="P842:P857" si="233">IF(COUNTIF(B:B,B842)=1,"New Client","Old Client")</f>
        <v>Old Client</v>
      </c>
      <c r="Q842" s="39" t="str">
        <f t="shared" si="4"/>
        <v>Yes</v>
      </c>
      <c r="R842" s="40" t="str">
        <f t="shared" si="5"/>
        <v/>
      </c>
    </row>
    <row r="843" ht="14.25" customHeight="1" spans="1:18">
      <c r="A843" s="30" t="s">
        <v>902</v>
      </c>
      <c r="B843" s="17">
        <v>695</v>
      </c>
      <c r="C843" s="17" t="s">
        <v>35</v>
      </c>
      <c r="D843" s="17" t="s">
        <v>36</v>
      </c>
      <c r="E843" s="17" t="s">
        <v>123</v>
      </c>
      <c r="F843" s="31" t="str">
        <f>VLOOKUP(G843,'Policy Type'!$A:$B,2,FALSE)</f>
        <v>Others</v>
      </c>
      <c r="G843" s="17" t="s">
        <v>124</v>
      </c>
      <c r="H843" s="32">
        <v>45231</v>
      </c>
      <c r="I843" s="32">
        <v>45596</v>
      </c>
      <c r="J843" s="34">
        <v>49000000</v>
      </c>
      <c r="K843" s="34">
        <f t="shared" si="231"/>
        <v>8820000</v>
      </c>
      <c r="L843" s="34">
        <f t="shared" si="232"/>
        <v>57820000</v>
      </c>
      <c r="M843" s="17">
        <f>L843*0.15</f>
        <v>8673000</v>
      </c>
      <c r="N843" s="17" t="s">
        <v>39</v>
      </c>
      <c r="O843" s="35" t="s">
        <v>53</v>
      </c>
      <c r="P843" s="36" t="str">
        <f t="shared" si="233"/>
        <v>New Client</v>
      </c>
      <c r="Q843" s="39" t="str">
        <f t="shared" si="4"/>
        <v>No</v>
      </c>
      <c r="R843" s="40" t="str">
        <f t="shared" si="5"/>
        <v/>
      </c>
    </row>
    <row r="844" ht="14.25" customHeight="1" spans="1:18">
      <c r="A844" s="30" t="s">
        <v>903</v>
      </c>
      <c r="B844" s="17">
        <v>696</v>
      </c>
      <c r="C844" s="17" t="s">
        <v>57</v>
      </c>
      <c r="D844" s="17" t="s">
        <v>36</v>
      </c>
      <c r="E844" s="17" t="s">
        <v>91</v>
      </c>
      <c r="F844" s="31" t="str">
        <f>VLOOKUP(G844,'Policy Type'!$A:$B,2,FALSE)</f>
        <v>Liability</v>
      </c>
      <c r="G844" s="17" t="s">
        <v>38</v>
      </c>
      <c r="H844" s="32">
        <v>45231</v>
      </c>
      <c r="I844" s="32">
        <v>45596</v>
      </c>
      <c r="J844" s="34">
        <v>577300</v>
      </c>
      <c r="K844" s="34">
        <f t="shared" si="231"/>
        <v>103914</v>
      </c>
      <c r="L844" s="34">
        <f t="shared" si="232"/>
        <v>681214</v>
      </c>
      <c r="M844" s="17">
        <f>L844*0.2</f>
        <v>136242.8</v>
      </c>
      <c r="N844" s="17" t="s">
        <v>39</v>
      </c>
      <c r="O844" s="35" t="s">
        <v>49</v>
      </c>
      <c r="P844" s="36" t="str">
        <f t="shared" si="233"/>
        <v>Old Client</v>
      </c>
      <c r="Q844" s="39" t="str">
        <f t="shared" si="4"/>
        <v>Yes</v>
      </c>
      <c r="R844" s="40" t="str">
        <f t="shared" si="5"/>
        <v/>
      </c>
    </row>
    <row r="845" ht="14.25" customHeight="1" spans="1:18">
      <c r="A845" s="30" t="s">
        <v>904</v>
      </c>
      <c r="B845" s="17">
        <v>697</v>
      </c>
      <c r="C845" s="17" t="s">
        <v>35</v>
      </c>
      <c r="D845" s="17" t="s">
        <v>36</v>
      </c>
      <c r="E845" s="17" t="s">
        <v>84</v>
      </c>
      <c r="F845" s="31" t="str">
        <f>VLOOKUP(G845,'Policy Type'!$A:$B,2,FALSE)</f>
        <v>Others</v>
      </c>
      <c r="G845" s="17" t="s">
        <v>116</v>
      </c>
      <c r="H845" s="32">
        <v>45231</v>
      </c>
      <c r="I845" s="32">
        <v>45412</v>
      </c>
      <c r="J845" s="34">
        <v>538300</v>
      </c>
      <c r="K845" s="34">
        <f t="shared" si="231"/>
        <v>96894</v>
      </c>
      <c r="L845" s="34">
        <f t="shared" si="232"/>
        <v>635194</v>
      </c>
      <c r="M845" s="17">
        <f>L845*0.15</f>
        <v>95279.1</v>
      </c>
      <c r="N845" s="17" t="s">
        <v>39</v>
      </c>
      <c r="O845" s="35" t="s">
        <v>49</v>
      </c>
      <c r="P845" s="36" t="str">
        <f t="shared" si="233"/>
        <v>New Client</v>
      </c>
      <c r="Q845" s="39" t="str">
        <f t="shared" si="4"/>
        <v>No</v>
      </c>
      <c r="R845" s="40" t="str">
        <f t="shared" si="5"/>
        <v/>
      </c>
    </row>
    <row r="846" ht="14.25" customHeight="1" spans="1:18">
      <c r="A846" s="30" t="s">
        <v>905</v>
      </c>
      <c r="B846" s="17">
        <v>698</v>
      </c>
      <c r="C846" s="17" t="s">
        <v>46</v>
      </c>
      <c r="D846" s="17" t="s">
        <v>47</v>
      </c>
      <c r="E846" s="17" t="s">
        <v>37</v>
      </c>
      <c r="F846" s="31" t="str">
        <f>VLOOKUP(G846,'Policy Type'!$A:$B,2,FALSE)</f>
        <v>Liability</v>
      </c>
      <c r="G846" s="17" t="s">
        <v>38</v>
      </c>
      <c r="H846" s="32">
        <v>45230</v>
      </c>
      <c r="I846" s="32">
        <v>45412</v>
      </c>
      <c r="J846" s="34">
        <v>407100</v>
      </c>
      <c r="K846" s="34">
        <f t="shared" si="231"/>
        <v>73278</v>
      </c>
      <c r="L846" s="34">
        <f t="shared" si="232"/>
        <v>480378</v>
      </c>
      <c r="M846" s="17">
        <f t="shared" ref="M846:M847" si="234">L846*0.05</f>
        <v>24018.9</v>
      </c>
      <c r="N846" s="17" t="s">
        <v>39</v>
      </c>
      <c r="O846" s="35" t="s">
        <v>49</v>
      </c>
      <c r="P846" s="36" t="str">
        <f t="shared" si="233"/>
        <v>Old Client</v>
      </c>
      <c r="Q846" s="39" t="str">
        <f t="shared" si="4"/>
        <v>Yes</v>
      </c>
      <c r="R846" s="40" t="str">
        <f t="shared" si="5"/>
        <v/>
      </c>
    </row>
    <row r="847" ht="14.25" customHeight="1" spans="1:18">
      <c r="A847" s="30" t="s">
        <v>906</v>
      </c>
      <c r="B847" s="17">
        <v>698</v>
      </c>
      <c r="C847" s="17" t="s">
        <v>46</v>
      </c>
      <c r="D847" s="17" t="s">
        <v>66</v>
      </c>
      <c r="E847" s="17" t="s">
        <v>78</v>
      </c>
      <c r="F847" s="31" t="str">
        <f>VLOOKUP(G847,'Policy Type'!$A:$B,2,FALSE)</f>
        <v>Liability</v>
      </c>
      <c r="G847" s="17" t="s">
        <v>121</v>
      </c>
      <c r="H847" s="32">
        <v>45230</v>
      </c>
      <c r="I847" s="32">
        <v>45595</v>
      </c>
      <c r="J847" s="34">
        <v>224200</v>
      </c>
      <c r="K847" s="34">
        <f t="shared" si="231"/>
        <v>40356</v>
      </c>
      <c r="L847" s="34">
        <f t="shared" si="232"/>
        <v>264556</v>
      </c>
      <c r="M847" s="17">
        <f t="shared" si="234"/>
        <v>13227.8</v>
      </c>
      <c r="N847" s="17" t="s">
        <v>39</v>
      </c>
      <c r="O847" s="35" t="s">
        <v>49</v>
      </c>
      <c r="P847" s="36" t="str">
        <f t="shared" si="233"/>
        <v>Old Client</v>
      </c>
      <c r="Q847" s="39" t="str">
        <f t="shared" si="4"/>
        <v>Yes</v>
      </c>
      <c r="R847" s="40" t="str">
        <f t="shared" si="5"/>
        <v/>
      </c>
    </row>
    <row r="848" ht="14.25" customHeight="1" spans="1:18">
      <c r="A848" s="30" t="s">
        <v>907</v>
      </c>
      <c r="B848" s="17">
        <v>657</v>
      </c>
      <c r="C848" s="17" t="s">
        <v>35</v>
      </c>
      <c r="D848" s="17" t="s">
        <v>36</v>
      </c>
      <c r="E848" s="17" t="s">
        <v>78</v>
      </c>
      <c r="F848" s="31" t="str">
        <f>VLOOKUP(G848,'Policy Type'!$A:$B,2,FALSE)</f>
        <v>Liability</v>
      </c>
      <c r="G848" s="17" t="s">
        <v>121</v>
      </c>
      <c r="H848" s="32">
        <v>45226</v>
      </c>
      <c r="I848" s="32">
        <v>45591</v>
      </c>
      <c r="J848" s="34">
        <v>295100</v>
      </c>
      <c r="K848" s="34">
        <f t="shared" si="231"/>
        <v>53118</v>
      </c>
      <c r="L848" s="34">
        <f t="shared" si="232"/>
        <v>348218</v>
      </c>
      <c r="M848" s="17">
        <f>L848*0.2</f>
        <v>69643.6</v>
      </c>
      <c r="N848" s="17" t="s">
        <v>39</v>
      </c>
      <c r="O848" s="35" t="s">
        <v>49</v>
      </c>
      <c r="P848" s="36" t="str">
        <f t="shared" si="233"/>
        <v>Old Client</v>
      </c>
      <c r="Q848" s="39" t="str">
        <f t="shared" si="4"/>
        <v>Yes</v>
      </c>
      <c r="R848" s="40" t="str">
        <f t="shared" si="5"/>
        <v/>
      </c>
    </row>
    <row r="849" ht="14.25" customHeight="1" spans="1:18">
      <c r="A849" s="30" t="s">
        <v>908</v>
      </c>
      <c r="B849" s="17">
        <v>657</v>
      </c>
      <c r="C849" s="17" t="s">
        <v>42</v>
      </c>
      <c r="D849" s="17" t="s">
        <v>36</v>
      </c>
      <c r="E849" s="17" t="s">
        <v>43</v>
      </c>
      <c r="F849" s="31" t="str">
        <f>VLOOKUP(G849,'Policy Type'!$A:$B,2,FALSE)</f>
        <v>Others</v>
      </c>
      <c r="G849" s="17" t="s">
        <v>111</v>
      </c>
      <c r="H849" s="32">
        <v>45230</v>
      </c>
      <c r="I849" s="32">
        <v>45239</v>
      </c>
      <c r="J849" s="34">
        <v>105600</v>
      </c>
      <c r="K849" s="34">
        <f t="shared" si="231"/>
        <v>19008</v>
      </c>
      <c r="L849" s="34">
        <f t="shared" si="232"/>
        <v>124608</v>
      </c>
      <c r="M849" s="17">
        <f t="shared" ref="M849:M851" si="235">L849*0.15</f>
        <v>18691.2</v>
      </c>
      <c r="N849" s="17" t="s">
        <v>52</v>
      </c>
      <c r="O849" s="35" t="s">
        <v>49</v>
      </c>
      <c r="P849" s="36" t="str">
        <f t="shared" si="233"/>
        <v>Old Client</v>
      </c>
      <c r="Q849" s="39" t="str">
        <f t="shared" si="4"/>
        <v>Yes</v>
      </c>
      <c r="R849" s="40" t="str">
        <f t="shared" si="5"/>
        <v>Cross-Sold</v>
      </c>
    </row>
    <row r="850" ht="14.25" customHeight="1" spans="1:18">
      <c r="A850" s="30" t="s">
        <v>909</v>
      </c>
      <c r="B850" s="17">
        <v>699</v>
      </c>
      <c r="C850" s="17" t="s">
        <v>57</v>
      </c>
      <c r="D850" s="17" t="s">
        <v>36</v>
      </c>
      <c r="E850" s="17" t="s">
        <v>43</v>
      </c>
      <c r="F850" s="31" t="str">
        <f>VLOOKUP(G850,'Policy Type'!$A:$B,2,FALSE)</f>
        <v>Others</v>
      </c>
      <c r="G850" s="17" t="s">
        <v>287</v>
      </c>
      <c r="H850" s="32">
        <v>45230</v>
      </c>
      <c r="I850" s="32">
        <v>45595</v>
      </c>
      <c r="J850" s="34">
        <v>235800</v>
      </c>
      <c r="K850" s="34">
        <f t="shared" si="231"/>
        <v>42444</v>
      </c>
      <c r="L850" s="34">
        <f t="shared" si="232"/>
        <v>278244</v>
      </c>
      <c r="M850" s="17">
        <f t="shared" si="235"/>
        <v>41736.6</v>
      </c>
      <c r="N850" s="17" t="s">
        <v>52</v>
      </c>
      <c r="O850" s="35" t="s">
        <v>49</v>
      </c>
      <c r="P850" s="36" t="str">
        <f t="shared" si="233"/>
        <v>New Client</v>
      </c>
      <c r="Q850" s="39" t="str">
        <f t="shared" si="4"/>
        <v>No</v>
      </c>
      <c r="R850" s="40" t="str">
        <f t="shared" si="5"/>
        <v/>
      </c>
    </row>
    <row r="851" ht="14.25" customHeight="1" spans="1:18">
      <c r="A851" s="30" t="s">
        <v>910</v>
      </c>
      <c r="B851" s="17">
        <v>700</v>
      </c>
      <c r="C851" s="17" t="s">
        <v>42</v>
      </c>
      <c r="D851" s="17" t="s">
        <v>36</v>
      </c>
      <c r="E851" s="17" t="s">
        <v>43</v>
      </c>
      <c r="F851" s="31" t="str">
        <f>VLOOKUP(G851,'Policy Type'!$A:$B,2,FALSE)</f>
        <v>Others</v>
      </c>
      <c r="G851" s="17" t="s">
        <v>287</v>
      </c>
      <c r="H851" s="32">
        <v>45230</v>
      </c>
      <c r="I851" s="32">
        <v>45595</v>
      </c>
      <c r="J851" s="34">
        <v>592500</v>
      </c>
      <c r="K851" s="34">
        <f t="shared" si="231"/>
        <v>106650</v>
      </c>
      <c r="L851" s="34">
        <f t="shared" si="232"/>
        <v>699150</v>
      </c>
      <c r="M851" s="17">
        <f t="shared" si="235"/>
        <v>104872.5</v>
      </c>
      <c r="N851" s="17" t="s">
        <v>52</v>
      </c>
      <c r="O851" s="35" t="s">
        <v>49</v>
      </c>
      <c r="P851" s="36" t="str">
        <f t="shared" si="233"/>
        <v>New Client</v>
      </c>
      <c r="Q851" s="39" t="str">
        <f t="shared" si="4"/>
        <v>No</v>
      </c>
      <c r="R851" s="40" t="str">
        <f t="shared" si="5"/>
        <v/>
      </c>
    </row>
    <row r="852" ht="14.25" customHeight="1" spans="1:18">
      <c r="A852" s="30" t="s">
        <v>911</v>
      </c>
      <c r="B852" s="17">
        <v>144</v>
      </c>
      <c r="C852" s="17" t="s">
        <v>46</v>
      </c>
      <c r="D852" s="17" t="s">
        <v>66</v>
      </c>
      <c r="E852" s="17" t="s">
        <v>91</v>
      </c>
      <c r="F852" s="31" t="str">
        <f>VLOOKUP(G852,'Policy Type'!$A:$B,2,FALSE)</f>
        <v>Others</v>
      </c>
      <c r="G852" s="17" t="s">
        <v>791</v>
      </c>
      <c r="H852" s="32">
        <v>45246</v>
      </c>
      <c r="I852" s="32">
        <v>45611</v>
      </c>
      <c r="J852" s="34">
        <v>240100</v>
      </c>
      <c r="K852" s="34">
        <f t="shared" si="231"/>
        <v>43218</v>
      </c>
      <c r="L852" s="34">
        <f t="shared" si="232"/>
        <v>283318</v>
      </c>
      <c r="M852" s="17">
        <f>L852*0.05</f>
        <v>14165.9</v>
      </c>
      <c r="N852" s="17" t="s">
        <v>52</v>
      </c>
      <c r="O852" s="35" t="s">
        <v>53</v>
      </c>
      <c r="P852" s="36" t="str">
        <f t="shared" si="233"/>
        <v>Old Client</v>
      </c>
      <c r="Q852" s="39" t="str">
        <f t="shared" si="4"/>
        <v>No</v>
      </c>
      <c r="R852" s="40" t="str">
        <f t="shared" si="5"/>
        <v/>
      </c>
    </row>
    <row r="853" ht="14.25" customHeight="1" spans="1:18">
      <c r="A853" s="30" t="s">
        <v>912</v>
      </c>
      <c r="B853" s="17">
        <v>701</v>
      </c>
      <c r="C853" s="17" t="s">
        <v>42</v>
      </c>
      <c r="D853" s="17" t="s">
        <v>36</v>
      </c>
      <c r="E853" s="17" t="s">
        <v>37</v>
      </c>
      <c r="F853" s="31" t="str">
        <f>VLOOKUP(G853,'Policy Type'!$A:$B,2,FALSE)</f>
        <v>Liability</v>
      </c>
      <c r="G853" s="17" t="s">
        <v>38</v>
      </c>
      <c r="H853" s="32">
        <v>45230</v>
      </c>
      <c r="I853" s="32">
        <v>45321</v>
      </c>
      <c r="J853" s="34">
        <v>72300</v>
      </c>
      <c r="K853" s="34">
        <f t="shared" si="231"/>
        <v>13014</v>
      </c>
      <c r="L853" s="34">
        <f t="shared" si="232"/>
        <v>85314</v>
      </c>
      <c r="M853" s="17">
        <f>L853*0.2</f>
        <v>17062.8</v>
      </c>
      <c r="N853" s="17" t="s">
        <v>39</v>
      </c>
      <c r="O853" s="35" t="s">
        <v>49</v>
      </c>
      <c r="P853" s="36" t="str">
        <f t="shared" si="233"/>
        <v>New Client</v>
      </c>
      <c r="Q853" s="39" t="str">
        <f t="shared" si="4"/>
        <v>Yes</v>
      </c>
      <c r="R853" s="40" t="str">
        <f t="shared" si="5"/>
        <v/>
      </c>
    </row>
    <row r="854" ht="14.25" customHeight="1" spans="1:18">
      <c r="A854" s="30" t="s">
        <v>913</v>
      </c>
      <c r="B854" s="17">
        <v>702</v>
      </c>
      <c r="C854" s="17" t="s">
        <v>46</v>
      </c>
      <c r="D854" s="17" t="s">
        <v>47</v>
      </c>
      <c r="E854" s="17" t="s">
        <v>37</v>
      </c>
      <c r="F854" s="31" t="str">
        <f>VLOOKUP(G854,'Policy Type'!$A:$B,2,FALSE)</f>
        <v>Liability</v>
      </c>
      <c r="G854" s="17" t="s">
        <v>38</v>
      </c>
      <c r="H854" s="32">
        <v>45230</v>
      </c>
      <c r="I854" s="32">
        <v>45412</v>
      </c>
      <c r="J854" s="34">
        <v>118000</v>
      </c>
      <c r="K854" s="34">
        <f t="shared" si="231"/>
        <v>21240</v>
      </c>
      <c r="L854" s="34">
        <f t="shared" si="232"/>
        <v>139240</v>
      </c>
      <c r="M854" s="17">
        <f>L854*0.05</f>
        <v>6962</v>
      </c>
      <c r="N854" s="17" t="s">
        <v>39</v>
      </c>
      <c r="O854" s="35" t="s">
        <v>49</v>
      </c>
      <c r="P854" s="36" t="str">
        <f t="shared" si="233"/>
        <v>Old Client</v>
      </c>
      <c r="Q854" s="39" t="str">
        <f t="shared" si="4"/>
        <v>Yes</v>
      </c>
      <c r="R854" s="40" t="str">
        <f t="shared" si="5"/>
        <v/>
      </c>
    </row>
    <row r="855" ht="14.25" customHeight="1" spans="1:18">
      <c r="A855" s="30" t="s">
        <v>914</v>
      </c>
      <c r="B855" s="17">
        <v>703</v>
      </c>
      <c r="C855" s="17" t="s">
        <v>57</v>
      </c>
      <c r="D855" s="17" t="s">
        <v>36</v>
      </c>
      <c r="E855" s="17" t="s">
        <v>132</v>
      </c>
      <c r="F855" s="31" t="str">
        <f>VLOOKUP(G855,'Policy Type'!$A:$B,2,FALSE)</f>
        <v>Liability</v>
      </c>
      <c r="G855" s="17" t="s">
        <v>58</v>
      </c>
      <c r="H855" s="32">
        <v>45230</v>
      </c>
      <c r="I855" s="32">
        <v>45595</v>
      </c>
      <c r="J855" s="34">
        <v>1180000</v>
      </c>
      <c r="K855" s="34">
        <f t="shared" si="231"/>
        <v>212400</v>
      </c>
      <c r="L855" s="34">
        <f t="shared" si="232"/>
        <v>1392400</v>
      </c>
      <c r="M855" s="17">
        <f>L855*0.2</f>
        <v>278480</v>
      </c>
      <c r="N855" s="17" t="s">
        <v>39</v>
      </c>
      <c r="O855" s="35" t="s">
        <v>49</v>
      </c>
      <c r="P855" s="36" t="str">
        <f t="shared" si="233"/>
        <v>New Client</v>
      </c>
      <c r="Q855" s="39" t="str">
        <f t="shared" si="4"/>
        <v>Yes</v>
      </c>
      <c r="R855" s="40" t="str">
        <f t="shared" si="5"/>
        <v/>
      </c>
    </row>
    <row r="856" ht="14.25" customHeight="1" spans="1:18">
      <c r="A856" s="30" t="s">
        <v>915</v>
      </c>
      <c r="B856" s="17">
        <v>704</v>
      </c>
      <c r="C856" s="17" t="s">
        <v>46</v>
      </c>
      <c r="D856" s="17" t="s">
        <v>76</v>
      </c>
      <c r="E856" s="17" t="s">
        <v>43</v>
      </c>
      <c r="F856" s="31" t="str">
        <f>VLOOKUP(G856,'Policy Type'!$A:$B,2,FALSE)</f>
        <v>Others</v>
      </c>
      <c r="G856" s="17" t="s">
        <v>232</v>
      </c>
      <c r="H856" s="32">
        <v>45230</v>
      </c>
      <c r="I856" s="32">
        <v>45595</v>
      </c>
      <c r="J856" s="34">
        <v>1139800</v>
      </c>
      <c r="K856" s="34">
        <f t="shared" si="231"/>
        <v>205164</v>
      </c>
      <c r="L856" s="34">
        <f t="shared" si="232"/>
        <v>1344964</v>
      </c>
      <c r="M856" s="17">
        <f>L856*0.05</f>
        <v>67248.2</v>
      </c>
      <c r="N856" s="17" t="s">
        <v>52</v>
      </c>
      <c r="O856" s="35" t="s">
        <v>49</v>
      </c>
      <c r="P856" s="36" t="str">
        <f t="shared" si="233"/>
        <v>New Client</v>
      </c>
      <c r="Q856" s="39" t="str">
        <f t="shared" si="4"/>
        <v>No</v>
      </c>
      <c r="R856" s="40" t="str">
        <f t="shared" si="5"/>
        <v/>
      </c>
    </row>
    <row r="857" ht="14.25" customHeight="1" spans="1:18">
      <c r="A857" s="30" t="s">
        <v>916</v>
      </c>
      <c r="B857" s="17">
        <v>705</v>
      </c>
      <c r="C857" s="17" t="s">
        <v>42</v>
      </c>
      <c r="D857" s="17" t="s">
        <v>36</v>
      </c>
      <c r="E857" s="17" t="s">
        <v>684</v>
      </c>
      <c r="F857" s="31" t="str">
        <f>VLOOKUP(G857,'Policy Type'!$A:$B,2,FALSE)</f>
        <v>Others</v>
      </c>
      <c r="G857" s="17" t="s">
        <v>154</v>
      </c>
      <c r="H857" s="32">
        <v>45226</v>
      </c>
      <c r="I857" s="32">
        <v>45591</v>
      </c>
      <c r="J857" s="34">
        <v>1201500</v>
      </c>
      <c r="K857" s="34">
        <f t="shared" si="231"/>
        <v>216270</v>
      </c>
      <c r="L857" s="34">
        <f t="shared" si="232"/>
        <v>1417770</v>
      </c>
      <c r="M857" s="17">
        <f>L857*0.15</f>
        <v>212665.5</v>
      </c>
      <c r="N857" s="17" t="s">
        <v>52</v>
      </c>
      <c r="O857" s="35" t="s">
        <v>49</v>
      </c>
      <c r="P857" s="36" t="str">
        <f t="shared" si="233"/>
        <v>Old Client</v>
      </c>
      <c r="Q857" s="39" t="str">
        <f t="shared" si="4"/>
        <v>No</v>
      </c>
      <c r="R857" s="40" t="str">
        <f t="shared" si="5"/>
        <v/>
      </c>
    </row>
    <row r="858" ht="14.25" customHeight="1" spans="1:18">
      <c r="A858" s="30"/>
      <c r="B858" s="17"/>
      <c r="C858" s="17"/>
      <c r="D858" s="17"/>
      <c r="E858" s="17"/>
      <c r="F858" s="31"/>
      <c r="G858" s="17"/>
      <c r="H858" s="32"/>
      <c r="I858" s="32"/>
      <c r="J858" s="34"/>
      <c r="K858" s="34"/>
      <c r="L858" s="17"/>
      <c r="M858" s="17"/>
      <c r="N858" s="17" t="s">
        <v>39</v>
      </c>
      <c r="O858" s="35" t="s">
        <v>277</v>
      </c>
      <c r="P858" s="36"/>
      <c r="Q858" s="39" t="str">
        <f t="shared" si="4"/>
        <v>No</v>
      </c>
      <c r="R858" s="40" t="str">
        <f t="shared" si="5"/>
        <v/>
      </c>
    </row>
    <row r="859" ht="14.25" customHeight="1" spans="1:18">
      <c r="A859" s="30" t="s">
        <v>917</v>
      </c>
      <c r="B859" s="17">
        <v>234</v>
      </c>
      <c r="C859" s="17" t="s">
        <v>35</v>
      </c>
      <c r="D859" s="17" t="s">
        <v>36</v>
      </c>
      <c r="E859" s="17" t="s">
        <v>382</v>
      </c>
      <c r="F859" s="31" t="str">
        <f>VLOOKUP(G859,'Policy Type'!$A:$B,2,FALSE)</f>
        <v>Liability</v>
      </c>
      <c r="G859" s="17" t="s">
        <v>101</v>
      </c>
      <c r="H859" s="32">
        <v>45210</v>
      </c>
      <c r="I859" s="32">
        <v>45575</v>
      </c>
      <c r="J859" s="34">
        <v>1180000</v>
      </c>
      <c r="K859" s="34">
        <f t="shared" ref="K859:K860" si="236">J859*0.18</f>
        <v>212400</v>
      </c>
      <c r="L859" s="34">
        <f t="shared" ref="L859:L860" si="237">J859+K859</f>
        <v>1392400</v>
      </c>
      <c r="M859" s="17">
        <f>L859*0.2</f>
        <v>278480</v>
      </c>
      <c r="N859" s="17" t="s">
        <v>39</v>
      </c>
      <c r="O859" s="35" t="s">
        <v>49</v>
      </c>
      <c r="P859" s="36" t="str">
        <f t="shared" ref="P859:P860" si="238">IF(COUNTIF(B:B,B859)=1,"New Client","Old Client")</f>
        <v>Old Client</v>
      </c>
      <c r="Q859" s="39" t="str">
        <f t="shared" si="4"/>
        <v>Yes</v>
      </c>
      <c r="R859" s="40" t="str">
        <f t="shared" si="5"/>
        <v/>
      </c>
    </row>
    <row r="860" ht="14.25" customHeight="1" spans="1:18">
      <c r="A860" s="30" t="s">
        <v>918</v>
      </c>
      <c r="B860" s="17">
        <v>707</v>
      </c>
      <c r="C860" s="17" t="s">
        <v>57</v>
      </c>
      <c r="D860" s="17" t="s">
        <v>36</v>
      </c>
      <c r="E860" s="17" t="s">
        <v>60</v>
      </c>
      <c r="F860" s="31" t="str">
        <f>VLOOKUP(G860,'Policy Type'!$A:$B,2,FALSE)</f>
        <v>Others</v>
      </c>
      <c r="G860" s="17" t="s">
        <v>270</v>
      </c>
      <c r="H860" s="32">
        <v>45241</v>
      </c>
      <c r="I860" s="32">
        <v>45606</v>
      </c>
      <c r="J860" s="34">
        <v>4809300</v>
      </c>
      <c r="K860" s="34">
        <f t="shared" si="236"/>
        <v>865674</v>
      </c>
      <c r="L860" s="34">
        <f t="shared" si="237"/>
        <v>5674974</v>
      </c>
      <c r="M860" s="17">
        <f>L860*0.15</f>
        <v>851246.1</v>
      </c>
      <c r="N860" s="17" t="s">
        <v>52</v>
      </c>
      <c r="O860" s="35" t="s">
        <v>53</v>
      </c>
      <c r="P860" s="36" t="str">
        <f t="shared" si="238"/>
        <v>New Client</v>
      </c>
      <c r="Q860" s="39" t="str">
        <f t="shared" si="4"/>
        <v>No</v>
      </c>
      <c r="R860" s="40" t="str">
        <f t="shared" si="5"/>
        <v/>
      </c>
    </row>
    <row r="861" ht="14.25" customHeight="1" spans="1:18">
      <c r="A861" s="30"/>
      <c r="B861" s="17"/>
      <c r="C861" s="17"/>
      <c r="D861" s="17"/>
      <c r="E861" s="17"/>
      <c r="F861" s="31"/>
      <c r="G861" s="17"/>
      <c r="H861" s="32"/>
      <c r="I861" s="32"/>
      <c r="J861" s="34"/>
      <c r="K861" s="34"/>
      <c r="L861" s="17"/>
      <c r="M861" s="17"/>
      <c r="N861" s="17" t="s">
        <v>39</v>
      </c>
      <c r="O861" s="35" t="s">
        <v>277</v>
      </c>
      <c r="P861" s="36"/>
      <c r="Q861" s="39" t="str">
        <f t="shared" si="4"/>
        <v>No</v>
      </c>
      <c r="R861" s="40" t="str">
        <f t="shared" si="5"/>
        <v/>
      </c>
    </row>
    <row r="862" ht="14.25" customHeight="1" spans="1:18">
      <c r="A862" s="30" t="s">
        <v>919</v>
      </c>
      <c r="B862" s="17">
        <v>629</v>
      </c>
      <c r="C862" s="17" t="s">
        <v>57</v>
      </c>
      <c r="D862" s="17" t="s">
        <v>36</v>
      </c>
      <c r="E862" s="17" t="s">
        <v>60</v>
      </c>
      <c r="F862" s="31" t="str">
        <f>VLOOKUP(G862,'Policy Type'!$A:$B,2,FALSE)</f>
        <v>P&amp;C</v>
      </c>
      <c r="G862" s="17" t="s">
        <v>55</v>
      </c>
      <c r="H862" s="32">
        <v>45236</v>
      </c>
      <c r="I862" s="32">
        <v>45601</v>
      </c>
      <c r="J862" s="34">
        <v>95226</v>
      </c>
      <c r="K862" s="34">
        <f t="shared" ref="K862:K962" si="239">J862*0.18</f>
        <v>17140.68</v>
      </c>
      <c r="L862" s="34">
        <f t="shared" ref="L862:L962" si="240">J862+K862</f>
        <v>112366.68</v>
      </c>
      <c r="M862" s="17">
        <f>L862*0.2</f>
        <v>22473.336</v>
      </c>
      <c r="N862" s="17" t="s">
        <v>39</v>
      </c>
      <c r="O862" s="35" t="s">
        <v>53</v>
      </c>
      <c r="P862" s="36" t="str">
        <f t="shared" ref="P862:P962" si="241">IF(COUNTIF(B:B,B862)=1,"New Client","Old Client")</f>
        <v>Old Client</v>
      </c>
      <c r="Q862" s="39" t="str">
        <f t="shared" si="4"/>
        <v>Yes</v>
      </c>
      <c r="R862" s="40" t="str">
        <f t="shared" si="5"/>
        <v>Cross-Sold</v>
      </c>
    </row>
    <row r="863" ht="14.25" customHeight="1" spans="1:18">
      <c r="A863" s="30" t="s">
        <v>920</v>
      </c>
      <c r="B863" s="17">
        <v>709</v>
      </c>
      <c r="C863" s="17" t="s">
        <v>42</v>
      </c>
      <c r="D863" s="17" t="s">
        <v>36</v>
      </c>
      <c r="E863" s="17" t="s">
        <v>60</v>
      </c>
      <c r="F863" s="31" t="str">
        <f>VLOOKUP(G863,'Policy Type'!$A:$B,2,FALSE)</f>
        <v>Others</v>
      </c>
      <c r="G863" s="17" t="s">
        <v>193</v>
      </c>
      <c r="H863" s="32">
        <v>45234</v>
      </c>
      <c r="I863" s="32">
        <v>45599</v>
      </c>
      <c r="J863" s="34">
        <v>334300</v>
      </c>
      <c r="K863" s="34">
        <f t="shared" si="239"/>
        <v>60174</v>
      </c>
      <c r="L863" s="34">
        <f t="shared" si="240"/>
        <v>394474</v>
      </c>
      <c r="M863" s="17">
        <f>L863*0.15</f>
        <v>59171.1</v>
      </c>
      <c r="N863" s="17" t="s">
        <v>39</v>
      </c>
      <c r="O863" s="35" t="s">
        <v>53</v>
      </c>
      <c r="P863" s="36" t="str">
        <f t="shared" si="241"/>
        <v>Old Client</v>
      </c>
      <c r="Q863" s="39" t="str">
        <f t="shared" si="4"/>
        <v>Yes</v>
      </c>
      <c r="R863" s="40" t="str">
        <f t="shared" si="5"/>
        <v>Cross-Sold</v>
      </c>
    </row>
    <row r="864" ht="14.25" customHeight="1" spans="1:18">
      <c r="A864" s="30" t="s">
        <v>921</v>
      </c>
      <c r="B864" s="17">
        <v>710</v>
      </c>
      <c r="C864" s="17" t="s">
        <v>46</v>
      </c>
      <c r="D864" s="17" t="s">
        <v>66</v>
      </c>
      <c r="E864" s="17" t="s">
        <v>60</v>
      </c>
      <c r="F864" s="31" t="str">
        <f>VLOOKUP(G864,'Policy Type'!$A:$B,2,FALSE)</f>
        <v>Others</v>
      </c>
      <c r="G864" s="17" t="s">
        <v>193</v>
      </c>
      <c r="H864" s="32">
        <v>45232</v>
      </c>
      <c r="I864" s="32">
        <v>45597</v>
      </c>
      <c r="J864" s="34">
        <v>1075200</v>
      </c>
      <c r="K864" s="34">
        <f t="shared" si="239"/>
        <v>193536</v>
      </c>
      <c r="L864" s="34">
        <f t="shared" si="240"/>
        <v>1268736</v>
      </c>
      <c r="M864" s="17">
        <f>L864*0.05</f>
        <v>63436.8</v>
      </c>
      <c r="N864" s="17" t="s">
        <v>52</v>
      </c>
      <c r="O864" s="35" t="s">
        <v>53</v>
      </c>
      <c r="P864" s="36" t="str">
        <f t="shared" si="241"/>
        <v>New Client</v>
      </c>
      <c r="Q864" s="39" t="str">
        <f t="shared" si="4"/>
        <v>No</v>
      </c>
      <c r="R864" s="40" t="str">
        <f t="shared" si="5"/>
        <v/>
      </c>
    </row>
    <row r="865" ht="14.25" customHeight="1" spans="1:18">
      <c r="A865" s="30" t="s">
        <v>922</v>
      </c>
      <c r="B865" s="17">
        <v>530</v>
      </c>
      <c r="C865" s="17" t="s">
        <v>42</v>
      </c>
      <c r="D865" s="17" t="s">
        <v>36</v>
      </c>
      <c r="E865" s="17" t="s">
        <v>43</v>
      </c>
      <c r="F865" s="31" t="str">
        <f>VLOOKUP(G865,'Policy Type'!$A:$B,2,FALSE)</f>
        <v>P&amp;C</v>
      </c>
      <c r="G865" s="17" t="s">
        <v>55</v>
      </c>
      <c r="H865" s="32">
        <v>45234</v>
      </c>
      <c r="I865" s="32">
        <v>45599</v>
      </c>
      <c r="J865" s="34">
        <v>152928</v>
      </c>
      <c r="K865" s="34">
        <f t="shared" si="239"/>
        <v>27527.04</v>
      </c>
      <c r="L865" s="34">
        <f t="shared" si="240"/>
        <v>180455.04</v>
      </c>
      <c r="M865" s="17">
        <f>L865*0.2</f>
        <v>36091.008</v>
      </c>
      <c r="N865" s="17" t="s">
        <v>39</v>
      </c>
      <c r="O865" s="35" t="s">
        <v>53</v>
      </c>
      <c r="P865" s="36" t="str">
        <f t="shared" si="241"/>
        <v>Old Client</v>
      </c>
      <c r="Q865" s="39" t="str">
        <f t="shared" si="4"/>
        <v>No</v>
      </c>
      <c r="R865" s="40" t="str">
        <f t="shared" si="5"/>
        <v/>
      </c>
    </row>
    <row r="866" ht="14.25" customHeight="1" spans="1:18">
      <c r="A866" s="30" t="s">
        <v>923</v>
      </c>
      <c r="B866" s="17">
        <v>709</v>
      </c>
      <c r="C866" s="17" t="s">
        <v>35</v>
      </c>
      <c r="D866" s="17" t="s">
        <v>36</v>
      </c>
      <c r="E866" s="17" t="s">
        <v>43</v>
      </c>
      <c r="F866" s="31" t="str">
        <f>VLOOKUP(G866,'Policy Type'!$A:$B,2,FALSE)</f>
        <v>Others</v>
      </c>
      <c r="G866" s="17" t="s">
        <v>160</v>
      </c>
      <c r="H866" s="32">
        <v>45243</v>
      </c>
      <c r="I866" s="32">
        <v>45608</v>
      </c>
      <c r="J866" s="34">
        <v>3692900</v>
      </c>
      <c r="K866" s="34">
        <f t="shared" si="239"/>
        <v>664722</v>
      </c>
      <c r="L866" s="34">
        <f t="shared" si="240"/>
        <v>4357622</v>
      </c>
      <c r="M866" s="17">
        <f>L866*0.15</f>
        <v>653643.3</v>
      </c>
      <c r="N866" s="17" t="s">
        <v>52</v>
      </c>
      <c r="O866" s="35" t="s">
        <v>53</v>
      </c>
      <c r="P866" s="36" t="str">
        <f t="shared" si="241"/>
        <v>Old Client</v>
      </c>
      <c r="Q866" s="39" t="str">
        <f t="shared" si="4"/>
        <v>Yes</v>
      </c>
      <c r="R866" s="40" t="str">
        <f t="shared" si="5"/>
        <v>Cross-Sold</v>
      </c>
    </row>
    <row r="867" ht="14.25" customHeight="1" spans="1:18">
      <c r="A867" s="30" t="s">
        <v>924</v>
      </c>
      <c r="B867" s="17">
        <v>711</v>
      </c>
      <c r="C867" s="17" t="s">
        <v>46</v>
      </c>
      <c r="D867" s="17" t="s">
        <v>76</v>
      </c>
      <c r="E867" s="17" t="s">
        <v>43</v>
      </c>
      <c r="F867" s="31" t="str">
        <f>VLOOKUP(G867,'Policy Type'!$A:$B,2,FALSE)</f>
        <v>P&amp;C</v>
      </c>
      <c r="G867" s="17" t="s">
        <v>89</v>
      </c>
      <c r="H867" s="32">
        <v>45238</v>
      </c>
      <c r="I867" s="32">
        <v>45603</v>
      </c>
      <c r="J867" s="34">
        <v>5368400</v>
      </c>
      <c r="K867" s="34">
        <f t="shared" si="239"/>
        <v>966312</v>
      </c>
      <c r="L867" s="34">
        <f t="shared" si="240"/>
        <v>6334712</v>
      </c>
      <c r="M867" s="17">
        <f>L867*0.05</f>
        <v>316735.6</v>
      </c>
      <c r="N867" s="17" t="s">
        <v>52</v>
      </c>
      <c r="O867" s="35" t="s">
        <v>53</v>
      </c>
      <c r="P867" s="36" t="str">
        <f t="shared" si="241"/>
        <v>Old Client</v>
      </c>
      <c r="Q867" s="39" t="str">
        <f t="shared" si="4"/>
        <v>No</v>
      </c>
      <c r="R867" s="40" t="str">
        <f t="shared" si="5"/>
        <v/>
      </c>
    </row>
    <row r="868" ht="14.25" customHeight="1" spans="1:18">
      <c r="A868" s="30" t="s">
        <v>925</v>
      </c>
      <c r="B868" s="17">
        <v>712</v>
      </c>
      <c r="C868" s="17" t="s">
        <v>35</v>
      </c>
      <c r="D868" s="17" t="s">
        <v>36</v>
      </c>
      <c r="E868" s="17" t="s">
        <v>43</v>
      </c>
      <c r="F868" s="31" t="str">
        <f>VLOOKUP(G868,'Policy Type'!$A:$B,2,FALSE)</f>
        <v>Others</v>
      </c>
      <c r="G868" s="17" t="s">
        <v>232</v>
      </c>
      <c r="H868" s="32">
        <v>45253</v>
      </c>
      <c r="I868" s="32">
        <v>45618</v>
      </c>
      <c r="J868" s="34">
        <v>397800</v>
      </c>
      <c r="K868" s="34">
        <f t="shared" si="239"/>
        <v>71604</v>
      </c>
      <c r="L868" s="34">
        <f t="shared" si="240"/>
        <v>469404</v>
      </c>
      <c r="M868" s="17">
        <f t="shared" ref="M868:M869" si="242">L868*0.15</f>
        <v>70410.6</v>
      </c>
      <c r="N868" s="17" t="s">
        <v>52</v>
      </c>
      <c r="O868" s="35" t="s">
        <v>53</v>
      </c>
      <c r="P868" s="36" t="str">
        <f t="shared" si="241"/>
        <v>New Client</v>
      </c>
      <c r="Q868" s="39" t="str">
        <f t="shared" si="4"/>
        <v>No</v>
      </c>
      <c r="R868" s="40" t="str">
        <f t="shared" si="5"/>
        <v/>
      </c>
    </row>
    <row r="869" ht="14.25" customHeight="1" spans="1:18">
      <c r="A869" s="30" t="s">
        <v>926</v>
      </c>
      <c r="B869" s="17">
        <v>713</v>
      </c>
      <c r="C869" s="17" t="s">
        <v>35</v>
      </c>
      <c r="D869" s="17" t="s">
        <v>36</v>
      </c>
      <c r="E869" s="17" t="s">
        <v>43</v>
      </c>
      <c r="F869" s="31" t="str">
        <f>VLOOKUP(G869,'Policy Type'!$A:$B,2,FALSE)</f>
        <v>Others</v>
      </c>
      <c r="G869" s="17" t="s">
        <v>232</v>
      </c>
      <c r="H869" s="32">
        <v>45253</v>
      </c>
      <c r="I869" s="32">
        <v>45618</v>
      </c>
      <c r="J869" s="34">
        <v>1340400</v>
      </c>
      <c r="K869" s="34">
        <f t="shared" si="239"/>
        <v>241272</v>
      </c>
      <c r="L869" s="34">
        <f t="shared" si="240"/>
        <v>1581672</v>
      </c>
      <c r="M869" s="17">
        <f t="shared" si="242"/>
        <v>237250.8</v>
      </c>
      <c r="N869" s="17" t="s">
        <v>52</v>
      </c>
      <c r="O869" s="35" t="s">
        <v>53</v>
      </c>
      <c r="P869" s="36" t="str">
        <f t="shared" si="241"/>
        <v>New Client</v>
      </c>
      <c r="Q869" s="39" t="str">
        <f t="shared" si="4"/>
        <v>No</v>
      </c>
      <c r="R869" s="40" t="str">
        <f t="shared" si="5"/>
        <v/>
      </c>
    </row>
    <row r="870" ht="14.25" customHeight="1" spans="1:18">
      <c r="A870" s="30" t="s">
        <v>927</v>
      </c>
      <c r="B870" s="17">
        <v>537</v>
      </c>
      <c r="C870" s="17" t="s">
        <v>42</v>
      </c>
      <c r="D870" s="17" t="s">
        <v>36</v>
      </c>
      <c r="E870" s="17" t="s">
        <v>43</v>
      </c>
      <c r="F870" s="31" t="str">
        <f>VLOOKUP(G870,'Policy Type'!$A:$B,2,FALSE)</f>
        <v>P&amp;C</v>
      </c>
      <c r="G870" s="17" t="s">
        <v>68</v>
      </c>
      <c r="H870" s="32">
        <v>45249</v>
      </c>
      <c r="I870" s="32">
        <v>45614</v>
      </c>
      <c r="J870" s="34">
        <v>3086172</v>
      </c>
      <c r="K870" s="34">
        <f t="shared" si="239"/>
        <v>555510.96</v>
      </c>
      <c r="L870" s="34">
        <f t="shared" si="240"/>
        <v>3641682.96</v>
      </c>
      <c r="M870" s="17">
        <f>L870*0.2</f>
        <v>728336.592</v>
      </c>
      <c r="N870" s="17" t="s">
        <v>39</v>
      </c>
      <c r="O870" s="35" t="s">
        <v>53</v>
      </c>
      <c r="P870" s="36" t="str">
        <f t="shared" si="241"/>
        <v>Old Client</v>
      </c>
      <c r="Q870" s="39" t="str">
        <f t="shared" si="4"/>
        <v>No</v>
      </c>
      <c r="R870" s="40" t="str">
        <f t="shared" si="5"/>
        <v/>
      </c>
    </row>
    <row r="871" ht="14.25" customHeight="1" spans="1:18">
      <c r="A871" s="30" t="s">
        <v>928</v>
      </c>
      <c r="B871" s="17">
        <v>714</v>
      </c>
      <c r="C871" s="17" t="s">
        <v>35</v>
      </c>
      <c r="D871" s="17" t="s">
        <v>36</v>
      </c>
      <c r="E871" s="17" t="s">
        <v>43</v>
      </c>
      <c r="F871" s="31" t="str">
        <f>VLOOKUP(G871,'Policy Type'!$A:$B,2,FALSE)</f>
        <v>Others</v>
      </c>
      <c r="G871" s="17" t="s">
        <v>160</v>
      </c>
      <c r="H871" s="32">
        <v>45249</v>
      </c>
      <c r="I871" s="32">
        <v>45614</v>
      </c>
      <c r="J871" s="34">
        <v>2312800</v>
      </c>
      <c r="K871" s="34">
        <f t="shared" si="239"/>
        <v>416304</v>
      </c>
      <c r="L871" s="34">
        <f t="shared" si="240"/>
        <v>2729104</v>
      </c>
      <c r="M871" s="17">
        <f t="shared" ref="M871:M872" si="243">L871*0.15</f>
        <v>409365.6</v>
      </c>
      <c r="N871" s="17" t="s">
        <v>52</v>
      </c>
      <c r="O871" s="35" t="s">
        <v>53</v>
      </c>
      <c r="P871" s="36" t="str">
        <f t="shared" si="241"/>
        <v>New Client</v>
      </c>
      <c r="Q871" s="39" t="str">
        <f t="shared" si="4"/>
        <v>No</v>
      </c>
      <c r="R871" s="40" t="str">
        <f t="shared" si="5"/>
        <v/>
      </c>
    </row>
    <row r="872" ht="14.25" customHeight="1" spans="1:18">
      <c r="A872" s="30" t="s">
        <v>929</v>
      </c>
      <c r="B872" s="17">
        <v>705</v>
      </c>
      <c r="C872" s="17" t="s">
        <v>42</v>
      </c>
      <c r="D872" s="17" t="s">
        <v>36</v>
      </c>
      <c r="E872" s="17" t="s">
        <v>37</v>
      </c>
      <c r="F872" s="31" t="str">
        <f>VLOOKUP(G872,'Policy Type'!$A:$B,2,FALSE)</f>
        <v>Others</v>
      </c>
      <c r="G872" s="17" t="s">
        <v>154</v>
      </c>
      <c r="H872" s="32">
        <v>45232</v>
      </c>
      <c r="I872" s="32">
        <v>45597</v>
      </c>
      <c r="J872" s="34">
        <v>1003500</v>
      </c>
      <c r="K872" s="34">
        <f t="shared" si="239"/>
        <v>180630</v>
      </c>
      <c r="L872" s="34">
        <f t="shared" si="240"/>
        <v>1184130</v>
      </c>
      <c r="M872" s="17">
        <f t="shared" si="243"/>
        <v>177619.5</v>
      </c>
      <c r="N872" s="17" t="s">
        <v>52</v>
      </c>
      <c r="O872" s="35" t="s">
        <v>53</v>
      </c>
      <c r="P872" s="36" t="str">
        <f t="shared" si="241"/>
        <v>Old Client</v>
      </c>
      <c r="Q872" s="39" t="str">
        <f t="shared" si="4"/>
        <v>No</v>
      </c>
      <c r="R872" s="40" t="str">
        <f t="shared" si="5"/>
        <v/>
      </c>
    </row>
    <row r="873" ht="14.25" customHeight="1" spans="1:18">
      <c r="A873" s="30" t="s">
        <v>930</v>
      </c>
      <c r="B873" s="17">
        <v>715</v>
      </c>
      <c r="C873" s="17" t="s">
        <v>42</v>
      </c>
      <c r="D873" s="17" t="s">
        <v>36</v>
      </c>
      <c r="E873" s="17" t="s">
        <v>37</v>
      </c>
      <c r="F873" s="31" t="str">
        <f>VLOOKUP(G873,'Policy Type'!$A:$B,2,FALSE)</f>
        <v>P&amp;C</v>
      </c>
      <c r="G873" s="17" t="s">
        <v>68</v>
      </c>
      <c r="H873" s="32">
        <v>45241</v>
      </c>
      <c r="I873" s="32">
        <v>45606</v>
      </c>
      <c r="J873" s="34">
        <v>696672</v>
      </c>
      <c r="K873" s="34">
        <f t="shared" si="239"/>
        <v>125400.96</v>
      </c>
      <c r="L873" s="34">
        <f t="shared" si="240"/>
        <v>822072.96</v>
      </c>
      <c r="M873" s="17">
        <f>L873*0.2</f>
        <v>164414.592</v>
      </c>
      <c r="N873" s="17" t="s">
        <v>52</v>
      </c>
      <c r="O873" s="35" t="s">
        <v>53</v>
      </c>
      <c r="P873" s="36" t="str">
        <f t="shared" si="241"/>
        <v>New Client</v>
      </c>
      <c r="Q873" s="39" t="str">
        <f t="shared" si="4"/>
        <v>No</v>
      </c>
      <c r="R873" s="40" t="str">
        <f t="shared" si="5"/>
        <v/>
      </c>
    </row>
    <row r="874" ht="14.25" customHeight="1" spans="1:18">
      <c r="A874" s="30" t="s">
        <v>931</v>
      </c>
      <c r="B874" s="17">
        <v>716</v>
      </c>
      <c r="C874" s="17" t="s">
        <v>42</v>
      </c>
      <c r="D874" s="17" t="s">
        <v>36</v>
      </c>
      <c r="E874" s="17" t="s">
        <v>221</v>
      </c>
      <c r="F874" s="31" t="str">
        <f>VLOOKUP(G874,'Policy Type'!$A:$B,2,FALSE)</f>
        <v>Others</v>
      </c>
      <c r="G874" s="17" t="s">
        <v>212</v>
      </c>
      <c r="H874" s="32">
        <v>45232</v>
      </c>
      <c r="I874" s="32">
        <v>45597</v>
      </c>
      <c r="J874" s="34">
        <v>65683700</v>
      </c>
      <c r="K874" s="34">
        <f t="shared" si="239"/>
        <v>11823066</v>
      </c>
      <c r="L874" s="34">
        <f t="shared" si="240"/>
        <v>77506766</v>
      </c>
      <c r="M874" s="17">
        <f>L874*0.15</f>
        <v>11626014.9</v>
      </c>
      <c r="N874" s="17" t="s">
        <v>39</v>
      </c>
      <c r="O874" s="35" t="s">
        <v>53</v>
      </c>
      <c r="P874" s="36" t="str">
        <f t="shared" si="241"/>
        <v>Old Client</v>
      </c>
      <c r="Q874" s="39" t="str">
        <f t="shared" si="4"/>
        <v>No</v>
      </c>
      <c r="R874" s="40" t="str">
        <f t="shared" si="5"/>
        <v/>
      </c>
    </row>
    <row r="875" ht="14.25" customHeight="1" spans="1:18">
      <c r="A875" s="30" t="s">
        <v>932</v>
      </c>
      <c r="B875" s="17">
        <v>466</v>
      </c>
      <c r="C875" s="17" t="s">
        <v>57</v>
      </c>
      <c r="D875" s="17" t="s">
        <v>36</v>
      </c>
      <c r="E875" s="17" t="s">
        <v>221</v>
      </c>
      <c r="F875" s="31" t="str">
        <f>VLOOKUP(G875,'Policy Type'!$A:$B,2,FALSE)</f>
        <v>P&amp;C</v>
      </c>
      <c r="G875" s="17" t="s">
        <v>44</v>
      </c>
      <c r="H875" s="32">
        <v>45232</v>
      </c>
      <c r="I875" s="32">
        <v>45597</v>
      </c>
      <c r="J875" s="34">
        <v>564500</v>
      </c>
      <c r="K875" s="34">
        <f t="shared" si="239"/>
        <v>101610</v>
      </c>
      <c r="L875" s="34">
        <f t="shared" si="240"/>
        <v>666110</v>
      </c>
      <c r="M875" s="17">
        <f t="shared" ref="M875:M876" si="244">L875*0.2</f>
        <v>133222</v>
      </c>
      <c r="N875" s="17" t="s">
        <v>39</v>
      </c>
      <c r="O875" s="35" t="s">
        <v>53</v>
      </c>
      <c r="P875" s="36" t="str">
        <f t="shared" si="241"/>
        <v>Old Client</v>
      </c>
      <c r="Q875" s="39" t="str">
        <f t="shared" si="4"/>
        <v>Yes</v>
      </c>
      <c r="R875" s="40" t="str">
        <f t="shared" si="5"/>
        <v>Cross-Sold</v>
      </c>
    </row>
    <row r="876" ht="14.25" customHeight="1" spans="1:18">
      <c r="A876" s="30" t="s">
        <v>933</v>
      </c>
      <c r="B876" s="17">
        <v>466</v>
      </c>
      <c r="C876" s="17" t="s">
        <v>57</v>
      </c>
      <c r="D876" s="17" t="s">
        <v>36</v>
      </c>
      <c r="E876" s="17" t="s">
        <v>43</v>
      </c>
      <c r="F876" s="31" t="str">
        <f>VLOOKUP(G876,'Policy Type'!$A:$B,2,FALSE)</f>
        <v>P&amp;C</v>
      </c>
      <c r="G876" s="17" t="s">
        <v>55</v>
      </c>
      <c r="H876" s="32">
        <v>45243</v>
      </c>
      <c r="I876" s="32">
        <v>45608</v>
      </c>
      <c r="J876" s="34">
        <v>136408</v>
      </c>
      <c r="K876" s="34">
        <f t="shared" si="239"/>
        <v>24553.44</v>
      </c>
      <c r="L876" s="34">
        <f t="shared" si="240"/>
        <v>160961.44</v>
      </c>
      <c r="M876" s="17">
        <f t="shared" si="244"/>
        <v>32192.288</v>
      </c>
      <c r="N876" s="17" t="s">
        <v>52</v>
      </c>
      <c r="O876" s="35" t="s">
        <v>53</v>
      </c>
      <c r="P876" s="36" t="str">
        <f t="shared" si="241"/>
        <v>Old Client</v>
      </c>
      <c r="Q876" s="39" t="str">
        <f t="shared" si="4"/>
        <v>Yes</v>
      </c>
      <c r="R876" s="40" t="str">
        <f t="shared" si="5"/>
        <v>Cross-Sold</v>
      </c>
    </row>
    <row r="877" ht="14.25" customHeight="1" spans="1:18">
      <c r="A877" s="30" t="s">
        <v>934</v>
      </c>
      <c r="B877" s="17">
        <v>717</v>
      </c>
      <c r="C877" s="17" t="s">
        <v>46</v>
      </c>
      <c r="D877" s="17" t="s">
        <v>76</v>
      </c>
      <c r="E877" s="17" t="s">
        <v>37</v>
      </c>
      <c r="F877" s="31" t="str">
        <f>VLOOKUP(G877,'Policy Type'!$A:$B,2,FALSE)</f>
        <v>Others</v>
      </c>
      <c r="G877" s="17" t="s">
        <v>245</v>
      </c>
      <c r="H877" s="32">
        <v>45260</v>
      </c>
      <c r="I877" s="32">
        <v>45625</v>
      </c>
      <c r="J877" s="34">
        <v>1004300</v>
      </c>
      <c r="K877" s="34">
        <f t="shared" si="239"/>
        <v>180774</v>
      </c>
      <c r="L877" s="34">
        <f t="shared" si="240"/>
        <v>1185074</v>
      </c>
      <c r="M877" s="17">
        <f>L877*0.05</f>
        <v>59253.7</v>
      </c>
      <c r="N877" s="17" t="s">
        <v>52</v>
      </c>
      <c r="O877" s="35" t="s">
        <v>53</v>
      </c>
      <c r="P877" s="36" t="str">
        <f t="shared" si="241"/>
        <v>New Client</v>
      </c>
      <c r="Q877" s="39" t="str">
        <f t="shared" si="4"/>
        <v>No</v>
      </c>
      <c r="R877" s="40" t="str">
        <f t="shared" si="5"/>
        <v/>
      </c>
    </row>
    <row r="878" ht="14.25" customHeight="1" spans="1:18">
      <c r="A878" s="30" t="s">
        <v>935</v>
      </c>
      <c r="B878" s="17">
        <v>718</v>
      </c>
      <c r="C878" s="17" t="s">
        <v>42</v>
      </c>
      <c r="D878" s="17" t="s">
        <v>36</v>
      </c>
      <c r="E878" s="17" t="s">
        <v>43</v>
      </c>
      <c r="F878" s="31" t="str">
        <f>VLOOKUP(G878,'Policy Type'!$A:$B,2,FALSE)</f>
        <v>P&amp;C</v>
      </c>
      <c r="G878" s="17" t="s">
        <v>68</v>
      </c>
      <c r="H878" s="32">
        <v>45232</v>
      </c>
      <c r="I878" s="32">
        <v>45597</v>
      </c>
      <c r="J878" s="34">
        <v>1024004</v>
      </c>
      <c r="K878" s="34">
        <f t="shared" si="239"/>
        <v>184320.72</v>
      </c>
      <c r="L878" s="34">
        <f t="shared" si="240"/>
        <v>1208324.72</v>
      </c>
      <c r="M878" s="17">
        <f t="shared" ref="M878:M881" si="245">L878*0.2</f>
        <v>241664.944</v>
      </c>
      <c r="N878" s="17" t="s">
        <v>52</v>
      </c>
      <c r="O878" s="35" t="s">
        <v>53</v>
      </c>
      <c r="P878" s="36" t="str">
        <f t="shared" si="241"/>
        <v>New Client</v>
      </c>
      <c r="Q878" s="39" t="str">
        <f t="shared" si="4"/>
        <v>No</v>
      </c>
      <c r="R878" s="40" t="str">
        <f t="shared" si="5"/>
        <v/>
      </c>
    </row>
    <row r="879" ht="14.25" customHeight="1" spans="1:18">
      <c r="A879" s="30" t="s">
        <v>936</v>
      </c>
      <c r="B879" s="17">
        <v>643</v>
      </c>
      <c r="C879" s="17" t="s">
        <v>42</v>
      </c>
      <c r="D879" s="17" t="s">
        <v>36</v>
      </c>
      <c r="E879" s="17" t="s">
        <v>43</v>
      </c>
      <c r="F879" s="31" t="str">
        <f>VLOOKUP(G879,'Policy Type'!$A:$B,2,FALSE)</f>
        <v>P&amp;C</v>
      </c>
      <c r="G879" s="17" t="s">
        <v>68</v>
      </c>
      <c r="H879" s="32">
        <v>45251</v>
      </c>
      <c r="I879" s="32">
        <v>45616</v>
      </c>
      <c r="J879" s="34">
        <v>852078</v>
      </c>
      <c r="K879" s="34">
        <f t="shared" si="239"/>
        <v>153374.04</v>
      </c>
      <c r="L879" s="34">
        <f t="shared" si="240"/>
        <v>1005452.04</v>
      </c>
      <c r="M879" s="17">
        <f t="shared" si="245"/>
        <v>201090.408</v>
      </c>
      <c r="N879" s="17" t="s">
        <v>52</v>
      </c>
      <c r="O879" s="35" t="s">
        <v>53</v>
      </c>
      <c r="P879" s="36" t="str">
        <f t="shared" si="241"/>
        <v>Old Client</v>
      </c>
      <c r="Q879" s="39" t="str">
        <f t="shared" si="4"/>
        <v>No</v>
      </c>
      <c r="R879" s="40" t="str">
        <f t="shared" si="5"/>
        <v/>
      </c>
    </row>
    <row r="880" ht="14.25" customHeight="1" spans="1:18">
      <c r="A880" s="30" t="s">
        <v>937</v>
      </c>
      <c r="B880" s="17">
        <v>233</v>
      </c>
      <c r="C880" s="17" t="s">
        <v>42</v>
      </c>
      <c r="D880" s="17" t="s">
        <v>36</v>
      </c>
      <c r="E880" s="17" t="s">
        <v>132</v>
      </c>
      <c r="F880" s="31" t="str">
        <f>VLOOKUP(G880,'Policy Type'!$A:$B,2,FALSE)</f>
        <v>Liability</v>
      </c>
      <c r="G880" s="17" t="s">
        <v>94</v>
      </c>
      <c r="H880" s="32">
        <v>45231</v>
      </c>
      <c r="I880" s="32">
        <v>45596</v>
      </c>
      <c r="J880" s="34">
        <v>333300</v>
      </c>
      <c r="K880" s="34">
        <f t="shared" si="239"/>
        <v>59994</v>
      </c>
      <c r="L880" s="34">
        <f t="shared" si="240"/>
        <v>393294</v>
      </c>
      <c r="M880" s="17">
        <f t="shared" si="245"/>
        <v>78658.8</v>
      </c>
      <c r="N880" s="17" t="s">
        <v>39</v>
      </c>
      <c r="O880" s="35" t="s">
        <v>49</v>
      </c>
      <c r="P880" s="36" t="str">
        <f t="shared" si="241"/>
        <v>Old Client</v>
      </c>
      <c r="Q880" s="39" t="str">
        <f t="shared" si="4"/>
        <v>Yes</v>
      </c>
      <c r="R880" s="40" t="str">
        <f t="shared" si="5"/>
        <v/>
      </c>
    </row>
    <row r="881" ht="14.25" customHeight="1" spans="1:18">
      <c r="A881" s="30" t="s">
        <v>938</v>
      </c>
      <c r="B881" s="17">
        <v>719</v>
      </c>
      <c r="C881" s="17" t="s">
        <v>35</v>
      </c>
      <c r="D881" s="17" t="s">
        <v>36</v>
      </c>
      <c r="E881" s="17" t="s">
        <v>132</v>
      </c>
      <c r="F881" s="31" t="str">
        <f>VLOOKUP(G881,'Policy Type'!$A:$B,2,FALSE)</f>
        <v>P&amp;C</v>
      </c>
      <c r="G881" s="17" t="s">
        <v>68</v>
      </c>
      <c r="H881" s="32">
        <v>45231</v>
      </c>
      <c r="I881" s="32">
        <v>45596</v>
      </c>
      <c r="J881" s="34">
        <v>5642878</v>
      </c>
      <c r="K881" s="34">
        <f t="shared" si="239"/>
        <v>1015718.04</v>
      </c>
      <c r="L881" s="34">
        <f t="shared" si="240"/>
        <v>6658596.04</v>
      </c>
      <c r="M881" s="17">
        <f t="shared" si="245"/>
        <v>1331719.208</v>
      </c>
      <c r="N881" s="17" t="s">
        <v>39</v>
      </c>
      <c r="O881" s="35" t="s">
        <v>40</v>
      </c>
      <c r="P881" s="36" t="str">
        <f t="shared" si="241"/>
        <v>Old Client</v>
      </c>
      <c r="Q881" s="39" t="str">
        <f t="shared" si="4"/>
        <v>Yes</v>
      </c>
      <c r="R881" s="40" t="str">
        <f t="shared" si="5"/>
        <v>Cross-Sold</v>
      </c>
    </row>
    <row r="882" ht="14.25" customHeight="1" spans="1:18">
      <c r="A882" s="30" t="s">
        <v>939</v>
      </c>
      <c r="B882" s="17">
        <v>210</v>
      </c>
      <c r="C882" s="17" t="s">
        <v>46</v>
      </c>
      <c r="D882" s="17" t="s">
        <v>47</v>
      </c>
      <c r="E882" s="17" t="s">
        <v>43</v>
      </c>
      <c r="F882" s="31" t="str">
        <f>VLOOKUP(G882,'Policy Type'!$A:$B,2,FALSE)</f>
        <v>P&amp;C</v>
      </c>
      <c r="G882" s="17" t="s">
        <v>55</v>
      </c>
      <c r="H882" s="32">
        <v>45232</v>
      </c>
      <c r="I882" s="32">
        <v>45597</v>
      </c>
      <c r="J882" s="34">
        <v>137470</v>
      </c>
      <c r="K882" s="34">
        <f t="shared" si="239"/>
        <v>24744.6</v>
      </c>
      <c r="L882" s="34">
        <f t="shared" si="240"/>
        <v>162214.6</v>
      </c>
      <c r="M882" s="17">
        <f>L882*0.05</f>
        <v>8110.73</v>
      </c>
      <c r="N882" s="17" t="s">
        <v>52</v>
      </c>
      <c r="O882" s="35" t="s">
        <v>53</v>
      </c>
      <c r="P882" s="36" t="str">
        <f t="shared" si="241"/>
        <v>Old Client</v>
      </c>
      <c r="Q882" s="39" t="str">
        <f t="shared" si="4"/>
        <v>Yes</v>
      </c>
      <c r="R882" s="40" t="str">
        <f t="shared" si="5"/>
        <v>Cross-Sold</v>
      </c>
    </row>
    <row r="883" ht="14.25" customHeight="1" spans="1:18">
      <c r="A883" s="30" t="s">
        <v>940</v>
      </c>
      <c r="B883" s="17">
        <v>720</v>
      </c>
      <c r="C883" s="17" t="s">
        <v>57</v>
      </c>
      <c r="D883" s="17" t="s">
        <v>36</v>
      </c>
      <c r="E883" s="17" t="s">
        <v>43</v>
      </c>
      <c r="F883" s="31" t="str">
        <f>VLOOKUP(G883,'Policy Type'!$A:$B,2,FALSE)</f>
        <v>P&amp;C</v>
      </c>
      <c r="G883" s="17" t="s">
        <v>55</v>
      </c>
      <c r="H883" s="32">
        <v>45239</v>
      </c>
      <c r="I883" s="32">
        <v>45604</v>
      </c>
      <c r="J883" s="34">
        <v>138768</v>
      </c>
      <c r="K883" s="34">
        <f t="shared" si="239"/>
        <v>24978.24</v>
      </c>
      <c r="L883" s="34">
        <f t="shared" si="240"/>
        <v>163746.24</v>
      </c>
      <c r="M883" s="17">
        <f>L883*0.2</f>
        <v>32749.248</v>
      </c>
      <c r="N883" s="17" t="s">
        <v>52</v>
      </c>
      <c r="O883" s="35" t="s">
        <v>53</v>
      </c>
      <c r="P883" s="36" t="str">
        <f t="shared" si="241"/>
        <v>New Client</v>
      </c>
      <c r="Q883" s="39" t="str">
        <f t="shared" si="4"/>
        <v>No</v>
      </c>
      <c r="R883" s="40" t="str">
        <f t="shared" si="5"/>
        <v/>
      </c>
    </row>
    <row r="884" ht="14.25" customHeight="1" spans="1:18">
      <c r="A884" s="30" t="s">
        <v>941</v>
      </c>
      <c r="B884" s="17">
        <v>721</v>
      </c>
      <c r="C884" s="17" t="s">
        <v>57</v>
      </c>
      <c r="D884" s="17" t="s">
        <v>36</v>
      </c>
      <c r="E884" s="17" t="s">
        <v>43</v>
      </c>
      <c r="F884" s="31" t="str">
        <f>VLOOKUP(G884,'Policy Type'!$A:$B,2,FALSE)</f>
        <v>Others</v>
      </c>
      <c r="G884" s="17" t="s">
        <v>287</v>
      </c>
      <c r="H884" s="32">
        <v>45234</v>
      </c>
      <c r="I884" s="32">
        <v>45599</v>
      </c>
      <c r="J884" s="34">
        <v>333000</v>
      </c>
      <c r="K884" s="34">
        <f t="shared" si="239"/>
        <v>59940</v>
      </c>
      <c r="L884" s="34">
        <f t="shared" si="240"/>
        <v>392940</v>
      </c>
      <c r="M884" s="17">
        <f>L884*0.15</f>
        <v>58941</v>
      </c>
      <c r="N884" s="17" t="s">
        <v>52</v>
      </c>
      <c r="O884" s="35" t="s">
        <v>53</v>
      </c>
      <c r="P884" s="36" t="str">
        <f t="shared" si="241"/>
        <v>Old Client</v>
      </c>
      <c r="Q884" s="39" t="str">
        <f t="shared" si="4"/>
        <v>Yes</v>
      </c>
      <c r="R884" s="40" t="str">
        <f t="shared" si="5"/>
        <v>Cross-Sold</v>
      </c>
    </row>
    <row r="885" ht="14.25" customHeight="1" spans="1:18">
      <c r="A885" s="30" t="s">
        <v>942</v>
      </c>
      <c r="B885" s="17">
        <v>722</v>
      </c>
      <c r="C885" s="17" t="s">
        <v>46</v>
      </c>
      <c r="D885" s="17" t="s">
        <v>47</v>
      </c>
      <c r="E885" s="17" t="s">
        <v>43</v>
      </c>
      <c r="F885" s="31" t="str">
        <f>VLOOKUP(G885,'Policy Type'!$A:$B,2,FALSE)</f>
        <v>P&amp;C</v>
      </c>
      <c r="G885" s="17" t="s">
        <v>55</v>
      </c>
      <c r="H885" s="32">
        <v>45238</v>
      </c>
      <c r="I885" s="32">
        <v>45603</v>
      </c>
      <c r="J885" s="34">
        <v>139358</v>
      </c>
      <c r="K885" s="34">
        <f t="shared" si="239"/>
        <v>25084.44</v>
      </c>
      <c r="L885" s="34">
        <f t="shared" si="240"/>
        <v>164442.44</v>
      </c>
      <c r="M885" s="17">
        <f>L885*0.05</f>
        <v>8222.122</v>
      </c>
      <c r="N885" s="17" t="s">
        <v>52</v>
      </c>
      <c r="O885" s="35" t="s">
        <v>53</v>
      </c>
      <c r="P885" s="36" t="str">
        <f t="shared" si="241"/>
        <v>New Client</v>
      </c>
      <c r="Q885" s="39" t="str">
        <f t="shared" si="4"/>
        <v>No</v>
      </c>
      <c r="R885" s="40" t="str">
        <f t="shared" si="5"/>
        <v/>
      </c>
    </row>
    <row r="886" ht="14.25" customHeight="1" spans="1:18">
      <c r="A886" s="30" t="s">
        <v>943</v>
      </c>
      <c r="B886" s="17">
        <v>723</v>
      </c>
      <c r="C886" s="17" t="s">
        <v>42</v>
      </c>
      <c r="D886" s="17" t="s">
        <v>36</v>
      </c>
      <c r="E886" s="17" t="s">
        <v>780</v>
      </c>
      <c r="F886" s="31" t="str">
        <f>VLOOKUP(G886,'Policy Type'!$A:$B,2,FALSE)</f>
        <v>Liability</v>
      </c>
      <c r="G886" s="17" t="s">
        <v>38</v>
      </c>
      <c r="H886" s="32">
        <v>45231</v>
      </c>
      <c r="I886" s="32">
        <v>45596</v>
      </c>
      <c r="J886" s="34">
        <v>897700</v>
      </c>
      <c r="K886" s="34">
        <f t="shared" si="239"/>
        <v>161586</v>
      </c>
      <c r="L886" s="34">
        <f t="shared" si="240"/>
        <v>1059286</v>
      </c>
      <c r="M886" s="17">
        <f>L886*0.2</f>
        <v>211857.2</v>
      </c>
      <c r="N886" s="17" t="s">
        <v>39</v>
      </c>
      <c r="O886" s="35" t="s">
        <v>49</v>
      </c>
      <c r="P886" s="36" t="str">
        <f t="shared" si="241"/>
        <v>Old Client</v>
      </c>
      <c r="Q886" s="39" t="str">
        <f t="shared" si="4"/>
        <v>Yes</v>
      </c>
      <c r="R886" s="40" t="str">
        <f t="shared" si="5"/>
        <v/>
      </c>
    </row>
    <row r="887" ht="14.25" customHeight="1" spans="1:18">
      <c r="A887" s="30" t="s">
        <v>944</v>
      </c>
      <c r="B887" s="17">
        <v>724</v>
      </c>
      <c r="C887" s="17" t="s">
        <v>35</v>
      </c>
      <c r="D887" s="17" t="s">
        <v>36</v>
      </c>
      <c r="E887" s="17" t="s">
        <v>43</v>
      </c>
      <c r="F887" s="31" t="str">
        <f>VLOOKUP(G887,'Policy Type'!$A:$B,2,FALSE)</f>
        <v>Others</v>
      </c>
      <c r="G887" s="17" t="s">
        <v>212</v>
      </c>
      <c r="H887" s="32">
        <v>45231</v>
      </c>
      <c r="I887" s="32">
        <v>45596</v>
      </c>
      <c r="J887" s="34">
        <v>5534300</v>
      </c>
      <c r="K887" s="34">
        <f t="shared" si="239"/>
        <v>996174</v>
      </c>
      <c r="L887" s="34">
        <f t="shared" si="240"/>
        <v>6530474</v>
      </c>
      <c r="M887" s="17">
        <f>L887*0.15</f>
        <v>979571.1</v>
      </c>
      <c r="N887" s="17" t="s">
        <v>39</v>
      </c>
      <c r="O887" s="35" t="s">
        <v>49</v>
      </c>
      <c r="P887" s="36" t="str">
        <f t="shared" si="241"/>
        <v>New Client</v>
      </c>
      <c r="Q887" s="39" t="str">
        <f t="shared" si="4"/>
        <v>No</v>
      </c>
      <c r="R887" s="40" t="str">
        <f t="shared" si="5"/>
        <v/>
      </c>
    </row>
    <row r="888" ht="14.25" customHeight="1" spans="1:18">
      <c r="A888" s="30" t="s">
        <v>945</v>
      </c>
      <c r="B888" s="17">
        <v>725</v>
      </c>
      <c r="C888" s="17" t="s">
        <v>42</v>
      </c>
      <c r="D888" s="17" t="s">
        <v>36</v>
      </c>
      <c r="E888" s="17" t="s">
        <v>43</v>
      </c>
      <c r="F888" s="31" t="str">
        <f>VLOOKUP(G888,'Policy Type'!$A:$B,2,FALSE)</f>
        <v>P&amp;C</v>
      </c>
      <c r="G888" s="17" t="s">
        <v>44</v>
      </c>
      <c r="H888" s="32">
        <v>45231</v>
      </c>
      <c r="I888" s="32">
        <v>45596</v>
      </c>
      <c r="J888" s="34">
        <v>472000</v>
      </c>
      <c r="K888" s="34">
        <f t="shared" si="239"/>
        <v>84960</v>
      </c>
      <c r="L888" s="34">
        <f t="shared" si="240"/>
        <v>556960</v>
      </c>
      <c r="M888" s="17">
        <f t="shared" ref="M888:M889" si="246">L888*0.2</f>
        <v>111392</v>
      </c>
      <c r="N888" s="17" t="s">
        <v>39</v>
      </c>
      <c r="O888" s="35" t="s">
        <v>49</v>
      </c>
      <c r="P888" s="36" t="str">
        <f t="shared" si="241"/>
        <v>Old Client</v>
      </c>
      <c r="Q888" s="39" t="str">
        <f t="shared" si="4"/>
        <v>Yes</v>
      </c>
      <c r="R888" s="40" t="str">
        <f t="shared" si="5"/>
        <v>Cross-Sold</v>
      </c>
    </row>
    <row r="889" ht="14.25" customHeight="1" spans="1:18">
      <c r="A889" s="30" t="s">
        <v>946</v>
      </c>
      <c r="B889" s="17">
        <v>725</v>
      </c>
      <c r="C889" s="17" t="s">
        <v>42</v>
      </c>
      <c r="D889" s="17" t="s">
        <v>36</v>
      </c>
      <c r="E889" s="17" t="s">
        <v>84</v>
      </c>
      <c r="F889" s="31" t="str">
        <f>VLOOKUP(G889,'Policy Type'!$A:$B,2,FALSE)</f>
        <v>Liability</v>
      </c>
      <c r="G889" s="17" t="s">
        <v>58</v>
      </c>
      <c r="H889" s="32">
        <v>45231</v>
      </c>
      <c r="I889" s="32">
        <v>45596</v>
      </c>
      <c r="J889" s="34">
        <v>1180000</v>
      </c>
      <c r="K889" s="34">
        <f t="shared" si="239"/>
        <v>212400</v>
      </c>
      <c r="L889" s="34">
        <f t="shared" si="240"/>
        <v>1392400</v>
      </c>
      <c r="M889" s="17">
        <f t="shared" si="246"/>
        <v>278480</v>
      </c>
      <c r="N889" s="17" t="s">
        <v>39</v>
      </c>
      <c r="O889" s="35" t="s">
        <v>49</v>
      </c>
      <c r="P889" s="36" t="str">
        <f t="shared" si="241"/>
        <v>Old Client</v>
      </c>
      <c r="Q889" s="39" t="str">
        <f t="shared" si="4"/>
        <v>Yes</v>
      </c>
      <c r="R889" s="40" t="str">
        <f t="shared" si="5"/>
        <v/>
      </c>
    </row>
    <row r="890" ht="14.25" customHeight="1" spans="1:18">
      <c r="A890" s="30" t="s">
        <v>947</v>
      </c>
      <c r="B890" s="17">
        <v>726</v>
      </c>
      <c r="C890" s="17" t="s">
        <v>46</v>
      </c>
      <c r="D890" s="17" t="s">
        <v>76</v>
      </c>
      <c r="E890" s="17" t="s">
        <v>37</v>
      </c>
      <c r="F890" s="31" t="str">
        <f>VLOOKUP(G890,'Policy Type'!$A:$B,2,FALSE)</f>
        <v>Others</v>
      </c>
      <c r="G890" s="17" t="s">
        <v>154</v>
      </c>
      <c r="H890" s="32">
        <v>45254</v>
      </c>
      <c r="I890" s="32">
        <v>45619</v>
      </c>
      <c r="J890" s="34">
        <v>2157200</v>
      </c>
      <c r="K890" s="34">
        <f t="shared" si="239"/>
        <v>388296</v>
      </c>
      <c r="L890" s="34">
        <f t="shared" si="240"/>
        <v>2545496</v>
      </c>
      <c r="M890" s="17">
        <f>L890*0.05</f>
        <v>127274.8</v>
      </c>
      <c r="N890" s="17" t="s">
        <v>39</v>
      </c>
      <c r="O890" s="35" t="s">
        <v>53</v>
      </c>
      <c r="P890" s="36" t="str">
        <f t="shared" si="241"/>
        <v>New Client</v>
      </c>
      <c r="Q890" s="39" t="str">
        <f t="shared" si="4"/>
        <v>No</v>
      </c>
      <c r="R890" s="40" t="str">
        <f t="shared" si="5"/>
        <v/>
      </c>
    </row>
    <row r="891" ht="14.25" customHeight="1" spans="1:18">
      <c r="A891" s="30" t="s">
        <v>948</v>
      </c>
      <c r="B891" s="17">
        <v>210</v>
      </c>
      <c r="C891" s="17" t="s">
        <v>57</v>
      </c>
      <c r="D891" s="17" t="s">
        <v>36</v>
      </c>
      <c r="E891" s="17" t="s">
        <v>37</v>
      </c>
      <c r="F891" s="31" t="str">
        <f>VLOOKUP(G891,'Policy Type'!$A:$B,2,FALSE)</f>
        <v>Others</v>
      </c>
      <c r="G891" s="17" t="s">
        <v>154</v>
      </c>
      <c r="H891" s="32">
        <v>45254</v>
      </c>
      <c r="I891" s="32">
        <v>45619</v>
      </c>
      <c r="J891" s="34">
        <v>2157200</v>
      </c>
      <c r="K891" s="34">
        <f t="shared" si="239"/>
        <v>388296</v>
      </c>
      <c r="L891" s="34">
        <f t="shared" si="240"/>
        <v>2545496</v>
      </c>
      <c r="M891" s="17">
        <f t="shared" ref="M891:M892" si="247">L891*0.15</f>
        <v>381824.4</v>
      </c>
      <c r="N891" s="17" t="s">
        <v>39</v>
      </c>
      <c r="O891" s="35" t="s">
        <v>53</v>
      </c>
      <c r="P891" s="36" t="str">
        <f t="shared" si="241"/>
        <v>Old Client</v>
      </c>
      <c r="Q891" s="39" t="str">
        <f t="shared" si="4"/>
        <v>Yes</v>
      </c>
      <c r="R891" s="40" t="str">
        <f t="shared" si="5"/>
        <v>Cross-Sold</v>
      </c>
    </row>
    <row r="892" ht="14.25" customHeight="1" spans="1:18">
      <c r="A892" s="30" t="s">
        <v>949</v>
      </c>
      <c r="B892" s="17">
        <v>210</v>
      </c>
      <c r="C892" s="17" t="s">
        <v>35</v>
      </c>
      <c r="D892" s="17" t="s">
        <v>36</v>
      </c>
      <c r="E892" s="17" t="s">
        <v>60</v>
      </c>
      <c r="F892" s="31" t="str">
        <f>VLOOKUP(G892,'Policy Type'!$A:$B,2,FALSE)</f>
        <v>Others</v>
      </c>
      <c r="G892" s="17" t="s">
        <v>197</v>
      </c>
      <c r="H892" s="32">
        <v>45235</v>
      </c>
      <c r="I892" s="32">
        <v>45600</v>
      </c>
      <c r="J892" s="34">
        <v>6760200</v>
      </c>
      <c r="K892" s="34">
        <f t="shared" si="239"/>
        <v>1216836</v>
      </c>
      <c r="L892" s="34">
        <f t="shared" si="240"/>
        <v>7977036</v>
      </c>
      <c r="M892" s="17">
        <f t="shared" si="247"/>
        <v>1196555.4</v>
      </c>
      <c r="N892" s="17" t="s">
        <v>39</v>
      </c>
      <c r="O892" s="35" t="s">
        <v>53</v>
      </c>
      <c r="P892" s="36" t="str">
        <f t="shared" si="241"/>
        <v>Old Client</v>
      </c>
      <c r="Q892" s="39" t="str">
        <f t="shared" si="4"/>
        <v>Yes</v>
      </c>
      <c r="R892" s="40" t="str">
        <f t="shared" si="5"/>
        <v>Cross-Sold</v>
      </c>
    </row>
    <row r="893" ht="14.25" customHeight="1" spans="1:18">
      <c r="A893" s="30" t="s">
        <v>950</v>
      </c>
      <c r="B893" s="17">
        <v>6</v>
      </c>
      <c r="C893" s="17" t="s">
        <v>46</v>
      </c>
      <c r="D893" s="17" t="s">
        <v>66</v>
      </c>
      <c r="E893" s="17" t="s">
        <v>60</v>
      </c>
      <c r="F893" s="31" t="str">
        <f>VLOOKUP(G893,'Policy Type'!$A:$B,2,FALSE)</f>
        <v>P&amp;C</v>
      </c>
      <c r="G893" s="17" t="s">
        <v>55</v>
      </c>
      <c r="H893" s="32">
        <v>45243</v>
      </c>
      <c r="I893" s="32">
        <v>45608</v>
      </c>
      <c r="J893" s="34">
        <v>160480</v>
      </c>
      <c r="K893" s="34">
        <f t="shared" si="239"/>
        <v>28886.4</v>
      </c>
      <c r="L893" s="34">
        <f t="shared" si="240"/>
        <v>189366.4</v>
      </c>
      <c r="M893" s="17">
        <f t="shared" ref="M893:M895" si="248">L893*0.05</f>
        <v>9468.32</v>
      </c>
      <c r="N893" s="17" t="s">
        <v>52</v>
      </c>
      <c r="O893" s="35" t="s">
        <v>53</v>
      </c>
      <c r="P893" s="36" t="str">
        <f t="shared" si="241"/>
        <v>Old Client</v>
      </c>
      <c r="Q893" s="39" t="str">
        <f t="shared" si="4"/>
        <v>Yes</v>
      </c>
      <c r="R893" s="40" t="str">
        <f t="shared" si="5"/>
        <v>Cross-Sold</v>
      </c>
    </row>
    <row r="894" ht="14.25" customHeight="1" spans="1:18">
      <c r="A894" s="30" t="s">
        <v>951</v>
      </c>
      <c r="B894" s="17">
        <v>727</v>
      </c>
      <c r="C894" s="17" t="s">
        <v>46</v>
      </c>
      <c r="D894" s="17" t="s">
        <v>76</v>
      </c>
      <c r="E894" s="17" t="s">
        <v>60</v>
      </c>
      <c r="F894" s="31" t="str">
        <f>VLOOKUP(G894,'Policy Type'!$A:$B,2,FALSE)</f>
        <v>Others</v>
      </c>
      <c r="G894" s="17" t="s">
        <v>170</v>
      </c>
      <c r="H894" s="32">
        <v>45249</v>
      </c>
      <c r="I894" s="32">
        <v>45614</v>
      </c>
      <c r="J894" s="34">
        <v>3315400</v>
      </c>
      <c r="K894" s="34">
        <f t="shared" si="239"/>
        <v>596772</v>
      </c>
      <c r="L894" s="34">
        <f t="shared" si="240"/>
        <v>3912172</v>
      </c>
      <c r="M894" s="17">
        <f t="shared" si="248"/>
        <v>195608.6</v>
      </c>
      <c r="N894" s="17" t="s">
        <v>52</v>
      </c>
      <c r="O894" s="35" t="s">
        <v>53</v>
      </c>
      <c r="P894" s="36" t="str">
        <f t="shared" si="241"/>
        <v>Old Client</v>
      </c>
      <c r="Q894" s="39" t="str">
        <f t="shared" si="4"/>
        <v>No</v>
      </c>
      <c r="R894" s="40" t="str">
        <f t="shared" si="5"/>
        <v/>
      </c>
    </row>
    <row r="895" ht="14.25" customHeight="1" spans="1:18">
      <c r="A895" s="30" t="s">
        <v>952</v>
      </c>
      <c r="B895" s="17">
        <v>17</v>
      </c>
      <c r="C895" s="17" t="s">
        <v>46</v>
      </c>
      <c r="D895" s="17" t="s">
        <v>47</v>
      </c>
      <c r="E895" s="17" t="s">
        <v>43</v>
      </c>
      <c r="F895" s="31" t="str">
        <f>VLOOKUP(G895,'Policy Type'!$A:$B,2,FALSE)</f>
        <v>P&amp;C</v>
      </c>
      <c r="G895" s="17" t="s">
        <v>98</v>
      </c>
      <c r="H895" s="32">
        <v>45244</v>
      </c>
      <c r="I895" s="32">
        <v>45609</v>
      </c>
      <c r="J895" s="34">
        <v>249700</v>
      </c>
      <c r="K895" s="34">
        <f t="shared" si="239"/>
        <v>44946</v>
      </c>
      <c r="L895" s="34">
        <f t="shared" si="240"/>
        <v>294646</v>
      </c>
      <c r="M895" s="17">
        <f t="shared" si="248"/>
        <v>14732.3</v>
      </c>
      <c r="N895" s="17" t="s">
        <v>39</v>
      </c>
      <c r="O895" s="35" t="s">
        <v>53</v>
      </c>
      <c r="P895" s="36" t="str">
        <f t="shared" si="241"/>
        <v>Old Client</v>
      </c>
      <c r="Q895" s="39" t="str">
        <f t="shared" si="4"/>
        <v>No</v>
      </c>
      <c r="R895" s="40" t="str">
        <f t="shared" si="5"/>
        <v/>
      </c>
    </row>
    <row r="896" ht="14.25" customHeight="1" spans="1:18">
      <c r="A896" s="30" t="s">
        <v>953</v>
      </c>
      <c r="B896" s="17">
        <v>6</v>
      </c>
      <c r="C896" s="17" t="s">
        <v>42</v>
      </c>
      <c r="D896" s="17" t="s">
        <v>36</v>
      </c>
      <c r="E896" s="17" t="s">
        <v>43</v>
      </c>
      <c r="F896" s="31" t="str">
        <f>VLOOKUP(G896,'Policy Type'!$A:$B,2,FALSE)</f>
        <v>P&amp;C</v>
      </c>
      <c r="G896" s="17" t="s">
        <v>44</v>
      </c>
      <c r="H896" s="32">
        <v>45244</v>
      </c>
      <c r="I896" s="32">
        <v>45609</v>
      </c>
      <c r="J896" s="34">
        <v>151000</v>
      </c>
      <c r="K896" s="34">
        <f t="shared" si="239"/>
        <v>27180</v>
      </c>
      <c r="L896" s="34">
        <f t="shared" si="240"/>
        <v>178180</v>
      </c>
      <c r="M896" s="17">
        <f t="shared" ref="M896:M901" si="249">L896*0.2</f>
        <v>35636</v>
      </c>
      <c r="N896" s="17" t="s">
        <v>39</v>
      </c>
      <c r="O896" s="35" t="s">
        <v>53</v>
      </c>
      <c r="P896" s="36" t="str">
        <f t="shared" si="241"/>
        <v>Old Client</v>
      </c>
      <c r="Q896" s="39" t="str">
        <f t="shared" si="4"/>
        <v>Yes</v>
      </c>
      <c r="R896" s="40" t="str">
        <f t="shared" si="5"/>
        <v>Cross-Sold</v>
      </c>
    </row>
    <row r="897" ht="14.25" customHeight="1" spans="1:18">
      <c r="A897" s="30" t="s">
        <v>954</v>
      </c>
      <c r="B897" s="17">
        <v>6</v>
      </c>
      <c r="C897" s="17" t="s">
        <v>35</v>
      </c>
      <c r="D897" s="17" t="s">
        <v>36</v>
      </c>
      <c r="E897" s="17" t="s">
        <v>43</v>
      </c>
      <c r="F897" s="31" t="str">
        <f>VLOOKUP(G897,'Policy Type'!$A:$B,2,FALSE)</f>
        <v>P&amp;C</v>
      </c>
      <c r="G897" s="17" t="s">
        <v>92</v>
      </c>
      <c r="H897" s="32">
        <v>45244</v>
      </c>
      <c r="I897" s="32">
        <v>45609</v>
      </c>
      <c r="J897" s="34">
        <v>450600</v>
      </c>
      <c r="K897" s="34">
        <f t="shared" si="239"/>
        <v>81108</v>
      </c>
      <c r="L897" s="34">
        <f t="shared" si="240"/>
        <v>531708</v>
      </c>
      <c r="M897" s="17">
        <f t="shared" si="249"/>
        <v>106341.6</v>
      </c>
      <c r="N897" s="17" t="s">
        <v>39</v>
      </c>
      <c r="O897" s="35" t="s">
        <v>53</v>
      </c>
      <c r="P897" s="36" t="str">
        <f t="shared" si="241"/>
        <v>Old Client</v>
      </c>
      <c r="Q897" s="39" t="str">
        <f t="shared" si="4"/>
        <v>Yes</v>
      </c>
      <c r="R897" s="40" t="str">
        <f t="shared" si="5"/>
        <v>Cross-Sold</v>
      </c>
    </row>
    <row r="898" ht="14.25" customHeight="1" spans="1:18">
      <c r="A898" s="30" t="s">
        <v>955</v>
      </c>
      <c r="B898" s="17">
        <v>6</v>
      </c>
      <c r="C898" s="17" t="s">
        <v>35</v>
      </c>
      <c r="D898" s="17" t="s">
        <v>36</v>
      </c>
      <c r="E898" s="17" t="s">
        <v>43</v>
      </c>
      <c r="F898" s="31" t="str">
        <f>VLOOKUP(G898,'Policy Type'!$A:$B,2,FALSE)</f>
        <v>P&amp;C</v>
      </c>
      <c r="G898" s="17" t="s">
        <v>55</v>
      </c>
      <c r="H898" s="32">
        <v>45246</v>
      </c>
      <c r="I898" s="32">
        <v>45611</v>
      </c>
      <c r="J898" s="34">
        <v>136762</v>
      </c>
      <c r="K898" s="34">
        <f t="shared" si="239"/>
        <v>24617.16</v>
      </c>
      <c r="L898" s="34">
        <f t="shared" si="240"/>
        <v>161379.16</v>
      </c>
      <c r="M898" s="17">
        <f t="shared" si="249"/>
        <v>32275.832</v>
      </c>
      <c r="N898" s="17" t="s">
        <v>52</v>
      </c>
      <c r="O898" s="35" t="s">
        <v>53</v>
      </c>
      <c r="P898" s="36" t="str">
        <f t="shared" si="241"/>
        <v>Old Client</v>
      </c>
      <c r="Q898" s="39" t="str">
        <f t="shared" si="4"/>
        <v>Yes</v>
      </c>
      <c r="R898" s="40" t="str">
        <f t="shared" si="5"/>
        <v>Cross-Sold</v>
      </c>
    </row>
    <row r="899" ht="14.25" customHeight="1" spans="1:18">
      <c r="A899" s="30" t="s">
        <v>956</v>
      </c>
      <c r="B899" s="17">
        <v>728</v>
      </c>
      <c r="C899" s="17" t="s">
        <v>42</v>
      </c>
      <c r="D899" s="17" t="s">
        <v>36</v>
      </c>
      <c r="E899" s="17" t="s">
        <v>37</v>
      </c>
      <c r="F899" s="31" t="str">
        <f>VLOOKUP(G899,'Policy Type'!$A:$B,2,FALSE)</f>
        <v>P&amp;C</v>
      </c>
      <c r="G899" s="17" t="s">
        <v>68</v>
      </c>
      <c r="H899" s="32">
        <v>45249</v>
      </c>
      <c r="I899" s="32">
        <v>45614</v>
      </c>
      <c r="J899" s="34">
        <v>842284</v>
      </c>
      <c r="K899" s="34">
        <f t="shared" si="239"/>
        <v>151611.12</v>
      </c>
      <c r="L899" s="34">
        <f t="shared" si="240"/>
        <v>993895.12</v>
      </c>
      <c r="M899" s="17">
        <f t="shared" si="249"/>
        <v>198779.024</v>
      </c>
      <c r="N899" s="17" t="s">
        <v>52</v>
      </c>
      <c r="O899" s="35" t="s">
        <v>53</v>
      </c>
      <c r="P899" s="36" t="str">
        <f t="shared" si="241"/>
        <v>New Client</v>
      </c>
      <c r="Q899" s="39" t="str">
        <f t="shared" si="4"/>
        <v>No</v>
      </c>
      <c r="R899" s="40" t="str">
        <f t="shared" si="5"/>
        <v/>
      </c>
    </row>
    <row r="900" ht="14.25" customHeight="1" spans="1:18">
      <c r="A900" s="30" t="s">
        <v>957</v>
      </c>
      <c r="B900" s="17">
        <v>729</v>
      </c>
      <c r="C900" s="17" t="s">
        <v>35</v>
      </c>
      <c r="D900" s="17" t="s">
        <v>36</v>
      </c>
      <c r="E900" s="17" t="s">
        <v>37</v>
      </c>
      <c r="F900" s="31" t="str">
        <f>VLOOKUP(G900,'Policy Type'!$A:$B,2,FALSE)</f>
        <v>P&amp;C</v>
      </c>
      <c r="G900" s="17" t="s">
        <v>68</v>
      </c>
      <c r="H900" s="32">
        <v>45259</v>
      </c>
      <c r="I900" s="32">
        <v>45624</v>
      </c>
      <c r="J900" s="34">
        <v>1292454</v>
      </c>
      <c r="K900" s="34">
        <f t="shared" si="239"/>
        <v>232641.72</v>
      </c>
      <c r="L900" s="34">
        <f t="shared" si="240"/>
        <v>1525095.72</v>
      </c>
      <c r="M900" s="17">
        <f t="shared" si="249"/>
        <v>305019.144</v>
      </c>
      <c r="N900" s="17" t="s">
        <v>52</v>
      </c>
      <c r="O900" s="35" t="s">
        <v>53</v>
      </c>
      <c r="P900" s="36" t="str">
        <f t="shared" si="241"/>
        <v>New Client</v>
      </c>
      <c r="Q900" s="39" t="str">
        <f t="shared" si="4"/>
        <v>No</v>
      </c>
      <c r="R900" s="40" t="str">
        <f t="shared" si="5"/>
        <v/>
      </c>
    </row>
    <row r="901" ht="14.25" customHeight="1" spans="1:18">
      <c r="A901" s="30" t="s">
        <v>958</v>
      </c>
      <c r="B901" s="17">
        <v>531</v>
      </c>
      <c r="C901" s="17" t="s">
        <v>57</v>
      </c>
      <c r="D901" s="17" t="s">
        <v>36</v>
      </c>
      <c r="E901" s="17" t="s">
        <v>37</v>
      </c>
      <c r="F901" s="31" t="str">
        <f>VLOOKUP(G901,'Policy Type'!$A:$B,2,FALSE)</f>
        <v>Liability</v>
      </c>
      <c r="G901" s="17" t="s">
        <v>38</v>
      </c>
      <c r="H901" s="32">
        <v>45231</v>
      </c>
      <c r="I901" s="32">
        <v>45596</v>
      </c>
      <c r="J901" s="34">
        <v>140700</v>
      </c>
      <c r="K901" s="34">
        <f t="shared" si="239"/>
        <v>25326</v>
      </c>
      <c r="L901" s="34">
        <f t="shared" si="240"/>
        <v>166026</v>
      </c>
      <c r="M901" s="17">
        <f t="shared" si="249"/>
        <v>33205.2</v>
      </c>
      <c r="N901" s="17" t="s">
        <v>52</v>
      </c>
      <c r="O901" s="35" t="s">
        <v>49</v>
      </c>
      <c r="P901" s="36" t="str">
        <f t="shared" si="241"/>
        <v>Old Client</v>
      </c>
      <c r="Q901" s="39" t="str">
        <f t="shared" si="4"/>
        <v>Yes</v>
      </c>
      <c r="R901" s="40" t="str">
        <f t="shared" si="5"/>
        <v/>
      </c>
    </row>
    <row r="902" ht="14.25" customHeight="1" spans="1:18">
      <c r="A902" s="30" t="s">
        <v>959</v>
      </c>
      <c r="B902" s="17">
        <v>730</v>
      </c>
      <c r="C902" s="17" t="s">
        <v>46</v>
      </c>
      <c r="D902" s="17" t="s">
        <v>47</v>
      </c>
      <c r="E902" s="17" t="s">
        <v>103</v>
      </c>
      <c r="F902" s="31" t="str">
        <f>VLOOKUP(G902,'Policy Type'!$A:$B,2,FALSE)</f>
        <v>Others</v>
      </c>
      <c r="G902" s="17" t="s">
        <v>212</v>
      </c>
      <c r="H902" s="32">
        <v>45233</v>
      </c>
      <c r="I902" s="32">
        <v>45598</v>
      </c>
      <c r="J902" s="34">
        <v>9115500</v>
      </c>
      <c r="K902" s="34">
        <f t="shared" si="239"/>
        <v>1640790</v>
      </c>
      <c r="L902" s="34">
        <f t="shared" si="240"/>
        <v>10756290</v>
      </c>
      <c r="M902" s="17">
        <f>L902*0.05</f>
        <v>537814.5</v>
      </c>
      <c r="N902" s="17" t="s">
        <v>39</v>
      </c>
      <c r="O902" s="35" t="s">
        <v>53</v>
      </c>
      <c r="P902" s="36" t="str">
        <f t="shared" si="241"/>
        <v>Old Client</v>
      </c>
      <c r="Q902" s="39" t="str">
        <f t="shared" si="4"/>
        <v>No</v>
      </c>
      <c r="R902" s="40" t="str">
        <f t="shared" si="5"/>
        <v/>
      </c>
    </row>
    <row r="903" ht="14.25" customHeight="1" spans="1:18">
      <c r="A903" s="30" t="s">
        <v>960</v>
      </c>
      <c r="B903" s="17">
        <v>731</v>
      </c>
      <c r="C903" s="17" t="s">
        <v>57</v>
      </c>
      <c r="D903" s="17" t="s">
        <v>36</v>
      </c>
      <c r="E903" s="17" t="s">
        <v>132</v>
      </c>
      <c r="F903" s="31" t="str">
        <f>VLOOKUP(G903,'Policy Type'!$A:$B,2,FALSE)</f>
        <v>Others</v>
      </c>
      <c r="G903" s="17" t="s">
        <v>212</v>
      </c>
      <c r="H903" s="32">
        <v>45231</v>
      </c>
      <c r="I903" s="32">
        <v>45596</v>
      </c>
      <c r="J903" s="34">
        <v>138700</v>
      </c>
      <c r="K903" s="34">
        <f t="shared" si="239"/>
        <v>24966</v>
      </c>
      <c r="L903" s="34">
        <f t="shared" si="240"/>
        <v>163666</v>
      </c>
      <c r="M903" s="17">
        <f>L903*0.15</f>
        <v>24549.9</v>
      </c>
      <c r="N903" s="17" t="s">
        <v>39</v>
      </c>
      <c r="O903" s="35" t="s">
        <v>49</v>
      </c>
      <c r="P903" s="36" t="str">
        <f t="shared" si="241"/>
        <v>New Client</v>
      </c>
      <c r="Q903" s="39" t="str">
        <f t="shared" si="4"/>
        <v>No</v>
      </c>
      <c r="R903" s="40" t="str">
        <f t="shared" si="5"/>
        <v/>
      </c>
    </row>
    <row r="904" ht="14.25" customHeight="1" spans="1:18">
      <c r="A904" s="30" t="s">
        <v>961</v>
      </c>
      <c r="B904" s="17">
        <v>732</v>
      </c>
      <c r="C904" s="17" t="s">
        <v>35</v>
      </c>
      <c r="D904" s="17" t="s">
        <v>36</v>
      </c>
      <c r="E904" s="17" t="s">
        <v>43</v>
      </c>
      <c r="F904" s="31" t="str">
        <f>VLOOKUP(G904,'Policy Type'!$A:$B,2,FALSE)</f>
        <v>Liability</v>
      </c>
      <c r="G904" s="17" t="s">
        <v>58</v>
      </c>
      <c r="H904" s="32">
        <v>45233</v>
      </c>
      <c r="I904" s="32">
        <v>45598</v>
      </c>
      <c r="J904" s="34">
        <v>1062000</v>
      </c>
      <c r="K904" s="34">
        <f t="shared" si="239"/>
        <v>191160</v>
      </c>
      <c r="L904" s="34">
        <f t="shared" si="240"/>
        <v>1253160</v>
      </c>
      <c r="M904" s="17">
        <f t="shared" ref="M904:M905" si="250">L904*0.2</f>
        <v>250632</v>
      </c>
      <c r="N904" s="17" t="s">
        <v>39</v>
      </c>
      <c r="O904" s="35" t="s">
        <v>53</v>
      </c>
      <c r="P904" s="36" t="str">
        <f t="shared" si="241"/>
        <v>New Client</v>
      </c>
      <c r="Q904" s="39" t="str">
        <f t="shared" si="4"/>
        <v>Yes</v>
      </c>
      <c r="R904" s="40" t="str">
        <f t="shared" si="5"/>
        <v/>
      </c>
    </row>
    <row r="905" ht="14.25" customHeight="1" spans="1:18">
      <c r="A905" s="30" t="s">
        <v>962</v>
      </c>
      <c r="B905" s="17">
        <v>733</v>
      </c>
      <c r="C905" s="17" t="s">
        <v>35</v>
      </c>
      <c r="D905" s="17" t="s">
        <v>36</v>
      </c>
      <c r="E905" s="17" t="s">
        <v>780</v>
      </c>
      <c r="F905" s="31" t="str">
        <f>VLOOKUP(G905,'Policy Type'!$A:$B,2,FALSE)</f>
        <v>Liability</v>
      </c>
      <c r="G905" s="17" t="s">
        <v>38</v>
      </c>
      <c r="H905" s="32">
        <v>45231</v>
      </c>
      <c r="I905" s="32">
        <v>45596</v>
      </c>
      <c r="J905" s="34">
        <v>739500</v>
      </c>
      <c r="K905" s="34">
        <f t="shared" si="239"/>
        <v>133110</v>
      </c>
      <c r="L905" s="34">
        <f t="shared" si="240"/>
        <v>872610</v>
      </c>
      <c r="M905" s="17">
        <f t="shared" si="250"/>
        <v>174522</v>
      </c>
      <c r="N905" s="17" t="s">
        <v>39</v>
      </c>
      <c r="O905" s="35" t="s">
        <v>49</v>
      </c>
      <c r="P905" s="36" t="str">
        <f t="shared" si="241"/>
        <v>New Client</v>
      </c>
      <c r="Q905" s="39" t="str">
        <f t="shared" si="4"/>
        <v>Yes</v>
      </c>
      <c r="R905" s="40" t="str">
        <f t="shared" si="5"/>
        <v/>
      </c>
    </row>
    <row r="906" ht="14.25" customHeight="1" spans="1:18">
      <c r="A906" s="30" t="s">
        <v>963</v>
      </c>
      <c r="B906" s="17">
        <v>734</v>
      </c>
      <c r="C906" s="17" t="s">
        <v>46</v>
      </c>
      <c r="D906" s="17" t="s">
        <v>76</v>
      </c>
      <c r="E906" s="17" t="s">
        <v>780</v>
      </c>
      <c r="F906" s="31" t="str">
        <f>VLOOKUP(G906,'Policy Type'!$A:$B,2,FALSE)</f>
        <v>Liability</v>
      </c>
      <c r="G906" s="17" t="s">
        <v>38</v>
      </c>
      <c r="H906" s="32">
        <v>45231</v>
      </c>
      <c r="I906" s="32">
        <v>45596</v>
      </c>
      <c r="J906" s="34">
        <v>93800</v>
      </c>
      <c r="K906" s="34">
        <f t="shared" si="239"/>
        <v>16884</v>
      </c>
      <c r="L906" s="34">
        <f t="shared" si="240"/>
        <v>110684</v>
      </c>
      <c r="M906" s="17">
        <f>L906*0.05</f>
        <v>5534.2</v>
      </c>
      <c r="N906" s="17" t="s">
        <v>39</v>
      </c>
      <c r="O906" s="35" t="s">
        <v>49</v>
      </c>
      <c r="P906" s="36" t="str">
        <f t="shared" si="241"/>
        <v>New Client</v>
      </c>
      <c r="Q906" s="39" t="str">
        <f t="shared" si="4"/>
        <v>Yes</v>
      </c>
      <c r="R906" s="40" t="str">
        <f t="shared" si="5"/>
        <v/>
      </c>
    </row>
    <row r="907" ht="14.25" customHeight="1" spans="1:18">
      <c r="A907" s="30" t="s">
        <v>964</v>
      </c>
      <c r="B907" s="17">
        <v>735</v>
      </c>
      <c r="C907" s="17" t="s">
        <v>35</v>
      </c>
      <c r="D907" s="17" t="s">
        <v>36</v>
      </c>
      <c r="E907" s="17" t="s">
        <v>780</v>
      </c>
      <c r="F907" s="31" t="str">
        <f>VLOOKUP(G907,'Policy Type'!$A:$B,2,FALSE)</f>
        <v>Liability</v>
      </c>
      <c r="G907" s="17" t="s">
        <v>38</v>
      </c>
      <c r="H907" s="32">
        <v>45231</v>
      </c>
      <c r="I907" s="32">
        <v>45596</v>
      </c>
      <c r="J907" s="34">
        <v>148600</v>
      </c>
      <c r="K907" s="34">
        <f t="shared" si="239"/>
        <v>26748</v>
      </c>
      <c r="L907" s="34">
        <f t="shared" si="240"/>
        <v>175348</v>
      </c>
      <c r="M907" s="17">
        <f t="shared" ref="M907:M908" si="251">L907*0.2</f>
        <v>35069.6</v>
      </c>
      <c r="N907" s="17" t="s">
        <v>39</v>
      </c>
      <c r="O907" s="35" t="s">
        <v>49</v>
      </c>
      <c r="P907" s="36" t="str">
        <f t="shared" si="241"/>
        <v>New Client</v>
      </c>
      <c r="Q907" s="39" t="str">
        <f t="shared" si="4"/>
        <v>Yes</v>
      </c>
      <c r="R907" s="40" t="str">
        <f t="shared" si="5"/>
        <v/>
      </c>
    </row>
    <row r="908" ht="14.25" customHeight="1" spans="1:18">
      <c r="A908" s="30" t="s">
        <v>965</v>
      </c>
      <c r="B908" s="17">
        <v>736</v>
      </c>
      <c r="C908" s="17" t="s">
        <v>42</v>
      </c>
      <c r="D908" s="17" t="s">
        <v>36</v>
      </c>
      <c r="E908" s="17" t="s">
        <v>37</v>
      </c>
      <c r="F908" s="31" t="str">
        <f>VLOOKUP(G908,'Policy Type'!$A:$B,2,FALSE)</f>
        <v>P&amp;C</v>
      </c>
      <c r="G908" s="17" t="s">
        <v>48</v>
      </c>
      <c r="H908" s="32">
        <v>45232</v>
      </c>
      <c r="I908" s="32">
        <v>45597</v>
      </c>
      <c r="J908" s="34">
        <v>1888100</v>
      </c>
      <c r="K908" s="34">
        <f t="shared" si="239"/>
        <v>339858</v>
      </c>
      <c r="L908" s="34">
        <f t="shared" si="240"/>
        <v>2227958</v>
      </c>
      <c r="M908" s="17">
        <f t="shared" si="251"/>
        <v>445591.6</v>
      </c>
      <c r="N908" s="17" t="s">
        <v>39</v>
      </c>
      <c r="O908" s="35" t="s">
        <v>53</v>
      </c>
      <c r="P908" s="36" t="str">
        <f t="shared" si="241"/>
        <v>New Client</v>
      </c>
      <c r="Q908" s="39" t="str">
        <f t="shared" si="4"/>
        <v>No</v>
      </c>
      <c r="R908" s="40" t="str">
        <f t="shared" si="5"/>
        <v/>
      </c>
    </row>
    <row r="909" ht="14.25" customHeight="1" spans="1:18">
      <c r="A909" s="30" t="s">
        <v>966</v>
      </c>
      <c r="B909" s="17">
        <v>283</v>
      </c>
      <c r="C909" s="17" t="s">
        <v>46</v>
      </c>
      <c r="D909" s="17" t="s">
        <v>88</v>
      </c>
      <c r="E909" s="17" t="s">
        <v>43</v>
      </c>
      <c r="F909" s="31" t="str">
        <f>VLOOKUP(G909,'Policy Type'!$A:$B,2,FALSE)</f>
        <v>P&amp;C</v>
      </c>
      <c r="G909" s="17" t="s">
        <v>68</v>
      </c>
      <c r="H909" s="32">
        <v>45249</v>
      </c>
      <c r="I909" s="32">
        <v>45614</v>
      </c>
      <c r="J909" s="34">
        <v>780334</v>
      </c>
      <c r="K909" s="34">
        <f t="shared" si="239"/>
        <v>140460.12</v>
      </c>
      <c r="L909" s="34">
        <f t="shared" si="240"/>
        <v>920794.12</v>
      </c>
      <c r="M909" s="17">
        <f>L909*0.05</f>
        <v>46039.706</v>
      </c>
      <c r="N909" s="17" t="s">
        <v>52</v>
      </c>
      <c r="O909" s="35" t="s">
        <v>53</v>
      </c>
      <c r="P909" s="36" t="str">
        <f t="shared" si="241"/>
        <v>Old Client</v>
      </c>
      <c r="Q909" s="39" t="str">
        <f t="shared" si="4"/>
        <v>Yes</v>
      </c>
      <c r="R909" s="40" t="str">
        <f t="shared" si="5"/>
        <v>Cross-Sold</v>
      </c>
    </row>
    <row r="910" ht="14.25" customHeight="1" spans="1:18">
      <c r="A910" s="30" t="s">
        <v>967</v>
      </c>
      <c r="B910" s="17">
        <v>737</v>
      </c>
      <c r="C910" s="17" t="s">
        <v>42</v>
      </c>
      <c r="D910" s="17" t="s">
        <v>36</v>
      </c>
      <c r="E910" s="17" t="s">
        <v>43</v>
      </c>
      <c r="F910" s="31" t="str">
        <f>VLOOKUP(G910,'Policy Type'!$A:$B,2,FALSE)</f>
        <v>P&amp;C</v>
      </c>
      <c r="G910" s="17" t="s">
        <v>72</v>
      </c>
      <c r="H910" s="32">
        <v>45240</v>
      </c>
      <c r="I910" s="32">
        <v>45605</v>
      </c>
      <c r="J910" s="34">
        <v>173600</v>
      </c>
      <c r="K910" s="34">
        <f t="shared" si="239"/>
        <v>31248</v>
      </c>
      <c r="L910" s="34">
        <f t="shared" si="240"/>
        <v>204848</v>
      </c>
      <c r="M910" s="17">
        <f t="shared" ref="M910:M913" si="252">L910*0.2</f>
        <v>40969.6</v>
      </c>
      <c r="N910" s="17" t="s">
        <v>52</v>
      </c>
      <c r="O910" s="35" t="s">
        <v>40</v>
      </c>
      <c r="P910" s="36" t="str">
        <f t="shared" si="241"/>
        <v>New Client</v>
      </c>
      <c r="Q910" s="39" t="str">
        <f t="shared" si="4"/>
        <v>No</v>
      </c>
      <c r="R910" s="40" t="str">
        <f t="shared" si="5"/>
        <v/>
      </c>
    </row>
    <row r="911" ht="14.25" customHeight="1" spans="1:18">
      <c r="A911" s="30" t="s">
        <v>968</v>
      </c>
      <c r="B911" s="17">
        <v>738</v>
      </c>
      <c r="C911" s="17" t="s">
        <v>42</v>
      </c>
      <c r="D911" s="17" t="s">
        <v>36</v>
      </c>
      <c r="E911" s="17" t="s">
        <v>60</v>
      </c>
      <c r="F911" s="31" t="str">
        <f>VLOOKUP(G911,'Policy Type'!$A:$B,2,FALSE)</f>
        <v>P&amp;C</v>
      </c>
      <c r="G911" s="17" t="s">
        <v>62</v>
      </c>
      <c r="H911" s="32">
        <v>45233</v>
      </c>
      <c r="I911" s="32">
        <v>45598</v>
      </c>
      <c r="J911" s="34">
        <v>84300</v>
      </c>
      <c r="K911" s="34">
        <f t="shared" si="239"/>
        <v>15174</v>
      </c>
      <c r="L911" s="34">
        <f t="shared" si="240"/>
        <v>99474</v>
      </c>
      <c r="M911" s="17">
        <f t="shared" si="252"/>
        <v>19894.8</v>
      </c>
      <c r="N911" s="17" t="s">
        <v>39</v>
      </c>
      <c r="O911" s="35" t="s">
        <v>49</v>
      </c>
      <c r="P911" s="36" t="str">
        <f t="shared" si="241"/>
        <v>New Client</v>
      </c>
      <c r="Q911" s="39" t="str">
        <f t="shared" si="4"/>
        <v>No</v>
      </c>
      <c r="R911" s="40" t="str">
        <f t="shared" si="5"/>
        <v/>
      </c>
    </row>
    <row r="912" ht="14.25" customHeight="1" spans="1:18">
      <c r="A912" s="30" t="s">
        <v>969</v>
      </c>
      <c r="B912" s="17">
        <v>739</v>
      </c>
      <c r="C912" s="17" t="s">
        <v>42</v>
      </c>
      <c r="D912" s="17" t="s">
        <v>36</v>
      </c>
      <c r="E912" s="17" t="s">
        <v>60</v>
      </c>
      <c r="F912" s="31" t="str">
        <f>VLOOKUP(G912,'Policy Type'!$A:$B,2,FALSE)</f>
        <v>P&amp;C</v>
      </c>
      <c r="G912" s="17" t="s">
        <v>62</v>
      </c>
      <c r="H912" s="32">
        <v>45233</v>
      </c>
      <c r="I912" s="32">
        <v>45598</v>
      </c>
      <c r="J912" s="34">
        <v>84300</v>
      </c>
      <c r="K912" s="34">
        <f t="shared" si="239"/>
        <v>15174</v>
      </c>
      <c r="L912" s="34">
        <f t="shared" si="240"/>
        <v>99474</v>
      </c>
      <c r="M912" s="17">
        <f t="shared" si="252"/>
        <v>19894.8</v>
      </c>
      <c r="N912" s="17" t="s">
        <v>39</v>
      </c>
      <c r="O912" s="35" t="s">
        <v>49</v>
      </c>
      <c r="P912" s="36" t="str">
        <f t="shared" si="241"/>
        <v>New Client</v>
      </c>
      <c r="Q912" s="39" t="str">
        <f t="shared" si="4"/>
        <v>No</v>
      </c>
      <c r="R912" s="40" t="str">
        <f t="shared" si="5"/>
        <v/>
      </c>
    </row>
    <row r="913" ht="14.25" customHeight="1" spans="1:18">
      <c r="A913" s="30" t="s">
        <v>970</v>
      </c>
      <c r="B913" s="17">
        <v>197</v>
      </c>
      <c r="C913" s="17" t="s">
        <v>57</v>
      </c>
      <c r="D913" s="17" t="s">
        <v>36</v>
      </c>
      <c r="E913" s="17" t="s">
        <v>43</v>
      </c>
      <c r="F913" s="31" t="str">
        <f>VLOOKUP(G913,'Policy Type'!$A:$B,2,FALSE)</f>
        <v>P&amp;C</v>
      </c>
      <c r="G913" s="17" t="s">
        <v>55</v>
      </c>
      <c r="H913" s="32">
        <v>45234</v>
      </c>
      <c r="I913" s="32">
        <v>45599</v>
      </c>
      <c r="J913" s="34">
        <v>146438</v>
      </c>
      <c r="K913" s="34">
        <f t="shared" si="239"/>
        <v>26358.84</v>
      </c>
      <c r="L913" s="34">
        <f t="shared" si="240"/>
        <v>172796.84</v>
      </c>
      <c r="M913" s="17">
        <f t="shared" si="252"/>
        <v>34559.368</v>
      </c>
      <c r="N913" s="17" t="s">
        <v>52</v>
      </c>
      <c r="O913" s="35" t="s">
        <v>53</v>
      </c>
      <c r="P913" s="36" t="str">
        <f t="shared" si="241"/>
        <v>Old Client</v>
      </c>
      <c r="Q913" s="39" t="str">
        <f t="shared" si="4"/>
        <v>Yes</v>
      </c>
      <c r="R913" s="40" t="str">
        <f t="shared" si="5"/>
        <v>Cross-Sold</v>
      </c>
    </row>
    <row r="914" ht="14.25" customHeight="1" spans="1:18">
      <c r="A914" s="30" t="s">
        <v>971</v>
      </c>
      <c r="B914" s="17">
        <v>422</v>
      </c>
      <c r="C914" s="17" t="s">
        <v>46</v>
      </c>
      <c r="D914" s="17" t="s">
        <v>47</v>
      </c>
      <c r="E914" s="17" t="s">
        <v>37</v>
      </c>
      <c r="F914" s="31" t="str">
        <f>VLOOKUP(G914,'Policy Type'!$A:$B,2,FALSE)</f>
        <v>Others</v>
      </c>
      <c r="G914" s="17" t="s">
        <v>154</v>
      </c>
      <c r="H914" s="32">
        <v>45256</v>
      </c>
      <c r="I914" s="32">
        <v>45621</v>
      </c>
      <c r="J914" s="34">
        <v>2247500</v>
      </c>
      <c r="K914" s="34">
        <f t="shared" si="239"/>
        <v>404550</v>
      </c>
      <c r="L914" s="34">
        <f t="shared" si="240"/>
        <v>2652050</v>
      </c>
      <c r="M914" s="17">
        <f>L914*0.05</f>
        <v>132602.5</v>
      </c>
      <c r="N914" s="17" t="s">
        <v>39</v>
      </c>
      <c r="O914" s="35" t="s">
        <v>53</v>
      </c>
      <c r="P914" s="36" t="str">
        <f t="shared" si="241"/>
        <v>Old Client</v>
      </c>
      <c r="Q914" s="39" t="str">
        <f t="shared" si="4"/>
        <v>Yes</v>
      </c>
      <c r="R914" s="40" t="str">
        <f t="shared" si="5"/>
        <v>Cross-Sold</v>
      </c>
    </row>
    <row r="915" ht="14.25" customHeight="1" spans="1:18">
      <c r="A915" s="30" t="s">
        <v>972</v>
      </c>
      <c r="B915" s="17">
        <v>581</v>
      </c>
      <c r="C915" s="17" t="s">
        <v>42</v>
      </c>
      <c r="D915" s="17" t="s">
        <v>36</v>
      </c>
      <c r="E915" s="17" t="s">
        <v>37</v>
      </c>
      <c r="F915" s="31" t="str">
        <f>VLOOKUP(G915,'Policy Type'!$A:$B,2,FALSE)</f>
        <v>Liability</v>
      </c>
      <c r="G915" s="17" t="s">
        <v>38</v>
      </c>
      <c r="H915" s="32">
        <v>45232</v>
      </c>
      <c r="I915" s="32">
        <v>45597</v>
      </c>
      <c r="J915" s="34">
        <v>358900</v>
      </c>
      <c r="K915" s="34">
        <f t="shared" si="239"/>
        <v>64602</v>
      </c>
      <c r="L915" s="34">
        <f t="shared" si="240"/>
        <v>423502</v>
      </c>
      <c r="M915" s="17">
        <f t="shared" ref="M915:M918" si="253">L915*0.2</f>
        <v>84700.4</v>
      </c>
      <c r="N915" s="17" t="s">
        <v>52</v>
      </c>
      <c r="O915" s="35" t="s">
        <v>49</v>
      </c>
      <c r="P915" s="36" t="str">
        <f t="shared" si="241"/>
        <v>Old Client</v>
      </c>
      <c r="Q915" s="39" t="str">
        <f t="shared" si="4"/>
        <v>Yes</v>
      </c>
      <c r="R915" s="40" t="str">
        <f t="shared" si="5"/>
        <v/>
      </c>
    </row>
    <row r="916" ht="14.25" customHeight="1" spans="1:18">
      <c r="A916" s="30" t="s">
        <v>973</v>
      </c>
      <c r="B916" s="17">
        <v>742</v>
      </c>
      <c r="C916" s="17" t="s">
        <v>35</v>
      </c>
      <c r="D916" s="17" t="s">
        <v>36</v>
      </c>
      <c r="E916" s="17" t="s">
        <v>37</v>
      </c>
      <c r="F916" s="31" t="str">
        <f>VLOOKUP(G916,'Policy Type'!$A:$B,2,FALSE)</f>
        <v>Liability</v>
      </c>
      <c r="G916" s="17" t="s">
        <v>38</v>
      </c>
      <c r="H916" s="32">
        <v>45232</v>
      </c>
      <c r="I916" s="32">
        <v>45261</v>
      </c>
      <c r="J916" s="34">
        <v>37100</v>
      </c>
      <c r="K916" s="34">
        <f t="shared" si="239"/>
        <v>6678</v>
      </c>
      <c r="L916" s="34">
        <f t="shared" si="240"/>
        <v>43778</v>
      </c>
      <c r="M916" s="17">
        <f t="shared" si="253"/>
        <v>8755.6</v>
      </c>
      <c r="N916" s="17" t="s">
        <v>52</v>
      </c>
      <c r="O916" s="35" t="s">
        <v>49</v>
      </c>
      <c r="P916" s="36" t="str">
        <f t="shared" si="241"/>
        <v>New Client</v>
      </c>
      <c r="Q916" s="39" t="str">
        <f t="shared" si="4"/>
        <v>Yes</v>
      </c>
      <c r="R916" s="40" t="str">
        <f t="shared" si="5"/>
        <v/>
      </c>
    </row>
    <row r="917" ht="14.25" customHeight="1" spans="1:18">
      <c r="A917" s="30" t="s">
        <v>974</v>
      </c>
      <c r="B917" s="17">
        <v>743</v>
      </c>
      <c r="C917" s="17" t="s">
        <v>42</v>
      </c>
      <c r="D917" s="17" t="s">
        <v>36</v>
      </c>
      <c r="E917" s="17" t="s">
        <v>103</v>
      </c>
      <c r="F917" s="31" t="str">
        <f>VLOOKUP(G917,'Policy Type'!$A:$B,2,FALSE)</f>
        <v>P&amp;C</v>
      </c>
      <c r="G917" s="17" t="s">
        <v>72</v>
      </c>
      <c r="H917" s="32">
        <v>45233</v>
      </c>
      <c r="I917" s="32">
        <v>45598</v>
      </c>
      <c r="J917" s="34">
        <v>183600</v>
      </c>
      <c r="K917" s="34">
        <f t="shared" si="239"/>
        <v>33048</v>
      </c>
      <c r="L917" s="34">
        <f t="shared" si="240"/>
        <v>216648</v>
      </c>
      <c r="M917" s="17">
        <f t="shared" si="253"/>
        <v>43329.6</v>
      </c>
      <c r="N917" s="17" t="s">
        <v>52</v>
      </c>
      <c r="O917" s="35" t="s">
        <v>53</v>
      </c>
      <c r="P917" s="36" t="str">
        <f t="shared" si="241"/>
        <v>New Client</v>
      </c>
      <c r="Q917" s="39" t="str">
        <f t="shared" si="4"/>
        <v>No</v>
      </c>
      <c r="R917" s="40" t="str">
        <f t="shared" si="5"/>
        <v/>
      </c>
    </row>
    <row r="918" ht="14.25" customHeight="1" spans="1:18">
      <c r="A918" s="30" t="s">
        <v>975</v>
      </c>
      <c r="B918" s="17">
        <v>744</v>
      </c>
      <c r="C918" s="17" t="s">
        <v>42</v>
      </c>
      <c r="D918" s="17" t="s">
        <v>36</v>
      </c>
      <c r="E918" s="17" t="s">
        <v>84</v>
      </c>
      <c r="F918" s="31" t="str">
        <f>VLOOKUP(G918,'Policy Type'!$A:$B,2,FALSE)</f>
        <v>Liability</v>
      </c>
      <c r="G918" s="17" t="s">
        <v>101</v>
      </c>
      <c r="H918" s="32">
        <v>45232</v>
      </c>
      <c r="I918" s="32">
        <v>45597</v>
      </c>
      <c r="J918" s="34">
        <v>9440000</v>
      </c>
      <c r="K918" s="34">
        <f t="shared" si="239"/>
        <v>1699200</v>
      </c>
      <c r="L918" s="34">
        <f t="shared" si="240"/>
        <v>11139200</v>
      </c>
      <c r="M918" s="17">
        <f t="shared" si="253"/>
        <v>2227840</v>
      </c>
      <c r="N918" s="17" t="s">
        <v>39</v>
      </c>
      <c r="O918" s="35" t="s">
        <v>49</v>
      </c>
      <c r="P918" s="36" t="str">
        <f t="shared" si="241"/>
        <v>Old Client</v>
      </c>
      <c r="Q918" s="39" t="str">
        <f t="shared" si="4"/>
        <v>Yes</v>
      </c>
      <c r="R918" s="40" t="str">
        <f t="shared" si="5"/>
        <v/>
      </c>
    </row>
    <row r="919" ht="14.25" customHeight="1" spans="1:18">
      <c r="A919" s="30" t="s">
        <v>976</v>
      </c>
      <c r="B919" s="17">
        <v>745</v>
      </c>
      <c r="C919" s="17" t="s">
        <v>46</v>
      </c>
      <c r="D919" s="17" t="s">
        <v>66</v>
      </c>
      <c r="E919" s="17" t="s">
        <v>43</v>
      </c>
      <c r="F919" s="31" t="str">
        <f>VLOOKUP(G919,'Policy Type'!$A:$B,2,FALSE)</f>
        <v>P&amp;C</v>
      </c>
      <c r="G919" s="17" t="s">
        <v>92</v>
      </c>
      <c r="H919" s="32">
        <v>45238</v>
      </c>
      <c r="I919" s="32">
        <v>45603</v>
      </c>
      <c r="J919" s="34">
        <v>1727900</v>
      </c>
      <c r="K919" s="34">
        <f t="shared" si="239"/>
        <v>311022</v>
      </c>
      <c r="L919" s="34">
        <f t="shared" si="240"/>
        <v>2038922</v>
      </c>
      <c r="M919" s="17">
        <f>L919*0.05</f>
        <v>101946.1</v>
      </c>
      <c r="N919" s="17" t="s">
        <v>39</v>
      </c>
      <c r="O919" s="35" t="s">
        <v>53</v>
      </c>
      <c r="P919" s="36" t="str">
        <f t="shared" si="241"/>
        <v>New Client</v>
      </c>
      <c r="Q919" s="39" t="str">
        <f t="shared" si="4"/>
        <v>No</v>
      </c>
      <c r="R919" s="40" t="str">
        <f t="shared" si="5"/>
        <v/>
      </c>
    </row>
    <row r="920" ht="14.25" customHeight="1" spans="1:18">
      <c r="A920" s="30" t="s">
        <v>977</v>
      </c>
      <c r="B920" s="17">
        <v>746</v>
      </c>
      <c r="C920" s="17" t="s">
        <v>42</v>
      </c>
      <c r="D920" s="17" t="s">
        <v>36</v>
      </c>
      <c r="E920" s="17" t="s">
        <v>978</v>
      </c>
      <c r="F920" s="31" t="str">
        <f>VLOOKUP(G920,'Policy Type'!$A:$B,2,FALSE)</f>
        <v>Others</v>
      </c>
      <c r="G920" s="17" t="s">
        <v>154</v>
      </c>
      <c r="H920" s="32">
        <v>45238</v>
      </c>
      <c r="I920" s="32">
        <v>45603</v>
      </c>
      <c r="J920" s="34">
        <v>3108900</v>
      </c>
      <c r="K920" s="34">
        <f t="shared" si="239"/>
        <v>559602</v>
      </c>
      <c r="L920" s="34">
        <f t="shared" si="240"/>
        <v>3668502</v>
      </c>
      <c r="M920" s="17">
        <f>L920*0.15</f>
        <v>550275.3</v>
      </c>
      <c r="N920" s="17" t="s">
        <v>52</v>
      </c>
      <c r="O920" s="35" t="s">
        <v>40</v>
      </c>
      <c r="P920" s="36" t="str">
        <f t="shared" si="241"/>
        <v>Old Client</v>
      </c>
      <c r="Q920" s="39" t="str">
        <f t="shared" si="4"/>
        <v>Yes</v>
      </c>
      <c r="R920" s="40" t="str">
        <f t="shared" si="5"/>
        <v>Cross-Sold</v>
      </c>
    </row>
    <row r="921" ht="14.25" customHeight="1" spans="1:18">
      <c r="A921" s="30" t="s">
        <v>979</v>
      </c>
      <c r="B921" s="17">
        <v>524</v>
      </c>
      <c r="C921" s="17" t="s">
        <v>42</v>
      </c>
      <c r="D921" s="17" t="s">
        <v>36</v>
      </c>
      <c r="E921" s="17" t="s">
        <v>978</v>
      </c>
      <c r="F921" s="31" t="str">
        <f>VLOOKUP(G921,'Policy Type'!$A:$B,2,FALSE)</f>
        <v>P&amp;C</v>
      </c>
      <c r="G921" s="17" t="s">
        <v>68</v>
      </c>
      <c r="H921" s="32">
        <v>45233</v>
      </c>
      <c r="I921" s="32">
        <v>45598</v>
      </c>
      <c r="J921" s="34">
        <v>3066584</v>
      </c>
      <c r="K921" s="34">
        <f t="shared" si="239"/>
        <v>551985.12</v>
      </c>
      <c r="L921" s="34">
        <f t="shared" si="240"/>
        <v>3618569.12</v>
      </c>
      <c r="M921" s="17">
        <f>L921*0.2</f>
        <v>723713.824</v>
      </c>
      <c r="N921" s="17" t="s">
        <v>52</v>
      </c>
      <c r="O921" s="35" t="s">
        <v>53</v>
      </c>
      <c r="P921" s="36" t="str">
        <f t="shared" si="241"/>
        <v>Old Client</v>
      </c>
      <c r="Q921" s="39" t="str">
        <f t="shared" si="4"/>
        <v>No</v>
      </c>
      <c r="R921" s="40" t="str">
        <f t="shared" si="5"/>
        <v/>
      </c>
    </row>
    <row r="922" ht="14.25" customHeight="1" spans="1:18">
      <c r="A922" s="30" t="s">
        <v>980</v>
      </c>
      <c r="B922" s="17">
        <v>147</v>
      </c>
      <c r="C922" s="17" t="s">
        <v>46</v>
      </c>
      <c r="D922" s="17" t="s">
        <v>47</v>
      </c>
      <c r="E922" s="17" t="s">
        <v>84</v>
      </c>
      <c r="F922" s="31" t="str">
        <f>VLOOKUP(G922,'Policy Type'!$A:$B,2,FALSE)</f>
        <v>Liability</v>
      </c>
      <c r="G922" s="17" t="s">
        <v>86</v>
      </c>
      <c r="H922" s="32">
        <v>45232</v>
      </c>
      <c r="I922" s="32">
        <v>45597</v>
      </c>
      <c r="J922" s="34">
        <v>5900000</v>
      </c>
      <c r="K922" s="34">
        <f t="shared" si="239"/>
        <v>1062000</v>
      </c>
      <c r="L922" s="34">
        <f t="shared" si="240"/>
        <v>6962000</v>
      </c>
      <c r="M922" s="17">
        <f>L922*0.05</f>
        <v>348100</v>
      </c>
      <c r="N922" s="17" t="s">
        <v>39</v>
      </c>
      <c r="O922" s="35" t="s">
        <v>49</v>
      </c>
      <c r="P922" s="36" t="str">
        <f t="shared" si="241"/>
        <v>New Client</v>
      </c>
      <c r="Q922" s="39" t="str">
        <f t="shared" si="4"/>
        <v>Yes</v>
      </c>
      <c r="R922" s="40" t="str">
        <f t="shared" si="5"/>
        <v/>
      </c>
    </row>
    <row r="923" ht="14.25" customHeight="1" spans="1:18">
      <c r="A923" s="30" t="s">
        <v>981</v>
      </c>
      <c r="B923" s="17">
        <v>281</v>
      </c>
      <c r="C923" s="17" t="s">
        <v>57</v>
      </c>
      <c r="D923" s="17" t="s">
        <v>36</v>
      </c>
      <c r="E923" s="17" t="s">
        <v>91</v>
      </c>
      <c r="F923" s="31" t="str">
        <f>VLOOKUP(G923,'Policy Type'!$A:$B,2,FALSE)</f>
        <v>Others</v>
      </c>
      <c r="G923" s="17" t="s">
        <v>791</v>
      </c>
      <c r="H923" s="32">
        <v>45234</v>
      </c>
      <c r="I923" s="32">
        <v>45599</v>
      </c>
      <c r="J923" s="34">
        <v>695800</v>
      </c>
      <c r="K923" s="34">
        <f t="shared" si="239"/>
        <v>125244</v>
      </c>
      <c r="L923" s="34">
        <f t="shared" si="240"/>
        <v>821044</v>
      </c>
      <c r="M923" s="17">
        <f t="shared" ref="M923:M924" si="254">L923*0.15</f>
        <v>123156.6</v>
      </c>
      <c r="N923" s="17" t="s">
        <v>39</v>
      </c>
      <c r="O923" s="35" t="s">
        <v>53</v>
      </c>
      <c r="P923" s="36" t="str">
        <f t="shared" si="241"/>
        <v>Old Client</v>
      </c>
      <c r="Q923" s="39" t="str">
        <f t="shared" si="4"/>
        <v>Yes</v>
      </c>
      <c r="R923" s="40" t="str">
        <f t="shared" si="5"/>
        <v>Cross-Sold</v>
      </c>
    </row>
    <row r="924" ht="14.25" customHeight="1" spans="1:18">
      <c r="A924" s="30" t="s">
        <v>982</v>
      </c>
      <c r="B924" s="17">
        <v>117</v>
      </c>
      <c r="C924" s="17" t="s">
        <v>57</v>
      </c>
      <c r="D924" s="17" t="s">
        <v>36</v>
      </c>
      <c r="E924" s="17" t="s">
        <v>37</v>
      </c>
      <c r="F924" s="31" t="str">
        <f>VLOOKUP(G924,'Policy Type'!$A:$B,2,FALSE)</f>
        <v>Others</v>
      </c>
      <c r="G924" s="17" t="s">
        <v>291</v>
      </c>
      <c r="H924" s="32">
        <v>45238</v>
      </c>
      <c r="I924" s="32">
        <v>45603</v>
      </c>
      <c r="J924" s="34">
        <v>969700</v>
      </c>
      <c r="K924" s="34">
        <f t="shared" si="239"/>
        <v>174546</v>
      </c>
      <c r="L924" s="34">
        <f t="shared" si="240"/>
        <v>1144246</v>
      </c>
      <c r="M924" s="17">
        <f t="shared" si="254"/>
        <v>171636.9</v>
      </c>
      <c r="N924" s="17" t="s">
        <v>52</v>
      </c>
      <c r="O924" s="35" t="s">
        <v>53</v>
      </c>
      <c r="P924" s="36" t="str">
        <f t="shared" si="241"/>
        <v>Old Client</v>
      </c>
      <c r="Q924" s="39" t="str">
        <f t="shared" si="4"/>
        <v>Yes</v>
      </c>
      <c r="R924" s="40" t="str">
        <f t="shared" si="5"/>
        <v>Cross-Sold</v>
      </c>
    </row>
    <row r="925" ht="14.25" customHeight="1" spans="1:18">
      <c r="A925" s="30" t="s">
        <v>983</v>
      </c>
      <c r="B925" s="17">
        <v>747</v>
      </c>
      <c r="C925" s="17" t="s">
        <v>57</v>
      </c>
      <c r="D925" s="17" t="s">
        <v>36</v>
      </c>
      <c r="E925" s="17" t="s">
        <v>60</v>
      </c>
      <c r="F925" s="31" t="str">
        <f>VLOOKUP(G925,'Policy Type'!$A:$B,2,FALSE)</f>
        <v>P&amp;C</v>
      </c>
      <c r="G925" s="17" t="s">
        <v>55</v>
      </c>
      <c r="H925" s="32">
        <v>45235</v>
      </c>
      <c r="I925" s="32">
        <v>45600</v>
      </c>
      <c r="J925" s="34">
        <v>140302</v>
      </c>
      <c r="K925" s="34">
        <f t="shared" si="239"/>
        <v>25254.36</v>
      </c>
      <c r="L925" s="34">
        <f t="shared" si="240"/>
        <v>165556.36</v>
      </c>
      <c r="M925" s="17">
        <f>L925*0.2</f>
        <v>33111.272</v>
      </c>
      <c r="N925" s="17" t="s">
        <v>52</v>
      </c>
      <c r="O925" s="35" t="s">
        <v>53</v>
      </c>
      <c r="P925" s="36" t="str">
        <f t="shared" si="241"/>
        <v>New Client</v>
      </c>
      <c r="Q925" s="39" t="str">
        <f t="shared" si="4"/>
        <v>No</v>
      </c>
      <c r="R925" s="40" t="str">
        <f t="shared" si="5"/>
        <v/>
      </c>
    </row>
    <row r="926" ht="14.25" customHeight="1" spans="1:18">
      <c r="A926" s="30" t="s">
        <v>984</v>
      </c>
      <c r="B926" s="17">
        <v>748</v>
      </c>
      <c r="C926" s="17" t="s">
        <v>46</v>
      </c>
      <c r="D926" s="17" t="s">
        <v>76</v>
      </c>
      <c r="E926" s="17" t="s">
        <v>60</v>
      </c>
      <c r="F926" s="31" t="str">
        <f>VLOOKUP(G926,'Policy Type'!$A:$B,2,FALSE)</f>
        <v>P&amp;C</v>
      </c>
      <c r="G926" s="17" t="s">
        <v>55</v>
      </c>
      <c r="H926" s="32">
        <v>45234</v>
      </c>
      <c r="I926" s="32">
        <v>45599</v>
      </c>
      <c r="J926" s="34">
        <v>136400</v>
      </c>
      <c r="K926" s="34">
        <f t="shared" si="239"/>
        <v>24552</v>
      </c>
      <c r="L926" s="34">
        <f t="shared" si="240"/>
        <v>160952</v>
      </c>
      <c r="M926" s="17">
        <f>L926*0.05</f>
        <v>8047.6</v>
      </c>
      <c r="N926" s="17" t="s">
        <v>52</v>
      </c>
      <c r="O926" s="35" t="s">
        <v>53</v>
      </c>
      <c r="P926" s="36" t="str">
        <f t="shared" si="241"/>
        <v>New Client</v>
      </c>
      <c r="Q926" s="39" t="str">
        <f t="shared" si="4"/>
        <v>No</v>
      </c>
      <c r="R926" s="40" t="str">
        <f t="shared" si="5"/>
        <v/>
      </c>
    </row>
    <row r="927" ht="14.25" customHeight="1" spans="1:18">
      <c r="A927" s="30" t="s">
        <v>985</v>
      </c>
      <c r="B927" s="17">
        <v>749</v>
      </c>
      <c r="C927" s="17" t="s">
        <v>35</v>
      </c>
      <c r="D927" s="17" t="s">
        <v>36</v>
      </c>
      <c r="E927" s="17" t="s">
        <v>43</v>
      </c>
      <c r="F927" s="31" t="str">
        <f>VLOOKUP(G927,'Policy Type'!$A:$B,2,FALSE)</f>
        <v>P&amp;C</v>
      </c>
      <c r="G927" s="17" t="s">
        <v>55</v>
      </c>
      <c r="H927" s="32">
        <v>45234</v>
      </c>
      <c r="I927" s="32">
        <v>45599</v>
      </c>
      <c r="J927" s="34">
        <v>134048</v>
      </c>
      <c r="K927" s="34">
        <f t="shared" si="239"/>
        <v>24128.64</v>
      </c>
      <c r="L927" s="34">
        <f t="shared" si="240"/>
        <v>158176.64</v>
      </c>
      <c r="M927" s="17">
        <f t="shared" ref="M927:M928" si="255">L927*0.2</f>
        <v>31635.328</v>
      </c>
      <c r="N927" s="17" t="s">
        <v>52</v>
      </c>
      <c r="O927" s="35" t="s">
        <v>40</v>
      </c>
      <c r="P927" s="36" t="str">
        <f t="shared" si="241"/>
        <v>New Client</v>
      </c>
      <c r="Q927" s="39" t="str">
        <f t="shared" si="4"/>
        <v>No</v>
      </c>
      <c r="R927" s="40" t="str">
        <f t="shared" si="5"/>
        <v/>
      </c>
    </row>
    <row r="928" ht="14.25" customHeight="1" spans="1:18">
      <c r="A928" s="30" t="s">
        <v>986</v>
      </c>
      <c r="B928" s="17">
        <v>750</v>
      </c>
      <c r="C928" s="17" t="s">
        <v>42</v>
      </c>
      <c r="D928" s="17" t="s">
        <v>36</v>
      </c>
      <c r="E928" s="17" t="s">
        <v>43</v>
      </c>
      <c r="F928" s="31" t="str">
        <f>VLOOKUP(G928,'Policy Type'!$A:$B,2,FALSE)</f>
        <v>P&amp;C</v>
      </c>
      <c r="G928" s="17" t="s">
        <v>55</v>
      </c>
      <c r="H928" s="32">
        <v>45237</v>
      </c>
      <c r="I928" s="32">
        <v>45602</v>
      </c>
      <c r="J928" s="34">
        <v>134874</v>
      </c>
      <c r="K928" s="34">
        <f t="shared" si="239"/>
        <v>24277.32</v>
      </c>
      <c r="L928" s="34">
        <f t="shared" si="240"/>
        <v>159151.32</v>
      </c>
      <c r="M928" s="17">
        <f t="shared" si="255"/>
        <v>31830.264</v>
      </c>
      <c r="N928" s="17" t="s">
        <v>52</v>
      </c>
      <c r="O928" s="35" t="s">
        <v>53</v>
      </c>
      <c r="P928" s="36" t="str">
        <f t="shared" si="241"/>
        <v>Old Client</v>
      </c>
      <c r="Q928" s="39" t="str">
        <f t="shared" si="4"/>
        <v>No</v>
      </c>
      <c r="R928" s="40" t="str">
        <f t="shared" si="5"/>
        <v/>
      </c>
    </row>
    <row r="929" ht="14.25" customHeight="1" spans="1:18">
      <c r="A929" s="30" t="s">
        <v>987</v>
      </c>
      <c r="B929" s="17">
        <v>750</v>
      </c>
      <c r="C929" s="17" t="s">
        <v>35</v>
      </c>
      <c r="D929" s="17" t="s">
        <v>36</v>
      </c>
      <c r="E929" s="17" t="s">
        <v>43</v>
      </c>
      <c r="F929" s="31" t="str">
        <f>VLOOKUP(G929,'Policy Type'!$A:$B,2,FALSE)</f>
        <v>Others</v>
      </c>
      <c r="G929" s="17" t="s">
        <v>124</v>
      </c>
      <c r="H929" s="32">
        <v>45246</v>
      </c>
      <c r="I929" s="32">
        <v>45611</v>
      </c>
      <c r="J929" s="34">
        <v>14934900</v>
      </c>
      <c r="K929" s="34">
        <f t="shared" si="239"/>
        <v>2688282</v>
      </c>
      <c r="L929" s="34">
        <f t="shared" si="240"/>
        <v>17623182</v>
      </c>
      <c r="M929" s="17">
        <f>L929*0.15</f>
        <v>2643477.3</v>
      </c>
      <c r="N929" s="17" t="s">
        <v>39</v>
      </c>
      <c r="O929" s="35" t="s">
        <v>53</v>
      </c>
      <c r="P929" s="36" t="str">
        <f t="shared" si="241"/>
        <v>Old Client</v>
      </c>
      <c r="Q929" s="39" t="str">
        <f t="shared" si="4"/>
        <v>No</v>
      </c>
      <c r="R929" s="40" t="str">
        <f t="shared" si="5"/>
        <v/>
      </c>
    </row>
    <row r="930" ht="14.25" customHeight="1" spans="1:18">
      <c r="A930" s="30" t="s">
        <v>988</v>
      </c>
      <c r="B930" s="17">
        <v>751</v>
      </c>
      <c r="C930" s="17" t="s">
        <v>35</v>
      </c>
      <c r="D930" s="17" t="s">
        <v>36</v>
      </c>
      <c r="E930" s="17" t="s">
        <v>780</v>
      </c>
      <c r="F930" s="31" t="str">
        <f>VLOOKUP(G930,'Policy Type'!$A:$B,2,FALSE)</f>
        <v>Liability</v>
      </c>
      <c r="G930" s="17" t="s">
        <v>38</v>
      </c>
      <c r="H930" s="32">
        <v>45232</v>
      </c>
      <c r="I930" s="32">
        <v>45597</v>
      </c>
      <c r="J930" s="34">
        <v>173400</v>
      </c>
      <c r="K930" s="34">
        <f t="shared" si="239"/>
        <v>31212</v>
      </c>
      <c r="L930" s="34">
        <f t="shared" si="240"/>
        <v>204612</v>
      </c>
      <c r="M930" s="17">
        <f t="shared" ref="M930:M932" si="256">L930*0.2</f>
        <v>40922.4</v>
      </c>
      <c r="N930" s="17" t="s">
        <v>39</v>
      </c>
      <c r="O930" s="35" t="s">
        <v>49</v>
      </c>
      <c r="P930" s="36" t="str">
        <f t="shared" si="241"/>
        <v>Old Client</v>
      </c>
      <c r="Q930" s="39" t="str">
        <f t="shared" si="4"/>
        <v>Yes</v>
      </c>
      <c r="R930" s="40" t="str">
        <f t="shared" si="5"/>
        <v/>
      </c>
    </row>
    <row r="931" ht="14.25" customHeight="1" spans="1:18">
      <c r="A931" s="30" t="s">
        <v>989</v>
      </c>
      <c r="B931" s="17">
        <v>752</v>
      </c>
      <c r="C931" s="17" t="s">
        <v>42</v>
      </c>
      <c r="D931" s="17" t="s">
        <v>36</v>
      </c>
      <c r="E931" s="17" t="s">
        <v>37</v>
      </c>
      <c r="F931" s="31" t="str">
        <f>VLOOKUP(G931,'Policy Type'!$A:$B,2,FALSE)</f>
        <v>P&amp;C</v>
      </c>
      <c r="G931" s="17" t="s">
        <v>68</v>
      </c>
      <c r="H931" s="32">
        <v>45236</v>
      </c>
      <c r="I931" s="32">
        <v>45601</v>
      </c>
      <c r="J931" s="34">
        <v>1102474</v>
      </c>
      <c r="K931" s="34">
        <f t="shared" si="239"/>
        <v>198445.32</v>
      </c>
      <c r="L931" s="34">
        <f t="shared" si="240"/>
        <v>1300919.32</v>
      </c>
      <c r="M931" s="17">
        <f t="shared" si="256"/>
        <v>260183.864</v>
      </c>
      <c r="N931" s="17" t="s">
        <v>52</v>
      </c>
      <c r="O931" s="35" t="s">
        <v>40</v>
      </c>
      <c r="P931" s="36" t="str">
        <f t="shared" si="241"/>
        <v>New Client</v>
      </c>
      <c r="Q931" s="39" t="str">
        <f t="shared" si="4"/>
        <v>No</v>
      </c>
      <c r="R931" s="40" t="str">
        <f t="shared" si="5"/>
        <v/>
      </c>
    </row>
    <row r="932" ht="14.25" customHeight="1" spans="1:18">
      <c r="A932" s="30" t="s">
        <v>990</v>
      </c>
      <c r="B932" s="17">
        <v>753</v>
      </c>
      <c r="C932" s="17" t="s">
        <v>35</v>
      </c>
      <c r="D932" s="17" t="s">
        <v>36</v>
      </c>
      <c r="E932" s="17" t="s">
        <v>37</v>
      </c>
      <c r="F932" s="31" t="str">
        <f>VLOOKUP(G932,'Policy Type'!$A:$B,2,FALSE)</f>
        <v>Liability</v>
      </c>
      <c r="G932" s="17" t="s">
        <v>38</v>
      </c>
      <c r="H932" s="32">
        <v>45233</v>
      </c>
      <c r="I932" s="32">
        <v>45598</v>
      </c>
      <c r="J932" s="34">
        <v>290800</v>
      </c>
      <c r="K932" s="34">
        <f t="shared" si="239"/>
        <v>52344</v>
      </c>
      <c r="L932" s="34">
        <f t="shared" si="240"/>
        <v>343144</v>
      </c>
      <c r="M932" s="17">
        <f t="shared" si="256"/>
        <v>68628.8</v>
      </c>
      <c r="N932" s="17" t="s">
        <v>39</v>
      </c>
      <c r="O932" s="35" t="s">
        <v>49</v>
      </c>
      <c r="P932" s="36" t="str">
        <f t="shared" si="241"/>
        <v>New Client</v>
      </c>
      <c r="Q932" s="39" t="str">
        <f t="shared" si="4"/>
        <v>Yes</v>
      </c>
      <c r="R932" s="40" t="str">
        <f t="shared" si="5"/>
        <v/>
      </c>
    </row>
    <row r="933" ht="14.25" customHeight="1" spans="1:18">
      <c r="A933" s="30" t="s">
        <v>991</v>
      </c>
      <c r="B933" s="17">
        <v>754</v>
      </c>
      <c r="C933" s="17" t="s">
        <v>42</v>
      </c>
      <c r="D933" s="17" t="s">
        <v>36</v>
      </c>
      <c r="E933" s="17" t="s">
        <v>43</v>
      </c>
      <c r="F933" s="31" t="str">
        <f>VLOOKUP(G933,'Policy Type'!$A:$B,2,FALSE)</f>
        <v>Others</v>
      </c>
      <c r="G933" s="17" t="s">
        <v>160</v>
      </c>
      <c r="H933" s="32">
        <v>45257</v>
      </c>
      <c r="I933" s="32">
        <v>45622</v>
      </c>
      <c r="J933" s="34">
        <v>5601800</v>
      </c>
      <c r="K933" s="34">
        <f t="shared" si="239"/>
        <v>1008324</v>
      </c>
      <c r="L933" s="34">
        <f t="shared" si="240"/>
        <v>6610124</v>
      </c>
      <c r="M933" s="17">
        <f>L933*0.15</f>
        <v>991518.6</v>
      </c>
      <c r="N933" s="17" t="s">
        <v>52</v>
      </c>
      <c r="O933" s="35" t="s">
        <v>53</v>
      </c>
      <c r="P933" s="36" t="str">
        <f t="shared" si="241"/>
        <v>New Client</v>
      </c>
      <c r="Q933" s="39" t="str">
        <f t="shared" si="4"/>
        <v>No</v>
      </c>
      <c r="R933" s="40" t="str">
        <f t="shared" si="5"/>
        <v/>
      </c>
    </row>
    <row r="934" ht="14.25" customHeight="1" spans="1:18">
      <c r="A934" s="30" t="s">
        <v>992</v>
      </c>
      <c r="B934" s="17">
        <v>755</v>
      </c>
      <c r="C934" s="17" t="s">
        <v>42</v>
      </c>
      <c r="D934" s="17" t="s">
        <v>36</v>
      </c>
      <c r="E934" s="17" t="s">
        <v>43</v>
      </c>
      <c r="F934" s="31" t="str">
        <f>VLOOKUP(G934,'Policy Type'!$A:$B,2,FALSE)</f>
        <v>Liability</v>
      </c>
      <c r="G934" s="17" t="s">
        <v>101</v>
      </c>
      <c r="H934" s="32">
        <v>45234</v>
      </c>
      <c r="I934" s="32">
        <v>45599</v>
      </c>
      <c r="J934" s="34">
        <v>8850000</v>
      </c>
      <c r="K934" s="34">
        <f t="shared" si="239"/>
        <v>1593000</v>
      </c>
      <c r="L934" s="34">
        <f t="shared" si="240"/>
        <v>10443000</v>
      </c>
      <c r="M934" s="17">
        <f t="shared" ref="M934:M935" si="257">L934*0.2</f>
        <v>2088600</v>
      </c>
      <c r="N934" s="17" t="s">
        <v>39</v>
      </c>
      <c r="O934" s="35" t="s">
        <v>49</v>
      </c>
      <c r="P934" s="36" t="str">
        <f t="shared" si="241"/>
        <v>Old Client</v>
      </c>
      <c r="Q934" s="39" t="str">
        <f t="shared" si="4"/>
        <v>Yes</v>
      </c>
      <c r="R934" s="40" t="str">
        <f t="shared" si="5"/>
        <v/>
      </c>
    </row>
    <row r="935" ht="14.25" customHeight="1" spans="1:18">
      <c r="A935" s="30" t="s">
        <v>993</v>
      </c>
      <c r="B935" s="17">
        <v>756</v>
      </c>
      <c r="C935" s="17" t="s">
        <v>42</v>
      </c>
      <c r="D935" s="17" t="s">
        <v>36</v>
      </c>
      <c r="E935" s="17" t="s">
        <v>221</v>
      </c>
      <c r="F935" s="31" t="str">
        <f>VLOOKUP(G935,'Policy Type'!$A:$B,2,FALSE)</f>
        <v>Liability</v>
      </c>
      <c r="G935" s="17" t="s">
        <v>38</v>
      </c>
      <c r="H935" s="32">
        <v>45233</v>
      </c>
      <c r="I935" s="32">
        <v>45414</v>
      </c>
      <c r="J935" s="34">
        <v>450000</v>
      </c>
      <c r="K935" s="34">
        <f t="shared" si="239"/>
        <v>81000</v>
      </c>
      <c r="L935" s="34">
        <f t="shared" si="240"/>
        <v>531000</v>
      </c>
      <c r="M935" s="17">
        <f t="shared" si="257"/>
        <v>106200</v>
      </c>
      <c r="N935" s="17" t="s">
        <v>39</v>
      </c>
      <c r="O935" s="35" t="s">
        <v>49</v>
      </c>
      <c r="P935" s="36" t="str">
        <f t="shared" si="241"/>
        <v>New Client</v>
      </c>
      <c r="Q935" s="39" t="str">
        <f t="shared" si="4"/>
        <v>Yes</v>
      </c>
      <c r="R935" s="40" t="str">
        <f t="shared" si="5"/>
        <v/>
      </c>
    </row>
    <row r="936" ht="14.25" customHeight="1" spans="1:18">
      <c r="A936" s="30" t="s">
        <v>994</v>
      </c>
      <c r="B936" s="17">
        <v>757</v>
      </c>
      <c r="C936" s="17" t="s">
        <v>46</v>
      </c>
      <c r="D936" s="17" t="s">
        <v>76</v>
      </c>
      <c r="E936" s="17" t="s">
        <v>132</v>
      </c>
      <c r="F936" s="31" t="str">
        <f>VLOOKUP(G936,'Policy Type'!$A:$B,2,FALSE)</f>
        <v>Liability</v>
      </c>
      <c r="G936" s="17" t="s">
        <v>38</v>
      </c>
      <c r="H936" s="32">
        <v>45233</v>
      </c>
      <c r="I936" s="32">
        <v>45598</v>
      </c>
      <c r="J936" s="34">
        <v>175100</v>
      </c>
      <c r="K936" s="34">
        <f t="shared" si="239"/>
        <v>31518</v>
      </c>
      <c r="L936" s="34">
        <f t="shared" si="240"/>
        <v>206618</v>
      </c>
      <c r="M936" s="17">
        <f>L936*0.05</f>
        <v>10330.9</v>
      </c>
      <c r="N936" s="17" t="s">
        <v>39</v>
      </c>
      <c r="O936" s="35" t="s">
        <v>49</v>
      </c>
      <c r="P936" s="36" t="str">
        <f t="shared" si="241"/>
        <v>Old Client</v>
      </c>
      <c r="Q936" s="39" t="str">
        <f t="shared" si="4"/>
        <v>Yes</v>
      </c>
      <c r="R936" s="40" t="str">
        <f t="shared" si="5"/>
        <v/>
      </c>
    </row>
    <row r="937" ht="14.25" customHeight="1" spans="1:18">
      <c r="A937" s="30" t="s">
        <v>995</v>
      </c>
      <c r="B937" s="17">
        <v>758</v>
      </c>
      <c r="C937" s="17" t="s">
        <v>42</v>
      </c>
      <c r="D937" s="17" t="s">
        <v>36</v>
      </c>
      <c r="E937" s="17" t="s">
        <v>37</v>
      </c>
      <c r="F937" s="31" t="str">
        <f>VLOOKUP(G937,'Policy Type'!$A:$B,2,FALSE)</f>
        <v>P&amp;C</v>
      </c>
      <c r="G937" s="17" t="s">
        <v>68</v>
      </c>
      <c r="H937" s="32">
        <v>45241</v>
      </c>
      <c r="I937" s="32">
        <v>45606</v>
      </c>
      <c r="J937" s="34">
        <v>1544620</v>
      </c>
      <c r="K937" s="34">
        <f t="shared" si="239"/>
        <v>278031.6</v>
      </c>
      <c r="L937" s="34">
        <f t="shared" si="240"/>
        <v>1822651.6</v>
      </c>
      <c r="M937" s="17">
        <f t="shared" ref="M937:M941" si="258">L937*0.2</f>
        <v>364530.32</v>
      </c>
      <c r="N937" s="17" t="s">
        <v>52</v>
      </c>
      <c r="O937" s="35" t="s">
        <v>53</v>
      </c>
      <c r="P937" s="36" t="str">
        <f t="shared" si="241"/>
        <v>New Client</v>
      </c>
      <c r="Q937" s="39" t="str">
        <f t="shared" si="4"/>
        <v>No</v>
      </c>
      <c r="R937" s="40" t="str">
        <f t="shared" si="5"/>
        <v/>
      </c>
    </row>
    <row r="938" ht="14.25" customHeight="1" spans="1:18">
      <c r="A938" s="30" t="s">
        <v>996</v>
      </c>
      <c r="B938" s="17">
        <v>759</v>
      </c>
      <c r="C938" s="17" t="s">
        <v>35</v>
      </c>
      <c r="D938" s="17" t="s">
        <v>36</v>
      </c>
      <c r="E938" s="17" t="s">
        <v>780</v>
      </c>
      <c r="F938" s="31" t="str">
        <f>VLOOKUP(G938,'Policy Type'!$A:$B,2,FALSE)</f>
        <v>Liability</v>
      </c>
      <c r="G938" s="17" t="s">
        <v>38</v>
      </c>
      <c r="H938" s="32">
        <v>45236</v>
      </c>
      <c r="I938" s="32">
        <v>45417</v>
      </c>
      <c r="J938" s="34">
        <v>128600</v>
      </c>
      <c r="K938" s="34">
        <f t="shared" si="239"/>
        <v>23148</v>
      </c>
      <c r="L938" s="34">
        <f t="shared" si="240"/>
        <v>151748</v>
      </c>
      <c r="M938" s="17">
        <f t="shared" si="258"/>
        <v>30349.6</v>
      </c>
      <c r="N938" s="17" t="s">
        <v>39</v>
      </c>
      <c r="O938" s="35" t="s">
        <v>49</v>
      </c>
      <c r="P938" s="36" t="str">
        <f t="shared" si="241"/>
        <v>New Client</v>
      </c>
      <c r="Q938" s="39" t="str">
        <f t="shared" si="4"/>
        <v>Yes</v>
      </c>
      <c r="R938" s="40" t="str">
        <f t="shared" si="5"/>
        <v/>
      </c>
    </row>
    <row r="939" ht="14.25" customHeight="1" spans="1:18">
      <c r="A939" s="30" t="s">
        <v>997</v>
      </c>
      <c r="B939" s="17">
        <v>760</v>
      </c>
      <c r="C939" s="17" t="s">
        <v>35</v>
      </c>
      <c r="D939" s="17" t="s">
        <v>36</v>
      </c>
      <c r="E939" s="17" t="s">
        <v>43</v>
      </c>
      <c r="F939" s="31" t="str">
        <f>VLOOKUP(G939,'Policy Type'!$A:$B,2,FALSE)</f>
        <v>P&amp;C</v>
      </c>
      <c r="G939" s="17" t="s">
        <v>55</v>
      </c>
      <c r="H939" s="32">
        <v>45254</v>
      </c>
      <c r="I939" s="32">
        <v>45619</v>
      </c>
      <c r="J939" s="34">
        <v>147854</v>
      </c>
      <c r="K939" s="34">
        <f t="shared" si="239"/>
        <v>26613.72</v>
      </c>
      <c r="L939" s="34">
        <f t="shared" si="240"/>
        <v>174467.72</v>
      </c>
      <c r="M939" s="17">
        <f t="shared" si="258"/>
        <v>34893.544</v>
      </c>
      <c r="N939" s="17" t="s">
        <v>52</v>
      </c>
      <c r="O939" s="35" t="s">
        <v>53</v>
      </c>
      <c r="P939" s="36" t="str">
        <f t="shared" si="241"/>
        <v>New Client</v>
      </c>
      <c r="Q939" s="39" t="str">
        <f t="shared" si="4"/>
        <v>No</v>
      </c>
      <c r="R939" s="40" t="str">
        <f t="shared" si="5"/>
        <v/>
      </c>
    </row>
    <row r="940" ht="14.25" customHeight="1" spans="1:18">
      <c r="A940" s="30" t="s">
        <v>998</v>
      </c>
      <c r="B940" s="17">
        <v>761</v>
      </c>
      <c r="C940" s="17" t="s">
        <v>42</v>
      </c>
      <c r="D940" s="17" t="s">
        <v>36</v>
      </c>
      <c r="E940" s="17" t="s">
        <v>60</v>
      </c>
      <c r="F940" s="31" t="str">
        <f>VLOOKUP(G940,'Policy Type'!$A:$B,2,FALSE)</f>
        <v>P&amp;C</v>
      </c>
      <c r="G940" s="17" t="s">
        <v>68</v>
      </c>
      <c r="H940" s="32">
        <v>45237</v>
      </c>
      <c r="I940" s="32">
        <v>45602</v>
      </c>
      <c r="J940" s="34">
        <v>1417298</v>
      </c>
      <c r="K940" s="34">
        <f t="shared" si="239"/>
        <v>255113.64</v>
      </c>
      <c r="L940" s="34">
        <f t="shared" si="240"/>
        <v>1672411.64</v>
      </c>
      <c r="M940" s="17">
        <f t="shared" si="258"/>
        <v>334482.328</v>
      </c>
      <c r="N940" s="17" t="s">
        <v>52</v>
      </c>
      <c r="O940" s="35" t="s">
        <v>53</v>
      </c>
      <c r="P940" s="36" t="str">
        <f t="shared" si="241"/>
        <v>Old Client</v>
      </c>
      <c r="Q940" s="39" t="str">
        <f t="shared" si="4"/>
        <v>Yes</v>
      </c>
      <c r="R940" s="40" t="str">
        <f t="shared" si="5"/>
        <v>Cross-Sold</v>
      </c>
    </row>
    <row r="941" ht="14.25" customHeight="1" spans="1:18">
      <c r="A941" s="30" t="s">
        <v>999</v>
      </c>
      <c r="B941" s="17">
        <v>763</v>
      </c>
      <c r="C941" s="17" t="s">
        <v>42</v>
      </c>
      <c r="D941" s="17" t="s">
        <v>36</v>
      </c>
      <c r="E941" s="17" t="s">
        <v>37</v>
      </c>
      <c r="F941" s="31" t="str">
        <f>VLOOKUP(G941,'Policy Type'!$A:$B,2,FALSE)</f>
        <v>P&amp;C</v>
      </c>
      <c r="G941" s="17" t="s">
        <v>68</v>
      </c>
      <c r="H941" s="32">
        <v>45239</v>
      </c>
      <c r="I941" s="32">
        <v>45604</v>
      </c>
      <c r="J941" s="34">
        <v>584100</v>
      </c>
      <c r="K941" s="34">
        <f t="shared" si="239"/>
        <v>105138</v>
      </c>
      <c r="L941" s="34">
        <f t="shared" si="240"/>
        <v>689238</v>
      </c>
      <c r="M941" s="17">
        <f t="shared" si="258"/>
        <v>137847.6</v>
      </c>
      <c r="N941" s="17" t="s">
        <v>52</v>
      </c>
      <c r="O941" s="35" t="s">
        <v>53</v>
      </c>
      <c r="P941" s="36" t="str">
        <f t="shared" si="241"/>
        <v>New Client</v>
      </c>
      <c r="Q941" s="39" t="str">
        <f t="shared" si="4"/>
        <v>No</v>
      </c>
      <c r="R941" s="40" t="str">
        <f t="shared" si="5"/>
        <v/>
      </c>
    </row>
    <row r="942" ht="14.25" customHeight="1" spans="1:18">
      <c r="A942" s="30" t="s">
        <v>1000</v>
      </c>
      <c r="B942" s="17">
        <v>764</v>
      </c>
      <c r="C942" s="17" t="s">
        <v>46</v>
      </c>
      <c r="D942" s="17" t="s">
        <v>76</v>
      </c>
      <c r="E942" s="17" t="s">
        <v>60</v>
      </c>
      <c r="F942" s="31" t="str">
        <f>VLOOKUP(G942,'Policy Type'!$A:$B,2,FALSE)</f>
        <v>Others</v>
      </c>
      <c r="G942" s="17" t="s">
        <v>170</v>
      </c>
      <c r="H942" s="32">
        <v>45250</v>
      </c>
      <c r="I942" s="32">
        <v>45615</v>
      </c>
      <c r="J942" s="34">
        <v>1994200</v>
      </c>
      <c r="K942" s="34">
        <f t="shared" si="239"/>
        <v>358956</v>
      </c>
      <c r="L942" s="34">
        <f t="shared" si="240"/>
        <v>2353156</v>
      </c>
      <c r="M942" s="17">
        <f t="shared" ref="M942:M943" si="259">L942*0.05</f>
        <v>117657.8</v>
      </c>
      <c r="N942" s="17" t="s">
        <v>52</v>
      </c>
      <c r="O942" s="35" t="s">
        <v>53</v>
      </c>
      <c r="P942" s="36" t="str">
        <f t="shared" si="241"/>
        <v>New Client</v>
      </c>
      <c r="Q942" s="39" t="str">
        <f t="shared" si="4"/>
        <v>No</v>
      </c>
      <c r="R942" s="40" t="str">
        <f t="shared" si="5"/>
        <v/>
      </c>
    </row>
    <row r="943" ht="14.25" customHeight="1" spans="1:18">
      <c r="A943" s="30" t="s">
        <v>1001</v>
      </c>
      <c r="B943" s="17">
        <v>765</v>
      </c>
      <c r="C943" s="17" t="s">
        <v>46</v>
      </c>
      <c r="D943" s="17" t="s">
        <v>47</v>
      </c>
      <c r="E943" s="17" t="s">
        <v>37</v>
      </c>
      <c r="F943" s="31" t="str">
        <f>VLOOKUP(G943,'Policy Type'!$A:$B,2,FALSE)</f>
        <v>Others</v>
      </c>
      <c r="G943" s="17" t="s">
        <v>154</v>
      </c>
      <c r="H943" s="32">
        <v>45246</v>
      </c>
      <c r="I943" s="32">
        <v>45611</v>
      </c>
      <c r="J943" s="34">
        <v>883000</v>
      </c>
      <c r="K943" s="34">
        <f t="shared" si="239"/>
        <v>158940</v>
      </c>
      <c r="L943" s="34">
        <f t="shared" si="240"/>
        <v>1041940</v>
      </c>
      <c r="M943" s="17">
        <f t="shared" si="259"/>
        <v>52097</v>
      </c>
      <c r="N943" s="17" t="s">
        <v>52</v>
      </c>
      <c r="O943" s="35" t="s">
        <v>40</v>
      </c>
      <c r="P943" s="36" t="str">
        <f t="shared" si="241"/>
        <v>New Client</v>
      </c>
      <c r="Q943" s="39" t="str">
        <f t="shared" si="4"/>
        <v>No</v>
      </c>
      <c r="R943" s="40" t="str">
        <f t="shared" si="5"/>
        <v/>
      </c>
    </row>
    <row r="944" ht="14.25" customHeight="1" spans="1:18">
      <c r="A944" s="30" t="s">
        <v>1002</v>
      </c>
      <c r="B944" s="17">
        <v>767</v>
      </c>
      <c r="C944" s="17" t="s">
        <v>35</v>
      </c>
      <c r="D944" s="17" t="s">
        <v>36</v>
      </c>
      <c r="E944" s="17" t="s">
        <v>37</v>
      </c>
      <c r="F944" s="31" t="str">
        <f>VLOOKUP(G944,'Policy Type'!$A:$B,2,FALSE)</f>
        <v>P&amp;C</v>
      </c>
      <c r="G944" s="17" t="s">
        <v>68</v>
      </c>
      <c r="H944" s="32">
        <v>45235</v>
      </c>
      <c r="I944" s="32">
        <v>45600</v>
      </c>
      <c r="J944" s="34">
        <v>1427092</v>
      </c>
      <c r="K944" s="34">
        <f t="shared" si="239"/>
        <v>256876.56</v>
      </c>
      <c r="L944" s="34">
        <f t="shared" si="240"/>
        <v>1683968.56</v>
      </c>
      <c r="M944" s="17">
        <f>L944*0.2</f>
        <v>336793.712</v>
      </c>
      <c r="N944" s="17" t="s">
        <v>52</v>
      </c>
      <c r="O944" s="35" t="s">
        <v>53</v>
      </c>
      <c r="P944" s="36" t="str">
        <f t="shared" si="241"/>
        <v>Old Client</v>
      </c>
      <c r="Q944" s="39" t="str">
        <f t="shared" si="4"/>
        <v>Yes</v>
      </c>
      <c r="R944" s="40" t="str">
        <f t="shared" si="5"/>
        <v>Cross-Sold</v>
      </c>
    </row>
    <row r="945" ht="14.25" customHeight="1" spans="1:18">
      <c r="A945" s="30" t="s">
        <v>1003</v>
      </c>
      <c r="B945" s="17">
        <v>768</v>
      </c>
      <c r="C945" s="17" t="s">
        <v>35</v>
      </c>
      <c r="D945" s="17" t="s">
        <v>36</v>
      </c>
      <c r="E945" s="17" t="s">
        <v>60</v>
      </c>
      <c r="F945" s="31" t="str">
        <f>VLOOKUP(G945,'Policy Type'!$A:$B,2,FALSE)</f>
        <v>Others</v>
      </c>
      <c r="G945" s="17" t="s">
        <v>170</v>
      </c>
      <c r="H945" s="32">
        <v>45247</v>
      </c>
      <c r="I945" s="32">
        <v>45612</v>
      </c>
      <c r="J945" s="34">
        <v>4373700</v>
      </c>
      <c r="K945" s="34">
        <f t="shared" si="239"/>
        <v>787266</v>
      </c>
      <c r="L945" s="34">
        <f t="shared" si="240"/>
        <v>5160966</v>
      </c>
      <c r="M945" s="17">
        <f>L945*0.15</f>
        <v>774144.9</v>
      </c>
      <c r="N945" s="17" t="s">
        <v>52</v>
      </c>
      <c r="O945" s="35" t="s">
        <v>53</v>
      </c>
      <c r="P945" s="36" t="str">
        <f t="shared" si="241"/>
        <v>Old Client</v>
      </c>
      <c r="Q945" s="39" t="str">
        <f t="shared" si="4"/>
        <v>Yes</v>
      </c>
      <c r="R945" s="40" t="str">
        <f t="shared" si="5"/>
        <v>Cross-Sold</v>
      </c>
    </row>
    <row r="946" ht="14.25" customHeight="1" spans="1:18">
      <c r="A946" s="30" t="s">
        <v>1004</v>
      </c>
      <c r="B946" s="17">
        <v>769</v>
      </c>
      <c r="C946" s="17" t="s">
        <v>57</v>
      </c>
      <c r="D946" s="17" t="s">
        <v>36</v>
      </c>
      <c r="E946" s="17" t="s">
        <v>43</v>
      </c>
      <c r="F946" s="31" t="str">
        <f>VLOOKUP(G946,'Policy Type'!$A:$B,2,FALSE)</f>
        <v>P&amp;C</v>
      </c>
      <c r="G946" s="17" t="s">
        <v>72</v>
      </c>
      <c r="H946" s="32">
        <v>45239</v>
      </c>
      <c r="I946" s="32">
        <v>45604</v>
      </c>
      <c r="J946" s="34">
        <v>89100</v>
      </c>
      <c r="K946" s="34">
        <f t="shared" si="239"/>
        <v>16038</v>
      </c>
      <c r="L946" s="34">
        <f t="shared" si="240"/>
        <v>105138</v>
      </c>
      <c r="M946" s="17">
        <f t="shared" ref="M946:M947" si="260">L946*0.2</f>
        <v>21027.6</v>
      </c>
      <c r="N946" s="17" t="s">
        <v>52</v>
      </c>
      <c r="O946" s="35" t="s">
        <v>40</v>
      </c>
      <c r="P946" s="36" t="str">
        <f t="shared" si="241"/>
        <v>New Client</v>
      </c>
      <c r="Q946" s="39" t="str">
        <f t="shared" si="4"/>
        <v>No</v>
      </c>
      <c r="R946" s="40" t="str">
        <f t="shared" si="5"/>
        <v/>
      </c>
    </row>
    <row r="947" ht="14.25" customHeight="1" spans="1:18">
      <c r="A947" s="30" t="s">
        <v>1005</v>
      </c>
      <c r="B947" s="17">
        <v>770</v>
      </c>
      <c r="C947" s="17" t="s">
        <v>35</v>
      </c>
      <c r="D947" s="17" t="s">
        <v>36</v>
      </c>
      <c r="E947" s="17" t="s">
        <v>37</v>
      </c>
      <c r="F947" s="31" t="str">
        <f>VLOOKUP(G947,'Policy Type'!$A:$B,2,FALSE)</f>
        <v>P&amp;C</v>
      </c>
      <c r="G947" s="17" t="s">
        <v>44</v>
      </c>
      <c r="H947" s="32">
        <v>45234</v>
      </c>
      <c r="I947" s="32">
        <v>45599</v>
      </c>
      <c r="J947" s="34">
        <v>383500</v>
      </c>
      <c r="K947" s="34">
        <f t="shared" si="239"/>
        <v>69030</v>
      </c>
      <c r="L947" s="34">
        <f t="shared" si="240"/>
        <v>452530</v>
      </c>
      <c r="M947" s="17">
        <f t="shared" si="260"/>
        <v>90506</v>
      </c>
      <c r="N947" s="17" t="s">
        <v>39</v>
      </c>
      <c r="O947" s="35" t="s">
        <v>49</v>
      </c>
      <c r="P947" s="36" t="str">
        <f t="shared" si="241"/>
        <v>New Client</v>
      </c>
      <c r="Q947" s="39" t="str">
        <f t="shared" si="4"/>
        <v>No</v>
      </c>
      <c r="R947" s="40" t="str">
        <f t="shared" si="5"/>
        <v/>
      </c>
    </row>
    <row r="948" ht="14.25" customHeight="1" spans="1:18">
      <c r="A948" s="30" t="s">
        <v>1006</v>
      </c>
      <c r="B948" s="17">
        <v>771</v>
      </c>
      <c r="C948" s="17" t="s">
        <v>42</v>
      </c>
      <c r="D948" s="17" t="s">
        <v>36</v>
      </c>
      <c r="E948" s="17" t="s">
        <v>37</v>
      </c>
      <c r="F948" s="31" t="str">
        <f>VLOOKUP(G948,'Policy Type'!$A:$B,2,FALSE)</f>
        <v>Others</v>
      </c>
      <c r="G948" s="17" t="s">
        <v>212</v>
      </c>
      <c r="H948" s="32">
        <v>45234</v>
      </c>
      <c r="I948" s="32">
        <v>45599</v>
      </c>
      <c r="J948" s="34">
        <v>1401300</v>
      </c>
      <c r="K948" s="34">
        <f t="shared" si="239"/>
        <v>252234</v>
      </c>
      <c r="L948" s="34">
        <f t="shared" si="240"/>
        <v>1653534</v>
      </c>
      <c r="M948" s="17">
        <f>L948*0.15</f>
        <v>248030.1</v>
      </c>
      <c r="N948" s="17" t="s">
        <v>39</v>
      </c>
      <c r="O948" s="35" t="s">
        <v>49</v>
      </c>
      <c r="P948" s="36" t="str">
        <f t="shared" si="241"/>
        <v>Old Client</v>
      </c>
      <c r="Q948" s="39" t="str">
        <f t="shared" si="4"/>
        <v>Yes</v>
      </c>
      <c r="R948" s="40" t="str">
        <f t="shared" si="5"/>
        <v>Cross-Sold</v>
      </c>
    </row>
    <row r="949" ht="14.25" customHeight="1" spans="1:18">
      <c r="A949" s="30" t="s">
        <v>1007</v>
      </c>
      <c r="B949" s="17">
        <v>771</v>
      </c>
      <c r="C949" s="17" t="s">
        <v>35</v>
      </c>
      <c r="D949" s="17" t="s">
        <v>36</v>
      </c>
      <c r="E949" s="17" t="s">
        <v>37</v>
      </c>
      <c r="F949" s="31" t="str">
        <f>VLOOKUP(G949,'Policy Type'!$A:$B,2,FALSE)</f>
        <v>P&amp;C</v>
      </c>
      <c r="G949" s="17" t="s">
        <v>80</v>
      </c>
      <c r="H949" s="32">
        <v>45234</v>
      </c>
      <c r="I949" s="32">
        <v>45234</v>
      </c>
      <c r="J949" s="34">
        <v>180300</v>
      </c>
      <c r="K949" s="34">
        <f t="shared" si="239"/>
        <v>32454</v>
      </c>
      <c r="L949" s="34">
        <f t="shared" si="240"/>
        <v>212754</v>
      </c>
      <c r="M949" s="17">
        <f>L949*0.2</f>
        <v>42550.8</v>
      </c>
      <c r="N949" s="17" t="s">
        <v>39</v>
      </c>
      <c r="O949" s="35" t="s">
        <v>49</v>
      </c>
      <c r="P949" s="36" t="str">
        <f t="shared" si="241"/>
        <v>Old Client</v>
      </c>
      <c r="Q949" s="39" t="str">
        <f t="shared" si="4"/>
        <v>Yes</v>
      </c>
      <c r="R949" s="40" t="str">
        <f t="shared" si="5"/>
        <v>Cross-Sold</v>
      </c>
    </row>
    <row r="950" ht="14.25" customHeight="1" spans="1:18">
      <c r="A950" s="30" t="s">
        <v>1008</v>
      </c>
      <c r="B950" s="17">
        <v>69</v>
      </c>
      <c r="C950" s="17" t="s">
        <v>42</v>
      </c>
      <c r="D950" s="17" t="s">
        <v>36</v>
      </c>
      <c r="E950" s="17" t="s">
        <v>103</v>
      </c>
      <c r="F950" s="31" t="str">
        <f>VLOOKUP(G950,'Policy Type'!$A:$B,2,FALSE)</f>
        <v>Others</v>
      </c>
      <c r="G950" s="17" t="s">
        <v>212</v>
      </c>
      <c r="H950" s="32">
        <v>45236</v>
      </c>
      <c r="I950" s="32">
        <v>45601</v>
      </c>
      <c r="J950" s="34">
        <v>5902600</v>
      </c>
      <c r="K950" s="34">
        <f t="shared" si="239"/>
        <v>1062468</v>
      </c>
      <c r="L950" s="34">
        <f t="shared" si="240"/>
        <v>6965068</v>
      </c>
      <c r="M950" s="17">
        <f t="shared" ref="M950:M951" si="261">L950*0.15</f>
        <v>1044760.2</v>
      </c>
      <c r="N950" s="17" t="s">
        <v>39</v>
      </c>
      <c r="O950" s="35" t="s">
        <v>49</v>
      </c>
      <c r="P950" s="36" t="str">
        <f t="shared" si="241"/>
        <v>Old Client</v>
      </c>
      <c r="Q950" s="39" t="str">
        <f t="shared" si="4"/>
        <v>Yes</v>
      </c>
      <c r="R950" s="40" t="str">
        <f t="shared" si="5"/>
        <v>Cross-Sold</v>
      </c>
    </row>
    <row r="951" ht="14.25" customHeight="1" spans="1:18">
      <c r="A951" s="30" t="s">
        <v>1009</v>
      </c>
      <c r="B951" s="17">
        <v>772</v>
      </c>
      <c r="C951" s="17" t="s">
        <v>57</v>
      </c>
      <c r="D951" s="17" t="s">
        <v>36</v>
      </c>
      <c r="E951" s="17" t="s">
        <v>103</v>
      </c>
      <c r="F951" s="31" t="str">
        <f>VLOOKUP(G951,'Policy Type'!$A:$B,2,FALSE)</f>
        <v>Others</v>
      </c>
      <c r="G951" s="17" t="s">
        <v>212</v>
      </c>
      <c r="H951" s="32">
        <v>45236</v>
      </c>
      <c r="I951" s="32">
        <v>45601</v>
      </c>
      <c r="J951" s="34">
        <v>17421800</v>
      </c>
      <c r="K951" s="34">
        <f t="shared" si="239"/>
        <v>3135924</v>
      </c>
      <c r="L951" s="34">
        <f t="shared" si="240"/>
        <v>20557724</v>
      </c>
      <c r="M951" s="17">
        <f t="shared" si="261"/>
        <v>3083658.6</v>
      </c>
      <c r="N951" s="17" t="s">
        <v>39</v>
      </c>
      <c r="O951" s="35" t="s">
        <v>49</v>
      </c>
      <c r="P951" s="36" t="str">
        <f t="shared" si="241"/>
        <v>New Client</v>
      </c>
      <c r="Q951" s="39" t="str">
        <f t="shared" si="4"/>
        <v>No</v>
      </c>
      <c r="R951" s="40" t="str">
        <f t="shared" si="5"/>
        <v/>
      </c>
    </row>
    <row r="952" ht="14.25" customHeight="1" spans="1:18">
      <c r="A952" s="30" t="s">
        <v>1010</v>
      </c>
      <c r="B952" s="17">
        <v>773</v>
      </c>
      <c r="C952" s="17" t="s">
        <v>46</v>
      </c>
      <c r="D952" s="17" t="s">
        <v>88</v>
      </c>
      <c r="E952" s="17" t="s">
        <v>382</v>
      </c>
      <c r="F952" s="31" t="str">
        <f>VLOOKUP(G952,'Policy Type'!$A:$B,2,FALSE)</f>
        <v>Others</v>
      </c>
      <c r="G952" s="17" t="s">
        <v>1011</v>
      </c>
      <c r="H952" s="32">
        <v>45233</v>
      </c>
      <c r="I952" s="32">
        <v>45598</v>
      </c>
      <c r="J952" s="34">
        <v>53100000</v>
      </c>
      <c r="K952" s="34">
        <f t="shared" si="239"/>
        <v>9558000</v>
      </c>
      <c r="L952" s="34">
        <f t="shared" si="240"/>
        <v>62658000</v>
      </c>
      <c r="M952" s="17">
        <f>L952*0.05</f>
        <v>3132900</v>
      </c>
      <c r="N952" s="17" t="s">
        <v>39</v>
      </c>
      <c r="O952" s="35" t="s">
        <v>53</v>
      </c>
      <c r="P952" s="36" t="str">
        <f t="shared" si="241"/>
        <v>Old Client</v>
      </c>
      <c r="Q952" s="39" t="str">
        <f t="shared" si="4"/>
        <v>Yes</v>
      </c>
      <c r="R952" s="40" t="str">
        <f t="shared" si="5"/>
        <v>Cross-Sold</v>
      </c>
    </row>
    <row r="953" ht="14.25" customHeight="1" spans="1:18">
      <c r="A953" s="30" t="s">
        <v>1012</v>
      </c>
      <c r="B953" s="17">
        <v>774</v>
      </c>
      <c r="C953" s="17" t="s">
        <v>35</v>
      </c>
      <c r="D953" s="17" t="s">
        <v>36</v>
      </c>
      <c r="E953" s="17" t="s">
        <v>43</v>
      </c>
      <c r="F953" s="31" t="str">
        <f>VLOOKUP(G953,'Policy Type'!$A:$B,2,FALSE)</f>
        <v>P&amp;C</v>
      </c>
      <c r="G953" s="17" t="s">
        <v>68</v>
      </c>
      <c r="H953" s="32">
        <v>45237</v>
      </c>
      <c r="I953" s="32">
        <v>45602</v>
      </c>
      <c r="J953" s="34">
        <v>1161592</v>
      </c>
      <c r="K953" s="34">
        <f t="shared" si="239"/>
        <v>209086.56</v>
      </c>
      <c r="L953" s="34">
        <f t="shared" si="240"/>
        <v>1370678.56</v>
      </c>
      <c r="M953" s="17">
        <f>L953*0.2</f>
        <v>274135.712</v>
      </c>
      <c r="N953" s="17" t="s">
        <v>52</v>
      </c>
      <c r="O953" s="35" t="s">
        <v>53</v>
      </c>
      <c r="P953" s="36" t="str">
        <f t="shared" si="241"/>
        <v>Old Client</v>
      </c>
      <c r="Q953" s="39" t="str">
        <f t="shared" si="4"/>
        <v>No</v>
      </c>
      <c r="R953" s="40" t="str">
        <f t="shared" si="5"/>
        <v/>
      </c>
    </row>
    <row r="954" ht="14.25" customHeight="1" spans="1:18">
      <c r="A954" s="30" t="s">
        <v>1013</v>
      </c>
      <c r="B954" s="17">
        <v>560</v>
      </c>
      <c r="C954" s="17" t="s">
        <v>42</v>
      </c>
      <c r="D954" s="17" t="s">
        <v>36</v>
      </c>
      <c r="E954" s="17" t="s">
        <v>43</v>
      </c>
      <c r="F954" s="31" t="str">
        <f>VLOOKUP(G954,'Policy Type'!$A:$B,2,FALSE)</f>
        <v>Others</v>
      </c>
      <c r="G954" s="17" t="s">
        <v>150</v>
      </c>
      <c r="H954" s="32">
        <v>45234</v>
      </c>
      <c r="I954" s="32">
        <v>45599</v>
      </c>
      <c r="J954" s="34">
        <v>532300</v>
      </c>
      <c r="K954" s="34">
        <f t="shared" si="239"/>
        <v>95814</v>
      </c>
      <c r="L954" s="34">
        <f t="shared" si="240"/>
        <v>628114</v>
      </c>
      <c r="M954" s="17">
        <f t="shared" ref="M954:M955" si="262">L954*0.15</f>
        <v>94217.1</v>
      </c>
      <c r="N954" s="17" t="s">
        <v>52</v>
      </c>
      <c r="O954" s="35" t="s">
        <v>49</v>
      </c>
      <c r="P954" s="36" t="str">
        <f t="shared" si="241"/>
        <v>Old Client</v>
      </c>
      <c r="Q954" s="39" t="str">
        <f t="shared" si="4"/>
        <v>No</v>
      </c>
      <c r="R954" s="40" t="str">
        <f t="shared" si="5"/>
        <v/>
      </c>
    </row>
    <row r="955" ht="14.25" customHeight="1" spans="1:18">
      <c r="A955" s="30" t="s">
        <v>1014</v>
      </c>
      <c r="B955" s="17">
        <v>775</v>
      </c>
      <c r="C955" s="17" t="s">
        <v>57</v>
      </c>
      <c r="D955" s="17" t="s">
        <v>36</v>
      </c>
      <c r="E955" s="17" t="s">
        <v>1015</v>
      </c>
      <c r="F955" s="31" t="str">
        <f>VLOOKUP(G955,'Policy Type'!$A:$B,2,FALSE)</f>
        <v>Others</v>
      </c>
      <c r="G955" s="17" t="s">
        <v>1016</v>
      </c>
      <c r="H955" s="32">
        <v>45242</v>
      </c>
      <c r="I955" s="32">
        <v>45607</v>
      </c>
      <c r="J955" s="34">
        <v>4934200</v>
      </c>
      <c r="K955" s="34">
        <f t="shared" si="239"/>
        <v>888156</v>
      </c>
      <c r="L955" s="34">
        <f t="shared" si="240"/>
        <v>5822356</v>
      </c>
      <c r="M955" s="17">
        <f t="shared" si="262"/>
        <v>873353.4</v>
      </c>
      <c r="N955" s="17" t="s">
        <v>39</v>
      </c>
      <c r="O955" s="35" t="s">
        <v>40</v>
      </c>
      <c r="P955" s="36" t="str">
        <f t="shared" si="241"/>
        <v>New Client</v>
      </c>
      <c r="Q955" s="39" t="str">
        <f t="shared" si="4"/>
        <v>No</v>
      </c>
      <c r="R955" s="40" t="str">
        <f t="shared" si="5"/>
        <v/>
      </c>
    </row>
    <row r="956" ht="14.25" customHeight="1" spans="1:18">
      <c r="A956" s="30" t="s">
        <v>1017</v>
      </c>
      <c r="B956" s="17">
        <v>776</v>
      </c>
      <c r="C956" s="17" t="s">
        <v>46</v>
      </c>
      <c r="D956" s="17" t="s">
        <v>47</v>
      </c>
      <c r="E956" s="17" t="s">
        <v>1015</v>
      </c>
      <c r="F956" s="31" t="str">
        <f>VLOOKUP(G956,'Policy Type'!$A:$B,2,FALSE)</f>
        <v>Others</v>
      </c>
      <c r="G956" s="17" t="s">
        <v>1016</v>
      </c>
      <c r="H956" s="32">
        <v>45235</v>
      </c>
      <c r="I956" s="32">
        <v>45600</v>
      </c>
      <c r="J956" s="34">
        <v>4934200</v>
      </c>
      <c r="K956" s="34">
        <f t="shared" si="239"/>
        <v>888156</v>
      </c>
      <c r="L956" s="34">
        <f t="shared" si="240"/>
        <v>5822356</v>
      </c>
      <c r="M956" s="17">
        <f t="shared" ref="M956:M957" si="263">L956*0.05</f>
        <v>291117.8</v>
      </c>
      <c r="N956" s="17" t="s">
        <v>39</v>
      </c>
      <c r="O956" s="35" t="s">
        <v>40</v>
      </c>
      <c r="P956" s="36" t="str">
        <f t="shared" si="241"/>
        <v>Old Client</v>
      </c>
      <c r="Q956" s="39" t="str">
        <f t="shared" si="4"/>
        <v>Yes</v>
      </c>
      <c r="R956" s="40" t="str">
        <f t="shared" si="5"/>
        <v>Cross-Sold</v>
      </c>
    </row>
    <row r="957" ht="14.25" customHeight="1" spans="1:18">
      <c r="A957" s="30" t="s">
        <v>1018</v>
      </c>
      <c r="B957" s="17">
        <v>776</v>
      </c>
      <c r="C957" s="17" t="s">
        <v>46</v>
      </c>
      <c r="D957" s="17" t="s">
        <v>88</v>
      </c>
      <c r="E957" s="17" t="s">
        <v>1015</v>
      </c>
      <c r="F957" s="31" t="str">
        <f>VLOOKUP(G957,'Policy Type'!$A:$B,2,FALSE)</f>
        <v>Others</v>
      </c>
      <c r="G957" s="17" t="s">
        <v>1016</v>
      </c>
      <c r="H957" s="32">
        <v>45239</v>
      </c>
      <c r="I957" s="32">
        <v>45604</v>
      </c>
      <c r="J957" s="34">
        <v>4934200</v>
      </c>
      <c r="K957" s="34">
        <f t="shared" si="239"/>
        <v>888156</v>
      </c>
      <c r="L957" s="34">
        <f t="shared" si="240"/>
        <v>5822356</v>
      </c>
      <c r="M957" s="17">
        <f t="shared" si="263"/>
        <v>291117.8</v>
      </c>
      <c r="N957" s="17" t="s">
        <v>52</v>
      </c>
      <c r="O957" s="35" t="s">
        <v>40</v>
      </c>
      <c r="P957" s="36" t="str">
        <f t="shared" si="241"/>
        <v>Old Client</v>
      </c>
      <c r="Q957" s="39" t="str">
        <f t="shared" si="4"/>
        <v>Yes</v>
      </c>
      <c r="R957" s="40" t="str">
        <f t="shared" si="5"/>
        <v>Cross-Sold</v>
      </c>
    </row>
    <row r="958" ht="14.25" customHeight="1" spans="1:18">
      <c r="A958" s="30" t="s">
        <v>1019</v>
      </c>
      <c r="B958" s="17">
        <v>777</v>
      </c>
      <c r="C958" s="17" t="s">
        <v>57</v>
      </c>
      <c r="D958" s="17" t="s">
        <v>36</v>
      </c>
      <c r="E958" s="17" t="s">
        <v>284</v>
      </c>
      <c r="F958" s="31" t="str">
        <f>VLOOKUP(G958,'Policy Type'!$A:$B,2,FALSE)</f>
        <v>Liability</v>
      </c>
      <c r="G958" s="17" t="s">
        <v>140</v>
      </c>
      <c r="H958" s="32">
        <v>45233</v>
      </c>
      <c r="I958" s="32">
        <v>45598</v>
      </c>
      <c r="J958" s="34">
        <v>3540000</v>
      </c>
      <c r="K958" s="34">
        <f t="shared" si="239"/>
        <v>637200</v>
      </c>
      <c r="L958" s="34">
        <f t="shared" si="240"/>
        <v>4177200</v>
      </c>
      <c r="M958" s="17">
        <f>L958*0.2</f>
        <v>835440</v>
      </c>
      <c r="N958" s="17" t="s">
        <v>39</v>
      </c>
      <c r="O958" s="35" t="s">
        <v>49</v>
      </c>
      <c r="P958" s="36" t="str">
        <f t="shared" si="241"/>
        <v>Old Client</v>
      </c>
      <c r="Q958" s="39" t="str">
        <f t="shared" si="4"/>
        <v>Yes</v>
      </c>
      <c r="R958" s="40" t="str">
        <f t="shared" si="5"/>
        <v/>
      </c>
    </row>
    <row r="959" ht="14.25" customHeight="1" spans="1:18">
      <c r="A959" s="30" t="s">
        <v>1020</v>
      </c>
      <c r="B959" s="17">
        <v>778</v>
      </c>
      <c r="C959" s="17" t="s">
        <v>42</v>
      </c>
      <c r="D959" s="17" t="s">
        <v>36</v>
      </c>
      <c r="E959" s="17" t="s">
        <v>684</v>
      </c>
      <c r="F959" s="31" t="str">
        <f>VLOOKUP(G959,'Policy Type'!$A:$B,2,FALSE)</f>
        <v>Others</v>
      </c>
      <c r="G959" s="17" t="s">
        <v>478</v>
      </c>
      <c r="H959" s="32">
        <v>45232</v>
      </c>
      <c r="I959" s="32">
        <v>45597</v>
      </c>
      <c r="J959" s="34">
        <v>403100</v>
      </c>
      <c r="K959" s="34">
        <f t="shared" si="239"/>
        <v>72558</v>
      </c>
      <c r="L959" s="34">
        <f t="shared" si="240"/>
        <v>475658</v>
      </c>
      <c r="M959" s="17">
        <f>L959*0.15</f>
        <v>71348.7</v>
      </c>
      <c r="N959" s="17" t="s">
        <v>52</v>
      </c>
      <c r="O959" s="35" t="s">
        <v>40</v>
      </c>
      <c r="P959" s="36" t="str">
        <f t="shared" si="241"/>
        <v>New Client</v>
      </c>
      <c r="Q959" s="39" t="str">
        <f t="shared" si="4"/>
        <v>No</v>
      </c>
      <c r="R959" s="40" t="str">
        <f t="shared" si="5"/>
        <v/>
      </c>
    </row>
    <row r="960" ht="14.25" customHeight="1" spans="1:18">
      <c r="A960" s="30" t="s">
        <v>1021</v>
      </c>
      <c r="B960" s="17">
        <v>779</v>
      </c>
      <c r="C960" s="17" t="s">
        <v>46</v>
      </c>
      <c r="D960" s="17" t="s">
        <v>66</v>
      </c>
      <c r="E960" s="17" t="s">
        <v>108</v>
      </c>
      <c r="F960" s="31" t="str">
        <f>VLOOKUP(G960,'Policy Type'!$A:$B,2,FALSE)</f>
        <v>Liability</v>
      </c>
      <c r="G960" s="17" t="s">
        <v>86</v>
      </c>
      <c r="H960" s="32">
        <v>45230</v>
      </c>
      <c r="I960" s="32">
        <v>45595</v>
      </c>
      <c r="J960" s="34">
        <v>9440000</v>
      </c>
      <c r="K960" s="34">
        <f t="shared" si="239"/>
        <v>1699200</v>
      </c>
      <c r="L960" s="34">
        <f t="shared" si="240"/>
        <v>11139200</v>
      </c>
      <c r="M960" s="17">
        <f>L960*0.05</f>
        <v>556960</v>
      </c>
      <c r="N960" s="17" t="s">
        <v>39</v>
      </c>
      <c r="O960" s="35" t="s">
        <v>49</v>
      </c>
      <c r="P960" s="36" t="str">
        <f t="shared" si="241"/>
        <v>New Client</v>
      </c>
      <c r="Q960" s="39" t="str">
        <f t="shared" si="4"/>
        <v>Yes</v>
      </c>
      <c r="R960" s="40" t="str">
        <f t="shared" si="5"/>
        <v/>
      </c>
    </row>
    <row r="961" ht="14.25" customHeight="1" spans="1:18">
      <c r="A961" s="30" t="s">
        <v>1022</v>
      </c>
      <c r="B961" s="17">
        <v>780</v>
      </c>
      <c r="C961" s="17" t="s">
        <v>35</v>
      </c>
      <c r="D961" s="17" t="s">
        <v>36</v>
      </c>
      <c r="E961" s="17" t="s">
        <v>37</v>
      </c>
      <c r="F961" s="31" t="str">
        <f>VLOOKUP(G961,'Policy Type'!$A:$B,2,FALSE)</f>
        <v>Liability</v>
      </c>
      <c r="G961" s="17" t="s">
        <v>38</v>
      </c>
      <c r="H961" s="32">
        <v>45230</v>
      </c>
      <c r="I961" s="32">
        <v>45260</v>
      </c>
      <c r="J961" s="34">
        <v>176800</v>
      </c>
      <c r="K961" s="34">
        <f t="shared" si="239"/>
        <v>31824</v>
      </c>
      <c r="L961" s="34">
        <f t="shared" si="240"/>
        <v>208624</v>
      </c>
      <c r="M961" s="17">
        <f>L961*0.2</f>
        <v>41724.8</v>
      </c>
      <c r="N961" s="17" t="s">
        <v>39</v>
      </c>
      <c r="O961" s="35" t="s">
        <v>49</v>
      </c>
      <c r="P961" s="36" t="str">
        <f t="shared" si="241"/>
        <v>New Client</v>
      </c>
      <c r="Q961" s="39" t="str">
        <f t="shared" si="4"/>
        <v>Yes</v>
      </c>
      <c r="R961" s="40" t="str">
        <f t="shared" si="5"/>
        <v/>
      </c>
    </row>
    <row r="962" ht="14.25" customHeight="1" spans="1:18">
      <c r="A962" s="30" t="s">
        <v>1023</v>
      </c>
      <c r="B962" s="17">
        <v>781</v>
      </c>
      <c r="C962" s="17" t="s">
        <v>46</v>
      </c>
      <c r="D962" s="17" t="s">
        <v>76</v>
      </c>
      <c r="E962" s="17" t="s">
        <v>43</v>
      </c>
      <c r="F962" s="31" t="str">
        <f>VLOOKUP(G962,'Policy Type'!$A:$B,2,FALSE)</f>
        <v>P&amp;C</v>
      </c>
      <c r="G962" s="17" t="s">
        <v>55</v>
      </c>
      <c r="H962" s="32">
        <v>45215</v>
      </c>
      <c r="I962" s="32">
        <v>45580</v>
      </c>
      <c r="J962" s="34">
        <v>274822</v>
      </c>
      <c r="K962" s="34">
        <f t="shared" si="239"/>
        <v>49467.96</v>
      </c>
      <c r="L962" s="34">
        <f t="shared" si="240"/>
        <v>324289.96</v>
      </c>
      <c r="M962" s="17">
        <f>L962*0.05</f>
        <v>16214.498</v>
      </c>
      <c r="N962" s="17" t="s">
        <v>52</v>
      </c>
      <c r="O962" s="35" t="s">
        <v>53</v>
      </c>
      <c r="P962" s="36" t="str">
        <f t="shared" si="241"/>
        <v>New Client</v>
      </c>
      <c r="Q962" s="39" t="str">
        <f t="shared" si="4"/>
        <v>No</v>
      </c>
      <c r="R962" s="40" t="str">
        <f t="shared" si="5"/>
        <v/>
      </c>
    </row>
    <row r="963" ht="14.25" customHeight="1" spans="1:18">
      <c r="A963" s="30"/>
      <c r="B963" s="17"/>
      <c r="C963" s="17"/>
      <c r="D963" s="17"/>
      <c r="E963" s="17"/>
      <c r="F963" s="31"/>
      <c r="G963" s="17"/>
      <c r="H963" s="32"/>
      <c r="I963" s="32"/>
      <c r="J963" s="34"/>
      <c r="K963" s="34"/>
      <c r="L963" s="17"/>
      <c r="M963" s="17"/>
      <c r="N963" s="17" t="s">
        <v>39</v>
      </c>
      <c r="O963" s="35" t="s">
        <v>277</v>
      </c>
      <c r="P963" s="36"/>
      <c r="Q963" s="39" t="str">
        <f t="shared" si="4"/>
        <v>No</v>
      </c>
      <c r="R963" s="40" t="str">
        <f t="shared" si="5"/>
        <v/>
      </c>
    </row>
    <row r="964" ht="14.25" customHeight="1" spans="1:18">
      <c r="A964" s="30"/>
      <c r="B964" s="17"/>
      <c r="C964" s="17"/>
      <c r="D964" s="17"/>
      <c r="E964" s="17"/>
      <c r="F964" s="31"/>
      <c r="G964" s="17"/>
      <c r="H964" s="32"/>
      <c r="I964" s="32"/>
      <c r="J964" s="34"/>
      <c r="K964" s="34"/>
      <c r="L964" s="17"/>
      <c r="M964" s="17"/>
      <c r="N964" s="17" t="s">
        <v>39</v>
      </c>
      <c r="O964" s="35" t="s">
        <v>277</v>
      </c>
      <c r="P964" s="36"/>
      <c r="Q964" s="39" t="str">
        <f t="shared" si="4"/>
        <v>No</v>
      </c>
      <c r="R964" s="40" t="str">
        <f t="shared" si="5"/>
        <v/>
      </c>
    </row>
    <row r="965" ht="14.25" customHeight="1" spans="1:18">
      <c r="A965" s="30"/>
      <c r="B965" s="17"/>
      <c r="C965" s="17"/>
      <c r="D965" s="17"/>
      <c r="E965" s="17"/>
      <c r="F965" s="31"/>
      <c r="G965" s="17"/>
      <c r="H965" s="32"/>
      <c r="I965" s="32"/>
      <c r="J965" s="34"/>
      <c r="K965" s="34"/>
      <c r="L965" s="17"/>
      <c r="M965" s="17"/>
      <c r="N965" s="17" t="s">
        <v>39</v>
      </c>
      <c r="O965" s="35" t="s">
        <v>277</v>
      </c>
      <c r="P965" s="36"/>
      <c r="Q965" s="39" t="str">
        <f t="shared" si="4"/>
        <v>No</v>
      </c>
      <c r="R965" s="40" t="str">
        <f t="shared" si="5"/>
        <v/>
      </c>
    </row>
    <row r="966" ht="14.25" customHeight="1" spans="1:18">
      <c r="A966" s="30"/>
      <c r="B966" s="17"/>
      <c r="C966" s="17"/>
      <c r="D966" s="17"/>
      <c r="E966" s="17"/>
      <c r="F966" s="31"/>
      <c r="G966" s="17"/>
      <c r="H966" s="32"/>
      <c r="I966" s="32"/>
      <c r="J966" s="34"/>
      <c r="K966" s="34"/>
      <c r="L966" s="17"/>
      <c r="M966" s="17"/>
      <c r="N966" s="17" t="s">
        <v>39</v>
      </c>
      <c r="O966" s="35" t="s">
        <v>277</v>
      </c>
      <c r="P966" s="36"/>
      <c r="Q966" s="39" t="str">
        <f t="shared" si="4"/>
        <v>No</v>
      </c>
      <c r="R966" s="40" t="str">
        <f t="shared" si="5"/>
        <v/>
      </c>
    </row>
    <row r="967" ht="14.25" customHeight="1" spans="1:18">
      <c r="A967" s="30" t="s">
        <v>1024</v>
      </c>
      <c r="B967" s="17">
        <v>402</v>
      </c>
      <c r="C967" s="17" t="s">
        <v>42</v>
      </c>
      <c r="D967" s="17" t="s">
        <v>36</v>
      </c>
      <c r="E967" s="17" t="s">
        <v>37</v>
      </c>
      <c r="F967" s="31" t="str">
        <f>VLOOKUP(G967,'Policy Type'!$A:$B,2,FALSE)</f>
        <v>Liability</v>
      </c>
      <c r="G967" s="17" t="s">
        <v>38</v>
      </c>
      <c r="H967" s="32">
        <v>45236</v>
      </c>
      <c r="I967" s="32">
        <v>45601</v>
      </c>
      <c r="J967" s="34">
        <v>102500</v>
      </c>
      <c r="K967" s="34">
        <f t="shared" ref="K967:K971" si="264">J967*0.18</f>
        <v>18450</v>
      </c>
      <c r="L967" s="34">
        <f t="shared" ref="L967:L971" si="265">J967+K967</f>
        <v>120950</v>
      </c>
      <c r="M967" s="17">
        <f t="shared" ref="M967:M968" si="266">L967*0.2</f>
        <v>24190</v>
      </c>
      <c r="N967" s="17" t="s">
        <v>52</v>
      </c>
      <c r="O967" s="35" t="s">
        <v>49</v>
      </c>
      <c r="P967" s="36" t="str">
        <f t="shared" ref="P967:P971" si="267">IF(COUNTIF(B:B,B967)=1,"New Client","Old Client")</f>
        <v>Old Client</v>
      </c>
      <c r="Q967" s="39" t="str">
        <f t="shared" si="4"/>
        <v>Yes</v>
      </c>
      <c r="R967" s="40" t="str">
        <f t="shared" si="5"/>
        <v/>
      </c>
    </row>
    <row r="968" ht="14.25" customHeight="1" spans="1:18">
      <c r="A968" s="30" t="s">
        <v>1025</v>
      </c>
      <c r="B968" s="17">
        <v>782</v>
      </c>
      <c r="C968" s="17" t="s">
        <v>35</v>
      </c>
      <c r="D968" s="17" t="s">
        <v>36</v>
      </c>
      <c r="E968" s="17" t="s">
        <v>37</v>
      </c>
      <c r="F968" s="31" t="str">
        <f>VLOOKUP(G968,'Policy Type'!$A:$B,2,FALSE)</f>
        <v>Liability</v>
      </c>
      <c r="G968" s="17" t="s">
        <v>94</v>
      </c>
      <c r="H968" s="32">
        <v>45236</v>
      </c>
      <c r="I968" s="32">
        <v>45601</v>
      </c>
      <c r="J968" s="34">
        <v>472000</v>
      </c>
      <c r="K968" s="34">
        <f t="shared" si="264"/>
        <v>84960</v>
      </c>
      <c r="L968" s="34">
        <f t="shared" si="265"/>
        <v>556960</v>
      </c>
      <c r="M968" s="17">
        <f t="shared" si="266"/>
        <v>111392</v>
      </c>
      <c r="N968" s="17" t="s">
        <v>39</v>
      </c>
      <c r="O968" s="35" t="s">
        <v>49</v>
      </c>
      <c r="P968" s="36" t="str">
        <f t="shared" si="267"/>
        <v>New Client</v>
      </c>
      <c r="Q968" s="39" t="str">
        <f t="shared" si="4"/>
        <v>Yes</v>
      </c>
      <c r="R968" s="40" t="str">
        <f t="shared" si="5"/>
        <v/>
      </c>
    </row>
    <row r="969" ht="14.25" customHeight="1" spans="1:18">
      <c r="A969" s="30" t="s">
        <v>1026</v>
      </c>
      <c r="B969" s="17">
        <v>783</v>
      </c>
      <c r="C969" s="17" t="s">
        <v>57</v>
      </c>
      <c r="D969" s="17" t="s">
        <v>36</v>
      </c>
      <c r="E969" s="17" t="s">
        <v>91</v>
      </c>
      <c r="F969" s="31" t="str">
        <f>VLOOKUP(G969,'Policy Type'!$A:$B,2,FALSE)</f>
        <v>Others</v>
      </c>
      <c r="G969" s="17" t="s">
        <v>126</v>
      </c>
      <c r="H969" s="32">
        <v>45244</v>
      </c>
      <c r="I969" s="32">
        <v>45609</v>
      </c>
      <c r="J969" s="34">
        <v>4226600</v>
      </c>
      <c r="K969" s="34">
        <f t="shared" si="264"/>
        <v>760788</v>
      </c>
      <c r="L969" s="34">
        <f t="shared" si="265"/>
        <v>4987388</v>
      </c>
      <c r="M969" s="17">
        <f>L969*0.15</f>
        <v>748108.2</v>
      </c>
      <c r="N969" s="17" t="s">
        <v>39</v>
      </c>
      <c r="O969" s="35" t="s">
        <v>53</v>
      </c>
      <c r="P969" s="36" t="str">
        <f t="shared" si="267"/>
        <v>New Client</v>
      </c>
      <c r="Q969" s="39" t="str">
        <f t="shared" si="4"/>
        <v>No</v>
      </c>
      <c r="R969" s="40" t="str">
        <f t="shared" si="5"/>
        <v/>
      </c>
    </row>
    <row r="970" ht="14.25" customHeight="1" spans="1:18">
      <c r="A970" s="30" t="s">
        <v>1027</v>
      </c>
      <c r="B970" s="17">
        <v>100</v>
      </c>
      <c r="C970" s="17" t="s">
        <v>57</v>
      </c>
      <c r="D970" s="17" t="s">
        <v>36</v>
      </c>
      <c r="E970" s="17" t="s">
        <v>91</v>
      </c>
      <c r="F970" s="31" t="str">
        <f>VLOOKUP(G970,'Policy Type'!$A:$B,2,FALSE)</f>
        <v>P&amp;C</v>
      </c>
      <c r="G970" s="17" t="s">
        <v>44</v>
      </c>
      <c r="H970" s="32">
        <v>45244</v>
      </c>
      <c r="I970" s="32">
        <v>45609</v>
      </c>
      <c r="J970" s="34">
        <v>3186000</v>
      </c>
      <c r="K970" s="34">
        <f t="shared" si="264"/>
        <v>573480</v>
      </c>
      <c r="L970" s="34">
        <f t="shared" si="265"/>
        <v>3759480</v>
      </c>
      <c r="M970" s="17">
        <f t="shared" ref="M970:M971" si="268">L970*0.2</f>
        <v>751896</v>
      </c>
      <c r="N970" s="17" t="s">
        <v>39</v>
      </c>
      <c r="O970" s="35" t="s">
        <v>53</v>
      </c>
      <c r="P970" s="36" t="str">
        <f t="shared" si="267"/>
        <v>Old Client</v>
      </c>
      <c r="Q970" s="39" t="str">
        <f t="shared" si="4"/>
        <v>Yes</v>
      </c>
      <c r="R970" s="40" t="str">
        <f t="shared" si="5"/>
        <v>Cross-Sold</v>
      </c>
    </row>
    <row r="971" ht="14.25" customHeight="1" spans="1:18">
      <c r="A971" s="30" t="s">
        <v>1028</v>
      </c>
      <c r="B971" s="17">
        <v>100</v>
      </c>
      <c r="C971" s="17" t="s">
        <v>35</v>
      </c>
      <c r="D971" s="17" t="s">
        <v>36</v>
      </c>
      <c r="E971" s="17" t="s">
        <v>780</v>
      </c>
      <c r="F971" s="31" t="str">
        <f>VLOOKUP(G971,'Policy Type'!$A:$B,2,FALSE)</f>
        <v>Liability</v>
      </c>
      <c r="G971" s="17" t="s">
        <v>38</v>
      </c>
      <c r="H971" s="32">
        <v>45236</v>
      </c>
      <c r="I971" s="32">
        <v>45601</v>
      </c>
      <c r="J971" s="34">
        <v>200100</v>
      </c>
      <c r="K971" s="34">
        <f t="shared" si="264"/>
        <v>36018</v>
      </c>
      <c r="L971" s="34">
        <f t="shared" si="265"/>
        <v>236118</v>
      </c>
      <c r="M971" s="17">
        <f t="shared" si="268"/>
        <v>47223.6</v>
      </c>
      <c r="N971" s="17" t="s">
        <v>39</v>
      </c>
      <c r="O971" s="35" t="s">
        <v>49</v>
      </c>
      <c r="P971" s="36" t="str">
        <f t="shared" si="267"/>
        <v>Old Client</v>
      </c>
      <c r="Q971" s="39" t="str">
        <f t="shared" si="4"/>
        <v>Yes</v>
      </c>
      <c r="R971" s="40" t="str">
        <f t="shared" si="5"/>
        <v/>
      </c>
    </row>
    <row r="972" ht="14.25" customHeight="1" spans="1:18">
      <c r="A972" s="30"/>
      <c r="B972" s="17"/>
      <c r="C972" s="17"/>
      <c r="D972" s="17"/>
      <c r="E972" s="17"/>
      <c r="F972" s="31"/>
      <c r="G972" s="17"/>
      <c r="H972" s="32"/>
      <c r="I972" s="32"/>
      <c r="J972" s="34"/>
      <c r="K972" s="34"/>
      <c r="L972" s="17"/>
      <c r="M972" s="17"/>
      <c r="N972" s="17" t="s">
        <v>39</v>
      </c>
      <c r="O972" s="35" t="s">
        <v>277</v>
      </c>
      <c r="P972" s="36"/>
      <c r="Q972" s="39" t="str">
        <f t="shared" si="4"/>
        <v>No</v>
      </c>
      <c r="R972" s="40" t="str">
        <f t="shared" si="5"/>
        <v/>
      </c>
    </row>
    <row r="973" ht="14.25" customHeight="1" spans="1:18">
      <c r="A973" s="30" t="s">
        <v>1029</v>
      </c>
      <c r="B973" s="17">
        <v>134</v>
      </c>
      <c r="C973" s="17" t="s">
        <v>42</v>
      </c>
      <c r="D973" s="17" t="s">
        <v>36</v>
      </c>
      <c r="E973" s="17" t="s">
        <v>132</v>
      </c>
      <c r="F973" s="31" t="str">
        <f>VLOOKUP(G973,'Policy Type'!$A:$B,2,FALSE)</f>
        <v>P&amp;C</v>
      </c>
      <c r="G973" s="17" t="s">
        <v>68</v>
      </c>
      <c r="H973" s="32">
        <v>45248</v>
      </c>
      <c r="I973" s="32">
        <v>45613</v>
      </c>
      <c r="J973" s="34">
        <v>956036</v>
      </c>
      <c r="K973" s="34">
        <f t="shared" ref="K973:K977" si="269">J973*0.18</f>
        <v>172086.48</v>
      </c>
      <c r="L973" s="34">
        <f t="shared" ref="L973:L977" si="270">J973+K973</f>
        <v>1128122.48</v>
      </c>
      <c r="M973" s="17">
        <f t="shared" ref="M973:M977" si="271">L973*0.2</f>
        <v>225624.496</v>
      </c>
      <c r="N973" s="17" t="s">
        <v>39</v>
      </c>
      <c r="O973" s="35" t="s">
        <v>53</v>
      </c>
      <c r="P973" s="36" t="str">
        <f t="shared" ref="P973:P977" si="272">IF(COUNTIF(B:B,B973)=1,"New Client","Old Client")</f>
        <v>Old Client</v>
      </c>
      <c r="Q973" s="39" t="str">
        <f t="shared" si="4"/>
        <v>Yes</v>
      </c>
      <c r="R973" s="40" t="str">
        <f t="shared" si="5"/>
        <v>Cross-Sold</v>
      </c>
    </row>
    <row r="974" ht="14.25" customHeight="1" spans="1:18">
      <c r="A974" s="30" t="s">
        <v>1030</v>
      </c>
      <c r="B974" s="17">
        <v>785</v>
      </c>
      <c r="C974" s="17" t="s">
        <v>57</v>
      </c>
      <c r="D974" s="17" t="s">
        <v>36</v>
      </c>
      <c r="E974" s="17" t="s">
        <v>132</v>
      </c>
      <c r="F974" s="31" t="str">
        <f>VLOOKUP(G974,'Policy Type'!$A:$B,2,FALSE)</f>
        <v>P&amp;C</v>
      </c>
      <c r="G974" s="17" t="s">
        <v>68</v>
      </c>
      <c r="H974" s="32">
        <v>45247</v>
      </c>
      <c r="I974" s="32">
        <v>45612</v>
      </c>
      <c r="J974" s="34">
        <v>1654800</v>
      </c>
      <c r="K974" s="34">
        <f t="shared" si="269"/>
        <v>297864</v>
      </c>
      <c r="L974" s="34">
        <f t="shared" si="270"/>
        <v>1952664</v>
      </c>
      <c r="M974" s="17">
        <f t="shared" si="271"/>
        <v>390532.8</v>
      </c>
      <c r="N974" s="17" t="s">
        <v>52</v>
      </c>
      <c r="O974" s="35" t="s">
        <v>53</v>
      </c>
      <c r="P974" s="36" t="str">
        <f t="shared" si="272"/>
        <v>Old Client</v>
      </c>
      <c r="Q974" s="39" t="str">
        <f t="shared" si="4"/>
        <v>Yes</v>
      </c>
      <c r="R974" s="40" t="str">
        <f t="shared" si="5"/>
        <v>Cross-Sold</v>
      </c>
    </row>
    <row r="975" ht="14.25" customHeight="1" spans="1:18">
      <c r="A975" s="30" t="s">
        <v>1031</v>
      </c>
      <c r="B975" s="17">
        <v>786</v>
      </c>
      <c r="C975" s="17" t="s">
        <v>57</v>
      </c>
      <c r="D975" s="17" t="s">
        <v>36</v>
      </c>
      <c r="E975" s="17" t="s">
        <v>84</v>
      </c>
      <c r="F975" s="31" t="str">
        <f>VLOOKUP(G975,'Policy Type'!$A:$B,2,FALSE)</f>
        <v>Liability</v>
      </c>
      <c r="G975" s="17" t="s">
        <v>101</v>
      </c>
      <c r="H975" s="32">
        <v>45236</v>
      </c>
      <c r="I975" s="32">
        <v>45601</v>
      </c>
      <c r="J975" s="34">
        <v>354000</v>
      </c>
      <c r="K975" s="34">
        <f t="shared" si="269"/>
        <v>63720</v>
      </c>
      <c r="L975" s="34">
        <f t="shared" si="270"/>
        <v>417720</v>
      </c>
      <c r="M975" s="17">
        <f t="shared" si="271"/>
        <v>83544</v>
      </c>
      <c r="N975" s="17" t="s">
        <v>39</v>
      </c>
      <c r="O975" s="35" t="s">
        <v>49</v>
      </c>
      <c r="P975" s="36" t="str">
        <f t="shared" si="272"/>
        <v>New Client</v>
      </c>
      <c r="Q975" s="39" t="str">
        <f t="shared" si="4"/>
        <v>Yes</v>
      </c>
      <c r="R975" s="40" t="str">
        <f t="shared" si="5"/>
        <v/>
      </c>
    </row>
    <row r="976" ht="14.25" customHeight="1" spans="1:18">
      <c r="A976" s="30" t="s">
        <v>1032</v>
      </c>
      <c r="B976" s="17">
        <v>787</v>
      </c>
      <c r="C976" s="17" t="s">
        <v>42</v>
      </c>
      <c r="D976" s="17" t="s">
        <v>36</v>
      </c>
      <c r="E976" s="17" t="s">
        <v>60</v>
      </c>
      <c r="F976" s="31" t="str">
        <f>VLOOKUP(G976,'Policy Type'!$A:$B,2,FALSE)</f>
        <v>P&amp;C</v>
      </c>
      <c r="G976" s="17" t="s">
        <v>98</v>
      </c>
      <c r="H976" s="32">
        <v>45239</v>
      </c>
      <c r="I976" s="32">
        <v>45604</v>
      </c>
      <c r="J976" s="34">
        <v>877300</v>
      </c>
      <c r="K976" s="34">
        <f t="shared" si="269"/>
        <v>157914</v>
      </c>
      <c r="L976" s="34">
        <f t="shared" si="270"/>
        <v>1035214</v>
      </c>
      <c r="M976" s="17">
        <f t="shared" si="271"/>
        <v>207042.8</v>
      </c>
      <c r="N976" s="17" t="s">
        <v>39</v>
      </c>
      <c r="O976" s="35" t="s">
        <v>53</v>
      </c>
      <c r="P976" s="36" t="str">
        <f t="shared" si="272"/>
        <v>Old Client</v>
      </c>
      <c r="Q976" s="39" t="str">
        <f t="shared" si="4"/>
        <v>No</v>
      </c>
      <c r="R976" s="40" t="str">
        <f t="shared" si="5"/>
        <v/>
      </c>
    </row>
    <row r="977" ht="14.25" customHeight="1" spans="1:18">
      <c r="A977" s="30" t="s">
        <v>1033</v>
      </c>
      <c r="B977" s="17">
        <v>788</v>
      </c>
      <c r="C977" s="17" t="s">
        <v>35</v>
      </c>
      <c r="D977" s="17" t="s">
        <v>36</v>
      </c>
      <c r="E977" s="17" t="s">
        <v>60</v>
      </c>
      <c r="F977" s="31" t="str">
        <f>VLOOKUP(G977,'Policy Type'!$A:$B,2,FALSE)</f>
        <v>P&amp;C</v>
      </c>
      <c r="G977" s="17" t="s">
        <v>44</v>
      </c>
      <c r="H977" s="32">
        <v>45239</v>
      </c>
      <c r="I977" s="32">
        <v>45604</v>
      </c>
      <c r="J977" s="34">
        <v>294900</v>
      </c>
      <c r="K977" s="34">
        <f t="shared" si="269"/>
        <v>53082</v>
      </c>
      <c r="L977" s="34">
        <f t="shared" si="270"/>
        <v>347982</v>
      </c>
      <c r="M977" s="17">
        <f t="shared" si="271"/>
        <v>69596.4</v>
      </c>
      <c r="N977" s="17" t="s">
        <v>39</v>
      </c>
      <c r="O977" s="35" t="s">
        <v>53</v>
      </c>
      <c r="P977" s="36" t="str">
        <f t="shared" si="272"/>
        <v>New Client</v>
      </c>
      <c r="Q977" s="39" t="str">
        <f t="shared" si="4"/>
        <v>No</v>
      </c>
      <c r="R977" s="40" t="str">
        <f t="shared" si="5"/>
        <v/>
      </c>
    </row>
    <row r="978" ht="14.25" customHeight="1" spans="1:18">
      <c r="A978" s="30"/>
      <c r="B978" s="17"/>
      <c r="C978" s="17"/>
      <c r="D978" s="17"/>
      <c r="E978" s="17"/>
      <c r="F978" s="31"/>
      <c r="G978" s="17"/>
      <c r="H978" s="32"/>
      <c r="I978" s="32"/>
      <c r="J978" s="34"/>
      <c r="K978" s="34"/>
      <c r="L978" s="17"/>
      <c r="M978" s="17"/>
      <c r="N978" s="17" t="s">
        <v>39</v>
      </c>
      <c r="O978" s="35" t="s">
        <v>277</v>
      </c>
      <c r="P978" s="36"/>
      <c r="Q978" s="39" t="str">
        <f t="shared" si="4"/>
        <v>No</v>
      </c>
      <c r="R978" s="40" t="str">
        <f t="shared" si="5"/>
        <v/>
      </c>
    </row>
    <row r="979" ht="14.25" customHeight="1" spans="1:18">
      <c r="A979" s="30" t="s">
        <v>1034</v>
      </c>
      <c r="B979" s="17">
        <v>66</v>
      </c>
      <c r="C979" s="17" t="s">
        <v>35</v>
      </c>
      <c r="D979" s="17" t="s">
        <v>36</v>
      </c>
      <c r="E979" s="17" t="s">
        <v>37</v>
      </c>
      <c r="F979" s="31" t="str">
        <f>VLOOKUP(G979,'Policy Type'!$A:$B,2,FALSE)</f>
        <v>Liability</v>
      </c>
      <c r="G979" s="17" t="s">
        <v>38</v>
      </c>
      <c r="H979" s="32">
        <v>45236</v>
      </c>
      <c r="I979" s="32">
        <v>45601</v>
      </c>
      <c r="J979" s="34">
        <v>115800</v>
      </c>
      <c r="K979" s="34">
        <f t="shared" ref="K979:K1098" si="273">J979*0.18</f>
        <v>20844</v>
      </c>
      <c r="L979" s="34">
        <f t="shared" ref="L979:L1098" si="274">J979+K979</f>
        <v>136644</v>
      </c>
      <c r="M979" s="17">
        <f t="shared" ref="M979:M980" si="275">L979*0.2</f>
        <v>27328.8</v>
      </c>
      <c r="N979" s="17" t="s">
        <v>39</v>
      </c>
      <c r="O979" s="35" t="s">
        <v>49</v>
      </c>
      <c r="P979" s="36" t="str">
        <f t="shared" ref="P979:P1098" si="276">IF(COUNTIF(B:B,B979)=1,"New Client","Old Client")</f>
        <v>Old Client</v>
      </c>
      <c r="Q979" s="39" t="str">
        <f t="shared" si="4"/>
        <v>Yes</v>
      </c>
      <c r="R979" s="40" t="str">
        <f t="shared" si="5"/>
        <v/>
      </c>
    </row>
    <row r="980" ht="14.25" customHeight="1" spans="1:18">
      <c r="A980" s="30" t="s">
        <v>1035</v>
      </c>
      <c r="B980" s="17">
        <v>789</v>
      </c>
      <c r="C980" s="17" t="s">
        <v>57</v>
      </c>
      <c r="D980" s="17" t="s">
        <v>36</v>
      </c>
      <c r="E980" s="17" t="s">
        <v>84</v>
      </c>
      <c r="F980" s="31" t="str">
        <f>VLOOKUP(G980,'Policy Type'!$A:$B,2,FALSE)</f>
        <v>Liability</v>
      </c>
      <c r="G980" s="17" t="s">
        <v>101</v>
      </c>
      <c r="H980" s="32">
        <v>45237</v>
      </c>
      <c r="I980" s="32">
        <v>45602</v>
      </c>
      <c r="J980" s="34">
        <v>708000</v>
      </c>
      <c r="K980" s="34">
        <f t="shared" si="273"/>
        <v>127440</v>
      </c>
      <c r="L980" s="34">
        <f t="shared" si="274"/>
        <v>835440</v>
      </c>
      <c r="M980" s="17">
        <f t="shared" si="275"/>
        <v>167088</v>
      </c>
      <c r="N980" s="17" t="s">
        <v>39</v>
      </c>
      <c r="O980" s="35" t="s">
        <v>49</v>
      </c>
      <c r="P980" s="36" t="str">
        <f t="shared" si="276"/>
        <v>New Client</v>
      </c>
      <c r="Q980" s="39" t="str">
        <f t="shared" si="4"/>
        <v>Yes</v>
      </c>
      <c r="R980" s="40" t="str">
        <f t="shared" si="5"/>
        <v/>
      </c>
    </row>
    <row r="981" ht="14.25" customHeight="1" spans="1:18">
      <c r="A981" s="30" t="s">
        <v>1036</v>
      </c>
      <c r="B981" s="17">
        <v>790</v>
      </c>
      <c r="C981" s="17" t="s">
        <v>42</v>
      </c>
      <c r="D981" s="17" t="s">
        <v>36</v>
      </c>
      <c r="E981" s="17" t="s">
        <v>37</v>
      </c>
      <c r="F981" s="31" t="str">
        <f>VLOOKUP(G981,'Policy Type'!$A:$B,2,FALSE)</f>
        <v>Others</v>
      </c>
      <c r="G981" s="17" t="s">
        <v>245</v>
      </c>
      <c r="H981" s="32">
        <v>45252</v>
      </c>
      <c r="I981" s="32">
        <v>45617</v>
      </c>
      <c r="J981" s="34">
        <v>1537400</v>
      </c>
      <c r="K981" s="34">
        <f t="shared" si="273"/>
        <v>276732</v>
      </c>
      <c r="L981" s="34">
        <f t="shared" si="274"/>
        <v>1814132</v>
      </c>
      <c r="M981" s="17">
        <f t="shared" ref="M981:M982" si="277">L981*0.15</f>
        <v>272119.8</v>
      </c>
      <c r="N981" s="17" t="s">
        <v>52</v>
      </c>
      <c r="O981" s="35" t="s">
        <v>53</v>
      </c>
      <c r="P981" s="36" t="str">
        <f t="shared" si="276"/>
        <v>Old Client</v>
      </c>
      <c r="Q981" s="39" t="str">
        <f t="shared" si="4"/>
        <v>Yes</v>
      </c>
      <c r="R981" s="40" t="str">
        <f t="shared" si="5"/>
        <v>Cross-Sold</v>
      </c>
    </row>
    <row r="982" ht="14.25" customHeight="1" spans="1:18">
      <c r="A982" s="30" t="s">
        <v>1037</v>
      </c>
      <c r="B982" s="17">
        <v>791</v>
      </c>
      <c r="C982" s="17" t="s">
        <v>35</v>
      </c>
      <c r="D982" s="17" t="s">
        <v>36</v>
      </c>
      <c r="E982" s="17" t="s">
        <v>37</v>
      </c>
      <c r="F982" s="31" t="str">
        <f>VLOOKUP(G982,'Policy Type'!$A:$B,2,FALSE)</f>
        <v>Others</v>
      </c>
      <c r="G982" s="17" t="s">
        <v>245</v>
      </c>
      <c r="H982" s="32">
        <v>45240</v>
      </c>
      <c r="I982" s="32">
        <v>45605</v>
      </c>
      <c r="J982" s="34">
        <v>781100</v>
      </c>
      <c r="K982" s="34">
        <f t="shared" si="273"/>
        <v>140598</v>
      </c>
      <c r="L982" s="34">
        <f t="shared" si="274"/>
        <v>921698</v>
      </c>
      <c r="M982" s="17">
        <f t="shared" si="277"/>
        <v>138254.7</v>
      </c>
      <c r="N982" s="17" t="s">
        <v>52</v>
      </c>
      <c r="O982" s="35" t="s">
        <v>53</v>
      </c>
      <c r="P982" s="36" t="str">
        <f t="shared" si="276"/>
        <v>Old Client</v>
      </c>
      <c r="Q982" s="39" t="str">
        <f t="shared" si="4"/>
        <v>No</v>
      </c>
      <c r="R982" s="40" t="str">
        <f t="shared" si="5"/>
        <v/>
      </c>
    </row>
    <row r="983" ht="14.25" customHeight="1" spans="1:18">
      <c r="A983" s="30" t="s">
        <v>1038</v>
      </c>
      <c r="B983" s="17">
        <v>272</v>
      </c>
      <c r="C983" s="17" t="s">
        <v>35</v>
      </c>
      <c r="D983" s="17" t="s">
        <v>36</v>
      </c>
      <c r="E983" s="17" t="s">
        <v>43</v>
      </c>
      <c r="F983" s="31" t="str">
        <f>VLOOKUP(G983,'Policy Type'!$A:$B,2,FALSE)</f>
        <v>P&amp;C</v>
      </c>
      <c r="G983" s="17" t="s">
        <v>55</v>
      </c>
      <c r="H983" s="32">
        <v>45243</v>
      </c>
      <c r="I983" s="32">
        <v>45608</v>
      </c>
      <c r="J983" s="34">
        <v>97114</v>
      </c>
      <c r="K983" s="34">
        <f t="shared" si="273"/>
        <v>17480.52</v>
      </c>
      <c r="L983" s="34">
        <f t="shared" si="274"/>
        <v>114594.52</v>
      </c>
      <c r="M983" s="17">
        <f>L983*0.2</f>
        <v>22918.904</v>
      </c>
      <c r="N983" s="17" t="s">
        <v>39</v>
      </c>
      <c r="O983" s="35" t="s">
        <v>53</v>
      </c>
      <c r="P983" s="36" t="str">
        <f t="shared" si="276"/>
        <v>Old Client</v>
      </c>
      <c r="Q983" s="39" t="str">
        <f t="shared" si="4"/>
        <v>Yes</v>
      </c>
      <c r="R983" s="40" t="str">
        <f t="shared" si="5"/>
        <v>Cross-Sold</v>
      </c>
    </row>
    <row r="984" ht="14.25" customHeight="1" spans="1:18">
      <c r="A984" s="30" t="s">
        <v>1039</v>
      </c>
      <c r="B984" s="17">
        <v>287</v>
      </c>
      <c r="C984" s="17" t="s">
        <v>42</v>
      </c>
      <c r="D984" s="17" t="s">
        <v>36</v>
      </c>
      <c r="E984" s="17" t="s">
        <v>763</v>
      </c>
      <c r="F984" s="31" t="str">
        <f>VLOOKUP(G984,'Policy Type'!$A:$B,2,FALSE)</f>
        <v>Others</v>
      </c>
      <c r="G984" s="17" t="s">
        <v>764</v>
      </c>
      <c r="H984" s="32">
        <v>45241</v>
      </c>
      <c r="I984" s="32">
        <v>45606</v>
      </c>
      <c r="J984" s="34">
        <v>4198300</v>
      </c>
      <c r="K984" s="34">
        <f t="shared" si="273"/>
        <v>755694</v>
      </c>
      <c r="L984" s="34">
        <f t="shared" si="274"/>
        <v>4953994</v>
      </c>
      <c r="M984" s="17">
        <f>L984*0.15</f>
        <v>743099.1</v>
      </c>
      <c r="N984" s="17" t="s">
        <v>52</v>
      </c>
      <c r="O984" s="35" t="s">
        <v>53</v>
      </c>
      <c r="P984" s="36" t="str">
        <f t="shared" si="276"/>
        <v>Old Client</v>
      </c>
      <c r="Q984" s="39" t="str">
        <f t="shared" si="4"/>
        <v>No</v>
      </c>
      <c r="R984" s="40" t="str">
        <f t="shared" si="5"/>
        <v/>
      </c>
    </row>
    <row r="985" ht="14.25" customHeight="1" spans="1:18">
      <c r="A985" s="30" t="s">
        <v>1040</v>
      </c>
      <c r="B985" s="17">
        <v>792</v>
      </c>
      <c r="C985" s="17" t="s">
        <v>57</v>
      </c>
      <c r="D985" s="17" t="s">
        <v>36</v>
      </c>
      <c r="E985" s="17" t="s">
        <v>37</v>
      </c>
      <c r="F985" s="31" t="str">
        <f>VLOOKUP(G985,'Policy Type'!$A:$B,2,FALSE)</f>
        <v>Liability</v>
      </c>
      <c r="G985" s="17" t="s">
        <v>38</v>
      </c>
      <c r="H985" s="32">
        <v>45237</v>
      </c>
      <c r="I985" s="32">
        <v>45602</v>
      </c>
      <c r="J985" s="34">
        <v>52000</v>
      </c>
      <c r="K985" s="34">
        <f t="shared" si="273"/>
        <v>9360</v>
      </c>
      <c r="L985" s="34">
        <f t="shared" si="274"/>
        <v>61360</v>
      </c>
      <c r="M985" s="17">
        <f>L985*0.2</f>
        <v>12272</v>
      </c>
      <c r="N985" s="17" t="s">
        <v>39</v>
      </c>
      <c r="O985" s="35" t="s">
        <v>49</v>
      </c>
      <c r="P985" s="36" t="str">
        <f t="shared" si="276"/>
        <v>New Client</v>
      </c>
      <c r="Q985" s="39" t="str">
        <f t="shared" si="4"/>
        <v>Yes</v>
      </c>
      <c r="R985" s="40" t="str">
        <f t="shared" si="5"/>
        <v/>
      </c>
    </row>
    <row r="986" ht="14.25" customHeight="1" spans="1:18">
      <c r="A986" s="30" t="s">
        <v>1041</v>
      </c>
      <c r="B986" s="17">
        <v>793</v>
      </c>
      <c r="C986" s="17" t="s">
        <v>46</v>
      </c>
      <c r="D986" s="17" t="s">
        <v>66</v>
      </c>
      <c r="E986" s="17" t="s">
        <v>37</v>
      </c>
      <c r="F986" s="31" t="str">
        <f>VLOOKUP(G986,'Policy Type'!$A:$B,2,FALSE)</f>
        <v>Others</v>
      </c>
      <c r="G986" s="17" t="s">
        <v>212</v>
      </c>
      <c r="H986" s="32">
        <v>45238</v>
      </c>
      <c r="I986" s="32">
        <v>45603</v>
      </c>
      <c r="J986" s="34">
        <v>5174000</v>
      </c>
      <c r="K986" s="34">
        <f t="shared" si="273"/>
        <v>931320</v>
      </c>
      <c r="L986" s="34">
        <f t="shared" si="274"/>
        <v>6105320</v>
      </c>
      <c r="M986" s="17">
        <f>L986*0.05</f>
        <v>305266</v>
      </c>
      <c r="N986" s="17" t="s">
        <v>39</v>
      </c>
      <c r="O986" s="35" t="s">
        <v>53</v>
      </c>
      <c r="P986" s="36" t="str">
        <f t="shared" si="276"/>
        <v>New Client</v>
      </c>
      <c r="Q986" s="39" t="str">
        <f t="shared" si="4"/>
        <v>No</v>
      </c>
      <c r="R986" s="40" t="str">
        <f t="shared" si="5"/>
        <v/>
      </c>
    </row>
    <row r="987" ht="14.25" customHeight="1" spans="1:18">
      <c r="A987" s="30" t="s">
        <v>1042</v>
      </c>
      <c r="B987" s="17">
        <v>794</v>
      </c>
      <c r="C987" s="17" t="s">
        <v>35</v>
      </c>
      <c r="D987" s="17" t="s">
        <v>36</v>
      </c>
      <c r="E987" s="17" t="s">
        <v>37</v>
      </c>
      <c r="F987" s="31" t="str">
        <f>VLOOKUP(G987,'Policy Type'!$A:$B,2,FALSE)</f>
        <v>P&amp;C</v>
      </c>
      <c r="G987" s="17" t="s">
        <v>44</v>
      </c>
      <c r="H987" s="32">
        <v>45238</v>
      </c>
      <c r="I987" s="32">
        <v>45603</v>
      </c>
      <c r="J987" s="34">
        <v>472000</v>
      </c>
      <c r="K987" s="34">
        <f t="shared" si="273"/>
        <v>84960</v>
      </c>
      <c r="L987" s="34">
        <f t="shared" si="274"/>
        <v>556960</v>
      </c>
      <c r="M987" s="17">
        <f>L987*0.2</f>
        <v>111392</v>
      </c>
      <c r="N987" s="17" t="s">
        <v>39</v>
      </c>
      <c r="O987" s="35" t="s">
        <v>53</v>
      </c>
      <c r="P987" s="36" t="str">
        <f t="shared" si="276"/>
        <v>Old Client</v>
      </c>
      <c r="Q987" s="39" t="str">
        <f t="shared" si="4"/>
        <v>No</v>
      </c>
      <c r="R987" s="40" t="str">
        <f t="shared" si="5"/>
        <v/>
      </c>
    </row>
    <row r="988" ht="14.25" customHeight="1" spans="1:18">
      <c r="A988" s="30" t="s">
        <v>1043</v>
      </c>
      <c r="B988" s="17">
        <v>794</v>
      </c>
      <c r="C988" s="17" t="s">
        <v>46</v>
      </c>
      <c r="D988" s="17" t="s">
        <v>88</v>
      </c>
      <c r="E988" s="17" t="s">
        <v>37</v>
      </c>
      <c r="F988" s="31" t="str">
        <f>VLOOKUP(G988,'Policy Type'!$A:$B,2,FALSE)</f>
        <v>P&amp;C</v>
      </c>
      <c r="G988" s="17" t="s">
        <v>68</v>
      </c>
      <c r="H988" s="32">
        <v>45265</v>
      </c>
      <c r="I988" s="32">
        <v>45630</v>
      </c>
      <c r="J988" s="34">
        <v>971730</v>
      </c>
      <c r="K988" s="34">
        <f t="shared" si="273"/>
        <v>174911.4</v>
      </c>
      <c r="L988" s="34">
        <f t="shared" si="274"/>
        <v>1146641.4</v>
      </c>
      <c r="M988" s="17">
        <f>L988*0.05</f>
        <v>57332.07</v>
      </c>
      <c r="N988" s="17" t="s">
        <v>52</v>
      </c>
      <c r="O988" s="35" t="s">
        <v>40</v>
      </c>
      <c r="P988" s="36" t="str">
        <f t="shared" si="276"/>
        <v>Old Client</v>
      </c>
      <c r="Q988" s="39" t="str">
        <f t="shared" si="4"/>
        <v>No</v>
      </c>
      <c r="R988" s="40" t="str">
        <f t="shared" si="5"/>
        <v/>
      </c>
    </row>
    <row r="989" ht="14.25" customHeight="1" spans="1:18">
      <c r="A989" s="30" t="s">
        <v>1044</v>
      </c>
      <c r="B989" s="17">
        <v>795</v>
      </c>
      <c r="C989" s="17" t="s">
        <v>35</v>
      </c>
      <c r="D989" s="17" t="s">
        <v>36</v>
      </c>
      <c r="E989" s="17" t="s">
        <v>60</v>
      </c>
      <c r="F989" s="31" t="str">
        <f>VLOOKUP(G989,'Policy Type'!$A:$B,2,FALSE)</f>
        <v>P&amp;C</v>
      </c>
      <c r="G989" s="17" t="s">
        <v>55</v>
      </c>
      <c r="H989" s="32">
        <v>45237</v>
      </c>
      <c r="I989" s="32">
        <v>45602</v>
      </c>
      <c r="J989" s="34">
        <v>1960688</v>
      </c>
      <c r="K989" s="34">
        <f t="shared" si="273"/>
        <v>352923.84</v>
      </c>
      <c r="L989" s="34">
        <f t="shared" si="274"/>
        <v>2313611.84</v>
      </c>
      <c r="M989" s="17">
        <f>L989*0.2</f>
        <v>462722.368</v>
      </c>
      <c r="N989" s="17" t="s">
        <v>52</v>
      </c>
      <c r="O989" s="35" t="s">
        <v>49</v>
      </c>
      <c r="P989" s="36" t="str">
        <f t="shared" si="276"/>
        <v>New Client</v>
      </c>
      <c r="Q989" s="39" t="str">
        <f t="shared" si="4"/>
        <v>No</v>
      </c>
      <c r="R989" s="40" t="str">
        <f t="shared" si="5"/>
        <v/>
      </c>
    </row>
    <row r="990" ht="14.25" customHeight="1" spans="1:18">
      <c r="A990" s="30" t="s">
        <v>1045</v>
      </c>
      <c r="B990" s="17">
        <v>796</v>
      </c>
      <c r="C990" s="17" t="s">
        <v>46</v>
      </c>
      <c r="D990" s="17" t="s">
        <v>76</v>
      </c>
      <c r="E990" s="17" t="s">
        <v>60</v>
      </c>
      <c r="F990" s="31" t="str">
        <f>VLOOKUP(G990,'Policy Type'!$A:$B,2,FALSE)</f>
        <v>P&amp;C</v>
      </c>
      <c r="G990" s="17" t="s">
        <v>92</v>
      </c>
      <c r="H990" s="32">
        <v>45238</v>
      </c>
      <c r="I990" s="32">
        <v>45603</v>
      </c>
      <c r="J990" s="34">
        <v>372600</v>
      </c>
      <c r="K990" s="34">
        <f t="shared" si="273"/>
        <v>67068</v>
      </c>
      <c r="L990" s="34">
        <f t="shared" si="274"/>
        <v>439668</v>
      </c>
      <c r="M990" s="17">
        <f>L990*0.05</f>
        <v>21983.4</v>
      </c>
      <c r="N990" s="17" t="s">
        <v>39</v>
      </c>
      <c r="O990" s="35" t="s">
        <v>53</v>
      </c>
      <c r="P990" s="36" t="str">
        <f t="shared" si="276"/>
        <v>New Client</v>
      </c>
      <c r="Q990" s="39" t="str">
        <f t="shared" si="4"/>
        <v>No</v>
      </c>
      <c r="R990" s="40" t="str">
        <f t="shared" si="5"/>
        <v/>
      </c>
    </row>
    <row r="991" ht="14.25" customHeight="1" spans="1:18">
      <c r="A991" s="30" t="s">
        <v>1046</v>
      </c>
      <c r="B991" s="17">
        <v>797</v>
      </c>
      <c r="C991" s="17" t="s">
        <v>35</v>
      </c>
      <c r="D991" s="17" t="s">
        <v>36</v>
      </c>
      <c r="E991" s="17" t="s">
        <v>43</v>
      </c>
      <c r="F991" s="31" t="str">
        <f>VLOOKUP(G991,'Policy Type'!$A:$B,2,FALSE)</f>
        <v>Others</v>
      </c>
      <c r="G991" s="17" t="s">
        <v>212</v>
      </c>
      <c r="H991" s="32">
        <v>45237</v>
      </c>
      <c r="I991" s="32">
        <v>45602</v>
      </c>
      <c r="J991" s="34">
        <v>4136600</v>
      </c>
      <c r="K991" s="34">
        <f t="shared" si="273"/>
        <v>744588</v>
      </c>
      <c r="L991" s="34">
        <f t="shared" si="274"/>
        <v>4881188</v>
      </c>
      <c r="M991" s="17">
        <f>L991*0.15</f>
        <v>732178.2</v>
      </c>
      <c r="N991" s="17" t="s">
        <v>39</v>
      </c>
      <c r="O991" s="35" t="s">
        <v>49</v>
      </c>
      <c r="P991" s="36" t="str">
        <f t="shared" si="276"/>
        <v>New Client</v>
      </c>
      <c r="Q991" s="39" t="str">
        <f t="shared" si="4"/>
        <v>No</v>
      </c>
      <c r="R991" s="40" t="str">
        <f t="shared" si="5"/>
        <v/>
      </c>
    </row>
    <row r="992" ht="14.25" customHeight="1" spans="1:18">
      <c r="A992" s="30" t="s">
        <v>1047</v>
      </c>
      <c r="B992" s="17">
        <v>589</v>
      </c>
      <c r="C992" s="17" t="s">
        <v>46</v>
      </c>
      <c r="D992" s="17" t="s">
        <v>47</v>
      </c>
      <c r="E992" s="17" t="s">
        <v>43</v>
      </c>
      <c r="F992" s="31" t="str">
        <f>VLOOKUP(G992,'Policy Type'!$A:$B,2,FALSE)</f>
        <v>P&amp;C</v>
      </c>
      <c r="G992" s="17" t="s">
        <v>44</v>
      </c>
      <c r="H992" s="32">
        <v>45237</v>
      </c>
      <c r="I992" s="32">
        <v>45602</v>
      </c>
      <c r="J992" s="34">
        <v>1062000</v>
      </c>
      <c r="K992" s="34">
        <f t="shared" si="273"/>
        <v>191160</v>
      </c>
      <c r="L992" s="34">
        <f t="shared" si="274"/>
        <v>1253160</v>
      </c>
      <c r="M992" s="17">
        <f>L992*0.05</f>
        <v>62658</v>
      </c>
      <c r="N992" s="17" t="s">
        <v>39</v>
      </c>
      <c r="O992" s="35" t="s">
        <v>49</v>
      </c>
      <c r="P992" s="36" t="str">
        <f t="shared" si="276"/>
        <v>Old Client</v>
      </c>
      <c r="Q992" s="39" t="str">
        <f t="shared" si="4"/>
        <v>No</v>
      </c>
      <c r="R992" s="40" t="str">
        <f t="shared" si="5"/>
        <v/>
      </c>
    </row>
    <row r="993" ht="14.25" customHeight="1" spans="1:18">
      <c r="A993" s="30" t="s">
        <v>1048</v>
      </c>
      <c r="B993" s="17">
        <v>589</v>
      </c>
      <c r="C993" s="17" t="s">
        <v>35</v>
      </c>
      <c r="D993" s="17" t="s">
        <v>36</v>
      </c>
      <c r="E993" s="17" t="s">
        <v>43</v>
      </c>
      <c r="F993" s="31" t="str">
        <f>VLOOKUP(G993,'Policy Type'!$A:$B,2,FALSE)</f>
        <v>P&amp;C</v>
      </c>
      <c r="G993" s="17" t="s">
        <v>48</v>
      </c>
      <c r="H993" s="32">
        <v>45237</v>
      </c>
      <c r="I993" s="32">
        <v>45602</v>
      </c>
      <c r="J993" s="34">
        <v>1416100</v>
      </c>
      <c r="K993" s="34">
        <f t="shared" si="273"/>
        <v>254898</v>
      </c>
      <c r="L993" s="34">
        <f t="shared" si="274"/>
        <v>1670998</v>
      </c>
      <c r="M993" s="17">
        <f t="shared" ref="M993:M996" si="278">L993*0.2</f>
        <v>334199.6</v>
      </c>
      <c r="N993" s="17" t="s">
        <v>39</v>
      </c>
      <c r="O993" s="35" t="s">
        <v>53</v>
      </c>
      <c r="P993" s="36" t="str">
        <f t="shared" si="276"/>
        <v>Old Client</v>
      </c>
      <c r="Q993" s="39" t="str">
        <f t="shared" si="4"/>
        <v>No</v>
      </c>
      <c r="R993" s="40" t="str">
        <f t="shared" si="5"/>
        <v/>
      </c>
    </row>
    <row r="994" ht="14.25" customHeight="1" spans="1:18">
      <c r="A994" s="30" t="s">
        <v>1049</v>
      </c>
      <c r="B994" s="17">
        <v>798</v>
      </c>
      <c r="C994" s="17" t="s">
        <v>57</v>
      </c>
      <c r="D994" s="17" t="s">
        <v>36</v>
      </c>
      <c r="E994" s="17" t="s">
        <v>37</v>
      </c>
      <c r="F994" s="31" t="str">
        <f>VLOOKUP(G994,'Policy Type'!$A:$B,2,FALSE)</f>
        <v>Liability</v>
      </c>
      <c r="G994" s="17" t="s">
        <v>38</v>
      </c>
      <c r="H994" s="32">
        <v>45237</v>
      </c>
      <c r="I994" s="32">
        <v>45602</v>
      </c>
      <c r="J994" s="34">
        <v>3715200</v>
      </c>
      <c r="K994" s="34">
        <f t="shared" si="273"/>
        <v>668736</v>
      </c>
      <c r="L994" s="34">
        <f t="shared" si="274"/>
        <v>4383936</v>
      </c>
      <c r="M994" s="17">
        <f t="shared" si="278"/>
        <v>876787.2</v>
      </c>
      <c r="N994" s="17" t="s">
        <v>39</v>
      </c>
      <c r="O994" s="35" t="s">
        <v>49</v>
      </c>
      <c r="P994" s="36" t="str">
        <f t="shared" si="276"/>
        <v>New Client</v>
      </c>
      <c r="Q994" s="39" t="str">
        <f t="shared" si="4"/>
        <v>Yes</v>
      </c>
      <c r="R994" s="40" t="str">
        <f t="shared" si="5"/>
        <v/>
      </c>
    </row>
    <row r="995" ht="14.25" customHeight="1" spans="1:18">
      <c r="A995" s="30" t="s">
        <v>1050</v>
      </c>
      <c r="B995" s="17">
        <v>799</v>
      </c>
      <c r="C995" s="17" t="s">
        <v>57</v>
      </c>
      <c r="D995" s="17" t="s">
        <v>36</v>
      </c>
      <c r="E995" s="17" t="s">
        <v>37</v>
      </c>
      <c r="F995" s="31" t="str">
        <f>VLOOKUP(G995,'Policy Type'!$A:$B,2,FALSE)</f>
        <v>Liability</v>
      </c>
      <c r="G995" s="17" t="s">
        <v>38</v>
      </c>
      <c r="H995" s="32">
        <v>45237</v>
      </c>
      <c r="I995" s="32">
        <v>45602</v>
      </c>
      <c r="J995" s="34">
        <v>144300</v>
      </c>
      <c r="K995" s="34">
        <f t="shared" si="273"/>
        <v>25974</v>
      </c>
      <c r="L995" s="34">
        <f t="shared" si="274"/>
        <v>170274</v>
      </c>
      <c r="M995" s="17">
        <f t="shared" si="278"/>
        <v>34054.8</v>
      </c>
      <c r="N995" s="17" t="s">
        <v>39</v>
      </c>
      <c r="O995" s="35" t="s">
        <v>49</v>
      </c>
      <c r="P995" s="36" t="str">
        <f t="shared" si="276"/>
        <v>New Client</v>
      </c>
      <c r="Q995" s="39" t="str">
        <f t="shared" si="4"/>
        <v>Yes</v>
      </c>
      <c r="R995" s="40" t="str">
        <f t="shared" si="5"/>
        <v/>
      </c>
    </row>
    <row r="996" ht="14.25" customHeight="1" spans="1:18">
      <c r="A996" s="30" t="s">
        <v>1051</v>
      </c>
      <c r="B996" s="17">
        <v>800</v>
      </c>
      <c r="C996" s="17" t="s">
        <v>42</v>
      </c>
      <c r="D996" s="17" t="s">
        <v>36</v>
      </c>
      <c r="E996" s="17" t="s">
        <v>37</v>
      </c>
      <c r="F996" s="31" t="str">
        <f>VLOOKUP(G996,'Policy Type'!$A:$B,2,FALSE)</f>
        <v>P&amp;C</v>
      </c>
      <c r="G996" s="17" t="s">
        <v>68</v>
      </c>
      <c r="H996" s="32">
        <v>45242</v>
      </c>
      <c r="I996" s="32">
        <v>45607</v>
      </c>
      <c r="J996" s="34">
        <v>1023650</v>
      </c>
      <c r="K996" s="34">
        <f t="shared" si="273"/>
        <v>184257</v>
      </c>
      <c r="L996" s="34">
        <f t="shared" si="274"/>
        <v>1207907</v>
      </c>
      <c r="M996" s="17">
        <f t="shared" si="278"/>
        <v>241581.4</v>
      </c>
      <c r="N996" s="17" t="s">
        <v>52</v>
      </c>
      <c r="O996" s="35" t="s">
        <v>53</v>
      </c>
      <c r="P996" s="36" t="str">
        <f t="shared" si="276"/>
        <v>New Client</v>
      </c>
      <c r="Q996" s="39" t="str">
        <f t="shared" si="4"/>
        <v>No</v>
      </c>
      <c r="R996" s="40" t="str">
        <f t="shared" si="5"/>
        <v/>
      </c>
    </row>
    <row r="997" ht="14.25" customHeight="1" spans="1:18">
      <c r="A997" s="30" t="s">
        <v>1052</v>
      </c>
      <c r="B997" s="17">
        <v>801</v>
      </c>
      <c r="C997" s="17" t="s">
        <v>35</v>
      </c>
      <c r="D997" s="17" t="s">
        <v>36</v>
      </c>
      <c r="E997" s="17" t="s">
        <v>37</v>
      </c>
      <c r="F997" s="31" t="str">
        <f>VLOOKUP(G997,'Policy Type'!$A:$B,2,FALSE)</f>
        <v>Others</v>
      </c>
      <c r="G997" s="17" t="s">
        <v>156</v>
      </c>
      <c r="H997" s="32">
        <v>45192</v>
      </c>
      <c r="I997" s="32">
        <v>45557</v>
      </c>
      <c r="J997" s="34">
        <v>596000</v>
      </c>
      <c r="K997" s="34">
        <f t="shared" si="273"/>
        <v>107280</v>
      </c>
      <c r="L997" s="34">
        <f t="shared" si="274"/>
        <v>703280</v>
      </c>
      <c r="M997" s="17">
        <f>L997*0.15</f>
        <v>105492</v>
      </c>
      <c r="N997" s="17" t="s">
        <v>52</v>
      </c>
      <c r="O997" s="35" t="s">
        <v>53</v>
      </c>
      <c r="P997" s="36" t="str">
        <f t="shared" si="276"/>
        <v>New Client</v>
      </c>
      <c r="Q997" s="39" t="str">
        <f t="shared" si="4"/>
        <v>No</v>
      </c>
      <c r="R997" s="40" t="str">
        <f t="shared" si="5"/>
        <v/>
      </c>
    </row>
    <row r="998" ht="14.25" customHeight="1" spans="1:18">
      <c r="A998" s="30" t="s">
        <v>1053</v>
      </c>
      <c r="B998" s="17">
        <v>17</v>
      </c>
      <c r="C998" s="17" t="s">
        <v>46</v>
      </c>
      <c r="D998" s="17" t="s">
        <v>76</v>
      </c>
      <c r="E998" s="17" t="s">
        <v>43</v>
      </c>
      <c r="F998" s="31" t="str">
        <f>VLOOKUP(G998,'Policy Type'!$A:$B,2,FALSE)</f>
        <v>P&amp;C</v>
      </c>
      <c r="G998" s="17" t="s">
        <v>68</v>
      </c>
      <c r="H998" s="32">
        <v>45250</v>
      </c>
      <c r="I998" s="32">
        <v>45615</v>
      </c>
      <c r="J998" s="34">
        <v>876858</v>
      </c>
      <c r="K998" s="34">
        <f t="shared" si="273"/>
        <v>157834.44</v>
      </c>
      <c r="L998" s="34">
        <f t="shared" si="274"/>
        <v>1034692.44</v>
      </c>
      <c r="M998" s="17">
        <f>L998*0.05</f>
        <v>51734.622</v>
      </c>
      <c r="N998" s="17" t="s">
        <v>52</v>
      </c>
      <c r="O998" s="35" t="s">
        <v>53</v>
      </c>
      <c r="P998" s="36" t="str">
        <f t="shared" si="276"/>
        <v>Old Client</v>
      </c>
      <c r="Q998" s="39" t="str">
        <f t="shared" si="4"/>
        <v>No</v>
      </c>
      <c r="R998" s="40" t="str">
        <f t="shared" si="5"/>
        <v/>
      </c>
    </row>
    <row r="999" ht="14.25" customHeight="1" spans="1:18">
      <c r="A999" s="30" t="s">
        <v>1054</v>
      </c>
      <c r="B999" s="17">
        <v>802</v>
      </c>
      <c r="C999" s="17" t="s">
        <v>35</v>
      </c>
      <c r="D999" s="17" t="s">
        <v>36</v>
      </c>
      <c r="E999" s="17" t="s">
        <v>43</v>
      </c>
      <c r="F999" s="31" t="str">
        <f>VLOOKUP(G999,'Policy Type'!$A:$B,2,FALSE)</f>
        <v>P&amp;C</v>
      </c>
      <c r="G999" s="17" t="s">
        <v>68</v>
      </c>
      <c r="H999" s="32">
        <v>45245</v>
      </c>
      <c r="I999" s="32">
        <v>45610</v>
      </c>
      <c r="J999" s="34">
        <v>563568</v>
      </c>
      <c r="K999" s="34">
        <f t="shared" si="273"/>
        <v>101442.24</v>
      </c>
      <c r="L999" s="34">
        <f t="shared" si="274"/>
        <v>665010.24</v>
      </c>
      <c r="M999" s="17">
        <f>L999*0.2</f>
        <v>133002.048</v>
      </c>
      <c r="N999" s="17" t="s">
        <v>52</v>
      </c>
      <c r="O999" s="35" t="s">
        <v>53</v>
      </c>
      <c r="P999" s="36" t="str">
        <f t="shared" si="276"/>
        <v>Old Client</v>
      </c>
      <c r="Q999" s="39" t="str">
        <f t="shared" si="4"/>
        <v>No</v>
      </c>
      <c r="R999" s="40" t="str">
        <f t="shared" si="5"/>
        <v/>
      </c>
    </row>
    <row r="1000" ht="14.25" customHeight="1" spans="1:18">
      <c r="A1000" s="30" t="s">
        <v>1055</v>
      </c>
      <c r="B1000" s="17">
        <v>803</v>
      </c>
      <c r="C1000" s="17" t="s">
        <v>42</v>
      </c>
      <c r="D1000" s="17" t="s">
        <v>36</v>
      </c>
      <c r="E1000" s="17" t="s">
        <v>132</v>
      </c>
      <c r="F1000" s="31" t="str">
        <f>VLOOKUP(G1000,'Policy Type'!$A:$B,2,FALSE)</f>
        <v>Others</v>
      </c>
      <c r="G1000" s="17" t="s">
        <v>791</v>
      </c>
      <c r="H1000" s="32">
        <v>45238</v>
      </c>
      <c r="I1000" s="32">
        <v>45603</v>
      </c>
      <c r="J1000" s="34">
        <v>139200</v>
      </c>
      <c r="K1000" s="34">
        <f t="shared" si="273"/>
        <v>25056</v>
      </c>
      <c r="L1000" s="34">
        <f t="shared" si="274"/>
        <v>164256</v>
      </c>
      <c r="M1000" s="17">
        <f>L1000*0.15</f>
        <v>24638.4</v>
      </c>
      <c r="N1000" s="17" t="s">
        <v>39</v>
      </c>
      <c r="O1000" s="35" t="s">
        <v>49</v>
      </c>
      <c r="P1000" s="36" t="str">
        <f t="shared" si="276"/>
        <v>New Client</v>
      </c>
      <c r="Q1000" s="39" t="str">
        <f t="shared" si="4"/>
        <v>No</v>
      </c>
      <c r="R1000" s="40" t="str">
        <f t="shared" si="5"/>
        <v/>
      </c>
    </row>
    <row r="1001" ht="14.25" customHeight="1" spans="1:18">
      <c r="A1001" s="30" t="s">
        <v>1056</v>
      </c>
      <c r="B1001" s="17">
        <v>804</v>
      </c>
      <c r="C1001" s="17" t="s">
        <v>42</v>
      </c>
      <c r="D1001" s="17" t="s">
        <v>36</v>
      </c>
      <c r="E1001" s="17" t="s">
        <v>37</v>
      </c>
      <c r="F1001" s="31" t="str">
        <f>VLOOKUP(G1001,'Policy Type'!$A:$B,2,FALSE)</f>
        <v>Liability</v>
      </c>
      <c r="G1001" s="17" t="s">
        <v>38</v>
      </c>
      <c r="H1001" s="32">
        <v>45238</v>
      </c>
      <c r="I1001" s="32">
        <v>45329</v>
      </c>
      <c r="J1001" s="34">
        <v>162800</v>
      </c>
      <c r="K1001" s="34">
        <f t="shared" si="273"/>
        <v>29304</v>
      </c>
      <c r="L1001" s="34">
        <f t="shared" si="274"/>
        <v>192104</v>
      </c>
      <c r="M1001" s="17">
        <f t="shared" ref="M1001:M1003" si="279">L1001*0.2</f>
        <v>38420.8</v>
      </c>
      <c r="N1001" s="17" t="s">
        <v>39</v>
      </c>
      <c r="O1001" s="35" t="s">
        <v>49</v>
      </c>
      <c r="P1001" s="36" t="str">
        <f t="shared" si="276"/>
        <v>New Client</v>
      </c>
      <c r="Q1001" s="39" t="str">
        <f t="shared" si="4"/>
        <v>Yes</v>
      </c>
      <c r="R1001" s="40" t="str">
        <f t="shared" si="5"/>
        <v/>
      </c>
    </row>
    <row r="1002" ht="14.25" customHeight="1" spans="1:18">
      <c r="A1002" s="30" t="s">
        <v>1057</v>
      </c>
      <c r="B1002" s="17">
        <v>805</v>
      </c>
      <c r="C1002" s="17" t="s">
        <v>57</v>
      </c>
      <c r="D1002" s="17" t="s">
        <v>36</v>
      </c>
      <c r="E1002" s="17" t="s">
        <v>37</v>
      </c>
      <c r="F1002" s="31" t="str">
        <f>VLOOKUP(G1002,'Policy Type'!$A:$B,2,FALSE)</f>
        <v>Liability</v>
      </c>
      <c r="G1002" s="17" t="s">
        <v>38</v>
      </c>
      <c r="H1002" s="32">
        <v>45238</v>
      </c>
      <c r="I1002" s="32">
        <v>45267</v>
      </c>
      <c r="J1002" s="34">
        <v>23700</v>
      </c>
      <c r="K1002" s="34">
        <f t="shared" si="273"/>
        <v>4266</v>
      </c>
      <c r="L1002" s="34">
        <f t="shared" si="274"/>
        <v>27966</v>
      </c>
      <c r="M1002" s="17">
        <f t="shared" si="279"/>
        <v>5593.2</v>
      </c>
      <c r="N1002" s="17" t="s">
        <v>39</v>
      </c>
      <c r="O1002" s="35" t="s">
        <v>49</v>
      </c>
      <c r="P1002" s="36" t="str">
        <f t="shared" si="276"/>
        <v>New Client</v>
      </c>
      <c r="Q1002" s="39" t="str">
        <f t="shared" si="4"/>
        <v>Yes</v>
      </c>
      <c r="R1002" s="40" t="str">
        <f t="shared" si="5"/>
        <v/>
      </c>
    </row>
    <row r="1003" ht="14.25" customHeight="1" spans="1:18">
      <c r="A1003" s="30" t="s">
        <v>1058</v>
      </c>
      <c r="B1003" s="17">
        <v>806</v>
      </c>
      <c r="C1003" s="17" t="s">
        <v>35</v>
      </c>
      <c r="D1003" s="17" t="s">
        <v>36</v>
      </c>
      <c r="E1003" s="17" t="s">
        <v>780</v>
      </c>
      <c r="F1003" s="31" t="str">
        <f>VLOOKUP(G1003,'Policy Type'!$A:$B,2,FALSE)</f>
        <v>Liability</v>
      </c>
      <c r="G1003" s="17" t="s">
        <v>38</v>
      </c>
      <c r="H1003" s="32">
        <v>45237</v>
      </c>
      <c r="I1003" s="32">
        <v>45602</v>
      </c>
      <c r="J1003" s="34">
        <v>1603400</v>
      </c>
      <c r="K1003" s="34">
        <f t="shared" si="273"/>
        <v>288612</v>
      </c>
      <c r="L1003" s="34">
        <f t="shared" si="274"/>
        <v>1892012</v>
      </c>
      <c r="M1003" s="17">
        <f t="shared" si="279"/>
        <v>378402.4</v>
      </c>
      <c r="N1003" s="17" t="s">
        <v>39</v>
      </c>
      <c r="O1003" s="35" t="s">
        <v>49</v>
      </c>
      <c r="P1003" s="36" t="str">
        <f t="shared" si="276"/>
        <v>New Client</v>
      </c>
      <c r="Q1003" s="39" t="str">
        <f t="shared" si="4"/>
        <v>Yes</v>
      </c>
      <c r="R1003" s="40" t="str">
        <f t="shared" si="5"/>
        <v/>
      </c>
    </row>
    <row r="1004" ht="14.25" customHeight="1" spans="1:18">
      <c r="A1004" s="30" t="s">
        <v>1059</v>
      </c>
      <c r="B1004" s="17">
        <v>807</v>
      </c>
      <c r="C1004" s="17" t="s">
        <v>46</v>
      </c>
      <c r="D1004" s="17" t="s">
        <v>66</v>
      </c>
      <c r="E1004" s="17" t="s">
        <v>37</v>
      </c>
      <c r="F1004" s="31" t="str">
        <f>VLOOKUP(G1004,'Policy Type'!$A:$B,2,FALSE)</f>
        <v>Liability</v>
      </c>
      <c r="G1004" s="17" t="s">
        <v>38</v>
      </c>
      <c r="H1004" s="32">
        <v>45238</v>
      </c>
      <c r="I1004" s="32">
        <v>45329</v>
      </c>
      <c r="J1004" s="34">
        <v>288400</v>
      </c>
      <c r="K1004" s="34">
        <f t="shared" si="273"/>
        <v>51912</v>
      </c>
      <c r="L1004" s="34">
        <f t="shared" si="274"/>
        <v>340312</v>
      </c>
      <c r="M1004" s="17">
        <f>L1004*0.05</f>
        <v>17015.6</v>
      </c>
      <c r="N1004" s="17" t="s">
        <v>39</v>
      </c>
      <c r="O1004" s="35" t="s">
        <v>49</v>
      </c>
      <c r="P1004" s="36" t="str">
        <f t="shared" si="276"/>
        <v>New Client</v>
      </c>
      <c r="Q1004" s="39" t="str">
        <f t="shared" si="4"/>
        <v>Yes</v>
      </c>
      <c r="R1004" s="40" t="str">
        <f t="shared" si="5"/>
        <v/>
      </c>
    </row>
    <row r="1005" ht="14.25" customHeight="1" spans="1:18">
      <c r="A1005" s="30" t="s">
        <v>1060</v>
      </c>
      <c r="B1005" s="17">
        <v>808</v>
      </c>
      <c r="C1005" s="17" t="s">
        <v>42</v>
      </c>
      <c r="D1005" s="17" t="s">
        <v>36</v>
      </c>
      <c r="E1005" s="17" t="s">
        <v>84</v>
      </c>
      <c r="F1005" s="31" t="str">
        <f>VLOOKUP(G1005,'Policy Type'!$A:$B,2,FALSE)</f>
        <v>Liability</v>
      </c>
      <c r="G1005" s="17" t="s">
        <v>86</v>
      </c>
      <c r="H1005" s="32">
        <v>45238</v>
      </c>
      <c r="I1005" s="32">
        <v>45603</v>
      </c>
      <c r="J1005" s="34">
        <v>8850000</v>
      </c>
      <c r="K1005" s="34">
        <f t="shared" si="273"/>
        <v>1593000</v>
      </c>
      <c r="L1005" s="34">
        <f t="shared" si="274"/>
        <v>10443000</v>
      </c>
      <c r="M1005" s="17">
        <f t="shared" ref="M1005:M1006" si="280">L1005*0.2</f>
        <v>2088600</v>
      </c>
      <c r="N1005" s="17" t="s">
        <v>39</v>
      </c>
      <c r="O1005" s="35" t="s">
        <v>49</v>
      </c>
      <c r="P1005" s="36" t="str">
        <f t="shared" si="276"/>
        <v>Old Client</v>
      </c>
      <c r="Q1005" s="39" t="str">
        <f t="shared" si="4"/>
        <v>Yes</v>
      </c>
      <c r="R1005" s="40" t="str">
        <f t="shared" si="5"/>
        <v/>
      </c>
    </row>
    <row r="1006" ht="14.25" customHeight="1" spans="1:18">
      <c r="A1006" s="30" t="s">
        <v>1061</v>
      </c>
      <c r="B1006" s="17">
        <v>809</v>
      </c>
      <c r="C1006" s="17" t="s">
        <v>35</v>
      </c>
      <c r="D1006" s="17" t="s">
        <v>36</v>
      </c>
      <c r="E1006" s="17" t="s">
        <v>60</v>
      </c>
      <c r="F1006" s="31" t="str">
        <f>VLOOKUP(G1006,'Policy Type'!$A:$B,2,FALSE)</f>
        <v>P&amp;C</v>
      </c>
      <c r="G1006" s="17" t="s">
        <v>55</v>
      </c>
      <c r="H1006" s="32">
        <v>45246</v>
      </c>
      <c r="I1006" s="32">
        <v>45611</v>
      </c>
      <c r="J1006" s="34">
        <v>135110</v>
      </c>
      <c r="K1006" s="34">
        <f t="shared" si="273"/>
        <v>24319.8</v>
      </c>
      <c r="L1006" s="34">
        <f t="shared" si="274"/>
        <v>159429.8</v>
      </c>
      <c r="M1006" s="17">
        <f t="shared" si="280"/>
        <v>31885.96</v>
      </c>
      <c r="N1006" s="17" t="s">
        <v>52</v>
      </c>
      <c r="O1006" s="35" t="s">
        <v>53</v>
      </c>
      <c r="P1006" s="36" t="str">
        <f t="shared" si="276"/>
        <v>New Client</v>
      </c>
      <c r="Q1006" s="39" t="str">
        <f t="shared" si="4"/>
        <v>No</v>
      </c>
      <c r="R1006" s="40" t="str">
        <f t="shared" si="5"/>
        <v/>
      </c>
    </row>
    <row r="1007" ht="14.25" customHeight="1" spans="1:18">
      <c r="A1007" s="30" t="s">
        <v>1062</v>
      </c>
      <c r="B1007" s="17">
        <v>810</v>
      </c>
      <c r="C1007" s="17" t="s">
        <v>42</v>
      </c>
      <c r="D1007" s="17" t="s">
        <v>36</v>
      </c>
      <c r="E1007" s="17" t="s">
        <v>43</v>
      </c>
      <c r="F1007" s="31" t="str">
        <f>VLOOKUP(G1007,'Policy Type'!$A:$B,2,FALSE)</f>
        <v>Others</v>
      </c>
      <c r="G1007" s="17" t="s">
        <v>212</v>
      </c>
      <c r="H1007" s="32">
        <v>45239</v>
      </c>
      <c r="I1007" s="32">
        <v>45604</v>
      </c>
      <c r="J1007" s="34">
        <v>2071500</v>
      </c>
      <c r="K1007" s="34">
        <f t="shared" si="273"/>
        <v>372870</v>
      </c>
      <c r="L1007" s="34">
        <f t="shared" si="274"/>
        <v>2444370</v>
      </c>
      <c r="M1007" s="17">
        <f>L1007*0.15</f>
        <v>366655.5</v>
      </c>
      <c r="N1007" s="17" t="s">
        <v>39</v>
      </c>
      <c r="O1007" s="35" t="s">
        <v>49</v>
      </c>
      <c r="P1007" s="36" t="str">
        <f t="shared" si="276"/>
        <v>New Client</v>
      </c>
      <c r="Q1007" s="39" t="str">
        <f t="shared" si="4"/>
        <v>No</v>
      </c>
      <c r="R1007" s="40" t="str">
        <f t="shared" si="5"/>
        <v/>
      </c>
    </row>
    <row r="1008" ht="14.25" customHeight="1" spans="1:18">
      <c r="A1008" s="30" t="s">
        <v>1063</v>
      </c>
      <c r="B1008" s="17">
        <v>811</v>
      </c>
      <c r="C1008" s="17" t="s">
        <v>57</v>
      </c>
      <c r="D1008" s="17" t="s">
        <v>36</v>
      </c>
      <c r="E1008" s="17" t="s">
        <v>43</v>
      </c>
      <c r="F1008" s="31" t="str">
        <f>VLOOKUP(G1008,'Policy Type'!$A:$B,2,FALSE)</f>
        <v>P&amp;C</v>
      </c>
      <c r="G1008" s="17" t="s">
        <v>44</v>
      </c>
      <c r="H1008" s="32">
        <v>45239</v>
      </c>
      <c r="I1008" s="32">
        <v>45604</v>
      </c>
      <c r="J1008" s="34">
        <v>212400</v>
      </c>
      <c r="K1008" s="34">
        <f t="shared" si="273"/>
        <v>38232</v>
      </c>
      <c r="L1008" s="34">
        <f t="shared" si="274"/>
        <v>250632</v>
      </c>
      <c r="M1008" s="17">
        <f>L1008*0.2</f>
        <v>50126.4</v>
      </c>
      <c r="N1008" s="17" t="s">
        <v>39</v>
      </c>
      <c r="O1008" s="35" t="s">
        <v>49</v>
      </c>
      <c r="P1008" s="36" t="str">
        <f t="shared" si="276"/>
        <v>Old Client</v>
      </c>
      <c r="Q1008" s="39" t="str">
        <f t="shared" si="4"/>
        <v>Yes</v>
      </c>
      <c r="R1008" s="40" t="str">
        <f t="shared" si="5"/>
        <v>Cross-Sold</v>
      </c>
    </row>
    <row r="1009" ht="14.25" customHeight="1" spans="1:18">
      <c r="A1009" s="30" t="s">
        <v>1064</v>
      </c>
      <c r="B1009" s="17">
        <v>811</v>
      </c>
      <c r="C1009" s="17" t="s">
        <v>46</v>
      </c>
      <c r="D1009" s="17" t="s">
        <v>47</v>
      </c>
      <c r="E1009" s="17" t="s">
        <v>84</v>
      </c>
      <c r="F1009" s="31" t="str">
        <f>VLOOKUP(G1009,'Policy Type'!$A:$B,2,FALSE)</f>
        <v>Liability</v>
      </c>
      <c r="G1009" s="17" t="s">
        <v>58</v>
      </c>
      <c r="H1009" s="32">
        <v>45239</v>
      </c>
      <c r="I1009" s="32">
        <v>45604</v>
      </c>
      <c r="J1009" s="34">
        <v>5015000</v>
      </c>
      <c r="K1009" s="34">
        <f t="shared" si="273"/>
        <v>902700</v>
      </c>
      <c r="L1009" s="34">
        <f t="shared" si="274"/>
        <v>5917700</v>
      </c>
      <c r="M1009" s="17">
        <f t="shared" ref="M1009:M1010" si="281">L1009*0.05</f>
        <v>295885</v>
      </c>
      <c r="N1009" s="17" t="s">
        <v>39</v>
      </c>
      <c r="O1009" s="35" t="s">
        <v>49</v>
      </c>
      <c r="P1009" s="36" t="str">
        <f t="shared" si="276"/>
        <v>Old Client</v>
      </c>
      <c r="Q1009" s="39" t="str">
        <f t="shared" si="4"/>
        <v>Yes</v>
      </c>
      <c r="R1009" s="40" t="str">
        <f t="shared" si="5"/>
        <v/>
      </c>
    </row>
    <row r="1010" ht="14.25" customHeight="1" spans="1:18">
      <c r="A1010" s="30" t="s">
        <v>1065</v>
      </c>
      <c r="B1010" s="17">
        <v>812</v>
      </c>
      <c r="C1010" s="17" t="s">
        <v>46</v>
      </c>
      <c r="D1010" s="17" t="s">
        <v>66</v>
      </c>
      <c r="E1010" s="17" t="s">
        <v>37</v>
      </c>
      <c r="F1010" s="31" t="str">
        <f>VLOOKUP(G1010,'Policy Type'!$A:$B,2,FALSE)</f>
        <v>Others</v>
      </c>
      <c r="G1010" s="17" t="s">
        <v>116</v>
      </c>
      <c r="H1010" s="32">
        <v>45239</v>
      </c>
      <c r="I1010" s="32">
        <v>45299</v>
      </c>
      <c r="J1010" s="34">
        <v>100000</v>
      </c>
      <c r="K1010" s="34">
        <f t="shared" si="273"/>
        <v>18000</v>
      </c>
      <c r="L1010" s="34">
        <f t="shared" si="274"/>
        <v>118000</v>
      </c>
      <c r="M1010" s="17">
        <f t="shared" si="281"/>
        <v>5900</v>
      </c>
      <c r="N1010" s="17" t="s">
        <v>39</v>
      </c>
      <c r="O1010" s="35" t="s">
        <v>49</v>
      </c>
      <c r="P1010" s="36" t="str">
        <f t="shared" si="276"/>
        <v>New Client</v>
      </c>
      <c r="Q1010" s="39" t="str">
        <f t="shared" si="4"/>
        <v>No</v>
      </c>
      <c r="R1010" s="40" t="str">
        <f t="shared" si="5"/>
        <v/>
      </c>
    </row>
    <row r="1011" ht="14.25" customHeight="1" spans="1:18">
      <c r="A1011" s="30" t="s">
        <v>1066</v>
      </c>
      <c r="B1011" s="17">
        <v>76</v>
      </c>
      <c r="C1011" s="17" t="s">
        <v>42</v>
      </c>
      <c r="D1011" s="17" t="s">
        <v>36</v>
      </c>
      <c r="E1011" s="17" t="s">
        <v>37</v>
      </c>
      <c r="F1011" s="31" t="str">
        <f>VLOOKUP(G1011,'Policy Type'!$A:$B,2,FALSE)</f>
        <v>Others</v>
      </c>
      <c r="G1011" s="17" t="s">
        <v>116</v>
      </c>
      <c r="H1011" s="32">
        <v>45239</v>
      </c>
      <c r="I1011" s="32">
        <v>45299</v>
      </c>
      <c r="J1011" s="34">
        <v>100000</v>
      </c>
      <c r="K1011" s="34">
        <f t="shared" si="273"/>
        <v>18000</v>
      </c>
      <c r="L1011" s="34">
        <f t="shared" si="274"/>
        <v>118000</v>
      </c>
      <c r="M1011" s="17">
        <f>L1011*0.15</f>
        <v>17700</v>
      </c>
      <c r="N1011" s="17" t="s">
        <v>39</v>
      </c>
      <c r="O1011" s="35" t="s">
        <v>49</v>
      </c>
      <c r="P1011" s="36" t="str">
        <f t="shared" si="276"/>
        <v>Old Client</v>
      </c>
      <c r="Q1011" s="39" t="str">
        <f t="shared" si="4"/>
        <v>Yes</v>
      </c>
      <c r="R1011" s="40" t="str">
        <f t="shared" si="5"/>
        <v>Cross-Sold</v>
      </c>
    </row>
    <row r="1012" ht="14.25" customHeight="1" spans="1:18">
      <c r="A1012" s="30" t="s">
        <v>1067</v>
      </c>
      <c r="B1012" s="17">
        <v>76</v>
      </c>
      <c r="C1012" s="17" t="s">
        <v>46</v>
      </c>
      <c r="D1012" s="17" t="s">
        <v>88</v>
      </c>
      <c r="E1012" s="17" t="s">
        <v>780</v>
      </c>
      <c r="F1012" s="31" t="str">
        <f>VLOOKUP(G1012,'Policy Type'!$A:$B,2,FALSE)</f>
        <v>Liability</v>
      </c>
      <c r="G1012" s="17" t="s">
        <v>38</v>
      </c>
      <c r="H1012" s="32">
        <v>45239</v>
      </c>
      <c r="I1012" s="32">
        <v>45604</v>
      </c>
      <c r="J1012" s="34">
        <v>422500</v>
      </c>
      <c r="K1012" s="34">
        <f t="shared" si="273"/>
        <v>76050</v>
      </c>
      <c r="L1012" s="34">
        <f t="shared" si="274"/>
        <v>498550</v>
      </c>
      <c r="M1012" s="17">
        <f t="shared" ref="M1012:M1013" si="282">L1012*0.05</f>
        <v>24927.5</v>
      </c>
      <c r="N1012" s="17" t="s">
        <v>39</v>
      </c>
      <c r="O1012" s="35" t="s">
        <v>49</v>
      </c>
      <c r="P1012" s="36" t="str">
        <f t="shared" si="276"/>
        <v>Old Client</v>
      </c>
      <c r="Q1012" s="39" t="str">
        <f t="shared" si="4"/>
        <v>Yes</v>
      </c>
      <c r="R1012" s="40" t="str">
        <f t="shared" si="5"/>
        <v/>
      </c>
    </row>
    <row r="1013" ht="14.25" customHeight="1" spans="1:18">
      <c r="A1013" s="30" t="s">
        <v>1068</v>
      </c>
      <c r="B1013" s="17">
        <v>813</v>
      </c>
      <c r="C1013" s="17" t="s">
        <v>46</v>
      </c>
      <c r="D1013" s="17" t="s">
        <v>47</v>
      </c>
      <c r="E1013" s="17" t="s">
        <v>43</v>
      </c>
      <c r="F1013" s="31" t="str">
        <f>VLOOKUP(G1013,'Policy Type'!$A:$B,2,FALSE)</f>
        <v>P&amp;C</v>
      </c>
      <c r="G1013" s="17" t="s">
        <v>68</v>
      </c>
      <c r="H1013" s="32">
        <v>45241</v>
      </c>
      <c r="I1013" s="32">
        <v>45606</v>
      </c>
      <c r="J1013" s="34">
        <v>531944</v>
      </c>
      <c r="K1013" s="34">
        <f t="shared" si="273"/>
        <v>95749.92</v>
      </c>
      <c r="L1013" s="34">
        <f t="shared" si="274"/>
        <v>627693.92</v>
      </c>
      <c r="M1013" s="17">
        <f t="shared" si="282"/>
        <v>31384.696</v>
      </c>
      <c r="N1013" s="17" t="s">
        <v>39</v>
      </c>
      <c r="O1013" s="35" t="s">
        <v>40</v>
      </c>
      <c r="P1013" s="36" t="str">
        <f t="shared" si="276"/>
        <v>New Client</v>
      </c>
      <c r="Q1013" s="39" t="str">
        <f t="shared" si="4"/>
        <v>No</v>
      </c>
      <c r="R1013" s="40" t="str">
        <f t="shared" si="5"/>
        <v/>
      </c>
    </row>
    <row r="1014" ht="14.25" customHeight="1" spans="1:18">
      <c r="A1014" s="30" t="s">
        <v>1069</v>
      </c>
      <c r="B1014" s="17">
        <v>773</v>
      </c>
      <c r="C1014" s="17" t="s">
        <v>42</v>
      </c>
      <c r="D1014" s="17" t="s">
        <v>36</v>
      </c>
      <c r="E1014" s="17" t="s">
        <v>43</v>
      </c>
      <c r="F1014" s="31" t="str">
        <f>VLOOKUP(G1014,'Policy Type'!$A:$B,2,FALSE)</f>
        <v>P&amp;C</v>
      </c>
      <c r="G1014" s="17" t="s">
        <v>68</v>
      </c>
      <c r="H1014" s="32">
        <v>45241</v>
      </c>
      <c r="I1014" s="32">
        <v>45606</v>
      </c>
      <c r="J1014" s="34">
        <v>550200</v>
      </c>
      <c r="K1014" s="34">
        <f t="shared" si="273"/>
        <v>99036</v>
      </c>
      <c r="L1014" s="34">
        <f t="shared" si="274"/>
        <v>649236</v>
      </c>
      <c r="M1014" s="17">
        <f t="shared" ref="M1014:M1017" si="283">L1014*0.2</f>
        <v>129847.2</v>
      </c>
      <c r="N1014" s="17" t="s">
        <v>39</v>
      </c>
      <c r="O1014" s="35" t="s">
        <v>40</v>
      </c>
      <c r="P1014" s="36" t="str">
        <f t="shared" si="276"/>
        <v>Old Client</v>
      </c>
      <c r="Q1014" s="39" t="str">
        <f t="shared" si="4"/>
        <v>Yes</v>
      </c>
      <c r="R1014" s="40" t="str">
        <f t="shared" si="5"/>
        <v>Cross-Sold</v>
      </c>
    </row>
    <row r="1015" ht="14.25" customHeight="1" spans="1:18">
      <c r="A1015" s="30" t="s">
        <v>1070</v>
      </c>
      <c r="B1015" s="17">
        <v>773</v>
      </c>
      <c r="C1015" s="17" t="s">
        <v>35</v>
      </c>
      <c r="D1015" s="17" t="s">
        <v>36</v>
      </c>
      <c r="E1015" s="17" t="s">
        <v>60</v>
      </c>
      <c r="F1015" s="31" t="str">
        <f>VLOOKUP(G1015,'Policy Type'!$A:$B,2,FALSE)</f>
        <v>P&amp;C</v>
      </c>
      <c r="G1015" s="17" t="s">
        <v>68</v>
      </c>
      <c r="H1015" s="32">
        <v>45241</v>
      </c>
      <c r="I1015" s="32">
        <v>45606</v>
      </c>
      <c r="J1015" s="34">
        <v>1405498</v>
      </c>
      <c r="K1015" s="34">
        <f t="shared" si="273"/>
        <v>252989.64</v>
      </c>
      <c r="L1015" s="34">
        <f t="shared" si="274"/>
        <v>1658487.64</v>
      </c>
      <c r="M1015" s="17">
        <f t="shared" si="283"/>
        <v>331697.528</v>
      </c>
      <c r="N1015" s="17" t="s">
        <v>52</v>
      </c>
      <c r="O1015" s="35" t="s">
        <v>40</v>
      </c>
      <c r="P1015" s="36" t="str">
        <f t="shared" si="276"/>
        <v>Old Client</v>
      </c>
      <c r="Q1015" s="39" t="str">
        <f t="shared" si="4"/>
        <v>Yes</v>
      </c>
      <c r="R1015" s="40" t="str">
        <f t="shared" si="5"/>
        <v>Cross-Sold</v>
      </c>
    </row>
    <row r="1016" ht="14.25" customHeight="1" spans="1:18">
      <c r="A1016" s="30" t="s">
        <v>1071</v>
      </c>
      <c r="B1016" s="17">
        <v>815</v>
      </c>
      <c r="C1016" s="17" t="s">
        <v>35</v>
      </c>
      <c r="D1016" s="17" t="s">
        <v>36</v>
      </c>
      <c r="E1016" s="17" t="s">
        <v>108</v>
      </c>
      <c r="F1016" s="31" t="str">
        <f>VLOOKUP(G1016,'Policy Type'!$A:$B,2,FALSE)</f>
        <v>Liability</v>
      </c>
      <c r="G1016" s="17" t="s">
        <v>86</v>
      </c>
      <c r="H1016" s="32">
        <v>45239</v>
      </c>
      <c r="I1016" s="32">
        <v>45604</v>
      </c>
      <c r="J1016" s="34">
        <v>2950000</v>
      </c>
      <c r="K1016" s="34">
        <f t="shared" si="273"/>
        <v>531000</v>
      </c>
      <c r="L1016" s="34">
        <f t="shared" si="274"/>
        <v>3481000</v>
      </c>
      <c r="M1016" s="17">
        <f t="shared" si="283"/>
        <v>696200</v>
      </c>
      <c r="N1016" s="17" t="s">
        <v>39</v>
      </c>
      <c r="O1016" s="35" t="s">
        <v>49</v>
      </c>
      <c r="P1016" s="36" t="str">
        <f t="shared" si="276"/>
        <v>New Client</v>
      </c>
      <c r="Q1016" s="39" t="str">
        <f t="shared" si="4"/>
        <v>Yes</v>
      </c>
      <c r="R1016" s="40" t="str">
        <f t="shared" si="5"/>
        <v/>
      </c>
    </row>
    <row r="1017" ht="14.25" customHeight="1" spans="1:18">
      <c r="A1017" s="30" t="s">
        <v>1072</v>
      </c>
      <c r="B1017" s="17">
        <v>816</v>
      </c>
      <c r="C1017" s="17" t="s">
        <v>57</v>
      </c>
      <c r="D1017" s="17" t="s">
        <v>36</v>
      </c>
      <c r="E1017" s="17" t="s">
        <v>84</v>
      </c>
      <c r="F1017" s="31" t="str">
        <f>VLOOKUP(G1017,'Policy Type'!$A:$B,2,FALSE)</f>
        <v>Liability</v>
      </c>
      <c r="G1017" s="17" t="s">
        <v>101</v>
      </c>
      <c r="H1017" s="32">
        <v>45239</v>
      </c>
      <c r="I1017" s="32">
        <v>45604</v>
      </c>
      <c r="J1017" s="34">
        <v>1770000</v>
      </c>
      <c r="K1017" s="34">
        <f t="shared" si="273"/>
        <v>318600</v>
      </c>
      <c r="L1017" s="34">
        <f t="shared" si="274"/>
        <v>2088600</v>
      </c>
      <c r="M1017" s="17">
        <f t="shared" si="283"/>
        <v>417720</v>
      </c>
      <c r="N1017" s="17" t="s">
        <v>39</v>
      </c>
      <c r="O1017" s="35" t="s">
        <v>49</v>
      </c>
      <c r="P1017" s="36" t="str">
        <f t="shared" si="276"/>
        <v>New Client</v>
      </c>
      <c r="Q1017" s="39" t="str">
        <f t="shared" si="4"/>
        <v>Yes</v>
      </c>
      <c r="R1017" s="40" t="str">
        <f t="shared" si="5"/>
        <v/>
      </c>
    </row>
    <row r="1018" ht="14.25" customHeight="1" spans="1:18">
      <c r="A1018" s="30" t="s">
        <v>1073</v>
      </c>
      <c r="B1018" s="17">
        <v>817</v>
      </c>
      <c r="C1018" s="17" t="s">
        <v>46</v>
      </c>
      <c r="D1018" s="17" t="s">
        <v>66</v>
      </c>
      <c r="E1018" s="17" t="s">
        <v>84</v>
      </c>
      <c r="F1018" s="31" t="str">
        <f>VLOOKUP(G1018,'Policy Type'!$A:$B,2,FALSE)</f>
        <v>Liability</v>
      </c>
      <c r="G1018" s="17" t="s">
        <v>86</v>
      </c>
      <c r="H1018" s="32">
        <v>45239</v>
      </c>
      <c r="I1018" s="32">
        <v>45604</v>
      </c>
      <c r="J1018" s="34">
        <v>1330700</v>
      </c>
      <c r="K1018" s="34">
        <f t="shared" si="273"/>
        <v>239526</v>
      </c>
      <c r="L1018" s="34">
        <f t="shared" si="274"/>
        <v>1570226</v>
      </c>
      <c r="M1018" s="17">
        <f>L1018*0.05</f>
        <v>78511.3</v>
      </c>
      <c r="N1018" s="17" t="s">
        <v>39</v>
      </c>
      <c r="O1018" s="35" t="s">
        <v>49</v>
      </c>
      <c r="P1018" s="36" t="str">
        <f t="shared" si="276"/>
        <v>Old Client</v>
      </c>
      <c r="Q1018" s="39" t="str">
        <f t="shared" si="4"/>
        <v>Yes</v>
      </c>
      <c r="R1018" s="40" t="str">
        <f t="shared" si="5"/>
        <v/>
      </c>
    </row>
    <row r="1019" ht="14.25" customHeight="1" spans="1:18">
      <c r="A1019" s="30" t="s">
        <v>1074</v>
      </c>
      <c r="B1019" s="17">
        <v>817</v>
      </c>
      <c r="C1019" s="17" t="s">
        <v>57</v>
      </c>
      <c r="D1019" s="17" t="s">
        <v>36</v>
      </c>
      <c r="E1019" s="17" t="s">
        <v>84</v>
      </c>
      <c r="F1019" s="31" t="str">
        <f>VLOOKUP(G1019,'Policy Type'!$A:$B,2,FALSE)</f>
        <v>Liability</v>
      </c>
      <c r="G1019" s="17" t="s">
        <v>38</v>
      </c>
      <c r="H1019" s="32">
        <v>45239</v>
      </c>
      <c r="I1019" s="32">
        <v>45604</v>
      </c>
      <c r="J1019" s="34">
        <v>613500</v>
      </c>
      <c r="K1019" s="34">
        <f t="shared" si="273"/>
        <v>110430</v>
      </c>
      <c r="L1019" s="34">
        <f t="shared" si="274"/>
        <v>723930</v>
      </c>
      <c r="M1019" s="17">
        <f t="shared" ref="M1019:M1022" si="284">L1019*0.2</f>
        <v>144786</v>
      </c>
      <c r="N1019" s="17" t="s">
        <v>39</v>
      </c>
      <c r="O1019" s="35" t="s">
        <v>49</v>
      </c>
      <c r="P1019" s="36" t="str">
        <f t="shared" si="276"/>
        <v>Old Client</v>
      </c>
      <c r="Q1019" s="39" t="str">
        <f t="shared" si="4"/>
        <v>Yes</v>
      </c>
      <c r="R1019" s="40" t="str">
        <f t="shared" si="5"/>
        <v/>
      </c>
    </row>
    <row r="1020" ht="14.25" customHeight="1" spans="1:18">
      <c r="A1020" s="30" t="s">
        <v>1075</v>
      </c>
      <c r="B1020" s="17">
        <v>817</v>
      </c>
      <c r="C1020" s="17" t="s">
        <v>57</v>
      </c>
      <c r="D1020" s="17" t="s">
        <v>36</v>
      </c>
      <c r="E1020" s="17" t="s">
        <v>43</v>
      </c>
      <c r="F1020" s="31" t="str">
        <f>VLOOKUP(G1020,'Policy Type'!$A:$B,2,FALSE)</f>
        <v>P&amp;C</v>
      </c>
      <c r="G1020" s="17" t="s">
        <v>68</v>
      </c>
      <c r="H1020" s="32">
        <v>45243</v>
      </c>
      <c r="I1020" s="32">
        <v>45608</v>
      </c>
      <c r="J1020" s="34">
        <v>2392332</v>
      </c>
      <c r="K1020" s="34">
        <f t="shared" si="273"/>
        <v>430619.76</v>
      </c>
      <c r="L1020" s="34">
        <f t="shared" si="274"/>
        <v>2822951.76</v>
      </c>
      <c r="M1020" s="17">
        <f t="shared" si="284"/>
        <v>564590.352</v>
      </c>
      <c r="N1020" s="17" t="s">
        <v>52</v>
      </c>
      <c r="O1020" s="35" t="s">
        <v>53</v>
      </c>
      <c r="P1020" s="36" t="str">
        <f t="shared" si="276"/>
        <v>Old Client</v>
      </c>
      <c r="Q1020" s="39" t="str">
        <f t="shared" si="4"/>
        <v>Yes</v>
      </c>
      <c r="R1020" s="40" t="str">
        <f t="shared" si="5"/>
        <v>Cross-Sold</v>
      </c>
    </row>
    <row r="1021" ht="14.25" customHeight="1" spans="1:18">
      <c r="A1021" s="30" t="s">
        <v>1076</v>
      </c>
      <c r="B1021" s="17">
        <v>768</v>
      </c>
      <c r="C1021" s="17" t="s">
        <v>57</v>
      </c>
      <c r="D1021" s="17" t="s">
        <v>36</v>
      </c>
      <c r="E1021" s="17" t="s">
        <v>43</v>
      </c>
      <c r="F1021" s="31" t="str">
        <f>VLOOKUP(G1021,'Policy Type'!$A:$B,2,FALSE)</f>
        <v>Liability</v>
      </c>
      <c r="G1021" s="17" t="s">
        <v>94</v>
      </c>
      <c r="H1021" s="32">
        <v>45239</v>
      </c>
      <c r="I1021" s="32">
        <v>45604</v>
      </c>
      <c r="J1021" s="34">
        <v>1062000</v>
      </c>
      <c r="K1021" s="34">
        <f t="shared" si="273"/>
        <v>191160</v>
      </c>
      <c r="L1021" s="34">
        <f t="shared" si="274"/>
        <v>1253160</v>
      </c>
      <c r="M1021" s="17">
        <f t="shared" si="284"/>
        <v>250632</v>
      </c>
      <c r="N1021" s="17" t="s">
        <v>39</v>
      </c>
      <c r="O1021" s="35" t="s">
        <v>49</v>
      </c>
      <c r="P1021" s="36" t="str">
        <f t="shared" si="276"/>
        <v>Old Client</v>
      </c>
      <c r="Q1021" s="39" t="str">
        <f t="shared" si="4"/>
        <v>Yes</v>
      </c>
      <c r="R1021" s="40" t="str">
        <f t="shared" si="5"/>
        <v/>
      </c>
    </row>
    <row r="1022" ht="14.25" customHeight="1" spans="1:18">
      <c r="A1022" s="30" t="s">
        <v>1077</v>
      </c>
      <c r="B1022" s="17">
        <v>818</v>
      </c>
      <c r="C1022" s="17" t="s">
        <v>42</v>
      </c>
      <c r="D1022" s="17" t="s">
        <v>36</v>
      </c>
      <c r="E1022" s="17" t="s">
        <v>37</v>
      </c>
      <c r="F1022" s="31" t="str">
        <f>VLOOKUP(G1022,'Policy Type'!$A:$B,2,FALSE)</f>
        <v>P&amp;C</v>
      </c>
      <c r="G1022" s="17" t="s">
        <v>80</v>
      </c>
      <c r="H1022" s="32">
        <v>45239</v>
      </c>
      <c r="I1022" s="32">
        <v>45239</v>
      </c>
      <c r="J1022" s="34">
        <v>253900</v>
      </c>
      <c r="K1022" s="34">
        <f t="shared" si="273"/>
        <v>45702</v>
      </c>
      <c r="L1022" s="34">
        <f t="shared" si="274"/>
        <v>299602</v>
      </c>
      <c r="M1022" s="17">
        <f t="shared" si="284"/>
        <v>59920.4</v>
      </c>
      <c r="N1022" s="17" t="s">
        <v>39</v>
      </c>
      <c r="O1022" s="35" t="s">
        <v>49</v>
      </c>
      <c r="P1022" s="36" t="str">
        <f t="shared" si="276"/>
        <v>New Client</v>
      </c>
      <c r="Q1022" s="39" t="str">
        <f t="shared" si="4"/>
        <v>No</v>
      </c>
      <c r="R1022" s="40" t="str">
        <f t="shared" si="5"/>
        <v/>
      </c>
    </row>
    <row r="1023" ht="14.25" customHeight="1" spans="1:18">
      <c r="A1023" s="30" t="s">
        <v>1078</v>
      </c>
      <c r="B1023" s="17">
        <v>83</v>
      </c>
      <c r="C1023" s="17" t="s">
        <v>46</v>
      </c>
      <c r="D1023" s="17" t="s">
        <v>47</v>
      </c>
      <c r="E1023" s="17" t="s">
        <v>780</v>
      </c>
      <c r="F1023" s="31" t="str">
        <f>VLOOKUP(G1023,'Policy Type'!$A:$B,2,FALSE)</f>
        <v>Liability</v>
      </c>
      <c r="G1023" s="17" t="s">
        <v>38</v>
      </c>
      <c r="H1023" s="32">
        <v>45238</v>
      </c>
      <c r="I1023" s="32">
        <v>45267</v>
      </c>
      <c r="J1023" s="34">
        <v>63700</v>
      </c>
      <c r="K1023" s="34">
        <f t="shared" si="273"/>
        <v>11466</v>
      </c>
      <c r="L1023" s="34">
        <f t="shared" si="274"/>
        <v>75166</v>
      </c>
      <c r="M1023" s="17">
        <f>L1023*0.05</f>
        <v>3758.3</v>
      </c>
      <c r="N1023" s="17" t="s">
        <v>52</v>
      </c>
      <c r="O1023" s="35" t="s">
        <v>49</v>
      </c>
      <c r="P1023" s="36" t="str">
        <f t="shared" si="276"/>
        <v>Old Client</v>
      </c>
      <c r="Q1023" s="39" t="str">
        <f t="shared" si="4"/>
        <v>Yes</v>
      </c>
      <c r="R1023" s="40" t="str">
        <f t="shared" si="5"/>
        <v/>
      </c>
    </row>
    <row r="1024" ht="14.25" customHeight="1" spans="1:18">
      <c r="A1024" s="30" t="s">
        <v>1079</v>
      </c>
      <c r="B1024" s="17">
        <v>820</v>
      </c>
      <c r="C1024" s="17" t="s">
        <v>42</v>
      </c>
      <c r="D1024" s="17" t="s">
        <v>36</v>
      </c>
      <c r="E1024" s="17" t="s">
        <v>780</v>
      </c>
      <c r="F1024" s="31" t="str">
        <f>VLOOKUP(G1024,'Policy Type'!$A:$B,2,FALSE)</f>
        <v>Liability</v>
      </c>
      <c r="G1024" s="17" t="s">
        <v>38</v>
      </c>
      <c r="H1024" s="32">
        <v>45238</v>
      </c>
      <c r="I1024" s="32">
        <v>45267</v>
      </c>
      <c r="J1024" s="34">
        <v>132700</v>
      </c>
      <c r="K1024" s="34">
        <f t="shared" si="273"/>
        <v>23886</v>
      </c>
      <c r="L1024" s="34">
        <f t="shared" si="274"/>
        <v>156586</v>
      </c>
      <c r="M1024" s="17">
        <f t="shared" ref="M1024:M1026" si="285">L1024*0.2</f>
        <v>31317.2</v>
      </c>
      <c r="N1024" s="17" t="s">
        <v>39</v>
      </c>
      <c r="O1024" s="35" t="s">
        <v>49</v>
      </c>
      <c r="P1024" s="36" t="str">
        <f t="shared" si="276"/>
        <v>Old Client</v>
      </c>
      <c r="Q1024" s="39" t="str">
        <f t="shared" si="4"/>
        <v>Yes</v>
      </c>
      <c r="R1024" s="40" t="str">
        <f t="shared" si="5"/>
        <v/>
      </c>
    </row>
    <row r="1025" ht="14.25" customHeight="1" spans="1:18">
      <c r="A1025" s="30" t="s">
        <v>1080</v>
      </c>
      <c r="B1025" s="17">
        <v>821</v>
      </c>
      <c r="C1025" s="17" t="s">
        <v>35</v>
      </c>
      <c r="D1025" s="17" t="s">
        <v>36</v>
      </c>
      <c r="E1025" s="17" t="s">
        <v>780</v>
      </c>
      <c r="F1025" s="31" t="str">
        <f>VLOOKUP(G1025,'Policy Type'!$A:$B,2,FALSE)</f>
        <v>Liability</v>
      </c>
      <c r="G1025" s="17" t="s">
        <v>38</v>
      </c>
      <c r="H1025" s="32">
        <v>45239</v>
      </c>
      <c r="I1025" s="32">
        <v>45268</v>
      </c>
      <c r="J1025" s="34">
        <v>63700</v>
      </c>
      <c r="K1025" s="34">
        <f t="shared" si="273"/>
        <v>11466</v>
      </c>
      <c r="L1025" s="34">
        <f t="shared" si="274"/>
        <v>75166</v>
      </c>
      <c r="M1025" s="17">
        <f t="shared" si="285"/>
        <v>15033.2</v>
      </c>
      <c r="N1025" s="17" t="s">
        <v>39</v>
      </c>
      <c r="O1025" s="35" t="s">
        <v>49</v>
      </c>
      <c r="P1025" s="36" t="str">
        <f t="shared" si="276"/>
        <v>New Client</v>
      </c>
      <c r="Q1025" s="39" t="str">
        <f t="shared" si="4"/>
        <v>Yes</v>
      </c>
      <c r="R1025" s="40" t="str">
        <f t="shared" si="5"/>
        <v/>
      </c>
    </row>
    <row r="1026" ht="14.25" customHeight="1" spans="1:18">
      <c r="A1026" s="30" t="s">
        <v>1081</v>
      </c>
      <c r="B1026" s="17">
        <v>819</v>
      </c>
      <c r="C1026" s="17" t="s">
        <v>35</v>
      </c>
      <c r="D1026" s="17" t="s">
        <v>36</v>
      </c>
      <c r="E1026" s="17" t="s">
        <v>780</v>
      </c>
      <c r="F1026" s="31" t="str">
        <f>VLOOKUP(G1026,'Policy Type'!$A:$B,2,FALSE)</f>
        <v>Liability</v>
      </c>
      <c r="G1026" s="17" t="s">
        <v>38</v>
      </c>
      <c r="H1026" s="32">
        <v>45239</v>
      </c>
      <c r="I1026" s="32">
        <v>45604</v>
      </c>
      <c r="J1026" s="34">
        <v>4982300</v>
      </c>
      <c r="K1026" s="34">
        <f t="shared" si="273"/>
        <v>896814</v>
      </c>
      <c r="L1026" s="34">
        <f t="shared" si="274"/>
        <v>5879114</v>
      </c>
      <c r="M1026" s="17">
        <f t="shared" si="285"/>
        <v>1175822.8</v>
      </c>
      <c r="N1026" s="17" t="s">
        <v>39</v>
      </c>
      <c r="O1026" s="35" t="s">
        <v>49</v>
      </c>
      <c r="P1026" s="36" t="str">
        <f t="shared" si="276"/>
        <v>New Client</v>
      </c>
      <c r="Q1026" s="39" t="str">
        <f t="shared" si="4"/>
        <v>Yes</v>
      </c>
      <c r="R1026" s="40" t="str">
        <f t="shared" si="5"/>
        <v/>
      </c>
    </row>
    <row r="1027" ht="14.25" customHeight="1" spans="1:18">
      <c r="A1027" s="30" t="s">
        <v>1082</v>
      </c>
      <c r="B1027" s="17">
        <v>824</v>
      </c>
      <c r="C1027" s="17" t="s">
        <v>35</v>
      </c>
      <c r="D1027" s="17" t="s">
        <v>36</v>
      </c>
      <c r="E1027" s="17" t="s">
        <v>43</v>
      </c>
      <c r="F1027" s="31" t="str">
        <f>VLOOKUP(G1027,'Policy Type'!$A:$B,2,FALSE)</f>
        <v>Others</v>
      </c>
      <c r="G1027" s="17" t="s">
        <v>111</v>
      </c>
      <c r="H1027" s="32">
        <v>45240</v>
      </c>
      <c r="I1027" s="32">
        <v>45249</v>
      </c>
      <c r="J1027" s="34">
        <v>127500</v>
      </c>
      <c r="K1027" s="34">
        <f t="shared" si="273"/>
        <v>22950</v>
      </c>
      <c r="L1027" s="34">
        <f t="shared" si="274"/>
        <v>150450</v>
      </c>
      <c r="M1027" s="17">
        <f>L1027*0.15</f>
        <v>22567.5</v>
      </c>
      <c r="N1027" s="17" t="s">
        <v>52</v>
      </c>
      <c r="O1027" s="35" t="s">
        <v>49</v>
      </c>
      <c r="P1027" s="36" t="str">
        <f t="shared" si="276"/>
        <v>New Client</v>
      </c>
      <c r="Q1027" s="39" t="str">
        <f t="shared" si="4"/>
        <v>No</v>
      </c>
      <c r="R1027" s="40" t="str">
        <f t="shared" si="5"/>
        <v/>
      </c>
    </row>
    <row r="1028" ht="14.25" customHeight="1" spans="1:18">
      <c r="A1028" s="30" t="s">
        <v>1083</v>
      </c>
      <c r="B1028" s="17">
        <v>343</v>
      </c>
      <c r="C1028" s="17" t="s">
        <v>46</v>
      </c>
      <c r="D1028" s="17" t="s">
        <v>76</v>
      </c>
      <c r="E1028" s="17" t="s">
        <v>37</v>
      </c>
      <c r="F1028" s="31" t="str">
        <f>VLOOKUP(G1028,'Policy Type'!$A:$B,2,FALSE)</f>
        <v>Liability</v>
      </c>
      <c r="G1028" s="17" t="s">
        <v>38</v>
      </c>
      <c r="H1028" s="32">
        <v>45240</v>
      </c>
      <c r="I1028" s="32">
        <v>45269</v>
      </c>
      <c r="J1028" s="34">
        <v>63700</v>
      </c>
      <c r="K1028" s="34">
        <f t="shared" si="273"/>
        <v>11466</v>
      </c>
      <c r="L1028" s="34">
        <f t="shared" si="274"/>
        <v>75166</v>
      </c>
      <c r="M1028" s="17">
        <f>L1028*0.05</f>
        <v>3758.3</v>
      </c>
      <c r="N1028" s="17" t="s">
        <v>39</v>
      </c>
      <c r="O1028" s="35" t="s">
        <v>49</v>
      </c>
      <c r="P1028" s="36" t="str">
        <f t="shared" si="276"/>
        <v>Old Client</v>
      </c>
      <c r="Q1028" s="39" t="str">
        <f t="shared" si="4"/>
        <v>Yes</v>
      </c>
      <c r="R1028" s="40" t="str">
        <f t="shared" si="5"/>
        <v/>
      </c>
    </row>
    <row r="1029" ht="14.25" customHeight="1" spans="1:18">
      <c r="A1029" s="30" t="s">
        <v>1084</v>
      </c>
      <c r="B1029" s="17">
        <v>825</v>
      </c>
      <c r="C1029" s="17" t="s">
        <v>42</v>
      </c>
      <c r="D1029" s="17" t="s">
        <v>36</v>
      </c>
      <c r="E1029" s="17" t="s">
        <v>37</v>
      </c>
      <c r="F1029" s="31" t="str">
        <f>VLOOKUP(G1029,'Policy Type'!$A:$B,2,FALSE)</f>
        <v>Liability</v>
      </c>
      <c r="G1029" s="17" t="s">
        <v>38</v>
      </c>
      <c r="H1029" s="32">
        <v>45240</v>
      </c>
      <c r="I1029" s="32">
        <v>45269</v>
      </c>
      <c r="J1029" s="34">
        <v>51300</v>
      </c>
      <c r="K1029" s="34">
        <f t="shared" si="273"/>
        <v>9234</v>
      </c>
      <c r="L1029" s="34">
        <f t="shared" si="274"/>
        <v>60534</v>
      </c>
      <c r="M1029" s="17">
        <f t="shared" ref="M1029:M1030" si="286">L1029*0.2</f>
        <v>12106.8</v>
      </c>
      <c r="N1029" s="17" t="s">
        <v>39</v>
      </c>
      <c r="O1029" s="35" t="s">
        <v>49</v>
      </c>
      <c r="P1029" s="36" t="str">
        <f t="shared" si="276"/>
        <v>New Client</v>
      </c>
      <c r="Q1029" s="39" t="str">
        <f t="shared" si="4"/>
        <v>Yes</v>
      </c>
      <c r="R1029" s="40" t="str">
        <f t="shared" si="5"/>
        <v/>
      </c>
    </row>
    <row r="1030" ht="14.25" customHeight="1" spans="1:18">
      <c r="A1030" s="30" t="s">
        <v>1085</v>
      </c>
      <c r="B1030" s="17">
        <v>826</v>
      </c>
      <c r="C1030" s="17" t="s">
        <v>42</v>
      </c>
      <c r="D1030" s="17" t="s">
        <v>36</v>
      </c>
      <c r="E1030" s="17" t="s">
        <v>37</v>
      </c>
      <c r="F1030" s="31" t="str">
        <f>VLOOKUP(G1030,'Policy Type'!$A:$B,2,FALSE)</f>
        <v>Liability</v>
      </c>
      <c r="G1030" s="17" t="s">
        <v>38</v>
      </c>
      <c r="H1030" s="32">
        <v>45240</v>
      </c>
      <c r="I1030" s="32">
        <v>45605</v>
      </c>
      <c r="J1030" s="34">
        <v>232400</v>
      </c>
      <c r="K1030" s="34">
        <f t="shared" si="273"/>
        <v>41832</v>
      </c>
      <c r="L1030" s="34">
        <f t="shared" si="274"/>
        <v>274232</v>
      </c>
      <c r="M1030" s="17">
        <f t="shared" si="286"/>
        <v>54846.4</v>
      </c>
      <c r="N1030" s="17" t="s">
        <v>39</v>
      </c>
      <c r="O1030" s="35" t="s">
        <v>49</v>
      </c>
      <c r="P1030" s="36" t="str">
        <f t="shared" si="276"/>
        <v>New Client</v>
      </c>
      <c r="Q1030" s="39" t="str">
        <f t="shared" si="4"/>
        <v>Yes</v>
      </c>
      <c r="R1030" s="40" t="str">
        <f t="shared" si="5"/>
        <v/>
      </c>
    </row>
    <row r="1031" ht="14.25" customHeight="1" spans="1:18">
      <c r="A1031" s="30" t="s">
        <v>1086</v>
      </c>
      <c r="B1031" s="17">
        <v>827</v>
      </c>
      <c r="C1031" s="17" t="s">
        <v>46</v>
      </c>
      <c r="D1031" s="17" t="s">
        <v>66</v>
      </c>
      <c r="E1031" s="17" t="s">
        <v>43</v>
      </c>
      <c r="F1031" s="31" t="str">
        <f>VLOOKUP(G1031,'Policy Type'!$A:$B,2,FALSE)</f>
        <v>Liability</v>
      </c>
      <c r="G1031" s="17" t="s">
        <v>579</v>
      </c>
      <c r="H1031" s="32">
        <v>45241</v>
      </c>
      <c r="I1031" s="32">
        <v>45606</v>
      </c>
      <c r="J1031" s="34">
        <v>11800000</v>
      </c>
      <c r="K1031" s="34">
        <f t="shared" si="273"/>
        <v>2124000</v>
      </c>
      <c r="L1031" s="34">
        <f t="shared" si="274"/>
        <v>13924000</v>
      </c>
      <c r="M1031" s="17">
        <f>L1031*0.05</f>
        <v>696200</v>
      </c>
      <c r="N1031" s="17" t="s">
        <v>39</v>
      </c>
      <c r="O1031" s="35" t="s">
        <v>49</v>
      </c>
      <c r="P1031" s="36" t="str">
        <f t="shared" si="276"/>
        <v>New Client</v>
      </c>
      <c r="Q1031" s="39" t="str">
        <f t="shared" si="4"/>
        <v>Yes</v>
      </c>
      <c r="R1031" s="40" t="str">
        <f t="shared" si="5"/>
        <v/>
      </c>
    </row>
    <row r="1032" ht="14.25" customHeight="1" spans="1:18">
      <c r="A1032" s="30" t="s">
        <v>1087</v>
      </c>
      <c r="B1032" s="17">
        <v>828</v>
      </c>
      <c r="C1032" s="17" t="s">
        <v>35</v>
      </c>
      <c r="D1032" s="17" t="s">
        <v>36</v>
      </c>
      <c r="E1032" s="17" t="s">
        <v>37</v>
      </c>
      <c r="F1032" s="31" t="str">
        <f>VLOOKUP(G1032,'Policy Type'!$A:$B,2,FALSE)</f>
        <v>Others</v>
      </c>
      <c r="G1032" s="17" t="s">
        <v>152</v>
      </c>
      <c r="H1032" s="32">
        <v>45246</v>
      </c>
      <c r="I1032" s="32">
        <v>45611</v>
      </c>
      <c r="J1032" s="34">
        <v>930700</v>
      </c>
      <c r="K1032" s="34">
        <f t="shared" si="273"/>
        <v>167526</v>
      </c>
      <c r="L1032" s="34">
        <f t="shared" si="274"/>
        <v>1098226</v>
      </c>
      <c r="M1032" s="17">
        <f>L1032*0.15</f>
        <v>164733.9</v>
      </c>
      <c r="N1032" s="17" t="s">
        <v>52</v>
      </c>
      <c r="O1032" s="35" t="s">
        <v>53</v>
      </c>
      <c r="P1032" s="36" t="str">
        <f t="shared" si="276"/>
        <v>New Client</v>
      </c>
      <c r="Q1032" s="39" t="str">
        <f t="shared" si="4"/>
        <v>No</v>
      </c>
      <c r="R1032" s="40" t="str">
        <f t="shared" si="5"/>
        <v/>
      </c>
    </row>
    <row r="1033" ht="14.25" customHeight="1" spans="1:18">
      <c r="A1033" s="30" t="s">
        <v>1088</v>
      </c>
      <c r="B1033" s="17">
        <v>829</v>
      </c>
      <c r="C1033" s="17" t="s">
        <v>57</v>
      </c>
      <c r="D1033" s="17" t="s">
        <v>36</v>
      </c>
      <c r="E1033" s="17" t="s">
        <v>37</v>
      </c>
      <c r="F1033" s="31" t="str">
        <f>VLOOKUP(G1033,'Policy Type'!$A:$B,2,FALSE)</f>
        <v>Liability</v>
      </c>
      <c r="G1033" s="17" t="s">
        <v>38</v>
      </c>
      <c r="H1033" s="32">
        <v>45240</v>
      </c>
      <c r="I1033" s="32">
        <v>45605</v>
      </c>
      <c r="J1033" s="34">
        <v>310600</v>
      </c>
      <c r="K1033" s="34">
        <f t="shared" si="273"/>
        <v>55908</v>
      </c>
      <c r="L1033" s="34">
        <f t="shared" si="274"/>
        <v>366508</v>
      </c>
      <c r="M1033" s="17">
        <f>L1033*0.2</f>
        <v>73301.6</v>
      </c>
      <c r="N1033" s="17" t="s">
        <v>39</v>
      </c>
      <c r="O1033" s="35" t="s">
        <v>49</v>
      </c>
      <c r="P1033" s="36" t="str">
        <f t="shared" si="276"/>
        <v>New Client</v>
      </c>
      <c r="Q1033" s="39" t="str">
        <f t="shared" si="4"/>
        <v>Yes</v>
      </c>
      <c r="R1033" s="40" t="str">
        <f t="shared" si="5"/>
        <v/>
      </c>
    </row>
    <row r="1034" ht="14.25" customHeight="1" spans="1:18">
      <c r="A1034" s="30" t="s">
        <v>1089</v>
      </c>
      <c r="B1034" s="17">
        <v>830</v>
      </c>
      <c r="C1034" s="17" t="s">
        <v>46</v>
      </c>
      <c r="D1034" s="17" t="s">
        <v>47</v>
      </c>
      <c r="E1034" s="17" t="s">
        <v>60</v>
      </c>
      <c r="F1034" s="31" t="str">
        <f>VLOOKUP(G1034,'Policy Type'!$A:$B,2,FALSE)</f>
        <v>Others</v>
      </c>
      <c r="G1034" s="17" t="s">
        <v>478</v>
      </c>
      <c r="H1034" s="32">
        <v>45241</v>
      </c>
      <c r="I1034" s="32">
        <v>45606</v>
      </c>
      <c r="J1034" s="34">
        <v>409000</v>
      </c>
      <c r="K1034" s="34">
        <f t="shared" si="273"/>
        <v>73620</v>
      </c>
      <c r="L1034" s="34">
        <f t="shared" si="274"/>
        <v>482620</v>
      </c>
      <c r="M1034" s="17">
        <f t="shared" ref="M1034:M1035" si="287">L1034*0.05</f>
        <v>24131</v>
      </c>
      <c r="N1034" s="17" t="s">
        <v>52</v>
      </c>
      <c r="O1034" s="35" t="s">
        <v>40</v>
      </c>
      <c r="P1034" s="36" t="str">
        <f t="shared" si="276"/>
        <v>New Client</v>
      </c>
      <c r="Q1034" s="39" t="str">
        <f t="shared" si="4"/>
        <v>No</v>
      </c>
      <c r="R1034" s="40" t="str">
        <f t="shared" si="5"/>
        <v/>
      </c>
    </row>
    <row r="1035" ht="14.25" customHeight="1" spans="1:18">
      <c r="A1035" s="30" t="s">
        <v>1090</v>
      </c>
      <c r="B1035" s="17">
        <v>831</v>
      </c>
      <c r="C1035" s="17" t="s">
        <v>46</v>
      </c>
      <c r="D1035" s="17" t="s">
        <v>88</v>
      </c>
      <c r="E1035" s="17" t="s">
        <v>780</v>
      </c>
      <c r="F1035" s="31" t="str">
        <f>VLOOKUP(G1035,'Policy Type'!$A:$B,2,FALSE)</f>
        <v>Liability</v>
      </c>
      <c r="G1035" s="17" t="s">
        <v>38</v>
      </c>
      <c r="H1035" s="32">
        <v>45241</v>
      </c>
      <c r="I1035" s="32">
        <v>45301</v>
      </c>
      <c r="J1035" s="34">
        <v>108500</v>
      </c>
      <c r="K1035" s="34">
        <f t="shared" si="273"/>
        <v>19530</v>
      </c>
      <c r="L1035" s="34">
        <f t="shared" si="274"/>
        <v>128030</v>
      </c>
      <c r="M1035" s="17">
        <f t="shared" si="287"/>
        <v>6401.5</v>
      </c>
      <c r="N1035" s="17" t="s">
        <v>39</v>
      </c>
      <c r="O1035" s="35" t="s">
        <v>53</v>
      </c>
      <c r="P1035" s="36" t="str">
        <f t="shared" si="276"/>
        <v>New Client</v>
      </c>
      <c r="Q1035" s="39" t="str">
        <f t="shared" si="4"/>
        <v>Yes</v>
      </c>
      <c r="R1035" s="40" t="str">
        <f t="shared" si="5"/>
        <v/>
      </c>
    </row>
    <row r="1036" ht="14.25" customHeight="1" spans="1:18">
      <c r="A1036" s="30" t="s">
        <v>1091</v>
      </c>
      <c r="B1036" s="17">
        <v>584</v>
      </c>
      <c r="C1036" s="17" t="s">
        <v>57</v>
      </c>
      <c r="D1036" s="17" t="s">
        <v>36</v>
      </c>
      <c r="E1036" s="17" t="s">
        <v>763</v>
      </c>
      <c r="F1036" s="31" t="str">
        <f>VLOOKUP(G1036,'Policy Type'!$A:$B,2,FALSE)</f>
        <v>Others</v>
      </c>
      <c r="G1036" s="17" t="s">
        <v>197</v>
      </c>
      <c r="H1036" s="32">
        <v>45243</v>
      </c>
      <c r="I1036" s="32">
        <v>45608</v>
      </c>
      <c r="J1036" s="34">
        <v>24001200</v>
      </c>
      <c r="K1036" s="34">
        <f t="shared" si="273"/>
        <v>4320216</v>
      </c>
      <c r="L1036" s="34">
        <f t="shared" si="274"/>
        <v>28321416</v>
      </c>
      <c r="M1036" s="17">
        <f t="shared" ref="M1036:M1037" si="288">L1036*0.15</f>
        <v>4248212.4</v>
      </c>
      <c r="N1036" s="17" t="s">
        <v>39</v>
      </c>
      <c r="O1036" s="35" t="s">
        <v>53</v>
      </c>
      <c r="P1036" s="36" t="str">
        <f t="shared" si="276"/>
        <v>Old Client</v>
      </c>
      <c r="Q1036" s="39" t="str">
        <f t="shared" si="4"/>
        <v>Yes</v>
      </c>
      <c r="R1036" s="40" t="str">
        <f t="shared" si="5"/>
        <v>Cross-Sold</v>
      </c>
    </row>
    <row r="1037" ht="14.25" customHeight="1" spans="1:18">
      <c r="A1037" s="30" t="s">
        <v>1092</v>
      </c>
      <c r="B1037" s="17">
        <v>59</v>
      </c>
      <c r="C1037" s="17" t="s">
        <v>35</v>
      </c>
      <c r="D1037" s="17" t="s">
        <v>36</v>
      </c>
      <c r="E1037" s="17" t="s">
        <v>763</v>
      </c>
      <c r="F1037" s="31" t="str">
        <f>VLOOKUP(G1037,'Policy Type'!$A:$B,2,FALSE)</f>
        <v>Others</v>
      </c>
      <c r="G1037" s="17" t="s">
        <v>1093</v>
      </c>
      <c r="H1037" s="32">
        <v>45244</v>
      </c>
      <c r="I1037" s="32">
        <v>45609</v>
      </c>
      <c r="J1037" s="34">
        <v>2054300</v>
      </c>
      <c r="K1037" s="34">
        <f t="shared" si="273"/>
        <v>369774</v>
      </c>
      <c r="L1037" s="34">
        <f t="shared" si="274"/>
        <v>2424074</v>
      </c>
      <c r="M1037" s="17">
        <f t="shared" si="288"/>
        <v>363611.1</v>
      </c>
      <c r="N1037" s="17" t="s">
        <v>39</v>
      </c>
      <c r="O1037" s="35" t="s">
        <v>53</v>
      </c>
      <c r="P1037" s="36" t="str">
        <f t="shared" si="276"/>
        <v>Old Client</v>
      </c>
      <c r="Q1037" s="39" t="str">
        <f t="shared" si="4"/>
        <v>Yes</v>
      </c>
      <c r="R1037" s="40" t="str">
        <f t="shared" si="5"/>
        <v>Cross-Sold</v>
      </c>
    </row>
    <row r="1038" ht="14.25" customHeight="1" spans="1:18">
      <c r="A1038" s="30" t="s">
        <v>1094</v>
      </c>
      <c r="B1038" s="17">
        <v>59</v>
      </c>
      <c r="C1038" s="17" t="s">
        <v>46</v>
      </c>
      <c r="D1038" s="17" t="s">
        <v>66</v>
      </c>
      <c r="E1038" s="17" t="s">
        <v>1015</v>
      </c>
      <c r="F1038" s="31" t="str">
        <f>VLOOKUP(G1038,'Policy Type'!$A:$B,2,FALSE)</f>
        <v>Others</v>
      </c>
      <c r="G1038" s="17" t="s">
        <v>193</v>
      </c>
      <c r="H1038" s="32">
        <v>45253</v>
      </c>
      <c r="I1038" s="32">
        <v>45618</v>
      </c>
      <c r="J1038" s="34">
        <v>3966900</v>
      </c>
      <c r="K1038" s="34">
        <f t="shared" si="273"/>
        <v>714042</v>
      </c>
      <c r="L1038" s="34">
        <f t="shared" si="274"/>
        <v>4680942</v>
      </c>
      <c r="M1038" s="17">
        <f>L1038*0.05</f>
        <v>234047.1</v>
      </c>
      <c r="N1038" s="17" t="s">
        <v>52</v>
      </c>
      <c r="O1038" s="35" t="s">
        <v>40</v>
      </c>
      <c r="P1038" s="36" t="str">
        <f t="shared" si="276"/>
        <v>Old Client</v>
      </c>
      <c r="Q1038" s="39" t="str">
        <f t="shared" si="4"/>
        <v>Yes</v>
      </c>
      <c r="R1038" s="40" t="str">
        <f t="shared" si="5"/>
        <v>Cross-Sold</v>
      </c>
    </row>
    <row r="1039" ht="14.25" customHeight="1" spans="1:18">
      <c r="A1039" s="30" t="s">
        <v>1095</v>
      </c>
      <c r="B1039" s="17">
        <v>832</v>
      </c>
      <c r="C1039" s="17" t="s">
        <v>35</v>
      </c>
      <c r="D1039" s="17" t="s">
        <v>36</v>
      </c>
      <c r="E1039" s="17" t="s">
        <v>60</v>
      </c>
      <c r="F1039" s="31" t="str">
        <f>VLOOKUP(G1039,'Policy Type'!$A:$B,2,FALSE)</f>
        <v>P&amp;C</v>
      </c>
      <c r="G1039" s="17" t="s">
        <v>98</v>
      </c>
      <c r="H1039" s="32">
        <v>45245</v>
      </c>
      <c r="I1039" s="32">
        <v>45610</v>
      </c>
      <c r="J1039" s="34">
        <v>162800</v>
      </c>
      <c r="K1039" s="34">
        <f t="shared" si="273"/>
        <v>29304</v>
      </c>
      <c r="L1039" s="34">
        <f t="shared" si="274"/>
        <v>192104</v>
      </c>
      <c r="M1039" s="17">
        <f>L1039*0.2</f>
        <v>38420.8</v>
      </c>
      <c r="N1039" s="17" t="s">
        <v>52</v>
      </c>
      <c r="O1039" s="35" t="s">
        <v>53</v>
      </c>
      <c r="P1039" s="36" t="str">
        <f t="shared" si="276"/>
        <v>Old Client</v>
      </c>
      <c r="Q1039" s="39" t="str">
        <f t="shared" si="4"/>
        <v>No</v>
      </c>
      <c r="R1039" s="40" t="str">
        <f t="shared" si="5"/>
        <v/>
      </c>
    </row>
    <row r="1040" ht="14.25" customHeight="1" spans="1:18">
      <c r="A1040" s="30" t="s">
        <v>1096</v>
      </c>
      <c r="B1040" s="17">
        <v>766</v>
      </c>
      <c r="C1040" s="17" t="s">
        <v>46</v>
      </c>
      <c r="D1040" s="17" t="s">
        <v>66</v>
      </c>
      <c r="E1040" s="17" t="s">
        <v>60</v>
      </c>
      <c r="F1040" s="31" t="str">
        <f>VLOOKUP(G1040,'Policy Type'!$A:$B,2,FALSE)</f>
        <v>P&amp;C</v>
      </c>
      <c r="G1040" s="17" t="s">
        <v>98</v>
      </c>
      <c r="H1040" s="32">
        <v>45245</v>
      </c>
      <c r="I1040" s="32">
        <v>45610</v>
      </c>
      <c r="J1040" s="34">
        <v>211200</v>
      </c>
      <c r="K1040" s="34">
        <f t="shared" si="273"/>
        <v>38016</v>
      </c>
      <c r="L1040" s="34">
        <f t="shared" si="274"/>
        <v>249216</v>
      </c>
      <c r="M1040" s="17">
        <f>L1040*0.05</f>
        <v>12460.8</v>
      </c>
      <c r="N1040" s="17" t="s">
        <v>52</v>
      </c>
      <c r="O1040" s="35" t="s">
        <v>53</v>
      </c>
      <c r="P1040" s="36" t="str">
        <f t="shared" si="276"/>
        <v>Old Client</v>
      </c>
      <c r="Q1040" s="39" t="str">
        <f t="shared" si="4"/>
        <v>No</v>
      </c>
      <c r="R1040" s="40" t="str">
        <f t="shared" si="5"/>
        <v/>
      </c>
    </row>
    <row r="1041" ht="14.25" customHeight="1" spans="1:18">
      <c r="A1041" s="30" t="s">
        <v>1097</v>
      </c>
      <c r="B1041" s="17">
        <v>766</v>
      </c>
      <c r="C1041" s="17" t="s">
        <v>42</v>
      </c>
      <c r="D1041" s="17" t="s">
        <v>36</v>
      </c>
      <c r="E1041" s="17" t="s">
        <v>37</v>
      </c>
      <c r="F1041" s="31" t="str">
        <f>VLOOKUP(G1041,'Policy Type'!$A:$B,2,FALSE)</f>
        <v>P&amp;C</v>
      </c>
      <c r="G1041" s="17" t="s">
        <v>80</v>
      </c>
      <c r="H1041" s="32">
        <v>45244</v>
      </c>
      <c r="I1041" s="32">
        <v>45244</v>
      </c>
      <c r="J1041" s="34">
        <v>198300</v>
      </c>
      <c r="K1041" s="34">
        <f t="shared" si="273"/>
        <v>35694</v>
      </c>
      <c r="L1041" s="34">
        <f t="shared" si="274"/>
        <v>233994</v>
      </c>
      <c r="M1041" s="17">
        <f>L1041*0.2</f>
        <v>46798.8</v>
      </c>
      <c r="N1041" s="17" t="s">
        <v>39</v>
      </c>
      <c r="O1041" s="35" t="s">
        <v>49</v>
      </c>
      <c r="P1041" s="36" t="str">
        <f t="shared" si="276"/>
        <v>Old Client</v>
      </c>
      <c r="Q1041" s="39" t="str">
        <f t="shared" si="4"/>
        <v>No</v>
      </c>
      <c r="R1041" s="40" t="str">
        <f t="shared" si="5"/>
        <v/>
      </c>
    </row>
    <row r="1042" ht="14.25" customHeight="1" spans="1:18">
      <c r="A1042" s="30" t="s">
        <v>1098</v>
      </c>
      <c r="B1042" s="17">
        <v>15</v>
      </c>
      <c r="C1042" s="17" t="s">
        <v>35</v>
      </c>
      <c r="D1042" s="17" t="s">
        <v>36</v>
      </c>
      <c r="E1042" s="17" t="s">
        <v>43</v>
      </c>
      <c r="F1042" s="31" t="str">
        <f>VLOOKUP(G1042,'Policy Type'!$A:$B,2,FALSE)</f>
        <v>Others</v>
      </c>
      <c r="G1042" s="17" t="s">
        <v>160</v>
      </c>
      <c r="H1042" s="32">
        <v>45248</v>
      </c>
      <c r="I1042" s="32">
        <v>45613</v>
      </c>
      <c r="J1042" s="34">
        <v>3511600</v>
      </c>
      <c r="K1042" s="34">
        <f t="shared" si="273"/>
        <v>632088</v>
      </c>
      <c r="L1042" s="34">
        <f t="shared" si="274"/>
        <v>4143688</v>
      </c>
      <c r="M1042" s="17">
        <f t="shared" ref="M1042:M1044" si="289">L1042*0.15</f>
        <v>621553.2</v>
      </c>
      <c r="N1042" s="17" t="s">
        <v>52</v>
      </c>
      <c r="O1042" s="35" t="s">
        <v>53</v>
      </c>
      <c r="P1042" s="36" t="str">
        <f t="shared" si="276"/>
        <v>Old Client</v>
      </c>
      <c r="Q1042" s="39" t="str">
        <f t="shared" si="4"/>
        <v>Yes</v>
      </c>
      <c r="R1042" s="40" t="str">
        <f t="shared" si="5"/>
        <v>Cross-Sold</v>
      </c>
    </row>
    <row r="1043" ht="14.25" customHeight="1" spans="1:18">
      <c r="A1043" s="30" t="s">
        <v>1099</v>
      </c>
      <c r="B1043" s="17">
        <v>531</v>
      </c>
      <c r="C1043" s="17" t="s">
        <v>35</v>
      </c>
      <c r="D1043" s="17" t="s">
        <v>36</v>
      </c>
      <c r="E1043" s="17" t="s">
        <v>60</v>
      </c>
      <c r="F1043" s="31" t="str">
        <f>VLOOKUP(G1043,'Policy Type'!$A:$B,2,FALSE)</f>
        <v>Others</v>
      </c>
      <c r="G1043" s="17" t="s">
        <v>170</v>
      </c>
      <c r="H1043" s="32">
        <v>45248</v>
      </c>
      <c r="I1043" s="32">
        <v>45613</v>
      </c>
      <c r="J1043" s="34">
        <v>3187000</v>
      </c>
      <c r="K1043" s="34">
        <f t="shared" si="273"/>
        <v>573660</v>
      </c>
      <c r="L1043" s="34">
        <f t="shared" si="274"/>
        <v>3760660</v>
      </c>
      <c r="M1043" s="17">
        <f t="shared" si="289"/>
        <v>564099</v>
      </c>
      <c r="N1043" s="17" t="s">
        <v>52</v>
      </c>
      <c r="O1043" s="35" t="s">
        <v>53</v>
      </c>
      <c r="P1043" s="36" t="str">
        <f t="shared" si="276"/>
        <v>Old Client</v>
      </c>
      <c r="Q1043" s="39" t="str">
        <f t="shared" si="4"/>
        <v>Yes</v>
      </c>
      <c r="R1043" s="40" t="str">
        <f t="shared" si="5"/>
        <v>Cross-Sold</v>
      </c>
    </row>
    <row r="1044" ht="14.25" customHeight="1" spans="1:18">
      <c r="A1044" s="30" t="s">
        <v>1100</v>
      </c>
      <c r="B1044" s="17">
        <v>833</v>
      </c>
      <c r="C1044" s="17" t="s">
        <v>42</v>
      </c>
      <c r="D1044" s="17" t="s">
        <v>36</v>
      </c>
      <c r="E1044" s="17" t="s">
        <v>37</v>
      </c>
      <c r="F1044" s="31" t="str">
        <f>VLOOKUP(G1044,'Policy Type'!$A:$B,2,FALSE)</f>
        <v>Others</v>
      </c>
      <c r="G1044" s="17" t="s">
        <v>152</v>
      </c>
      <c r="H1044" s="32">
        <v>45247</v>
      </c>
      <c r="I1044" s="32">
        <v>45612</v>
      </c>
      <c r="J1044" s="34">
        <v>3180100</v>
      </c>
      <c r="K1044" s="34">
        <f t="shared" si="273"/>
        <v>572418</v>
      </c>
      <c r="L1044" s="34">
        <f t="shared" si="274"/>
        <v>3752518</v>
      </c>
      <c r="M1044" s="17">
        <f t="shared" si="289"/>
        <v>562877.7</v>
      </c>
      <c r="N1044" s="17" t="s">
        <v>52</v>
      </c>
      <c r="O1044" s="35" t="s">
        <v>53</v>
      </c>
      <c r="P1044" s="36" t="str">
        <f t="shared" si="276"/>
        <v>Old Client</v>
      </c>
      <c r="Q1044" s="39" t="str">
        <f t="shared" si="4"/>
        <v>No</v>
      </c>
      <c r="R1044" s="40" t="str">
        <f t="shared" si="5"/>
        <v/>
      </c>
    </row>
    <row r="1045" ht="14.25" customHeight="1" spans="1:18">
      <c r="A1045" s="30" t="s">
        <v>1101</v>
      </c>
      <c r="B1045" s="17">
        <v>834</v>
      </c>
      <c r="C1045" s="17" t="s">
        <v>35</v>
      </c>
      <c r="D1045" s="17" t="s">
        <v>36</v>
      </c>
      <c r="E1045" s="17" t="s">
        <v>780</v>
      </c>
      <c r="F1045" s="31" t="str">
        <f>VLOOKUP(G1045,'Policy Type'!$A:$B,2,FALSE)</f>
        <v>Liability</v>
      </c>
      <c r="G1045" s="17" t="s">
        <v>38</v>
      </c>
      <c r="H1045" s="32">
        <v>45245</v>
      </c>
      <c r="I1045" s="32">
        <v>45426</v>
      </c>
      <c r="J1045" s="34">
        <v>60800</v>
      </c>
      <c r="K1045" s="34">
        <f t="shared" si="273"/>
        <v>10944</v>
      </c>
      <c r="L1045" s="34">
        <f t="shared" si="274"/>
        <v>71744</v>
      </c>
      <c r="M1045" s="17">
        <f>L1045*0.2</f>
        <v>14348.8</v>
      </c>
      <c r="N1045" s="17" t="s">
        <v>39</v>
      </c>
      <c r="O1045" s="35" t="s">
        <v>49</v>
      </c>
      <c r="P1045" s="36" t="str">
        <f t="shared" si="276"/>
        <v>New Client</v>
      </c>
      <c r="Q1045" s="39" t="str">
        <f t="shared" si="4"/>
        <v>Yes</v>
      </c>
      <c r="R1045" s="40" t="str">
        <f t="shared" si="5"/>
        <v/>
      </c>
    </row>
    <row r="1046" ht="14.25" customHeight="1" spans="1:18">
      <c r="A1046" s="30" t="s">
        <v>1102</v>
      </c>
      <c r="B1046" s="17">
        <v>835</v>
      </c>
      <c r="C1046" s="17" t="s">
        <v>46</v>
      </c>
      <c r="D1046" s="17" t="s">
        <v>76</v>
      </c>
      <c r="E1046" s="17" t="s">
        <v>284</v>
      </c>
      <c r="F1046" s="31" t="str">
        <f>VLOOKUP(G1046,'Policy Type'!$A:$B,2,FALSE)</f>
        <v>Liability</v>
      </c>
      <c r="G1046" s="17" t="s">
        <v>58</v>
      </c>
      <c r="H1046" s="32">
        <v>45235</v>
      </c>
      <c r="I1046" s="32">
        <v>45600</v>
      </c>
      <c r="J1046" s="34">
        <v>6490000</v>
      </c>
      <c r="K1046" s="34">
        <f t="shared" si="273"/>
        <v>1168200</v>
      </c>
      <c r="L1046" s="34">
        <f t="shared" si="274"/>
        <v>7658200</v>
      </c>
      <c r="M1046" s="17">
        <f>L1046*0.05</f>
        <v>382910</v>
      </c>
      <c r="N1046" s="17" t="s">
        <v>39</v>
      </c>
      <c r="O1046" s="35" t="s">
        <v>53</v>
      </c>
      <c r="P1046" s="36" t="str">
        <f t="shared" si="276"/>
        <v>New Client</v>
      </c>
      <c r="Q1046" s="39" t="str">
        <f t="shared" si="4"/>
        <v>Yes</v>
      </c>
      <c r="R1046" s="40" t="str">
        <f t="shared" si="5"/>
        <v/>
      </c>
    </row>
    <row r="1047" ht="14.25" customHeight="1" spans="1:18">
      <c r="A1047" s="30" t="s">
        <v>1103</v>
      </c>
      <c r="B1047" s="17">
        <v>836</v>
      </c>
      <c r="C1047" s="17" t="s">
        <v>35</v>
      </c>
      <c r="D1047" s="17" t="s">
        <v>36</v>
      </c>
      <c r="E1047" s="17" t="s">
        <v>284</v>
      </c>
      <c r="F1047" s="31" t="str">
        <f>VLOOKUP(G1047,'Policy Type'!$A:$B,2,FALSE)</f>
        <v>Liability</v>
      </c>
      <c r="G1047" s="17" t="s">
        <v>86</v>
      </c>
      <c r="H1047" s="32">
        <v>45235</v>
      </c>
      <c r="I1047" s="32">
        <v>45600</v>
      </c>
      <c r="J1047" s="34">
        <v>9440000</v>
      </c>
      <c r="K1047" s="34">
        <f t="shared" si="273"/>
        <v>1699200</v>
      </c>
      <c r="L1047" s="34">
        <f t="shared" si="274"/>
        <v>11139200</v>
      </c>
      <c r="M1047" s="17">
        <f>L1047*0.2</f>
        <v>2227840</v>
      </c>
      <c r="N1047" s="17" t="s">
        <v>39</v>
      </c>
      <c r="O1047" s="35" t="s">
        <v>53</v>
      </c>
      <c r="P1047" s="36" t="str">
        <f t="shared" si="276"/>
        <v>Old Client</v>
      </c>
      <c r="Q1047" s="39" t="str">
        <f t="shared" si="4"/>
        <v>Yes</v>
      </c>
      <c r="R1047" s="40" t="str">
        <f t="shared" si="5"/>
        <v/>
      </c>
    </row>
    <row r="1048" ht="14.25" customHeight="1" spans="1:18">
      <c r="A1048" s="30" t="s">
        <v>1104</v>
      </c>
      <c r="B1048" s="17">
        <v>836</v>
      </c>
      <c r="C1048" s="17" t="s">
        <v>57</v>
      </c>
      <c r="D1048" s="17" t="s">
        <v>36</v>
      </c>
      <c r="E1048" s="17" t="s">
        <v>37</v>
      </c>
      <c r="F1048" s="31" t="str">
        <f>VLOOKUP(G1048,'Policy Type'!$A:$B,2,FALSE)</f>
        <v>Others</v>
      </c>
      <c r="G1048" s="17" t="s">
        <v>156</v>
      </c>
      <c r="H1048" s="32">
        <v>45248</v>
      </c>
      <c r="I1048" s="32">
        <v>45613</v>
      </c>
      <c r="J1048" s="34">
        <v>244900</v>
      </c>
      <c r="K1048" s="34">
        <f t="shared" si="273"/>
        <v>44082</v>
      </c>
      <c r="L1048" s="34">
        <f t="shared" si="274"/>
        <v>288982</v>
      </c>
      <c r="M1048" s="17">
        <f t="shared" ref="M1048:M1050" si="290">L1048*0.15</f>
        <v>43347.3</v>
      </c>
      <c r="N1048" s="17" t="s">
        <v>52</v>
      </c>
      <c r="O1048" s="35" t="s">
        <v>53</v>
      </c>
      <c r="P1048" s="36" t="str">
        <f t="shared" si="276"/>
        <v>Old Client</v>
      </c>
      <c r="Q1048" s="39" t="str">
        <f t="shared" si="4"/>
        <v>Yes</v>
      </c>
      <c r="R1048" s="40" t="str">
        <f t="shared" si="5"/>
        <v>Cross-Sold</v>
      </c>
    </row>
    <row r="1049" ht="14.25" customHeight="1" spans="1:18">
      <c r="A1049" s="30" t="s">
        <v>1105</v>
      </c>
      <c r="B1049" s="17">
        <v>716</v>
      </c>
      <c r="C1049" s="17" t="s">
        <v>42</v>
      </c>
      <c r="D1049" s="17" t="s">
        <v>36</v>
      </c>
      <c r="E1049" s="17" t="s">
        <v>37</v>
      </c>
      <c r="F1049" s="31" t="str">
        <f>VLOOKUP(G1049,'Policy Type'!$A:$B,2,FALSE)</f>
        <v>Others</v>
      </c>
      <c r="G1049" s="17" t="s">
        <v>156</v>
      </c>
      <c r="H1049" s="32">
        <v>45248</v>
      </c>
      <c r="I1049" s="32">
        <v>45613</v>
      </c>
      <c r="J1049" s="34">
        <v>244900</v>
      </c>
      <c r="K1049" s="34">
        <f t="shared" si="273"/>
        <v>44082</v>
      </c>
      <c r="L1049" s="34">
        <f t="shared" si="274"/>
        <v>288982</v>
      </c>
      <c r="M1049" s="17">
        <f t="shared" si="290"/>
        <v>43347.3</v>
      </c>
      <c r="N1049" s="17" t="s">
        <v>52</v>
      </c>
      <c r="O1049" s="35" t="s">
        <v>53</v>
      </c>
      <c r="P1049" s="36" t="str">
        <f t="shared" si="276"/>
        <v>Old Client</v>
      </c>
      <c r="Q1049" s="39" t="str">
        <f t="shared" si="4"/>
        <v>No</v>
      </c>
      <c r="R1049" s="40" t="str">
        <f t="shared" si="5"/>
        <v/>
      </c>
    </row>
    <row r="1050" ht="14.25" customHeight="1" spans="1:18">
      <c r="A1050" s="30" t="s">
        <v>1106</v>
      </c>
      <c r="B1050" s="17">
        <v>837</v>
      </c>
      <c r="C1050" s="17" t="s">
        <v>42</v>
      </c>
      <c r="D1050" s="17" t="s">
        <v>36</v>
      </c>
      <c r="E1050" s="17" t="s">
        <v>37</v>
      </c>
      <c r="F1050" s="31" t="str">
        <f>VLOOKUP(G1050,'Policy Type'!$A:$B,2,FALSE)</f>
        <v>Others</v>
      </c>
      <c r="G1050" s="17" t="s">
        <v>156</v>
      </c>
      <c r="H1050" s="32">
        <v>45248</v>
      </c>
      <c r="I1050" s="32">
        <v>45613</v>
      </c>
      <c r="J1050" s="34">
        <v>244900</v>
      </c>
      <c r="K1050" s="34">
        <f t="shared" si="273"/>
        <v>44082</v>
      </c>
      <c r="L1050" s="34">
        <f t="shared" si="274"/>
        <v>288982</v>
      </c>
      <c r="M1050" s="17">
        <f t="shared" si="290"/>
        <v>43347.3</v>
      </c>
      <c r="N1050" s="17" t="s">
        <v>52</v>
      </c>
      <c r="O1050" s="35" t="s">
        <v>53</v>
      </c>
      <c r="P1050" s="36" t="str">
        <f t="shared" si="276"/>
        <v>Old Client</v>
      </c>
      <c r="Q1050" s="39" t="str">
        <f t="shared" si="4"/>
        <v>Yes</v>
      </c>
      <c r="R1050" s="40" t="str">
        <f t="shared" si="5"/>
        <v>Cross-Sold</v>
      </c>
    </row>
    <row r="1051" ht="14.25" customHeight="1" spans="1:18">
      <c r="A1051" s="30" t="s">
        <v>1107</v>
      </c>
      <c r="B1051" s="17">
        <v>838</v>
      </c>
      <c r="C1051" s="17" t="s">
        <v>46</v>
      </c>
      <c r="D1051" s="17" t="s">
        <v>76</v>
      </c>
      <c r="E1051" s="17" t="s">
        <v>37</v>
      </c>
      <c r="F1051" s="31" t="str">
        <f>VLOOKUP(G1051,'Policy Type'!$A:$B,2,FALSE)</f>
        <v>Others</v>
      </c>
      <c r="G1051" s="17" t="s">
        <v>156</v>
      </c>
      <c r="H1051" s="32">
        <v>45248</v>
      </c>
      <c r="I1051" s="32">
        <v>45613</v>
      </c>
      <c r="J1051" s="34">
        <v>244900</v>
      </c>
      <c r="K1051" s="34">
        <f t="shared" si="273"/>
        <v>44082</v>
      </c>
      <c r="L1051" s="34">
        <f t="shared" si="274"/>
        <v>288982</v>
      </c>
      <c r="M1051" s="17">
        <f>L1051*0.05</f>
        <v>14449.1</v>
      </c>
      <c r="N1051" s="17" t="s">
        <v>52</v>
      </c>
      <c r="O1051" s="35" t="s">
        <v>53</v>
      </c>
      <c r="P1051" s="36" t="str">
        <f t="shared" si="276"/>
        <v>Old Client</v>
      </c>
      <c r="Q1051" s="39" t="str">
        <f t="shared" si="4"/>
        <v>No</v>
      </c>
      <c r="R1051" s="40" t="str">
        <f t="shared" si="5"/>
        <v/>
      </c>
    </row>
    <row r="1052" ht="14.25" customHeight="1" spans="1:18">
      <c r="A1052" s="30" t="s">
        <v>1108</v>
      </c>
      <c r="B1052" s="17">
        <v>530</v>
      </c>
      <c r="C1052" s="17" t="s">
        <v>42</v>
      </c>
      <c r="D1052" s="17" t="s">
        <v>36</v>
      </c>
      <c r="E1052" s="17" t="s">
        <v>132</v>
      </c>
      <c r="F1052" s="31" t="str">
        <f>VLOOKUP(G1052,'Policy Type'!$A:$B,2,FALSE)</f>
        <v>Others</v>
      </c>
      <c r="G1052" s="17" t="s">
        <v>791</v>
      </c>
      <c r="H1052" s="32">
        <v>45245</v>
      </c>
      <c r="I1052" s="32">
        <v>45610</v>
      </c>
      <c r="J1052" s="34">
        <v>139200</v>
      </c>
      <c r="K1052" s="34">
        <f t="shared" si="273"/>
        <v>25056</v>
      </c>
      <c r="L1052" s="34">
        <f t="shared" si="274"/>
        <v>164256</v>
      </c>
      <c r="M1052" s="17">
        <f t="shared" ref="M1052:M1053" si="291">L1052*0.15</f>
        <v>24638.4</v>
      </c>
      <c r="N1052" s="17" t="s">
        <v>39</v>
      </c>
      <c r="O1052" s="35" t="s">
        <v>49</v>
      </c>
      <c r="P1052" s="36" t="str">
        <f t="shared" si="276"/>
        <v>Old Client</v>
      </c>
      <c r="Q1052" s="39" t="str">
        <f t="shared" si="4"/>
        <v>No</v>
      </c>
      <c r="R1052" s="40" t="str">
        <f t="shared" si="5"/>
        <v/>
      </c>
    </row>
    <row r="1053" ht="14.25" customHeight="1" spans="1:18">
      <c r="A1053" s="30" t="s">
        <v>1109</v>
      </c>
      <c r="B1053" s="17">
        <v>839</v>
      </c>
      <c r="C1053" s="17" t="s">
        <v>57</v>
      </c>
      <c r="D1053" s="17" t="s">
        <v>36</v>
      </c>
      <c r="E1053" s="17" t="s">
        <v>37</v>
      </c>
      <c r="F1053" s="31" t="str">
        <f>VLOOKUP(G1053,'Policy Type'!$A:$B,2,FALSE)</f>
        <v>Others</v>
      </c>
      <c r="G1053" s="17" t="s">
        <v>212</v>
      </c>
      <c r="H1053" s="32">
        <v>45245</v>
      </c>
      <c r="I1053" s="32">
        <v>45610</v>
      </c>
      <c r="J1053" s="34">
        <v>240700</v>
      </c>
      <c r="K1053" s="34">
        <f t="shared" si="273"/>
        <v>43326</v>
      </c>
      <c r="L1053" s="34">
        <f t="shared" si="274"/>
        <v>284026</v>
      </c>
      <c r="M1053" s="17">
        <f t="shared" si="291"/>
        <v>42603.9</v>
      </c>
      <c r="N1053" s="17" t="s">
        <v>39</v>
      </c>
      <c r="O1053" s="35" t="s">
        <v>49</v>
      </c>
      <c r="P1053" s="36" t="str">
        <f t="shared" si="276"/>
        <v>New Client</v>
      </c>
      <c r="Q1053" s="39" t="str">
        <f t="shared" si="4"/>
        <v>No</v>
      </c>
      <c r="R1053" s="40" t="str">
        <f t="shared" si="5"/>
        <v/>
      </c>
    </row>
    <row r="1054" ht="14.25" customHeight="1" spans="1:18">
      <c r="A1054" s="30" t="s">
        <v>1110</v>
      </c>
      <c r="B1054" s="17">
        <v>840</v>
      </c>
      <c r="C1054" s="17" t="s">
        <v>46</v>
      </c>
      <c r="D1054" s="17" t="s">
        <v>47</v>
      </c>
      <c r="E1054" s="17" t="s">
        <v>37</v>
      </c>
      <c r="F1054" s="31" t="str">
        <f>VLOOKUP(G1054,'Policy Type'!$A:$B,2,FALSE)</f>
        <v>P&amp;C</v>
      </c>
      <c r="G1054" s="17" t="s">
        <v>44</v>
      </c>
      <c r="H1054" s="32">
        <v>45245</v>
      </c>
      <c r="I1054" s="32">
        <v>45610</v>
      </c>
      <c r="J1054" s="34">
        <v>17700</v>
      </c>
      <c r="K1054" s="34">
        <f t="shared" si="273"/>
        <v>3186</v>
      </c>
      <c r="L1054" s="34">
        <f t="shared" si="274"/>
        <v>20886</v>
      </c>
      <c r="M1054" s="17">
        <f>L1054*0.05</f>
        <v>1044.3</v>
      </c>
      <c r="N1054" s="17" t="s">
        <v>39</v>
      </c>
      <c r="O1054" s="35" t="s">
        <v>49</v>
      </c>
      <c r="P1054" s="36" t="str">
        <f t="shared" si="276"/>
        <v>Old Client</v>
      </c>
      <c r="Q1054" s="39" t="str">
        <f t="shared" si="4"/>
        <v>No</v>
      </c>
      <c r="R1054" s="40" t="str">
        <f t="shared" si="5"/>
        <v/>
      </c>
    </row>
    <row r="1055" ht="14.25" customHeight="1" spans="1:18">
      <c r="A1055" s="30" t="s">
        <v>1111</v>
      </c>
      <c r="B1055" s="17">
        <v>840</v>
      </c>
      <c r="C1055" s="17" t="s">
        <v>57</v>
      </c>
      <c r="D1055" s="17" t="s">
        <v>36</v>
      </c>
      <c r="E1055" s="17" t="s">
        <v>60</v>
      </c>
      <c r="F1055" s="31" t="str">
        <f>VLOOKUP(G1055,'Policy Type'!$A:$B,2,FALSE)</f>
        <v>Others</v>
      </c>
      <c r="G1055" s="17" t="s">
        <v>193</v>
      </c>
      <c r="H1055" s="32">
        <v>45246</v>
      </c>
      <c r="I1055" s="32">
        <v>45611</v>
      </c>
      <c r="J1055" s="34">
        <v>5668900</v>
      </c>
      <c r="K1055" s="34">
        <f t="shared" si="273"/>
        <v>1020402</v>
      </c>
      <c r="L1055" s="34">
        <f t="shared" si="274"/>
        <v>6689302</v>
      </c>
      <c r="M1055" s="17">
        <f>L1055*0.15</f>
        <v>1003395.3</v>
      </c>
      <c r="N1055" s="17" t="s">
        <v>39</v>
      </c>
      <c r="O1055" s="35" t="s">
        <v>49</v>
      </c>
      <c r="P1055" s="36" t="str">
        <f t="shared" si="276"/>
        <v>Old Client</v>
      </c>
      <c r="Q1055" s="39" t="str">
        <f t="shared" si="4"/>
        <v>No</v>
      </c>
      <c r="R1055" s="40" t="str">
        <f t="shared" si="5"/>
        <v/>
      </c>
    </row>
    <row r="1056" ht="14.25" customHeight="1" spans="1:18">
      <c r="A1056" s="30" t="s">
        <v>1112</v>
      </c>
      <c r="B1056" s="17">
        <v>841</v>
      </c>
      <c r="C1056" s="17" t="s">
        <v>46</v>
      </c>
      <c r="D1056" s="17" t="s">
        <v>88</v>
      </c>
      <c r="E1056" s="17" t="s">
        <v>43</v>
      </c>
      <c r="F1056" s="31" t="str">
        <f>VLOOKUP(G1056,'Policy Type'!$A:$B,2,FALSE)</f>
        <v>Others</v>
      </c>
      <c r="G1056" s="17" t="s">
        <v>168</v>
      </c>
      <c r="H1056" s="32">
        <v>45245</v>
      </c>
      <c r="I1056" s="32">
        <v>45610</v>
      </c>
      <c r="J1056" s="34">
        <v>168900</v>
      </c>
      <c r="K1056" s="34">
        <f t="shared" si="273"/>
        <v>30402</v>
      </c>
      <c r="L1056" s="34">
        <f t="shared" si="274"/>
        <v>199302</v>
      </c>
      <c r="M1056" s="17">
        <f t="shared" ref="M1056:M1057" si="292">L1056*0.05</f>
        <v>9965.1</v>
      </c>
      <c r="N1056" s="17" t="s">
        <v>52</v>
      </c>
      <c r="O1056" s="35" t="s">
        <v>53</v>
      </c>
      <c r="P1056" s="36" t="str">
        <f t="shared" si="276"/>
        <v>Old Client</v>
      </c>
      <c r="Q1056" s="39" t="str">
        <f t="shared" si="4"/>
        <v>Yes</v>
      </c>
      <c r="R1056" s="40" t="str">
        <f t="shared" si="5"/>
        <v>Cross-Sold</v>
      </c>
    </row>
    <row r="1057" ht="14.25" customHeight="1" spans="1:18">
      <c r="A1057" s="30" t="s">
        <v>1113</v>
      </c>
      <c r="B1057" s="17">
        <v>842</v>
      </c>
      <c r="C1057" s="17" t="s">
        <v>46</v>
      </c>
      <c r="D1057" s="17" t="s">
        <v>88</v>
      </c>
      <c r="E1057" s="17" t="s">
        <v>43</v>
      </c>
      <c r="F1057" s="31" t="str">
        <f>VLOOKUP(G1057,'Policy Type'!$A:$B,2,FALSE)</f>
        <v>P&amp;C</v>
      </c>
      <c r="G1057" s="17" t="s">
        <v>55</v>
      </c>
      <c r="H1057" s="32">
        <v>45248</v>
      </c>
      <c r="I1057" s="32">
        <v>45613</v>
      </c>
      <c r="J1057" s="34">
        <v>147972</v>
      </c>
      <c r="K1057" s="34">
        <f t="shared" si="273"/>
        <v>26634.96</v>
      </c>
      <c r="L1057" s="34">
        <f t="shared" si="274"/>
        <v>174606.96</v>
      </c>
      <c r="M1057" s="17">
        <f t="shared" si="292"/>
        <v>8730.348</v>
      </c>
      <c r="N1057" s="17" t="s">
        <v>52</v>
      </c>
      <c r="O1057" s="35" t="s">
        <v>49</v>
      </c>
      <c r="P1057" s="36" t="str">
        <f t="shared" si="276"/>
        <v>New Client</v>
      </c>
      <c r="Q1057" s="39" t="str">
        <f t="shared" si="4"/>
        <v>No</v>
      </c>
      <c r="R1057" s="40" t="str">
        <f t="shared" si="5"/>
        <v/>
      </c>
    </row>
    <row r="1058" ht="14.25" customHeight="1" spans="1:18">
      <c r="A1058" s="30" t="s">
        <v>1114</v>
      </c>
      <c r="B1058" s="17">
        <v>843</v>
      </c>
      <c r="C1058" s="17" t="s">
        <v>57</v>
      </c>
      <c r="D1058" s="17" t="s">
        <v>36</v>
      </c>
      <c r="E1058" s="17" t="s">
        <v>780</v>
      </c>
      <c r="F1058" s="31" t="str">
        <f>VLOOKUP(G1058,'Policy Type'!$A:$B,2,FALSE)</f>
        <v>Liability</v>
      </c>
      <c r="G1058" s="17" t="s">
        <v>38</v>
      </c>
      <c r="H1058" s="32">
        <v>45252</v>
      </c>
      <c r="I1058" s="32">
        <v>45281</v>
      </c>
      <c r="J1058" s="34">
        <v>753300</v>
      </c>
      <c r="K1058" s="34">
        <f t="shared" si="273"/>
        <v>135594</v>
      </c>
      <c r="L1058" s="34">
        <f t="shared" si="274"/>
        <v>888894</v>
      </c>
      <c r="M1058" s="17">
        <f>L1058*0.2</f>
        <v>177778.8</v>
      </c>
      <c r="N1058" s="17" t="s">
        <v>39</v>
      </c>
      <c r="O1058" s="35" t="s">
        <v>49</v>
      </c>
      <c r="P1058" s="36" t="str">
        <f t="shared" si="276"/>
        <v>New Client</v>
      </c>
      <c r="Q1058" s="39" t="str">
        <f t="shared" si="4"/>
        <v>Yes</v>
      </c>
      <c r="R1058" s="40" t="str">
        <f t="shared" si="5"/>
        <v/>
      </c>
    </row>
    <row r="1059" ht="14.25" customHeight="1" spans="1:18">
      <c r="A1059" s="30" t="s">
        <v>1115</v>
      </c>
      <c r="B1059" s="17">
        <v>844</v>
      </c>
      <c r="C1059" s="17" t="s">
        <v>57</v>
      </c>
      <c r="D1059" s="17" t="s">
        <v>36</v>
      </c>
      <c r="E1059" s="17" t="s">
        <v>60</v>
      </c>
      <c r="F1059" s="31" t="str">
        <f>VLOOKUP(G1059,'Policy Type'!$A:$B,2,FALSE)</f>
        <v>Others</v>
      </c>
      <c r="G1059" s="17" t="s">
        <v>170</v>
      </c>
      <c r="H1059" s="32">
        <v>45245</v>
      </c>
      <c r="I1059" s="32">
        <v>45610</v>
      </c>
      <c r="J1059" s="34">
        <v>1411200</v>
      </c>
      <c r="K1059" s="34">
        <f t="shared" si="273"/>
        <v>254016</v>
      </c>
      <c r="L1059" s="34">
        <f t="shared" si="274"/>
        <v>1665216</v>
      </c>
      <c r="M1059" s="17">
        <f t="shared" ref="M1059:M1060" si="293">L1059*0.15</f>
        <v>249782.4</v>
      </c>
      <c r="N1059" s="17" t="s">
        <v>52</v>
      </c>
      <c r="O1059" s="35" t="s">
        <v>53</v>
      </c>
      <c r="P1059" s="36" t="str">
        <f t="shared" si="276"/>
        <v>Old Client</v>
      </c>
      <c r="Q1059" s="39" t="str">
        <f t="shared" si="4"/>
        <v>Yes</v>
      </c>
      <c r="R1059" s="40" t="str">
        <f t="shared" si="5"/>
        <v>Cross-Sold</v>
      </c>
    </row>
    <row r="1060" ht="14.25" customHeight="1" spans="1:18">
      <c r="A1060" s="30" t="s">
        <v>1116</v>
      </c>
      <c r="B1060" s="17">
        <v>762</v>
      </c>
      <c r="C1060" s="17" t="s">
        <v>42</v>
      </c>
      <c r="D1060" s="17" t="s">
        <v>36</v>
      </c>
      <c r="E1060" s="17" t="s">
        <v>43</v>
      </c>
      <c r="F1060" s="31" t="str">
        <f>VLOOKUP(G1060,'Policy Type'!$A:$B,2,FALSE)</f>
        <v>Others</v>
      </c>
      <c r="G1060" s="17" t="s">
        <v>287</v>
      </c>
      <c r="H1060" s="32">
        <v>45256</v>
      </c>
      <c r="I1060" s="32">
        <v>45621</v>
      </c>
      <c r="J1060" s="34">
        <v>1334500</v>
      </c>
      <c r="K1060" s="34">
        <f t="shared" si="273"/>
        <v>240210</v>
      </c>
      <c r="L1060" s="34">
        <f t="shared" si="274"/>
        <v>1574710</v>
      </c>
      <c r="M1060" s="17">
        <f t="shared" si="293"/>
        <v>236206.5</v>
      </c>
      <c r="N1060" s="17" t="s">
        <v>52</v>
      </c>
      <c r="O1060" s="35" t="s">
        <v>53</v>
      </c>
      <c r="P1060" s="36" t="str">
        <f t="shared" si="276"/>
        <v>New Client</v>
      </c>
      <c r="Q1060" s="39" t="str">
        <f t="shared" si="4"/>
        <v>No</v>
      </c>
      <c r="R1060" s="40" t="str">
        <f t="shared" si="5"/>
        <v/>
      </c>
    </row>
    <row r="1061" ht="14.25" customHeight="1" spans="1:18">
      <c r="A1061" s="30" t="s">
        <v>1117</v>
      </c>
      <c r="B1061" s="17">
        <v>845</v>
      </c>
      <c r="C1061" s="17" t="s">
        <v>46</v>
      </c>
      <c r="D1061" s="17" t="s">
        <v>76</v>
      </c>
      <c r="E1061" s="17" t="s">
        <v>43</v>
      </c>
      <c r="F1061" s="31" t="str">
        <f>VLOOKUP(G1061,'Policy Type'!$A:$B,2,FALSE)</f>
        <v>Others</v>
      </c>
      <c r="G1061" s="17" t="s">
        <v>160</v>
      </c>
      <c r="H1061" s="32">
        <v>45257</v>
      </c>
      <c r="I1061" s="32">
        <v>45622</v>
      </c>
      <c r="J1061" s="34">
        <v>2425000</v>
      </c>
      <c r="K1061" s="34">
        <f t="shared" si="273"/>
        <v>436500</v>
      </c>
      <c r="L1061" s="34">
        <f t="shared" si="274"/>
        <v>2861500</v>
      </c>
      <c r="M1061" s="17">
        <f t="shared" ref="M1061:M1062" si="294">L1061*0.05</f>
        <v>143075</v>
      </c>
      <c r="N1061" s="17" t="s">
        <v>52</v>
      </c>
      <c r="O1061" s="35" t="s">
        <v>53</v>
      </c>
      <c r="P1061" s="36" t="str">
        <f t="shared" si="276"/>
        <v>Old Client</v>
      </c>
      <c r="Q1061" s="39" t="str">
        <f t="shared" si="4"/>
        <v>No</v>
      </c>
      <c r="R1061" s="40" t="str">
        <f t="shared" si="5"/>
        <v/>
      </c>
    </row>
    <row r="1062" ht="14.25" customHeight="1" spans="1:18">
      <c r="A1062" s="30" t="s">
        <v>1118</v>
      </c>
      <c r="B1062" s="17">
        <v>846</v>
      </c>
      <c r="C1062" s="17" t="s">
        <v>46</v>
      </c>
      <c r="D1062" s="17" t="s">
        <v>47</v>
      </c>
      <c r="E1062" s="17" t="s">
        <v>43</v>
      </c>
      <c r="F1062" s="31" t="str">
        <f>VLOOKUP(G1062,'Policy Type'!$A:$B,2,FALSE)</f>
        <v>P&amp;C</v>
      </c>
      <c r="G1062" s="17" t="s">
        <v>51</v>
      </c>
      <c r="H1062" s="32">
        <v>45257</v>
      </c>
      <c r="I1062" s="32">
        <v>45622</v>
      </c>
      <c r="J1062" s="34">
        <v>247800</v>
      </c>
      <c r="K1062" s="34">
        <f t="shared" si="273"/>
        <v>44604</v>
      </c>
      <c r="L1062" s="34">
        <f t="shared" si="274"/>
        <v>292404</v>
      </c>
      <c r="M1062" s="17">
        <f t="shared" si="294"/>
        <v>14620.2</v>
      </c>
      <c r="N1062" s="17" t="s">
        <v>52</v>
      </c>
      <c r="O1062" s="35" t="s">
        <v>53</v>
      </c>
      <c r="P1062" s="36" t="str">
        <f t="shared" si="276"/>
        <v>Old Client</v>
      </c>
      <c r="Q1062" s="39" t="str">
        <f t="shared" si="4"/>
        <v>No</v>
      </c>
      <c r="R1062" s="40" t="str">
        <f t="shared" si="5"/>
        <v/>
      </c>
    </row>
    <row r="1063" ht="14.25" customHeight="1" spans="1:18">
      <c r="A1063" s="30" t="s">
        <v>1119</v>
      </c>
      <c r="B1063" s="17">
        <v>846</v>
      </c>
      <c r="C1063" s="17" t="s">
        <v>57</v>
      </c>
      <c r="D1063" s="17" t="s">
        <v>36</v>
      </c>
      <c r="E1063" s="17" t="s">
        <v>60</v>
      </c>
      <c r="F1063" s="31" t="str">
        <f>VLOOKUP(G1063,'Policy Type'!$A:$B,2,FALSE)</f>
        <v>Others</v>
      </c>
      <c r="G1063" s="17" t="s">
        <v>170</v>
      </c>
      <c r="H1063" s="32">
        <v>45257</v>
      </c>
      <c r="I1063" s="32">
        <v>45622</v>
      </c>
      <c r="J1063" s="34">
        <v>4281000</v>
      </c>
      <c r="K1063" s="34">
        <f t="shared" si="273"/>
        <v>770580</v>
      </c>
      <c r="L1063" s="34">
        <f t="shared" si="274"/>
        <v>5051580</v>
      </c>
      <c r="M1063" s="17">
        <f>L1063*0.15</f>
        <v>757737</v>
      </c>
      <c r="N1063" s="17" t="s">
        <v>52</v>
      </c>
      <c r="O1063" s="35" t="s">
        <v>53</v>
      </c>
      <c r="P1063" s="36" t="str">
        <f t="shared" si="276"/>
        <v>Old Client</v>
      </c>
      <c r="Q1063" s="39" t="str">
        <f t="shared" si="4"/>
        <v>No</v>
      </c>
      <c r="R1063" s="40" t="str">
        <f t="shared" si="5"/>
        <v/>
      </c>
    </row>
    <row r="1064" ht="14.25" customHeight="1" spans="1:18">
      <c r="A1064" s="30" t="s">
        <v>1120</v>
      </c>
      <c r="B1064" s="17">
        <v>484</v>
      </c>
      <c r="C1064" s="17" t="s">
        <v>46</v>
      </c>
      <c r="D1064" s="17" t="s">
        <v>66</v>
      </c>
      <c r="E1064" s="17" t="s">
        <v>60</v>
      </c>
      <c r="F1064" s="31" t="str">
        <f>VLOOKUP(G1064,'Policy Type'!$A:$B,2,FALSE)</f>
        <v>Others</v>
      </c>
      <c r="G1064" s="17" t="s">
        <v>170</v>
      </c>
      <c r="H1064" s="32">
        <v>45249</v>
      </c>
      <c r="I1064" s="32">
        <v>45614</v>
      </c>
      <c r="J1064" s="34">
        <v>1209000</v>
      </c>
      <c r="K1064" s="34">
        <f t="shared" si="273"/>
        <v>217620</v>
      </c>
      <c r="L1064" s="34">
        <f t="shared" si="274"/>
        <v>1426620</v>
      </c>
      <c r="M1064" s="17">
        <f>L1064*0.05</f>
        <v>71331</v>
      </c>
      <c r="N1064" s="17" t="s">
        <v>52</v>
      </c>
      <c r="O1064" s="35" t="s">
        <v>53</v>
      </c>
      <c r="P1064" s="36" t="str">
        <f t="shared" si="276"/>
        <v>Old Client</v>
      </c>
      <c r="Q1064" s="39" t="str">
        <f t="shared" si="4"/>
        <v>Yes</v>
      </c>
      <c r="R1064" s="40" t="str">
        <f t="shared" si="5"/>
        <v>Cross-Sold</v>
      </c>
    </row>
    <row r="1065" ht="14.25" customHeight="1" spans="1:18">
      <c r="A1065" s="30" t="s">
        <v>1121</v>
      </c>
      <c r="B1065" s="17">
        <v>847</v>
      </c>
      <c r="C1065" s="17" t="s">
        <v>42</v>
      </c>
      <c r="D1065" s="17" t="s">
        <v>36</v>
      </c>
      <c r="E1065" s="17" t="s">
        <v>37</v>
      </c>
      <c r="F1065" s="31" t="str">
        <f>VLOOKUP(G1065,'Policy Type'!$A:$B,2,FALSE)</f>
        <v>Liability</v>
      </c>
      <c r="G1065" s="17" t="s">
        <v>38</v>
      </c>
      <c r="H1065" s="32">
        <v>45246</v>
      </c>
      <c r="I1065" s="32">
        <v>45611</v>
      </c>
      <c r="J1065" s="34">
        <v>400500</v>
      </c>
      <c r="K1065" s="34">
        <f t="shared" si="273"/>
        <v>72090</v>
      </c>
      <c r="L1065" s="34">
        <f t="shared" si="274"/>
        <v>472590</v>
      </c>
      <c r="M1065" s="17">
        <f t="shared" ref="M1065:M1066" si="295">L1065*0.2</f>
        <v>94518</v>
      </c>
      <c r="N1065" s="17" t="s">
        <v>39</v>
      </c>
      <c r="O1065" s="35" t="s">
        <v>49</v>
      </c>
      <c r="P1065" s="36" t="str">
        <f t="shared" si="276"/>
        <v>New Client</v>
      </c>
      <c r="Q1065" s="39" t="str">
        <f t="shared" si="4"/>
        <v>Yes</v>
      </c>
      <c r="R1065" s="40" t="str">
        <f t="shared" si="5"/>
        <v/>
      </c>
    </row>
    <row r="1066" ht="14.25" customHeight="1" spans="1:18">
      <c r="A1066" s="30" t="s">
        <v>1122</v>
      </c>
      <c r="B1066" s="17">
        <v>848</v>
      </c>
      <c r="C1066" s="17" t="s">
        <v>42</v>
      </c>
      <c r="D1066" s="17" t="s">
        <v>36</v>
      </c>
      <c r="E1066" s="17" t="s">
        <v>37</v>
      </c>
      <c r="F1066" s="31" t="str">
        <f>VLOOKUP(G1066,'Policy Type'!$A:$B,2,FALSE)</f>
        <v>Liability</v>
      </c>
      <c r="G1066" s="17" t="s">
        <v>38</v>
      </c>
      <c r="H1066" s="32">
        <v>45245</v>
      </c>
      <c r="I1066" s="32">
        <v>45610</v>
      </c>
      <c r="J1066" s="34">
        <v>2065900</v>
      </c>
      <c r="K1066" s="34">
        <f t="shared" si="273"/>
        <v>371862</v>
      </c>
      <c r="L1066" s="34">
        <f t="shared" si="274"/>
        <v>2437762</v>
      </c>
      <c r="M1066" s="17">
        <f t="shared" si="295"/>
        <v>487552.4</v>
      </c>
      <c r="N1066" s="17" t="s">
        <v>39</v>
      </c>
      <c r="O1066" s="35" t="s">
        <v>49</v>
      </c>
      <c r="P1066" s="36" t="str">
        <f t="shared" si="276"/>
        <v>Old Client</v>
      </c>
      <c r="Q1066" s="39" t="str">
        <f t="shared" si="4"/>
        <v>Yes</v>
      </c>
      <c r="R1066" s="40" t="str">
        <f t="shared" si="5"/>
        <v/>
      </c>
    </row>
    <row r="1067" ht="14.25" customHeight="1" spans="1:18">
      <c r="A1067" s="30" t="s">
        <v>1123</v>
      </c>
      <c r="B1067" s="17">
        <v>849</v>
      </c>
      <c r="C1067" s="17" t="s">
        <v>46</v>
      </c>
      <c r="D1067" s="17" t="s">
        <v>47</v>
      </c>
      <c r="E1067" s="17" t="s">
        <v>37</v>
      </c>
      <c r="F1067" s="31" t="str">
        <f>VLOOKUP(G1067,'Policy Type'!$A:$B,2,FALSE)</f>
        <v>Liability</v>
      </c>
      <c r="G1067" s="17" t="s">
        <v>121</v>
      </c>
      <c r="H1067" s="32">
        <v>45247</v>
      </c>
      <c r="I1067" s="32">
        <v>45612</v>
      </c>
      <c r="J1067" s="34">
        <v>18240700</v>
      </c>
      <c r="K1067" s="34">
        <f t="shared" si="273"/>
        <v>3283326</v>
      </c>
      <c r="L1067" s="34">
        <f t="shared" si="274"/>
        <v>21524026</v>
      </c>
      <c r="M1067" s="17">
        <f>L1067*0.05</f>
        <v>1076201.3</v>
      </c>
      <c r="N1067" s="17" t="s">
        <v>39</v>
      </c>
      <c r="O1067" s="35" t="s">
        <v>53</v>
      </c>
      <c r="P1067" s="36" t="str">
        <f t="shared" si="276"/>
        <v>New Client</v>
      </c>
      <c r="Q1067" s="39" t="str">
        <f t="shared" si="4"/>
        <v>Yes</v>
      </c>
      <c r="R1067" s="40" t="str">
        <f t="shared" si="5"/>
        <v/>
      </c>
    </row>
    <row r="1068" ht="14.25" customHeight="1" spans="1:18">
      <c r="A1068" s="30" t="s">
        <v>1124</v>
      </c>
      <c r="B1068" s="17">
        <v>148</v>
      </c>
      <c r="C1068" s="17" t="s">
        <v>42</v>
      </c>
      <c r="D1068" s="17" t="s">
        <v>36</v>
      </c>
      <c r="E1068" s="17" t="s">
        <v>37</v>
      </c>
      <c r="F1068" s="31" t="str">
        <f>VLOOKUP(G1068,'Policy Type'!$A:$B,2,FALSE)</f>
        <v>Liability</v>
      </c>
      <c r="G1068" s="17" t="s">
        <v>121</v>
      </c>
      <c r="H1068" s="32">
        <v>45247</v>
      </c>
      <c r="I1068" s="32">
        <v>45612</v>
      </c>
      <c r="J1068" s="34">
        <v>38042300</v>
      </c>
      <c r="K1068" s="34">
        <f t="shared" si="273"/>
        <v>6847614</v>
      </c>
      <c r="L1068" s="34">
        <f t="shared" si="274"/>
        <v>44889914</v>
      </c>
      <c r="M1068" s="17">
        <f>L1068*0.2</f>
        <v>8977982.8</v>
      </c>
      <c r="N1068" s="17" t="s">
        <v>39</v>
      </c>
      <c r="O1068" s="35" t="s">
        <v>53</v>
      </c>
      <c r="P1068" s="36" t="str">
        <f t="shared" si="276"/>
        <v>Old Client</v>
      </c>
      <c r="Q1068" s="39" t="str">
        <f t="shared" si="4"/>
        <v>Yes</v>
      </c>
      <c r="R1068" s="40" t="str">
        <f t="shared" si="5"/>
        <v/>
      </c>
    </row>
    <row r="1069" ht="14.25" customHeight="1" spans="1:18">
      <c r="A1069" s="30" t="s">
        <v>1125</v>
      </c>
      <c r="B1069" s="17">
        <v>148</v>
      </c>
      <c r="C1069" s="17" t="s">
        <v>35</v>
      </c>
      <c r="D1069" s="17" t="s">
        <v>36</v>
      </c>
      <c r="E1069" s="17" t="s">
        <v>60</v>
      </c>
      <c r="F1069" s="31" t="str">
        <f>VLOOKUP(G1069,'Policy Type'!$A:$B,2,FALSE)</f>
        <v>Others</v>
      </c>
      <c r="G1069" s="17" t="s">
        <v>170</v>
      </c>
      <c r="H1069" s="32">
        <v>45250</v>
      </c>
      <c r="I1069" s="32">
        <v>45615</v>
      </c>
      <c r="J1069" s="34">
        <v>2698300</v>
      </c>
      <c r="K1069" s="34">
        <f t="shared" si="273"/>
        <v>485694</v>
      </c>
      <c r="L1069" s="34">
        <f t="shared" si="274"/>
        <v>3183994</v>
      </c>
      <c r="M1069" s="17">
        <f t="shared" ref="M1069:M1070" si="296">L1069*0.15</f>
        <v>477599.1</v>
      </c>
      <c r="N1069" s="17" t="s">
        <v>39</v>
      </c>
      <c r="O1069" s="35" t="s">
        <v>53</v>
      </c>
      <c r="P1069" s="36" t="str">
        <f t="shared" si="276"/>
        <v>Old Client</v>
      </c>
      <c r="Q1069" s="39" t="str">
        <f t="shared" si="4"/>
        <v>Yes</v>
      </c>
      <c r="R1069" s="40" t="str">
        <f t="shared" si="5"/>
        <v>Cross-Sold</v>
      </c>
    </row>
    <row r="1070" ht="14.25" customHeight="1" spans="1:18">
      <c r="A1070" s="30" t="s">
        <v>1126</v>
      </c>
      <c r="B1070" s="17">
        <v>850</v>
      </c>
      <c r="C1070" s="17" t="s">
        <v>57</v>
      </c>
      <c r="D1070" s="17" t="s">
        <v>36</v>
      </c>
      <c r="E1070" s="17" t="s">
        <v>60</v>
      </c>
      <c r="F1070" s="31" t="str">
        <f>VLOOKUP(G1070,'Policy Type'!$A:$B,2,FALSE)</f>
        <v>Others</v>
      </c>
      <c r="G1070" s="17" t="s">
        <v>212</v>
      </c>
      <c r="H1070" s="32">
        <v>45248</v>
      </c>
      <c r="I1070" s="32">
        <v>45613</v>
      </c>
      <c r="J1070" s="34">
        <v>349200</v>
      </c>
      <c r="K1070" s="34">
        <f t="shared" si="273"/>
        <v>62856</v>
      </c>
      <c r="L1070" s="34">
        <f t="shared" si="274"/>
        <v>412056</v>
      </c>
      <c r="M1070" s="17">
        <f t="shared" si="296"/>
        <v>61808.4</v>
      </c>
      <c r="N1070" s="17" t="s">
        <v>39</v>
      </c>
      <c r="O1070" s="35" t="s">
        <v>53</v>
      </c>
      <c r="P1070" s="36" t="str">
        <f t="shared" si="276"/>
        <v>New Client</v>
      </c>
      <c r="Q1070" s="39" t="str">
        <f t="shared" si="4"/>
        <v>No</v>
      </c>
      <c r="R1070" s="40" t="str">
        <f t="shared" si="5"/>
        <v/>
      </c>
    </row>
    <row r="1071" ht="14.25" customHeight="1" spans="1:18">
      <c r="A1071" s="30" t="s">
        <v>1127</v>
      </c>
      <c r="B1071" s="17">
        <v>449</v>
      </c>
      <c r="C1071" s="17" t="s">
        <v>46</v>
      </c>
      <c r="D1071" s="17" t="s">
        <v>88</v>
      </c>
      <c r="E1071" s="17" t="s">
        <v>132</v>
      </c>
      <c r="F1071" s="31" t="str">
        <f>VLOOKUP(G1071,'Policy Type'!$A:$B,2,FALSE)</f>
        <v>Others</v>
      </c>
      <c r="G1071" s="17" t="s">
        <v>245</v>
      </c>
      <c r="H1071" s="32">
        <v>45251</v>
      </c>
      <c r="I1071" s="32">
        <v>45616</v>
      </c>
      <c r="J1071" s="34">
        <v>1276000</v>
      </c>
      <c r="K1071" s="34">
        <f t="shared" si="273"/>
        <v>229680</v>
      </c>
      <c r="L1071" s="34">
        <f t="shared" si="274"/>
        <v>1505680</v>
      </c>
      <c r="M1071" s="17">
        <f>L1071*0.05</f>
        <v>75284</v>
      </c>
      <c r="N1071" s="17" t="s">
        <v>52</v>
      </c>
      <c r="O1071" s="35" t="s">
        <v>53</v>
      </c>
      <c r="P1071" s="36" t="str">
        <f t="shared" si="276"/>
        <v>Old Client</v>
      </c>
      <c r="Q1071" s="39" t="str">
        <f t="shared" si="4"/>
        <v>No</v>
      </c>
      <c r="R1071" s="40" t="str">
        <f t="shared" si="5"/>
        <v/>
      </c>
    </row>
    <row r="1072" ht="14.25" customHeight="1" spans="1:18">
      <c r="A1072" s="30" t="s">
        <v>1128</v>
      </c>
      <c r="B1072" s="17">
        <v>833</v>
      </c>
      <c r="C1072" s="17" t="s">
        <v>42</v>
      </c>
      <c r="D1072" s="17" t="s">
        <v>36</v>
      </c>
      <c r="E1072" s="17" t="s">
        <v>132</v>
      </c>
      <c r="F1072" s="31" t="str">
        <f>VLOOKUP(G1072,'Policy Type'!$A:$B,2,FALSE)</f>
        <v>Others</v>
      </c>
      <c r="G1072" s="17" t="s">
        <v>437</v>
      </c>
      <c r="H1072" s="32">
        <v>45251</v>
      </c>
      <c r="I1072" s="32">
        <v>45616</v>
      </c>
      <c r="J1072" s="34">
        <v>1510000</v>
      </c>
      <c r="K1072" s="34">
        <f t="shared" si="273"/>
        <v>271800</v>
      </c>
      <c r="L1072" s="34">
        <f t="shared" si="274"/>
        <v>1781800</v>
      </c>
      <c r="M1072" s="17">
        <f>L1072*0.15</f>
        <v>267270</v>
      </c>
      <c r="N1072" s="17" t="s">
        <v>52</v>
      </c>
      <c r="O1072" s="35" t="s">
        <v>53</v>
      </c>
      <c r="P1072" s="36" t="str">
        <f t="shared" si="276"/>
        <v>Old Client</v>
      </c>
      <c r="Q1072" s="39" t="str">
        <f t="shared" si="4"/>
        <v>No</v>
      </c>
      <c r="R1072" s="40" t="str">
        <f t="shared" si="5"/>
        <v/>
      </c>
    </row>
    <row r="1073" ht="14.25" customHeight="1" spans="1:18">
      <c r="A1073" s="30" t="s">
        <v>1129</v>
      </c>
      <c r="B1073" s="17">
        <v>31</v>
      </c>
      <c r="C1073" s="17" t="s">
        <v>35</v>
      </c>
      <c r="D1073" s="17" t="s">
        <v>36</v>
      </c>
      <c r="E1073" s="17" t="s">
        <v>60</v>
      </c>
      <c r="F1073" s="31" t="str">
        <f>VLOOKUP(G1073,'Policy Type'!$A:$B,2,FALSE)</f>
        <v>Liability</v>
      </c>
      <c r="G1073" s="17" t="s">
        <v>402</v>
      </c>
      <c r="H1073" s="32">
        <v>45253</v>
      </c>
      <c r="I1073" s="32">
        <v>45618</v>
      </c>
      <c r="J1073" s="34">
        <v>958100</v>
      </c>
      <c r="K1073" s="34">
        <f t="shared" si="273"/>
        <v>172458</v>
      </c>
      <c r="L1073" s="34">
        <f t="shared" si="274"/>
        <v>1130558</v>
      </c>
      <c r="M1073" s="17">
        <f t="shared" ref="M1073:M1076" si="297">L1073*0.2</f>
        <v>226111.6</v>
      </c>
      <c r="N1073" s="17" t="s">
        <v>39</v>
      </c>
      <c r="O1073" s="35" t="s">
        <v>53</v>
      </c>
      <c r="P1073" s="36" t="str">
        <f t="shared" si="276"/>
        <v>New Client</v>
      </c>
      <c r="Q1073" s="39" t="str">
        <f t="shared" si="4"/>
        <v>Yes</v>
      </c>
      <c r="R1073" s="40" t="str">
        <f t="shared" si="5"/>
        <v/>
      </c>
    </row>
    <row r="1074" ht="14.25" customHeight="1" spans="1:18">
      <c r="A1074" s="30" t="s">
        <v>1130</v>
      </c>
      <c r="B1074" s="17">
        <v>69</v>
      </c>
      <c r="C1074" s="17" t="s">
        <v>35</v>
      </c>
      <c r="D1074" s="17" t="s">
        <v>36</v>
      </c>
      <c r="E1074" s="17" t="s">
        <v>43</v>
      </c>
      <c r="F1074" s="31" t="str">
        <f>VLOOKUP(G1074,'Policy Type'!$A:$B,2,FALSE)</f>
        <v>P&amp;C</v>
      </c>
      <c r="G1074" s="17" t="s">
        <v>55</v>
      </c>
      <c r="H1074" s="32">
        <v>45255</v>
      </c>
      <c r="I1074" s="32">
        <v>45620</v>
      </c>
      <c r="J1074" s="34">
        <v>98800</v>
      </c>
      <c r="K1074" s="34">
        <f t="shared" si="273"/>
        <v>17784</v>
      </c>
      <c r="L1074" s="34">
        <f t="shared" si="274"/>
        <v>116584</v>
      </c>
      <c r="M1074" s="17">
        <f t="shared" si="297"/>
        <v>23316.8</v>
      </c>
      <c r="N1074" s="17" t="s">
        <v>39</v>
      </c>
      <c r="O1074" s="35" t="s">
        <v>53</v>
      </c>
      <c r="P1074" s="36" t="str">
        <f t="shared" si="276"/>
        <v>Old Client</v>
      </c>
      <c r="Q1074" s="39" t="str">
        <f t="shared" si="4"/>
        <v>Yes</v>
      </c>
      <c r="R1074" s="40" t="str">
        <f t="shared" si="5"/>
        <v>Cross-Sold</v>
      </c>
    </row>
    <row r="1075" ht="14.25" customHeight="1" spans="1:18">
      <c r="A1075" s="30" t="s">
        <v>1131</v>
      </c>
      <c r="B1075" s="17">
        <v>69</v>
      </c>
      <c r="C1075" s="17" t="s">
        <v>42</v>
      </c>
      <c r="D1075" s="17" t="s">
        <v>36</v>
      </c>
      <c r="E1075" s="17" t="s">
        <v>43</v>
      </c>
      <c r="F1075" s="31" t="str">
        <f>VLOOKUP(G1075,'Policy Type'!$A:$B,2,FALSE)</f>
        <v>P&amp;C</v>
      </c>
      <c r="G1075" s="17" t="s">
        <v>68</v>
      </c>
      <c r="H1075" s="32">
        <v>45249</v>
      </c>
      <c r="I1075" s="32">
        <v>45614</v>
      </c>
      <c r="J1075" s="34">
        <v>1370452</v>
      </c>
      <c r="K1075" s="34">
        <f t="shared" si="273"/>
        <v>246681.36</v>
      </c>
      <c r="L1075" s="34">
        <f t="shared" si="274"/>
        <v>1617133.36</v>
      </c>
      <c r="M1075" s="17">
        <f t="shared" si="297"/>
        <v>323426.672</v>
      </c>
      <c r="N1075" s="17" t="s">
        <v>52</v>
      </c>
      <c r="O1075" s="35" t="s">
        <v>53</v>
      </c>
      <c r="P1075" s="36" t="str">
        <f t="shared" si="276"/>
        <v>Old Client</v>
      </c>
      <c r="Q1075" s="39" t="str">
        <f t="shared" si="4"/>
        <v>Yes</v>
      </c>
      <c r="R1075" s="40" t="str">
        <f t="shared" si="5"/>
        <v>Cross-Sold</v>
      </c>
    </row>
    <row r="1076" ht="14.25" customHeight="1" spans="1:18">
      <c r="A1076" s="30" t="s">
        <v>1132</v>
      </c>
      <c r="B1076" s="17">
        <v>851</v>
      </c>
      <c r="C1076" s="17" t="s">
        <v>35</v>
      </c>
      <c r="D1076" s="17" t="s">
        <v>36</v>
      </c>
      <c r="E1076" s="17" t="s">
        <v>78</v>
      </c>
      <c r="F1076" s="31" t="str">
        <f>VLOOKUP(G1076,'Policy Type'!$A:$B,2,FALSE)</f>
        <v>Liability</v>
      </c>
      <c r="G1076" s="17" t="s">
        <v>536</v>
      </c>
      <c r="H1076" s="32">
        <v>45248</v>
      </c>
      <c r="I1076" s="32">
        <v>45429</v>
      </c>
      <c r="J1076" s="34">
        <v>25000</v>
      </c>
      <c r="K1076" s="34">
        <f t="shared" si="273"/>
        <v>4500</v>
      </c>
      <c r="L1076" s="34">
        <f t="shared" si="274"/>
        <v>29500</v>
      </c>
      <c r="M1076" s="17">
        <f t="shared" si="297"/>
        <v>5900</v>
      </c>
      <c r="N1076" s="17" t="s">
        <v>52</v>
      </c>
      <c r="O1076" s="35" t="s">
        <v>49</v>
      </c>
      <c r="P1076" s="36" t="str">
        <f t="shared" si="276"/>
        <v>New Client</v>
      </c>
      <c r="Q1076" s="39" t="str">
        <f t="shared" si="4"/>
        <v>Yes</v>
      </c>
      <c r="R1076" s="40" t="str">
        <f t="shared" si="5"/>
        <v/>
      </c>
    </row>
    <row r="1077" ht="14.25" customHeight="1" spans="1:18">
      <c r="A1077" s="30" t="s">
        <v>1133</v>
      </c>
      <c r="B1077" s="17">
        <v>852</v>
      </c>
      <c r="C1077" s="17" t="s">
        <v>46</v>
      </c>
      <c r="D1077" s="17" t="s">
        <v>47</v>
      </c>
      <c r="E1077" s="17" t="s">
        <v>78</v>
      </c>
      <c r="F1077" s="31" t="str">
        <f>VLOOKUP(G1077,'Policy Type'!$A:$B,2,FALSE)</f>
        <v>Liability</v>
      </c>
      <c r="G1077" s="17" t="s">
        <v>536</v>
      </c>
      <c r="H1077" s="32">
        <v>45247</v>
      </c>
      <c r="I1077" s="32">
        <v>45427</v>
      </c>
      <c r="J1077" s="34">
        <v>25000</v>
      </c>
      <c r="K1077" s="34">
        <f t="shared" si="273"/>
        <v>4500</v>
      </c>
      <c r="L1077" s="34">
        <f t="shared" si="274"/>
        <v>29500</v>
      </c>
      <c r="M1077" s="17">
        <f>L1077*0.05</f>
        <v>1475</v>
      </c>
      <c r="N1077" s="17" t="s">
        <v>52</v>
      </c>
      <c r="O1077" s="35" t="s">
        <v>49</v>
      </c>
      <c r="P1077" s="36" t="str">
        <f t="shared" si="276"/>
        <v>Old Client</v>
      </c>
      <c r="Q1077" s="39" t="str">
        <f t="shared" si="4"/>
        <v>Yes</v>
      </c>
      <c r="R1077" s="40" t="str">
        <f t="shared" si="5"/>
        <v/>
      </c>
    </row>
    <row r="1078" ht="14.25" customHeight="1" spans="1:18">
      <c r="A1078" s="30" t="s">
        <v>1134</v>
      </c>
      <c r="B1078" s="17">
        <v>852</v>
      </c>
      <c r="C1078" s="17" t="s">
        <v>35</v>
      </c>
      <c r="D1078" s="17" t="s">
        <v>36</v>
      </c>
      <c r="E1078" s="17" t="s">
        <v>84</v>
      </c>
      <c r="F1078" s="31" t="str">
        <f>VLOOKUP(G1078,'Policy Type'!$A:$B,2,FALSE)</f>
        <v>Others</v>
      </c>
      <c r="G1078" s="17" t="s">
        <v>1135</v>
      </c>
      <c r="H1078" s="32">
        <v>45250</v>
      </c>
      <c r="I1078" s="32">
        <v>45615</v>
      </c>
      <c r="J1078" s="34">
        <v>3326400</v>
      </c>
      <c r="K1078" s="34">
        <f t="shared" si="273"/>
        <v>598752</v>
      </c>
      <c r="L1078" s="34">
        <f t="shared" si="274"/>
        <v>3925152</v>
      </c>
      <c r="M1078" s="17">
        <f>L1078*0.15</f>
        <v>588772.8</v>
      </c>
      <c r="N1078" s="17" t="s">
        <v>52</v>
      </c>
      <c r="O1078" s="35" t="s">
        <v>53</v>
      </c>
      <c r="P1078" s="36" t="str">
        <f t="shared" si="276"/>
        <v>Old Client</v>
      </c>
      <c r="Q1078" s="39" t="str">
        <f t="shared" si="4"/>
        <v>Yes</v>
      </c>
      <c r="R1078" s="40" t="str">
        <f t="shared" si="5"/>
        <v>Cross-Sold</v>
      </c>
    </row>
    <row r="1079" ht="14.25" customHeight="1" spans="1:18">
      <c r="A1079" s="30" t="s">
        <v>1136</v>
      </c>
      <c r="B1079" s="17">
        <v>551</v>
      </c>
      <c r="C1079" s="17" t="s">
        <v>42</v>
      </c>
      <c r="D1079" s="17" t="s">
        <v>36</v>
      </c>
      <c r="E1079" s="17" t="s">
        <v>78</v>
      </c>
      <c r="F1079" s="31" t="str">
        <f>VLOOKUP(G1079,'Policy Type'!$A:$B,2,FALSE)</f>
        <v>Liability</v>
      </c>
      <c r="G1079" s="17" t="s">
        <v>536</v>
      </c>
      <c r="H1079" s="32">
        <v>45248</v>
      </c>
      <c r="I1079" s="32">
        <v>45429</v>
      </c>
      <c r="J1079" s="34">
        <v>25000</v>
      </c>
      <c r="K1079" s="34">
        <f t="shared" si="273"/>
        <v>4500</v>
      </c>
      <c r="L1079" s="34">
        <f t="shared" si="274"/>
        <v>29500</v>
      </c>
      <c r="M1079" s="17">
        <f>L1079*0.2</f>
        <v>5900</v>
      </c>
      <c r="N1079" s="17" t="s">
        <v>52</v>
      </c>
      <c r="O1079" s="35" t="s">
        <v>49</v>
      </c>
      <c r="P1079" s="36" t="str">
        <f t="shared" si="276"/>
        <v>Old Client</v>
      </c>
      <c r="Q1079" s="39" t="str">
        <f t="shared" si="4"/>
        <v>Yes</v>
      </c>
      <c r="R1079" s="40" t="str">
        <f t="shared" si="5"/>
        <v/>
      </c>
    </row>
    <row r="1080" ht="14.25" customHeight="1" spans="1:18">
      <c r="A1080" s="30" t="s">
        <v>1137</v>
      </c>
      <c r="B1080" s="17">
        <v>853</v>
      </c>
      <c r="C1080" s="17" t="s">
        <v>46</v>
      </c>
      <c r="D1080" s="17" t="s">
        <v>66</v>
      </c>
      <c r="E1080" s="17" t="s">
        <v>43</v>
      </c>
      <c r="F1080" s="31" t="str">
        <f>VLOOKUP(G1080,'Policy Type'!$A:$B,2,FALSE)</f>
        <v>P&amp;C</v>
      </c>
      <c r="G1080" s="17" t="s">
        <v>68</v>
      </c>
      <c r="H1080" s="32">
        <v>45249</v>
      </c>
      <c r="I1080" s="32">
        <v>45614</v>
      </c>
      <c r="J1080" s="34">
        <v>2392922</v>
      </c>
      <c r="K1080" s="34">
        <f t="shared" si="273"/>
        <v>430725.96</v>
      </c>
      <c r="L1080" s="34">
        <f t="shared" si="274"/>
        <v>2823647.96</v>
      </c>
      <c r="M1080" s="17">
        <f>L1080*0.05</f>
        <v>141182.398</v>
      </c>
      <c r="N1080" s="17" t="s">
        <v>52</v>
      </c>
      <c r="O1080" s="35" t="s">
        <v>53</v>
      </c>
      <c r="P1080" s="36" t="str">
        <f t="shared" si="276"/>
        <v>Old Client</v>
      </c>
      <c r="Q1080" s="39" t="str">
        <f t="shared" si="4"/>
        <v>Yes</v>
      </c>
      <c r="R1080" s="40" t="str">
        <f t="shared" si="5"/>
        <v>Cross-Sold</v>
      </c>
    </row>
    <row r="1081" ht="14.25" customHeight="1" spans="1:18">
      <c r="A1081" s="30" t="s">
        <v>1138</v>
      </c>
      <c r="B1081" s="17">
        <v>768</v>
      </c>
      <c r="C1081" s="17" t="s">
        <v>57</v>
      </c>
      <c r="D1081" s="17" t="s">
        <v>36</v>
      </c>
      <c r="E1081" s="17" t="s">
        <v>108</v>
      </c>
      <c r="F1081" s="31" t="str">
        <f>VLOOKUP(G1081,'Policy Type'!$A:$B,2,FALSE)</f>
        <v>Others</v>
      </c>
      <c r="G1081" s="17" t="s">
        <v>124</v>
      </c>
      <c r="H1081" s="32">
        <v>45250</v>
      </c>
      <c r="I1081" s="32">
        <v>45615</v>
      </c>
      <c r="J1081" s="34">
        <v>36559400</v>
      </c>
      <c r="K1081" s="34">
        <f t="shared" si="273"/>
        <v>6580692</v>
      </c>
      <c r="L1081" s="34">
        <f t="shared" si="274"/>
        <v>43140092</v>
      </c>
      <c r="M1081" s="17">
        <f t="shared" ref="M1081:M1082" si="298">L1081*0.15</f>
        <v>6471013.8</v>
      </c>
      <c r="N1081" s="17" t="s">
        <v>39</v>
      </c>
      <c r="O1081" s="35" t="s">
        <v>40</v>
      </c>
      <c r="P1081" s="36" t="str">
        <f t="shared" si="276"/>
        <v>Old Client</v>
      </c>
      <c r="Q1081" s="39" t="str">
        <f t="shared" si="4"/>
        <v>Yes</v>
      </c>
      <c r="R1081" s="40" t="str">
        <f t="shared" si="5"/>
        <v>Cross-Sold</v>
      </c>
    </row>
    <row r="1082" ht="14.25" customHeight="1" spans="1:18">
      <c r="A1082" s="30" t="s">
        <v>1139</v>
      </c>
      <c r="B1082" s="17">
        <v>70</v>
      </c>
      <c r="C1082" s="17" t="s">
        <v>35</v>
      </c>
      <c r="D1082" s="17" t="s">
        <v>36</v>
      </c>
      <c r="E1082" s="17" t="s">
        <v>43</v>
      </c>
      <c r="F1082" s="31" t="str">
        <f>VLOOKUP(G1082,'Policy Type'!$A:$B,2,FALSE)</f>
        <v>Others</v>
      </c>
      <c r="G1082" s="17" t="s">
        <v>160</v>
      </c>
      <c r="H1082" s="32">
        <v>45261</v>
      </c>
      <c r="I1082" s="32">
        <v>45626</v>
      </c>
      <c r="J1082" s="34">
        <v>3269400</v>
      </c>
      <c r="K1082" s="34">
        <f t="shared" si="273"/>
        <v>588492</v>
      </c>
      <c r="L1082" s="34">
        <f t="shared" si="274"/>
        <v>3857892</v>
      </c>
      <c r="M1082" s="17">
        <f t="shared" si="298"/>
        <v>578683.8</v>
      </c>
      <c r="N1082" s="17" t="s">
        <v>52</v>
      </c>
      <c r="O1082" s="35" t="s">
        <v>53</v>
      </c>
      <c r="P1082" s="36" t="str">
        <f t="shared" si="276"/>
        <v>Old Client</v>
      </c>
      <c r="Q1082" s="39" t="str">
        <f t="shared" si="4"/>
        <v>Yes</v>
      </c>
      <c r="R1082" s="40" t="str">
        <f t="shared" si="5"/>
        <v>Cross-Sold</v>
      </c>
    </row>
    <row r="1083" ht="14.25" customHeight="1" spans="1:18">
      <c r="A1083" s="30" t="s">
        <v>1140</v>
      </c>
      <c r="B1083" s="17">
        <v>854</v>
      </c>
      <c r="C1083" s="17" t="s">
        <v>42</v>
      </c>
      <c r="D1083" s="17" t="s">
        <v>36</v>
      </c>
      <c r="E1083" s="17" t="s">
        <v>284</v>
      </c>
      <c r="F1083" s="31" t="str">
        <f>VLOOKUP(G1083,'Policy Type'!$A:$B,2,FALSE)</f>
        <v>P&amp;C</v>
      </c>
      <c r="G1083" s="17" t="s">
        <v>98</v>
      </c>
      <c r="H1083" s="32">
        <v>45248</v>
      </c>
      <c r="I1083" s="32">
        <v>45613</v>
      </c>
      <c r="J1083" s="34">
        <v>3037300</v>
      </c>
      <c r="K1083" s="34">
        <f t="shared" si="273"/>
        <v>546714</v>
      </c>
      <c r="L1083" s="34">
        <f t="shared" si="274"/>
        <v>3584014</v>
      </c>
      <c r="M1083" s="17">
        <f t="shared" ref="M1083:M1085" si="299">L1083*0.2</f>
        <v>716802.8</v>
      </c>
      <c r="N1083" s="17" t="s">
        <v>39</v>
      </c>
      <c r="O1083" s="35" t="s">
        <v>49</v>
      </c>
      <c r="P1083" s="36" t="str">
        <f t="shared" si="276"/>
        <v>New Client</v>
      </c>
      <c r="Q1083" s="39" t="str">
        <f t="shared" si="4"/>
        <v>No</v>
      </c>
      <c r="R1083" s="40" t="str">
        <f t="shared" si="5"/>
        <v/>
      </c>
    </row>
    <row r="1084" ht="14.25" customHeight="1" spans="1:18">
      <c r="A1084" s="30" t="s">
        <v>1141</v>
      </c>
      <c r="B1084" s="17">
        <v>197</v>
      </c>
      <c r="C1084" s="17" t="s">
        <v>35</v>
      </c>
      <c r="D1084" s="17" t="s">
        <v>36</v>
      </c>
      <c r="E1084" s="17" t="s">
        <v>37</v>
      </c>
      <c r="F1084" s="31" t="str">
        <f>VLOOKUP(G1084,'Policy Type'!$A:$B,2,FALSE)</f>
        <v>Liability</v>
      </c>
      <c r="G1084" s="17" t="s">
        <v>121</v>
      </c>
      <c r="H1084" s="32">
        <v>45249</v>
      </c>
      <c r="I1084" s="32">
        <v>45614</v>
      </c>
      <c r="J1084" s="34">
        <v>9293700</v>
      </c>
      <c r="K1084" s="34">
        <f t="shared" si="273"/>
        <v>1672866</v>
      </c>
      <c r="L1084" s="34">
        <f t="shared" si="274"/>
        <v>10966566</v>
      </c>
      <c r="M1084" s="17">
        <f t="shared" si="299"/>
        <v>2193313.2</v>
      </c>
      <c r="N1084" s="17" t="s">
        <v>39</v>
      </c>
      <c r="O1084" s="35" t="s">
        <v>53</v>
      </c>
      <c r="P1084" s="36" t="str">
        <f t="shared" si="276"/>
        <v>Old Client</v>
      </c>
      <c r="Q1084" s="39" t="str">
        <f t="shared" si="4"/>
        <v>Yes</v>
      </c>
      <c r="R1084" s="40" t="str">
        <f t="shared" si="5"/>
        <v/>
      </c>
    </row>
    <row r="1085" ht="14.25" customHeight="1" spans="1:18">
      <c r="A1085" s="30" t="s">
        <v>1142</v>
      </c>
      <c r="B1085" s="17">
        <v>855</v>
      </c>
      <c r="C1085" s="17" t="s">
        <v>57</v>
      </c>
      <c r="D1085" s="17" t="s">
        <v>36</v>
      </c>
      <c r="E1085" s="17" t="s">
        <v>78</v>
      </c>
      <c r="F1085" s="31" t="str">
        <f>VLOOKUP(G1085,'Policy Type'!$A:$B,2,FALSE)</f>
        <v>Liability</v>
      </c>
      <c r="G1085" s="17" t="s">
        <v>536</v>
      </c>
      <c r="H1085" s="32">
        <v>45246</v>
      </c>
      <c r="I1085" s="32">
        <v>46341</v>
      </c>
      <c r="J1085" s="34">
        <v>39100</v>
      </c>
      <c r="K1085" s="34">
        <f t="shared" si="273"/>
        <v>7038</v>
      </c>
      <c r="L1085" s="34">
        <f t="shared" si="274"/>
        <v>46138</v>
      </c>
      <c r="M1085" s="17">
        <f t="shared" si="299"/>
        <v>9227.6</v>
      </c>
      <c r="N1085" s="17" t="s">
        <v>52</v>
      </c>
      <c r="O1085" s="35" t="s">
        <v>49</v>
      </c>
      <c r="P1085" s="36" t="str">
        <f t="shared" si="276"/>
        <v>New Client</v>
      </c>
      <c r="Q1085" s="39" t="str">
        <f t="shared" si="4"/>
        <v>Yes</v>
      </c>
      <c r="R1085" s="40" t="str">
        <f t="shared" si="5"/>
        <v/>
      </c>
    </row>
    <row r="1086" ht="14.25" customHeight="1" spans="1:18">
      <c r="A1086" s="30" t="s">
        <v>1143</v>
      </c>
      <c r="B1086" s="17">
        <v>856</v>
      </c>
      <c r="C1086" s="17" t="s">
        <v>46</v>
      </c>
      <c r="D1086" s="17" t="s">
        <v>76</v>
      </c>
      <c r="E1086" s="17" t="s">
        <v>78</v>
      </c>
      <c r="F1086" s="31" t="str">
        <f>VLOOKUP(G1086,'Policy Type'!$A:$B,2,FALSE)</f>
        <v>Liability</v>
      </c>
      <c r="G1086" s="17" t="s">
        <v>536</v>
      </c>
      <c r="H1086" s="32">
        <v>45246</v>
      </c>
      <c r="I1086" s="32">
        <v>45427</v>
      </c>
      <c r="J1086" s="34">
        <v>25000</v>
      </c>
      <c r="K1086" s="34">
        <f t="shared" si="273"/>
        <v>4500</v>
      </c>
      <c r="L1086" s="34">
        <f t="shared" si="274"/>
        <v>29500</v>
      </c>
      <c r="M1086" s="17">
        <f>L1086*0.05</f>
        <v>1475</v>
      </c>
      <c r="N1086" s="17" t="s">
        <v>52</v>
      </c>
      <c r="O1086" s="35" t="s">
        <v>49</v>
      </c>
      <c r="P1086" s="36" t="str">
        <f t="shared" si="276"/>
        <v>Old Client</v>
      </c>
      <c r="Q1086" s="39" t="str">
        <f t="shared" si="4"/>
        <v>Yes</v>
      </c>
      <c r="R1086" s="40" t="str">
        <f t="shared" si="5"/>
        <v/>
      </c>
    </row>
    <row r="1087" ht="14.25" customHeight="1" spans="1:18">
      <c r="A1087" s="30" t="s">
        <v>1144</v>
      </c>
      <c r="B1087" s="17">
        <v>856</v>
      </c>
      <c r="C1087" s="17" t="s">
        <v>42</v>
      </c>
      <c r="D1087" s="17" t="s">
        <v>36</v>
      </c>
      <c r="E1087" s="17" t="s">
        <v>78</v>
      </c>
      <c r="F1087" s="31" t="str">
        <f>VLOOKUP(G1087,'Policy Type'!$A:$B,2,FALSE)</f>
        <v>Liability</v>
      </c>
      <c r="G1087" s="17" t="s">
        <v>536</v>
      </c>
      <c r="H1087" s="32">
        <v>45247</v>
      </c>
      <c r="I1087" s="32">
        <v>45428</v>
      </c>
      <c r="J1087" s="34">
        <v>25000</v>
      </c>
      <c r="K1087" s="34">
        <f t="shared" si="273"/>
        <v>4500</v>
      </c>
      <c r="L1087" s="34">
        <f t="shared" si="274"/>
        <v>29500</v>
      </c>
      <c r="M1087" s="17">
        <f>L1087*0.2</f>
        <v>5900</v>
      </c>
      <c r="N1087" s="17" t="s">
        <v>52</v>
      </c>
      <c r="O1087" s="35" t="s">
        <v>49</v>
      </c>
      <c r="P1087" s="36" t="str">
        <f t="shared" si="276"/>
        <v>Old Client</v>
      </c>
      <c r="Q1087" s="39" t="str">
        <f t="shared" si="4"/>
        <v>Yes</v>
      </c>
      <c r="R1087" s="40" t="str">
        <f t="shared" si="5"/>
        <v/>
      </c>
    </row>
    <row r="1088" ht="14.25" customHeight="1" spans="1:18">
      <c r="A1088" s="30" t="s">
        <v>1145</v>
      </c>
      <c r="B1088" s="17">
        <v>852</v>
      </c>
      <c r="C1088" s="17" t="s">
        <v>46</v>
      </c>
      <c r="D1088" s="17" t="s">
        <v>88</v>
      </c>
      <c r="E1088" s="17" t="s">
        <v>78</v>
      </c>
      <c r="F1088" s="31" t="str">
        <f>VLOOKUP(G1088,'Policy Type'!$A:$B,2,FALSE)</f>
        <v>Liability</v>
      </c>
      <c r="G1088" s="17" t="s">
        <v>536</v>
      </c>
      <c r="H1088" s="32">
        <v>45247</v>
      </c>
      <c r="I1088" s="32">
        <v>45427</v>
      </c>
      <c r="J1088" s="34">
        <v>25000</v>
      </c>
      <c r="K1088" s="34">
        <f t="shared" si="273"/>
        <v>4500</v>
      </c>
      <c r="L1088" s="34">
        <f t="shared" si="274"/>
        <v>29500</v>
      </c>
      <c r="M1088" s="17">
        <f>L1088*0.05</f>
        <v>1475</v>
      </c>
      <c r="N1088" s="17" t="s">
        <v>52</v>
      </c>
      <c r="O1088" s="35" t="s">
        <v>49</v>
      </c>
      <c r="P1088" s="36" t="str">
        <f t="shared" si="276"/>
        <v>Old Client</v>
      </c>
      <c r="Q1088" s="39" t="str">
        <f t="shared" si="4"/>
        <v>Yes</v>
      </c>
      <c r="R1088" s="40" t="str">
        <f t="shared" si="5"/>
        <v/>
      </c>
    </row>
    <row r="1089" ht="14.25" customHeight="1" spans="1:18">
      <c r="A1089" s="30" t="s">
        <v>1146</v>
      </c>
      <c r="B1089" s="17">
        <v>852</v>
      </c>
      <c r="C1089" s="17" t="s">
        <v>42</v>
      </c>
      <c r="D1089" s="17" t="s">
        <v>36</v>
      </c>
      <c r="E1089" s="17" t="s">
        <v>78</v>
      </c>
      <c r="F1089" s="31" t="str">
        <f>VLOOKUP(G1089,'Policy Type'!$A:$B,2,FALSE)</f>
        <v>Liability</v>
      </c>
      <c r="G1089" s="17" t="s">
        <v>536</v>
      </c>
      <c r="H1089" s="32">
        <v>45241</v>
      </c>
      <c r="I1089" s="32">
        <v>45302</v>
      </c>
      <c r="J1089" s="34">
        <v>23600</v>
      </c>
      <c r="K1089" s="34">
        <f t="shared" si="273"/>
        <v>4248</v>
      </c>
      <c r="L1089" s="34">
        <f t="shared" si="274"/>
        <v>27848</v>
      </c>
      <c r="M1089" s="17">
        <f t="shared" ref="M1089:M1090" si="300">L1089*0.2</f>
        <v>5569.6</v>
      </c>
      <c r="N1089" s="17" t="s">
        <v>52</v>
      </c>
      <c r="O1089" s="35" t="s">
        <v>49</v>
      </c>
      <c r="P1089" s="36" t="str">
        <f t="shared" si="276"/>
        <v>Old Client</v>
      </c>
      <c r="Q1089" s="39" t="str">
        <f t="shared" si="4"/>
        <v>Yes</v>
      </c>
      <c r="R1089" s="40" t="str">
        <f t="shared" si="5"/>
        <v/>
      </c>
    </row>
    <row r="1090" ht="14.25" customHeight="1" spans="1:18">
      <c r="A1090" s="30" t="s">
        <v>1147</v>
      </c>
      <c r="B1090" s="17">
        <v>857</v>
      </c>
      <c r="C1090" s="17" t="s">
        <v>42</v>
      </c>
      <c r="D1090" s="17" t="s">
        <v>36</v>
      </c>
      <c r="E1090" s="17" t="s">
        <v>78</v>
      </c>
      <c r="F1090" s="31" t="str">
        <f>VLOOKUP(G1090,'Policy Type'!$A:$B,2,FALSE)</f>
        <v>Liability</v>
      </c>
      <c r="G1090" s="17" t="s">
        <v>536</v>
      </c>
      <c r="H1090" s="32">
        <v>45245</v>
      </c>
      <c r="I1090" s="32">
        <v>45426</v>
      </c>
      <c r="J1090" s="34">
        <v>25000</v>
      </c>
      <c r="K1090" s="34">
        <f t="shared" si="273"/>
        <v>4500</v>
      </c>
      <c r="L1090" s="34">
        <f t="shared" si="274"/>
        <v>29500</v>
      </c>
      <c r="M1090" s="17">
        <f t="shared" si="300"/>
        <v>5900</v>
      </c>
      <c r="N1090" s="17" t="s">
        <v>39</v>
      </c>
      <c r="O1090" s="35" t="s">
        <v>49</v>
      </c>
      <c r="P1090" s="36" t="str">
        <f t="shared" si="276"/>
        <v>Old Client</v>
      </c>
      <c r="Q1090" s="39" t="str">
        <f t="shared" si="4"/>
        <v>Yes</v>
      </c>
      <c r="R1090" s="40" t="str">
        <f t="shared" si="5"/>
        <v/>
      </c>
    </row>
    <row r="1091" ht="14.25" customHeight="1" spans="1:18">
      <c r="A1091" s="30" t="s">
        <v>1148</v>
      </c>
      <c r="B1091" s="17">
        <v>858</v>
      </c>
      <c r="C1091" s="17" t="s">
        <v>46</v>
      </c>
      <c r="D1091" s="17" t="s">
        <v>76</v>
      </c>
      <c r="E1091" s="17" t="s">
        <v>78</v>
      </c>
      <c r="F1091" s="31" t="str">
        <f>VLOOKUP(G1091,'Policy Type'!$A:$B,2,FALSE)</f>
        <v>Liability</v>
      </c>
      <c r="G1091" s="17" t="s">
        <v>536</v>
      </c>
      <c r="H1091" s="32">
        <v>45244</v>
      </c>
      <c r="I1091" s="32">
        <v>45425</v>
      </c>
      <c r="J1091" s="34">
        <v>25000</v>
      </c>
      <c r="K1091" s="34">
        <f t="shared" si="273"/>
        <v>4500</v>
      </c>
      <c r="L1091" s="34">
        <f t="shared" si="274"/>
        <v>29500</v>
      </c>
      <c r="M1091" s="17">
        <f>L1091*0.05</f>
        <v>1475</v>
      </c>
      <c r="N1091" s="17" t="s">
        <v>39</v>
      </c>
      <c r="O1091" s="35" t="s">
        <v>49</v>
      </c>
      <c r="P1091" s="36" t="str">
        <f t="shared" si="276"/>
        <v>Old Client</v>
      </c>
      <c r="Q1091" s="39" t="str">
        <f t="shared" si="4"/>
        <v>Yes</v>
      </c>
      <c r="R1091" s="40" t="str">
        <f t="shared" si="5"/>
        <v/>
      </c>
    </row>
    <row r="1092" ht="14.25" customHeight="1" spans="1:18">
      <c r="A1092" s="30" t="s">
        <v>1149</v>
      </c>
      <c r="B1092" s="17">
        <v>858</v>
      </c>
      <c r="C1092" s="17" t="s">
        <v>57</v>
      </c>
      <c r="D1092" s="17" t="s">
        <v>36</v>
      </c>
      <c r="E1092" s="17" t="s">
        <v>84</v>
      </c>
      <c r="F1092" s="31" t="str">
        <f>VLOOKUP(G1092,'Policy Type'!$A:$B,2,FALSE)</f>
        <v>Liability</v>
      </c>
      <c r="G1092" s="17" t="s">
        <v>105</v>
      </c>
      <c r="H1092" s="32">
        <v>45250</v>
      </c>
      <c r="I1092" s="32">
        <v>45615</v>
      </c>
      <c r="J1092" s="34">
        <v>70800000</v>
      </c>
      <c r="K1092" s="34">
        <f t="shared" si="273"/>
        <v>12744000</v>
      </c>
      <c r="L1092" s="34">
        <f t="shared" si="274"/>
        <v>83544000</v>
      </c>
      <c r="M1092" s="17">
        <f t="shared" ref="M1092:M1093" si="301">L1092*0.2</f>
        <v>16708800</v>
      </c>
      <c r="N1092" s="17" t="s">
        <v>39</v>
      </c>
      <c r="O1092" s="35" t="s">
        <v>53</v>
      </c>
      <c r="P1092" s="36" t="str">
        <f t="shared" si="276"/>
        <v>Old Client</v>
      </c>
      <c r="Q1092" s="39" t="str">
        <f t="shared" si="4"/>
        <v>Yes</v>
      </c>
      <c r="R1092" s="40" t="str">
        <f t="shared" si="5"/>
        <v/>
      </c>
    </row>
    <row r="1093" ht="14.25" customHeight="1" spans="1:18">
      <c r="A1093" s="30" t="s">
        <v>1150</v>
      </c>
      <c r="B1093" s="17">
        <v>497</v>
      </c>
      <c r="C1093" s="17" t="s">
        <v>57</v>
      </c>
      <c r="D1093" s="17" t="s">
        <v>36</v>
      </c>
      <c r="E1093" s="17" t="s">
        <v>780</v>
      </c>
      <c r="F1093" s="31" t="str">
        <f>VLOOKUP(G1093,'Policy Type'!$A:$B,2,FALSE)</f>
        <v>Liability</v>
      </c>
      <c r="G1093" s="17" t="s">
        <v>38</v>
      </c>
      <c r="H1093" s="32">
        <v>45247</v>
      </c>
      <c r="I1093" s="32">
        <v>45276</v>
      </c>
      <c r="J1093" s="34">
        <v>98900</v>
      </c>
      <c r="K1093" s="34">
        <f t="shared" si="273"/>
        <v>17802</v>
      </c>
      <c r="L1093" s="34">
        <f t="shared" si="274"/>
        <v>116702</v>
      </c>
      <c r="M1093" s="17">
        <f t="shared" si="301"/>
        <v>23340.4</v>
      </c>
      <c r="N1093" s="17" t="s">
        <v>39</v>
      </c>
      <c r="O1093" s="35" t="s">
        <v>49</v>
      </c>
      <c r="P1093" s="36" t="str">
        <f t="shared" si="276"/>
        <v>Old Client</v>
      </c>
      <c r="Q1093" s="39" t="str">
        <f t="shared" si="4"/>
        <v>Yes</v>
      </c>
      <c r="R1093" s="40" t="str">
        <f t="shared" si="5"/>
        <v/>
      </c>
    </row>
    <row r="1094" ht="14.25" customHeight="1" spans="1:18">
      <c r="A1094" s="30" t="s">
        <v>1151</v>
      </c>
      <c r="B1094" s="17">
        <v>859</v>
      </c>
      <c r="C1094" s="17" t="s">
        <v>42</v>
      </c>
      <c r="D1094" s="17" t="s">
        <v>36</v>
      </c>
      <c r="E1094" s="17" t="s">
        <v>108</v>
      </c>
      <c r="F1094" s="31" t="str">
        <f>VLOOKUP(G1094,'Policy Type'!$A:$B,2,FALSE)</f>
        <v>Others</v>
      </c>
      <c r="G1094" s="17" t="s">
        <v>124</v>
      </c>
      <c r="H1094" s="32">
        <v>45247</v>
      </c>
      <c r="I1094" s="32">
        <v>45612</v>
      </c>
      <c r="J1094" s="34">
        <v>140410000</v>
      </c>
      <c r="K1094" s="34">
        <f t="shared" si="273"/>
        <v>25273800</v>
      </c>
      <c r="L1094" s="34">
        <f t="shared" si="274"/>
        <v>165683800</v>
      </c>
      <c r="M1094" s="17">
        <f>L1094*0.15</f>
        <v>24852570</v>
      </c>
      <c r="N1094" s="17" t="s">
        <v>39</v>
      </c>
      <c r="O1094" s="35" t="s">
        <v>53</v>
      </c>
      <c r="P1094" s="36" t="str">
        <f t="shared" si="276"/>
        <v>Old Client</v>
      </c>
      <c r="Q1094" s="39" t="str">
        <f t="shared" si="4"/>
        <v>No</v>
      </c>
      <c r="R1094" s="40" t="str">
        <f t="shared" si="5"/>
        <v/>
      </c>
    </row>
    <row r="1095" ht="14.25" customHeight="1" spans="1:18">
      <c r="A1095" s="30" t="s">
        <v>1152</v>
      </c>
      <c r="B1095" s="17">
        <v>860</v>
      </c>
      <c r="C1095" s="17" t="s">
        <v>46</v>
      </c>
      <c r="D1095" s="17" t="s">
        <v>47</v>
      </c>
      <c r="E1095" s="17" t="s">
        <v>37</v>
      </c>
      <c r="F1095" s="31" t="str">
        <f>VLOOKUP(G1095,'Policy Type'!$A:$B,2,FALSE)</f>
        <v>P&amp;C</v>
      </c>
      <c r="G1095" s="17" t="s">
        <v>44</v>
      </c>
      <c r="H1095" s="32">
        <v>45247</v>
      </c>
      <c r="I1095" s="32">
        <v>45612</v>
      </c>
      <c r="J1095" s="34">
        <v>118000</v>
      </c>
      <c r="K1095" s="34">
        <f t="shared" si="273"/>
        <v>21240</v>
      </c>
      <c r="L1095" s="34">
        <f t="shared" si="274"/>
        <v>139240</v>
      </c>
      <c r="M1095" s="17">
        <f>L1095*0.05</f>
        <v>6962</v>
      </c>
      <c r="N1095" s="17" t="s">
        <v>39</v>
      </c>
      <c r="O1095" s="35" t="s">
        <v>49</v>
      </c>
      <c r="P1095" s="36" t="str">
        <f t="shared" si="276"/>
        <v>Old Client</v>
      </c>
      <c r="Q1095" s="39" t="str">
        <f t="shared" si="4"/>
        <v>Yes</v>
      </c>
      <c r="R1095" s="40" t="str">
        <f t="shared" si="5"/>
        <v>Cross-Sold</v>
      </c>
    </row>
    <row r="1096" ht="14.25" customHeight="1" spans="1:18">
      <c r="A1096" s="30" t="s">
        <v>1153</v>
      </c>
      <c r="B1096" s="17">
        <v>861</v>
      </c>
      <c r="C1096" s="17" t="s">
        <v>42</v>
      </c>
      <c r="D1096" s="17" t="s">
        <v>36</v>
      </c>
      <c r="E1096" s="17" t="s">
        <v>37</v>
      </c>
      <c r="F1096" s="31" t="str">
        <f>VLOOKUP(G1096,'Policy Type'!$A:$B,2,FALSE)</f>
        <v>Others</v>
      </c>
      <c r="G1096" s="17" t="s">
        <v>212</v>
      </c>
      <c r="H1096" s="32">
        <v>45247</v>
      </c>
      <c r="I1096" s="32">
        <v>45612</v>
      </c>
      <c r="J1096" s="34">
        <v>919200</v>
      </c>
      <c r="K1096" s="34">
        <f t="shared" si="273"/>
        <v>165456</v>
      </c>
      <c r="L1096" s="34">
        <f t="shared" si="274"/>
        <v>1084656</v>
      </c>
      <c r="M1096" s="17">
        <f>L1096*0.15</f>
        <v>162698.4</v>
      </c>
      <c r="N1096" s="17" t="s">
        <v>39</v>
      </c>
      <c r="O1096" s="35" t="s">
        <v>49</v>
      </c>
      <c r="P1096" s="36" t="str">
        <f t="shared" si="276"/>
        <v>Old Client</v>
      </c>
      <c r="Q1096" s="39" t="str">
        <f t="shared" si="4"/>
        <v>No</v>
      </c>
      <c r="R1096" s="40" t="str">
        <f t="shared" si="5"/>
        <v/>
      </c>
    </row>
    <row r="1097" ht="14.25" customHeight="1" spans="1:18">
      <c r="A1097" s="30" t="s">
        <v>1154</v>
      </c>
      <c r="B1097" s="17">
        <v>861</v>
      </c>
      <c r="C1097" s="17" t="s">
        <v>57</v>
      </c>
      <c r="D1097" s="17" t="s">
        <v>36</v>
      </c>
      <c r="E1097" s="17" t="s">
        <v>43</v>
      </c>
      <c r="F1097" s="31" t="str">
        <f>VLOOKUP(G1097,'Policy Type'!$A:$B,2,FALSE)</f>
        <v>P&amp;C</v>
      </c>
      <c r="G1097" s="17" t="s">
        <v>55</v>
      </c>
      <c r="H1097" s="32">
        <v>45255</v>
      </c>
      <c r="I1097" s="32">
        <v>45620</v>
      </c>
      <c r="J1097" s="34">
        <v>141364</v>
      </c>
      <c r="K1097" s="34">
        <f t="shared" si="273"/>
        <v>25445.52</v>
      </c>
      <c r="L1097" s="34">
        <f t="shared" si="274"/>
        <v>166809.52</v>
      </c>
      <c r="M1097" s="17">
        <f t="shared" ref="M1097:M1098" si="302">L1097*0.2</f>
        <v>33361.904</v>
      </c>
      <c r="N1097" s="17" t="s">
        <v>52</v>
      </c>
      <c r="O1097" s="35" t="s">
        <v>53</v>
      </c>
      <c r="P1097" s="36" t="str">
        <f t="shared" si="276"/>
        <v>Old Client</v>
      </c>
      <c r="Q1097" s="39" t="str">
        <f t="shared" si="4"/>
        <v>No</v>
      </c>
      <c r="R1097" s="40" t="str">
        <f t="shared" si="5"/>
        <v/>
      </c>
    </row>
    <row r="1098" ht="14.25" customHeight="1" spans="1:18">
      <c r="A1098" s="30" t="s">
        <v>1155</v>
      </c>
      <c r="B1098" s="17">
        <v>266</v>
      </c>
      <c r="C1098" s="17" t="s">
        <v>57</v>
      </c>
      <c r="D1098" s="17" t="s">
        <v>36</v>
      </c>
      <c r="E1098" s="17" t="s">
        <v>84</v>
      </c>
      <c r="F1098" s="31" t="str">
        <f>VLOOKUP(G1098,'Policy Type'!$A:$B,2,FALSE)</f>
        <v>Liability</v>
      </c>
      <c r="G1098" s="17" t="s">
        <v>58</v>
      </c>
      <c r="H1098" s="32">
        <v>45239</v>
      </c>
      <c r="I1098" s="32">
        <v>45604</v>
      </c>
      <c r="J1098" s="34">
        <v>5015000</v>
      </c>
      <c r="K1098" s="34">
        <f t="shared" si="273"/>
        <v>902700</v>
      </c>
      <c r="L1098" s="34">
        <f t="shared" si="274"/>
        <v>5917700</v>
      </c>
      <c r="M1098" s="17">
        <f t="shared" si="302"/>
        <v>1183540</v>
      </c>
      <c r="N1098" s="17" t="s">
        <v>39</v>
      </c>
      <c r="O1098" s="35" t="s">
        <v>49</v>
      </c>
      <c r="P1098" s="36" t="str">
        <f t="shared" si="276"/>
        <v>Old Client</v>
      </c>
      <c r="Q1098" s="39" t="str">
        <f t="shared" si="4"/>
        <v>Yes</v>
      </c>
      <c r="R1098" s="40" t="str">
        <f t="shared" si="5"/>
        <v/>
      </c>
    </row>
    <row r="1099" ht="14.25" customHeight="1" spans="1:18">
      <c r="A1099" s="30"/>
      <c r="B1099" s="17"/>
      <c r="C1099" s="17"/>
      <c r="D1099" s="17"/>
      <c r="E1099" s="17"/>
      <c r="F1099" s="31"/>
      <c r="G1099" s="17"/>
      <c r="H1099" s="32"/>
      <c r="I1099" s="32"/>
      <c r="J1099" s="34"/>
      <c r="K1099" s="34"/>
      <c r="L1099" s="17"/>
      <c r="M1099" s="17"/>
      <c r="N1099" s="17" t="s">
        <v>39</v>
      </c>
      <c r="O1099" s="35" t="s">
        <v>277</v>
      </c>
      <c r="P1099" s="36"/>
      <c r="Q1099" s="39" t="str">
        <f t="shared" si="4"/>
        <v>No</v>
      </c>
      <c r="R1099" s="40" t="str">
        <f t="shared" si="5"/>
        <v/>
      </c>
    </row>
    <row r="1100" ht="14.25" customHeight="1" spans="1:18">
      <c r="A1100" s="30"/>
      <c r="B1100" s="17"/>
      <c r="C1100" s="17"/>
      <c r="D1100" s="17"/>
      <c r="E1100" s="17"/>
      <c r="F1100" s="31"/>
      <c r="G1100" s="17"/>
      <c r="H1100" s="32"/>
      <c r="I1100" s="32"/>
      <c r="J1100" s="34"/>
      <c r="K1100" s="34"/>
      <c r="L1100" s="17"/>
      <c r="M1100" s="17"/>
      <c r="N1100" s="17" t="s">
        <v>39</v>
      </c>
      <c r="O1100" s="35" t="s">
        <v>277</v>
      </c>
      <c r="P1100" s="36"/>
      <c r="Q1100" s="39" t="str">
        <f t="shared" si="4"/>
        <v>No</v>
      </c>
      <c r="R1100" s="40" t="str">
        <f t="shared" si="5"/>
        <v/>
      </c>
    </row>
    <row r="1101" ht="14.25" customHeight="1" spans="1:18">
      <c r="A1101" s="30"/>
      <c r="B1101" s="17"/>
      <c r="C1101" s="17"/>
      <c r="D1101" s="17"/>
      <c r="E1101" s="17"/>
      <c r="F1101" s="31"/>
      <c r="G1101" s="17"/>
      <c r="H1101" s="32"/>
      <c r="I1101" s="32"/>
      <c r="J1101" s="34"/>
      <c r="K1101" s="34"/>
      <c r="L1101" s="17"/>
      <c r="M1101" s="17"/>
      <c r="N1101" s="17" t="s">
        <v>39</v>
      </c>
      <c r="O1101" s="35" t="s">
        <v>277</v>
      </c>
      <c r="P1101" s="36"/>
      <c r="Q1101" s="39" t="str">
        <f t="shared" si="4"/>
        <v>No</v>
      </c>
      <c r="R1101" s="40" t="str">
        <f t="shared" si="5"/>
        <v/>
      </c>
    </row>
    <row r="1102" ht="14.25" customHeight="1" spans="1:18">
      <c r="A1102" s="30"/>
      <c r="B1102" s="17"/>
      <c r="C1102" s="17"/>
      <c r="D1102" s="17"/>
      <c r="E1102" s="17"/>
      <c r="F1102" s="31"/>
      <c r="G1102" s="17"/>
      <c r="H1102" s="32"/>
      <c r="I1102" s="32"/>
      <c r="J1102" s="34"/>
      <c r="K1102" s="34"/>
      <c r="L1102" s="17"/>
      <c r="M1102" s="17"/>
      <c r="N1102" s="17" t="s">
        <v>39</v>
      </c>
      <c r="O1102" s="35" t="s">
        <v>277</v>
      </c>
      <c r="P1102" s="36"/>
      <c r="Q1102" s="39" t="str">
        <f t="shared" si="4"/>
        <v>No</v>
      </c>
      <c r="R1102" s="40" t="str">
        <f t="shared" si="5"/>
        <v/>
      </c>
    </row>
    <row r="1103" ht="14.25" customHeight="1" spans="1:18">
      <c r="A1103" s="30"/>
      <c r="B1103" s="17"/>
      <c r="C1103" s="17"/>
      <c r="D1103" s="17"/>
      <c r="E1103" s="17"/>
      <c r="F1103" s="31"/>
      <c r="G1103" s="17"/>
      <c r="H1103" s="32"/>
      <c r="I1103" s="32"/>
      <c r="J1103" s="34"/>
      <c r="K1103" s="34"/>
      <c r="L1103" s="17"/>
      <c r="M1103" s="17"/>
      <c r="N1103" s="17" t="s">
        <v>39</v>
      </c>
      <c r="O1103" s="35" t="s">
        <v>277</v>
      </c>
      <c r="P1103" s="36"/>
      <c r="Q1103" s="39" t="str">
        <f t="shared" si="4"/>
        <v>No</v>
      </c>
      <c r="R1103" s="40" t="str">
        <f t="shared" si="5"/>
        <v/>
      </c>
    </row>
    <row r="1104" ht="14.25" customHeight="1" spans="1:18">
      <c r="A1104" s="30" t="s">
        <v>1156</v>
      </c>
      <c r="B1104" s="17">
        <v>134</v>
      </c>
      <c r="C1104" s="17" t="s">
        <v>57</v>
      </c>
      <c r="D1104" s="17" t="s">
        <v>36</v>
      </c>
      <c r="E1104" s="17" t="s">
        <v>103</v>
      </c>
      <c r="F1104" s="31" t="str">
        <f>VLOOKUP(G1104,'Policy Type'!$A:$B,2,FALSE)</f>
        <v>Others</v>
      </c>
      <c r="G1104" s="17" t="s">
        <v>212</v>
      </c>
      <c r="H1104" s="32">
        <v>45240</v>
      </c>
      <c r="I1104" s="32">
        <v>45605</v>
      </c>
      <c r="J1104" s="34">
        <v>2725300</v>
      </c>
      <c r="K1104" s="34">
        <f t="shared" ref="K1104:K1105" si="303">J1104*0.18</f>
        <v>490554</v>
      </c>
      <c r="L1104" s="34">
        <f t="shared" ref="L1104:L1105" si="304">J1104+K1104</f>
        <v>3215854</v>
      </c>
      <c r="M1104" s="17">
        <f>L1104*0.15</f>
        <v>482378.1</v>
      </c>
      <c r="N1104" s="17" t="s">
        <v>39</v>
      </c>
      <c r="O1104" s="35" t="s">
        <v>49</v>
      </c>
      <c r="P1104" s="36" t="str">
        <f t="shared" ref="P1104:P1105" si="305">IF(COUNTIF(B:B,B1104)=1,"New Client","Old Client")</f>
        <v>Old Client</v>
      </c>
      <c r="Q1104" s="39" t="str">
        <f t="shared" si="4"/>
        <v>Yes</v>
      </c>
      <c r="R1104" s="40" t="str">
        <f t="shared" si="5"/>
        <v>Cross-Sold</v>
      </c>
    </row>
    <row r="1105" ht="14.25" customHeight="1" spans="1:18">
      <c r="A1105" s="30" t="s">
        <v>1157</v>
      </c>
      <c r="B1105" s="17">
        <v>134</v>
      </c>
      <c r="C1105" s="17" t="s">
        <v>35</v>
      </c>
      <c r="D1105" s="17" t="s">
        <v>36</v>
      </c>
      <c r="E1105" s="17" t="s">
        <v>103</v>
      </c>
      <c r="F1105" s="31" t="str">
        <f>VLOOKUP(G1105,'Policy Type'!$A:$B,2,FALSE)</f>
        <v>P&amp;C</v>
      </c>
      <c r="G1105" s="17" t="s">
        <v>44</v>
      </c>
      <c r="H1105" s="32">
        <v>45240</v>
      </c>
      <c r="I1105" s="32">
        <v>45605</v>
      </c>
      <c r="J1105" s="34">
        <v>266700</v>
      </c>
      <c r="K1105" s="34">
        <f t="shared" si="303"/>
        <v>48006</v>
      </c>
      <c r="L1105" s="34">
        <f t="shared" si="304"/>
        <v>314706</v>
      </c>
      <c r="M1105" s="17">
        <f>L1105*0.2</f>
        <v>62941.2</v>
      </c>
      <c r="N1105" s="17" t="s">
        <v>39</v>
      </c>
      <c r="O1105" s="35" t="s">
        <v>49</v>
      </c>
      <c r="P1105" s="36" t="str">
        <f t="shared" si="305"/>
        <v>Old Client</v>
      </c>
      <c r="Q1105" s="39" t="str">
        <f t="shared" si="4"/>
        <v>Yes</v>
      </c>
      <c r="R1105" s="40" t="str">
        <f t="shared" si="5"/>
        <v>Cross-Sold</v>
      </c>
    </row>
    <row r="1106" ht="14.25" customHeight="1" spans="1:18">
      <c r="A1106" s="30"/>
      <c r="B1106" s="17"/>
      <c r="C1106" s="17"/>
      <c r="D1106" s="17"/>
      <c r="E1106" s="17"/>
      <c r="F1106" s="31"/>
      <c r="G1106" s="17"/>
      <c r="H1106" s="32"/>
      <c r="I1106" s="32"/>
      <c r="J1106" s="34"/>
      <c r="K1106" s="34"/>
      <c r="L1106" s="17"/>
      <c r="M1106" s="17"/>
      <c r="N1106" s="17" t="s">
        <v>39</v>
      </c>
      <c r="O1106" s="35" t="s">
        <v>277</v>
      </c>
      <c r="P1106" s="36"/>
      <c r="Q1106" s="39" t="str">
        <f t="shared" si="4"/>
        <v>No</v>
      </c>
      <c r="R1106" s="40" t="str">
        <f t="shared" si="5"/>
        <v/>
      </c>
    </row>
    <row r="1107" ht="14.25" customHeight="1" spans="1:18">
      <c r="A1107" s="30"/>
      <c r="B1107" s="17"/>
      <c r="C1107" s="17"/>
      <c r="D1107" s="17"/>
      <c r="E1107" s="17"/>
      <c r="F1107" s="31"/>
      <c r="G1107" s="17"/>
      <c r="H1107" s="32"/>
      <c r="I1107" s="32"/>
      <c r="J1107" s="34"/>
      <c r="K1107" s="34"/>
      <c r="L1107" s="17"/>
      <c r="M1107" s="17"/>
      <c r="N1107" s="17" t="s">
        <v>39</v>
      </c>
      <c r="O1107" s="35" t="s">
        <v>277</v>
      </c>
      <c r="P1107" s="36"/>
      <c r="Q1107" s="39" t="str">
        <f t="shared" si="4"/>
        <v>No</v>
      </c>
      <c r="R1107" s="40" t="str">
        <f t="shared" si="5"/>
        <v/>
      </c>
    </row>
    <row r="1108" ht="14.25" customHeight="1" spans="1:18">
      <c r="A1108" s="30"/>
      <c r="B1108" s="17"/>
      <c r="C1108" s="17"/>
      <c r="D1108" s="17"/>
      <c r="E1108" s="17"/>
      <c r="F1108" s="31"/>
      <c r="G1108" s="17"/>
      <c r="H1108" s="32"/>
      <c r="I1108" s="32"/>
      <c r="J1108" s="34"/>
      <c r="K1108" s="34"/>
      <c r="L1108" s="17"/>
      <c r="M1108" s="17"/>
      <c r="N1108" s="17" t="s">
        <v>39</v>
      </c>
      <c r="O1108" s="35" t="s">
        <v>277</v>
      </c>
      <c r="P1108" s="36"/>
      <c r="Q1108" s="39" t="str">
        <f t="shared" si="4"/>
        <v>No</v>
      </c>
      <c r="R1108" s="40" t="str">
        <f t="shared" si="5"/>
        <v/>
      </c>
    </row>
    <row r="1109" ht="14.25" customHeight="1" spans="1:18">
      <c r="A1109" s="30"/>
      <c r="B1109" s="17"/>
      <c r="C1109" s="17"/>
      <c r="D1109" s="17"/>
      <c r="E1109" s="17"/>
      <c r="F1109" s="31"/>
      <c r="G1109" s="17"/>
      <c r="H1109" s="32"/>
      <c r="I1109" s="32"/>
      <c r="J1109" s="34"/>
      <c r="K1109" s="34"/>
      <c r="L1109" s="17"/>
      <c r="M1109" s="17"/>
      <c r="N1109" s="17" t="s">
        <v>39</v>
      </c>
      <c r="O1109" s="35" t="s">
        <v>277</v>
      </c>
      <c r="P1109" s="36"/>
      <c r="Q1109" s="39" t="str">
        <f t="shared" si="4"/>
        <v>No</v>
      </c>
      <c r="R1109" s="40" t="str">
        <f t="shared" si="5"/>
        <v/>
      </c>
    </row>
    <row r="1110" ht="14.25" customHeight="1" spans="1:18">
      <c r="A1110" s="30" t="s">
        <v>1158</v>
      </c>
      <c r="B1110" s="17">
        <v>402</v>
      </c>
      <c r="C1110" s="17" t="s">
        <v>57</v>
      </c>
      <c r="D1110" s="17" t="s">
        <v>36</v>
      </c>
      <c r="E1110" s="17" t="s">
        <v>37</v>
      </c>
      <c r="F1110" s="31" t="str">
        <f>VLOOKUP(G1110,'Policy Type'!$A:$B,2,FALSE)</f>
        <v>P&amp;C</v>
      </c>
      <c r="G1110" s="17" t="s">
        <v>80</v>
      </c>
      <c r="H1110" s="32">
        <v>45250</v>
      </c>
      <c r="I1110" s="32">
        <v>45250</v>
      </c>
      <c r="J1110" s="34">
        <v>255600</v>
      </c>
      <c r="K1110" s="34">
        <f>J1110*0.18</f>
        <v>46008</v>
      </c>
      <c r="L1110" s="34">
        <f>J1110+K1110</f>
        <v>301608</v>
      </c>
      <c r="M1110" s="17">
        <f>L1110*0.2</f>
        <v>60321.6</v>
      </c>
      <c r="N1110" s="17" t="s">
        <v>39</v>
      </c>
      <c r="O1110" s="35" t="s">
        <v>49</v>
      </c>
      <c r="P1110" s="36" t="str">
        <f>IF(COUNTIF(B:B,B1110)=1,"New Client","Old Client")</f>
        <v>Old Client</v>
      </c>
      <c r="Q1110" s="39" t="str">
        <f t="shared" si="4"/>
        <v>Yes</v>
      </c>
      <c r="R1110" s="40" t="str">
        <f t="shared" si="5"/>
        <v>Cross-Sold</v>
      </c>
    </row>
    <row r="1111" ht="14.25" customHeight="1" spans="1:18">
      <c r="A1111" s="30"/>
      <c r="B1111" s="17"/>
      <c r="C1111" s="17"/>
      <c r="D1111" s="17"/>
      <c r="E1111" s="17"/>
      <c r="F1111" s="31"/>
      <c r="G1111" s="17"/>
      <c r="H1111" s="32"/>
      <c r="I1111" s="32"/>
      <c r="J1111" s="34"/>
      <c r="K1111" s="34"/>
      <c r="L1111" s="17"/>
      <c r="M1111" s="17"/>
      <c r="N1111" s="17" t="s">
        <v>39</v>
      </c>
      <c r="O1111" s="35" t="s">
        <v>277</v>
      </c>
      <c r="P1111" s="36"/>
      <c r="Q1111" s="39" t="str">
        <f t="shared" si="4"/>
        <v>No</v>
      </c>
      <c r="R1111" s="40" t="str">
        <f t="shared" si="5"/>
        <v/>
      </c>
    </row>
    <row r="1112" ht="14.25" customHeight="1" spans="1:18">
      <c r="A1112" s="30" t="s">
        <v>1159</v>
      </c>
      <c r="B1112" s="17">
        <v>36</v>
      </c>
      <c r="C1112" s="17" t="s">
        <v>46</v>
      </c>
      <c r="D1112" s="17" t="s">
        <v>66</v>
      </c>
      <c r="E1112" s="17" t="s">
        <v>284</v>
      </c>
      <c r="F1112" s="31" t="str">
        <f>VLOOKUP(G1112,'Policy Type'!$A:$B,2,FALSE)</f>
        <v>P&amp;C</v>
      </c>
      <c r="G1112" s="17" t="s">
        <v>98</v>
      </c>
      <c r="H1112" s="32">
        <v>45261</v>
      </c>
      <c r="I1112" s="32">
        <v>45626</v>
      </c>
      <c r="J1112" s="34">
        <v>3037300</v>
      </c>
      <c r="K1112" s="34">
        <f t="shared" ref="K1112:K1230" si="306">J1112*0.18</f>
        <v>546714</v>
      </c>
      <c r="L1112" s="34">
        <f t="shared" ref="L1112:L1230" si="307">J1112+K1112</f>
        <v>3584014</v>
      </c>
      <c r="M1112" s="17">
        <f>L1112*0.05</f>
        <v>179200.7</v>
      </c>
      <c r="N1112" s="17" t="s">
        <v>39</v>
      </c>
      <c r="O1112" s="35" t="s">
        <v>49</v>
      </c>
      <c r="P1112" s="36" t="str">
        <f t="shared" ref="P1112:P1230" si="308">IF(COUNTIF(B:B,B1112)=1,"New Client","Old Client")</f>
        <v>Old Client</v>
      </c>
      <c r="Q1112" s="39" t="str">
        <f t="shared" si="4"/>
        <v>No</v>
      </c>
      <c r="R1112" s="40" t="str">
        <f t="shared" si="5"/>
        <v/>
      </c>
    </row>
    <row r="1113" ht="14.25" customHeight="1" spans="1:18">
      <c r="A1113" s="30" t="s">
        <v>1160</v>
      </c>
      <c r="B1113" s="17">
        <v>197</v>
      </c>
      <c r="C1113" s="17" t="s">
        <v>42</v>
      </c>
      <c r="D1113" s="17" t="s">
        <v>36</v>
      </c>
      <c r="E1113" s="17" t="s">
        <v>37</v>
      </c>
      <c r="F1113" s="31" t="str">
        <f>VLOOKUP(G1113,'Policy Type'!$A:$B,2,FALSE)</f>
        <v>Others</v>
      </c>
      <c r="G1113" s="17" t="s">
        <v>193</v>
      </c>
      <c r="H1113" s="32">
        <v>45259</v>
      </c>
      <c r="I1113" s="32">
        <v>45624</v>
      </c>
      <c r="J1113" s="34">
        <v>688700</v>
      </c>
      <c r="K1113" s="34">
        <f t="shared" si="306"/>
        <v>123966</v>
      </c>
      <c r="L1113" s="34">
        <f t="shared" si="307"/>
        <v>812666</v>
      </c>
      <c r="M1113" s="17">
        <f t="shared" ref="M1113:M1114" si="309">L1113*0.15</f>
        <v>121899.9</v>
      </c>
      <c r="N1113" s="17" t="s">
        <v>39</v>
      </c>
      <c r="O1113" s="35" t="s">
        <v>53</v>
      </c>
      <c r="P1113" s="36" t="str">
        <f t="shared" si="308"/>
        <v>Old Client</v>
      </c>
      <c r="Q1113" s="39" t="str">
        <f t="shared" si="4"/>
        <v>Yes</v>
      </c>
      <c r="R1113" s="40" t="str">
        <f t="shared" si="5"/>
        <v>Cross-Sold</v>
      </c>
    </row>
    <row r="1114" ht="14.25" customHeight="1" spans="1:18">
      <c r="A1114" s="30" t="s">
        <v>1161</v>
      </c>
      <c r="B1114" s="17">
        <v>197</v>
      </c>
      <c r="C1114" s="17" t="s">
        <v>42</v>
      </c>
      <c r="D1114" s="17" t="s">
        <v>36</v>
      </c>
      <c r="E1114" s="17" t="s">
        <v>123</v>
      </c>
      <c r="F1114" s="31" t="str">
        <f>VLOOKUP(G1114,'Policy Type'!$A:$B,2,FALSE)</f>
        <v>Others</v>
      </c>
      <c r="G1114" s="17" t="s">
        <v>1162</v>
      </c>
      <c r="H1114" s="32">
        <v>45253</v>
      </c>
      <c r="I1114" s="32">
        <v>45618</v>
      </c>
      <c r="J1114" s="34">
        <v>1805300</v>
      </c>
      <c r="K1114" s="34">
        <f t="shared" si="306"/>
        <v>324954</v>
      </c>
      <c r="L1114" s="34">
        <f t="shared" si="307"/>
        <v>2130254</v>
      </c>
      <c r="M1114" s="17">
        <f t="shared" si="309"/>
        <v>319538.1</v>
      </c>
      <c r="N1114" s="17" t="s">
        <v>52</v>
      </c>
      <c r="O1114" s="35" t="s">
        <v>40</v>
      </c>
      <c r="P1114" s="36" t="str">
        <f t="shared" si="308"/>
        <v>Old Client</v>
      </c>
      <c r="Q1114" s="39" t="str">
        <f t="shared" si="4"/>
        <v>Yes</v>
      </c>
      <c r="R1114" s="40" t="str">
        <f t="shared" si="5"/>
        <v>Cross-Sold</v>
      </c>
    </row>
    <row r="1115" ht="14.25" customHeight="1" spans="1:18">
      <c r="A1115" s="30" t="s">
        <v>1163</v>
      </c>
      <c r="B1115" s="17">
        <v>294</v>
      </c>
      <c r="C1115" s="17" t="s">
        <v>57</v>
      </c>
      <c r="D1115" s="17" t="s">
        <v>36</v>
      </c>
      <c r="E1115" s="17" t="s">
        <v>43</v>
      </c>
      <c r="F1115" s="31" t="str">
        <f>VLOOKUP(G1115,'Policy Type'!$A:$B,2,FALSE)</f>
        <v>P&amp;C</v>
      </c>
      <c r="G1115" s="17" t="s">
        <v>55</v>
      </c>
      <c r="H1115" s="32">
        <v>45251</v>
      </c>
      <c r="I1115" s="32">
        <v>45616</v>
      </c>
      <c r="J1115" s="34">
        <v>102542</v>
      </c>
      <c r="K1115" s="34">
        <f t="shared" si="306"/>
        <v>18457.56</v>
      </c>
      <c r="L1115" s="34">
        <f t="shared" si="307"/>
        <v>120999.56</v>
      </c>
      <c r="M1115" s="17">
        <f>L1115*0.2</f>
        <v>24199.912</v>
      </c>
      <c r="N1115" s="17" t="s">
        <v>39</v>
      </c>
      <c r="O1115" s="35" t="s">
        <v>53</v>
      </c>
      <c r="P1115" s="36" t="str">
        <f t="shared" si="308"/>
        <v>Old Client</v>
      </c>
      <c r="Q1115" s="39" t="str">
        <f t="shared" si="4"/>
        <v>Yes</v>
      </c>
      <c r="R1115" s="40" t="str">
        <f t="shared" si="5"/>
        <v>Cross-Sold</v>
      </c>
    </row>
    <row r="1116" ht="14.25" customHeight="1" spans="1:18">
      <c r="A1116" s="30" t="s">
        <v>1164</v>
      </c>
      <c r="B1116" s="17">
        <v>862</v>
      </c>
      <c r="C1116" s="17" t="s">
        <v>46</v>
      </c>
      <c r="D1116" s="17" t="s">
        <v>66</v>
      </c>
      <c r="E1116" s="17" t="s">
        <v>780</v>
      </c>
      <c r="F1116" s="31" t="str">
        <f>VLOOKUP(G1116,'Policy Type'!$A:$B,2,FALSE)</f>
        <v>Liability</v>
      </c>
      <c r="G1116" s="17" t="s">
        <v>38</v>
      </c>
      <c r="H1116" s="32">
        <v>45245</v>
      </c>
      <c r="I1116" s="32">
        <v>45274</v>
      </c>
      <c r="J1116" s="34">
        <v>92600</v>
      </c>
      <c r="K1116" s="34">
        <f t="shared" si="306"/>
        <v>16668</v>
      </c>
      <c r="L1116" s="34">
        <f t="shared" si="307"/>
        <v>109268</v>
      </c>
      <c r="M1116" s="17">
        <f>L1116*0.05</f>
        <v>5463.4</v>
      </c>
      <c r="N1116" s="17" t="s">
        <v>39</v>
      </c>
      <c r="O1116" s="35" t="s">
        <v>49</v>
      </c>
      <c r="P1116" s="36" t="str">
        <f t="shared" si="308"/>
        <v>New Client</v>
      </c>
      <c r="Q1116" s="39" t="str">
        <f t="shared" si="4"/>
        <v>Yes</v>
      </c>
      <c r="R1116" s="40" t="str">
        <f t="shared" si="5"/>
        <v/>
      </c>
    </row>
    <row r="1117" ht="14.25" customHeight="1" spans="1:18">
      <c r="A1117" s="30" t="s">
        <v>1165</v>
      </c>
      <c r="B1117" s="17">
        <v>863</v>
      </c>
      <c r="C1117" s="17" t="s">
        <v>35</v>
      </c>
      <c r="D1117" s="17" t="s">
        <v>36</v>
      </c>
      <c r="E1117" s="17" t="s">
        <v>780</v>
      </c>
      <c r="F1117" s="31" t="str">
        <f>VLOOKUP(G1117,'Policy Type'!$A:$B,2,FALSE)</f>
        <v>Liability</v>
      </c>
      <c r="G1117" s="17" t="s">
        <v>38</v>
      </c>
      <c r="H1117" s="32">
        <v>45250</v>
      </c>
      <c r="I1117" s="32">
        <v>45615</v>
      </c>
      <c r="J1117" s="34">
        <v>2315100</v>
      </c>
      <c r="K1117" s="34">
        <f t="shared" si="306"/>
        <v>416718</v>
      </c>
      <c r="L1117" s="34">
        <f t="shared" si="307"/>
        <v>2731818</v>
      </c>
      <c r="M1117" s="17">
        <f t="shared" ref="M1117:M1121" si="310">L1117*0.2</f>
        <v>546363.6</v>
      </c>
      <c r="N1117" s="17" t="s">
        <v>39</v>
      </c>
      <c r="O1117" s="35" t="s">
        <v>49</v>
      </c>
      <c r="P1117" s="36" t="str">
        <f t="shared" si="308"/>
        <v>New Client</v>
      </c>
      <c r="Q1117" s="39" t="str">
        <f t="shared" si="4"/>
        <v>Yes</v>
      </c>
      <c r="R1117" s="40" t="str">
        <f t="shared" si="5"/>
        <v/>
      </c>
    </row>
    <row r="1118" ht="14.25" customHeight="1" spans="1:18">
      <c r="A1118" s="30" t="s">
        <v>1166</v>
      </c>
      <c r="B1118" s="17">
        <v>864</v>
      </c>
      <c r="C1118" s="17" t="s">
        <v>57</v>
      </c>
      <c r="D1118" s="17" t="s">
        <v>36</v>
      </c>
      <c r="E1118" s="17" t="s">
        <v>60</v>
      </c>
      <c r="F1118" s="31" t="str">
        <f>VLOOKUP(G1118,'Policy Type'!$A:$B,2,FALSE)</f>
        <v>P&amp;C</v>
      </c>
      <c r="G1118" s="17" t="s">
        <v>68</v>
      </c>
      <c r="H1118" s="32">
        <v>45254</v>
      </c>
      <c r="I1118" s="32">
        <v>45619</v>
      </c>
      <c r="J1118" s="34">
        <v>641212</v>
      </c>
      <c r="K1118" s="34">
        <f t="shared" si="306"/>
        <v>115418.16</v>
      </c>
      <c r="L1118" s="34">
        <f t="shared" si="307"/>
        <v>756630.16</v>
      </c>
      <c r="M1118" s="17">
        <f t="shared" si="310"/>
        <v>151326.032</v>
      </c>
      <c r="N1118" s="17" t="s">
        <v>52</v>
      </c>
      <c r="O1118" s="35" t="s">
        <v>53</v>
      </c>
      <c r="P1118" s="36" t="str">
        <f t="shared" si="308"/>
        <v>New Client</v>
      </c>
      <c r="Q1118" s="39" t="str">
        <f t="shared" si="4"/>
        <v>No</v>
      </c>
      <c r="R1118" s="40" t="str">
        <f t="shared" si="5"/>
        <v/>
      </c>
    </row>
    <row r="1119" ht="14.25" customHeight="1" spans="1:18">
      <c r="A1119" s="30" t="s">
        <v>1167</v>
      </c>
      <c r="B1119" s="17">
        <v>865</v>
      </c>
      <c r="C1119" s="17" t="s">
        <v>57</v>
      </c>
      <c r="D1119" s="17" t="s">
        <v>36</v>
      </c>
      <c r="E1119" s="17" t="s">
        <v>78</v>
      </c>
      <c r="F1119" s="31" t="str">
        <f>VLOOKUP(G1119,'Policy Type'!$A:$B,2,FALSE)</f>
        <v>Liability</v>
      </c>
      <c r="G1119" s="17" t="s">
        <v>121</v>
      </c>
      <c r="H1119" s="32">
        <v>45250</v>
      </c>
      <c r="I1119" s="32">
        <v>45615</v>
      </c>
      <c r="J1119" s="34">
        <v>1019100</v>
      </c>
      <c r="K1119" s="34">
        <f t="shared" si="306"/>
        <v>183438</v>
      </c>
      <c r="L1119" s="34">
        <f t="shared" si="307"/>
        <v>1202538</v>
      </c>
      <c r="M1119" s="17">
        <f t="shared" si="310"/>
        <v>240507.6</v>
      </c>
      <c r="N1119" s="17" t="s">
        <v>39</v>
      </c>
      <c r="O1119" s="35" t="s">
        <v>49</v>
      </c>
      <c r="P1119" s="36" t="str">
        <f t="shared" si="308"/>
        <v>New Client</v>
      </c>
      <c r="Q1119" s="39" t="str">
        <f t="shared" si="4"/>
        <v>Yes</v>
      </c>
      <c r="R1119" s="40" t="str">
        <f t="shared" si="5"/>
        <v/>
      </c>
    </row>
    <row r="1120" ht="14.25" customHeight="1" spans="1:18">
      <c r="A1120" s="30" t="s">
        <v>1168</v>
      </c>
      <c r="B1120" s="17">
        <v>338</v>
      </c>
      <c r="C1120" s="17" t="s">
        <v>57</v>
      </c>
      <c r="D1120" s="17" t="s">
        <v>36</v>
      </c>
      <c r="E1120" s="17" t="s">
        <v>103</v>
      </c>
      <c r="F1120" s="31" t="str">
        <f>VLOOKUP(G1120,'Policy Type'!$A:$B,2,FALSE)</f>
        <v>P&amp;C</v>
      </c>
      <c r="G1120" s="17" t="s">
        <v>68</v>
      </c>
      <c r="H1120" s="32">
        <v>45253</v>
      </c>
      <c r="I1120" s="32">
        <v>45618</v>
      </c>
      <c r="J1120" s="34">
        <v>2747000</v>
      </c>
      <c r="K1120" s="34">
        <f t="shared" si="306"/>
        <v>494460</v>
      </c>
      <c r="L1120" s="34">
        <f t="shared" si="307"/>
        <v>3241460</v>
      </c>
      <c r="M1120" s="17">
        <f t="shared" si="310"/>
        <v>648292</v>
      </c>
      <c r="N1120" s="17" t="s">
        <v>39</v>
      </c>
      <c r="O1120" s="35" t="s">
        <v>40</v>
      </c>
      <c r="P1120" s="36" t="str">
        <f t="shared" si="308"/>
        <v>Old Client</v>
      </c>
      <c r="Q1120" s="39" t="str">
        <f t="shared" si="4"/>
        <v>Yes</v>
      </c>
      <c r="R1120" s="40" t="str">
        <f t="shared" si="5"/>
        <v>Cross-Sold</v>
      </c>
    </row>
    <row r="1121" ht="14.25" customHeight="1" spans="1:18">
      <c r="A1121" s="30" t="s">
        <v>1169</v>
      </c>
      <c r="B1121" s="17">
        <v>866</v>
      </c>
      <c r="C1121" s="17" t="s">
        <v>42</v>
      </c>
      <c r="D1121" s="17" t="s">
        <v>36</v>
      </c>
      <c r="E1121" s="17" t="s">
        <v>78</v>
      </c>
      <c r="F1121" s="31" t="str">
        <f>VLOOKUP(G1121,'Policy Type'!$A:$B,2,FALSE)</f>
        <v>Liability</v>
      </c>
      <c r="G1121" s="17" t="s">
        <v>536</v>
      </c>
      <c r="H1121" s="32">
        <v>45250</v>
      </c>
      <c r="I1121" s="32">
        <v>45431</v>
      </c>
      <c r="J1121" s="34">
        <v>25000</v>
      </c>
      <c r="K1121" s="34">
        <f t="shared" si="306"/>
        <v>4500</v>
      </c>
      <c r="L1121" s="34">
        <f t="shared" si="307"/>
        <v>29500</v>
      </c>
      <c r="M1121" s="17">
        <f t="shared" si="310"/>
        <v>5900</v>
      </c>
      <c r="N1121" s="17" t="s">
        <v>52</v>
      </c>
      <c r="O1121" s="35" t="s">
        <v>49</v>
      </c>
      <c r="P1121" s="36" t="str">
        <f t="shared" si="308"/>
        <v>New Client</v>
      </c>
      <c r="Q1121" s="39" t="str">
        <f t="shared" si="4"/>
        <v>Yes</v>
      </c>
      <c r="R1121" s="40" t="str">
        <f t="shared" si="5"/>
        <v/>
      </c>
    </row>
    <row r="1122" ht="14.25" customHeight="1" spans="1:18">
      <c r="A1122" s="30" t="s">
        <v>1170</v>
      </c>
      <c r="B1122" s="17">
        <v>867</v>
      </c>
      <c r="C1122" s="17" t="s">
        <v>46</v>
      </c>
      <c r="D1122" s="17" t="s">
        <v>66</v>
      </c>
      <c r="E1122" s="17" t="s">
        <v>78</v>
      </c>
      <c r="F1122" s="31" t="str">
        <f>VLOOKUP(G1122,'Policy Type'!$A:$B,2,FALSE)</f>
        <v>Liability</v>
      </c>
      <c r="G1122" s="17" t="s">
        <v>536</v>
      </c>
      <c r="H1122" s="32">
        <v>45250</v>
      </c>
      <c r="I1122" s="32">
        <v>45492</v>
      </c>
      <c r="J1122" s="34">
        <v>25900</v>
      </c>
      <c r="K1122" s="34">
        <f t="shared" si="306"/>
        <v>4662</v>
      </c>
      <c r="L1122" s="34">
        <f t="shared" si="307"/>
        <v>30562</v>
      </c>
      <c r="M1122" s="17">
        <f>L1122*0.05</f>
        <v>1528.1</v>
      </c>
      <c r="N1122" s="17" t="s">
        <v>52</v>
      </c>
      <c r="O1122" s="35" t="s">
        <v>49</v>
      </c>
      <c r="P1122" s="36" t="str">
        <f t="shared" si="308"/>
        <v>Old Client</v>
      </c>
      <c r="Q1122" s="39" t="str">
        <f t="shared" si="4"/>
        <v>Yes</v>
      </c>
      <c r="R1122" s="40" t="str">
        <f t="shared" si="5"/>
        <v/>
      </c>
    </row>
    <row r="1123" ht="14.25" customHeight="1" spans="1:18">
      <c r="A1123" s="30" t="s">
        <v>1171</v>
      </c>
      <c r="B1123" s="17">
        <v>853</v>
      </c>
      <c r="C1123" s="17" t="s">
        <v>42</v>
      </c>
      <c r="D1123" s="17" t="s">
        <v>36</v>
      </c>
      <c r="E1123" s="17" t="s">
        <v>78</v>
      </c>
      <c r="F1123" s="31" t="str">
        <f>VLOOKUP(G1123,'Policy Type'!$A:$B,2,FALSE)</f>
        <v>Liability</v>
      </c>
      <c r="G1123" s="17" t="s">
        <v>536</v>
      </c>
      <c r="H1123" s="32">
        <v>45250</v>
      </c>
      <c r="I1123" s="32">
        <v>45431</v>
      </c>
      <c r="J1123" s="34">
        <v>25000</v>
      </c>
      <c r="K1123" s="34">
        <f t="shared" si="306"/>
        <v>4500</v>
      </c>
      <c r="L1123" s="34">
        <f t="shared" si="307"/>
        <v>29500</v>
      </c>
      <c r="M1123" s="17">
        <f>L1123*0.2</f>
        <v>5900</v>
      </c>
      <c r="N1123" s="17" t="s">
        <v>52</v>
      </c>
      <c r="O1123" s="35" t="s">
        <v>49</v>
      </c>
      <c r="P1123" s="36" t="str">
        <f t="shared" si="308"/>
        <v>Old Client</v>
      </c>
      <c r="Q1123" s="39" t="str">
        <f t="shared" si="4"/>
        <v>Yes</v>
      </c>
      <c r="R1123" s="40" t="str">
        <f t="shared" si="5"/>
        <v/>
      </c>
    </row>
    <row r="1124" ht="14.25" customHeight="1" spans="1:18">
      <c r="A1124" s="30" t="s">
        <v>1172</v>
      </c>
      <c r="B1124" s="17">
        <v>853</v>
      </c>
      <c r="C1124" s="17" t="s">
        <v>46</v>
      </c>
      <c r="D1124" s="17" t="s">
        <v>47</v>
      </c>
      <c r="E1124" s="17" t="s">
        <v>78</v>
      </c>
      <c r="F1124" s="31" t="str">
        <f>VLOOKUP(G1124,'Policy Type'!$A:$B,2,FALSE)</f>
        <v>Liability</v>
      </c>
      <c r="G1124" s="17" t="s">
        <v>536</v>
      </c>
      <c r="H1124" s="32">
        <v>45250</v>
      </c>
      <c r="I1124" s="32">
        <v>45431</v>
      </c>
      <c r="J1124" s="34">
        <v>25000</v>
      </c>
      <c r="K1124" s="34">
        <f t="shared" si="306"/>
        <v>4500</v>
      </c>
      <c r="L1124" s="34">
        <f t="shared" si="307"/>
        <v>29500</v>
      </c>
      <c r="M1124" s="17">
        <f t="shared" ref="M1124:M1125" si="311">L1124*0.05</f>
        <v>1475</v>
      </c>
      <c r="N1124" s="17" t="s">
        <v>52</v>
      </c>
      <c r="O1124" s="35" t="s">
        <v>49</v>
      </c>
      <c r="P1124" s="36" t="str">
        <f t="shared" si="308"/>
        <v>Old Client</v>
      </c>
      <c r="Q1124" s="39" t="str">
        <f t="shared" si="4"/>
        <v>Yes</v>
      </c>
      <c r="R1124" s="40" t="str">
        <f t="shared" si="5"/>
        <v/>
      </c>
    </row>
    <row r="1125" ht="14.25" customHeight="1" spans="1:18">
      <c r="A1125" s="30" t="s">
        <v>1173</v>
      </c>
      <c r="B1125" s="17">
        <v>853</v>
      </c>
      <c r="C1125" s="17" t="s">
        <v>46</v>
      </c>
      <c r="D1125" s="17" t="s">
        <v>66</v>
      </c>
      <c r="E1125" s="17" t="s">
        <v>78</v>
      </c>
      <c r="F1125" s="31" t="str">
        <f>VLOOKUP(G1125,'Policy Type'!$A:$B,2,FALSE)</f>
        <v>Liability</v>
      </c>
      <c r="G1125" s="17" t="s">
        <v>536</v>
      </c>
      <c r="H1125" s="32">
        <v>45250</v>
      </c>
      <c r="I1125" s="32">
        <v>45431</v>
      </c>
      <c r="J1125" s="34">
        <v>25000</v>
      </c>
      <c r="K1125" s="34">
        <f t="shared" si="306"/>
        <v>4500</v>
      </c>
      <c r="L1125" s="34">
        <f t="shared" si="307"/>
        <v>29500</v>
      </c>
      <c r="M1125" s="17">
        <f t="shared" si="311"/>
        <v>1475</v>
      </c>
      <c r="N1125" s="17" t="s">
        <v>52</v>
      </c>
      <c r="O1125" s="35" t="s">
        <v>49</v>
      </c>
      <c r="P1125" s="36" t="str">
        <f t="shared" si="308"/>
        <v>Old Client</v>
      </c>
      <c r="Q1125" s="39" t="str">
        <f t="shared" si="4"/>
        <v>Yes</v>
      </c>
      <c r="R1125" s="40" t="str">
        <f t="shared" si="5"/>
        <v/>
      </c>
    </row>
    <row r="1126" ht="14.25" customHeight="1" spans="1:18">
      <c r="A1126" s="30" t="s">
        <v>1174</v>
      </c>
      <c r="B1126" s="17">
        <v>853</v>
      </c>
      <c r="C1126" s="17" t="s">
        <v>57</v>
      </c>
      <c r="D1126" s="17" t="s">
        <v>36</v>
      </c>
      <c r="E1126" s="17" t="s">
        <v>43</v>
      </c>
      <c r="F1126" s="31" t="str">
        <f>VLOOKUP(G1126,'Policy Type'!$A:$B,2,FALSE)</f>
        <v>P&amp;C</v>
      </c>
      <c r="G1126" s="17" t="s">
        <v>55</v>
      </c>
      <c r="H1126" s="32">
        <v>45256</v>
      </c>
      <c r="I1126" s="32">
        <v>45621</v>
      </c>
      <c r="J1126" s="34">
        <v>104000</v>
      </c>
      <c r="K1126" s="34">
        <f t="shared" si="306"/>
        <v>18720</v>
      </c>
      <c r="L1126" s="34">
        <f t="shared" si="307"/>
        <v>122720</v>
      </c>
      <c r="M1126" s="17">
        <f t="shared" ref="M1126:M1127" si="312">L1126*0.2</f>
        <v>24544</v>
      </c>
      <c r="N1126" s="17" t="s">
        <v>39</v>
      </c>
      <c r="O1126" s="35" t="s">
        <v>53</v>
      </c>
      <c r="P1126" s="36" t="str">
        <f t="shared" si="308"/>
        <v>Old Client</v>
      </c>
      <c r="Q1126" s="39" t="str">
        <f t="shared" si="4"/>
        <v>Yes</v>
      </c>
      <c r="R1126" s="40" t="str">
        <f t="shared" si="5"/>
        <v>Cross-Sold</v>
      </c>
    </row>
    <row r="1127" ht="14.25" customHeight="1" spans="1:18">
      <c r="A1127" s="30" t="s">
        <v>1175</v>
      </c>
      <c r="B1127" s="17">
        <v>853</v>
      </c>
      <c r="C1127" s="17" t="s">
        <v>57</v>
      </c>
      <c r="D1127" s="17" t="s">
        <v>36</v>
      </c>
      <c r="E1127" s="17" t="s">
        <v>780</v>
      </c>
      <c r="F1127" s="31" t="str">
        <f>VLOOKUP(G1127,'Policy Type'!$A:$B,2,FALSE)</f>
        <v>Liability</v>
      </c>
      <c r="G1127" s="17" t="s">
        <v>38</v>
      </c>
      <c r="H1127" s="32">
        <v>45251</v>
      </c>
      <c r="I1127" s="32">
        <v>45616</v>
      </c>
      <c r="J1127" s="34">
        <v>559200</v>
      </c>
      <c r="K1127" s="34">
        <f t="shared" si="306"/>
        <v>100656</v>
      </c>
      <c r="L1127" s="34">
        <f t="shared" si="307"/>
        <v>659856</v>
      </c>
      <c r="M1127" s="17">
        <f t="shared" si="312"/>
        <v>131971.2</v>
      </c>
      <c r="N1127" s="17" t="s">
        <v>39</v>
      </c>
      <c r="O1127" s="35" t="s">
        <v>49</v>
      </c>
      <c r="P1127" s="36" t="str">
        <f t="shared" si="308"/>
        <v>Old Client</v>
      </c>
      <c r="Q1127" s="39" t="str">
        <f t="shared" si="4"/>
        <v>Yes</v>
      </c>
      <c r="R1127" s="40" t="str">
        <f t="shared" si="5"/>
        <v/>
      </c>
    </row>
    <row r="1128" ht="14.25" customHeight="1" spans="1:18">
      <c r="A1128" s="30" t="s">
        <v>1176</v>
      </c>
      <c r="B1128" s="17">
        <v>210</v>
      </c>
      <c r="C1128" s="17" t="s">
        <v>46</v>
      </c>
      <c r="D1128" s="17" t="s">
        <v>76</v>
      </c>
      <c r="E1128" s="17" t="s">
        <v>60</v>
      </c>
      <c r="F1128" s="31" t="str">
        <f>VLOOKUP(G1128,'Policy Type'!$A:$B,2,FALSE)</f>
        <v>Others</v>
      </c>
      <c r="G1128" s="17" t="s">
        <v>170</v>
      </c>
      <c r="H1128" s="32">
        <v>45256</v>
      </c>
      <c r="I1128" s="32">
        <v>45621</v>
      </c>
      <c r="J1128" s="34">
        <v>2685200</v>
      </c>
      <c r="K1128" s="34">
        <f t="shared" si="306"/>
        <v>483336</v>
      </c>
      <c r="L1128" s="34">
        <f t="shared" si="307"/>
        <v>3168536</v>
      </c>
      <c r="M1128" s="17">
        <f>L1128*0.05</f>
        <v>158426.8</v>
      </c>
      <c r="N1128" s="17" t="s">
        <v>52</v>
      </c>
      <c r="O1128" s="35" t="s">
        <v>53</v>
      </c>
      <c r="P1128" s="36" t="str">
        <f t="shared" si="308"/>
        <v>Old Client</v>
      </c>
      <c r="Q1128" s="39" t="str">
        <f t="shared" si="4"/>
        <v>Yes</v>
      </c>
      <c r="R1128" s="40" t="str">
        <f t="shared" si="5"/>
        <v>Cross-Sold</v>
      </c>
    </row>
    <row r="1129" ht="14.25" customHeight="1" spans="1:18">
      <c r="A1129" s="30" t="s">
        <v>1177</v>
      </c>
      <c r="B1129" s="17">
        <v>868</v>
      </c>
      <c r="C1129" s="17" t="s">
        <v>35</v>
      </c>
      <c r="D1129" s="17" t="s">
        <v>36</v>
      </c>
      <c r="E1129" s="17" t="s">
        <v>60</v>
      </c>
      <c r="F1129" s="31" t="str">
        <f>VLOOKUP(G1129,'Policy Type'!$A:$B,2,FALSE)</f>
        <v>Others</v>
      </c>
      <c r="G1129" s="17" t="s">
        <v>170</v>
      </c>
      <c r="H1129" s="32">
        <v>45256</v>
      </c>
      <c r="I1129" s="32">
        <v>45621</v>
      </c>
      <c r="J1129" s="34">
        <v>1558100</v>
      </c>
      <c r="K1129" s="34">
        <f t="shared" si="306"/>
        <v>280458</v>
      </c>
      <c r="L1129" s="34">
        <f t="shared" si="307"/>
        <v>1838558</v>
      </c>
      <c r="M1129" s="17">
        <f>L1129*0.15</f>
        <v>275783.7</v>
      </c>
      <c r="N1129" s="17" t="s">
        <v>52</v>
      </c>
      <c r="O1129" s="35" t="s">
        <v>53</v>
      </c>
      <c r="P1129" s="36" t="str">
        <f t="shared" si="308"/>
        <v>New Client</v>
      </c>
      <c r="Q1129" s="39" t="str">
        <f t="shared" si="4"/>
        <v>No</v>
      </c>
      <c r="R1129" s="40" t="str">
        <f t="shared" si="5"/>
        <v/>
      </c>
    </row>
    <row r="1130" ht="14.25" customHeight="1" spans="1:18">
      <c r="A1130" s="30" t="s">
        <v>1178</v>
      </c>
      <c r="B1130" s="17">
        <v>338</v>
      </c>
      <c r="C1130" s="17" t="s">
        <v>57</v>
      </c>
      <c r="D1130" s="17" t="s">
        <v>36</v>
      </c>
      <c r="E1130" s="17" t="s">
        <v>780</v>
      </c>
      <c r="F1130" s="31" t="str">
        <f>VLOOKUP(G1130,'Policy Type'!$A:$B,2,FALSE)</f>
        <v>Liability</v>
      </c>
      <c r="G1130" s="17" t="s">
        <v>38</v>
      </c>
      <c r="H1130" s="32">
        <v>45251</v>
      </c>
      <c r="I1130" s="32">
        <v>45280</v>
      </c>
      <c r="J1130" s="34">
        <v>225900</v>
      </c>
      <c r="K1130" s="34">
        <f t="shared" si="306"/>
        <v>40662</v>
      </c>
      <c r="L1130" s="34">
        <f t="shared" si="307"/>
        <v>266562</v>
      </c>
      <c r="M1130" s="17">
        <f t="shared" ref="M1130:M1132" si="313">L1130*0.2</f>
        <v>53312.4</v>
      </c>
      <c r="N1130" s="17" t="s">
        <v>39</v>
      </c>
      <c r="O1130" s="35" t="s">
        <v>49</v>
      </c>
      <c r="P1130" s="36" t="str">
        <f t="shared" si="308"/>
        <v>Old Client</v>
      </c>
      <c r="Q1130" s="39" t="str">
        <f t="shared" si="4"/>
        <v>Yes</v>
      </c>
      <c r="R1130" s="40" t="str">
        <f t="shared" si="5"/>
        <v/>
      </c>
    </row>
    <row r="1131" ht="14.25" customHeight="1" spans="1:18">
      <c r="A1131" s="30" t="s">
        <v>1179</v>
      </c>
      <c r="B1131" s="17">
        <v>869</v>
      </c>
      <c r="C1131" s="17" t="s">
        <v>42</v>
      </c>
      <c r="D1131" s="17" t="s">
        <v>36</v>
      </c>
      <c r="E1131" s="17" t="s">
        <v>43</v>
      </c>
      <c r="F1131" s="31" t="str">
        <f>VLOOKUP(G1131,'Policy Type'!$A:$B,2,FALSE)</f>
        <v>Liability</v>
      </c>
      <c r="G1131" s="17" t="s">
        <v>58</v>
      </c>
      <c r="H1131" s="32">
        <v>45252</v>
      </c>
      <c r="I1131" s="32">
        <v>45617</v>
      </c>
      <c r="J1131" s="34">
        <v>2124000</v>
      </c>
      <c r="K1131" s="34">
        <f t="shared" si="306"/>
        <v>382320</v>
      </c>
      <c r="L1131" s="34">
        <f t="shared" si="307"/>
        <v>2506320</v>
      </c>
      <c r="M1131" s="17">
        <f t="shared" si="313"/>
        <v>501264</v>
      </c>
      <c r="N1131" s="17" t="s">
        <v>39</v>
      </c>
      <c r="O1131" s="35" t="s">
        <v>53</v>
      </c>
      <c r="P1131" s="36" t="str">
        <f t="shared" si="308"/>
        <v>New Client</v>
      </c>
      <c r="Q1131" s="39" t="str">
        <f t="shared" si="4"/>
        <v>Yes</v>
      </c>
      <c r="R1131" s="40" t="str">
        <f t="shared" si="5"/>
        <v/>
      </c>
    </row>
    <row r="1132" ht="14.25" customHeight="1" spans="1:18">
      <c r="A1132" s="30" t="s">
        <v>1180</v>
      </c>
      <c r="B1132" s="17">
        <v>870</v>
      </c>
      <c r="C1132" s="17" t="s">
        <v>42</v>
      </c>
      <c r="D1132" s="17" t="s">
        <v>36</v>
      </c>
      <c r="E1132" s="17" t="s">
        <v>132</v>
      </c>
      <c r="F1132" s="31" t="str">
        <f>VLOOKUP(G1132,'Policy Type'!$A:$B,2,FALSE)</f>
        <v>P&amp;C</v>
      </c>
      <c r="G1132" s="17" t="s">
        <v>48</v>
      </c>
      <c r="H1132" s="32">
        <v>45250</v>
      </c>
      <c r="I1132" s="32">
        <v>45615</v>
      </c>
      <c r="J1132" s="34">
        <v>1475100</v>
      </c>
      <c r="K1132" s="34">
        <f t="shared" si="306"/>
        <v>265518</v>
      </c>
      <c r="L1132" s="34">
        <f t="shared" si="307"/>
        <v>1740618</v>
      </c>
      <c r="M1132" s="17">
        <f t="shared" si="313"/>
        <v>348123.6</v>
      </c>
      <c r="N1132" s="17" t="s">
        <v>39</v>
      </c>
      <c r="O1132" s="35" t="s">
        <v>53</v>
      </c>
      <c r="P1132" s="36" t="str">
        <f t="shared" si="308"/>
        <v>New Client</v>
      </c>
      <c r="Q1132" s="39" t="str">
        <f t="shared" si="4"/>
        <v>No</v>
      </c>
      <c r="R1132" s="40" t="str">
        <f t="shared" si="5"/>
        <v/>
      </c>
    </row>
    <row r="1133" ht="14.25" customHeight="1" spans="1:18">
      <c r="A1133" s="30" t="s">
        <v>1181</v>
      </c>
      <c r="B1133" s="17">
        <v>871</v>
      </c>
      <c r="C1133" s="17" t="s">
        <v>57</v>
      </c>
      <c r="D1133" s="17" t="s">
        <v>36</v>
      </c>
      <c r="E1133" s="17" t="s">
        <v>60</v>
      </c>
      <c r="F1133" s="31" t="str">
        <f>VLOOKUP(G1133,'Policy Type'!$A:$B,2,FALSE)</f>
        <v>Others</v>
      </c>
      <c r="G1133" s="17" t="s">
        <v>170</v>
      </c>
      <c r="H1133" s="32">
        <v>45258</v>
      </c>
      <c r="I1133" s="32">
        <v>45623</v>
      </c>
      <c r="J1133" s="34">
        <v>2032500</v>
      </c>
      <c r="K1133" s="34">
        <f t="shared" si="306"/>
        <v>365850</v>
      </c>
      <c r="L1133" s="34">
        <f t="shared" si="307"/>
        <v>2398350</v>
      </c>
      <c r="M1133" s="17">
        <f>L1133*0.15</f>
        <v>359752.5</v>
      </c>
      <c r="N1133" s="17" t="s">
        <v>52</v>
      </c>
      <c r="O1133" s="35" t="s">
        <v>53</v>
      </c>
      <c r="P1133" s="36" t="str">
        <f t="shared" si="308"/>
        <v>New Client</v>
      </c>
      <c r="Q1133" s="39" t="str">
        <f t="shared" si="4"/>
        <v>No</v>
      </c>
      <c r="R1133" s="40" t="str">
        <f t="shared" si="5"/>
        <v/>
      </c>
    </row>
    <row r="1134" ht="14.25" customHeight="1" spans="1:18">
      <c r="A1134" s="30" t="s">
        <v>1182</v>
      </c>
      <c r="B1134" s="17">
        <v>581</v>
      </c>
      <c r="C1134" s="17" t="s">
        <v>57</v>
      </c>
      <c r="D1134" s="17" t="s">
        <v>36</v>
      </c>
      <c r="E1134" s="17" t="s">
        <v>37</v>
      </c>
      <c r="F1134" s="31" t="str">
        <f>VLOOKUP(G1134,'Policy Type'!$A:$B,2,FALSE)</f>
        <v>Liability</v>
      </c>
      <c r="G1134" s="17" t="s">
        <v>38</v>
      </c>
      <c r="H1134" s="32">
        <v>45250</v>
      </c>
      <c r="I1134" s="32">
        <v>45341</v>
      </c>
      <c r="J1134" s="34">
        <v>224300</v>
      </c>
      <c r="K1134" s="34">
        <f t="shared" si="306"/>
        <v>40374</v>
      </c>
      <c r="L1134" s="34">
        <f t="shared" si="307"/>
        <v>264674</v>
      </c>
      <c r="M1134" s="17">
        <f t="shared" ref="M1134:M1135" si="314">L1134*0.2</f>
        <v>52934.8</v>
      </c>
      <c r="N1134" s="17" t="s">
        <v>39</v>
      </c>
      <c r="O1134" s="35" t="s">
        <v>49</v>
      </c>
      <c r="P1134" s="36" t="str">
        <f t="shared" si="308"/>
        <v>Old Client</v>
      </c>
      <c r="Q1134" s="39" t="str">
        <f t="shared" si="4"/>
        <v>Yes</v>
      </c>
      <c r="R1134" s="40" t="str">
        <f t="shared" si="5"/>
        <v/>
      </c>
    </row>
    <row r="1135" ht="14.25" customHeight="1" spans="1:18">
      <c r="A1135" s="30" t="s">
        <v>1183</v>
      </c>
      <c r="B1135" s="17">
        <v>872</v>
      </c>
      <c r="C1135" s="17" t="s">
        <v>42</v>
      </c>
      <c r="D1135" s="17" t="s">
        <v>36</v>
      </c>
      <c r="E1135" s="17" t="s">
        <v>37</v>
      </c>
      <c r="F1135" s="31" t="str">
        <f>VLOOKUP(G1135,'Policy Type'!$A:$B,2,FALSE)</f>
        <v>Liability</v>
      </c>
      <c r="G1135" s="17" t="s">
        <v>38</v>
      </c>
      <c r="H1135" s="32">
        <v>45250</v>
      </c>
      <c r="I1135" s="32">
        <v>45341</v>
      </c>
      <c r="J1135" s="34">
        <v>403700</v>
      </c>
      <c r="K1135" s="34">
        <f t="shared" si="306"/>
        <v>72666</v>
      </c>
      <c r="L1135" s="34">
        <f t="shared" si="307"/>
        <v>476366</v>
      </c>
      <c r="M1135" s="17">
        <f t="shared" si="314"/>
        <v>95273.2</v>
      </c>
      <c r="N1135" s="17" t="s">
        <v>39</v>
      </c>
      <c r="O1135" s="35" t="s">
        <v>49</v>
      </c>
      <c r="P1135" s="36" t="str">
        <f t="shared" si="308"/>
        <v>New Client</v>
      </c>
      <c r="Q1135" s="39" t="str">
        <f t="shared" si="4"/>
        <v>Yes</v>
      </c>
      <c r="R1135" s="40" t="str">
        <f t="shared" si="5"/>
        <v/>
      </c>
    </row>
    <row r="1136" ht="14.25" customHeight="1" spans="1:18">
      <c r="A1136" s="30" t="s">
        <v>1184</v>
      </c>
      <c r="B1136" s="17">
        <v>873</v>
      </c>
      <c r="C1136" s="17" t="s">
        <v>42</v>
      </c>
      <c r="D1136" s="17" t="s">
        <v>36</v>
      </c>
      <c r="E1136" s="17" t="s">
        <v>91</v>
      </c>
      <c r="F1136" s="31" t="str">
        <f>VLOOKUP(G1136,'Policy Type'!$A:$B,2,FALSE)</f>
        <v>Others</v>
      </c>
      <c r="G1136" s="17" t="s">
        <v>135</v>
      </c>
      <c r="H1136" s="32">
        <v>45251</v>
      </c>
      <c r="I1136" s="32">
        <v>45616</v>
      </c>
      <c r="J1136" s="34">
        <v>2367900</v>
      </c>
      <c r="K1136" s="34">
        <f t="shared" si="306"/>
        <v>426222</v>
      </c>
      <c r="L1136" s="34">
        <f t="shared" si="307"/>
        <v>2794122</v>
      </c>
      <c r="M1136" s="17">
        <f>L1136*0.15</f>
        <v>419118.3</v>
      </c>
      <c r="N1136" s="17" t="s">
        <v>39</v>
      </c>
      <c r="O1136" s="35" t="s">
        <v>49</v>
      </c>
      <c r="P1136" s="36" t="str">
        <f t="shared" si="308"/>
        <v>Old Client</v>
      </c>
      <c r="Q1136" s="39" t="str">
        <f t="shared" si="4"/>
        <v>Yes</v>
      </c>
      <c r="R1136" s="40" t="str">
        <f t="shared" si="5"/>
        <v>Cross-Sold</v>
      </c>
    </row>
    <row r="1137" ht="14.25" customHeight="1" spans="1:18">
      <c r="A1137" s="30" t="s">
        <v>1185</v>
      </c>
      <c r="B1137" s="17">
        <v>873</v>
      </c>
      <c r="C1137" s="17" t="s">
        <v>35</v>
      </c>
      <c r="D1137" s="17" t="s">
        <v>36</v>
      </c>
      <c r="E1137" s="17" t="s">
        <v>780</v>
      </c>
      <c r="F1137" s="31" t="str">
        <f>VLOOKUP(G1137,'Policy Type'!$A:$B,2,FALSE)</f>
        <v>Liability</v>
      </c>
      <c r="G1137" s="17" t="s">
        <v>38</v>
      </c>
      <c r="H1137" s="32">
        <v>45251</v>
      </c>
      <c r="I1137" s="32">
        <v>45311</v>
      </c>
      <c r="J1137" s="34">
        <v>484200</v>
      </c>
      <c r="K1137" s="34">
        <f t="shared" si="306"/>
        <v>87156</v>
      </c>
      <c r="L1137" s="34">
        <f t="shared" si="307"/>
        <v>571356</v>
      </c>
      <c r="M1137" s="17">
        <f>L1137*0.2</f>
        <v>114271.2</v>
      </c>
      <c r="N1137" s="17" t="s">
        <v>39</v>
      </c>
      <c r="O1137" s="35" t="s">
        <v>49</v>
      </c>
      <c r="P1137" s="36" t="str">
        <f t="shared" si="308"/>
        <v>Old Client</v>
      </c>
      <c r="Q1137" s="39" t="str">
        <f t="shared" si="4"/>
        <v>Yes</v>
      </c>
      <c r="R1137" s="40" t="str">
        <f t="shared" si="5"/>
        <v/>
      </c>
    </row>
    <row r="1138" ht="14.25" customHeight="1" spans="1:18">
      <c r="A1138" s="30" t="s">
        <v>1186</v>
      </c>
      <c r="B1138" s="17">
        <v>117</v>
      </c>
      <c r="C1138" s="17" t="s">
        <v>46</v>
      </c>
      <c r="D1138" s="17" t="s">
        <v>66</v>
      </c>
      <c r="E1138" s="17" t="s">
        <v>780</v>
      </c>
      <c r="F1138" s="31" t="str">
        <f>VLOOKUP(G1138,'Policy Type'!$A:$B,2,FALSE)</f>
        <v>Liability</v>
      </c>
      <c r="G1138" s="17" t="s">
        <v>38</v>
      </c>
      <c r="H1138" s="32">
        <v>45251</v>
      </c>
      <c r="I1138" s="32">
        <v>45616</v>
      </c>
      <c r="J1138" s="34">
        <v>267100</v>
      </c>
      <c r="K1138" s="34">
        <f t="shared" si="306"/>
        <v>48078</v>
      </c>
      <c r="L1138" s="34">
        <f t="shared" si="307"/>
        <v>315178</v>
      </c>
      <c r="M1138" s="17">
        <f t="shared" ref="M1138:M1139" si="315">L1138*0.05</f>
        <v>15758.9</v>
      </c>
      <c r="N1138" s="17" t="s">
        <v>39</v>
      </c>
      <c r="O1138" s="35" t="s">
        <v>49</v>
      </c>
      <c r="P1138" s="36" t="str">
        <f t="shared" si="308"/>
        <v>Old Client</v>
      </c>
      <c r="Q1138" s="39" t="str">
        <f t="shared" si="4"/>
        <v>Yes</v>
      </c>
      <c r="R1138" s="40" t="str">
        <f t="shared" si="5"/>
        <v/>
      </c>
    </row>
    <row r="1139" ht="14.25" customHeight="1" spans="1:18">
      <c r="A1139" s="30" t="s">
        <v>1187</v>
      </c>
      <c r="B1139" s="17">
        <v>874</v>
      </c>
      <c r="C1139" s="17" t="s">
        <v>46</v>
      </c>
      <c r="D1139" s="17" t="s">
        <v>88</v>
      </c>
      <c r="E1139" s="17" t="s">
        <v>43</v>
      </c>
      <c r="F1139" s="31" t="str">
        <f>VLOOKUP(G1139,'Policy Type'!$A:$B,2,FALSE)</f>
        <v>Liability</v>
      </c>
      <c r="G1139" s="17" t="s">
        <v>140</v>
      </c>
      <c r="H1139" s="32">
        <v>45252</v>
      </c>
      <c r="I1139" s="32">
        <v>45617</v>
      </c>
      <c r="J1139" s="34">
        <v>590000</v>
      </c>
      <c r="K1139" s="34">
        <f t="shared" si="306"/>
        <v>106200</v>
      </c>
      <c r="L1139" s="34">
        <f t="shared" si="307"/>
        <v>696200</v>
      </c>
      <c r="M1139" s="17">
        <f t="shared" si="315"/>
        <v>34810</v>
      </c>
      <c r="N1139" s="17" t="s">
        <v>39</v>
      </c>
      <c r="O1139" s="35" t="s">
        <v>49</v>
      </c>
      <c r="P1139" s="36" t="str">
        <f t="shared" si="308"/>
        <v>New Client</v>
      </c>
      <c r="Q1139" s="39" t="str">
        <f t="shared" si="4"/>
        <v>Yes</v>
      </c>
      <c r="R1139" s="40" t="str">
        <f t="shared" si="5"/>
        <v/>
      </c>
    </row>
    <row r="1140" ht="14.25" customHeight="1" spans="1:18">
      <c r="A1140" s="30" t="s">
        <v>1188</v>
      </c>
      <c r="B1140" s="17">
        <v>875</v>
      </c>
      <c r="C1140" s="17" t="s">
        <v>35</v>
      </c>
      <c r="D1140" s="17" t="s">
        <v>36</v>
      </c>
      <c r="E1140" s="17" t="s">
        <v>132</v>
      </c>
      <c r="F1140" s="31" t="str">
        <f>VLOOKUP(G1140,'Policy Type'!$A:$B,2,FALSE)</f>
        <v>Liability</v>
      </c>
      <c r="G1140" s="17" t="s">
        <v>101</v>
      </c>
      <c r="H1140" s="32">
        <v>45251</v>
      </c>
      <c r="I1140" s="32">
        <v>45616</v>
      </c>
      <c r="J1140" s="34">
        <v>472000</v>
      </c>
      <c r="K1140" s="34">
        <f t="shared" si="306"/>
        <v>84960</v>
      </c>
      <c r="L1140" s="34">
        <f t="shared" si="307"/>
        <v>556960</v>
      </c>
      <c r="M1140" s="17">
        <f t="shared" ref="M1140:M1144" si="316">L1140*0.2</f>
        <v>111392</v>
      </c>
      <c r="N1140" s="17" t="s">
        <v>39</v>
      </c>
      <c r="O1140" s="35" t="s">
        <v>49</v>
      </c>
      <c r="P1140" s="36" t="str">
        <f t="shared" si="308"/>
        <v>Old Client</v>
      </c>
      <c r="Q1140" s="39" t="str">
        <f t="shared" si="4"/>
        <v>Yes</v>
      </c>
      <c r="R1140" s="40" t="str">
        <f t="shared" si="5"/>
        <v/>
      </c>
    </row>
    <row r="1141" ht="14.25" customHeight="1" spans="1:18">
      <c r="A1141" s="30" t="s">
        <v>1189</v>
      </c>
      <c r="B1141" s="17">
        <v>875</v>
      </c>
      <c r="C1141" s="17" t="s">
        <v>35</v>
      </c>
      <c r="D1141" s="17" t="s">
        <v>36</v>
      </c>
      <c r="E1141" s="17" t="s">
        <v>780</v>
      </c>
      <c r="F1141" s="31" t="str">
        <f>VLOOKUP(G1141,'Policy Type'!$A:$B,2,FALSE)</f>
        <v>Liability</v>
      </c>
      <c r="G1141" s="17" t="s">
        <v>38</v>
      </c>
      <c r="H1141" s="32">
        <v>45282</v>
      </c>
      <c r="I1141" s="32">
        <v>45647</v>
      </c>
      <c r="J1141" s="34">
        <v>248500</v>
      </c>
      <c r="K1141" s="34">
        <f t="shared" si="306"/>
        <v>44730</v>
      </c>
      <c r="L1141" s="34">
        <f t="shared" si="307"/>
        <v>293230</v>
      </c>
      <c r="M1141" s="17">
        <f t="shared" si="316"/>
        <v>58646</v>
      </c>
      <c r="N1141" s="17" t="s">
        <v>39</v>
      </c>
      <c r="O1141" s="35" t="s">
        <v>49</v>
      </c>
      <c r="P1141" s="36" t="str">
        <f t="shared" si="308"/>
        <v>Old Client</v>
      </c>
      <c r="Q1141" s="39" t="str">
        <f t="shared" si="4"/>
        <v>Yes</v>
      </c>
      <c r="R1141" s="40" t="str">
        <f t="shared" si="5"/>
        <v/>
      </c>
    </row>
    <row r="1142" ht="14.25" customHeight="1" spans="1:18">
      <c r="A1142" s="30" t="s">
        <v>1190</v>
      </c>
      <c r="B1142" s="17">
        <v>875</v>
      </c>
      <c r="C1142" s="17" t="s">
        <v>57</v>
      </c>
      <c r="D1142" s="17" t="s">
        <v>36</v>
      </c>
      <c r="E1142" s="17" t="s">
        <v>84</v>
      </c>
      <c r="F1142" s="31" t="str">
        <f>VLOOKUP(G1142,'Policy Type'!$A:$B,2,FALSE)</f>
        <v>Liability</v>
      </c>
      <c r="G1142" s="17" t="s">
        <v>58</v>
      </c>
      <c r="H1142" s="32">
        <v>45258</v>
      </c>
      <c r="I1142" s="32">
        <v>45623</v>
      </c>
      <c r="J1142" s="34">
        <v>29500000</v>
      </c>
      <c r="K1142" s="34">
        <f t="shared" si="306"/>
        <v>5310000</v>
      </c>
      <c r="L1142" s="34">
        <f t="shared" si="307"/>
        <v>34810000</v>
      </c>
      <c r="M1142" s="17">
        <f t="shared" si="316"/>
        <v>6962000</v>
      </c>
      <c r="N1142" s="17" t="s">
        <v>39</v>
      </c>
      <c r="O1142" s="35" t="s">
        <v>49</v>
      </c>
      <c r="P1142" s="36" t="str">
        <f t="shared" si="308"/>
        <v>Old Client</v>
      </c>
      <c r="Q1142" s="39" t="str">
        <f t="shared" si="4"/>
        <v>Yes</v>
      </c>
      <c r="R1142" s="40" t="str">
        <f t="shared" si="5"/>
        <v/>
      </c>
    </row>
    <row r="1143" ht="14.25" customHeight="1" spans="1:18">
      <c r="A1143" s="30" t="s">
        <v>1191</v>
      </c>
      <c r="B1143" s="17">
        <v>876</v>
      </c>
      <c r="C1143" s="17" t="s">
        <v>57</v>
      </c>
      <c r="D1143" s="17" t="s">
        <v>36</v>
      </c>
      <c r="E1143" s="17" t="s">
        <v>43</v>
      </c>
      <c r="F1143" s="31" t="str">
        <f>VLOOKUP(G1143,'Policy Type'!$A:$B,2,FALSE)</f>
        <v>P&amp;C</v>
      </c>
      <c r="G1143" s="17" t="s">
        <v>51</v>
      </c>
      <c r="H1143" s="32">
        <v>45252</v>
      </c>
      <c r="I1143" s="32">
        <v>45617</v>
      </c>
      <c r="J1143" s="34">
        <v>646100</v>
      </c>
      <c r="K1143" s="34">
        <f t="shared" si="306"/>
        <v>116298</v>
      </c>
      <c r="L1143" s="34">
        <f t="shared" si="307"/>
        <v>762398</v>
      </c>
      <c r="M1143" s="17">
        <f t="shared" si="316"/>
        <v>152479.6</v>
      </c>
      <c r="N1143" s="17" t="s">
        <v>52</v>
      </c>
      <c r="O1143" s="35" t="s">
        <v>53</v>
      </c>
      <c r="P1143" s="36" t="str">
        <f t="shared" si="308"/>
        <v>New Client</v>
      </c>
      <c r="Q1143" s="39" t="str">
        <f t="shared" si="4"/>
        <v>No</v>
      </c>
      <c r="R1143" s="40" t="str">
        <f t="shared" si="5"/>
        <v/>
      </c>
    </row>
    <row r="1144" ht="14.25" customHeight="1" spans="1:18">
      <c r="A1144" s="30" t="s">
        <v>1192</v>
      </c>
      <c r="B1144" s="17">
        <v>877</v>
      </c>
      <c r="C1144" s="17" t="s">
        <v>42</v>
      </c>
      <c r="D1144" s="17" t="s">
        <v>36</v>
      </c>
      <c r="E1144" s="17" t="s">
        <v>132</v>
      </c>
      <c r="F1144" s="31" t="str">
        <f>VLOOKUP(G1144,'Policy Type'!$A:$B,2,FALSE)</f>
        <v>Liability</v>
      </c>
      <c r="G1144" s="17" t="s">
        <v>101</v>
      </c>
      <c r="H1144" s="32">
        <v>45251</v>
      </c>
      <c r="I1144" s="32">
        <v>45616</v>
      </c>
      <c r="J1144" s="34">
        <v>579900</v>
      </c>
      <c r="K1144" s="34">
        <f t="shared" si="306"/>
        <v>104382</v>
      </c>
      <c r="L1144" s="34">
        <f t="shared" si="307"/>
        <v>684282</v>
      </c>
      <c r="M1144" s="17">
        <f t="shared" si="316"/>
        <v>136856.4</v>
      </c>
      <c r="N1144" s="17" t="s">
        <v>39</v>
      </c>
      <c r="O1144" s="35" t="s">
        <v>49</v>
      </c>
      <c r="P1144" s="36" t="str">
        <f t="shared" si="308"/>
        <v>New Client</v>
      </c>
      <c r="Q1144" s="39" t="str">
        <f t="shared" si="4"/>
        <v>Yes</v>
      </c>
      <c r="R1144" s="40" t="str">
        <f t="shared" si="5"/>
        <v/>
      </c>
    </row>
    <row r="1145" ht="14.25" customHeight="1" spans="1:18">
      <c r="A1145" s="30" t="s">
        <v>1193</v>
      </c>
      <c r="B1145" s="17">
        <v>791</v>
      </c>
      <c r="C1145" s="17" t="s">
        <v>35</v>
      </c>
      <c r="D1145" s="17" t="s">
        <v>36</v>
      </c>
      <c r="E1145" s="17" t="s">
        <v>60</v>
      </c>
      <c r="F1145" s="31" t="str">
        <f>VLOOKUP(G1145,'Policy Type'!$A:$B,2,FALSE)</f>
        <v>Others</v>
      </c>
      <c r="G1145" s="17" t="s">
        <v>170</v>
      </c>
      <c r="H1145" s="32">
        <v>45260</v>
      </c>
      <c r="I1145" s="32">
        <v>45625</v>
      </c>
      <c r="J1145" s="34">
        <v>3559900</v>
      </c>
      <c r="K1145" s="34">
        <f t="shared" si="306"/>
        <v>640782</v>
      </c>
      <c r="L1145" s="34">
        <f t="shared" si="307"/>
        <v>4200682</v>
      </c>
      <c r="M1145" s="17">
        <f t="shared" ref="M1145:M1147" si="317">L1145*0.15</f>
        <v>630102.3</v>
      </c>
      <c r="N1145" s="17" t="s">
        <v>52</v>
      </c>
      <c r="O1145" s="35" t="s">
        <v>53</v>
      </c>
      <c r="P1145" s="36" t="str">
        <f t="shared" si="308"/>
        <v>Old Client</v>
      </c>
      <c r="Q1145" s="39" t="str">
        <f t="shared" si="4"/>
        <v>No</v>
      </c>
      <c r="R1145" s="40" t="str">
        <f t="shared" si="5"/>
        <v/>
      </c>
    </row>
    <row r="1146" ht="14.25" customHeight="1" spans="1:18">
      <c r="A1146" s="30" t="s">
        <v>1194</v>
      </c>
      <c r="B1146" s="17">
        <v>878</v>
      </c>
      <c r="C1146" s="17" t="s">
        <v>42</v>
      </c>
      <c r="D1146" s="17" t="s">
        <v>36</v>
      </c>
      <c r="E1146" s="17" t="s">
        <v>37</v>
      </c>
      <c r="F1146" s="31" t="str">
        <f>VLOOKUP(G1146,'Policy Type'!$A:$B,2,FALSE)</f>
        <v>Others</v>
      </c>
      <c r="G1146" s="17" t="s">
        <v>226</v>
      </c>
      <c r="H1146" s="32">
        <v>45254</v>
      </c>
      <c r="I1146" s="32">
        <v>45619</v>
      </c>
      <c r="J1146" s="34">
        <v>3815100</v>
      </c>
      <c r="K1146" s="34">
        <f t="shared" si="306"/>
        <v>686718</v>
      </c>
      <c r="L1146" s="34">
        <f t="shared" si="307"/>
        <v>4501818</v>
      </c>
      <c r="M1146" s="17">
        <f t="shared" si="317"/>
        <v>675272.7</v>
      </c>
      <c r="N1146" s="17" t="s">
        <v>39</v>
      </c>
      <c r="O1146" s="35" t="s">
        <v>53</v>
      </c>
      <c r="P1146" s="36" t="str">
        <f t="shared" si="308"/>
        <v>New Client</v>
      </c>
      <c r="Q1146" s="39" t="str">
        <f t="shared" si="4"/>
        <v>No</v>
      </c>
      <c r="R1146" s="40" t="str">
        <f t="shared" si="5"/>
        <v/>
      </c>
    </row>
    <row r="1147" ht="14.25" customHeight="1" spans="1:18">
      <c r="A1147" s="30" t="s">
        <v>1195</v>
      </c>
      <c r="B1147" s="17">
        <v>879</v>
      </c>
      <c r="C1147" s="17" t="s">
        <v>42</v>
      </c>
      <c r="D1147" s="17" t="s">
        <v>36</v>
      </c>
      <c r="E1147" s="17" t="s">
        <v>60</v>
      </c>
      <c r="F1147" s="31" t="str">
        <f>VLOOKUP(G1147,'Policy Type'!$A:$B,2,FALSE)</f>
        <v>Others</v>
      </c>
      <c r="G1147" s="17" t="s">
        <v>193</v>
      </c>
      <c r="H1147" s="32">
        <v>45255</v>
      </c>
      <c r="I1147" s="32">
        <v>45620</v>
      </c>
      <c r="J1147" s="34">
        <v>4256300</v>
      </c>
      <c r="K1147" s="34">
        <f t="shared" si="306"/>
        <v>766134</v>
      </c>
      <c r="L1147" s="34">
        <f t="shared" si="307"/>
        <v>5022434</v>
      </c>
      <c r="M1147" s="17">
        <f t="shared" si="317"/>
        <v>753365.1</v>
      </c>
      <c r="N1147" s="17" t="s">
        <v>39</v>
      </c>
      <c r="O1147" s="35" t="s">
        <v>53</v>
      </c>
      <c r="P1147" s="36" t="str">
        <f t="shared" si="308"/>
        <v>New Client</v>
      </c>
      <c r="Q1147" s="39" t="str">
        <f t="shared" si="4"/>
        <v>No</v>
      </c>
      <c r="R1147" s="40" t="str">
        <f t="shared" si="5"/>
        <v/>
      </c>
    </row>
    <row r="1148" ht="14.25" customHeight="1" spans="1:18">
      <c r="A1148" s="30" t="s">
        <v>1196</v>
      </c>
      <c r="B1148" s="17">
        <v>880</v>
      </c>
      <c r="C1148" s="17" t="s">
        <v>42</v>
      </c>
      <c r="D1148" s="17" t="s">
        <v>36</v>
      </c>
      <c r="E1148" s="17" t="s">
        <v>780</v>
      </c>
      <c r="F1148" s="31" t="str">
        <f>VLOOKUP(G1148,'Policy Type'!$A:$B,2,FALSE)</f>
        <v>Liability</v>
      </c>
      <c r="G1148" s="17" t="s">
        <v>38</v>
      </c>
      <c r="H1148" s="32">
        <v>45252</v>
      </c>
      <c r="I1148" s="32">
        <v>45281</v>
      </c>
      <c r="J1148" s="34">
        <v>59000</v>
      </c>
      <c r="K1148" s="34">
        <f t="shared" si="306"/>
        <v>10620</v>
      </c>
      <c r="L1148" s="34">
        <f t="shared" si="307"/>
        <v>69620</v>
      </c>
      <c r="M1148" s="17">
        <f t="shared" ref="M1148:M1150" si="318">L1148*0.2</f>
        <v>13924</v>
      </c>
      <c r="N1148" s="17" t="s">
        <v>39</v>
      </c>
      <c r="O1148" s="35" t="s">
        <v>49</v>
      </c>
      <c r="P1148" s="36" t="str">
        <f t="shared" si="308"/>
        <v>New Client</v>
      </c>
      <c r="Q1148" s="39" t="str">
        <f t="shared" si="4"/>
        <v>Yes</v>
      </c>
      <c r="R1148" s="40" t="str">
        <f t="shared" si="5"/>
        <v/>
      </c>
    </row>
    <row r="1149" ht="14.25" customHeight="1" spans="1:18">
      <c r="A1149" s="30" t="s">
        <v>1197</v>
      </c>
      <c r="B1149" s="17">
        <v>283</v>
      </c>
      <c r="C1149" s="17" t="s">
        <v>35</v>
      </c>
      <c r="D1149" s="17" t="s">
        <v>36</v>
      </c>
      <c r="E1149" s="17" t="s">
        <v>43</v>
      </c>
      <c r="F1149" s="31" t="str">
        <f>VLOOKUP(G1149,'Policy Type'!$A:$B,2,FALSE)</f>
        <v>P&amp;C</v>
      </c>
      <c r="G1149" s="17" t="s">
        <v>68</v>
      </c>
      <c r="H1149" s="32">
        <v>45256</v>
      </c>
      <c r="I1149" s="32">
        <v>45621</v>
      </c>
      <c r="J1149" s="34">
        <v>648764</v>
      </c>
      <c r="K1149" s="34">
        <f t="shared" si="306"/>
        <v>116777.52</v>
      </c>
      <c r="L1149" s="34">
        <f t="shared" si="307"/>
        <v>765541.52</v>
      </c>
      <c r="M1149" s="17">
        <f t="shared" si="318"/>
        <v>153108.304</v>
      </c>
      <c r="N1149" s="17" t="s">
        <v>52</v>
      </c>
      <c r="O1149" s="35" t="s">
        <v>53</v>
      </c>
      <c r="P1149" s="36" t="str">
        <f t="shared" si="308"/>
        <v>Old Client</v>
      </c>
      <c r="Q1149" s="39" t="str">
        <f t="shared" si="4"/>
        <v>Yes</v>
      </c>
      <c r="R1149" s="40" t="str">
        <f t="shared" si="5"/>
        <v>Cross-Sold</v>
      </c>
    </row>
    <row r="1150" ht="14.25" customHeight="1" spans="1:18">
      <c r="A1150" s="30" t="s">
        <v>1198</v>
      </c>
      <c r="B1150" s="17">
        <v>881</v>
      </c>
      <c r="C1150" s="17" t="s">
        <v>57</v>
      </c>
      <c r="D1150" s="17" t="s">
        <v>36</v>
      </c>
      <c r="E1150" s="17" t="s">
        <v>43</v>
      </c>
      <c r="F1150" s="31" t="str">
        <f>VLOOKUP(G1150,'Policy Type'!$A:$B,2,FALSE)</f>
        <v>P&amp;C</v>
      </c>
      <c r="G1150" s="17" t="s">
        <v>55</v>
      </c>
      <c r="H1150" s="32">
        <v>45258</v>
      </c>
      <c r="I1150" s="32">
        <v>45623</v>
      </c>
      <c r="J1150" s="34">
        <v>151630</v>
      </c>
      <c r="K1150" s="34">
        <f t="shared" si="306"/>
        <v>27293.4</v>
      </c>
      <c r="L1150" s="34">
        <f t="shared" si="307"/>
        <v>178923.4</v>
      </c>
      <c r="M1150" s="17">
        <f t="shared" si="318"/>
        <v>35784.68</v>
      </c>
      <c r="N1150" s="17" t="s">
        <v>52</v>
      </c>
      <c r="O1150" s="35" t="s">
        <v>53</v>
      </c>
      <c r="P1150" s="36" t="str">
        <f t="shared" si="308"/>
        <v>New Client</v>
      </c>
      <c r="Q1150" s="39" t="str">
        <f t="shared" si="4"/>
        <v>No</v>
      </c>
      <c r="R1150" s="40" t="str">
        <f t="shared" si="5"/>
        <v/>
      </c>
    </row>
    <row r="1151" ht="14.25" customHeight="1" spans="1:18">
      <c r="A1151" s="30" t="s">
        <v>1199</v>
      </c>
      <c r="B1151" s="17">
        <v>882</v>
      </c>
      <c r="C1151" s="17" t="s">
        <v>46</v>
      </c>
      <c r="D1151" s="17" t="s">
        <v>66</v>
      </c>
      <c r="E1151" s="17" t="s">
        <v>37</v>
      </c>
      <c r="F1151" s="31" t="str">
        <f>VLOOKUP(G1151,'Policy Type'!$A:$B,2,FALSE)</f>
        <v>P&amp;C</v>
      </c>
      <c r="G1151" s="17" t="s">
        <v>48</v>
      </c>
      <c r="H1151" s="32">
        <v>45252</v>
      </c>
      <c r="I1151" s="32">
        <v>45617</v>
      </c>
      <c r="J1151" s="34">
        <v>17720100</v>
      </c>
      <c r="K1151" s="34">
        <f t="shared" si="306"/>
        <v>3189618</v>
      </c>
      <c r="L1151" s="34">
        <f t="shared" si="307"/>
        <v>20909718</v>
      </c>
      <c r="M1151" s="17">
        <f>L1151*0.05</f>
        <v>1045485.9</v>
      </c>
      <c r="N1151" s="17" t="s">
        <v>39</v>
      </c>
      <c r="O1151" s="35" t="s">
        <v>49</v>
      </c>
      <c r="P1151" s="36" t="str">
        <f t="shared" si="308"/>
        <v>New Client</v>
      </c>
      <c r="Q1151" s="39" t="str">
        <f t="shared" si="4"/>
        <v>No</v>
      </c>
      <c r="R1151" s="40" t="str">
        <f t="shared" si="5"/>
        <v/>
      </c>
    </row>
    <row r="1152" ht="14.25" customHeight="1" spans="1:18">
      <c r="A1152" s="30" t="s">
        <v>1200</v>
      </c>
      <c r="B1152" s="17">
        <v>883</v>
      </c>
      <c r="C1152" s="17" t="s">
        <v>35</v>
      </c>
      <c r="D1152" s="17" t="s">
        <v>36</v>
      </c>
      <c r="E1152" s="17" t="s">
        <v>91</v>
      </c>
      <c r="F1152" s="31" t="str">
        <f>VLOOKUP(G1152,'Policy Type'!$A:$B,2,FALSE)</f>
        <v>Others</v>
      </c>
      <c r="G1152" s="17" t="s">
        <v>135</v>
      </c>
      <c r="H1152" s="32">
        <v>45251</v>
      </c>
      <c r="I1152" s="32">
        <v>45616</v>
      </c>
      <c r="J1152" s="34">
        <v>44300</v>
      </c>
      <c r="K1152" s="34">
        <f t="shared" si="306"/>
        <v>7974</v>
      </c>
      <c r="L1152" s="34">
        <f t="shared" si="307"/>
        <v>52274</v>
      </c>
      <c r="M1152" s="17">
        <f t="shared" ref="M1152:M1157" si="319">L1152*0.15</f>
        <v>7841.1</v>
      </c>
      <c r="N1152" s="17" t="s">
        <v>52</v>
      </c>
      <c r="O1152" s="35" t="s">
        <v>49</v>
      </c>
      <c r="P1152" s="36" t="str">
        <f t="shared" si="308"/>
        <v>Old Client</v>
      </c>
      <c r="Q1152" s="39" t="str">
        <f t="shared" si="4"/>
        <v>Yes</v>
      </c>
      <c r="R1152" s="40" t="str">
        <f t="shared" si="5"/>
        <v>Cross-Sold</v>
      </c>
    </row>
    <row r="1153" ht="14.25" customHeight="1" spans="1:18">
      <c r="A1153" s="30" t="s">
        <v>1201</v>
      </c>
      <c r="B1153" s="17">
        <v>884</v>
      </c>
      <c r="C1153" s="17" t="s">
        <v>42</v>
      </c>
      <c r="D1153" s="17" t="s">
        <v>36</v>
      </c>
      <c r="E1153" s="17" t="s">
        <v>91</v>
      </c>
      <c r="F1153" s="31" t="str">
        <f>VLOOKUP(G1153,'Policy Type'!$A:$B,2,FALSE)</f>
        <v>Others</v>
      </c>
      <c r="G1153" s="17" t="s">
        <v>135</v>
      </c>
      <c r="H1153" s="32">
        <v>45251</v>
      </c>
      <c r="I1153" s="32">
        <v>45616</v>
      </c>
      <c r="J1153" s="34">
        <v>50500</v>
      </c>
      <c r="K1153" s="34">
        <f t="shared" si="306"/>
        <v>9090</v>
      </c>
      <c r="L1153" s="34">
        <f t="shared" si="307"/>
        <v>59590</v>
      </c>
      <c r="M1153" s="17">
        <f t="shared" si="319"/>
        <v>8938.5</v>
      </c>
      <c r="N1153" s="17" t="s">
        <v>52</v>
      </c>
      <c r="O1153" s="35" t="s">
        <v>49</v>
      </c>
      <c r="P1153" s="36" t="str">
        <f t="shared" si="308"/>
        <v>Old Client</v>
      </c>
      <c r="Q1153" s="39" t="str">
        <f t="shared" si="4"/>
        <v>No</v>
      </c>
      <c r="R1153" s="40" t="str">
        <f t="shared" si="5"/>
        <v/>
      </c>
    </row>
    <row r="1154" ht="14.25" customHeight="1" spans="1:18">
      <c r="A1154" s="30" t="s">
        <v>1202</v>
      </c>
      <c r="B1154" s="17">
        <v>885</v>
      </c>
      <c r="C1154" s="17" t="s">
        <v>57</v>
      </c>
      <c r="D1154" s="17" t="s">
        <v>36</v>
      </c>
      <c r="E1154" s="17" t="s">
        <v>91</v>
      </c>
      <c r="F1154" s="31" t="str">
        <f>VLOOKUP(G1154,'Policy Type'!$A:$B,2,FALSE)</f>
        <v>Others</v>
      </c>
      <c r="G1154" s="17" t="s">
        <v>135</v>
      </c>
      <c r="H1154" s="32">
        <v>45251</v>
      </c>
      <c r="I1154" s="32">
        <v>45616</v>
      </c>
      <c r="J1154" s="34">
        <v>73200</v>
      </c>
      <c r="K1154" s="34">
        <f t="shared" si="306"/>
        <v>13176</v>
      </c>
      <c r="L1154" s="34">
        <f t="shared" si="307"/>
        <v>86376</v>
      </c>
      <c r="M1154" s="17">
        <f t="shared" si="319"/>
        <v>12956.4</v>
      </c>
      <c r="N1154" s="17" t="s">
        <v>52</v>
      </c>
      <c r="O1154" s="35" t="s">
        <v>49</v>
      </c>
      <c r="P1154" s="36" t="str">
        <f t="shared" si="308"/>
        <v>New Client</v>
      </c>
      <c r="Q1154" s="39" t="str">
        <f t="shared" si="4"/>
        <v>No</v>
      </c>
      <c r="R1154" s="40" t="str">
        <f t="shared" si="5"/>
        <v/>
      </c>
    </row>
    <row r="1155" ht="14.25" customHeight="1" spans="1:18">
      <c r="A1155" s="30" t="s">
        <v>1203</v>
      </c>
      <c r="B1155" s="17">
        <v>886</v>
      </c>
      <c r="C1155" s="17" t="s">
        <v>57</v>
      </c>
      <c r="D1155" s="17" t="s">
        <v>36</v>
      </c>
      <c r="E1155" s="17" t="s">
        <v>91</v>
      </c>
      <c r="F1155" s="31" t="str">
        <f>VLOOKUP(G1155,'Policy Type'!$A:$B,2,FALSE)</f>
        <v>Others</v>
      </c>
      <c r="G1155" s="17" t="s">
        <v>487</v>
      </c>
      <c r="H1155" s="32">
        <v>45251</v>
      </c>
      <c r="I1155" s="32">
        <v>45616</v>
      </c>
      <c r="J1155" s="34">
        <v>11800</v>
      </c>
      <c r="K1155" s="34">
        <f t="shared" si="306"/>
        <v>2124</v>
      </c>
      <c r="L1155" s="34">
        <f t="shared" si="307"/>
        <v>13924</v>
      </c>
      <c r="M1155" s="17">
        <f t="shared" si="319"/>
        <v>2088.6</v>
      </c>
      <c r="N1155" s="17" t="s">
        <v>52</v>
      </c>
      <c r="O1155" s="35" t="s">
        <v>49</v>
      </c>
      <c r="P1155" s="36" t="str">
        <f t="shared" si="308"/>
        <v>New Client</v>
      </c>
      <c r="Q1155" s="39" t="str">
        <f t="shared" si="4"/>
        <v>No</v>
      </c>
      <c r="R1155" s="40" t="str">
        <f t="shared" si="5"/>
        <v/>
      </c>
    </row>
    <row r="1156" ht="14.25" customHeight="1" spans="1:18">
      <c r="A1156" s="30" t="s">
        <v>1204</v>
      </c>
      <c r="B1156" s="17">
        <v>887</v>
      </c>
      <c r="C1156" s="17" t="s">
        <v>35</v>
      </c>
      <c r="D1156" s="17" t="s">
        <v>36</v>
      </c>
      <c r="E1156" s="17" t="s">
        <v>91</v>
      </c>
      <c r="F1156" s="31" t="str">
        <f>VLOOKUP(G1156,'Policy Type'!$A:$B,2,FALSE)</f>
        <v>Others</v>
      </c>
      <c r="G1156" s="17" t="s">
        <v>135</v>
      </c>
      <c r="H1156" s="32">
        <v>45251</v>
      </c>
      <c r="I1156" s="32">
        <v>45616</v>
      </c>
      <c r="J1156" s="34">
        <v>29500</v>
      </c>
      <c r="K1156" s="34">
        <f t="shared" si="306"/>
        <v>5310</v>
      </c>
      <c r="L1156" s="34">
        <f t="shared" si="307"/>
        <v>34810</v>
      </c>
      <c r="M1156" s="17">
        <f t="shared" si="319"/>
        <v>5221.5</v>
      </c>
      <c r="N1156" s="17" t="s">
        <v>52</v>
      </c>
      <c r="O1156" s="35" t="s">
        <v>49</v>
      </c>
      <c r="P1156" s="36" t="str">
        <f t="shared" si="308"/>
        <v>Old Client</v>
      </c>
      <c r="Q1156" s="39" t="str">
        <f t="shared" si="4"/>
        <v>No</v>
      </c>
      <c r="R1156" s="40" t="str">
        <f t="shared" si="5"/>
        <v/>
      </c>
    </row>
    <row r="1157" ht="14.25" customHeight="1" spans="1:18">
      <c r="A1157" s="30" t="s">
        <v>1205</v>
      </c>
      <c r="B1157" s="17">
        <v>888</v>
      </c>
      <c r="C1157" s="17" t="s">
        <v>42</v>
      </c>
      <c r="D1157" s="17" t="s">
        <v>36</v>
      </c>
      <c r="E1157" s="17" t="s">
        <v>91</v>
      </c>
      <c r="F1157" s="31" t="str">
        <f>VLOOKUP(G1157,'Policy Type'!$A:$B,2,FALSE)</f>
        <v>Others</v>
      </c>
      <c r="G1157" s="17" t="s">
        <v>487</v>
      </c>
      <c r="H1157" s="32">
        <v>45251</v>
      </c>
      <c r="I1157" s="32">
        <v>45616</v>
      </c>
      <c r="J1157" s="34">
        <v>81700</v>
      </c>
      <c r="K1157" s="34">
        <f t="shared" si="306"/>
        <v>14706</v>
      </c>
      <c r="L1157" s="34">
        <f t="shared" si="307"/>
        <v>96406</v>
      </c>
      <c r="M1157" s="17">
        <f t="shared" si="319"/>
        <v>14460.9</v>
      </c>
      <c r="N1157" s="17" t="s">
        <v>52</v>
      </c>
      <c r="O1157" s="35" t="s">
        <v>49</v>
      </c>
      <c r="P1157" s="36" t="str">
        <f t="shared" si="308"/>
        <v>New Client</v>
      </c>
      <c r="Q1157" s="39" t="str">
        <f t="shared" si="4"/>
        <v>No</v>
      </c>
      <c r="R1157" s="40" t="str">
        <f t="shared" si="5"/>
        <v/>
      </c>
    </row>
    <row r="1158" ht="14.25" customHeight="1" spans="1:18">
      <c r="A1158" s="30" t="s">
        <v>1206</v>
      </c>
      <c r="B1158" s="17">
        <v>887</v>
      </c>
      <c r="C1158" s="17" t="s">
        <v>57</v>
      </c>
      <c r="D1158" s="17" t="s">
        <v>36</v>
      </c>
      <c r="E1158" s="17" t="s">
        <v>43</v>
      </c>
      <c r="F1158" s="31" t="str">
        <f>VLOOKUP(G1158,'Policy Type'!$A:$B,2,FALSE)</f>
        <v>P&amp;C</v>
      </c>
      <c r="G1158" s="17" t="s">
        <v>68</v>
      </c>
      <c r="H1158" s="32">
        <v>45255</v>
      </c>
      <c r="I1158" s="32">
        <v>45620</v>
      </c>
      <c r="J1158" s="34">
        <v>1438184</v>
      </c>
      <c r="K1158" s="34">
        <f t="shared" si="306"/>
        <v>258873.12</v>
      </c>
      <c r="L1158" s="34">
        <f t="shared" si="307"/>
        <v>1697057.12</v>
      </c>
      <c r="M1158" s="17">
        <f t="shared" ref="M1158:M1159" si="320">L1158*0.2</f>
        <v>339411.424</v>
      </c>
      <c r="N1158" s="17" t="s">
        <v>52</v>
      </c>
      <c r="O1158" s="35" t="s">
        <v>53</v>
      </c>
      <c r="P1158" s="36" t="str">
        <f t="shared" si="308"/>
        <v>Old Client</v>
      </c>
      <c r="Q1158" s="39" t="str">
        <f t="shared" si="4"/>
        <v>No</v>
      </c>
      <c r="R1158" s="40" t="str">
        <f t="shared" si="5"/>
        <v/>
      </c>
    </row>
    <row r="1159" ht="14.25" customHeight="1" spans="1:18">
      <c r="A1159" s="30" t="s">
        <v>1207</v>
      </c>
      <c r="B1159" s="17">
        <v>889</v>
      </c>
      <c r="C1159" s="17" t="s">
        <v>42</v>
      </c>
      <c r="D1159" s="17" t="s">
        <v>36</v>
      </c>
      <c r="E1159" s="17" t="s">
        <v>37</v>
      </c>
      <c r="F1159" s="31" t="str">
        <f>VLOOKUP(G1159,'Policy Type'!$A:$B,2,FALSE)</f>
        <v>Liability</v>
      </c>
      <c r="G1159" s="17" t="s">
        <v>38</v>
      </c>
      <c r="H1159" s="32">
        <v>45250</v>
      </c>
      <c r="I1159" s="32">
        <v>45431</v>
      </c>
      <c r="J1159" s="34">
        <v>482900</v>
      </c>
      <c r="K1159" s="34">
        <f t="shared" si="306"/>
        <v>86922</v>
      </c>
      <c r="L1159" s="34">
        <f t="shared" si="307"/>
        <v>569822</v>
      </c>
      <c r="M1159" s="17">
        <f t="shared" si="320"/>
        <v>113964.4</v>
      </c>
      <c r="N1159" s="17" t="s">
        <v>39</v>
      </c>
      <c r="O1159" s="35" t="s">
        <v>49</v>
      </c>
      <c r="P1159" s="36" t="str">
        <f t="shared" si="308"/>
        <v>Old Client</v>
      </c>
      <c r="Q1159" s="39" t="str">
        <f t="shared" si="4"/>
        <v>Yes</v>
      </c>
      <c r="R1159" s="40" t="str">
        <f t="shared" si="5"/>
        <v/>
      </c>
    </row>
    <row r="1160" ht="14.25" customHeight="1" spans="1:18">
      <c r="A1160" s="30" t="s">
        <v>1208</v>
      </c>
      <c r="B1160" s="17">
        <v>890</v>
      </c>
      <c r="C1160" s="17" t="s">
        <v>42</v>
      </c>
      <c r="D1160" s="17" t="s">
        <v>36</v>
      </c>
      <c r="E1160" s="17" t="s">
        <v>60</v>
      </c>
      <c r="F1160" s="31" t="str">
        <f>VLOOKUP(G1160,'Policy Type'!$A:$B,2,FALSE)</f>
        <v>Others</v>
      </c>
      <c r="G1160" s="17" t="s">
        <v>478</v>
      </c>
      <c r="H1160" s="32">
        <v>45257</v>
      </c>
      <c r="I1160" s="32">
        <v>45622</v>
      </c>
      <c r="J1160" s="34">
        <v>456200</v>
      </c>
      <c r="K1160" s="34">
        <f t="shared" si="306"/>
        <v>82116</v>
      </c>
      <c r="L1160" s="34">
        <f t="shared" si="307"/>
        <v>538316</v>
      </c>
      <c r="M1160" s="17">
        <f>L1160*0.15</f>
        <v>80747.4</v>
      </c>
      <c r="N1160" s="17" t="s">
        <v>52</v>
      </c>
      <c r="O1160" s="35" t="s">
        <v>53</v>
      </c>
      <c r="P1160" s="36" t="str">
        <f t="shared" si="308"/>
        <v>New Client</v>
      </c>
      <c r="Q1160" s="39" t="str">
        <f t="shared" si="4"/>
        <v>No</v>
      </c>
      <c r="R1160" s="40" t="str">
        <f t="shared" si="5"/>
        <v/>
      </c>
    </row>
    <row r="1161" ht="14.25" customHeight="1" spans="1:18">
      <c r="A1161" s="30" t="s">
        <v>1209</v>
      </c>
      <c r="B1161" s="17">
        <v>686</v>
      </c>
      <c r="C1161" s="17" t="s">
        <v>57</v>
      </c>
      <c r="D1161" s="17" t="s">
        <v>36</v>
      </c>
      <c r="E1161" s="17" t="s">
        <v>78</v>
      </c>
      <c r="F1161" s="31" t="str">
        <f>VLOOKUP(G1161,'Policy Type'!$A:$B,2,FALSE)</f>
        <v>Liability</v>
      </c>
      <c r="G1161" s="17" t="s">
        <v>94</v>
      </c>
      <c r="H1161" s="32">
        <v>45252</v>
      </c>
      <c r="I1161" s="32">
        <v>45617</v>
      </c>
      <c r="J1161" s="34">
        <v>317538</v>
      </c>
      <c r="K1161" s="34">
        <f t="shared" si="306"/>
        <v>57156.84</v>
      </c>
      <c r="L1161" s="34">
        <f t="shared" si="307"/>
        <v>374694.84</v>
      </c>
      <c r="M1161" s="17">
        <f>L1161*0.2</f>
        <v>74938.968</v>
      </c>
      <c r="N1161" s="17" t="s">
        <v>39</v>
      </c>
      <c r="O1161" s="35" t="s">
        <v>49</v>
      </c>
      <c r="P1161" s="36" t="str">
        <f t="shared" si="308"/>
        <v>Old Client</v>
      </c>
      <c r="Q1161" s="39" t="str">
        <f t="shared" si="4"/>
        <v>Yes</v>
      </c>
      <c r="R1161" s="40" t="str">
        <f t="shared" si="5"/>
        <v/>
      </c>
    </row>
    <row r="1162" ht="14.25" customHeight="1" spans="1:18">
      <c r="A1162" s="30" t="s">
        <v>1210</v>
      </c>
      <c r="B1162" s="17">
        <v>62</v>
      </c>
      <c r="C1162" s="17" t="s">
        <v>46</v>
      </c>
      <c r="D1162" s="17" t="s">
        <v>66</v>
      </c>
      <c r="E1162" s="17" t="s">
        <v>84</v>
      </c>
      <c r="F1162" s="31" t="str">
        <f>VLOOKUP(G1162,'Policy Type'!$A:$B,2,FALSE)</f>
        <v>Liability</v>
      </c>
      <c r="G1162" s="17" t="s">
        <v>101</v>
      </c>
      <c r="H1162" s="32">
        <v>45252</v>
      </c>
      <c r="I1162" s="32">
        <v>45617</v>
      </c>
      <c r="J1162" s="34">
        <v>2124000</v>
      </c>
      <c r="K1162" s="34">
        <f t="shared" si="306"/>
        <v>382320</v>
      </c>
      <c r="L1162" s="34">
        <f t="shared" si="307"/>
        <v>2506320</v>
      </c>
      <c r="M1162" s="17">
        <f t="shared" ref="M1162:M1163" si="321">L1162*0.05</f>
        <v>125316</v>
      </c>
      <c r="N1162" s="17" t="s">
        <v>39</v>
      </c>
      <c r="O1162" s="35" t="s">
        <v>49</v>
      </c>
      <c r="P1162" s="36" t="str">
        <f t="shared" si="308"/>
        <v>Old Client</v>
      </c>
      <c r="Q1162" s="39" t="str">
        <f t="shared" si="4"/>
        <v>Yes</v>
      </c>
      <c r="R1162" s="40" t="str">
        <f t="shared" si="5"/>
        <v/>
      </c>
    </row>
    <row r="1163" ht="14.25" customHeight="1" spans="1:18">
      <c r="A1163" s="30" t="s">
        <v>1211</v>
      </c>
      <c r="B1163" s="17">
        <v>891</v>
      </c>
      <c r="C1163" s="17" t="s">
        <v>46</v>
      </c>
      <c r="D1163" s="17" t="s">
        <v>76</v>
      </c>
      <c r="E1163" s="17" t="s">
        <v>60</v>
      </c>
      <c r="F1163" s="31" t="str">
        <f>VLOOKUP(G1163,'Policy Type'!$A:$B,2,FALSE)</f>
        <v>P&amp;C</v>
      </c>
      <c r="G1163" s="17" t="s">
        <v>68</v>
      </c>
      <c r="H1163" s="32">
        <v>45260</v>
      </c>
      <c r="I1163" s="32">
        <v>45625</v>
      </c>
      <c r="J1163" s="34">
        <v>11359034</v>
      </c>
      <c r="K1163" s="34">
        <f t="shared" si="306"/>
        <v>2044626.12</v>
      </c>
      <c r="L1163" s="34">
        <f t="shared" si="307"/>
        <v>13403660.12</v>
      </c>
      <c r="M1163" s="17">
        <f t="shared" si="321"/>
        <v>670183.006</v>
      </c>
      <c r="N1163" s="17" t="s">
        <v>39</v>
      </c>
      <c r="O1163" s="35" t="s">
        <v>40</v>
      </c>
      <c r="P1163" s="36" t="str">
        <f t="shared" si="308"/>
        <v>New Client</v>
      </c>
      <c r="Q1163" s="39" t="str">
        <f t="shared" si="4"/>
        <v>No</v>
      </c>
      <c r="R1163" s="40" t="str">
        <f t="shared" si="5"/>
        <v/>
      </c>
    </row>
    <row r="1164" ht="14.25" customHeight="1" spans="1:18">
      <c r="A1164" s="30" t="s">
        <v>1212</v>
      </c>
      <c r="B1164" s="17">
        <v>892</v>
      </c>
      <c r="C1164" s="17" t="s">
        <v>57</v>
      </c>
      <c r="D1164" s="17" t="s">
        <v>36</v>
      </c>
      <c r="E1164" s="17" t="s">
        <v>43</v>
      </c>
      <c r="F1164" s="31" t="str">
        <f>VLOOKUP(G1164,'Policy Type'!$A:$B,2,FALSE)</f>
        <v>Others</v>
      </c>
      <c r="G1164" s="17" t="s">
        <v>212</v>
      </c>
      <c r="H1164" s="32">
        <v>45252</v>
      </c>
      <c r="I1164" s="32">
        <v>45617</v>
      </c>
      <c r="J1164" s="34">
        <v>1360500</v>
      </c>
      <c r="K1164" s="34">
        <f t="shared" si="306"/>
        <v>244890</v>
      </c>
      <c r="L1164" s="34">
        <f t="shared" si="307"/>
        <v>1605390</v>
      </c>
      <c r="M1164" s="17">
        <f>L1164*0.15</f>
        <v>240808.5</v>
      </c>
      <c r="N1164" s="17" t="s">
        <v>39</v>
      </c>
      <c r="O1164" s="35" t="s">
        <v>49</v>
      </c>
      <c r="P1164" s="36" t="str">
        <f t="shared" si="308"/>
        <v>New Client</v>
      </c>
      <c r="Q1164" s="39" t="str">
        <f t="shared" si="4"/>
        <v>No</v>
      </c>
      <c r="R1164" s="40" t="str">
        <f t="shared" si="5"/>
        <v/>
      </c>
    </row>
    <row r="1165" ht="14.25" customHeight="1" spans="1:18">
      <c r="A1165" s="30" t="s">
        <v>1213</v>
      </c>
      <c r="B1165" s="17">
        <v>187</v>
      </c>
      <c r="C1165" s="17" t="s">
        <v>42</v>
      </c>
      <c r="D1165" s="17" t="s">
        <v>36</v>
      </c>
      <c r="E1165" s="17" t="s">
        <v>43</v>
      </c>
      <c r="F1165" s="31" t="str">
        <f>VLOOKUP(G1165,'Policy Type'!$A:$B,2,FALSE)</f>
        <v>P&amp;C</v>
      </c>
      <c r="G1165" s="17" t="s">
        <v>44</v>
      </c>
      <c r="H1165" s="32">
        <v>45252</v>
      </c>
      <c r="I1165" s="32">
        <v>45617</v>
      </c>
      <c r="J1165" s="34">
        <v>354000</v>
      </c>
      <c r="K1165" s="34">
        <f t="shared" si="306"/>
        <v>63720</v>
      </c>
      <c r="L1165" s="34">
        <f t="shared" si="307"/>
        <v>417720</v>
      </c>
      <c r="M1165" s="17">
        <f t="shared" ref="M1165:M1167" si="322">L1165*0.2</f>
        <v>83544</v>
      </c>
      <c r="N1165" s="17" t="s">
        <v>39</v>
      </c>
      <c r="O1165" s="35" t="s">
        <v>49</v>
      </c>
      <c r="P1165" s="36" t="str">
        <f t="shared" si="308"/>
        <v>Old Client</v>
      </c>
      <c r="Q1165" s="39" t="str">
        <f t="shared" si="4"/>
        <v>Yes</v>
      </c>
      <c r="R1165" s="40" t="str">
        <f t="shared" si="5"/>
        <v>Cross-Sold</v>
      </c>
    </row>
    <row r="1166" ht="14.25" customHeight="1" spans="1:18">
      <c r="A1166" s="30" t="s">
        <v>1214</v>
      </c>
      <c r="B1166" s="17">
        <v>709</v>
      </c>
      <c r="C1166" s="17" t="s">
        <v>35</v>
      </c>
      <c r="D1166" s="17" t="s">
        <v>36</v>
      </c>
      <c r="E1166" s="17" t="s">
        <v>780</v>
      </c>
      <c r="F1166" s="31" t="str">
        <f>VLOOKUP(G1166,'Policy Type'!$A:$B,2,FALSE)</f>
        <v>Liability</v>
      </c>
      <c r="G1166" s="17" t="s">
        <v>38</v>
      </c>
      <c r="H1166" s="32">
        <v>45252</v>
      </c>
      <c r="I1166" s="32">
        <v>45281</v>
      </c>
      <c r="J1166" s="34">
        <v>62300</v>
      </c>
      <c r="K1166" s="34">
        <f t="shared" si="306"/>
        <v>11214</v>
      </c>
      <c r="L1166" s="34">
        <f t="shared" si="307"/>
        <v>73514</v>
      </c>
      <c r="M1166" s="17">
        <f t="shared" si="322"/>
        <v>14702.8</v>
      </c>
      <c r="N1166" s="17" t="s">
        <v>39</v>
      </c>
      <c r="O1166" s="35" t="s">
        <v>49</v>
      </c>
      <c r="P1166" s="36" t="str">
        <f t="shared" si="308"/>
        <v>Old Client</v>
      </c>
      <c r="Q1166" s="39" t="str">
        <f t="shared" si="4"/>
        <v>Yes</v>
      </c>
      <c r="R1166" s="40" t="str">
        <f t="shared" si="5"/>
        <v/>
      </c>
    </row>
    <row r="1167" ht="14.25" customHeight="1" spans="1:18">
      <c r="A1167" s="30" t="s">
        <v>1215</v>
      </c>
      <c r="B1167" s="17">
        <v>709</v>
      </c>
      <c r="C1167" s="17" t="s">
        <v>35</v>
      </c>
      <c r="D1167" s="17" t="s">
        <v>36</v>
      </c>
      <c r="E1167" s="17" t="s">
        <v>780</v>
      </c>
      <c r="F1167" s="31" t="str">
        <f>VLOOKUP(G1167,'Policy Type'!$A:$B,2,FALSE)</f>
        <v>Liability</v>
      </c>
      <c r="G1167" s="17" t="s">
        <v>38</v>
      </c>
      <c r="H1167" s="32">
        <v>45252</v>
      </c>
      <c r="I1167" s="32">
        <v>45433</v>
      </c>
      <c r="J1167" s="34">
        <v>97500</v>
      </c>
      <c r="K1167" s="34">
        <f t="shared" si="306"/>
        <v>17550</v>
      </c>
      <c r="L1167" s="34">
        <f t="shared" si="307"/>
        <v>115050</v>
      </c>
      <c r="M1167" s="17">
        <f t="shared" si="322"/>
        <v>23010</v>
      </c>
      <c r="N1167" s="17" t="s">
        <v>39</v>
      </c>
      <c r="O1167" s="35" t="s">
        <v>49</v>
      </c>
      <c r="P1167" s="36" t="str">
        <f t="shared" si="308"/>
        <v>Old Client</v>
      </c>
      <c r="Q1167" s="39" t="str">
        <f t="shared" si="4"/>
        <v>Yes</v>
      </c>
      <c r="R1167" s="40" t="str">
        <f t="shared" si="5"/>
        <v/>
      </c>
    </row>
    <row r="1168" ht="14.25" customHeight="1" spans="1:18">
      <c r="A1168" s="30" t="s">
        <v>1216</v>
      </c>
      <c r="B1168" s="17">
        <v>893</v>
      </c>
      <c r="C1168" s="17" t="s">
        <v>46</v>
      </c>
      <c r="D1168" s="17" t="s">
        <v>76</v>
      </c>
      <c r="E1168" s="17" t="s">
        <v>132</v>
      </c>
      <c r="F1168" s="31" t="str">
        <f>VLOOKUP(G1168,'Policy Type'!$A:$B,2,FALSE)</f>
        <v>Others</v>
      </c>
      <c r="G1168" s="17" t="s">
        <v>217</v>
      </c>
      <c r="H1168" s="32">
        <v>45252</v>
      </c>
      <c r="I1168" s="32">
        <v>45617</v>
      </c>
      <c r="J1168" s="34">
        <v>693000</v>
      </c>
      <c r="K1168" s="34">
        <f t="shared" si="306"/>
        <v>124740</v>
      </c>
      <c r="L1168" s="34">
        <f t="shared" si="307"/>
        <v>817740</v>
      </c>
      <c r="M1168" s="17">
        <f t="shared" ref="M1168:M1171" si="323">L1168*0.05</f>
        <v>40887</v>
      </c>
      <c r="N1168" s="17" t="s">
        <v>52</v>
      </c>
      <c r="O1168" s="35" t="s">
        <v>53</v>
      </c>
      <c r="P1168" s="36" t="str">
        <f t="shared" si="308"/>
        <v>New Client</v>
      </c>
      <c r="Q1168" s="39" t="str">
        <f t="shared" si="4"/>
        <v>No</v>
      </c>
      <c r="R1168" s="40" t="str">
        <f t="shared" si="5"/>
        <v/>
      </c>
    </row>
    <row r="1169" ht="14.25" customHeight="1" spans="1:18">
      <c r="A1169" s="30" t="s">
        <v>1217</v>
      </c>
      <c r="B1169" s="17">
        <v>894</v>
      </c>
      <c r="C1169" s="17" t="s">
        <v>46</v>
      </c>
      <c r="D1169" s="17" t="s">
        <v>47</v>
      </c>
      <c r="E1169" s="17" t="s">
        <v>37</v>
      </c>
      <c r="F1169" s="31" t="str">
        <f>VLOOKUP(G1169,'Policy Type'!$A:$B,2,FALSE)</f>
        <v>P&amp;C</v>
      </c>
      <c r="G1169" s="17" t="s">
        <v>80</v>
      </c>
      <c r="H1169" s="32">
        <v>45253</v>
      </c>
      <c r="I1169" s="32">
        <v>45253</v>
      </c>
      <c r="J1169" s="34">
        <v>192400</v>
      </c>
      <c r="K1169" s="34">
        <f t="shared" si="306"/>
        <v>34632</v>
      </c>
      <c r="L1169" s="34">
        <f t="shared" si="307"/>
        <v>227032</v>
      </c>
      <c r="M1169" s="17">
        <f t="shared" si="323"/>
        <v>11351.6</v>
      </c>
      <c r="N1169" s="17" t="s">
        <v>39</v>
      </c>
      <c r="O1169" s="35" t="s">
        <v>49</v>
      </c>
      <c r="P1169" s="36" t="str">
        <f t="shared" si="308"/>
        <v>New Client</v>
      </c>
      <c r="Q1169" s="39" t="str">
        <f t="shared" si="4"/>
        <v>No</v>
      </c>
      <c r="R1169" s="40" t="str">
        <f t="shared" si="5"/>
        <v/>
      </c>
    </row>
    <row r="1170" ht="14.25" customHeight="1" spans="1:18">
      <c r="A1170" s="30" t="s">
        <v>1218</v>
      </c>
      <c r="B1170" s="17">
        <v>895</v>
      </c>
      <c r="C1170" s="17" t="s">
        <v>46</v>
      </c>
      <c r="D1170" s="17" t="s">
        <v>66</v>
      </c>
      <c r="E1170" s="17" t="s">
        <v>37</v>
      </c>
      <c r="F1170" s="31" t="str">
        <f>VLOOKUP(G1170,'Policy Type'!$A:$B,2,FALSE)</f>
        <v>Liability</v>
      </c>
      <c r="G1170" s="17" t="s">
        <v>121</v>
      </c>
      <c r="H1170" s="32">
        <v>45254</v>
      </c>
      <c r="I1170" s="32">
        <v>45619</v>
      </c>
      <c r="J1170" s="34">
        <v>1363900</v>
      </c>
      <c r="K1170" s="34">
        <f t="shared" si="306"/>
        <v>245502</v>
      </c>
      <c r="L1170" s="34">
        <f t="shared" si="307"/>
        <v>1609402</v>
      </c>
      <c r="M1170" s="17">
        <f t="shared" si="323"/>
        <v>80470.1</v>
      </c>
      <c r="N1170" s="17" t="s">
        <v>39</v>
      </c>
      <c r="O1170" s="35" t="s">
        <v>53</v>
      </c>
      <c r="P1170" s="36" t="str">
        <f t="shared" si="308"/>
        <v>New Client</v>
      </c>
      <c r="Q1170" s="39" t="str">
        <f t="shared" si="4"/>
        <v>Yes</v>
      </c>
      <c r="R1170" s="40" t="str">
        <f t="shared" si="5"/>
        <v/>
      </c>
    </row>
    <row r="1171" ht="14.25" customHeight="1" spans="1:18">
      <c r="A1171" s="30" t="s">
        <v>1219</v>
      </c>
      <c r="B1171" s="17">
        <v>771</v>
      </c>
      <c r="C1171" s="17" t="s">
        <v>46</v>
      </c>
      <c r="D1171" s="17" t="s">
        <v>66</v>
      </c>
      <c r="E1171" s="17" t="s">
        <v>84</v>
      </c>
      <c r="F1171" s="31" t="str">
        <f>VLOOKUP(G1171,'Policy Type'!$A:$B,2,FALSE)</f>
        <v>Others</v>
      </c>
      <c r="G1171" s="17" t="s">
        <v>116</v>
      </c>
      <c r="H1171" s="32">
        <v>45253</v>
      </c>
      <c r="I1171" s="32">
        <v>45311</v>
      </c>
      <c r="J1171" s="34">
        <v>258100</v>
      </c>
      <c r="K1171" s="34">
        <f t="shared" si="306"/>
        <v>46458</v>
      </c>
      <c r="L1171" s="34">
        <f t="shared" si="307"/>
        <v>304558</v>
      </c>
      <c r="M1171" s="17">
        <f t="shared" si="323"/>
        <v>15227.9</v>
      </c>
      <c r="N1171" s="17" t="s">
        <v>39</v>
      </c>
      <c r="O1171" s="35" t="s">
        <v>49</v>
      </c>
      <c r="P1171" s="36" t="str">
        <f t="shared" si="308"/>
        <v>Old Client</v>
      </c>
      <c r="Q1171" s="39" t="str">
        <f t="shared" si="4"/>
        <v>Yes</v>
      </c>
      <c r="R1171" s="40" t="str">
        <f t="shared" si="5"/>
        <v>Cross-Sold</v>
      </c>
    </row>
    <row r="1172" ht="14.25" customHeight="1" spans="1:18">
      <c r="A1172" s="30" t="s">
        <v>1220</v>
      </c>
      <c r="B1172" s="17">
        <v>250</v>
      </c>
      <c r="C1172" s="17" t="s">
        <v>35</v>
      </c>
      <c r="D1172" s="17" t="s">
        <v>36</v>
      </c>
      <c r="E1172" s="17" t="s">
        <v>84</v>
      </c>
      <c r="F1172" s="31" t="str">
        <f>VLOOKUP(G1172,'Policy Type'!$A:$B,2,FALSE)</f>
        <v>Others</v>
      </c>
      <c r="G1172" s="17" t="s">
        <v>116</v>
      </c>
      <c r="H1172" s="32">
        <v>45253</v>
      </c>
      <c r="I1172" s="32">
        <v>45311</v>
      </c>
      <c r="J1172" s="34">
        <v>54300</v>
      </c>
      <c r="K1172" s="34">
        <f t="shared" si="306"/>
        <v>9774</v>
      </c>
      <c r="L1172" s="34">
        <f t="shared" si="307"/>
        <v>64074</v>
      </c>
      <c r="M1172" s="17">
        <f>L1172*0.15</f>
        <v>9611.1</v>
      </c>
      <c r="N1172" s="17" t="s">
        <v>39</v>
      </c>
      <c r="O1172" s="35" t="s">
        <v>49</v>
      </c>
      <c r="P1172" s="36" t="str">
        <f t="shared" si="308"/>
        <v>Old Client</v>
      </c>
      <c r="Q1172" s="39" t="str">
        <f t="shared" si="4"/>
        <v>No</v>
      </c>
      <c r="R1172" s="40" t="str">
        <f t="shared" si="5"/>
        <v/>
      </c>
    </row>
    <row r="1173" ht="14.25" customHeight="1" spans="1:18">
      <c r="A1173" s="30" t="s">
        <v>1221</v>
      </c>
      <c r="B1173" s="17">
        <v>76</v>
      </c>
      <c r="C1173" s="17" t="s">
        <v>46</v>
      </c>
      <c r="D1173" s="17" t="s">
        <v>88</v>
      </c>
      <c r="E1173" s="17" t="s">
        <v>84</v>
      </c>
      <c r="F1173" s="31" t="str">
        <f>VLOOKUP(G1173,'Policy Type'!$A:$B,2,FALSE)</f>
        <v>Others</v>
      </c>
      <c r="G1173" s="17" t="s">
        <v>116</v>
      </c>
      <c r="H1173" s="32">
        <v>45253</v>
      </c>
      <c r="I1173" s="32">
        <v>45343</v>
      </c>
      <c r="J1173" s="34">
        <v>957100</v>
      </c>
      <c r="K1173" s="34">
        <f t="shared" si="306"/>
        <v>172278</v>
      </c>
      <c r="L1173" s="34">
        <f t="shared" si="307"/>
        <v>1129378</v>
      </c>
      <c r="M1173" s="17">
        <f>L1173*0.05</f>
        <v>56468.9</v>
      </c>
      <c r="N1173" s="17" t="s">
        <v>39</v>
      </c>
      <c r="O1173" s="35" t="s">
        <v>49</v>
      </c>
      <c r="P1173" s="36" t="str">
        <f t="shared" si="308"/>
        <v>Old Client</v>
      </c>
      <c r="Q1173" s="39" t="str">
        <f t="shared" si="4"/>
        <v>Yes</v>
      </c>
      <c r="R1173" s="40" t="str">
        <f t="shared" si="5"/>
        <v>Cross-Sold</v>
      </c>
    </row>
    <row r="1174" ht="14.25" customHeight="1" spans="1:18">
      <c r="A1174" s="30" t="s">
        <v>1222</v>
      </c>
      <c r="B1174" s="17">
        <v>76</v>
      </c>
      <c r="C1174" s="17" t="s">
        <v>35</v>
      </c>
      <c r="D1174" s="17" t="s">
        <v>36</v>
      </c>
      <c r="E1174" s="17" t="s">
        <v>84</v>
      </c>
      <c r="F1174" s="31" t="str">
        <f>VLOOKUP(G1174,'Policy Type'!$A:$B,2,FALSE)</f>
        <v>Others</v>
      </c>
      <c r="G1174" s="17" t="s">
        <v>116</v>
      </c>
      <c r="H1174" s="32">
        <v>45253</v>
      </c>
      <c r="I1174" s="32">
        <v>45343</v>
      </c>
      <c r="J1174" s="34">
        <v>1281600</v>
      </c>
      <c r="K1174" s="34">
        <f t="shared" si="306"/>
        <v>230688</v>
      </c>
      <c r="L1174" s="34">
        <f t="shared" si="307"/>
        <v>1512288</v>
      </c>
      <c r="M1174" s="17">
        <f t="shared" ref="M1174:M1177" si="324">L1174*0.15</f>
        <v>226843.2</v>
      </c>
      <c r="N1174" s="17" t="s">
        <v>39</v>
      </c>
      <c r="O1174" s="35" t="s">
        <v>49</v>
      </c>
      <c r="P1174" s="36" t="str">
        <f t="shared" si="308"/>
        <v>Old Client</v>
      </c>
      <c r="Q1174" s="39" t="str">
        <f t="shared" si="4"/>
        <v>Yes</v>
      </c>
      <c r="R1174" s="40" t="str">
        <f t="shared" si="5"/>
        <v>Cross-Sold</v>
      </c>
    </row>
    <row r="1175" ht="14.25" customHeight="1" spans="1:18">
      <c r="A1175" s="30" t="s">
        <v>1223</v>
      </c>
      <c r="B1175" s="17">
        <v>76</v>
      </c>
      <c r="C1175" s="17" t="s">
        <v>57</v>
      </c>
      <c r="D1175" s="17" t="s">
        <v>36</v>
      </c>
      <c r="E1175" s="17" t="s">
        <v>60</v>
      </c>
      <c r="F1175" s="31" t="str">
        <f>VLOOKUP(G1175,'Policy Type'!$A:$B,2,FALSE)</f>
        <v>Others</v>
      </c>
      <c r="G1175" s="17" t="s">
        <v>170</v>
      </c>
      <c r="H1175" s="32">
        <v>45260</v>
      </c>
      <c r="I1175" s="32">
        <v>45625</v>
      </c>
      <c r="J1175" s="34">
        <v>4534700</v>
      </c>
      <c r="K1175" s="34">
        <f t="shared" si="306"/>
        <v>816246</v>
      </c>
      <c r="L1175" s="34">
        <f t="shared" si="307"/>
        <v>5350946</v>
      </c>
      <c r="M1175" s="17">
        <f t="shared" si="324"/>
        <v>802641.9</v>
      </c>
      <c r="N1175" s="17" t="s">
        <v>52</v>
      </c>
      <c r="O1175" s="35" t="s">
        <v>53</v>
      </c>
      <c r="P1175" s="36" t="str">
        <f t="shared" si="308"/>
        <v>Old Client</v>
      </c>
      <c r="Q1175" s="39" t="str">
        <f t="shared" si="4"/>
        <v>Yes</v>
      </c>
      <c r="R1175" s="40" t="str">
        <f t="shared" si="5"/>
        <v>Cross-Sold</v>
      </c>
    </row>
    <row r="1176" ht="14.25" customHeight="1" spans="1:18">
      <c r="A1176" s="30" t="s">
        <v>1224</v>
      </c>
      <c r="B1176" s="17">
        <v>76</v>
      </c>
      <c r="C1176" s="17" t="s">
        <v>42</v>
      </c>
      <c r="D1176" s="17" t="s">
        <v>36</v>
      </c>
      <c r="E1176" s="17" t="s">
        <v>103</v>
      </c>
      <c r="F1176" s="31" t="str">
        <f>VLOOKUP(G1176,'Policy Type'!$A:$B,2,FALSE)</f>
        <v>Others</v>
      </c>
      <c r="G1176" s="17" t="s">
        <v>197</v>
      </c>
      <c r="H1176" s="32">
        <v>45254</v>
      </c>
      <c r="I1176" s="32">
        <v>45619</v>
      </c>
      <c r="J1176" s="34">
        <v>37897500</v>
      </c>
      <c r="K1176" s="34">
        <f t="shared" si="306"/>
        <v>6821550</v>
      </c>
      <c r="L1176" s="34">
        <f t="shared" si="307"/>
        <v>44719050</v>
      </c>
      <c r="M1176" s="17">
        <f t="shared" si="324"/>
        <v>6707857.5</v>
      </c>
      <c r="N1176" s="17" t="s">
        <v>39</v>
      </c>
      <c r="O1176" s="35" t="s">
        <v>40</v>
      </c>
      <c r="P1176" s="36" t="str">
        <f t="shared" si="308"/>
        <v>Old Client</v>
      </c>
      <c r="Q1176" s="39" t="str">
        <f t="shared" si="4"/>
        <v>Yes</v>
      </c>
      <c r="R1176" s="40" t="str">
        <f t="shared" si="5"/>
        <v>Cross-Sold</v>
      </c>
    </row>
    <row r="1177" ht="14.25" customHeight="1" spans="1:18">
      <c r="A1177" s="30" t="s">
        <v>1225</v>
      </c>
      <c r="B1177" s="17">
        <v>585</v>
      </c>
      <c r="C1177" s="17" t="s">
        <v>57</v>
      </c>
      <c r="D1177" s="17" t="s">
        <v>36</v>
      </c>
      <c r="E1177" s="17" t="s">
        <v>103</v>
      </c>
      <c r="F1177" s="31" t="str">
        <f>VLOOKUP(G1177,'Policy Type'!$A:$B,2,FALSE)</f>
        <v>Others</v>
      </c>
      <c r="G1177" s="17" t="s">
        <v>197</v>
      </c>
      <c r="H1177" s="32">
        <v>45254</v>
      </c>
      <c r="I1177" s="32">
        <v>45619</v>
      </c>
      <c r="J1177" s="34">
        <v>1588600</v>
      </c>
      <c r="K1177" s="34">
        <f t="shared" si="306"/>
        <v>285948</v>
      </c>
      <c r="L1177" s="34">
        <f t="shared" si="307"/>
        <v>1874548</v>
      </c>
      <c r="M1177" s="17">
        <f t="shared" si="324"/>
        <v>281182.2</v>
      </c>
      <c r="N1177" s="17" t="s">
        <v>39</v>
      </c>
      <c r="O1177" s="35" t="s">
        <v>40</v>
      </c>
      <c r="P1177" s="36" t="str">
        <f t="shared" si="308"/>
        <v>Old Client</v>
      </c>
      <c r="Q1177" s="39" t="str">
        <f t="shared" si="4"/>
        <v>Yes</v>
      </c>
      <c r="R1177" s="40" t="str">
        <f t="shared" si="5"/>
        <v>Cross-Sold</v>
      </c>
    </row>
    <row r="1178" ht="14.25" customHeight="1" spans="1:18">
      <c r="A1178" s="30" t="s">
        <v>1226</v>
      </c>
      <c r="B1178" s="17">
        <v>119</v>
      </c>
      <c r="C1178" s="17" t="s">
        <v>35</v>
      </c>
      <c r="D1178" s="17" t="s">
        <v>36</v>
      </c>
      <c r="E1178" s="17" t="s">
        <v>37</v>
      </c>
      <c r="F1178" s="31" t="str">
        <f>VLOOKUP(G1178,'Policy Type'!$A:$B,2,FALSE)</f>
        <v>Liability</v>
      </c>
      <c r="G1178" s="17" t="s">
        <v>38</v>
      </c>
      <c r="H1178" s="32">
        <v>45248</v>
      </c>
      <c r="I1178" s="32">
        <v>45277</v>
      </c>
      <c r="J1178" s="34">
        <v>117500</v>
      </c>
      <c r="K1178" s="34">
        <f t="shared" si="306"/>
        <v>21150</v>
      </c>
      <c r="L1178" s="34">
        <f t="shared" si="307"/>
        <v>138650</v>
      </c>
      <c r="M1178" s="17">
        <f>L1178*0.2</f>
        <v>27730</v>
      </c>
      <c r="N1178" s="17" t="s">
        <v>39</v>
      </c>
      <c r="O1178" s="35" t="s">
        <v>49</v>
      </c>
      <c r="P1178" s="36" t="str">
        <f t="shared" si="308"/>
        <v>Old Client</v>
      </c>
      <c r="Q1178" s="39" t="str">
        <f t="shared" si="4"/>
        <v>Yes</v>
      </c>
      <c r="R1178" s="40" t="str">
        <f t="shared" si="5"/>
        <v/>
      </c>
    </row>
    <row r="1179" ht="14.25" customHeight="1" spans="1:18">
      <c r="A1179" s="30" t="s">
        <v>1227</v>
      </c>
      <c r="B1179" s="17">
        <v>119</v>
      </c>
      <c r="C1179" s="17" t="s">
        <v>46</v>
      </c>
      <c r="D1179" s="17" t="s">
        <v>88</v>
      </c>
      <c r="E1179" s="17" t="s">
        <v>84</v>
      </c>
      <c r="F1179" s="31" t="str">
        <f>VLOOKUP(G1179,'Policy Type'!$A:$B,2,FALSE)</f>
        <v>Liability</v>
      </c>
      <c r="G1179" s="17" t="s">
        <v>58</v>
      </c>
      <c r="H1179" s="32">
        <v>45253</v>
      </c>
      <c r="I1179" s="32">
        <v>45618</v>
      </c>
      <c r="J1179" s="34">
        <v>826000</v>
      </c>
      <c r="K1179" s="34">
        <f t="shared" si="306"/>
        <v>148680</v>
      </c>
      <c r="L1179" s="34">
        <f t="shared" si="307"/>
        <v>974680</v>
      </c>
      <c r="M1179" s="17">
        <f t="shared" ref="M1179:M1180" si="325">L1179*0.05</f>
        <v>48734</v>
      </c>
      <c r="N1179" s="17" t="s">
        <v>39</v>
      </c>
      <c r="O1179" s="35" t="s">
        <v>49</v>
      </c>
      <c r="P1179" s="36" t="str">
        <f t="shared" si="308"/>
        <v>Old Client</v>
      </c>
      <c r="Q1179" s="39" t="str">
        <f t="shared" si="4"/>
        <v>Yes</v>
      </c>
      <c r="R1179" s="40" t="str">
        <f t="shared" si="5"/>
        <v/>
      </c>
    </row>
    <row r="1180" ht="14.25" customHeight="1" spans="1:18">
      <c r="A1180" s="30" t="s">
        <v>1228</v>
      </c>
      <c r="B1180" s="17">
        <v>859</v>
      </c>
      <c r="C1180" s="17" t="s">
        <v>46</v>
      </c>
      <c r="D1180" s="17" t="s">
        <v>47</v>
      </c>
      <c r="E1180" s="17" t="s">
        <v>43</v>
      </c>
      <c r="F1180" s="31" t="str">
        <f>VLOOKUP(G1180,'Policy Type'!$A:$B,2,FALSE)</f>
        <v>P&amp;C</v>
      </c>
      <c r="G1180" s="17" t="s">
        <v>55</v>
      </c>
      <c r="H1180" s="32">
        <v>45238</v>
      </c>
      <c r="I1180" s="32">
        <v>45603</v>
      </c>
      <c r="J1180" s="34">
        <v>456306</v>
      </c>
      <c r="K1180" s="34">
        <f t="shared" si="306"/>
        <v>82135.08</v>
      </c>
      <c r="L1180" s="34">
        <f t="shared" si="307"/>
        <v>538441.08</v>
      </c>
      <c r="M1180" s="17">
        <f t="shared" si="325"/>
        <v>26922.054</v>
      </c>
      <c r="N1180" s="17" t="s">
        <v>52</v>
      </c>
      <c r="O1180" s="35" t="s">
        <v>49</v>
      </c>
      <c r="P1180" s="36" t="str">
        <f t="shared" si="308"/>
        <v>Old Client</v>
      </c>
      <c r="Q1180" s="39" t="str">
        <f t="shared" si="4"/>
        <v>No</v>
      </c>
      <c r="R1180" s="40" t="str">
        <f t="shared" si="5"/>
        <v/>
      </c>
    </row>
    <row r="1181" ht="14.25" customHeight="1" spans="1:18">
      <c r="A1181" s="30" t="s">
        <v>1229</v>
      </c>
      <c r="B1181" s="17">
        <v>896</v>
      </c>
      <c r="C1181" s="17" t="s">
        <v>57</v>
      </c>
      <c r="D1181" s="17" t="s">
        <v>36</v>
      </c>
      <c r="E1181" s="17" t="s">
        <v>780</v>
      </c>
      <c r="F1181" s="31" t="str">
        <f>VLOOKUP(G1181,'Policy Type'!$A:$B,2,FALSE)</f>
        <v>Liability</v>
      </c>
      <c r="G1181" s="17" t="s">
        <v>38</v>
      </c>
      <c r="H1181" s="32">
        <v>45254</v>
      </c>
      <c r="I1181" s="32">
        <v>45619</v>
      </c>
      <c r="J1181" s="34">
        <v>666900</v>
      </c>
      <c r="K1181" s="34">
        <f t="shared" si="306"/>
        <v>120042</v>
      </c>
      <c r="L1181" s="34">
        <f t="shared" si="307"/>
        <v>786942</v>
      </c>
      <c r="M1181" s="17">
        <f>L1181*0.2</f>
        <v>157388.4</v>
      </c>
      <c r="N1181" s="17" t="s">
        <v>39</v>
      </c>
      <c r="O1181" s="35" t="s">
        <v>49</v>
      </c>
      <c r="P1181" s="36" t="str">
        <f t="shared" si="308"/>
        <v>Old Client</v>
      </c>
      <c r="Q1181" s="39" t="str">
        <f t="shared" si="4"/>
        <v>Yes</v>
      </c>
      <c r="R1181" s="40" t="str">
        <f t="shared" si="5"/>
        <v/>
      </c>
    </row>
    <row r="1182" ht="14.25" customHeight="1" spans="1:18">
      <c r="A1182" s="30" t="s">
        <v>1230</v>
      </c>
      <c r="B1182" s="17">
        <v>897</v>
      </c>
      <c r="C1182" s="17" t="s">
        <v>46</v>
      </c>
      <c r="D1182" s="17" t="s">
        <v>66</v>
      </c>
      <c r="E1182" s="17" t="s">
        <v>780</v>
      </c>
      <c r="F1182" s="31" t="str">
        <f>VLOOKUP(G1182,'Policy Type'!$A:$B,2,FALSE)</f>
        <v>Liability</v>
      </c>
      <c r="G1182" s="17" t="s">
        <v>38</v>
      </c>
      <c r="H1182" s="32">
        <v>45253</v>
      </c>
      <c r="I1182" s="32">
        <v>45618</v>
      </c>
      <c r="J1182" s="34">
        <v>1637000</v>
      </c>
      <c r="K1182" s="34">
        <f t="shared" si="306"/>
        <v>294660</v>
      </c>
      <c r="L1182" s="34">
        <f t="shared" si="307"/>
        <v>1931660</v>
      </c>
      <c r="M1182" s="17">
        <f>L1182*0.05</f>
        <v>96583</v>
      </c>
      <c r="N1182" s="17" t="s">
        <v>39</v>
      </c>
      <c r="O1182" s="35" t="s">
        <v>49</v>
      </c>
      <c r="P1182" s="36" t="str">
        <f t="shared" si="308"/>
        <v>New Client</v>
      </c>
      <c r="Q1182" s="39" t="str">
        <f t="shared" si="4"/>
        <v>Yes</v>
      </c>
      <c r="R1182" s="40" t="str">
        <f t="shared" si="5"/>
        <v/>
      </c>
    </row>
    <row r="1183" ht="14.25" customHeight="1" spans="1:18">
      <c r="A1183" s="30" t="s">
        <v>1231</v>
      </c>
      <c r="B1183" s="17">
        <v>898</v>
      </c>
      <c r="C1183" s="17" t="s">
        <v>35</v>
      </c>
      <c r="D1183" s="17" t="s">
        <v>36</v>
      </c>
      <c r="E1183" s="17" t="s">
        <v>284</v>
      </c>
      <c r="F1183" s="31" t="str">
        <f>VLOOKUP(G1183,'Policy Type'!$A:$B,2,FALSE)</f>
        <v>Liability</v>
      </c>
      <c r="G1183" s="17" t="s">
        <v>58</v>
      </c>
      <c r="H1183" s="32">
        <v>45253</v>
      </c>
      <c r="I1183" s="32">
        <v>45618</v>
      </c>
      <c r="J1183" s="34">
        <v>2950000</v>
      </c>
      <c r="K1183" s="34">
        <f t="shared" si="306"/>
        <v>531000</v>
      </c>
      <c r="L1183" s="34">
        <f t="shared" si="307"/>
        <v>3481000</v>
      </c>
      <c r="M1183" s="17">
        <f>L1183*0.2</f>
        <v>696200</v>
      </c>
      <c r="N1183" s="17" t="s">
        <v>39</v>
      </c>
      <c r="O1183" s="35" t="s">
        <v>49</v>
      </c>
      <c r="P1183" s="36" t="str">
        <f t="shared" si="308"/>
        <v>New Client</v>
      </c>
      <c r="Q1183" s="39" t="str">
        <f t="shared" si="4"/>
        <v>Yes</v>
      </c>
      <c r="R1183" s="40" t="str">
        <f t="shared" si="5"/>
        <v/>
      </c>
    </row>
    <row r="1184" ht="14.25" customHeight="1" spans="1:18">
      <c r="A1184" s="30" t="s">
        <v>1232</v>
      </c>
      <c r="B1184" s="17">
        <v>899</v>
      </c>
      <c r="C1184" s="17" t="s">
        <v>46</v>
      </c>
      <c r="D1184" s="17" t="s">
        <v>66</v>
      </c>
      <c r="E1184" s="17" t="s">
        <v>284</v>
      </c>
      <c r="F1184" s="31" t="str">
        <f>VLOOKUP(G1184,'Policy Type'!$A:$B,2,FALSE)</f>
        <v>Liability</v>
      </c>
      <c r="G1184" s="17" t="s">
        <v>86</v>
      </c>
      <c r="H1184" s="32">
        <v>45253</v>
      </c>
      <c r="I1184" s="32">
        <v>45618</v>
      </c>
      <c r="J1184" s="34">
        <v>5900000</v>
      </c>
      <c r="K1184" s="34">
        <f t="shared" si="306"/>
        <v>1062000</v>
      </c>
      <c r="L1184" s="34">
        <f t="shared" si="307"/>
        <v>6962000</v>
      </c>
      <c r="M1184" s="17">
        <f>L1184*0.05</f>
        <v>348100</v>
      </c>
      <c r="N1184" s="17" t="s">
        <v>39</v>
      </c>
      <c r="O1184" s="35" t="s">
        <v>49</v>
      </c>
      <c r="P1184" s="36" t="str">
        <f t="shared" si="308"/>
        <v>New Client</v>
      </c>
      <c r="Q1184" s="39" t="str">
        <f t="shared" si="4"/>
        <v>Yes</v>
      </c>
      <c r="R1184" s="40" t="str">
        <f t="shared" si="5"/>
        <v/>
      </c>
    </row>
    <row r="1185" ht="14.25" customHeight="1" spans="1:18">
      <c r="A1185" s="30" t="s">
        <v>1233</v>
      </c>
      <c r="B1185" s="17">
        <v>900</v>
      </c>
      <c r="C1185" s="17" t="s">
        <v>42</v>
      </c>
      <c r="D1185" s="17" t="s">
        <v>36</v>
      </c>
      <c r="E1185" s="17" t="s">
        <v>84</v>
      </c>
      <c r="F1185" s="31" t="str">
        <f>VLOOKUP(G1185,'Policy Type'!$A:$B,2,FALSE)</f>
        <v>Liability</v>
      </c>
      <c r="G1185" s="17" t="s">
        <v>86</v>
      </c>
      <c r="H1185" s="32">
        <v>45253</v>
      </c>
      <c r="I1185" s="32">
        <v>45618</v>
      </c>
      <c r="J1185" s="34">
        <v>1180000</v>
      </c>
      <c r="K1185" s="34">
        <f t="shared" si="306"/>
        <v>212400</v>
      </c>
      <c r="L1185" s="34">
        <f t="shared" si="307"/>
        <v>1392400</v>
      </c>
      <c r="M1185" s="17">
        <f>L1185*0.2</f>
        <v>278480</v>
      </c>
      <c r="N1185" s="17" t="s">
        <v>39</v>
      </c>
      <c r="O1185" s="35" t="s">
        <v>49</v>
      </c>
      <c r="P1185" s="36" t="str">
        <f t="shared" si="308"/>
        <v>Old Client</v>
      </c>
      <c r="Q1185" s="39" t="str">
        <f t="shared" si="4"/>
        <v>Yes</v>
      </c>
      <c r="R1185" s="40" t="str">
        <f t="shared" si="5"/>
        <v/>
      </c>
    </row>
    <row r="1186" ht="14.25" customHeight="1" spans="1:18">
      <c r="A1186" s="30" t="s">
        <v>1234</v>
      </c>
      <c r="B1186" s="17">
        <v>900</v>
      </c>
      <c r="C1186" s="17" t="s">
        <v>42</v>
      </c>
      <c r="D1186" s="17" t="s">
        <v>36</v>
      </c>
      <c r="E1186" s="17" t="s">
        <v>132</v>
      </c>
      <c r="F1186" s="31" t="str">
        <f>VLOOKUP(G1186,'Policy Type'!$A:$B,2,FALSE)</f>
        <v>Others</v>
      </c>
      <c r="G1186" s="17" t="s">
        <v>135</v>
      </c>
      <c r="H1186" s="32">
        <v>45253</v>
      </c>
      <c r="I1186" s="32">
        <v>45618</v>
      </c>
      <c r="J1186" s="34">
        <v>295000</v>
      </c>
      <c r="K1186" s="34">
        <f t="shared" si="306"/>
        <v>53100</v>
      </c>
      <c r="L1186" s="34">
        <f t="shared" si="307"/>
        <v>348100</v>
      </c>
      <c r="M1186" s="17">
        <f>L1186*0.15</f>
        <v>52215</v>
      </c>
      <c r="N1186" s="17" t="s">
        <v>39</v>
      </c>
      <c r="O1186" s="35" t="s">
        <v>49</v>
      </c>
      <c r="P1186" s="36" t="str">
        <f t="shared" si="308"/>
        <v>Old Client</v>
      </c>
      <c r="Q1186" s="39" t="str">
        <f t="shared" si="4"/>
        <v>Yes</v>
      </c>
      <c r="R1186" s="40" t="str">
        <f t="shared" si="5"/>
        <v>Cross-Sold</v>
      </c>
    </row>
    <row r="1187" ht="14.25" customHeight="1" spans="1:18">
      <c r="A1187" s="30" t="s">
        <v>1235</v>
      </c>
      <c r="B1187" s="17">
        <v>901</v>
      </c>
      <c r="C1187" s="17" t="s">
        <v>35</v>
      </c>
      <c r="D1187" s="17" t="s">
        <v>36</v>
      </c>
      <c r="E1187" s="17" t="s">
        <v>780</v>
      </c>
      <c r="F1187" s="31" t="str">
        <f>VLOOKUP(G1187,'Policy Type'!$A:$B,2,FALSE)</f>
        <v>Liability</v>
      </c>
      <c r="G1187" s="17" t="s">
        <v>38</v>
      </c>
      <c r="H1187" s="32">
        <v>45253</v>
      </c>
      <c r="I1187" s="32">
        <v>45618</v>
      </c>
      <c r="J1187" s="34">
        <v>381600</v>
      </c>
      <c r="K1187" s="34">
        <f t="shared" si="306"/>
        <v>68688</v>
      </c>
      <c r="L1187" s="34">
        <f t="shared" si="307"/>
        <v>450288</v>
      </c>
      <c r="M1187" s="17">
        <f t="shared" ref="M1187:M1188" si="326">L1187*0.2</f>
        <v>90057.6</v>
      </c>
      <c r="N1187" s="17" t="s">
        <v>39</v>
      </c>
      <c r="O1187" s="35" t="s">
        <v>49</v>
      </c>
      <c r="P1187" s="36" t="str">
        <f t="shared" si="308"/>
        <v>New Client</v>
      </c>
      <c r="Q1187" s="39" t="str">
        <f t="shared" si="4"/>
        <v>Yes</v>
      </c>
      <c r="R1187" s="40" t="str">
        <f t="shared" si="5"/>
        <v/>
      </c>
    </row>
    <row r="1188" ht="14.25" customHeight="1" spans="1:18">
      <c r="A1188" s="30" t="s">
        <v>1236</v>
      </c>
      <c r="B1188" s="17">
        <v>902</v>
      </c>
      <c r="C1188" s="17" t="s">
        <v>57</v>
      </c>
      <c r="D1188" s="17" t="s">
        <v>36</v>
      </c>
      <c r="E1188" s="17" t="s">
        <v>132</v>
      </c>
      <c r="F1188" s="31" t="str">
        <f>VLOOKUP(G1188,'Policy Type'!$A:$B,2,FALSE)</f>
        <v>Liability</v>
      </c>
      <c r="G1188" s="17" t="s">
        <v>101</v>
      </c>
      <c r="H1188" s="32">
        <v>45254</v>
      </c>
      <c r="I1188" s="32">
        <v>45619</v>
      </c>
      <c r="J1188" s="34">
        <v>1149900</v>
      </c>
      <c r="K1188" s="34">
        <f t="shared" si="306"/>
        <v>206982</v>
      </c>
      <c r="L1188" s="34">
        <f t="shared" si="307"/>
        <v>1356882</v>
      </c>
      <c r="M1188" s="17">
        <f t="shared" si="326"/>
        <v>271376.4</v>
      </c>
      <c r="N1188" s="17" t="s">
        <v>39</v>
      </c>
      <c r="O1188" s="35" t="s">
        <v>49</v>
      </c>
      <c r="P1188" s="36" t="str">
        <f t="shared" si="308"/>
        <v>Old Client</v>
      </c>
      <c r="Q1188" s="39" t="str">
        <f t="shared" si="4"/>
        <v>Yes</v>
      </c>
      <c r="R1188" s="40" t="str">
        <f t="shared" si="5"/>
        <v/>
      </c>
    </row>
    <row r="1189" ht="14.25" customHeight="1" spans="1:18">
      <c r="A1189" s="30" t="s">
        <v>1237</v>
      </c>
      <c r="B1189" s="17">
        <v>902</v>
      </c>
      <c r="C1189" s="17" t="s">
        <v>46</v>
      </c>
      <c r="D1189" s="17" t="s">
        <v>88</v>
      </c>
      <c r="E1189" s="17" t="s">
        <v>780</v>
      </c>
      <c r="F1189" s="31" t="str">
        <f>VLOOKUP(G1189,'Policy Type'!$A:$B,2,FALSE)</f>
        <v>Liability</v>
      </c>
      <c r="G1189" s="17" t="s">
        <v>38</v>
      </c>
      <c r="H1189" s="32">
        <v>45254</v>
      </c>
      <c r="I1189" s="32">
        <v>45283</v>
      </c>
      <c r="J1189" s="34">
        <v>67700</v>
      </c>
      <c r="K1189" s="34">
        <f t="shared" si="306"/>
        <v>12186</v>
      </c>
      <c r="L1189" s="34">
        <f t="shared" si="307"/>
        <v>79886</v>
      </c>
      <c r="M1189" s="17">
        <f>L1189*0.05</f>
        <v>3994.3</v>
      </c>
      <c r="N1189" s="17" t="s">
        <v>39</v>
      </c>
      <c r="O1189" s="35" t="s">
        <v>49</v>
      </c>
      <c r="P1189" s="36" t="str">
        <f t="shared" si="308"/>
        <v>Old Client</v>
      </c>
      <c r="Q1189" s="39" t="str">
        <f t="shared" si="4"/>
        <v>Yes</v>
      </c>
      <c r="R1189" s="40" t="str">
        <f t="shared" si="5"/>
        <v/>
      </c>
    </row>
    <row r="1190" ht="14.25" customHeight="1" spans="1:18">
      <c r="A1190" s="30" t="s">
        <v>1238</v>
      </c>
      <c r="B1190" s="17">
        <v>814</v>
      </c>
      <c r="C1190" s="17" t="s">
        <v>42</v>
      </c>
      <c r="D1190" s="17" t="s">
        <v>36</v>
      </c>
      <c r="E1190" s="17" t="s">
        <v>43</v>
      </c>
      <c r="F1190" s="31" t="str">
        <f>VLOOKUP(G1190,'Policy Type'!$A:$B,2,FALSE)</f>
        <v>P&amp;C</v>
      </c>
      <c r="G1190" s="17" t="s">
        <v>98</v>
      </c>
      <c r="H1190" s="32">
        <v>45254</v>
      </c>
      <c r="I1190" s="32">
        <v>45619</v>
      </c>
      <c r="J1190" s="34">
        <v>930200</v>
      </c>
      <c r="K1190" s="34">
        <f t="shared" si="306"/>
        <v>167436</v>
      </c>
      <c r="L1190" s="34">
        <f t="shared" si="307"/>
        <v>1097636</v>
      </c>
      <c r="M1190" s="17">
        <f t="shared" ref="M1190:M1191" si="327">L1190*0.2</f>
        <v>219527.2</v>
      </c>
      <c r="N1190" s="17" t="s">
        <v>39</v>
      </c>
      <c r="O1190" s="35" t="s">
        <v>49</v>
      </c>
      <c r="P1190" s="36" t="str">
        <f t="shared" si="308"/>
        <v>New Client</v>
      </c>
      <c r="Q1190" s="39" t="str">
        <f t="shared" si="4"/>
        <v>No</v>
      </c>
      <c r="R1190" s="40" t="str">
        <f t="shared" si="5"/>
        <v/>
      </c>
    </row>
    <row r="1191" ht="14.25" customHeight="1" spans="1:18">
      <c r="A1191" s="30" t="s">
        <v>1239</v>
      </c>
      <c r="B1191" s="17">
        <v>903</v>
      </c>
      <c r="C1191" s="17" t="s">
        <v>35</v>
      </c>
      <c r="D1191" s="17" t="s">
        <v>36</v>
      </c>
      <c r="E1191" s="17" t="s">
        <v>43</v>
      </c>
      <c r="F1191" s="31" t="str">
        <f>VLOOKUP(G1191,'Policy Type'!$A:$B,2,FALSE)</f>
        <v>P&amp;C</v>
      </c>
      <c r="G1191" s="17" t="s">
        <v>44</v>
      </c>
      <c r="H1191" s="32">
        <v>45254</v>
      </c>
      <c r="I1191" s="32">
        <v>45619</v>
      </c>
      <c r="J1191" s="34">
        <v>63700</v>
      </c>
      <c r="K1191" s="34">
        <f t="shared" si="306"/>
        <v>11466</v>
      </c>
      <c r="L1191" s="34">
        <f t="shared" si="307"/>
        <v>75166</v>
      </c>
      <c r="M1191" s="17">
        <f t="shared" si="327"/>
        <v>15033.2</v>
      </c>
      <c r="N1191" s="17" t="s">
        <v>39</v>
      </c>
      <c r="O1191" s="35" t="s">
        <v>49</v>
      </c>
      <c r="P1191" s="36" t="str">
        <f t="shared" si="308"/>
        <v>New Client</v>
      </c>
      <c r="Q1191" s="39" t="str">
        <f t="shared" si="4"/>
        <v>No</v>
      </c>
      <c r="R1191" s="40" t="str">
        <f t="shared" si="5"/>
        <v/>
      </c>
    </row>
    <row r="1192" ht="14.25" customHeight="1" spans="1:18">
      <c r="A1192" s="30" t="s">
        <v>1240</v>
      </c>
      <c r="B1192" s="17">
        <v>904</v>
      </c>
      <c r="C1192" s="17" t="s">
        <v>35</v>
      </c>
      <c r="D1192" s="17" t="s">
        <v>36</v>
      </c>
      <c r="E1192" s="17" t="s">
        <v>37</v>
      </c>
      <c r="F1192" s="31" t="str">
        <f>VLOOKUP(G1192,'Policy Type'!$A:$B,2,FALSE)</f>
        <v>Others</v>
      </c>
      <c r="G1192" s="17" t="s">
        <v>152</v>
      </c>
      <c r="H1192" s="32">
        <v>45259</v>
      </c>
      <c r="I1192" s="32">
        <v>45624</v>
      </c>
      <c r="J1192" s="34">
        <v>2429100</v>
      </c>
      <c r="K1192" s="34">
        <f t="shared" si="306"/>
        <v>437238</v>
      </c>
      <c r="L1192" s="34">
        <f t="shared" si="307"/>
        <v>2866338</v>
      </c>
      <c r="M1192" s="17">
        <f>L1192*0.15</f>
        <v>429950.7</v>
      </c>
      <c r="N1192" s="17" t="s">
        <v>52</v>
      </c>
      <c r="O1192" s="35" t="s">
        <v>53</v>
      </c>
      <c r="P1192" s="36" t="str">
        <f t="shared" si="308"/>
        <v>Old Client</v>
      </c>
      <c r="Q1192" s="39" t="str">
        <f t="shared" si="4"/>
        <v>Yes</v>
      </c>
      <c r="R1192" s="40" t="str">
        <f t="shared" si="5"/>
        <v>Cross-Sold</v>
      </c>
    </row>
    <row r="1193" ht="14.25" customHeight="1" spans="1:18">
      <c r="A1193" s="30" t="s">
        <v>1241</v>
      </c>
      <c r="B1193" s="17">
        <v>904</v>
      </c>
      <c r="C1193" s="17" t="s">
        <v>35</v>
      </c>
      <c r="D1193" s="17" t="s">
        <v>36</v>
      </c>
      <c r="E1193" s="17" t="s">
        <v>780</v>
      </c>
      <c r="F1193" s="31" t="str">
        <f>VLOOKUP(G1193,'Policy Type'!$A:$B,2,FALSE)</f>
        <v>Liability</v>
      </c>
      <c r="G1193" s="17" t="s">
        <v>38</v>
      </c>
      <c r="H1193" s="32">
        <v>45254</v>
      </c>
      <c r="I1193" s="32">
        <v>45283</v>
      </c>
      <c r="J1193" s="34">
        <v>59700</v>
      </c>
      <c r="K1193" s="34">
        <f t="shared" si="306"/>
        <v>10746</v>
      </c>
      <c r="L1193" s="34">
        <f t="shared" si="307"/>
        <v>70446</v>
      </c>
      <c r="M1193" s="17">
        <f t="shared" ref="M1193:M1194" si="328">L1193*0.2</f>
        <v>14089.2</v>
      </c>
      <c r="N1193" s="17" t="s">
        <v>39</v>
      </c>
      <c r="O1193" s="35" t="s">
        <v>49</v>
      </c>
      <c r="P1193" s="36" t="str">
        <f t="shared" si="308"/>
        <v>Old Client</v>
      </c>
      <c r="Q1193" s="39" t="str">
        <f t="shared" si="4"/>
        <v>Yes</v>
      </c>
      <c r="R1193" s="40" t="str">
        <f t="shared" si="5"/>
        <v/>
      </c>
    </row>
    <row r="1194" ht="14.25" customHeight="1" spans="1:18">
      <c r="A1194" s="30" t="s">
        <v>1242</v>
      </c>
      <c r="B1194" s="17">
        <v>411</v>
      </c>
      <c r="C1194" s="17" t="s">
        <v>42</v>
      </c>
      <c r="D1194" s="17" t="s">
        <v>36</v>
      </c>
      <c r="E1194" s="17" t="s">
        <v>78</v>
      </c>
      <c r="F1194" s="31" t="str">
        <f>VLOOKUP(G1194,'Policy Type'!$A:$B,2,FALSE)</f>
        <v>Liability</v>
      </c>
      <c r="G1194" s="17" t="s">
        <v>121</v>
      </c>
      <c r="H1194" s="32">
        <v>45254</v>
      </c>
      <c r="I1194" s="32">
        <v>45619</v>
      </c>
      <c r="J1194" s="34">
        <v>200000</v>
      </c>
      <c r="K1194" s="34">
        <f t="shared" si="306"/>
        <v>36000</v>
      </c>
      <c r="L1194" s="34">
        <f t="shared" si="307"/>
        <v>236000</v>
      </c>
      <c r="M1194" s="17">
        <f t="shared" si="328"/>
        <v>47200</v>
      </c>
      <c r="N1194" s="17" t="s">
        <v>39</v>
      </c>
      <c r="O1194" s="35" t="s">
        <v>49</v>
      </c>
      <c r="P1194" s="36" t="str">
        <f t="shared" si="308"/>
        <v>Old Client</v>
      </c>
      <c r="Q1194" s="39" t="str">
        <f t="shared" si="4"/>
        <v>Yes</v>
      </c>
      <c r="R1194" s="40" t="str">
        <f t="shared" si="5"/>
        <v/>
      </c>
    </row>
    <row r="1195" ht="14.25" customHeight="1" spans="1:18">
      <c r="A1195" s="30" t="s">
        <v>1243</v>
      </c>
      <c r="B1195" s="17">
        <v>905</v>
      </c>
      <c r="C1195" s="17" t="s">
        <v>35</v>
      </c>
      <c r="D1195" s="17" t="s">
        <v>36</v>
      </c>
      <c r="E1195" s="17" t="s">
        <v>132</v>
      </c>
      <c r="F1195" s="31" t="str">
        <f>VLOOKUP(G1195,'Policy Type'!$A:$B,2,FALSE)</f>
        <v>Others</v>
      </c>
      <c r="G1195" s="17" t="s">
        <v>111</v>
      </c>
      <c r="H1195" s="32">
        <v>45261</v>
      </c>
      <c r="I1195" s="32">
        <v>45626</v>
      </c>
      <c r="J1195" s="34">
        <v>491000</v>
      </c>
      <c r="K1195" s="34">
        <f t="shared" si="306"/>
        <v>88380</v>
      </c>
      <c r="L1195" s="34">
        <f t="shared" si="307"/>
        <v>579380</v>
      </c>
      <c r="M1195" s="17">
        <f t="shared" ref="M1195:M1199" si="329">L1195*0.15</f>
        <v>86907</v>
      </c>
      <c r="N1195" s="17" t="s">
        <v>52</v>
      </c>
      <c r="O1195" s="35" t="s">
        <v>49</v>
      </c>
      <c r="P1195" s="36" t="str">
        <f t="shared" si="308"/>
        <v>New Client</v>
      </c>
      <c r="Q1195" s="39" t="str">
        <f t="shared" si="4"/>
        <v>No</v>
      </c>
      <c r="R1195" s="40" t="str">
        <f t="shared" si="5"/>
        <v/>
      </c>
    </row>
    <row r="1196" ht="14.25" customHeight="1" spans="1:18">
      <c r="A1196" s="30" t="s">
        <v>1244</v>
      </c>
      <c r="B1196" s="17">
        <v>906</v>
      </c>
      <c r="C1196" s="17" t="s">
        <v>35</v>
      </c>
      <c r="D1196" s="17" t="s">
        <v>36</v>
      </c>
      <c r="E1196" s="17" t="s">
        <v>132</v>
      </c>
      <c r="F1196" s="31" t="str">
        <f>VLOOKUP(G1196,'Policy Type'!$A:$B,2,FALSE)</f>
        <v>Others</v>
      </c>
      <c r="G1196" s="17" t="s">
        <v>111</v>
      </c>
      <c r="H1196" s="32">
        <v>45261</v>
      </c>
      <c r="I1196" s="32">
        <v>45626</v>
      </c>
      <c r="J1196" s="34">
        <v>491000</v>
      </c>
      <c r="K1196" s="34">
        <f t="shared" si="306"/>
        <v>88380</v>
      </c>
      <c r="L1196" s="34">
        <f t="shared" si="307"/>
        <v>579380</v>
      </c>
      <c r="M1196" s="17">
        <f t="shared" si="329"/>
        <v>86907</v>
      </c>
      <c r="N1196" s="17" t="s">
        <v>52</v>
      </c>
      <c r="O1196" s="35" t="s">
        <v>49</v>
      </c>
      <c r="P1196" s="36" t="str">
        <f t="shared" si="308"/>
        <v>New Client</v>
      </c>
      <c r="Q1196" s="39" t="str">
        <f t="shared" si="4"/>
        <v>No</v>
      </c>
      <c r="R1196" s="40" t="str">
        <f t="shared" si="5"/>
        <v/>
      </c>
    </row>
    <row r="1197" ht="14.25" customHeight="1" spans="1:18">
      <c r="A1197" s="30" t="s">
        <v>1245</v>
      </c>
      <c r="B1197" s="17">
        <v>907</v>
      </c>
      <c r="C1197" s="17" t="s">
        <v>35</v>
      </c>
      <c r="D1197" s="17" t="s">
        <v>36</v>
      </c>
      <c r="E1197" s="17" t="s">
        <v>132</v>
      </c>
      <c r="F1197" s="31" t="str">
        <f>VLOOKUP(G1197,'Policy Type'!$A:$B,2,FALSE)</f>
        <v>Others</v>
      </c>
      <c r="G1197" s="17" t="s">
        <v>111</v>
      </c>
      <c r="H1197" s="32">
        <v>45261</v>
      </c>
      <c r="I1197" s="32">
        <v>45626</v>
      </c>
      <c r="J1197" s="34">
        <v>427300</v>
      </c>
      <c r="K1197" s="34">
        <f t="shared" si="306"/>
        <v>76914</v>
      </c>
      <c r="L1197" s="34">
        <f t="shared" si="307"/>
        <v>504214</v>
      </c>
      <c r="M1197" s="17">
        <f t="shared" si="329"/>
        <v>75632.1</v>
      </c>
      <c r="N1197" s="17" t="s">
        <v>52</v>
      </c>
      <c r="O1197" s="35" t="s">
        <v>49</v>
      </c>
      <c r="P1197" s="36" t="str">
        <f t="shared" si="308"/>
        <v>Old Client</v>
      </c>
      <c r="Q1197" s="39" t="str">
        <f t="shared" si="4"/>
        <v>No</v>
      </c>
      <c r="R1197" s="40" t="str">
        <f t="shared" si="5"/>
        <v/>
      </c>
    </row>
    <row r="1198" ht="14.25" customHeight="1" spans="1:18">
      <c r="A1198" s="30" t="s">
        <v>1246</v>
      </c>
      <c r="B1198" s="17">
        <v>908</v>
      </c>
      <c r="C1198" s="17" t="s">
        <v>57</v>
      </c>
      <c r="D1198" s="17" t="s">
        <v>36</v>
      </c>
      <c r="E1198" s="17" t="s">
        <v>132</v>
      </c>
      <c r="F1198" s="31" t="str">
        <f>VLOOKUP(G1198,'Policy Type'!$A:$B,2,FALSE)</f>
        <v>Others</v>
      </c>
      <c r="G1198" s="17" t="s">
        <v>111</v>
      </c>
      <c r="H1198" s="32">
        <v>45261</v>
      </c>
      <c r="I1198" s="32">
        <v>45626</v>
      </c>
      <c r="J1198" s="34">
        <v>427300</v>
      </c>
      <c r="K1198" s="34">
        <f t="shared" si="306"/>
        <v>76914</v>
      </c>
      <c r="L1198" s="34">
        <f t="shared" si="307"/>
        <v>504214</v>
      </c>
      <c r="M1198" s="17">
        <f t="shared" si="329"/>
        <v>75632.1</v>
      </c>
      <c r="N1198" s="17" t="s">
        <v>52</v>
      </c>
      <c r="O1198" s="35" t="s">
        <v>49</v>
      </c>
      <c r="P1198" s="36" t="str">
        <f t="shared" si="308"/>
        <v>Old Client</v>
      </c>
      <c r="Q1198" s="39" t="str">
        <f t="shared" si="4"/>
        <v>Yes</v>
      </c>
      <c r="R1198" s="40" t="str">
        <f t="shared" si="5"/>
        <v>Cross-Sold</v>
      </c>
    </row>
    <row r="1199" ht="14.25" customHeight="1" spans="1:18">
      <c r="A1199" s="30" t="s">
        <v>1247</v>
      </c>
      <c r="B1199" s="17">
        <v>909</v>
      </c>
      <c r="C1199" s="17" t="s">
        <v>35</v>
      </c>
      <c r="D1199" s="17" t="s">
        <v>36</v>
      </c>
      <c r="E1199" s="17" t="s">
        <v>132</v>
      </c>
      <c r="F1199" s="31" t="str">
        <f>VLOOKUP(G1199,'Policy Type'!$A:$B,2,FALSE)</f>
        <v>Others</v>
      </c>
      <c r="G1199" s="17" t="s">
        <v>111</v>
      </c>
      <c r="H1199" s="32">
        <v>45261</v>
      </c>
      <c r="I1199" s="32">
        <v>45626</v>
      </c>
      <c r="J1199" s="34">
        <v>427300</v>
      </c>
      <c r="K1199" s="34">
        <f t="shared" si="306"/>
        <v>76914</v>
      </c>
      <c r="L1199" s="34">
        <f t="shared" si="307"/>
        <v>504214</v>
      </c>
      <c r="M1199" s="17">
        <f t="shared" si="329"/>
        <v>75632.1</v>
      </c>
      <c r="N1199" s="17" t="s">
        <v>52</v>
      </c>
      <c r="O1199" s="35" t="s">
        <v>49</v>
      </c>
      <c r="P1199" s="36" t="str">
        <f t="shared" si="308"/>
        <v>Old Client</v>
      </c>
      <c r="Q1199" s="39" t="str">
        <f t="shared" si="4"/>
        <v>Yes</v>
      </c>
      <c r="R1199" s="40" t="str">
        <f t="shared" si="5"/>
        <v>Cross-Sold</v>
      </c>
    </row>
    <row r="1200" ht="14.25" customHeight="1" spans="1:18">
      <c r="A1200" s="30" t="s">
        <v>1248</v>
      </c>
      <c r="B1200" s="17">
        <v>910</v>
      </c>
      <c r="C1200" s="17" t="s">
        <v>46</v>
      </c>
      <c r="D1200" s="17" t="s">
        <v>76</v>
      </c>
      <c r="E1200" s="17" t="s">
        <v>132</v>
      </c>
      <c r="F1200" s="31" t="str">
        <f>VLOOKUP(G1200,'Policy Type'!$A:$B,2,FALSE)</f>
        <v>Others</v>
      </c>
      <c r="G1200" s="17" t="s">
        <v>111</v>
      </c>
      <c r="H1200" s="32">
        <v>45261</v>
      </c>
      <c r="I1200" s="32">
        <v>45626</v>
      </c>
      <c r="J1200" s="34">
        <v>427300</v>
      </c>
      <c r="K1200" s="34">
        <f t="shared" si="306"/>
        <v>76914</v>
      </c>
      <c r="L1200" s="34">
        <f t="shared" si="307"/>
        <v>504214</v>
      </c>
      <c r="M1200" s="17">
        <f>L1200*0.05</f>
        <v>25210.7</v>
      </c>
      <c r="N1200" s="17" t="s">
        <v>52</v>
      </c>
      <c r="O1200" s="35" t="s">
        <v>49</v>
      </c>
      <c r="P1200" s="36" t="str">
        <f t="shared" si="308"/>
        <v>New Client</v>
      </c>
      <c r="Q1200" s="39" t="str">
        <f t="shared" si="4"/>
        <v>No</v>
      </c>
      <c r="R1200" s="40" t="str">
        <f t="shared" si="5"/>
        <v/>
      </c>
    </row>
    <row r="1201" ht="14.25" customHeight="1" spans="1:18">
      <c r="A1201" s="30" t="s">
        <v>1249</v>
      </c>
      <c r="B1201" s="17">
        <v>911</v>
      </c>
      <c r="C1201" s="17" t="s">
        <v>35</v>
      </c>
      <c r="D1201" s="17" t="s">
        <v>36</v>
      </c>
      <c r="E1201" s="17" t="s">
        <v>132</v>
      </c>
      <c r="F1201" s="31" t="str">
        <f>VLOOKUP(G1201,'Policy Type'!$A:$B,2,FALSE)</f>
        <v>Others</v>
      </c>
      <c r="G1201" s="17" t="s">
        <v>111</v>
      </c>
      <c r="H1201" s="32">
        <v>45261</v>
      </c>
      <c r="I1201" s="32">
        <v>45626</v>
      </c>
      <c r="J1201" s="34">
        <v>491000</v>
      </c>
      <c r="K1201" s="34">
        <f t="shared" si="306"/>
        <v>88380</v>
      </c>
      <c r="L1201" s="34">
        <f t="shared" si="307"/>
        <v>579380</v>
      </c>
      <c r="M1201" s="17">
        <f>L1201*0.15</f>
        <v>86907</v>
      </c>
      <c r="N1201" s="17" t="s">
        <v>52</v>
      </c>
      <c r="O1201" s="35" t="s">
        <v>49</v>
      </c>
      <c r="P1201" s="36" t="str">
        <f t="shared" si="308"/>
        <v>Old Client</v>
      </c>
      <c r="Q1201" s="39" t="str">
        <f t="shared" si="4"/>
        <v>Yes</v>
      </c>
      <c r="R1201" s="40" t="str">
        <f t="shared" si="5"/>
        <v>Cross-Sold</v>
      </c>
    </row>
    <row r="1202" ht="14.25" customHeight="1" spans="1:18">
      <c r="A1202" s="30" t="s">
        <v>1250</v>
      </c>
      <c r="B1202" s="17">
        <v>912</v>
      </c>
      <c r="C1202" s="17" t="s">
        <v>46</v>
      </c>
      <c r="D1202" s="17" t="s">
        <v>47</v>
      </c>
      <c r="E1202" s="17" t="s">
        <v>780</v>
      </c>
      <c r="F1202" s="31" t="str">
        <f>VLOOKUP(G1202,'Policy Type'!$A:$B,2,FALSE)</f>
        <v>Liability</v>
      </c>
      <c r="G1202" s="17" t="s">
        <v>38</v>
      </c>
      <c r="H1202" s="32">
        <v>45254</v>
      </c>
      <c r="I1202" s="32">
        <v>45619</v>
      </c>
      <c r="J1202" s="34">
        <v>152800</v>
      </c>
      <c r="K1202" s="34">
        <f t="shared" si="306"/>
        <v>27504</v>
      </c>
      <c r="L1202" s="34">
        <f t="shared" si="307"/>
        <v>180304</v>
      </c>
      <c r="M1202" s="17">
        <f>L1202*0.05</f>
        <v>9015.2</v>
      </c>
      <c r="N1202" s="17" t="s">
        <v>39</v>
      </c>
      <c r="O1202" s="35" t="s">
        <v>49</v>
      </c>
      <c r="P1202" s="36" t="str">
        <f t="shared" si="308"/>
        <v>New Client</v>
      </c>
      <c r="Q1202" s="39" t="str">
        <f t="shared" si="4"/>
        <v>Yes</v>
      </c>
      <c r="R1202" s="40" t="str">
        <f t="shared" si="5"/>
        <v/>
      </c>
    </row>
    <row r="1203" ht="14.25" customHeight="1" spans="1:18">
      <c r="A1203" s="30" t="s">
        <v>1251</v>
      </c>
      <c r="B1203" s="17">
        <v>913</v>
      </c>
      <c r="C1203" s="17" t="s">
        <v>42</v>
      </c>
      <c r="D1203" s="17" t="s">
        <v>36</v>
      </c>
      <c r="E1203" s="17" t="s">
        <v>43</v>
      </c>
      <c r="F1203" s="31" t="str">
        <f>VLOOKUP(G1203,'Policy Type'!$A:$B,2,FALSE)</f>
        <v>Others</v>
      </c>
      <c r="G1203" s="17" t="s">
        <v>160</v>
      </c>
      <c r="H1203" s="32">
        <v>45257</v>
      </c>
      <c r="I1203" s="32">
        <v>45622</v>
      </c>
      <c r="J1203" s="34">
        <v>1883300</v>
      </c>
      <c r="K1203" s="34">
        <f t="shared" si="306"/>
        <v>338994</v>
      </c>
      <c r="L1203" s="34">
        <f t="shared" si="307"/>
        <v>2222294</v>
      </c>
      <c r="M1203" s="17">
        <f>L1203*0.15</f>
        <v>333344.1</v>
      </c>
      <c r="N1203" s="17" t="s">
        <v>52</v>
      </c>
      <c r="O1203" s="35" t="s">
        <v>53</v>
      </c>
      <c r="P1203" s="36" t="str">
        <f t="shared" si="308"/>
        <v>New Client</v>
      </c>
      <c r="Q1203" s="39" t="str">
        <f t="shared" si="4"/>
        <v>No</v>
      </c>
      <c r="R1203" s="40" t="str">
        <f t="shared" si="5"/>
        <v/>
      </c>
    </row>
    <row r="1204" ht="14.25" customHeight="1" spans="1:18">
      <c r="A1204" s="30" t="s">
        <v>1252</v>
      </c>
      <c r="B1204" s="17">
        <v>914</v>
      </c>
      <c r="C1204" s="17" t="s">
        <v>57</v>
      </c>
      <c r="D1204" s="17" t="s">
        <v>36</v>
      </c>
      <c r="E1204" s="17" t="s">
        <v>37</v>
      </c>
      <c r="F1204" s="31" t="str">
        <f>VLOOKUP(G1204,'Policy Type'!$A:$B,2,FALSE)</f>
        <v>Liability</v>
      </c>
      <c r="G1204" s="17" t="s">
        <v>38</v>
      </c>
      <c r="H1204" s="32">
        <v>45254</v>
      </c>
      <c r="I1204" s="32">
        <v>45619</v>
      </c>
      <c r="J1204" s="34">
        <v>349000</v>
      </c>
      <c r="K1204" s="34">
        <f t="shared" si="306"/>
        <v>62820</v>
      </c>
      <c r="L1204" s="34">
        <f t="shared" si="307"/>
        <v>411820</v>
      </c>
      <c r="M1204" s="17">
        <f t="shared" ref="M1204:M1206" si="330">L1204*0.2</f>
        <v>82364</v>
      </c>
      <c r="N1204" s="17" t="s">
        <v>39</v>
      </c>
      <c r="O1204" s="35" t="s">
        <v>49</v>
      </c>
      <c r="P1204" s="36" t="str">
        <f t="shared" si="308"/>
        <v>New Client</v>
      </c>
      <c r="Q1204" s="39" t="str">
        <f t="shared" si="4"/>
        <v>Yes</v>
      </c>
      <c r="R1204" s="40" t="str">
        <f t="shared" si="5"/>
        <v/>
      </c>
    </row>
    <row r="1205" ht="14.25" customHeight="1" spans="1:18">
      <c r="A1205" s="30" t="s">
        <v>1253</v>
      </c>
      <c r="B1205" s="17">
        <v>915</v>
      </c>
      <c r="C1205" s="17" t="s">
        <v>42</v>
      </c>
      <c r="D1205" s="17" t="s">
        <v>36</v>
      </c>
      <c r="E1205" s="17" t="s">
        <v>78</v>
      </c>
      <c r="F1205" s="31" t="str">
        <f>VLOOKUP(G1205,'Policy Type'!$A:$B,2,FALSE)</f>
        <v>Liability</v>
      </c>
      <c r="G1205" s="17" t="s">
        <v>101</v>
      </c>
      <c r="H1205" s="32">
        <v>45257</v>
      </c>
      <c r="I1205" s="32">
        <v>45622</v>
      </c>
      <c r="J1205" s="34">
        <v>30000000</v>
      </c>
      <c r="K1205" s="34">
        <f t="shared" si="306"/>
        <v>5400000</v>
      </c>
      <c r="L1205" s="34">
        <f t="shared" si="307"/>
        <v>35400000</v>
      </c>
      <c r="M1205" s="17">
        <f t="shared" si="330"/>
        <v>7080000</v>
      </c>
      <c r="N1205" s="17" t="s">
        <v>39</v>
      </c>
      <c r="O1205" s="35" t="s">
        <v>53</v>
      </c>
      <c r="P1205" s="36" t="str">
        <f t="shared" si="308"/>
        <v>New Client</v>
      </c>
      <c r="Q1205" s="39" t="str">
        <f t="shared" si="4"/>
        <v>Yes</v>
      </c>
      <c r="R1205" s="40" t="str">
        <f t="shared" si="5"/>
        <v/>
      </c>
    </row>
    <row r="1206" ht="14.25" customHeight="1" spans="1:18">
      <c r="A1206" s="30" t="s">
        <v>1254</v>
      </c>
      <c r="B1206" s="17">
        <v>916</v>
      </c>
      <c r="C1206" s="17" t="s">
        <v>57</v>
      </c>
      <c r="D1206" s="17" t="s">
        <v>36</v>
      </c>
      <c r="E1206" s="17" t="s">
        <v>780</v>
      </c>
      <c r="F1206" s="31" t="str">
        <f>VLOOKUP(G1206,'Policy Type'!$A:$B,2,FALSE)</f>
        <v>Liability</v>
      </c>
      <c r="G1206" s="17" t="s">
        <v>38</v>
      </c>
      <c r="H1206" s="32">
        <v>45257</v>
      </c>
      <c r="I1206" s="32">
        <v>45408</v>
      </c>
      <c r="J1206" s="34">
        <v>173300</v>
      </c>
      <c r="K1206" s="34">
        <f t="shared" si="306"/>
        <v>31194</v>
      </c>
      <c r="L1206" s="34">
        <f t="shared" si="307"/>
        <v>204494</v>
      </c>
      <c r="M1206" s="17">
        <f t="shared" si="330"/>
        <v>40898.8</v>
      </c>
      <c r="N1206" s="17" t="s">
        <v>39</v>
      </c>
      <c r="O1206" s="35" t="s">
        <v>49</v>
      </c>
      <c r="P1206" s="36" t="str">
        <f t="shared" si="308"/>
        <v>Old Client</v>
      </c>
      <c r="Q1206" s="39" t="str">
        <f t="shared" si="4"/>
        <v>Yes</v>
      </c>
      <c r="R1206" s="40" t="str">
        <f t="shared" si="5"/>
        <v/>
      </c>
    </row>
    <row r="1207" ht="14.25" customHeight="1" spans="1:18">
      <c r="A1207" s="30" t="s">
        <v>1255</v>
      </c>
      <c r="B1207" s="17">
        <v>59</v>
      </c>
      <c r="C1207" s="17" t="s">
        <v>46</v>
      </c>
      <c r="D1207" s="17" t="s">
        <v>47</v>
      </c>
      <c r="E1207" s="17" t="s">
        <v>780</v>
      </c>
      <c r="F1207" s="31" t="str">
        <f>VLOOKUP(G1207,'Policy Type'!$A:$B,2,FALSE)</f>
        <v>Liability</v>
      </c>
      <c r="G1207" s="17" t="s">
        <v>38</v>
      </c>
      <c r="H1207" s="32">
        <v>45257</v>
      </c>
      <c r="I1207" s="32">
        <v>45286</v>
      </c>
      <c r="J1207" s="34">
        <v>60000</v>
      </c>
      <c r="K1207" s="34">
        <f t="shared" si="306"/>
        <v>10800</v>
      </c>
      <c r="L1207" s="34">
        <f t="shared" si="307"/>
        <v>70800</v>
      </c>
      <c r="M1207" s="17">
        <f>L1207*0.05</f>
        <v>3540</v>
      </c>
      <c r="N1207" s="17" t="s">
        <v>39</v>
      </c>
      <c r="O1207" s="35" t="s">
        <v>49</v>
      </c>
      <c r="P1207" s="36" t="str">
        <f t="shared" si="308"/>
        <v>Old Client</v>
      </c>
      <c r="Q1207" s="39" t="str">
        <f t="shared" si="4"/>
        <v>Yes</v>
      </c>
      <c r="R1207" s="40" t="str">
        <f t="shared" si="5"/>
        <v/>
      </c>
    </row>
    <row r="1208" ht="14.25" customHeight="1" spans="1:18">
      <c r="A1208" s="30" t="s">
        <v>1256</v>
      </c>
      <c r="B1208" s="17">
        <v>917</v>
      </c>
      <c r="C1208" s="17" t="s">
        <v>35</v>
      </c>
      <c r="D1208" s="17" t="s">
        <v>36</v>
      </c>
      <c r="E1208" s="17" t="s">
        <v>780</v>
      </c>
      <c r="F1208" s="31" t="str">
        <f>VLOOKUP(G1208,'Policy Type'!$A:$B,2,FALSE)</f>
        <v>Liability</v>
      </c>
      <c r="G1208" s="17" t="s">
        <v>38</v>
      </c>
      <c r="H1208" s="32">
        <v>45257</v>
      </c>
      <c r="I1208" s="32">
        <v>45317</v>
      </c>
      <c r="J1208" s="34">
        <v>65100</v>
      </c>
      <c r="K1208" s="34">
        <f t="shared" si="306"/>
        <v>11718</v>
      </c>
      <c r="L1208" s="34">
        <f t="shared" si="307"/>
        <v>76818</v>
      </c>
      <c r="M1208" s="17">
        <f>L1208*0.2</f>
        <v>15363.6</v>
      </c>
      <c r="N1208" s="17" t="s">
        <v>39</v>
      </c>
      <c r="O1208" s="35" t="s">
        <v>49</v>
      </c>
      <c r="P1208" s="36" t="str">
        <f t="shared" si="308"/>
        <v>New Client</v>
      </c>
      <c r="Q1208" s="39" t="str">
        <f t="shared" si="4"/>
        <v>Yes</v>
      </c>
      <c r="R1208" s="40" t="str">
        <f t="shared" si="5"/>
        <v/>
      </c>
    </row>
    <row r="1209" ht="14.25" customHeight="1" spans="1:18">
      <c r="A1209" s="30" t="s">
        <v>1257</v>
      </c>
      <c r="B1209" s="17">
        <v>918</v>
      </c>
      <c r="C1209" s="17" t="s">
        <v>46</v>
      </c>
      <c r="D1209" s="17" t="s">
        <v>88</v>
      </c>
      <c r="E1209" s="17" t="s">
        <v>37</v>
      </c>
      <c r="F1209" s="31" t="str">
        <f>VLOOKUP(G1209,'Policy Type'!$A:$B,2,FALSE)</f>
        <v>P&amp;C</v>
      </c>
      <c r="G1209" s="17" t="s">
        <v>48</v>
      </c>
      <c r="H1209" s="32">
        <v>45260</v>
      </c>
      <c r="I1209" s="32">
        <v>45625</v>
      </c>
      <c r="J1209" s="34">
        <v>1770100</v>
      </c>
      <c r="K1209" s="34">
        <f t="shared" si="306"/>
        <v>318618</v>
      </c>
      <c r="L1209" s="34">
        <f t="shared" si="307"/>
        <v>2088718</v>
      </c>
      <c r="M1209" s="17">
        <f>L1209*0.05</f>
        <v>104435.9</v>
      </c>
      <c r="N1209" s="17" t="s">
        <v>39</v>
      </c>
      <c r="O1209" s="35" t="s">
        <v>53</v>
      </c>
      <c r="P1209" s="36" t="str">
        <f t="shared" si="308"/>
        <v>New Client</v>
      </c>
      <c r="Q1209" s="39" t="str">
        <f t="shared" si="4"/>
        <v>No</v>
      </c>
      <c r="R1209" s="40" t="str">
        <f t="shared" si="5"/>
        <v/>
      </c>
    </row>
    <row r="1210" ht="14.25" customHeight="1" spans="1:18">
      <c r="A1210" s="30" t="s">
        <v>1258</v>
      </c>
      <c r="B1210" s="17">
        <v>584</v>
      </c>
      <c r="C1210" s="17" t="s">
        <v>57</v>
      </c>
      <c r="D1210" s="17" t="s">
        <v>36</v>
      </c>
      <c r="E1210" s="17" t="s">
        <v>37</v>
      </c>
      <c r="F1210" s="31" t="str">
        <f>VLOOKUP(G1210,'Policy Type'!$A:$B,2,FALSE)</f>
        <v>Others</v>
      </c>
      <c r="G1210" s="17" t="s">
        <v>129</v>
      </c>
      <c r="H1210" s="32">
        <v>45258</v>
      </c>
      <c r="I1210" s="32">
        <v>45623</v>
      </c>
      <c r="J1210" s="34">
        <v>782300</v>
      </c>
      <c r="K1210" s="34">
        <f t="shared" si="306"/>
        <v>140814</v>
      </c>
      <c r="L1210" s="34">
        <f t="shared" si="307"/>
        <v>923114</v>
      </c>
      <c r="M1210" s="17">
        <f>L1210*0.15</f>
        <v>138467.1</v>
      </c>
      <c r="N1210" s="17" t="s">
        <v>39</v>
      </c>
      <c r="O1210" s="35" t="s">
        <v>53</v>
      </c>
      <c r="P1210" s="36" t="str">
        <f t="shared" si="308"/>
        <v>Old Client</v>
      </c>
      <c r="Q1210" s="39" t="str">
        <f t="shared" si="4"/>
        <v>Yes</v>
      </c>
      <c r="R1210" s="40" t="str">
        <f t="shared" si="5"/>
        <v>Cross-Sold</v>
      </c>
    </row>
    <row r="1211" ht="14.25" customHeight="1" spans="1:18">
      <c r="A1211" s="30" t="s">
        <v>1259</v>
      </c>
      <c r="B1211" s="17">
        <v>481</v>
      </c>
      <c r="C1211" s="17" t="s">
        <v>35</v>
      </c>
      <c r="D1211" s="17" t="s">
        <v>36</v>
      </c>
      <c r="E1211" s="17" t="s">
        <v>780</v>
      </c>
      <c r="F1211" s="31" t="str">
        <f>VLOOKUP(G1211,'Policy Type'!$A:$B,2,FALSE)</f>
        <v>Liability</v>
      </c>
      <c r="G1211" s="17" t="s">
        <v>38</v>
      </c>
      <c r="H1211" s="32">
        <v>45257</v>
      </c>
      <c r="I1211" s="32">
        <v>45286</v>
      </c>
      <c r="J1211" s="34">
        <v>94600</v>
      </c>
      <c r="K1211" s="34">
        <f t="shared" si="306"/>
        <v>17028</v>
      </c>
      <c r="L1211" s="34">
        <f t="shared" si="307"/>
        <v>111628</v>
      </c>
      <c r="M1211" s="17">
        <f t="shared" ref="M1211:M1212" si="331">L1211*0.2</f>
        <v>22325.6</v>
      </c>
      <c r="N1211" s="17" t="s">
        <v>39</v>
      </c>
      <c r="O1211" s="35" t="s">
        <v>49</v>
      </c>
      <c r="P1211" s="36" t="str">
        <f t="shared" si="308"/>
        <v>Old Client</v>
      </c>
      <c r="Q1211" s="39" t="str">
        <f t="shared" si="4"/>
        <v>Yes</v>
      </c>
      <c r="R1211" s="40" t="str">
        <f t="shared" si="5"/>
        <v/>
      </c>
    </row>
    <row r="1212" ht="14.25" customHeight="1" spans="1:18">
      <c r="A1212" s="30" t="s">
        <v>1260</v>
      </c>
      <c r="B1212" s="17">
        <v>919</v>
      </c>
      <c r="C1212" s="17" t="s">
        <v>57</v>
      </c>
      <c r="D1212" s="17" t="s">
        <v>36</v>
      </c>
      <c r="E1212" s="17" t="s">
        <v>780</v>
      </c>
      <c r="F1212" s="31" t="str">
        <f>VLOOKUP(G1212,'Policy Type'!$A:$B,2,FALSE)</f>
        <v>Liability</v>
      </c>
      <c r="G1212" s="17" t="s">
        <v>38</v>
      </c>
      <c r="H1212" s="32">
        <v>45257</v>
      </c>
      <c r="I1212" s="32">
        <v>45622</v>
      </c>
      <c r="J1212" s="34">
        <v>492900</v>
      </c>
      <c r="K1212" s="34">
        <f t="shared" si="306"/>
        <v>88722</v>
      </c>
      <c r="L1212" s="34">
        <f t="shared" si="307"/>
        <v>581622</v>
      </c>
      <c r="M1212" s="17">
        <f t="shared" si="331"/>
        <v>116324.4</v>
      </c>
      <c r="N1212" s="17" t="s">
        <v>39</v>
      </c>
      <c r="O1212" s="35" t="s">
        <v>49</v>
      </c>
      <c r="P1212" s="36" t="str">
        <f t="shared" si="308"/>
        <v>Old Client</v>
      </c>
      <c r="Q1212" s="39" t="str">
        <f t="shared" si="4"/>
        <v>Yes</v>
      </c>
      <c r="R1212" s="40" t="str">
        <f t="shared" si="5"/>
        <v/>
      </c>
    </row>
    <row r="1213" ht="14.25" customHeight="1" spans="1:18">
      <c r="A1213" s="30" t="s">
        <v>1261</v>
      </c>
      <c r="B1213" s="17">
        <v>920</v>
      </c>
      <c r="C1213" s="17" t="s">
        <v>57</v>
      </c>
      <c r="D1213" s="17" t="s">
        <v>36</v>
      </c>
      <c r="E1213" s="17" t="s">
        <v>37</v>
      </c>
      <c r="F1213" s="31" t="str">
        <f>VLOOKUP(G1213,'Policy Type'!$A:$B,2,FALSE)</f>
        <v>Others</v>
      </c>
      <c r="G1213" s="17" t="s">
        <v>111</v>
      </c>
      <c r="H1213" s="32">
        <v>45258</v>
      </c>
      <c r="I1213" s="32">
        <v>45287</v>
      </c>
      <c r="J1213" s="34">
        <v>270200</v>
      </c>
      <c r="K1213" s="34">
        <f t="shared" si="306"/>
        <v>48636</v>
      </c>
      <c r="L1213" s="34">
        <f t="shared" si="307"/>
        <v>318836</v>
      </c>
      <c r="M1213" s="17">
        <f>L1213*0.15</f>
        <v>47825.4</v>
      </c>
      <c r="N1213" s="17" t="s">
        <v>52</v>
      </c>
      <c r="O1213" s="35" t="s">
        <v>49</v>
      </c>
      <c r="P1213" s="36" t="str">
        <f t="shared" si="308"/>
        <v>New Client</v>
      </c>
      <c r="Q1213" s="39" t="str">
        <f t="shared" si="4"/>
        <v>No</v>
      </c>
      <c r="R1213" s="40" t="str">
        <f t="shared" si="5"/>
        <v/>
      </c>
    </row>
    <row r="1214" ht="14.25" customHeight="1" spans="1:18">
      <c r="A1214" s="30" t="s">
        <v>1262</v>
      </c>
      <c r="B1214" s="17">
        <v>921</v>
      </c>
      <c r="C1214" s="17" t="s">
        <v>57</v>
      </c>
      <c r="D1214" s="17" t="s">
        <v>36</v>
      </c>
      <c r="E1214" s="17" t="s">
        <v>780</v>
      </c>
      <c r="F1214" s="31" t="str">
        <f>VLOOKUP(G1214,'Policy Type'!$A:$B,2,FALSE)</f>
        <v>Liability</v>
      </c>
      <c r="G1214" s="17" t="s">
        <v>38</v>
      </c>
      <c r="H1214" s="32">
        <v>45255</v>
      </c>
      <c r="I1214" s="32">
        <v>45620</v>
      </c>
      <c r="J1214" s="34">
        <v>248500</v>
      </c>
      <c r="K1214" s="34">
        <f t="shared" si="306"/>
        <v>44730</v>
      </c>
      <c r="L1214" s="34">
        <f t="shared" si="307"/>
        <v>293230</v>
      </c>
      <c r="M1214" s="17">
        <f t="shared" ref="M1214:M1215" si="332">L1214*0.2</f>
        <v>58646</v>
      </c>
      <c r="N1214" s="17" t="s">
        <v>39</v>
      </c>
      <c r="O1214" s="35" t="s">
        <v>49</v>
      </c>
      <c r="P1214" s="36" t="str">
        <f t="shared" si="308"/>
        <v>Old Client</v>
      </c>
      <c r="Q1214" s="39" t="str">
        <f t="shared" si="4"/>
        <v>Yes</v>
      </c>
      <c r="R1214" s="40" t="str">
        <f t="shared" si="5"/>
        <v/>
      </c>
    </row>
    <row r="1215" ht="14.25" customHeight="1" spans="1:18">
      <c r="A1215" s="30" t="s">
        <v>1263</v>
      </c>
      <c r="B1215" s="17">
        <v>922</v>
      </c>
      <c r="C1215" s="17" t="s">
        <v>57</v>
      </c>
      <c r="D1215" s="17" t="s">
        <v>36</v>
      </c>
      <c r="E1215" s="17" t="s">
        <v>780</v>
      </c>
      <c r="F1215" s="31" t="str">
        <f>VLOOKUP(G1215,'Policy Type'!$A:$B,2,FALSE)</f>
        <v>Liability</v>
      </c>
      <c r="G1215" s="17" t="s">
        <v>38</v>
      </c>
      <c r="H1215" s="32">
        <v>45255</v>
      </c>
      <c r="I1215" s="32">
        <v>45284</v>
      </c>
      <c r="J1215" s="34">
        <v>85300</v>
      </c>
      <c r="K1215" s="34">
        <f t="shared" si="306"/>
        <v>15354</v>
      </c>
      <c r="L1215" s="34">
        <f t="shared" si="307"/>
        <v>100654</v>
      </c>
      <c r="M1215" s="17">
        <f t="shared" si="332"/>
        <v>20130.8</v>
      </c>
      <c r="N1215" s="17" t="s">
        <v>39</v>
      </c>
      <c r="O1215" s="35" t="s">
        <v>49</v>
      </c>
      <c r="P1215" s="36" t="str">
        <f t="shared" si="308"/>
        <v>New Client</v>
      </c>
      <c r="Q1215" s="39" t="str">
        <f t="shared" si="4"/>
        <v>Yes</v>
      </c>
      <c r="R1215" s="40" t="str">
        <f t="shared" si="5"/>
        <v/>
      </c>
    </row>
    <row r="1216" ht="14.25" customHeight="1" spans="1:18">
      <c r="A1216" s="30" t="s">
        <v>1264</v>
      </c>
      <c r="B1216" s="17">
        <v>923</v>
      </c>
      <c r="C1216" s="17" t="s">
        <v>57</v>
      </c>
      <c r="D1216" s="17" t="s">
        <v>36</v>
      </c>
      <c r="E1216" s="17" t="s">
        <v>37</v>
      </c>
      <c r="F1216" s="31" t="str">
        <f>VLOOKUP(G1216,'Policy Type'!$A:$B,2,FALSE)</f>
        <v>Others</v>
      </c>
      <c r="G1216" s="17" t="s">
        <v>129</v>
      </c>
      <c r="H1216" s="32">
        <v>45258</v>
      </c>
      <c r="I1216" s="32">
        <v>45623</v>
      </c>
      <c r="J1216" s="34">
        <v>793500</v>
      </c>
      <c r="K1216" s="34">
        <f t="shared" si="306"/>
        <v>142830</v>
      </c>
      <c r="L1216" s="34">
        <f t="shared" si="307"/>
        <v>936330</v>
      </c>
      <c r="M1216" s="17">
        <f>L1216*0.15</f>
        <v>140449.5</v>
      </c>
      <c r="N1216" s="17" t="s">
        <v>39</v>
      </c>
      <c r="O1216" s="35" t="s">
        <v>53</v>
      </c>
      <c r="P1216" s="36" t="str">
        <f t="shared" si="308"/>
        <v>New Client</v>
      </c>
      <c r="Q1216" s="39" t="str">
        <f t="shared" si="4"/>
        <v>No</v>
      </c>
      <c r="R1216" s="40" t="str">
        <f t="shared" si="5"/>
        <v/>
      </c>
    </row>
    <row r="1217" ht="14.25" customHeight="1" spans="1:18">
      <c r="A1217" s="30" t="s">
        <v>1265</v>
      </c>
      <c r="B1217" s="17">
        <v>924</v>
      </c>
      <c r="C1217" s="17" t="s">
        <v>35</v>
      </c>
      <c r="D1217" s="17" t="s">
        <v>36</v>
      </c>
      <c r="E1217" s="17" t="s">
        <v>108</v>
      </c>
      <c r="F1217" s="31" t="str">
        <f>VLOOKUP(G1217,'Policy Type'!$A:$B,2,FALSE)</f>
        <v>Liability</v>
      </c>
      <c r="G1217" s="17" t="s">
        <v>105</v>
      </c>
      <c r="H1217" s="32">
        <v>45254</v>
      </c>
      <c r="I1217" s="32">
        <v>45619</v>
      </c>
      <c r="J1217" s="34">
        <v>5310000</v>
      </c>
      <c r="K1217" s="34">
        <f t="shared" si="306"/>
        <v>955800</v>
      </c>
      <c r="L1217" s="34">
        <f t="shared" si="307"/>
        <v>6265800</v>
      </c>
      <c r="M1217" s="17">
        <f t="shared" ref="M1217:M1219" si="333">L1217*0.2</f>
        <v>1253160</v>
      </c>
      <c r="N1217" s="17" t="s">
        <v>39</v>
      </c>
      <c r="O1217" s="35" t="s">
        <v>49</v>
      </c>
      <c r="P1217" s="36" t="str">
        <f t="shared" si="308"/>
        <v>New Client</v>
      </c>
      <c r="Q1217" s="39" t="str">
        <f t="shared" si="4"/>
        <v>Yes</v>
      </c>
      <c r="R1217" s="40" t="str">
        <f t="shared" si="5"/>
        <v/>
      </c>
    </row>
    <row r="1218" ht="14.25" customHeight="1" spans="1:18">
      <c r="A1218" s="30" t="s">
        <v>1266</v>
      </c>
      <c r="B1218" s="17">
        <v>61</v>
      </c>
      <c r="C1218" s="17" t="s">
        <v>35</v>
      </c>
      <c r="D1218" s="17" t="s">
        <v>36</v>
      </c>
      <c r="E1218" s="17" t="s">
        <v>60</v>
      </c>
      <c r="F1218" s="31" t="str">
        <f>VLOOKUP(G1218,'Policy Type'!$A:$B,2,FALSE)</f>
        <v>P&amp;C</v>
      </c>
      <c r="G1218" s="17" t="s">
        <v>68</v>
      </c>
      <c r="H1218" s="32">
        <v>45261</v>
      </c>
      <c r="I1218" s="32">
        <v>45626</v>
      </c>
      <c r="J1218" s="34">
        <v>574306</v>
      </c>
      <c r="K1218" s="34">
        <f t="shared" si="306"/>
        <v>103375.08</v>
      </c>
      <c r="L1218" s="34">
        <f t="shared" si="307"/>
        <v>677681.08</v>
      </c>
      <c r="M1218" s="17">
        <f t="shared" si="333"/>
        <v>135536.216</v>
      </c>
      <c r="N1218" s="17" t="s">
        <v>52</v>
      </c>
      <c r="O1218" s="35" t="s">
        <v>53</v>
      </c>
      <c r="P1218" s="36" t="str">
        <f t="shared" si="308"/>
        <v>Old Client</v>
      </c>
      <c r="Q1218" s="39" t="str">
        <f t="shared" si="4"/>
        <v>Yes</v>
      </c>
      <c r="R1218" s="40" t="str">
        <f t="shared" si="5"/>
        <v>Cross-Sold</v>
      </c>
    </row>
    <row r="1219" ht="14.25" customHeight="1" spans="1:18">
      <c r="A1219" s="30" t="s">
        <v>1267</v>
      </c>
      <c r="B1219" s="17">
        <v>684</v>
      </c>
      <c r="C1219" s="17" t="s">
        <v>35</v>
      </c>
      <c r="D1219" s="17" t="s">
        <v>36</v>
      </c>
      <c r="E1219" s="17" t="s">
        <v>84</v>
      </c>
      <c r="F1219" s="31" t="str">
        <f>VLOOKUP(G1219,'Policy Type'!$A:$B,2,FALSE)</f>
        <v>Liability</v>
      </c>
      <c r="G1219" s="17" t="s">
        <v>38</v>
      </c>
      <c r="H1219" s="32">
        <v>45258</v>
      </c>
      <c r="I1219" s="32">
        <v>45287</v>
      </c>
      <c r="J1219" s="34">
        <v>108500</v>
      </c>
      <c r="K1219" s="34">
        <f t="shared" si="306"/>
        <v>19530</v>
      </c>
      <c r="L1219" s="34">
        <f t="shared" si="307"/>
        <v>128030</v>
      </c>
      <c r="M1219" s="17">
        <f t="shared" si="333"/>
        <v>25606</v>
      </c>
      <c r="N1219" s="17" t="s">
        <v>39</v>
      </c>
      <c r="O1219" s="35" t="s">
        <v>49</v>
      </c>
      <c r="P1219" s="36" t="str">
        <f t="shared" si="308"/>
        <v>Old Client</v>
      </c>
      <c r="Q1219" s="39" t="str">
        <f t="shared" si="4"/>
        <v>Yes</v>
      </c>
      <c r="R1219" s="40" t="str">
        <f t="shared" si="5"/>
        <v/>
      </c>
    </row>
    <row r="1220" ht="14.25" customHeight="1" spans="1:18">
      <c r="A1220" s="30" t="s">
        <v>1268</v>
      </c>
      <c r="B1220" s="17">
        <v>925</v>
      </c>
      <c r="C1220" s="17" t="s">
        <v>46</v>
      </c>
      <c r="D1220" s="17" t="s">
        <v>47</v>
      </c>
      <c r="E1220" s="17" t="s">
        <v>78</v>
      </c>
      <c r="F1220" s="31" t="str">
        <f>VLOOKUP(G1220,'Policy Type'!$A:$B,2,FALSE)</f>
        <v>Liability</v>
      </c>
      <c r="G1220" s="17" t="s">
        <v>536</v>
      </c>
      <c r="H1220" s="32">
        <v>45256</v>
      </c>
      <c r="I1220" s="32">
        <v>45437</v>
      </c>
      <c r="J1220" s="34">
        <v>25000</v>
      </c>
      <c r="K1220" s="34">
        <f t="shared" si="306"/>
        <v>4500</v>
      </c>
      <c r="L1220" s="34">
        <f t="shared" si="307"/>
        <v>29500</v>
      </c>
      <c r="M1220" s="17">
        <f t="shared" ref="M1220:M1221" si="334">L1220*0.05</f>
        <v>1475</v>
      </c>
      <c r="N1220" s="17" t="s">
        <v>52</v>
      </c>
      <c r="O1220" s="35" t="s">
        <v>49</v>
      </c>
      <c r="P1220" s="36" t="str">
        <f t="shared" si="308"/>
        <v>New Client</v>
      </c>
      <c r="Q1220" s="39" t="str">
        <f t="shared" si="4"/>
        <v>Yes</v>
      </c>
      <c r="R1220" s="40" t="str">
        <f t="shared" si="5"/>
        <v/>
      </c>
    </row>
    <row r="1221" ht="14.25" customHeight="1" spans="1:18">
      <c r="A1221" s="30" t="s">
        <v>1269</v>
      </c>
      <c r="B1221" s="17">
        <v>926</v>
      </c>
      <c r="C1221" s="17" t="s">
        <v>46</v>
      </c>
      <c r="D1221" s="17" t="s">
        <v>47</v>
      </c>
      <c r="E1221" s="17" t="s">
        <v>78</v>
      </c>
      <c r="F1221" s="31" t="str">
        <f>VLOOKUP(G1221,'Policy Type'!$A:$B,2,FALSE)</f>
        <v>Liability</v>
      </c>
      <c r="G1221" s="17" t="s">
        <v>536</v>
      </c>
      <c r="H1221" s="32">
        <v>45256</v>
      </c>
      <c r="I1221" s="32">
        <v>45376</v>
      </c>
      <c r="J1221" s="34">
        <v>24000</v>
      </c>
      <c r="K1221" s="34">
        <f t="shared" si="306"/>
        <v>4320</v>
      </c>
      <c r="L1221" s="34">
        <f t="shared" si="307"/>
        <v>28320</v>
      </c>
      <c r="M1221" s="17">
        <f t="shared" si="334"/>
        <v>1416</v>
      </c>
      <c r="N1221" s="17" t="s">
        <v>52</v>
      </c>
      <c r="O1221" s="35" t="s">
        <v>49</v>
      </c>
      <c r="P1221" s="36" t="str">
        <f t="shared" si="308"/>
        <v>New Client</v>
      </c>
      <c r="Q1221" s="39" t="str">
        <f t="shared" si="4"/>
        <v>Yes</v>
      </c>
      <c r="R1221" s="40" t="str">
        <f t="shared" si="5"/>
        <v/>
      </c>
    </row>
    <row r="1222" ht="14.25" customHeight="1" spans="1:18">
      <c r="A1222" s="30" t="s">
        <v>1270</v>
      </c>
      <c r="B1222" s="17">
        <v>927</v>
      </c>
      <c r="C1222" s="17" t="s">
        <v>57</v>
      </c>
      <c r="D1222" s="17" t="s">
        <v>36</v>
      </c>
      <c r="E1222" s="17" t="s">
        <v>78</v>
      </c>
      <c r="F1222" s="31" t="str">
        <f>VLOOKUP(G1222,'Policy Type'!$A:$B,2,FALSE)</f>
        <v>Liability</v>
      </c>
      <c r="G1222" s="17" t="s">
        <v>536</v>
      </c>
      <c r="H1222" s="32">
        <v>45256</v>
      </c>
      <c r="I1222" s="32">
        <v>45376</v>
      </c>
      <c r="J1222" s="34">
        <v>24000</v>
      </c>
      <c r="K1222" s="34">
        <f t="shared" si="306"/>
        <v>4320</v>
      </c>
      <c r="L1222" s="34">
        <f t="shared" si="307"/>
        <v>28320</v>
      </c>
      <c r="M1222" s="17">
        <f t="shared" ref="M1222:M1224" si="335">L1222*0.2</f>
        <v>5664</v>
      </c>
      <c r="N1222" s="17" t="s">
        <v>52</v>
      </c>
      <c r="O1222" s="35" t="s">
        <v>49</v>
      </c>
      <c r="P1222" s="36" t="str">
        <f t="shared" si="308"/>
        <v>Old Client</v>
      </c>
      <c r="Q1222" s="39" t="str">
        <f t="shared" si="4"/>
        <v>Yes</v>
      </c>
      <c r="R1222" s="40" t="str">
        <f t="shared" si="5"/>
        <v/>
      </c>
    </row>
    <row r="1223" ht="14.25" customHeight="1" spans="1:18">
      <c r="A1223" s="30" t="s">
        <v>1271</v>
      </c>
      <c r="B1223" s="17">
        <v>927</v>
      </c>
      <c r="C1223" s="17" t="s">
        <v>42</v>
      </c>
      <c r="D1223" s="17" t="s">
        <v>36</v>
      </c>
      <c r="E1223" s="17" t="s">
        <v>78</v>
      </c>
      <c r="F1223" s="31" t="str">
        <f>VLOOKUP(G1223,'Policy Type'!$A:$B,2,FALSE)</f>
        <v>Liability</v>
      </c>
      <c r="G1223" s="17" t="s">
        <v>536</v>
      </c>
      <c r="H1223" s="32">
        <v>45254</v>
      </c>
      <c r="I1223" s="32">
        <v>45435</v>
      </c>
      <c r="J1223" s="34">
        <v>25000</v>
      </c>
      <c r="K1223" s="34">
        <f t="shared" si="306"/>
        <v>4500</v>
      </c>
      <c r="L1223" s="34">
        <f t="shared" si="307"/>
        <v>29500</v>
      </c>
      <c r="M1223" s="17">
        <f t="shared" si="335"/>
        <v>5900</v>
      </c>
      <c r="N1223" s="17" t="s">
        <v>52</v>
      </c>
      <c r="O1223" s="35" t="s">
        <v>49</v>
      </c>
      <c r="P1223" s="36" t="str">
        <f t="shared" si="308"/>
        <v>Old Client</v>
      </c>
      <c r="Q1223" s="39" t="str">
        <f t="shared" si="4"/>
        <v>Yes</v>
      </c>
      <c r="R1223" s="40" t="str">
        <f t="shared" si="5"/>
        <v/>
      </c>
    </row>
    <row r="1224" ht="14.25" customHeight="1" spans="1:18">
      <c r="A1224" s="30" t="s">
        <v>1272</v>
      </c>
      <c r="B1224" s="17">
        <v>927</v>
      </c>
      <c r="C1224" s="17" t="s">
        <v>57</v>
      </c>
      <c r="D1224" s="17" t="s">
        <v>36</v>
      </c>
      <c r="E1224" s="17" t="s">
        <v>78</v>
      </c>
      <c r="F1224" s="31" t="str">
        <f>VLOOKUP(G1224,'Policy Type'!$A:$B,2,FALSE)</f>
        <v>Liability</v>
      </c>
      <c r="G1224" s="17" t="s">
        <v>536</v>
      </c>
      <c r="H1224" s="32">
        <v>45254</v>
      </c>
      <c r="I1224" s="32">
        <v>45527</v>
      </c>
      <c r="J1224" s="34">
        <v>26400</v>
      </c>
      <c r="K1224" s="34">
        <f t="shared" si="306"/>
        <v>4752</v>
      </c>
      <c r="L1224" s="34">
        <f t="shared" si="307"/>
        <v>31152</v>
      </c>
      <c r="M1224" s="17">
        <f t="shared" si="335"/>
        <v>6230.4</v>
      </c>
      <c r="N1224" s="17" t="s">
        <v>52</v>
      </c>
      <c r="O1224" s="35" t="s">
        <v>49</v>
      </c>
      <c r="P1224" s="36" t="str">
        <f t="shared" si="308"/>
        <v>Old Client</v>
      </c>
      <c r="Q1224" s="39" t="str">
        <f t="shared" si="4"/>
        <v>Yes</v>
      </c>
      <c r="R1224" s="40" t="str">
        <f t="shared" si="5"/>
        <v/>
      </c>
    </row>
    <row r="1225" ht="14.25" customHeight="1" spans="1:18">
      <c r="A1225" s="30" t="s">
        <v>1273</v>
      </c>
      <c r="B1225" s="17">
        <v>927</v>
      </c>
      <c r="C1225" s="17" t="s">
        <v>46</v>
      </c>
      <c r="D1225" s="17" t="s">
        <v>76</v>
      </c>
      <c r="E1225" s="17" t="s">
        <v>78</v>
      </c>
      <c r="F1225" s="31" t="str">
        <f>VLOOKUP(G1225,'Policy Type'!$A:$B,2,FALSE)</f>
        <v>Liability</v>
      </c>
      <c r="G1225" s="17" t="s">
        <v>536</v>
      </c>
      <c r="H1225" s="32">
        <v>45254</v>
      </c>
      <c r="I1225" s="32">
        <v>45435</v>
      </c>
      <c r="J1225" s="34">
        <v>25000</v>
      </c>
      <c r="K1225" s="34">
        <f t="shared" si="306"/>
        <v>4500</v>
      </c>
      <c r="L1225" s="34">
        <f t="shared" si="307"/>
        <v>29500</v>
      </c>
      <c r="M1225" s="17">
        <f>L1225*0.05</f>
        <v>1475</v>
      </c>
      <c r="N1225" s="17" t="s">
        <v>52</v>
      </c>
      <c r="O1225" s="35" t="s">
        <v>49</v>
      </c>
      <c r="P1225" s="36" t="str">
        <f t="shared" si="308"/>
        <v>Old Client</v>
      </c>
      <c r="Q1225" s="39" t="str">
        <f t="shared" si="4"/>
        <v>Yes</v>
      </c>
      <c r="R1225" s="40" t="str">
        <f t="shared" si="5"/>
        <v/>
      </c>
    </row>
    <row r="1226" ht="14.25" customHeight="1" spans="1:18">
      <c r="A1226" s="30" t="s">
        <v>1274</v>
      </c>
      <c r="B1226" s="17">
        <v>927</v>
      </c>
      <c r="C1226" s="17" t="s">
        <v>42</v>
      </c>
      <c r="D1226" s="17" t="s">
        <v>36</v>
      </c>
      <c r="E1226" s="17" t="s">
        <v>78</v>
      </c>
      <c r="F1226" s="31" t="str">
        <f>VLOOKUP(G1226,'Policy Type'!$A:$B,2,FALSE)</f>
        <v>Liability</v>
      </c>
      <c r="G1226" s="17" t="s">
        <v>536</v>
      </c>
      <c r="H1226" s="32">
        <v>45254</v>
      </c>
      <c r="I1226" s="32">
        <v>45435</v>
      </c>
      <c r="J1226" s="34">
        <v>25000</v>
      </c>
      <c r="K1226" s="34">
        <f t="shared" si="306"/>
        <v>4500</v>
      </c>
      <c r="L1226" s="34">
        <f t="shared" si="307"/>
        <v>29500</v>
      </c>
      <c r="M1226" s="17">
        <f t="shared" ref="M1226:M1230" si="336">L1226*0.2</f>
        <v>5900</v>
      </c>
      <c r="N1226" s="17" t="s">
        <v>52</v>
      </c>
      <c r="O1226" s="35" t="s">
        <v>49</v>
      </c>
      <c r="P1226" s="36" t="str">
        <f t="shared" si="308"/>
        <v>Old Client</v>
      </c>
      <c r="Q1226" s="39" t="str">
        <f t="shared" si="4"/>
        <v>Yes</v>
      </c>
      <c r="R1226" s="40" t="str">
        <f t="shared" si="5"/>
        <v/>
      </c>
    </row>
    <row r="1227" ht="14.25" customHeight="1" spans="1:18">
      <c r="A1227" s="30" t="s">
        <v>1275</v>
      </c>
      <c r="B1227" s="17">
        <v>927</v>
      </c>
      <c r="C1227" s="17" t="s">
        <v>57</v>
      </c>
      <c r="D1227" s="17" t="s">
        <v>36</v>
      </c>
      <c r="E1227" s="17" t="s">
        <v>84</v>
      </c>
      <c r="F1227" s="31" t="str">
        <f>VLOOKUP(G1227,'Policy Type'!$A:$B,2,FALSE)</f>
        <v>Liability</v>
      </c>
      <c r="G1227" s="17" t="s">
        <v>58</v>
      </c>
      <c r="H1227" s="32">
        <v>45258</v>
      </c>
      <c r="I1227" s="32">
        <v>45623</v>
      </c>
      <c r="J1227" s="34">
        <v>3422000</v>
      </c>
      <c r="K1227" s="34">
        <f t="shared" si="306"/>
        <v>615960</v>
      </c>
      <c r="L1227" s="34">
        <f t="shared" si="307"/>
        <v>4037960</v>
      </c>
      <c r="M1227" s="17">
        <f t="shared" si="336"/>
        <v>807592</v>
      </c>
      <c r="N1227" s="17" t="s">
        <v>39</v>
      </c>
      <c r="O1227" s="35" t="s">
        <v>53</v>
      </c>
      <c r="P1227" s="36" t="str">
        <f t="shared" si="308"/>
        <v>Old Client</v>
      </c>
      <c r="Q1227" s="39" t="str">
        <f t="shared" si="4"/>
        <v>Yes</v>
      </c>
      <c r="R1227" s="40" t="str">
        <f t="shared" si="5"/>
        <v/>
      </c>
    </row>
    <row r="1228" ht="14.25" customHeight="1" spans="1:18">
      <c r="A1228" s="30" t="s">
        <v>1276</v>
      </c>
      <c r="B1228" s="17">
        <v>927</v>
      </c>
      <c r="C1228" s="17" t="s">
        <v>35</v>
      </c>
      <c r="D1228" s="17" t="s">
        <v>36</v>
      </c>
      <c r="E1228" s="17" t="s">
        <v>780</v>
      </c>
      <c r="F1228" s="31" t="str">
        <f>VLOOKUP(G1228,'Policy Type'!$A:$B,2,FALSE)</f>
        <v>Liability</v>
      </c>
      <c r="G1228" s="17" t="s">
        <v>38</v>
      </c>
      <c r="H1228" s="32">
        <v>45258</v>
      </c>
      <c r="I1228" s="32">
        <v>45318</v>
      </c>
      <c r="J1228" s="34">
        <v>387400</v>
      </c>
      <c r="K1228" s="34">
        <f t="shared" si="306"/>
        <v>69732</v>
      </c>
      <c r="L1228" s="34">
        <f t="shared" si="307"/>
        <v>457132</v>
      </c>
      <c r="M1228" s="17">
        <f t="shared" si="336"/>
        <v>91426.4</v>
      </c>
      <c r="N1228" s="17" t="s">
        <v>39</v>
      </c>
      <c r="O1228" s="35" t="s">
        <v>49</v>
      </c>
      <c r="P1228" s="36" t="str">
        <f t="shared" si="308"/>
        <v>Old Client</v>
      </c>
      <c r="Q1228" s="39" t="str">
        <f t="shared" si="4"/>
        <v>Yes</v>
      </c>
      <c r="R1228" s="40" t="str">
        <f t="shared" si="5"/>
        <v/>
      </c>
    </row>
    <row r="1229" ht="14.25" customHeight="1" spans="1:18">
      <c r="A1229" s="30" t="s">
        <v>1277</v>
      </c>
      <c r="B1229" s="17">
        <v>928</v>
      </c>
      <c r="C1229" s="17" t="s">
        <v>42</v>
      </c>
      <c r="D1229" s="17" t="s">
        <v>36</v>
      </c>
      <c r="E1229" s="17" t="s">
        <v>43</v>
      </c>
      <c r="F1229" s="31" t="str">
        <f>VLOOKUP(G1229,'Policy Type'!$A:$B,2,FALSE)</f>
        <v>Liability</v>
      </c>
      <c r="G1229" s="17" t="s">
        <v>86</v>
      </c>
      <c r="H1229" s="32">
        <v>45257</v>
      </c>
      <c r="I1229" s="17"/>
      <c r="J1229" s="34">
        <v>554600</v>
      </c>
      <c r="K1229" s="34">
        <f t="shared" si="306"/>
        <v>99828</v>
      </c>
      <c r="L1229" s="34">
        <f t="shared" si="307"/>
        <v>654428</v>
      </c>
      <c r="M1229" s="17">
        <f t="shared" si="336"/>
        <v>130885.6</v>
      </c>
      <c r="N1229" s="17" t="s">
        <v>39</v>
      </c>
      <c r="O1229" s="35" t="s">
        <v>49</v>
      </c>
      <c r="P1229" s="36" t="str">
        <f t="shared" si="308"/>
        <v>Old Client</v>
      </c>
      <c r="Q1229" s="39" t="str">
        <f t="shared" si="4"/>
        <v>Yes</v>
      </c>
      <c r="R1229" s="40" t="str">
        <f t="shared" si="5"/>
        <v/>
      </c>
    </row>
    <row r="1230" ht="14.25" customHeight="1" spans="1:18">
      <c r="A1230" s="30" t="s">
        <v>1278</v>
      </c>
      <c r="B1230" s="17">
        <v>584</v>
      </c>
      <c r="C1230" s="17" t="s">
        <v>42</v>
      </c>
      <c r="D1230" s="17" t="s">
        <v>36</v>
      </c>
      <c r="E1230" s="17" t="s">
        <v>132</v>
      </c>
      <c r="F1230" s="31" t="str">
        <f>VLOOKUP(G1230,'Policy Type'!$A:$B,2,FALSE)</f>
        <v>Liability</v>
      </c>
      <c r="G1230" s="17" t="s">
        <v>101</v>
      </c>
      <c r="H1230" s="32">
        <v>45274</v>
      </c>
      <c r="I1230" s="32">
        <v>45639</v>
      </c>
      <c r="J1230" s="34">
        <v>269900</v>
      </c>
      <c r="K1230" s="34">
        <f t="shared" si="306"/>
        <v>48582</v>
      </c>
      <c r="L1230" s="34">
        <f t="shared" si="307"/>
        <v>318482</v>
      </c>
      <c r="M1230" s="17">
        <f t="shared" si="336"/>
        <v>63696.4</v>
      </c>
      <c r="N1230" s="17" t="s">
        <v>39</v>
      </c>
      <c r="O1230" s="35" t="s">
        <v>49</v>
      </c>
      <c r="P1230" s="36" t="str">
        <f t="shared" si="308"/>
        <v>Old Client</v>
      </c>
      <c r="Q1230" s="39" t="str">
        <f t="shared" si="4"/>
        <v>Yes</v>
      </c>
      <c r="R1230" s="40" t="str">
        <f t="shared" si="5"/>
        <v/>
      </c>
    </row>
    <row r="1231" ht="14.25" customHeight="1" spans="1:18">
      <c r="A1231" s="30"/>
      <c r="B1231" s="17"/>
      <c r="C1231" s="17"/>
      <c r="D1231" s="17"/>
      <c r="E1231" s="17"/>
      <c r="F1231" s="31"/>
      <c r="G1231" s="17"/>
      <c r="H1231" s="32"/>
      <c r="I1231" s="32"/>
      <c r="J1231" s="34"/>
      <c r="K1231" s="34"/>
      <c r="L1231" s="17"/>
      <c r="M1231" s="17"/>
      <c r="N1231" s="17" t="s">
        <v>39</v>
      </c>
      <c r="O1231" s="35" t="s">
        <v>277</v>
      </c>
      <c r="P1231" s="36"/>
      <c r="Q1231" s="39" t="str">
        <f t="shared" si="4"/>
        <v>No</v>
      </c>
      <c r="R1231" s="40" t="str">
        <f t="shared" si="5"/>
        <v/>
      </c>
    </row>
    <row r="1232" ht="14.25" customHeight="1" spans="1:18">
      <c r="A1232" s="30" t="s">
        <v>1279</v>
      </c>
      <c r="B1232" s="17">
        <v>930</v>
      </c>
      <c r="C1232" s="17" t="s">
        <v>42</v>
      </c>
      <c r="D1232" s="17" t="s">
        <v>36</v>
      </c>
      <c r="E1232" s="17" t="s">
        <v>108</v>
      </c>
      <c r="F1232" s="31" t="str">
        <f>VLOOKUP(G1232,'Policy Type'!$A:$B,2,FALSE)</f>
        <v>Liability</v>
      </c>
      <c r="G1232" s="17" t="s">
        <v>105</v>
      </c>
      <c r="H1232" s="32">
        <v>45237</v>
      </c>
      <c r="I1232" s="32">
        <v>45602</v>
      </c>
      <c r="J1232" s="34">
        <v>20060000</v>
      </c>
      <c r="K1232" s="34">
        <f>J1232*0.18</f>
        <v>3610800</v>
      </c>
      <c r="L1232" s="34">
        <f>J1232+K1232</f>
        <v>23670800</v>
      </c>
      <c r="M1232" s="17">
        <f>L1232*0.2</f>
        <v>4734160</v>
      </c>
      <c r="N1232" s="17" t="s">
        <v>39</v>
      </c>
      <c r="O1232" s="35" t="s">
        <v>53</v>
      </c>
      <c r="P1232" s="36" t="str">
        <f>IF(COUNTIF(B:B,B1232)=1,"New Client","Old Client")</f>
        <v>New Client</v>
      </c>
      <c r="Q1232" s="39" t="str">
        <f t="shared" si="4"/>
        <v>Yes</v>
      </c>
      <c r="R1232" s="40" t="str">
        <f t="shared" si="5"/>
        <v/>
      </c>
    </row>
    <row r="1233" ht="14.25" customHeight="1" spans="1:18">
      <c r="A1233" s="30"/>
      <c r="B1233" s="17"/>
      <c r="C1233" s="17"/>
      <c r="D1233" s="17"/>
      <c r="E1233" s="17"/>
      <c r="F1233" s="31"/>
      <c r="G1233" s="17"/>
      <c r="H1233" s="32"/>
      <c r="I1233" s="32"/>
      <c r="J1233" s="34"/>
      <c r="K1233" s="34"/>
      <c r="L1233" s="17"/>
      <c r="M1233" s="17"/>
      <c r="N1233" s="17" t="s">
        <v>39</v>
      </c>
      <c r="O1233" s="35" t="s">
        <v>277</v>
      </c>
      <c r="P1233" s="36"/>
      <c r="Q1233" s="39" t="str">
        <f t="shared" si="4"/>
        <v>No</v>
      </c>
      <c r="R1233" s="40" t="str">
        <f t="shared" si="5"/>
        <v/>
      </c>
    </row>
    <row r="1234" ht="14.25" customHeight="1" spans="1:18">
      <c r="A1234" s="30" t="s">
        <v>1280</v>
      </c>
      <c r="B1234" s="17">
        <v>296</v>
      </c>
      <c r="C1234" s="17" t="s">
        <v>57</v>
      </c>
      <c r="D1234" s="17" t="s">
        <v>36</v>
      </c>
      <c r="E1234" s="17" t="s">
        <v>78</v>
      </c>
      <c r="F1234" s="31" t="str">
        <f>VLOOKUP(G1234,'Policy Type'!$A:$B,2,FALSE)</f>
        <v>Liability</v>
      </c>
      <c r="G1234" s="17" t="s">
        <v>536</v>
      </c>
      <c r="H1234" s="32">
        <v>45253</v>
      </c>
      <c r="I1234" s="32">
        <v>45373</v>
      </c>
      <c r="J1234" s="34">
        <v>24000</v>
      </c>
      <c r="K1234" s="34">
        <f t="shared" ref="K1234:K1236" si="337">J1234*0.18</f>
        <v>4320</v>
      </c>
      <c r="L1234" s="34">
        <f t="shared" ref="L1234:L1236" si="338">J1234+K1234</f>
        <v>28320</v>
      </c>
      <c r="M1234" s="17">
        <f t="shared" ref="M1234:M1236" si="339">L1234*0.2</f>
        <v>5664</v>
      </c>
      <c r="N1234" s="17" t="s">
        <v>52</v>
      </c>
      <c r="O1234" s="35" t="s">
        <v>49</v>
      </c>
      <c r="P1234" s="36" t="str">
        <f t="shared" ref="P1234:P1236" si="340">IF(COUNTIF(B:B,B1234)=1,"New Client","Old Client")</f>
        <v>Old Client</v>
      </c>
      <c r="Q1234" s="39" t="str">
        <f t="shared" si="4"/>
        <v>Yes</v>
      </c>
      <c r="R1234" s="40" t="str">
        <f t="shared" si="5"/>
        <v/>
      </c>
    </row>
    <row r="1235" ht="14.25" customHeight="1" spans="1:18">
      <c r="A1235" s="30" t="s">
        <v>1281</v>
      </c>
      <c r="B1235" s="17">
        <v>69</v>
      </c>
      <c r="C1235" s="17" t="s">
        <v>35</v>
      </c>
      <c r="D1235" s="17" t="s">
        <v>36</v>
      </c>
      <c r="E1235" s="17" t="s">
        <v>78</v>
      </c>
      <c r="F1235" s="31" t="str">
        <f>VLOOKUP(G1235,'Policy Type'!$A:$B,2,FALSE)</f>
        <v>Liability</v>
      </c>
      <c r="G1235" s="17" t="s">
        <v>536</v>
      </c>
      <c r="H1235" s="32">
        <v>45252</v>
      </c>
      <c r="I1235" s="32">
        <v>45372</v>
      </c>
      <c r="J1235" s="34">
        <v>24000</v>
      </c>
      <c r="K1235" s="34">
        <f t="shared" si="337"/>
        <v>4320</v>
      </c>
      <c r="L1235" s="34">
        <f t="shared" si="338"/>
        <v>28320</v>
      </c>
      <c r="M1235" s="17">
        <f t="shared" si="339"/>
        <v>5664</v>
      </c>
      <c r="N1235" s="17" t="s">
        <v>52</v>
      </c>
      <c r="O1235" s="35" t="s">
        <v>49</v>
      </c>
      <c r="P1235" s="36" t="str">
        <f t="shared" si="340"/>
        <v>Old Client</v>
      </c>
      <c r="Q1235" s="39" t="str">
        <f t="shared" si="4"/>
        <v>Yes</v>
      </c>
      <c r="R1235" s="40" t="str">
        <f t="shared" si="5"/>
        <v/>
      </c>
    </row>
    <row r="1236" ht="14.25" customHeight="1" spans="1:18">
      <c r="A1236" s="30" t="s">
        <v>1282</v>
      </c>
      <c r="B1236" s="17">
        <v>927</v>
      </c>
      <c r="C1236" s="17" t="s">
        <v>42</v>
      </c>
      <c r="D1236" s="17" t="s">
        <v>36</v>
      </c>
      <c r="E1236" s="17" t="s">
        <v>78</v>
      </c>
      <c r="F1236" s="31" t="str">
        <f>VLOOKUP(G1236,'Policy Type'!$A:$B,2,FALSE)</f>
        <v>Liability</v>
      </c>
      <c r="G1236" s="17" t="s">
        <v>536</v>
      </c>
      <c r="H1236" s="32">
        <v>45253</v>
      </c>
      <c r="I1236" s="32">
        <v>45373</v>
      </c>
      <c r="J1236" s="34">
        <v>24000</v>
      </c>
      <c r="K1236" s="34">
        <f t="shared" si="337"/>
        <v>4320</v>
      </c>
      <c r="L1236" s="34">
        <f t="shared" si="338"/>
        <v>28320</v>
      </c>
      <c r="M1236" s="17">
        <f t="shared" si="339"/>
        <v>5664</v>
      </c>
      <c r="N1236" s="17" t="s">
        <v>52</v>
      </c>
      <c r="O1236" s="35" t="s">
        <v>49</v>
      </c>
      <c r="P1236" s="36" t="str">
        <f t="shared" si="340"/>
        <v>Old Client</v>
      </c>
      <c r="Q1236" s="39" t="str">
        <f t="shared" si="4"/>
        <v>Yes</v>
      </c>
      <c r="R1236" s="40" t="str">
        <f t="shared" si="5"/>
        <v/>
      </c>
    </row>
    <row r="1237" ht="14.25" customHeight="1" spans="1:18">
      <c r="A1237" s="30"/>
      <c r="B1237" s="17"/>
      <c r="C1237" s="17"/>
      <c r="D1237" s="17"/>
      <c r="E1237" s="17"/>
      <c r="F1237" s="31"/>
      <c r="G1237" s="17"/>
      <c r="H1237" s="32"/>
      <c r="I1237" s="32"/>
      <c r="J1237" s="34"/>
      <c r="K1237" s="34"/>
      <c r="L1237" s="17"/>
      <c r="M1237" s="17"/>
      <c r="N1237" s="17" t="s">
        <v>39</v>
      </c>
      <c r="O1237" s="35" t="s">
        <v>277</v>
      </c>
      <c r="P1237" s="36"/>
      <c r="Q1237" s="39" t="str">
        <f t="shared" si="4"/>
        <v>No</v>
      </c>
      <c r="R1237" s="40" t="str">
        <f t="shared" si="5"/>
        <v/>
      </c>
    </row>
    <row r="1238" ht="14.25" customHeight="1" spans="1:18">
      <c r="A1238" s="30" t="s">
        <v>1283</v>
      </c>
      <c r="B1238" s="17">
        <v>927</v>
      </c>
      <c r="C1238" s="17" t="s">
        <v>35</v>
      </c>
      <c r="D1238" s="17" t="s">
        <v>36</v>
      </c>
      <c r="E1238" s="17" t="s">
        <v>43</v>
      </c>
      <c r="F1238" s="31" t="str">
        <f>VLOOKUP(G1238,'Policy Type'!$A:$B,2,FALSE)</f>
        <v>P&amp;C</v>
      </c>
      <c r="G1238" s="17" t="s">
        <v>55</v>
      </c>
      <c r="H1238" s="32">
        <v>45248</v>
      </c>
      <c r="I1238" s="32">
        <v>45613</v>
      </c>
      <c r="J1238" s="34">
        <v>437898</v>
      </c>
      <c r="K1238" s="34">
        <f>J1238*0.18</f>
        <v>78821.64</v>
      </c>
      <c r="L1238" s="34">
        <f>J1238+K1238</f>
        <v>516719.64</v>
      </c>
      <c r="M1238" s="17">
        <f>L1238*0.2</f>
        <v>103343.928</v>
      </c>
      <c r="N1238" s="17" t="s">
        <v>52</v>
      </c>
      <c r="O1238" s="35" t="s">
        <v>49</v>
      </c>
      <c r="P1238" s="36" t="str">
        <f>IF(COUNTIF(B:B,B1238)=1,"New Client","Old Client")</f>
        <v>Old Client</v>
      </c>
      <c r="Q1238" s="39" t="str">
        <f t="shared" si="4"/>
        <v>Yes</v>
      </c>
      <c r="R1238" s="40" t="str">
        <f t="shared" si="5"/>
        <v>Cross-Sold</v>
      </c>
    </row>
    <row r="1239" ht="14.25" customHeight="1" spans="1:18">
      <c r="A1239" s="30"/>
      <c r="B1239" s="17"/>
      <c r="C1239" s="17"/>
      <c r="D1239" s="17"/>
      <c r="E1239" s="17"/>
      <c r="F1239" s="31"/>
      <c r="G1239" s="17"/>
      <c r="H1239" s="32"/>
      <c r="I1239" s="32"/>
      <c r="J1239" s="34"/>
      <c r="K1239" s="34"/>
      <c r="L1239" s="17"/>
      <c r="M1239" s="17"/>
      <c r="N1239" s="17" t="s">
        <v>39</v>
      </c>
      <c r="O1239" s="35" t="s">
        <v>277</v>
      </c>
      <c r="P1239" s="36"/>
      <c r="Q1239" s="39" t="str">
        <f t="shared" si="4"/>
        <v>No</v>
      </c>
      <c r="R1239" s="40" t="str">
        <f t="shared" si="5"/>
        <v/>
      </c>
    </row>
    <row r="1240" ht="14.25" customHeight="1" spans="1:18">
      <c r="A1240" s="30"/>
      <c r="B1240" s="17"/>
      <c r="C1240" s="17"/>
      <c r="D1240" s="17"/>
      <c r="E1240" s="17"/>
      <c r="F1240" s="31"/>
      <c r="G1240" s="17"/>
      <c r="H1240" s="32"/>
      <c r="I1240" s="32"/>
      <c r="J1240" s="34"/>
      <c r="K1240" s="34"/>
      <c r="L1240" s="17"/>
      <c r="M1240" s="17"/>
      <c r="N1240" s="17" t="s">
        <v>39</v>
      </c>
      <c r="O1240" s="35" t="s">
        <v>277</v>
      </c>
      <c r="P1240" s="36"/>
      <c r="Q1240" s="39" t="str">
        <f t="shared" si="4"/>
        <v>No</v>
      </c>
      <c r="R1240" s="40" t="str">
        <f t="shared" si="5"/>
        <v/>
      </c>
    </row>
    <row r="1241" ht="14.25" customHeight="1" spans="1:18">
      <c r="A1241" s="30"/>
      <c r="B1241" s="17"/>
      <c r="C1241" s="17"/>
      <c r="D1241" s="17"/>
      <c r="E1241" s="17"/>
      <c r="F1241" s="31"/>
      <c r="G1241" s="17"/>
      <c r="H1241" s="32"/>
      <c r="I1241" s="32"/>
      <c r="J1241" s="34"/>
      <c r="K1241" s="34"/>
      <c r="L1241" s="17"/>
      <c r="M1241" s="17"/>
      <c r="N1241" s="17" t="s">
        <v>52</v>
      </c>
      <c r="O1241" s="35" t="s">
        <v>277</v>
      </c>
      <c r="P1241" s="36"/>
      <c r="Q1241" s="39" t="str">
        <f t="shared" si="4"/>
        <v>No</v>
      </c>
      <c r="R1241" s="40" t="str">
        <f t="shared" si="5"/>
        <v/>
      </c>
    </row>
    <row r="1242" ht="14.25" customHeight="1" spans="1:18">
      <c r="A1242" s="30"/>
      <c r="B1242" s="17"/>
      <c r="C1242" s="17"/>
      <c r="D1242" s="17"/>
      <c r="E1242" s="17"/>
      <c r="F1242" s="31"/>
      <c r="G1242" s="17"/>
      <c r="H1242" s="32"/>
      <c r="I1242" s="32"/>
      <c r="J1242" s="34"/>
      <c r="K1242" s="34"/>
      <c r="L1242" s="17"/>
      <c r="M1242" s="17"/>
      <c r="N1242" s="17" t="s">
        <v>52</v>
      </c>
      <c r="O1242" s="35" t="s">
        <v>277</v>
      </c>
      <c r="P1242" s="36"/>
      <c r="Q1242" s="39" t="str">
        <f t="shared" si="4"/>
        <v>No</v>
      </c>
      <c r="R1242" s="40" t="str">
        <f t="shared" si="5"/>
        <v/>
      </c>
    </row>
    <row r="1243" ht="14.25" customHeight="1" spans="1:18">
      <c r="A1243" s="30"/>
      <c r="B1243" s="17"/>
      <c r="C1243" s="17"/>
      <c r="D1243" s="17"/>
      <c r="E1243" s="17"/>
      <c r="F1243" s="31"/>
      <c r="G1243" s="17"/>
      <c r="H1243" s="32"/>
      <c r="I1243" s="32"/>
      <c r="J1243" s="34"/>
      <c r="K1243" s="34"/>
      <c r="L1243" s="17"/>
      <c r="M1243" s="17"/>
      <c r="N1243" s="17" t="s">
        <v>39</v>
      </c>
      <c r="O1243" s="35" t="s">
        <v>277</v>
      </c>
      <c r="P1243" s="36"/>
      <c r="Q1243" s="39" t="str">
        <f t="shared" si="4"/>
        <v>No</v>
      </c>
      <c r="R1243" s="40" t="str">
        <f t="shared" si="5"/>
        <v/>
      </c>
    </row>
    <row r="1244" ht="14.25" customHeight="1" spans="1:18">
      <c r="A1244" s="30"/>
      <c r="B1244" s="17"/>
      <c r="C1244" s="17"/>
      <c r="D1244" s="17"/>
      <c r="E1244" s="17"/>
      <c r="F1244" s="31"/>
      <c r="G1244" s="17"/>
      <c r="H1244" s="32"/>
      <c r="I1244" s="32"/>
      <c r="J1244" s="34"/>
      <c r="K1244" s="34"/>
      <c r="L1244" s="17"/>
      <c r="M1244" s="17"/>
      <c r="N1244" s="17" t="s">
        <v>39</v>
      </c>
      <c r="O1244" s="35" t="s">
        <v>277</v>
      </c>
      <c r="P1244" s="36"/>
      <c r="Q1244" s="39" t="str">
        <f t="shared" si="4"/>
        <v>No</v>
      </c>
      <c r="R1244" s="40" t="str">
        <f t="shared" si="5"/>
        <v/>
      </c>
    </row>
    <row r="1245" ht="14.25" customHeight="1" spans="1:18">
      <c r="A1245" s="30" t="s">
        <v>1284</v>
      </c>
      <c r="B1245" s="17">
        <v>69</v>
      </c>
      <c r="C1245" s="17" t="s">
        <v>46</v>
      </c>
      <c r="D1245" s="17" t="s">
        <v>47</v>
      </c>
      <c r="E1245" s="17" t="s">
        <v>43</v>
      </c>
      <c r="F1245" s="31" t="str">
        <f>VLOOKUP(G1245,'Policy Type'!$A:$B,2,FALSE)</f>
        <v>Liability</v>
      </c>
      <c r="G1245" s="17" t="s">
        <v>86</v>
      </c>
      <c r="H1245" s="32">
        <v>45257</v>
      </c>
      <c r="I1245" s="17"/>
      <c r="J1245" s="34">
        <v>2777300</v>
      </c>
      <c r="K1245" s="34">
        <f t="shared" ref="K1245:K1247" si="341">J1245*0.18</f>
        <v>499914</v>
      </c>
      <c r="L1245" s="34">
        <f t="shared" ref="L1245:L1247" si="342">J1245+K1245</f>
        <v>3277214</v>
      </c>
      <c r="M1245" s="17">
        <f t="shared" ref="M1245:M1247" si="343">L1245*0.05</f>
        <v>163860.7</v>
      </c>
      <c r="N1245" s="17" t="s">
        <v>52</v>
      </c>
      <c r="O1245" s="35" t="s">
        <v>49</v>
      </c>
      <c r="P1245" s="36" t="str">
        <f t="shared" ref="P1245:P1247" si="344">IF(COUNTIF(B:B,B1245)=1,"New Client","Old Client")</f>
        <v>Old Client</v>
      </c>
      <c r="Q1245" s="39" t="str">
        <f t="shared" si="4"/>
        <v>Yes</v>
      </c>
      <c r="R1245" s="40" t="str">
        <f t="shared" si="5"/>
        <v/>
      </c>
    </row>
    <row r="1246" ht="14.25" customHeight="1" spans="1:18">
      <c r="A1246" s="30" t="s">
        <v>1285</v>
      </c>
      <c r="B1246" s="17">
        <v>402</v>
      </c>
      <c r="C1246" s="17" t="s">
        <v>46</v>
      </c>
      <c r="D1246" s="17" t="s">
        <v>47</v>
      </c>
      <c r="E1246" s="17" t="s">
        <v>132</v>
      </c>
      <c r="F1246" s="31" t="str">
        <f>VLOOKUP(G1246,'Policy Type'!$A:$B,2,FALSE)</f>
        <v>Others</v>
      </c>
      <c r="G1246" s="17" t="s">
        <v>124</v>
      </c>
      <c r="H1246" s="32">
        <v>45252</v>
      </c>
      <c r="I1246" s="32">
        <v>45617</v>
      </c>
      <c r="J1246" s="34">
        <v>19257200</v>
      </c>
      <c r="K1246" s="34">
        <f t="shared" si="341"/>
        <v>3466296</v>
      </c>
      <c r="L1246" s="34">
        <f t="shared" si="342"/>
        <v>22723496</v>
      </c>
      <c r="M1246" s="17">
        <f t="shared" si="343"/>
        <v>1136174.8</v>
      </c>
      <c r="N1246" s="17" t="s">
        <v>39</v>
      </c>
      <c r="O1246" s="35" t="s">
        <v>49</v>
      </c>
      <c r="P1246" s="36" t="str">
        <f t="shared" si="344"/>
        <v>Old Client</v>
      </c>
      <c r="Q1246" s="39" t="str">
        <f t="shared" si="4"/>
        <v>Yes</v>
      </c>
      <c r="R1246" s="40" t="str">
        <f t="shared" si="5"/>
        <v>Cross-Sold</v>
      </c>
    </row>
    <row r="1247" ht="14.25" customHeight="1" spans="1:18">
      <c r="A1247" s="30" t="s">
        <v>1286</v>
      </c>
      <c r="B1247" s="17">
        <v>932</v>
      </c>
      <c r="C1247" s="17" t="s">
        <v>46</v>
      </c>
      <c r="D1247" s="17" t="s">
        <v>66</v>
      </c>
      <c r="E1247" s="17" t="s">
        <v>43</v>
      </c>
      <c r="F1247" s="31" t="str">
        <f>VLOOKUP(G1247,'Policy Type'!$A:$B,2,FALSE)</f>
        <v>P&amp;C</v>
      </c>
      <c r="G1247" s="17" t="s">
        <v>55</v>
      </c>
      <c r="H1247" s="32">
        <v>45218</v>
      </c>
      <c r="I1247" s="32">
        <v>45583</v>
      </c>
      <c r="J1247" s="34">
        <v>456306</v>
      </c>
      <c r="K1247" s="34">
        <f t="shared" si="341"/>
        <v>82135.08</v>
      </c>
      <c r="L1247" s="34">
        <f t="shared" si="342"/>
        <v>538441.08</v>
      </c>
      <c r="M1247" s="17">
        <f t="shared" si="343"/>
        <v>26922.054</v>
      </c>
      <c r="N1247" s="17" t="s">
        <v>52</v>
      </c>
      <c r="O1247" s="35" t="s">
        <v>49</v>
      </c>
      <c r="P1247" s="36" t="str">
        <f t="shared" si="344"/>
        <v>New Client</v>
      </c>
      <c r="Q1247" s="39" t="str">
        <f t="shared" si="4"/>
        <v>No</v>
      </c>
      <c r="R1247" s="40" t="str">
        <f t="shared" si="5"/>
        <v/>
      </c>
    </row>
    <row r="1248" ht="14.25" customHeight="1" spans="1:18">
      <c r="A1248" s="30"/>
      <c r="B1248" s="17"/>
      <c r="C1248" s="17"/>
      <c r="D1248" s="17"/>
      <c r="E1248" s="17"/>
      <c r="F1248" s="31"/>
      <c r="G1248" s="17"/>
      <c r="H1248" s="32"/>
      <c r="I1248" s="32"/>
      <c r="J1248" s="34"/>
      <c r="K1248" s="34"/>
      <c r="L1248" s="17"/>
      <c r="M1248" s="17"/>
      <c r="N1248" s="17" t="s">
        <v>39</v>
      </c>
      <c r="O1248" s="35" t="s">
        <v>277</v>
      </c>
      <c r="P1248" s="36"/>
      <c r="Q1248" s="39" t="str">
        <f t="shared" si="4"/>
        <v>No</v>
      </c>
      <c r="R1248" s="40" t="str">
        <f t="shared" si="5"/>
        <v/>
      </c>
    </row>
    <row r="1249" ht="14.25" customHeight="1" spans="1:18">
      <c r="A1249" s="30"/>
      <c r="B1249" s="17"/>
      <c r="C1249" s="17"/>
      <c r="D1249" s="17"/>
      <c r="E1249" s="17"/>
      <c r="F1249" s="31"/>
      <c r="G1249" s="17"/>
      <c r="H1249" s="32"/>
      <c r="I1249" s="32"/>
      <c r="J1249" s="34"/>
      <c r="K1249" s="34"/>
      <c r="L1249" s="17"/>
      <c r="M1249" s="17"/>
      <c r="N1249" s="17" t="s">
        <v>39</v>
      </c>
      <c r="O1249" s="35" t="s">
        <v>277</v>
      </c>
      <c r="P1249" s="36"/>
      <c r="Q1249" s="39" t="str">
        <f t="shared" si="4"/>
        <v>No</v>
      </c>
      <c r="R1249" s="40" t="str">
        <f t="shared" si="5"/>
        <v/>
      </c>
    </row>
    <row r="1250" ht="14.25" customHeight="1" spans="1:18">
      <c r="A1250" s="30"/>
      <c r="B1250" s="17"/>
      <c r="C1250" s="17"/>
      <c r="D1250" s="17"/>
      <c r="E1250" s="17"/>
      <c r="F1250" s="31"/>
      <c r="G1250" s="17"/>
      <c r="H1250" s="32"/>
      <c r="I1250" s="32"/>
      <c r="J1250" s="34"/>
      <c r="K1250" s="34"/>
      <c r="L1250" s="17"/>
      <c r="M1250" s="17"/>
      <c r="N1250" s="17" t="s">
        <v>39</v>
      </c>
      <c r="O1250" s="35" t="s">
        <v>277</v>
      </c>
      <c r="P1250" s="36"/>
      <c r="Q1250" s="39" t="str">
        <f t="shared" si="4"/>
        <v>No</v>
      </c>
      <c r="R1250" s="40" t="str">
        <f t="shared" si="5"/>
        <v/>
      </c>
    </row>
    <row r="1251" ht="14.25" customHeight="1" spans="1:18">
      <c r="A1251" s="30"/>
      <c r="B1251" s="17"/>
      <c r="C1251" s="17"/>
      <c r="D1251" s="17"/>
      <c r="E1251" s="17"/>
      <c r="F1251" s="31"/>
      <c r="G1251" s="17"/>
      <c r="H1251" s="32"/>
      <c r="I1251" s="32"/>
      <c r="J1251" s="34"/>
      <c r="K1251" s="34"/>
      <c r="L1251" s="17"/>
      <c r="M1251" s="17"/>
      <c r="N1251" s="17" t="s">
        <v>39</v>
      </c>
      <c r="O1251" s="35" t="s">
        <v>277</v>
      </c>
      <c r="P1251" s="36"/>
      <c r="Q1251" s="39" t="str">
        <f t="shared" si="4"/>
        <v>No</v>
      </c>
      <c r="R1251" s="40" t="str">
        <f t="shared" si="5"/>
        <v/>
      </c>
    </row>
    <row r="1252" ht="14.25" customHeight="1" spans="1:18">
      <c r="A1252" s="30"/>
      <c r="B1252" s="17"/>
      <c r="C1252" s="17"/>
      <c r="D1252" s="17"/>
      <c r="E1252" s="17"/>
      <c r="F1252" s="31"/>
      <c r="G1252" s="17"/>
      <c r="H1252" s="32"/>
      <c r="I1252" s="32"/>
      <c r="J1252" s="34"/>
      <c r="K1252" s="34"/>
      <c r="L1252" s="17"/>
      <c r="M1252" s="17"/>
      <c r="N1252" s="17" t="s">
        <v>39</v>
      </c>
      <c r="O1252" s="35" t="s">
        <v>277</v>
      </c>
      <c r="P1252" s="36"/>
      <c r="Q1252" s="39" t="str">
        <f t="shared" si="4"/>
        <v>No</v>
      </c>
      <c r="R1252" s="40" t="str">
        <f t="shared" si="5"/>
        <v/>
      </c>
    </row>
    <row r="1253" ht="14.25" customHeight="1" spans="1:18">
      <c r="A1253" s="30" t="s">
        <v>1287</v>
      </c>
      <c r="B1253" s="17">
        <v>76</v>
      </c>
      <c r="C1253" s="17" t="s">
        <v>57</v>
      </c>
      <c r="D1253" s="17" t="s">
        <v>36</v>
      </c>
      <c r="E1253" s="17" t="s">
        <v>43</v>
      </c>
      <c r="F1253" s="31" t="str">
        <f>VLOOKUP(G1253,'Policy Type'!$A:$B,2,FALSE)</f>
        <v>P&amp;C</v>
      </c>
      <c r="G1253" s="17" t="s">
        <v>55</v>
      </c>
      <c r="H1253" s="32">
        <v>45260</v>
      </c>
      <c r="I1253" s="32">
        <v>45625</v>
      </c>
      <c r="J1253" s="34">
        <v>252048</v>
      </c>
      <c r="K1253" s="34">
        <f>J1253*0.18</f>
        <v>45368.64</v>
      </c>
      <c r="L1253" s="34">
        <f>J1253+K1253</f>
        <v>297416.64</v>
      </c>
      <c r="M1253" s="17">
        <f>L1253*0.2</f>
        <v>59483.328</v>
      </c>
      <c r="N1253" s="17" t="s">
        <v>52</v>
      </c>
      <c r="O1253" s="35" t="s">
        <v>49</v>
      </c>
      <c r="P1253" s="36" t="str">
        <f>IF(COUNTIF(B:B,B1253)=1,"New Client","Old Client")</f>
        <v>Old Client</v>
      </c>
      <c r="Q1253" s="39" t="str">
        <f t="shared" si="4"/>
        <v>Yes</v>
      </c>
      <c r="R1253" s="40" t="str">
        <f t="shared" si="5"/>
        <v>Cross-Sold</v>
      </c>
    </row>
    <row r="1254" ht="14.25" customHeight="1" spans="1:18">
      <c r="A1254" s="30"/>
      <c r="B1254" s="17"/>
      <c r="C1254" s="17"/>
      <c r="D1254" s="17"/>
      <c r="E1254" s="17"/>
      <c r="F1254" s="31"/>
      <c r="G1254" s="17"/>
      <c r="H1254" s="32"/>
      <c r="I1254" s="32"/>
      <c r="J1254" s="34"/>
      <c r="K1254" s="34"/>
      <c r="L1254" s="17"/>
      <c r="M1254" s="17"/>
      <c r="N1254" s="17" t="s">
        <v>39</v>
      </c>
      <c r="O1254" s="35" t="s">
        <v>277</v>
      </c>
      <c r="P1254" s="36"/>
      <c r="Q1254" s="39" t="str">
        <f t="shared" si="4"/>
        <v>No</v>
      </c>
      <c r="R1254" s="40" t="str">
        <f t="shared" si="5"/>
        <v/>
      </c>
    </row>
    <row r="1255" ht="14.25" customHeight="1" spans="1:18">
      <c r="A1255" s="30" t="s">
        <v>1288</v>
      </c>
      <c r="B1255" s="17">
        <v>935</v>
      </c>
      <c r="C1255" s="17" t="s">
        <v>46</v>
      </c>
      <c r="D1255" s="17" t="s">
        <v>88</v>
      </c>
      <c r="E1255" s="17" t="s">
        <v>78</v>
      </c>
      <c r="F1255" s="31" t="str">
        <f>VLOOKUP(G1255,'Policy Type'!$A:$B,2,FALSE)</f>
        <v>Liability</v>
      </c>
      <c r="G1255" s="17" t="s">
        <v>536</v>
      </c>
      <c r="H1255" s="32">
        <v>45258</v>
      </c>
      <c r="I1255" s="32">
        <v>45409</v>
      </c>
      <c r="J1255" s="34">
        <v>24500</v>
      </c>
      <c r="K1255" s="34">
        <f t="shared" ref="K1255:K1319" si="345">J1255*0.18</f>
        <v>4410</v>
      </c>
      <c r="L1255" s="34">
        <f t="shared" ref="L1255:L1319" si="346">J1255+K1255</f>
        <v>28910</v>
      </c>
      <c r="M1255" s="17">
        <f>L1255*0.05</f>
        <v>1445.5</v>
      </c>
      <c r="N1255" s="17" t="s">
        <v>39</v>
      </c>
      <c r="O1255" s="35" t="s">
        <v>49</v>
      </c>
      <c r="P1255" s="36" t="str">
        <f t="shared" ref="P1255:P1319" si="347">IF(COUNTIF(B:B,B1255)=1,"New Client","Old Client")</f>
        <v>New Client</v>
      </c>
      <c r="Q1255" s="39" t="str">
        <f t="shared" si="4"/>
        <v>Yes</v>
      </c>
      <c r="R1255" s="40" t="str">
        <f t="shared" si="5"/>
        <v/>
      </c>
    </row>
    <row r="1256" ht="14.25" customHeight="1" spans="1:18">
      <c r="A1256" s="30" t="s">
        <v>1289</v>
      </c>
      <c r="B1256" s="17">
        <v>134</v>
      </c>
      <c r="C1256" s="17" t="s">
        <v>42</v>
      </c>
      <c r="D1256" s="17" t="s">
        <v>36</v>
      </c>
      <c r="E1256" s="17" t="s">
        <v>78</v>
      </c>
      <c r="F1256" s="31" t="str">
        <f>VLOOKUP(G1256,'Policy Type'!$A:$B,2,FALSE)</f>
        <v>Liability</v>
      </c>
      <c r="G1256" s="17" t="s">
        <v>536</v>
      </c>
      <c r="H1256" s="32">
        <v>45258</v>
      </c>
      <c r="I1256" s="32">
        <v>45439</v>
      </c>
      <c r="J1256" s="34">
        <v>25000</v>
      </c>
      <c r="K1256" s="34">
        <f t="shared" si="345"/>
        <v>4500</v>
      </c>
      <c r="L1256" s="34">
        <f t="shared" si="346"/>
        <v>29500</v>
      </c>
      <c r="M1256" s="17">
        <f t="shared" ref="M1256:M1257" si="348">L1256*0.2</f>
        <v>5900</v>
      </c>
      <c r="N1256" s="17" t="s">
        <v>52</v>
      </c>
      <c r="O1256" s="35" t="s">
        <v>49</v>
      </c>
      <c r="P1256" s="36" t="str">
        <f t="shared" si="347"/>
        <v>Old Client</v>
      </c>
      <c r="Q1256" s="39" t="str">
        <f t="shared" si="4"/>
        <v>Yes</v>
      </c>
      <c r="R1256" s="40" t="str">
        <f t="shared" si="5"/>
        <v/>
      </c>
    </row>
    <row r="1257" ht="14.25" customHeight="1" spans="1:18">
      <c r="A1257" s="30" t="s">
        <v>1290</v>
      </c>
      <c r="B1257" s="17">
        <v>936</v>
      </c>
      <c r="C1257" s="17" t="s">
        <v>57</v>
      </c>
      <c r="D1257" s="17" t="s">
        <v>36</v>
      </c>
      <c r="E1257" s="17" t="s">
        <v>78</v>
      </c>
      <c r="F1257" s="31" t="str">
        <f>VLOOKUP(G1257,'Policy Type'!$A:$B,2,FALSE)</f>
        <v>Liability</v>
      </c>
      <c r="G1257" s="17" t="s">
        <v>536</v>
      </c>
      <c r="H1257" s="32">
        <v>45258</v>
      </c>
      <c r="I1257" s="32">
        <v>45378</v>
      </c>
      <c r="J1257" s="34">
        <v>24000</v>
      </c>
      <c r="K1257" s="34">
        <f t="shared" si="345"/>
        <v>4320</v>
      </c>
      <c r="L1257" s="34">
        <f t="shared" si="346"/>
        <v>28320</v>
      </c>
      <c r="M1257" s="17">
        <f t="shared" si="348"/>
        <v>5664</v>
      </c>
      <c r="N1257" s="17" t="s">
        <v>52</v>
      </c>
      <c r="O1257" s="35" t="s">
        <v>49</v>
      </c>
      <c r="P1257" s="36" t="str">
        <f t="shared" si="347"/>
        <v>Old Client</v>
      </c>
      <c r="Q1257" s="39" t="str">
        <f t="shared" si="4"/>
        <v>Yes</v>
      </c>
      <c r="R1257" s="40" t="str">
        <f t="shared" si="5"/>
        <v/>
      </c>
    </row>
    <row r="1258" ht="14.25" customHeight="1" spans="1:18">
      <c r="A1258" s="30" t="s">
        <v>1291</v>
      </c>
      <c r="B1258" s="17">
        <v>927</v>
      </c>
      <c r="C1258" s="17" t="s">
        <v>46</v>
      </c>
      <c r="D1258" s="17" t="s">
        <v>47</v>
      </c>
      <c r="E1258" s="17" t="s">
        <v>780</v>
      </c>
      <c r="F1258" s="31" t="str">
        <f>VLOOKUP(G1258,'Policy Type'!$A:$B,2,FALSE)</f>
        <v>Liability</v>
      </c>
      <c r="G1258" s="17" t="s">
        <v>38</v>
      </c>
      <c r="H1258" s="32">
        <v>45258</v>
      </c>
      <c r="I1258" s="32">
        <v>45349</v>
      </c>
      <c r="J1258" s="34">
        <v>118400</v>
      </c>
      <c r="K1258" s="34">
        <f t="shared" si="345"/>
        <v>21312</v>
      </c>
      <c r="L1258" s="34">
        <f t="shared" si="346"/>
        <v>139712</v>
      </c>
      <c r="M1258" s="17">
        <f t="shared" ref="M1258:M1259" si="349">L1258*0.05</f>
        <v>6985.6</v>
      </c>
      <c r="N1258" s="17" t="s">
        <v>39</v>
      </c>
      <c r="O1258" s="35" t="s">
        <v>49</v>
      </c>
      <c r="P1258" s="36" t="str">
        <f t="shared" si="347"/>
        <v>Old Client</v>
      </c>
      <c r="Q1258" s="39" t="str">
        <f t="shared" si="4"/>
        <v>Yes</v>
      </c>
      <c r="R1258" s="40" t="str">
        <f t="shared" si="5"/>
        <v/>
      </c>
    </row>
    <row r="1259" ht="14.25" customHeight="1" spans="1:18">
      <c r="A1259" s="30" t="s">
        <v>1292</v>
      </c>
      <c r="B1259" s="17">
        <v>927</v>
      </c>
      <c r="C1259" s="17" t="s">
        <v>46</v>
      </c>
      <c r="D1259" s="17" t="s">
        <v>66</v>
      </c>
      <c r="E1259" s="17" t="s">
        <v>221</v>
      </c>
      <c r="F1259" s="31" t="str">
        <f>VLOOKUP(G1259,'Policy Type'!$A:$B,2,FALSE)</f>
        <v>P&amp;C</v>
      </c>
      <c r="G1259" s="17" t="s">
        <v>44</v>
      </c>
      <c r="H1259" s="32">
        <v>45258</v>
      </c>
      <c r="I1259" s="32">
        <v>45623</v>
      </c>
      <c r="J1259" s="34">
        <v>29700</v>
      </c>
      <c r="K1259" s="34">
        <f t="shared" si="345"/>
        <v>5346</v>
      </c>
      <c r="L1259" s="34">
        <f t="shared" si="346"/>
        <v>35046</v>
      </c>
      <c r="M1259" s="17">
        <f t="shared" si="349"/>
        <v>1752.3</v>
      </c>
      <c r="N1259" s="17" t="s">
        <v>39</v>
      </c>
      <c r="O1259" s="35" t="s">
        <v>49</v>
      </c>
      <c r="P1259" s="36" t="str">
        <f t="shared" si="347"/>
        <v>Old Client</v>
      </c>
      <c r="Q1259" s="39" t="str">
        <f t="shared" si="4"/>
        <v>Yes</v>
      </c>
      <c r="R1259" s="40" t="str">
        <f t="shared" si="5"/>
        <v>Cross-Sold</v>
      </c>
    </row>
    <row r="1260" ht="14.25" customHeight="1" spans="1:18">
      <c r="A1260" s="30" t="s">
        <v>1293</v>
      </c>
      <c r="B1260" s="17">
        <v>937</v>
      </c>
      <c r="C1260" s="17" t="s">
        <v>42</v>
      </c>
      <c r="D1260" s="17" t="s">
        <v>36</v>
      </c>
      <c r="E1260" s="17" t="s">
        <v>221</v>
      </c>
      <c r="F1260" s="31" t="str">
        <f>VLOOKUP(G1260,'Policy Type'!$A:$B,2,FALSE)</f>
        <v>Others</v>
      </c>
      <c r="G1260" s="17" t="s">
        <v>212</v>
      </c>
      <c r="H1260" s="32">
        <v>45258</v>
      </c>
      <c r="I1260" s="32">
        <v>45623</v>
      </c>
      <c r="J1260" s="34">
        <v>319700</v>
      </c>
      <c r="K1260" s="34">
        <f t="shared" si="345"/>
        <v>57546</v>
      </c>
      <c r="L1260" s="34">
        <f t="shared" si="346"/>
        <v>377246</v>
      </c>
      <c r="M1260" s="17">
        <f>L1260*0.15</f>
        <v>56586.9</v>
      </c>
      <c r="N1260" s="17" t="s">
        <v>39</v>
      </c>
      <c r="O1260" s="35" t="s">
        <v>49</v>
      </c>
      <c r="P1260" s="36" t="str">
        <f t="shared" si="347"/>
        <v>Old Client</v>
      </c>
      <c r="Q1260" s="39" t="str">
        <f t="shared" si="4"/>
        <v>Yes</v>
      </c>
      <c r="R1260" s="40" t="str">
        <f t="shared" si="5"/>
        <v>Cross-Sold</v>
      </c>
    </row>
    <row r="1261" ht="14.25" customHeight="1" spans="1:18">
      <c r="A1261" s="30" t="s">
        <v>1294</v>
      </c>
      <c r="B1261" s="17">
        <v>938</v>
      </c>
      <c r="C1261" s="17" t="s">
        <v>42</v>
      </c>
      <c r="D1261" s="17" t="s">
        <v>36</v>
      </c>
      <c r="E1261" s="17" t="s">
        <v>221</v>
      </c>
      <c r="F1261" s="31" t="str">
        <f>VLOOKUP(G1261,'Policy Type'!$A:$B,2,FALSE)</f>
        <v>Liability</v>
      </c>
      <c r="G1261" s="17" t="s">
        <v>38</v>
      </c>
      <c r="H1261" s="32">
        <v>45258</v>
      </c>
      <c r="I1261" s="32">
        <v>45623</v>
      </c>
      <c r="J1261" s="34">
        <v>460000</v>
      </c>
      <c r="K1261" s="34">
        <f t="shared" si="345"/>
        <v>82800</v>
      </c>
      <c r="L1261" s="34">
        <f t="shared" si="346"/>
        <v>542800</v>
      </c>
      <c r="M1261" s="17">
        <f>L1261*0.2</f>
        <v>108560</v>
      </c>
      <c r="N1261" s="17" t="s">
        <v>39</v>
      </c>
      <c r="O1261" s="35" t="s">
        <v>49</v>
      </c>
      <c r="P1261" s="36" t="str">
        <f t="shared" si="347"/>
        <v>Old Client</v>
      </c>
      <c r="Q1261" s="39" t="str">
        <f t="shared" si="4"/>
        <v>Yes</v>
      </c>
      <c r="R1261" s="40" t="str">
        <f t="shared" si="5"/>
        <v/>
      </c>
    </row>
    <row r="1262" ht="14.25" customHeight="1" spans="1:18">
      <c r="A1262" s="30" t="s">
        <v>1295</v>
      </c>
      <c r="B1262" s="17">
        <v>938</v>
      </c>
      <c r="C1262" s="17" t="s">
        <v>46</v>
      </c>
      <c r="D1262" s="17" t="s">
        <v>76</v>
      </c>
      <c r="E1262" s="17" t="s">
        <v>84</v>
      </c>
      <c r="F1262" s="31" t="str">
        <f>VLOOKUP(G1262,'Policy Type'!$A:$B,2,FALSE)</f>
        <v>Liability</v>
      </c>
      <c r="G1262" s="17" t="s">
        <v>58</v>
      </c>
      <c r="H1262" s="32">
        <v>45258</v>
      </c>
      <c r="I1262" s="32">
        <v>45623</v>
      </c>
      <c r="J1262" s="34">
        <v>1180000</v>
      </c>
      <c r="K1262" s="34">
        <f t="shared" si="345"/>
        <v>212400</v>
      </c>
      <c r="L1262" s="34">
        <f t="shared" si="346"/>
        <v>1392400</v>
      </c>
      <c r="M1262" s="17">
        <f>L1262*0.05</f>
        <v>69620</v>
      </c>
      <c r="N1262" s="17" t="s">
        <v>39</v>
      </c>
      <c r="O1262" s="35" t="s">
        <v>49</v>
      </c>
      <c r="P1262" s="36" t="str">
        <f t="shared" si="347"/>
        <v>Old Client</v>
      </c>
      <c r="Q1262" s="39" t="str">
        <f t="shared" si="4"/>
        <v>Yes</v>
      </c>
      <c r="R1262" s="40" t="str">
        <f t="shared" si="5"/>
        <v/>
      </c>
    </row>
    <row r="1263" ht="14.25" customHeight="1" spans="1:18">
      <c r="A1263" s="30" t="s">
        <v>1296</v>
      </c>
      <c r="B1263" s="17">
        <v>939</v>
      </c>
      <c r="C1263" s="17" t="s">
        <v>35</v>
      </c>
      <c r="D1263" s="17" t="s">
        <v>36</v>
      </c>
      <c r="E1263" s="17" t="s">
        <v>84</v>
      </c>
      <c r="F1263" s="31" t="str">
        <f>VLOOKUP(G1263,'Policy Type'!$A:$B,2,FALSE)</f>
        <v>Liability</v>
      </c>
      <c r="G1263" s="17" t="s">
        <v>101</v>
      </c>
      <c r="H1263" s="32">
        <v>45258</v>
      </c>
      <c r="I1263" s="32">
        <v>45623</v>
      </c>
      <c r="J1263" s="34">
        <v>1180000</v>
      </c>
      <c r="K1263" s="34">
        <f t="shared" si="345"/>
        <v>212400</v>
      </c>
      <c r="L1263" s="34">
        <f t="shared" si="346"/>
        <v>1392400</v>
      </c>
      <c r="M1263" s="17">
        <f t="shared" ref="M1263:M1264" si="350">L1263*0.2</f>
        <v>278480</v>
      </c>
      <c r="N1263" s="17" t="s">
        <v>39</v>
      </c>
      <c r="O1263" s="35" t="s">
        <v>49</v>
      </c>
      <c r="P1263" s="36" t="str">
        <f t="shared" si="347"/>
        <v>New Client</v>
      </c>
      <c r="Q1263" s="39" t="str">
        <f t="shared" si="4"/>
        <v>Yes</v>
      </c>
      <c r="R1263" s="40" t="str">
        <f t="shared" si="5"/>
        <v/>
      </c>
    </row>
    <row r="1264" ht="14.25" customHeight="1" spans="1:18">
      <c r="A1264" s="30" t="s">
        <v>1297</v>
      </c>
      <c r="B1264" s="17">
        <v>940</v>
      </c>
      <c r="C1264" s="17" t="s">
        <v>42</v>
      </c>
      <c r="D1264" s="17" t="s">
        <v>36</v>
      </c>
      <c r="E1264" s="17" t="s">
        <v>37</v>
      </c>
      <c r="F1264" s="31" t="str">
        <f>VLOOKUP(G1264,'Policy Type'!$A:$B,2,FALSE)</f>
        <v>P&amp;C</v>
      </c>
      <c r="G1264" s="17" t="s">
        <v>80</v>
      </c>
      <c r="H1264" s="32">
        <v>45258</v>
      </c>
      <c r="I1264" s="32">
        <v>45258</v>
      </c>
      <c r="J1264" s="34">
        <v>395400</v>
      </c>
      <c r="K1264" s="34">
        <f t="shared" si="345"/>
        <v>71172</v>
      </c>
      <c r="L1264" s="34">
        <f t="shared" si="346"/>
        <v>466572</v>
      </c>
      <c r="M1264" s="17">
        <f t="shared" si="350"/>
        <v>93314.4</v>
      </c>
      <c r="N1264" s="17" t="s">
        <v>39</v>
      </c>
      <c r="O1264" s="35" t="s">
        <v>49</v>
      </c>
      <c r="P1264" s="36" t="str">
        <f t="shared" si="347"/>
        <v>Old Client</v>
      </c>
      <c r="Q1264" s="39" t="str">
        <f t="shared" si="4"/>
        <v>No</v>
      </c>
      <c r="R1264" s="40" t="str">
        <f t="shared" si="5"/>
        <v/>
      </c>
    </row>
    <row r="1265" ht="14.25" customHeight="1" spans="1:18">
      <c r="A1265" s="30" t="s">
        <v>1298</v>
      </c>
      <c r="B1265" s="17">
        <v>940</v>
      </c>
      <c r="C1265" s="17" t="s">
        <v>35</v>
      </c>
      <c r="D1265" s="17" t="s">
        <v>36</v>
      </c>
      <c r="E1265" s="17" t="s">
        <v>43</v>
      </c>
      <c r="F1265" s="31" t="str">
        <f>VLOOKUP(G1265,'Policy Type'!$A:$B,2,FALSE)</f>
        <v>Others</v>
      </c>
      <c r="G1265" s="17" t="s">
        <v>168</v>
      </c>
      <c r="H1265" s="32">
        <v>45259</v>
      </c>
      <c r="I1265" s="32">
        <v>45624</v>
      </c>
      <c r="J1265" s="34">
        <v>499400</v>
      </c>
      <c r="K1265" s="34">
        <f t="shared" si="345"/>
        <v>89892</v>
      </c>
      <c r="L1265" s="34">
        <f t="shared" si="346"/>
        <v>589292</v>
      </c>
      <c r="M1265" s="17">
        <f t="shared" ref="M1265:M1266" si="351">L1265*0.15</f>
        <v>88393.8</v>
      </c>
      <c r="N1265" s="17" t="s">
        <v>52</v>
      </c>
      <c r="O1265" s="35" t="s">
        <v>53</v>
      </c>
      <c r="P1265" s="36" t="str">
        <f t="shared" si="347"/>
        <v>Old Client</v>
      </c>
      <c r="Q1265" s="39" t="str">
        <f t="shared" si="4"/>
        <v>No</v>
      </c>
      <c r="R1265" s="40" t="str">
        <f t="shared" si="5"/>
        <v/>
      </c>
    </row>
    <row r="1266" ht="14.25" customHeight="1" spans="1:18">
      <c r="A1266" s="30" t="s">
        <v>1299</v>
      </c>
      <c r="B1266" s="17">
        <v>462</v>
      </c>
      <c r="C1266" s="17" t="s">
        <v>42</v>
      </c>
      <c r="D1266" s="17" t="s">
        <v>36</v>
      </c>
      <c r="E1266" s="17" t="s">
        <v>43</v>
      </c>
      <c r="F1266" s="31" t="str">
        <f>VLOOKUP(G1266,'Policy Type'!$A:$B,2,FALSE)</f>
        <v>Others</v>
      </c>
      <c r="G1266" s="17" t="s">
        <v>168</v>
      </c>
      <c r="H1266" s="32">
        <v>45259</v>
      </c>
      <c r="I1266" s="32">
        <v>45624</v>
      </c>
      <c r="J1266" s="34">
        <v>499400</v>
      </c>
      <c r="K1266" s="34">
        <f t="shared" si="345"/>
        <v>89892</v>
      </c>
      <c r="L1266" s="34">
        <f t="shared" si="346"/>
        <v>589292</v>
      </c>
      <c r="M1266" s="17">
        <f t="shared" si="351"/>
        <v>88393.8</v>
      </c>
      <c r="N1266" s="17" t="s">
        <v>52</v>
      </c>
      <c r="O1266" s="35" t="s">
        <v>53</v>
      </c>
      <c r="P1266" s="36" t="str">
        <f t="shared" si="347"/>
        <v>Old Client</v>
      </c>
      <c r="Q1266" s="39" t="str">
        <f t="shared" si="4"/>
        <v>Yes</v>
      </c>
      <c r="R1266" s="40" t="str">
        <f t="shared" si="5"/>
        <v>Cross-Sold</v>
      </c>
    </row>
    <row r="1267" ht="14.25" customHeight="1" spans="1:18">
      <c r="A1267" s="30" t="s">
        <v>1300</v>
      </c>
      <c r="B1267" s="17">
        <v>941</v>
      </c>
      <c r="C1267" s="17" t="s">
        <v>42</v>
      </c>
      <c r="D1267" s="17" t="s">
        <v>36</v>
      </c>
      <c r="E1267" s="17" t="s">
        <v>780</v>
      </c>
      <c r="F1267" s="31" t="str">
        <f>VLOOKUP(G1267,'Policy Type'!$A:$B,2,FALSE)</f>
        <v>Liability</v>
      </c>
      <c r="G1267" s="17" t="s">
        <v>38</v>
      </c>
      <c r="H1267" s="32">
        <v>45258</v>
      </c>
      <c r="I1267" s="32">
        <v>45318</v>
      </c>
      <c r="J1267" s="34">
        <v>1647800</v>
      </c>
      <c r="K1267" s="34">
        <f t="shared" si="345"/>
        <v>296604</v>
      </c>
      <c r="L1267" s="34">
        <f t="shared" si="346"/>
        <v>1944404</v>
      </c>
      <c r="M1267" s="17">
        <f>L1267*0.2</f>
        <v>388880.8</v>
      </c>
      <c r="N1267" s="17" t="s">
        <v>39</v>
      </c>
      <c r="O1267" s="35" t="s">
        <v>49</v>
      </c>
      <c r="P1267" s="36" t="str">
        <f t="shared" si="347"/>
        <v>Old Client</v>
      </c>
      <c r="Q1267" s="39" t="str">
        <f t="shared" si="4"/>
        <v>Yes</v>
      </c>
      <c r="R1267" s="40" t="str">
        <f t="shared" si="5"/>
        <v/>
      </c>
    </row>
    <row r="1268" ht="14.25" customHeight="1" spans="1:18">
      <c r="A1268" s="30" t="s">
        <v>1301</v>
      </c>
      <c r="B1268" s="17">
        <v>941</v>
      </c>
      <c r="C1268" s="17" t="s">
        <v>46</v>
      </c>
      <c r="D1268" s="17" t="s">
        <v>88</v>
      </c>
      <c r="E1268" s="17" t="s">
        <v>780</v>
      </c>
      <c r="F1268" s="31" t="str">
        <f>VLOOKUP(G1268,'Policy Type'!$A:$B,2,FALSE)</f>
        <v>Liability</v>
      </c>
      <c r="G1268" s="17" t="s">
        <v>38</v>
      </c>
      <c r="H1268" s="32">
        <v>45258</v>
      </c>
      <c r="I1268" s="32">
        <v>45287</v>
      </c>
      <c r="J1268" s="34">
        <v>64300</v>
      </c>
      <c r="K1268" s="34">
        <f t="shared" si="345"/>
        <v>11574</v>
      </c>
      <c r="L1268" s="34">
        <f t="shared" si="346"/>
        <v>75874</v>
      </c>
      <c r="M1268" s="17">
        <f t="shared" ref="M1268:M1269" si="352">L1268*0.05</f>
        <v>3793.7</v>
      </c>
      <c r="N1268" s="17" t="s">
        <v>39</v>
      </c>
      <c r="O1268" s="35" t="s">
        <v>49</v>
      </c>
      <c r="P1268" s="36" t="str">
        <f t="shared" si="347"/>
        <v>Old Client</v>
      </c>
      <c r="Q1268" s="39" t="str">
        <f t="shared" si="4"/>
        <v>Yes</v>
      </c>
      <c r="R1268" s="40" t="str">
        <f t="shared" si="5"/>
        <v/>
      </c>
    </row>
    <row r="1269" ht="14.25" customHeight="1" spans="1:18">
      <c r="A1269" s="30" t="s">
        <v>1302</v>
      </c>
      <c r="B1269" s="17">
        <v>942</v>
      </c>
      <c r="C1269" s="17" t="s">
        <v>46</v>
      </c>
      <c r="D1269" s="17" t="s">
        <v>47</v>
      </c>
      <c r="E1269" s="17" t="s">
        <v>780</v>
      </c>
      <c r="F1269" s="31" t="str">
        <f>VLOOKUP(G1269,'Policy Type'!$A:$B,2,FALSE)</f>
        <v>Liability</v>
      </c>
      <c r="G1269" s="17" t="s">
        <v>38</v>
      </c>
      <c r="H1269" s="32">
        <v>45258</v>
      </c>
      <c r="I1269" s="32">
        <v>45623</v>
      </c>
      <c r="J1269" s="34">
        <v>173300</v>
      </c>
      <c r="K1269" s="34">
        <f t="shared" si="345"/>
        <v>31194</v>
      </c>
      <c r="L1269" s="34">
        <f t="shared" si="346"/>
        <v>204494</v>
      </c>
      <c r="M1269" s="17">
        <f t="shared" si="352"/>
        <v>10224.7</v>
      </c>
      <c r="N1269" s="17" t="s">
        <v>39</v>
      </c>
      <c r="O1269" s="35" t="s">
        <v>49</v>
      </c>
      <c r="P1269" s="36" t="str">
        <f t="shared" si="347"/>
        <v>New Client</v>
      </c>
      <c r="Q1269" s="39" t="str">
        <f t="shared" si="4"/>
        <v>Yes</v>
      </c>
      <c r="R1269" s="40" t="str">
        <f t="shared" si="5"/>
        <v/>
      </c>
    </row>
    <row r="1270" ht="14.25" customHeight="1" spans="1:18">
      <c r="A1270" s="30" t="s">
        <v>1303</v>
      </c>
      <c r="B1270" s="17">
        <v>943</v>
      </c>
      <c r="C1270" s="17" t="s">
        <v>57</v>
      </c>
      <c r="D1270" s="17" t="s">
        <v>36</v>
      </c>
      <c r="E1270" s="17" t="s">
        <v>37</v>
      </c>
      <c r="F1270" s="31" t="str">
        <f>VLOOKUP(G1270,'Policy Type'!$A:$B,2,FALSE)</f>
        <v>Liability</v>
      </c>
      <c r="G1270" s="17" t="s">
        <v>38</v>
      </c>
      <c r="H1270" s="32">
        <v>45258</v>
      </c>
      <c r="I1270" s="32">
        <v>45623</v>
      </c>
      <c r="J1270" s="34">
        <v>107200</v>
      </c>
      <c r="K1270" s="34">
        <f t="shared" si="345"/>
        <v>19296</v>
      </c>
      <c r="L1270" s="34">
        <f t="shared" si="346"/>
        <v>126496</v>
      </c>
      <c r="M1270" s="17">
        <f t="shared" ref="M1270:M1272" si="353">L1270*0.2</f>
        <v>25299.2</v>
      </c>
      <c r="N1270" s="17" t="s">
        <v>39</v>
      </c>
      <c r="O1270" s="35" t="s">
        <v>49</v>
      </c>
      <c r="P1270" s="36" t="str">
        <f t="shared" si="347"/>
        <v>New Client</v>
      </c>
      <c r="Q1270" s="39" t="str">
        <f t="shared" si="4"/>
        <v>Yes</v>
      </c>
      <c r="R1270" s="40" t="str">
        <f t="shared" si="5"/>
        <v/>
      </c>
    </row>
    <row r="1271" ht="14.25" customHeight="1" spans="1:18">
      <c r="A1271" s="30" t="s">
        <v>1304</v>
      </c>
      <c r="B1271" s="17">
        <v>944</v>
      </c>
      <c r="C1271" s="17" t="s">
        <v>42</v>
      </c>
      <c r="D1271" s="17" t="s">
        <v>36</v>
      </c>
      <c r="E1271" s="17" t="s">
        <v>780</v>
      </c>
      <c r="F1271" s="31" t="str">
        <f>VLOOKUP(G1271,'Policy Type'!$A:$B,2,FALSE)</f>
        <v>Liability</v>
      </c>
      <c r="G1271" s="17" t="s">
        <v>38</v>
      </c>
      <c r="H1271" s="32">
        <v>45258</v>
      </c>
      <c r="I1271" s="32">
        <v>45287</v>
      </c>
      <c r="J1271" s="34">
        <v>90900</v>
      </c>
      <c r="K1271" s="34">
        <f t="shared" si="345"/>
        <v>16362</v>
      </c>
      <c r="L1271" s="34">
        <f t="shared" si="346"/>
        <v>107262</v>
      </c>
      <c r="M1271" s="17">
        <f t="shared" si="353"/>
        <v>21452.4</v>
      </c>
      <c r="N1271" s="17" t="s">
        <v>39</v>
      </c>
      <c r="O1271" s="35" t="s">
        <v>49</v>
      </c>
      <c r="P1271" s="36" t="str">
        <f t="shared" si="347"/>
        <v>Old Client</v>
      </c>
      <c r="Q1271" s="39" t="str">
        <f t="shared" si="4"/>
        <v>Yes</v>
      </c>
      <c r="R1271" s="40" t="str">
        <f t="shared" si="5"/>
        <v/>
      </c>
    </row>
    <row r="1272" ht="14.25" customHeight="1" spans="1:18">
      <c r="A1272" s="30" t="s">
        <v>1305</v>
      </c>
      <c r="B1272" s="17">
        <v>945</v>
      </c>
      <c r="C1272" s="17" t="s">
        <v>42</v>
      </c>
      <c r="D1272" s="17" t="s">
        <v>36</v>
      </c>
      <c r="E1272" s="17" t="s">
        <v>780</v>
      </c>
      <c r="F1272" s="31" t="str">
        <f>VLOOKUP(G1272,'Policy Type'!$A:$B,2,FALSE)</f>
        <v>Liability</v>
      </c>
      <c r="G1272" s="17" t="s">
        <v>38</v>
      </c>
      <c r="H1272" s="32">
        <v>45258</v>
      </c>
      <c r="I1272" s="32">
        <v>45623</v>
      </c>
      <c r="J1272" s="34">
        <v>3363000</v>
      </c>
      <c r="K1272" s="34">
        <f t="shared" si="345"/>
        <v>605340</v>
      </c>
      <c r="L1272" s="34">
        <f t="shared" si="346"/>
        <v>3968340</v>
      </c>
      <c r="M1272" s="17">
        <f t="shared" si="353"/>
        <v>793668</v>
      </c>
      <c r="N1272" s="17" t="s">
        <v>39</v>
      </c>
      <c r="O1272" s="35" t="s">
        <v>49</v>
      </c>
      <c r="P1272" s="36" t="str">
        <f t="shared" si="347"/>
        <v>New Client</v>
      </c>
      <c r="Q1272" s="39" t="str">
        <f t="shared" si="4"/>
        <v>Yes</v>
      </c>
      <c r="R1272" s="40" t="str">
        <f t="shared" si="5"/>
        <v/>
      </c>
    </row>
    <row r="1273" ht="14.25" customHeight="1" spans="1:18">
      <c r="A1273" s="30" t="s">
        <v>1306</v>
      </c>
      <c r="B1273" s="17">
        <v>946</v>
      </c>
      <c r="C1273" s="17" t="s">
        <v>46</v>
      </c>
      <c r="D1273" s="17" t="s">
        <v>88</v>
      </c>
      <c r="E1273" s="17" t="s">
        <v>1307</v>
      </c>
      <c r="F1273" s="31" t="str">
        <f>VLOOKUP(G1273,'Policy Type'!$A:$B,2,FALSE)</f>
        <v>Liability</v>
      </c>
      <c r="G1273" s="17" t="s">
        <v>38</v>
      </c>
      <c r="H1273" s="32">
        <v>45239</v>
      </c>
      <c r="I1273" s="32">
        <v>45604</v>
      </c>
      <c r="J1273" s="34">
        <v>1131600</v>
      </c>
      <c r="K1273" s="34">
        <f t="shared" si="345"/>
        <v>203688</v>
      </c>
      <c r="L1273" s="34">
        <f t="shared" si="346"/>
        <v>1335288</v>
      </c>
      <c r="M1273" s="17">
        <f>L1273*0.05</f>
        <v>66764.4</v>
      </c>
      <c r="N1273" s="17" t="s">
        <v>39</v>
      </c>
      <c r="O1273" s="35" t="s">
        <v>49</v>
      </c>
      <c r="P1273" s="36" t="str">
        <f t="shared" si="347"/>
        <v>Old Client</v>
      </c>
      <c r="Q1273" s="39" t="str">
        <f t="shared" si="4"/>
        <v>Yes</v>
      </c>
      <c r="R1273" s="40" t="str">
        <f t="shared" si="5"/>
        <v/>
      </c>
    </row>
    <row r="1274" ht="14.25" customHeight="1" spans="1:18">
      <c r="A1274" s="30" t="s">
        <v>1308</v>
      </c>
      <c r="B1274" s="17">
        <v>947</v>
      </c>
      <c r="C1274" s="17" t="s">
        <v>57</v>
      </c>
      <c r="D1274" s="17" t="s">
        <v>36</v>
      </c>
      <c r="E1274" s="17" t="s">
        <v>78</v>
      </c>
      <c r="F1274" s="31" t="str">
        <f>VLOOKUP(G1274,'Policy Type'!$A:$B,2,FALSE)</f>
        <v>Liability</v>
      </c>
      <c r="G1274" s="17" t="s">
        <v>536</v>
      </c>
      <c r="H1274" s="32">
        <v>45251</v>
      </c>
      <c r="I1274" s="32">
        <v>45432</v>
      </c>
      <c r="J1274" s="34">
        <v>25000</v>
      </c>
      <c r="K1274" s="34">
        <f t="shared" si="345"/>
        <v>4500</v>
      </c>
      <c r="L1274" s="34">
        <f t="shared" si="346"/>
        <v>29500</v>
      </c>
      <c r="M1274" s="17">
        <f t="shared" ref="M1274:M1281" si="354">L1274*0.2</f>
        <v>5900</v>
      </c>
      <c r="N1274" s="17" t="s">
        <v>52</v>
      </c>
      <c r="O1274" s="35" t="s">
        <v>49</v>
      </c>
      <c r="P1274" s="36" t="str">
        <f t="shared" si="347"/>
        <v>Old Client</v>
      </c>
      <c r="Q1274" s="39" t="str">
        <f t="shared" si="4"/>
        <v>Yes</v>
      </c>
      <c r="R1274" s="40" t="str">
        <f t="shared" si="5"/>
        <v/>
      </c>
    </row>
    <row r="1275" ht="14.25" customHeight="1" spans="1:18">
      <c r="A1275" s="30" t="s">
        <v>1309</v>
      </c>
      <c r="B1275" s="17">
        <v>822</v>
      </c>
      <c r="C1275" s="17" t="s">
        <v>35</v>
      </c>
      <c r="D1275" s="17" t="s">
        <v>36</v>
      </c>
      <c r="E1275" s="17" t="s">
        <v>78</v>
      </c>
      <c r="F1275" s="31" t="str">
        <f>VLOOKUP(G1275,'Policy Type'!$A:$B,2,FALSE)</f>
        <v>Liability</v>
      </c>
      <c r="G1275" s="17" t="s">
        <v>536</v>
      </c>
      <c r="H1275" s="32">
        <v>45251</v>
      </c>
      <c r="I1275" s="32">
        <v>45432</v>
      </c>
      <c r="J1275" s="34">
        <v>25000</v>
      </c>
      <c r="K1275" s="34">
        <f t="shared" si="345"/>
        <v>4500</v>
      </c>
      <c r="L1275" s="34">
        <f t="shared" si="346"/>
        <v>29500</v>
      </c>
      <c r="M1275" s="17">
        <f t="shared" si="354"/>
        <v>5900</v>
      </c>
      <c r="N1275" s="17" t="s">
        <v>52</v>
      </c>
      <c r="O1275" s="35" t="s">
        <v>49</v>
      </c>
      <c r="P1275" s="36" t="str">
        <f t="shared" si="347"/>
        <v>New Client</v>
      </c>
      <c r="Q1275" s="39" t="str">
        <f t="shared" si="4"/>
        <v>Yes</v>
      </c>
      <c r="R1275" s="40" t="str">
        <f t="shared" si="5"/>
        <v/>
      </c>
    </row>
    <row r="1276" ht="14.25" customHeight="1" spans="1:18">
      <c r="A1276" s="30" t="s">
        <v>1310</v>
      </c>
      <c r="B1276" s="17">
        <v>948</v>
      </c>
      <c r="C1276" s="17" t="s">
        <v>42</v>
      </c>
      <c r="D1276" s="17" t="s">
        <v>36</v>
      </c>
      <c r="E1276" s="17" t="s">
        <v>78</v>
      </c>
      <c r="F1276" s="31" t="str">
        <f>VLOOKUP(G1276,'Policy Type'!$A:$B,2,FALSE)</f>
        <v>Liability</v>
      </c>
      <c r="G1276" s="17" t="s">
        <v>536</v>
      </c>
      <c r="H1276" s="32">
        <v>45220</v>
      </c>
      <c r="I1276" s="32">
        <v>45432</v>
      </c>
      <c r="J1276" s="34">
        <v>25000</v>
      </c>
      <c r="K1276" s="34">
        <f t="shared" si="345"/>
        <v>4500</v>
      </c>
      <c r="L1276" s="34">
        <f t="shared" si="346"/>
        <v>29500</v>
      </c>
      <c r="M1276" s="17">
        <f t="shared" si="354"/>
        <v>5900</v>
      </c>
      <c r="N1276" s="17" t="s">
        <v>52</v>
      </c>
      <c r="O1276" s="35" t="s">
        <v>49</v>
      </c>
      <c r="P1276" s="36" t="str">
        <f t="shared" si="347"/>
        <v>Old Client</v>
      </c>
      <c r="Q1276" s="39" t="str">
        <f t="shared" si="4"/>
        <v>Yes</v>
      </c>
      <c r="R1276" s="40" t="str">
        <f t="shared" si="5"/>
        <v/>
      </c>
    </row>
    <row r="1277" ht="14.25" customHeight="1" spans="1:18">
      <c r="A1277" s="30" t="s">
        <v>1311</v>
      </c>
      <c r="B1277" s="17">
        <v>948</v>
      </c>
      <c r="C1277" s="17" t="s">
        <v>35</v>
      </c>
      <c r="D1277" s="17" t="s">
        <v>36</v>
      </c>
      <c r="E1277" s="17" t="s">
        <v>78</v>
      </c>
      <c r="F1277" s="31" t="str">
        <f>VLOOKUP(G1277,'Policy Type'!$A:$B,2,FALSE)</f>
        <v>Liability</v>
      </c>
      <c r="G1277" s="17" t="s">
        <v>536</v>
      </c>
      <c r="H1277" s="32">
        <v>45251</v>
      </c>
      <c r="I1277" s="32">
        <v>45432</v>
      </c>
      <c r="J1277" s="34">
        <v>25000</v>
      </c>
      <c r="K1277" s="34">
        <f t="shared" si="345"/>
        <v>4500</v>
      </c>
      <c r="L1277" s="34">
        <f t="shared" si="346"/>
        <v>29500</v>
      </c>
      <c r="M1277" s="17">
        <f t="shared" si="354"/>
        <v>5900</v>
      </c>
      <c r="N1277" s="17" t="s">
        <v>52</v>
      </c>
      <c r="O1277" s="35" t="s">
        <v>49</v>
      </c>
      <c r="P1277" s="36" t="str">
        <f t="shared" si="347"/>
        <v>Old Client</v>
      </c>
      <c r="Q1277" s="39" t="str">
        <f t="shared" si="4"/>
        <v>Yes</v>
      </c>
      <c r="R1277" s="40" t="str">
        <f t="shared" si="5"/>
        <v/>
      </c>
    </row>
    <row r="1278" ht="14.25" customHeight="1" spans="1:18">
      <c r="A1278" s="30" t="s">
        <v>1312</v>
      </c>
      <c r="B1278" s="17">
        <v>948</v>
      </c>
      <c r="C1278" s="17" t="s">
        <v>57</v>
      </c>
      <c r="D1278" s="17" t="s">
        <v>36</v>
      </c>
      <c r="E1278" s="17" t="s">
        <v>780</v>
      </c>
      <c r="F1278" s="31" t="str">
        <f>VLOOKUP(G1278,'Policy Type'!$A:$B,2,FALSE)</f>
        <v>Liability</v>
      </c>
      <c r="G1278" s="17" t="s">
        <v>38</v>
      </c>
      <c r="H1278" s="32">
        <v>45253</v>
      </c>
      <c r="I1278" s="32">
        <v>45618</v>
      </c>
      <c r="J1278" s="34">
        <v>203000</v>
      </c>
      <c r="K1278" s="34">
        <f t="shared" si="345"/>
        <v>36540</v>
      </c>
      <c r="L1278" s="34">
        <f t="shared" si="346"/>
        <v>239540</v>
      </c>
      <c r="M1278" s="17">
        <f t="shared" si="354"/>
        <v>47908</v>
      </c>
      <c r="N1278" s="17" t="s">
        <v>39</v>
      </c>
      <c r="O1278" s="35" t="s">
        <v>49</v>
      </c>
      <c r="P1278" s="36" t="str">
        <f t="shared" si="347"/>
        <v>Old Client</v>
      </c>
      <c r="Q1278" s="39" t="str">
        <f t="shared" si="4"/>
        <v>Yes</v>
      </c>
      <c r="R1278" s="40" t="str">
        <f t="shared" si="5"/>
        <v/>
      </c>
    </row>
    <row r="1279" ht="14.25" customHeight="1" spans="1:18">
      <c r="A1279" s="30" t="s">
        <v>1313</v>
      </c>
      <c r="B1279" s="17">
        <v>948</v>
      </c>
      <c r="C1279" s="17" t="s">
        <v>57</v>
      </c>
      <c r="D1279" s="17" t="s">
        <v>36</v>
      </c>
      <c r="E1279" s="17" t="s">
        <v>780</v>
      </c>
      <c r="F1279" s="31" t="str">
        <f>VLOOKUP(G1279,'Policy Type'!$A:$B,2,FALSE)</f>
        <v>Liability</v>
      </c>
      <c r="G1279" s="17" t="s">
        <v>38</v>
      </c>
      <c r="H1279" s="32">
        <v>45254</v>
      </c>
      <c r="I1279" s="32">
        <v>45283</v>
      </c>
      <c r="J1279" s="34">
        <v>60100</v>
      </c>
      <c r="K1279" s="34">
        <f t="shared" si="345"/>
        <v>10818</v>
      </c>
      <c r="L1279" s="34">
        <f t="shared" si="346"/>
        <v>70918</v>
      </c>
      <c r="M1279" s="17">
        <f t="shared" si="354"/>
        <v>14183.6</v>
      </c>
      <c r="N1279" s="17" t="s">
        <v>39</v>
      </c>
      <c r="O1279" s="35" t="s">
        <v>49</v>
      </c>
      <c r="P1279" s="36" t="str">
        <f t="shared" si="347"/>
        <v>Old Client</v>
      </c>
      <c r="Q1279" s="39" t="str">
        <f t="shared" si="4"/>
        <v>Yes</v>
      </c>
      <c r="R1279" s="40" t="str">
        <f t="shared" si="5"/>
        <v/>
      </c>
    </row>
    <row r="1280" ht="14.25" customHeight="1" spans="1:18">
      <c r="A1280" s="30" t="s">
        <v>1314</v>
      </c>
      <c r="B1280" s="17">
        <v>949</v>
      </c>
      <c r="C1280" s="17" t="s">
        <v>42</v>
      </c>
      <c r="D1280" s="17" t="s">
        <v>36</v>
      </c>
      <c r="E1280" s="17" t="s">
        <v>37</v>
      </c>
      <c r="F1280" s="31" t="str">
        <f>VLOOKUP(G1280,'Policy Type'!$A:$B,2,FALSE)</f>
        <v>Liability</v>
      </c>
      <c r="G1280" s="17" t="s">
        <v>38</v>
      </c>
      <c r="H1280" s="32">
        <v>45257</v>
      </c>
      <c r="I1280" s="32">
        <v>45317</v>
      </c>
      <c r="J1280" s="34">
        <v>85000</v>
      </c>
      <c r="K1280" s="34">
        <f t="shared" si="345"/>
        <v>15300</v>
      </c>
      <c r="L1280" s="34">
        <f t="shared" si="346"/>
        <v>100300</v>
      </c>
      <c r="M1280" s="17">
        <f t="shared" si="354"/>
        <v>20060</v>
      </c>
      <c r="N1280" s="17" t="s">
        <v>39</v>
      </c>
      <c r="O1280" s="35" t="s">
        <v>49</v>
      </c>
      <c r="P1280" s="36" t="str">
        <f t="shared" si="347"/>
        <v>New Client</v>
      </c>
      <c r="Q1280" s="39" t="str">
        <f t="shared" si="4"/>
        <v>Yes</v>
      </c>
      <c r="R1280" s="40" t="str">
        <f t="shared" si="5"/>
        <v/>
      </c>
    </row>
    <row r="1281" ht="14.25" customHeight="1" spans="1:18">
      <c r="A1281" s="30" t="s">
        <v>1315</v>
      </c>
      <c r="B1281" s="17">
        <v>950</v>
      </c>
      <c r="C1281" s="17" t="s">
        <v>42</v>
      </c>
      <c r="D1281" s="17" t="s">
        <v>36</v>
      </c>
      <c r="E1281" s="17" t="s">
        <v>37</v>
      </c>
      <c r="F1281" s="31" t="str">
        <f>VLOOKUP(G1281,'Policy Type'!$A:$B,2,FALSE)</f>
        <v>Liability</v>
      </c>
      <c r="G1281" s="17" t="s">
        <v>38</v>
      </c>
      <c r="H1281" s="32">
        <v>45257</v>
      </c>
      <c r="I1281" s="32">
        <v>45438</v>
      </c>
      <c r="J1281" s="34">
        <v>280400</v>
      </c>
      <c r="K1281" s="34">
        <f t="shared" si="345"/>
        <v>50472</v>
      </c>
      <c r="L1281" s="34">
        <f t="shared" si="346"/>
        <v>330872</v>
      </c>
      <c r="M1281" s="17">
        <f t="shared" si="354"/>
        <v>66174.4</v>
      </c>
      <c r="N1281" s="17" t="s">
        <v>52</v>
      </c>
      <c r="O1281" s="35" t="s">
        <v>49</v>
      </c>
      <c r="P1281" s="36" t="str">
        <f t="shared" si="347"/>
        <v>Old Client</v>
      </c>
      <c r="Q1281" s="39" t="str">
        <f t="shared" si="4"/>
        <v>Yes</v>
      </c>
      <c r="R1281" s="40" t="str">
        <f t="shared" si="5"/>
        <v/>
      </c>
    </row>
    <row r="1282" ht="14.25" customHeight="1" spans="1:18">
      <c r="A1282" s="30" t="s">
        <v>1316</v>
      </c>
      <c r="B1282" s="17">
        <v>951</v>
      </c>
      <c r="C1282" s="17" t="s">
        <v>57</v>
      </c>
      <c r="D1282" s="17" t="s">
        <v>36</v>
      </c>
      <c r="E1282" s="17" t="s">
        <v>132</v>
      </c>
      <c r="F1282" s="31" t="str">
        <f>VLOOKUP(G1282,'Policy Type'!$A:$B,2,FALSE)</f>
        <v>Others</v>
      </c>
      <c r="G1282" s="17" t="s">
        <v>437</v>
      </c>
      <c r="H1282" s="32">
        <v>45260</v>
      </c>
      <c r="I1282" s="32">
        <v>45625</v>
      </c>
      <c r="J1282" s="34">
        <v>1532000</v>
      </c>
      <c r="K1282" s="34">
        <f t="shared" si="345"/>
        <v>275760</v>
      </c>
      <c r="L1282" s="34">
        <f t="shared" si="346"/>
        <v>1807760</v>
      </c>
      <c r="M1282" s="17">
        <f>L1282*0.15</f>
        <v>271164</v>
      </c>
      <c r="N1282" s="17" t="s">
        <v>52</v>
      </c>
      <c r="O1282" s="35" t="s">
        <v>53</v>
      </c>
      <c r="P1282" s="36" t="str">
        <f t="shared" si="347"/>
        <v>New Client</v>
      </c>
      <c r="Q1282" s="39" t="str">
        <f t="shared" si="4"/>
        <v>No</v>
      </c>
      <c r="R1282" s="40" t="str">
        <f t="shared" si="5"/>
        <v/>
      </c>
    </row>
    <row r="1283" ht="14.25" customHeight="1" spans="1:18">
      <c r="A1283" s="30" t="s">
        <v>1317</v>
      </c>
      <c r="B1283" s="17">
        <v>952</v>
      </c>
      <c r="C1283" s="17" t="s">
        <v>57</v>
      </c>
      <c r="D1283" s="17" t="s">
        <v>36</v>
      </c>
      <c r="E1283" s="17" t="s">
        <v>780</v>
      </c>
      <c r="F1283" s="31" t="str">
        <f>VLOOKUP(G1283,'Policy Type'!$A:$B,2,FALSE)</f>
        <v>Liability</v>
      </c>
      <c r="G1283" s="17" t="s">
        <v>38</v>
      </c>
      <c r="H1283" s="32">
        <v>45254</v>
      </c>
      <c r="I1283" s="32">
        <v>45283</v>
      </c>
      <c r="J1283" s="34">
        <v>66700</v>
      </c>
      <c r="K1283" s="34">
        <f t="shared" si="345"/>
        <v>12006</v>
      </c>
      <c r="L1283" s="34">
        <f t="shared" si="346"/>
        <v>78706</v>
      </c>
      <c r="M1283" s="17">
        <f>L1283*0.2</f>
        <v>15741.2</v>
      </c>
      <c r="N1283" s="17" t="s">
        <v>39</v>
      </c>
      <c r="O1283" s="35" t="s">
        <v>49</v>
      </c>
      <c r="P1283" s="36" t="str">
        <f t="shared" si="347"/>
        <v>New Client</v>
      </c>
      <c r="Q1283" s="39" t="str">
        <f t="shared" si="4"/>
        <v>Yes</v>
      </c>
      <c r="R1283" s="40" t="str">
        <f t="shared" si="5"/>
        <v/>
      </c>
    </row>
    <row r="1284" ht="14.25" customHeight="1" spans="1:18">
      <c r="A1284" s="30" t="s">
        <v>1318</v>
      </c>
      <c r="B1284" s="17">
        <v>953</v>
      </c>
      <c r="C1284" s="17" t="s">
        <v>46</v>
      </c>
      <c r="D1284" s="17" t="s">
        <v>88</v>
      </c>
      <c r="E1284" s="17" t="s">
        <v>780</v>
      </c>
      <c r="F1284" s="31" t="str">
        <f>VLOOKUP(G1284,'Policy Type'!$A:$B,2,FALSE)</f>
        <v>Liability</v>
      </c>
      <c r="G1284" s="17" t="s">
        <v>38</v>
      </c>
      <c r="H1284" s="32">
        <v>45260</v>
      </c>
      <c r="I1284" s="32">
        <v>45625</v>
      </c>
      <c r="J1284" s="34">
        <v>495600</v>
      </c>
      <c r="K1284" s="34">
        <f t="shared" si="345"/>
        <v>89208</v>
      </c>
      <c r="L1284" s="34">
        <f t="shared" si="346"/>
        <v>584808</v>
      </c>
      <c r="M1284" s="17">
        <f>L1284*0.05</f>
        <v>29240.4</v>
      </c>
      <c r="N1284" s="17" t="s">
        <v>39</v>
      </c>
      <c r="O1284" s="35" t="s">
        <v>49</v>
      </c>
      <c r="P1284" s="36" t="str">
        <f t="shared" si="347"/>
        <v>New Client</v>
      </c>
      <c r="Q1284" s="39" t="str">
        <f t="shared" si="4"/>
        <v>Yes</v>
      </c>
      <c r="R1284" s="40" t="str">
        <f t="shared" si="5"/>
        <v/>
      </c>
    </row>
    <row r="1285" ht="14.25" customHeight="1" spans="1:18">
      <c r="A1285" s="30" t="s">
        <v>1319</v>
      </c>
      <c r="B1285" s="17">
        <v>954</v>
      </c>
      <c r="C1285" s="17" t="s">
        <v>35</v>
      </c>
      <c r="D1285" s="17" t="s">
        <v>36</v>
      </c>
      <c r="E1285" s="17" t="s">
        <v>37</v>
      </c>
      <c r="F1285" s="31" t="str">
        <f>VLOOKUP(G1285,'Policy Type'!$A:$B,2,FALSE)</f>
        <v>Liability</v>
      </c>
      <c r="G1285" s="17" t="s">
        <v>38</v>
      </c>
      <c r="H1285" s="32">
        <v>45260</v>
      </c>
      <c r="I1285" s="32">
        <v>45625</v>
      </c>
      <c r="J1285" s="34">
        <v>157200</v>
      </c>
      <c r="K1285" s="34">
        <f t="shared" si="345"/>
        <v>28296</v>
      </c>
      <c r="L1285" s="34">
        <f t="shared" si="346"/>
        <v>185496</v>
      </c>
      <c r="M1285" s="17">
        <f>L1285*0.2</f>
        <v>37099.2</v>
      </c>
      <c r="N1285" s="17" t="s">
        <v>39</v>
      </c>
      <c r="O1285" s="35" t="s">
        <v>49</v>
      </c>
      <c r="P1285" s="36" t="str">
        <f t="shared" si="347"/>
        <v>Old Client</v>
      </c>
      <c r="Q1285" s="39" t="str">
        <f t="shared" si="4"/>
        <v>Yes</v>
      </c>
      <c r="R1285" s="40" t="str">
        <f t="shared" si="5"/>
        <v/>
      </c>
    </row>
    <row r="1286" ht="14.25" customHeight="1" spans="1:18">
      <c r="A1286" s="30" t="s">
        <v>1320</v>
      </c>
      <c r="B1286" s="17">
        <v>955</v>
      </c>
      <c r="C1286" s="17" t="s">
        <v>57</v>
      </c>
      <c r="D1286" s="17" t="s">
        <v>36</v>
      </c>
      <c r="E1286" s="17" t="s">
        <v>37</v>
      </c>
      <c r="F1286" s="31" t="str">
        <f>VLOOKUP(G1286,'Policy Type'!$A:$B,2,FALSE)</f>
        <v>Others</v>
      </c>
      <c r="G1286" s="17" t="s">
        <v>116</v>
      </c>
      <c r="H1286" s="32">
        <v>45260</v>
      </c>
      <c r="I1286" s="32">
        <v>45350</v>
      </c>
      <c r="J1286" s="34">
        <v>5737200</v>
      </c>
      <c r="K1286" s="34">
        <f t="shared" si="345"/>
        <v>1032696</v>
      </c>
      <c r="L1286" s="34">
        <f t="shared" si="346"/>
        <v>6769896</v>
      </c>
      <c r="M1286" s="17">
        <f>L1286*0.15</f>
        <v>1015484.4</v>
      </c>
      <c r="N1286" s="17" t="s">
        <v>39</v>
      </c>
      <c r="O1286" s="35" t="s">
        <v>49</v>
      </c>
      <c r="P1286" s="36" t="str">
        <f t="shared" si="347"/>
        <v>New Client</v>
      </c>
      <c r="Q1286" s="39" t="str">
        <f t="shared" si="4"/>
        <v>No</v>
      </c>
      <c r="R1286" s="40" t="str">
        <f t="shared" si="5"/>
        <v/>
      </c>
    </row>
    <row r="1287" ht="14.25" customHeight="1" spans="1:18">
      <c r="A1287" s="30" t="s">
        <v>1321</v>
      </c>
      <c r="B1287" s="17">
        <v>956</v>
      </c>
      <c r="C1287" s="17" t="s">
        <v>42</v>
      </c>
      <c r="D1287" s="17" t="s">
        <v>36</v>
      </c>
      <c r="E1287" s="17" t="s">
        <v>78</v>
      </c>
      <c r="F1287" s="31" t="str">
        <f>VLOOKUP(G1287,'Policy Type'!$A:$B,2,FALSE)</f>
        <v>Liability</v>
      </c>
      <c r="G1287" s="17" t="s">
        <v>536</v>
      </c>
      <c r="H1287" s="32">
        <v>45259</v>
      </c>
      <c r="I1287" s="32">
        <v>45471</v>
      </c>
      <c r="J1287" s="34">
        <v>25400</v>
      </c>
      <c r="K1287" s="34">
        <f t="shared" si="345"/>
        <v>4572</v>
      </c>
      <c r="L1287" s="34">
        <f t="shared" si="346"/>
        <v>29972</v>
      </c>
      <c r="M1287" s="17">
        <f t="shared" ref="M1287:M1288" si="355">L1287*0.2</f>
        <v>5994.4</v>
      </c>
      <c r="N1287" s="17" t="s">
        <v>52</v>
      </c>
      <c r="O1287" s="35" t="s">
        <v>49</v>
      </c>
      <c r="P1287" s="36" t="str">
        <f t="shared" si="347"/>
        <v>New Client</v>
      </c>
      <c r="Q1287" s="39" t="str">
        <f t="shared" si="4"/>
        <v>Yes</v>
      </c>
      <c r="R1287" s="40" t="str">
        <f t="shared" si="5"/>
        <v/>
      </c>
    </row>
    <row r="1288" ht="14.25" customHeight="1" spans="1:18">
      <c r="A1288" s="30" t="s">
        <v>1322</v>
      </c>
      <c r="B1288" s="17">
        <v>76</v>
      </c>
      <c r="C1288" s="17" t="s">
        <v>35</v>
      </c>
      <c r="D1288" s="17" t="s">
        <v>36</v>
      </c>
      <c r="E1288" s="17" t="s">
        <v>37</v>
      </c>
      <c r="F1288" s="31" t="str">
        <f>VLOOKUP(G1288,'Policy Type'!$A:$B,2,FALSE)</f>
        <v>Liability</v>
      </c>
      <c r="G1288" s="17" t="s">
        <v>38</v>
      </c>
      <c r="H1288" s="32">
        <v>45260</v>
      </c>
      <c r="I1288" s="32">
        <v>45380</v>
      </c>
      <c r="J1288" s="34">
        <v>149100</v>
      </c>
      <c r="K1288" s="34">
        <f t="shared" si="345"/>
        <v>26838</v>
      </c>
      <c r="L1288" s="34">
        <f t="shared" si="346"/>
        <v>175938</v>
      </c>
      <c r="M1288" s="17">
        <f t="shared" si="355"/>
        <v>35187.6</v>
      </c>
      <c r="N1288" s="17" t="s">
        <v>39</v>
      </c>
      <c r="O1288" s="35" t="s">
        <v>49</v>
      </c>
      <c r="P1288" s="36" t="str">
        <f t="shared" si="347"/>
        <v>Old Client</v>
      </c>
      <c r="Q1288" s="39" t="str">
        <f t="shared" si="4"/>
        <v>Yes</v>
      </c>
      <c r="R1288" s="40" t="str">
        <f t="shared" si="5"/>
        <v/>
      </c>
    </row>
    <row r="1289" ht="14.25" customHeight="1" spans="1:18">
      <c r="A1289" s="30" t="s">
        <v>1323</v>
      </c>
      <c r="B1289" s="17">
        <v>957</v>
      </c>
      <c r="C1289" s="17" t="s">
        <v>46</v>
      </c>
      <c r="D1289" s="17" t="s">
        <v>66</v>
      </c>
      <c r="E1289" s="17" t="s">
        <v>37</v>
      </c>
      <c r="F1289" s="31" t="str">
        <f>VLOOKUP(G1289,'Policy Type'!$A:$B,2,FALSE)</f>
        <v>Liability</v>
      </c>
      <c r="G1289" s="17" t="s">
        <v>38</v>
      </c>
      <c r="H1289" s="32">
        <v>45259</v>
      </c>
      <c r="I1289" s="32">
        <v>45624</v>
      </c>
      <c r="J1289" s="34">
        <v>800900</v>
      </c>
      <c r="K1289" s="34">
        <f t="shared" si="345"/>
        <v>144162</v>
      </c>
      <c r="L1289" s="34">
        <f t="shared" si="346"/>
        <v>945062</v>
      </c>
      <c r="M1289" s="17">
        <f>L1289*0.05</f>
        <v>47253.1</v>
      </c>
      <c r="N1289" s="17" t="s">
        <v>39</v>
      </c>
      <c r="O1289" s="35" t="s">
        <v>49</v>
      </c>
      <c r="P1289" s="36" t="str">
        <f t="shared" si="347"/>
        <v>Old Client</v>
      </c>
      <c r="Q1289" s="39" t="str">
        <f t="shared" si="4"/>
        <v>Yes</v>
      </c>
      <c r="R1289" s="40" t="str">
        <f t="shared" si="5"/>
        <v/>
      </c>
    </row>
    <row r="1290" ht="14.25" customHeight="1" spans="1:18">
      <c r="A1290" s="30" t="s">
        <v>1324</v>
      </c>
      <c r="B1290" s="17">
        <v>958</v>
      </c>
      <c r="C1290" s="17" t="s">
        <v>57</v>
      </c>
      <c r="D1290" s="17" t="s">
        <v>36</v>
      </c>
      <c r="E1290" s="17" t="s">
        <v>37</v>
      </c>
      <c r="F1290" s="31" t="str">
        <f>VLOOKUP(G1290,'Policy Type'!$A:$B,2,FALSE)</f>
        <v>Liability</v>
      </c>
      <c r="G1290" s="17" t="s">
        <v>38</v>
      </c>
      <c r="H1290" s="32">
        <v>45260</v>
      </c>
      <c r="I1290" s="32">
        <v>45625</v>
      </c>
      <c r="J1290" s="34">
        <v>100300</v>
      </c>
      <c r="K1290" s="34">
        <f t="shared" si="345"/>
        <v>18054</v>
      </c>
      <c r="L1290" s="34">
        <f t="shared" si="346"/>
        <v>118354</v>
      </c>
      <c r="M1290" s="17">
        <f>L1290*0.2</f>
        <v>23670.8</v>
      </c>
      <c r="N1290" s="17" t="s">
        <v>39</v>
      </c>
      <c r="O1290" s="35" t="s">
        <v>49</v>
      </c>
      <c r="P1290" s="36" t="str">
        <f t="shared" si="347"/>
        <v>Old Client</v>
      </c>
      <c r="Q1290" s="39" t="str">
        <f t="shared" si="4"/>
        <v>Yes</v>
      </c>
      <c r="R1290" s="40" t="str">
        <f t="shared" si="5"/>
        <v/>
      </c>
    </row>
    <row r="1291" ht="14.25" customHeight="1" spans="1:18">
      <c r="A1291" s="30" t="s">
        <v>1325</v>
      </c>
      <c r="B1291" s="17">
        <v>959</v>
      </c>
      <c r="C1291" s="17" t="s">
        <v>46</v>
      </c>
      <c r="D1291" s="17" t="s">
        <v>47</v>
      </c>
      <c r="E1291" s="17" t="s">
        <v>78</v>
      </c>
      <c r="F1291" s="31" t="str">
        <f>VLOOKUP(G1291,'Policy Type'!$A:$B,2,FALSE)</f>
        <v>Liability</v>
      </c>
      <c r="G1291" s="17" t="s">
        <v>101</v>
      </c>
      <c r="H1291" s="32">
        <v>45260</v>
      </c>
      <c r="I1291" s="32">
        <v>45625</v>
      </c>
      <c r="J1291" s="34">
        <v>354000</v>
      </c>
      <c r="K1291" s="34">
        <f t="shared" si="345"/>
        <v>63720</v>
      </c>
      <c r="L1291" s="34">
        <f t="shared" si="346"/>
        <v>417720</v>
      </c>
      <c r="M1291" s="17">
        <f>L1291*0.05</f>
        <v>20886</v>
      </c>
      <c r="N1291" s="17" t="s">
        <v>39</v>
      </c>
      <c r="O1291" s="35" t="s">
        <v>49</v>
      </c>
      <c r="P1291" s="36" t="str">
        <f t="shared" si="347"/>
        <v>New Client</v>
      </c>
      <c r="Q1291" s="39" t="str">
        <f t="shared" si="4"/>
        <v>Yes</v>
      </c>
      <c r="R1291" s="40" t="str">
        <f t="shared" si="5"/>
        <v/>
      </c>
    </row>
    <row r="1292" ht="14.25" customHeight="1" spans="1:18">
      <c r="A1292" s="30" t="s">
        <v>1326</v>
      </c>
      <c r="B1292" s="17">
        <v>960</v>
      </c>
      <c r="C1292" s="17" t="s">
        <v>57</v>
      </c>
      <c r="D1292" s="17" t="s">
        <v>36</v>
      </c>
      <c r="E1292" s="17" t="s">
        <v>78</v>
      </c>
      <c r="F1292" s="31" t="str">
        <f>VLOOKUP(G1292,'Policy Type'!$A:$B,2,FALSE)</f>
        <v>Liability</v>
      </c>
      <c r="G1292" s="17" t="s">
        <v>536</v>
      </c>
      <c r="H1292" s="32">
        <v>45260</v>
      </c>
      <c r="I1292" s="32">
        <v>45472</v>
      </c>
      <c r="J1292" s="34">
        <v>25400</v>
      </c>
      <c r="K1292" s="34">
        <f t="shared" si="345"/>
        <v>4572</v>
      </c>
      <c r="L1292" s="34">
        <f t="shared" si="346"/>
        <v>29972</v>
      </c>
      <c r="M1292" s="17">
        <f>L1292*0.2</f>
        <v>5994.4</v>
      </c>
      <c r="N1292" s="17" t="s">
        <v>52</v>
      </c>
      <c r="O1292" s="35" t="s">
        <v>49</v>
      </c>
      <c r="P1292" s="36" t="str">
        <f t="shared" si="347"/>
        <v>New Client</v>
      </c>
      <c r="Q1292" s="39" t="str">
        <f t="shared" si="4"/>
        <v>Yes</v>
      </c>
      <c r="R1292" s="40" t="str">
        <f t="shared" si="5"/>
        <v/>
      </c>
    </row>
    <row r="1293" ht="14.25" customHeight="1" spans="1:18">
      <c r="A1293" s="30" t="s">
        <v>1327</v>
      </c>
      <c r="B1293" s="17">
        <v>961</v>
      </c>
      <c r="C1293" s="17" t="s">
        <v>46</v>
      </c>
      <c r="D1293" s="17" t="s">
        <v>47</v>
      </c>
      <c r="E1293" s="17" t="s">
        <v>91</v>
      </c>
      <c r="F1293" s="31" t="str">
        <f>VLOOKUP(G1293,'Policy Type'!$A:$B,2,FALSE)</f>
        <v>P&amp;C</v>
      </c>
      <c r="G1293" s="17" t="s">
        <v>92</v>
      </c>
      <c r="H1293" s="32">
        <v>45260</v>
      </c>
      <c r="I1293" s="32">
        <v>45625</v>
      </c>
      <c r="J1293" s="34">
        <v>771500</v>
      </c>
      <c r="K1293" s="34">
        <f t="shared" si="345"/>
        <v>138870</v>
      </c>
      <c r="L1293" s="34">
        <f t="shared" si="346"/>
        <v>910370</v>
      </c>
      <c r="M1293" s="17">
        <f t="shared" ref="M1293:M1294" si="356">L1293*0.05</f>
        <v>45518.5</v>
      </c>
      <c r="N1293" s="17" t="s">
        <v>39</v>
      </c>
      <c r="O1293" s="35" t="s">
        <v>49</v>
      </c>
      <c r="P1293" s="36" t="str">
        <f t="shared" si="347"/>
        <v>New Client</v>
      </c>
      <c r="Q1293" s="39" t="str">
        <f t="shared" si="4"/>
        <v>No</v>
      </c>
      <c r="R1293" s="40" t="str">
        <f t="shared" si="5"/>
        <v/>
      </c>
    </row>
    <row r="1294" ht="14.25" customHeight="1" spans="1:18">
      <c r="A1294" s="30" t="s">
        <v>1328</v>
      </c>
      <c r="B1294" s="17">
        <v>957</v>
      </c>
      <c r="C1294" s="17" t="s">
        <v>46</v>
      </c>
      <c r="D1294" s="17" t="s">
        <v>76</v>
      </c>
      <c r="E1294" s="17" t="s">
        <v>91</v>
      </c>
      <c r="F1294" s="31" t="str">
        <f>VLOOKUP(G1294,'Policy Type'!$A:$B,2,FALSE)</f>
        <v>Liability</v>
      </c>
      <c r="G1294" s="17" t="s">
        <v>38</v>
      </c>
      <c r="H1294" s="32">
        <v>45260</v>
      </c>
      <c r="I1294" s="32">
        <v>45625</v>
      </c>
      <c r="J1294" s="34">
        <v>841100</v>
      </c>
      <c r="K1294" s="34">
        <f t="shared" si="345"/>
        <v>151398</v>
      </c>
      <c r="L1294" s="34">
        <f t="shared" si="346"/>
        <v>992498</v>
      </c>
      <c r="M1294" s="17">
        <f t="shared" si="356"/>
        <v>49624.9</v>
      </c>
      <c r="N1294" s="17" t="s">
        <v>39</v>
      </c>
      <c r="O1294" s="35" t="s">
        <v>49</v>
      </c>
      <c r="P1294" s="36" t="str">
        <f t="shared" si="347"/>
        <v>Old Client</v>
      </c>
      <c r="Q1294" s="39" t="str">
        <f t="shared" si="4"/>
        <v>Yes</v>
      </c>
      <c r="R1294" s="40" t="str">
        <f t="shared" si="5"/>
        <v/>
      </c>
    </row>
    <row r="1295" ht="14.25" customHeight="1" spans="1:18">
      <c r="A1295" s="30" t="s">
        <v>1329</v>
      </c>
      <c r="B1295" s="17">
        <v>962</v>
      </c>
      <c r="C1295" s="17" t="s">
        <v>57</v>
      </c>
      <c r="D1295" s="17" t="s">
        <v>36</v>
      </c>
      <c r="E1295" s="17" t="s">
        <v>78</v>
      </c>
      <c r="F1295" s="31" t="str">
        <f>VLOOKUP(G1295,'Policy Type'!$A:$B,2,FALSE)</f>
        <v>Liability</v>
      </c>
      <c r="G1295" s="17" t="s">
        <v>536</v>
      </c>
      <c r="H1295" s="32">
        <v>45259</v>
      </c>
      <c r="I1295" s="32">
        <v>45440</v>
      </c>
      <c r="J1295" s="34">
        <v>25000</v>
      </c>
      <c r="K1295" s="34">
        <f t="shared" si="345"/>
        <v>4500</v>
      </c>
      <c r="L1295" s="34">
        <f t="shared" si="346"/>
        <v>29500</v>
      </c>
      <c r="M1295" s="17">
        <f>L1295*0.2</f>
        <v>5900</v>
      </c>
      <c r="N1295" s="17" t="s">
        <v>39</v>
      </c>
      <c r="O1295" s="35" t="s">
        <v>49</v>
      </c>
      <c r="P1295" s="36" t="str">
        <f t="shared" si="347"/>
        <v>New Client</v>
      </c>
      <c r="Q1295" s="39" t="str">
        <f t="shared" si="4"/>
        <v>Yes</v>
      </c>
      <c r="R1295" s="40" t="str">
        <f t="shared" si="5"/>
        <v/>
      </c>
    </row>
    <row r="1296" ht="14.25" customHeight="1" spans="1:18">
      <c r="A1296" s="30" t="s">
        <v>1330</v>
      </c>
      <c r="B1296" s="17">
        <v>340</v>
      </c>
      <c r="C1296" s="17" t="s">
        <v>46</v>
      </c>
      <c r="D1296" s="17" t="s">
        <v>47</v>
      </c>
      <c r="E1296" s="17" t="s">
        <v>78</v>
      </c>
      <c r="F1296" s="31" t="str">
        <f>VLOOKUP(G1296,'Policy Type'!$A:$B,2,FALSE)</f>
        <v>Liability</v>
      </c>
      <c r="G1296" s="17" t="s">
        <v>536</v>
      </c>
      <c r="H1296" s="32">
        <v>45259</v>
      </c>
      <c r="I1296" s="32">
        <v>45379</v>
      </c>
      <c r="J1296" s="34">
        <v>24100</v>
      </c>
      <c r="K1296" s="34">
        <f t="shared" si="345"/>
        <v>4338</v>
      </c>
      <c r="L1296" s="34">
        <f t="shared" si="346"/>
        <v>28438</v>
      </c>
      <c r="M1296" s="17">
        <f>L1296*0.05</f>
        <v>1421.9</v>
      </c>
      <c r="N1296" s="17" t="s">
        <v>39</v>
      </c>
      <c r="O1296" s="35" t="s">
        <v>49</v>
      </c>
      <c r="P1296" s="36" t="str">
        <f t="shared" si="347"/>
        <v>Old Client</v>
      </c>
      <c r="Q1296" s="39" t="str">
        <f t="shared" si="4"/>
        <v>Yes</v>
      </c>
      <c r="R1296" s="40" t="str">
        <f t="shared" si="5"/>
        <v/>
      </c>
    </row>
    <row r="1297" ht="14.25" customHeight="1" spans="1:18">
      <c r="A1297" s="30" t="s">
        <v>1331</v>
      </c>
      <c r="B1297" s="17">
        <v>936</v>
      </c>
      <c r="C1297" s="17" t="s">
        <v>35</v>
      </c>
      <c r="D1297" s="17" t="s">
        <v>36</v>
      </c>
      <c r="E1297" s="17" t="s">
        <v>78</v>
      </c>
      <c r="F1297" s="31" t="str">
        <f>VLOOKUP(G1297,'Policy Type'!$A:$B,2,FALSE)</f>
        <v>Liability</v>
      </c>
      <c r="G1297" s="17" t="s">
        <v>536</v>
      </c>
      <c r="H1297" s="32">
        <v>45259</v>
      </c>
      <c r="I1297" s="32">
        <v>45350</v>
      </c>
      <c r="J1297" s="34">
        <v>23600</v>
      </c>
      <c r="K1297" s="34">
        <f t="shared" si="345"/>
        <v>4248</v>
      </c>
      <c r="L1297" s="34">
        <f t="shared" si="346"/>
        <v>27848</v>
      </c>
      <c r="M1297" s="17">
        <f t="shared" ref="M1297:M1302" si="357">L1297*0.2</f>
        <v>5569.6</v>
      </c>
      <c r="N1297" s="17" t="s">
        <v>39</v>
      </c>
      <c r="O1297" s="35" t="s">
        <v>49</v>
      </c>
      <c r="P1297" s="36" t="str">
        <f t="shared" si="347"/>
        <v>Old Client</v>
      </c>
      <c r="Q1297" s="39" t="str">
        <f t="shared" si="4"/>
        <v>Yes</v>
      </c>
      <c r="R1297" s="40" t="str">
        <f t="shared" si="5"/>
        <v/>
      </c>
    </row>
    <row r="1298" ht="14.25" customHeight="1" spans="1:18">
      <c r="A1298" s="30" t="s">
        <v>1332</v>
      </c>
      <c r="B1298" s="17">
        <v>963</v>
      </c>
      <c r="C1298" s="17" t="s">
        <v>42</v>
      </c>
      <c r="D1298" s="17" t="s">
        <v>36</v>
      </c>
      <c r="E1298" s="17" t="s">
        <v>78</v>
      </c>
      <c r="F1298" s="31" t="str">
        <f>VLOOKUP(G1298,'Policy Type'!$A:$B,2,FALSE)</f>
        <v>Liability</v>
      </c>
      <c r="G1298" s="17" t="s">
        <v>536</v>
      </c>
      <c r="H1298" s="32">
        <v>45259</v>
      </c>
      <c r="I1298" s="32">
        <v>45471</v>
      </c>
      <c r="J1298" s="34">
        <v>25500</v>
      </c>
      <c r="K1298" s="34">
        <f t="shared" si="345"/>
        <v>4590</v>
      </c>
      <c r="L1298" s="34">
        <f t="shared" si="346"/>
        <v>30090</v>
      </c>
      <c r="M1298" s="17">
        <f t="shared" si="357"/>
        <v>6018</v>
      </c>
      <c r="N1298" s="17" t="s">
        <v>52</v>
      </c>
      <c r="O1298" s="35" t="s">
        <v>49</v>
      </c>
      <c r="P1298" s="36" t="str">
        <f t="shared" si="347"/>
        <v>Old Client</v>
      </c>
      <c r="Q1298" s="39" t="str">
        <f t="shared" si="4"/>
        <v>Yes</v>
      </c>
      <c r="R1298" s="40" t="str">
        <f t="shared" si="5"/>
        <v/>
      </c>
    </row>
    <row r="1299" ht="14.25" customHeight="1" spans="1:18">
      <c r="A1299" s="30" t="s">
        <v>1333</v>
      </c>
      <c r="B1299" s="17">
        <v>964</v>
      </c>
      <c r="C1299" s="17" t="s">
        <v>57</v>
      </c>
      <c r="D1299" s="17" t="s">
        <v>36</v>
      </c>
      <c r="E1299" s="17" t="s">
        <v>78</v>
      </c>
      <c r="F1299" s="31" t="str">
        <f>VLOOKUP(G1299,'Policy Type'!$A:$B,2,FALSE)</f>
        <v>Liability</v>
      </c>
      <c r="G1299" s="17" t="s">
        <v>536</v>
      </c>
      <c r="H1299" s="32">
        <v>45259</v>
      </c>
      <c r="I1299" s="32">
        <v>45471</v>
      </c>
      <c r="J1299" s="34">
        <v>25500</v>
      </c>
      <c r="K1299" s="34">
        <f t="shared" si="345"/>
        <v>4590</v>
      </c>
      <c r="L1299" s="34">
        <f t="shared" si="346"/>
        <v>30090</v>
      </c>
      <c r="M1299" s="17">
        <f t="shared" si="357"/>
        <v>6018</v>
      </c>
      <c r="N1299" s="17" t="s">
        <v>52</v>
      </c>
      <c r="O1299" s="35" t="s">
        <v>49</v>
      </c>
      <c r="P1299" s="36" t="str">
        <f t="shared" si="347"/>
        <v>Old Client</v>
      </c>
      <c r="Q1299" s="39" t="str">
        <f t="shared" si="4"/>
        <v>Yes</v>
      </c>
      <c r="R1299" s="40" t="str">
        <f t="shared" si="5"/>
        <v/>
      </c>
    </row>
    <row r="1300" ht="14.25" customHeight="1" spans="1:18">
      <c r="A1300" s="30" t="s">
        <v>1334</v>
      </c>
      <c r="B1300" s="17">
        <v>957</v>
      </c>
      <c r="C1300" s="17" t="s">
        <v>35</v>
      </c>
      <c r="D1300" s="17" t="s">
        <v>36</v>
      </c>
      <c r="E1300" s="17" t="s">
        <v>78</v>
      </c>
      <c r="F1300" s="31" t="str">
        <f>VLOOKUP(G1300,'Policy Type'!$A:$B,2,FALSE)</f>
        <v>Liability</v>
      </c>
      <c r="G1300" s="17" t="s">
        <v>536</v>
      </c>
      <c r="H1300" s="32">
        <v>45259</v>
      </c>
      <c r="I1300" s="32">
        <v>45471</v>
      </c>
      <c r="J1300" s="34">
        <v>25500</v>
      </c>
      <c r="K1300" s="34">
        <f t="shared" si="345"/>
        <v>4590</v>
      </c>
      <c r="L1300" s="34">
        <f t="shared" si="346"/>
        <v>30090</v>
      </c>
      <c r="M1300" s="17">
        <f t="shared" si="357"/>
        <v>6018</v>
      </c>
      <c r="N1300" s="17" t="s">
        <v>52</v>
      </c>
      <c r="O1300" s="35" t="s">
        <v>49</v>
      </c>
      <c r="P1300" s="36" t="str">
        <f t="shared" si="347"/>
        <v>Old Client</v>
      </c>
      <c r="Q1300" s="39" t="str">
        <f t="shared" si="4"/>
        <v>Yes</v>
      </c>
      <c r="R1300" s="40" t="str">
        <f t="shared" si="5"/>
        <v/>
      </c>
    </row>
    <row r="1301" ht="14.25" customHeight="1" spans="1:18">
      <c r="A1301" s="30" t="s">
        <v>1335</v>
      </c>
      <c r="B1301" s="17">
        <v>957</v>
      </c>
      <c r="C1301" s="17" t="s">
        <v>57</v>
      </c>
      <c r="D1301" s="17" t="s">
        <v>36</v>
      </c>
      <c r="E1301" s="17" t="s">
        <v>78</v>
      </c>
      <c r="F1301" s="31" t="str">
        <f>VLOOKUP(G1301,'Policy Type'!$A:$B,2,FALSE)</f>
        <v>Liability</v>
      </c>
      <c r="G1301" s="17" t="s">
        <v>536</v>
      </c>
      <c r="H1301" s="32">
        <v>45259</v>
      </c>
      <c r="I1301" s="32">
        <v>45471</v>
      </c>
      <c r="J1301" s="34">
        <v>25500</v>
      </c>
      <c r="K1301" s="34">
        <f t="shared" si="345"/>
        <v>4590</v>
      </c>
      <c r="L1301" s="34">
        <f t="shared" si="346"/>
        <v>30090</v>
      </c>
      <c r="M1301" s="17">
        <f t="shared" si="357"/>
        <v>6018</v>
      </c>
      <c r="N1301" s="17" t="s">
        <v>52</v>
      </c>
      <c r="O1301" s="35" t="s">
        <v>49</v>
      </c>
      <c r="P1301" s="36" t="str">
        <f t="shared" si="347"/>
        <v>Old Client</v>
      </c>
      <c r="Q1301" s="39" t="str">
        <f t="shared" si="4"/>
        <v>Yes</v>
      </c>
      <c r="R1301" s="40" t="str">
        <f t="shared" si="5"/>
        <v/>
      </c>
    </row>
    <row r="1302" ht="14.25" customHeight="1" spans="1:18">
      <c r="A1302" s="30" t="s">
        <v>1336</v>
      </c>
      <c r="B1302" s="17">
        <v>957</v>
      </c>
      <c r="C1302" s="17" t="s">
        <v>42</v>
      </c>
      <c r="D1302" s="17" t="s">
        <v>36</v>
      </c>
      <c r="E1302" s="17" t="s">
        <v>78</v>
      </c>
      <c r="F1302" s="31" t="str">
        <f>VLOOKUP(G1302,'Policy Type'!$A:$B,2,FALSE)</f>
        <v>Liability</v>
      </c>
      <c r="G1302" s="17" t="s">
        <v>536</v>
      </c>
      <c r="H1302" s="32">
        <v>45259</v>
      </c>
      <c r="I1302" s="32">
        <v>45440</v>
      </c>
      <c r="J1302" s="34">
        <v>25000</v>
      </c>
      <c r="K1302" s="34">
        <f t="shared" si="345"/>
        <v>4500</v>
      </c>
      <c r="L1302" s="34">
        <f t="shared" si="346"/>
        <v>29500</v>
      </c>
      <c r="M1302" s="17">
        <f t="shared" si="357"/>
        <v>5900</v>
      </c>
      <c r="N1302" s="17" t="s">
        <v>52</v>
      </c>
      <c r="O1302" s="35" t="s">
        <v>49</v>
      </c>
      <c r="P1302" s="36" t="str">
        <f t="shared" si="347"/>
        <v>Old Client</v>
      </c>
      <c r="Q1302" s="39" t="str">
        <f t="shared" si="4"/>
        <v>Yes</v>
      </c>
      <c r="R1302" s="40" t="str">
        <f t="shared" si="5"/>
        <v/>
      </c>
    </row>
    <row r="1303" ht="14.25" customHeight="1" spans="1:18">
      <c r="A1303" s="30" t="s">
        <v>1337</v>
      </c>
      <c r="B1303" s="17">
        <v>957</v>
      </c>
      <c r="C1303" s="17" t="s">
        <v>46</v>
      </c>
      <c r="D1303" s="17" t="s">
        <v>47</v>
      </c>
      <c r="E1303" s="17" t="s">
        <v>37</v>
      </c>
      <c r="F1303" s="31" t="str">
        <f>VLOOKUP(G1303,'Policy Type'!$A:$B,2,FALSE)</f>
        <v>P&amp;C</v>
      </c>
      <c r="G1303" s="17" t="s">
        <v>80</v>
      </c>
      <c r="H1303" s="32">
        <v>45259</v>
      </c>
      <c r="I1303" s="32">
        <v>45259</v>
      </c>
      <c r="J1303" s="34">
        <v>201500</v>
      </c>
      <c r="K1303" s="34">
        <f t="shared" si="345"/>
        <v>36270</v>
      </c>
      <c r="L1303" s="34">
        <f t="shared" si="346"/>
        <v>237770</v>
      </c>
      <c r="M1303" s="17">
        <f>L1303*0.05</f>
        <v>11888.5</v>
      </c>
      <c r="N1303" s="17" t="s">
        <v>39</v>
      </c>
      <c r="O1303" s="35" t="s">
        <v>49</v>
      </c>
      <c r="P1303" s="36" t="str">
        <f t="shared" si="347"/>
        <v>Old Client</v>
      </c>
      <c r="Q1303" s="39" t="str">
        <f t="shared" si="4"/>
        <v>Yes</v>
      </c>
      <c r="R1303" s="40" t="str">
        <f t="shared" si="5"/>
        <v>Cross-Sold</v>
      </c>
    </row>
    <row r="1304" ht="14.25" customHeight="1" spans="1:18">
      <c r="A1304" s="30" t="s">
        <v>1338</v>
      </c>
      <c r="B1304" s="17">
        <v>957</v>
      </c>
      <c r="C1304" s="17" t="s">
        <v>42</v>
      </c>
      <c r="D1304" s="17" t="s">
        <v>36</v>
      </c>
      <c r="E1304" s="17" t="s">
        <v>84</v>
      </c>
      <c r="F1304" s="31" t="str">
        <f>VLOOKUP(G1304,'Policy Type'!$A:$B,2,FALSE)</f>
        <v>Liability</v>
      </c>
      <c r="G1304" s="17" t="s">
        <v>58</v>
      </c>
      <c r="H1304" s="32">
        <v>45261</v>
      </c>
      <c r="I1304" s="32">
        <v>45626</v>
      </c>
      <c r="J1304" s="34">
        <v>1062000</v>
      </c>
      <c r="K1304" s="34">
        <f t="shared" si="345"/>
        <v>191160</v>
      </c>
      <c r="L1304" s="34">
        <f t="shared" si="346"/>
        <v>1253160</v>
      </c>
      <c r="M1304" s="17">
        <f>L1304*0.2</f>
        <v>250632</v>
      </c>
      <c r="N1304" s="17" t="s">
        <v>39</v>
      </c>
      <c r="O1304" s="35" t="s">
        <v>53</v>
      </c>
      <c r="P1304" s="36" t="str">
        <f t="shared" si="347"/>
        <v>Old Client</v>
      </c>
      <c r="Q1304" s="39" t="str">
        <f t="shared" si="4"/>
        <v>Yes</v>
      </c>
      <c r="R1304" s="40" t="str">
        <f t="shared" si="5"/>
        <v/>
      </c>
    </row>
    <row r="1305" ht="14.25" customHeight="1" spans="1:18">
      <c r="A1305" s="30" t="s">
        <v>1339</v>
      </c>
      <c r="B1305" s="17">
        <v>15</v>
      </c>
      <c r="C1305" s="17" t="s">
        <v>42</v>
      </c>
      <c r="D1305" s="17" t="s">
        <v>36</v>
      </c>
      <c r="E1305" s="17" t="s">
        <v>132</v>
      </c>
      <c r="F1305" s="31" t="str">
        <f>VLOOKUP(G1305,'Policy Type'!$A:$B,2,FALSE)</f>
        <v>Others</v>
      </c>
      <c r="G1305" s="17" t="s">
        <v>791</v>
      </c>
      <c r="H1305" s="32">
        <v>45259</v>
      </c>
      <c r="I1305" s="32">
        <v>45624</v>
      </c>
      <c r="J1305" s="34">
        <v>5097600</v>
      </c>
      <c r="K1305" s="34">
        <f t="shared" si="345"/>
        <v>917568</v>
      </c>
      <c r="L1305" s="34">
        <f t="shared" si="346"/>
        <v>6015168</v>
      </c>
      <c r="M1305" s="17">
        <f>L1305*0.15</f>
        <v>902275.2</v>
      </c>
      <c r="N1305" s="17" t="s">
        <v>39</v>
      </c>
      <c r="O1305" s="35" t="s">
        <v>53</v>
      </c>
      <c r="P1305" s="36" t="str">
        <f t="shared" si="347"/>
        <v>Old Client</v>
      </c>
      <c r="Q1305" s="39" t="str">
        <f t="shared" si="4"/>
        <v>Yes</v>
      </c>
      <c r="R1305" s="40" t="str">
        <f t="shared" si="5"/>
        <v>Cross-Sold</v>
      </c>
    </row>
    <row r="1306" ht="14.25" customHeight="1" spans="1:18">
      <c r="A1306" s="30" t="s">
        <v>1340</v>
      </c>
      <c r="B1306" s="17">
        <v>965</v>
      </c>
      <c r="C1306" s="17" t="s">
        <v>46</v>
      </c>
      <c r="D1306" s="17" t="s">
        <v>76</v>
      </c>
      <c r="E1306" s="17" t="s">
        <v>132</v>
      </c>
      <c r="F1306" s="31" t="str">
        <f>VLOOKUP(G1306,'Policy Type'!$A:$B,2,FALSE)</f>
        <v>Others</v>
      </c>
      <c r="G1306" s="17" t="s">
        <v>791</v>
      </c>
      <c r="H1306" s="32">
        <v>45259</v>
      </c>
      <c r="I1306" s="32">
        <v>45624</v>
      </c>
      <c r="J1306" s="34">
        <v>3304000</v>
      </c>
      <c r="K1306" s="34">
        <f t="shared" si="345"/>
        <v>594720</v>
      </c>
      <c r="L1306" s="34">
        <f t="shared" si="346"/>
        <v>3898720</v>
      </c>
      <c r="M1306" s="17">
        <f>L1306*0.05</f>
        <v>194936</v>
      </c>
      <c r="N1306" s="17" t="s">
        <v>39</v>
      </c>
      <c r="O1306" s="35" t="s">
        <v>53</v>
      </c>
      <c r="P1306" s="36" t="str">
        <f t="shared" si="347"/>
        <v>New Client</v>
      </c>
      <c r="Q1306" s="39" t="str">
        <f t="shared" si="4"/>
        <v>No</v>
      </c>
      <c r="R1306" s="40" t="str">
        <f t="shared" si="5"/>
        <v/>
      </c>
    </row>
    <row r="1307" ht="14.25" customHeight="1" spans="1:18">
      <c r="A1307" s="30" t="s">
        <v>1341</v>
      </c>
      <c r="B1307" s="17">
        <v>63</v>
      </c>
      <c r="C1307" s="17" t="s">
        <v>57</v>
      </c>
      <c r="D1307" s="17" t="s">
        <v>36</v>
      </c>
      <c r="E1307" s="17" t="s">
        <v>43</v>
      </c>
      <c r="F1307" s="31" t="str">
        <f>VLOOKUP(G1307,'Policy Type'!$A:$B,2,FALSE)</f>
        <v>P&amp;C</v>
      </c>
      <c r="G1307" s="17" t="s">
        <v>55</v>
      </c>
      <c r="H1307" s="32">
        <v>45261</v>
      </c>
      <c r="I1307" s="32">
        <v>45626</v>
      </c>
      <c r="J1307" s="34">
        <v>175466</v>
      </c>
      <c r="K1307" s="34">
        <f t="shared" si="345"/>
        <v>31583.88</v>
      </c>
      <c r="L1307" s="34">
        <f t="shared" si="346"/>
        <v>207049.88</v>
      </c>
      <c r="M1307" s="17">
        <f t="shared" ref="M1307:M1308" si="358">L1307*0.2</f>
        <v>41409.976</v>
      </c>
      <c r="N1307" s="17" t="s">
        <v>52</v>
      </c>
      <c r="O1307" s="35" t="s">
        <v>49</v>
      </c>
      <c r="P1307" s="36" t="str">
        <f t="shared" si="347"/>
        <v>Old Client</v>
      </c>
      <c r="Q1307" s="39" t="str">
        <f t="shared" si="4"/>
        <v>Yes</v>
      </c>
      <c r="R1307" s="40" t="str">
        <f t="shared" si="5"/>
        <v>Cross-Sold</v>
      </c>
    </row>
    <row r="1308" ht="14.25" customHeight="1" spans="1:18">
      <c r="A1308" s="30" t="s">
        <v>1342</v>
      </c>
      <c r="B1308" s="17">
        <v>63</v>
      </c>
      <c r="C1308" s="17" t="s">
        <v>57</v>
      </c>
      <c r="D1308" s="17" t="s">
        <v>36</v>
      </c>
      <c r="E1308" s="17" t="s">
        <v>108</v>
      </c>
      <c r="F1308" s="31" t="str">
        <f>VLOOKUP(G1308,'Policy Type'!$A:$B,2,FALSE)</f>
        <v>Liability</v>
      </c>
      <c r="G1308" s="17" t="s">
        <v>105</v>
      </c>
      <c r="H1308" s="32">
        <v>45258</v>
      </c>
      <c r="I1308" s="32">
        <v>45623</v>
      </c>
      <c r="J1308" s="34">
        <v>10502000</v>
      </c>
      <c r="K1308" s="34">
        <f t="shared" si="345"/>
        <v>1890360</v>
      </c>
      <c r="L1308" s="34">
        <f t="shared" si="346"/>
        <v>12392360</v>
      </c>
      <c r="M1308" s="17">
        <f t="shared" si="358"/>
        <v>2478472</v>
      </c>
      <c r="N1308" s="17" t="s">
        <v>39</v>
      </c>
      <c r="O1308" s="35" t="s">
        <v>49</v>
      </c>
      <c r="P1308" s="36" t="str">
        <f t="shared" si="347"/>
        <v>Old Client</v>
      </c>
      <c r="Q1308" s="39" t="str">
        <f t="shared" si="4"/>
        <v>Yes</v>
      </c>
      <c r="R1308" s="40" t="str">
        <f t="shared" si="5"/>
        <v/>
      </c>
    </row>
    <row r="1309" ht="14.25" customHeight="1" spans="1:18">
      <c r="A1309" s="30" t="s">
        <v>1343</v>
      </c>
      <c r="B1309" s="17">
        <v>966</v>
      </c>
      <c r="C1309" s="17" t="s">
        <v>57</v>
      </c>
      <c r="D1309" s="17" t="s">
        <v>36</v>
      </c>
      <c r="E1309" s="17" t="s">
        <v>284</v>
      </c>
      <c r="F1309" s="31" t="str">
        <f>VLOOKUP(G1309,'Policy Type'!$A:$B,2,FALSE)</f>
        <v>Others</v>
      </c>
      <c r="G1309" s="17" t="s">
        <v>478</v>
      </c>
      <c r="H1309" s="32">
        <v>45260</v>
      </c>
      <c r="I1309" s="32">
        <v>45625</v>
      </c>
      <c r="J1309" s="34">
        <v>291900</v>
      </c>
      <c r="K1309" s="34">
        <f t="shared" si="345"/>
        <v>52542</v>
      </c>
      <c r="L1309" s="34">
        <f t="shared" si="346"/>
        <v>344442</v>
      </c>
      <c r="M1309" s="17">
        <f>L1309*0.15</f>
        <v>51666.3</v>
      </c>
      <c r="N1309" s="17" t="s">
        <v>52</v>
      </c>
      <c r="O1309" s="35" t="s">
        <v>40</v>
      </c>
      <c r="P1309" s="36" t="str">
        <f t="shared" si="347"/>
        <v>New Client</v>
      </c>
      <c r="Q1309" s="39" t="str">
        <f t="shared" si="4"/>
        <v>No</v>
      </c>
      <c r="R1309" s="40" t="str">
        <f t="shared" si="5"/>
        <v/>
      </c>
    </row>
    <row r="1310" ht="14.25" customHeight="1" spans="1:18">
      <c r="A1310" s="30" t="s">
        <v>1344</v>
      </c>
      <c r="B1310" s="17">
        <v>967</v>
      </c>
      <c r="C1310" s="17" t="s">
        <v>42</v>
      </c>
      <c r="D1310" s="17" t="s">
        <v>36</v>
      </c>
      <c r="E1310" s="17" t="s">
        <v>780</v>
      </c>
      <c r="F1310" s="31" t="str">
        <f>VLOOKUP(G1310,'Policy Type'!$A:$B,2,FALSE)</f>
        <v>Liability</v>
      </c>
      <c r="G1310" s="17" t="s">
        <v>38</v>
      </c>
      <c r="H1310" s="32">
        <v>45259</v>
      </c>
      <c r="I1310" s="32">
        <v>45319</v>
      </c>
      <c r="J1310" s="34">
        <v>169900</v>
      </c>
      <c r="K1310" s="34">
        <f t="shared" si="345"/>
        <v>30582</v>
      </c>
      <c r="L1310" s="34">
        <f t="shared" si="346"/>
        <v>200482</v>
      </c>
      <c r="M1310" s="17">
        <f t="shared" ref="M1310:M1311" si="359">L1310*0.2</f>
        <v>40096.4</v>
      </c>
      <c r="N1310" s="17" t="s">
        <v>39</v>
      </c>
      <c r="O1310" s="35" t="s">
        <v>49</v>
      </c>
      <c r="P1310" s="36" t="str">
        <f t="shared" si="347"/>
        <v>New Client</v>
      </c>
      <c r="Q1310" s="39" t="str">
        <f t="shared" si="4"/>
        <v>Yes</v>
      </c>
      <c r="R1310" s="40" t="str">
        <f t="shared" si="5"/>
        <v/>
      </c>
    </row>
    <row r="1311" ht="14.25" customHeight="1" spans="1:18">
      <c r="A1311" s="30" t="s">
        <v>1345</v>
      </c>
      <c r="B1311" s="17">
        <v>968</v>
      </c>
      <c r="C1311" s="17" t="s">
        <v>35</v>
      </c>
      <c r="D1311" s="17" t="s">
        <v>36</v>
      </c>
      <c r="E1311" s="17" t="s">
        <v>780</v>
      </c>
      <c r="F1311" s="31" t="str">
        <f>VLOOKUP(G1311,'Policy Type'!$A:$B,2,FALSE)</f>
        <v>Liability</v>
      </c>
      <c r="G1311" s="17" t="s">
        <v>38</v>
      </c>
      <c r="H1311" s="32">
        <v>45259</v>
      </c>
      <c r="I1311" s="32">
        <v>45288</v>
      </c>
      <c r="J1311" s="34">
        <v>70700</v>
      </c>
      <c r="K1311" s="34">
        <f t="shared" si="345"/>
        <v>12726</v>
      </c>
      <c r="L1311" s="34">
        <f t="shared" si="346"/>
        <v>83426</v>
      </c>
      <c r="M1311" s="17">
        <f t="shared" si="359"/>
        <v>16685.2</v>
      </c>
      <c r="N1311" s="17" t="s">
        <v>39</v>
      </c>
      <c r="O1311" s="35" t="s">
        <v>49</v>
      </c>
      <c r="P1311" s="36" t="str">
        <f t="shared" si="347"/>
        <v>New Client</v>
      </c>
      <c r="Q1311" s="39" t="str">
        <f t="shared" si="4"/>
        <v>Yes</v>
      </c>
      <c r="R1311" s="40" t="str">
        <f t="shared" si="5"/>
        <v/>
      </c>
    </row>
    <row r="1312" ht="14.25" customHeight="1" spans="1:18">
      <c r="A1312" s="30" t="s">
        <v>1346</v>
      </c>
      <c r="B1312" s="17">
        <v>969</v>
      </c>
      <c r="C1312" s="17" t="s">
        <v>46</v>
      </c>
      <c r="D1312" s="17" t="s">
        <v>88</v>
      </c>
      <c r="E1312" s="17" t="s">
        <v>780</v>
      </c>
      <c r="F1312" s="31" t="str">
        <f>VLOOKUP(G1312,'Policy Type'!$A:$B,2,FALSE)</f>
        <v>Liability</v>
      </c>
      <c r="G1312" s="17" t="s">
        <v>38</v>
      </c>
      <c r="H1312" s="32">
        <v>45259</v>
      </c>
      <c r="I1312" s="32">
        <v>45288</v>
      </c>
      <c r="J1312" s="34">
        <v>121200</v>
      </c>
      <c r="K1312" s="34">
        <f t="shared" si="345"/>
        <v>21816</v>
      </c>
      <c r="L1312" s="34">
        <f t="shared" si="346"/>
        <v>143016</v>
      </c>
      <c r="M1312" s="17">
        <f>L1312*0.05</f>
        <v>7150.8</v>
      </c>
      <c r="N1312" s="17" t="s">
        <v>39</v>
      </c>
      <c r="O1312" s="35" t="s">
        <v>49</v>
      </c>
      <c r="P1312" s="36" t="str">
        <f t="shared" si="347"/>
        <v>Old Client</v>
      </c>
      <c r="Q1312" s="39" t="str">
        <f t="shared" si="4"/>
        <v>Yes</v>
      </c>
      <c r="R1312" s="40" t="str">
        <f t="shared" si="5"/>
        <v/>
      </c>
    </row>
    <row r="1313" ht="14.25" customHeight="1" spans="1:18">
      <c r="A1313" s="30" t="s">
        <v>1347</v>
      </c>
      <c r="B1313" s="17">
        <v>970</v>
      </c>
      <c r="C1313" s="17" t="s">
        <v>42</v>
      </c>
      <c r="D1313" s="17" t="s">
        <v>36</v>
      </c>
      <c r="E1313" s="17" t="s">
        <v>132</v>
      </c>
      <c r="F1313" s="31" t="str">
        <f>VLOOKUP(G1313,'Policy Type'!$A:$B,2,FALSE)</f>
        <v>Others</v>
      </c>
      <c r="G1313" s="17" t="s">
        <v>124</v>
      </c>
      <c r="H1313" s="32">
        <v>45259</v>
      </c>
      <c r="I1313" s="32">
        <v>45624</v>
      </c>
      <c r="J1313" s="34">
        <v>14937100</v>
      </c>
      <c r="K1313" s="34">
        <f t="shared" si="345"/>
        <v>2688678</v>
      </c>
      <c r="L1313" s="34">
        <f t="shared" si="346"/>
        <v>17625778</v>
      </c>
      <c r="M1313" s="17">
        <f>L1313*0.15</f>
        <v>2643866.7</v>
      </c>
      <c r="N1313" s="17" t="s">
        <v>39</v>
      </c>
      <c r="O1313" s="35" t="s">
        <v>49</v>
      </c>
      <c r="P1313" s="36" t="str">
        <f t="shared" si="347"/>
        <v>New Client</v>
      </c>
      <c r="Q1313" s="39" t="str">
        <f t="shared" si="4"/>
        <v>No</v>
      </c>
      <c r="R1313" s="40" t="str">
        <f t="shared" si="5"/>
        <v/>
      </c>
    </row>
    <row r="1314" ht="14.25" customHeight="1" spans="1:18">
      <c r="A1314" s="30" t="s">
        <v>1348</v>
      </c>
      <c r="B1314" s="17">
        <v>971</v>
      </c>
      <c r="C1314" s="17" t="s">
        <v>35</v>
      </c>
      <c r="D1314" s="17" t="s">
        <v>36</v>
      </c>
      <c r="E1314" s="17" t="s">
        <v>37</v>
      </c>
      <c r="F1314" s="31" t="str">
        <f>VLOOKUP(G1314,'Policy Type'!$A:$B,2,FALSE)</f>
        <v>Liability</v>
      </c>
      <c r="G1314" s="17" t="s">
        <v>38</v>
      </c>
      <c r="H1314" s="32">
        <v>45259</v>
      </c>
      <c r="I1314" s="32">
        <v>45350</v>
      </c>
      <c r="J1314" s="34">
        <v>115800</v>
      </c>
      <c r="K1314" s="34">
        <f t="shared" si="345"/>
        <v>20844</v>
      </c>
      <c r="L1314" s="34">
        <f t="shared" si="346"/>
        <v>136644</v>
      </c>
      <c r="M1314" s="17">
        <f t="shared" ref="M1314:M1315" si="360">L1314*0.2</f>
        <v>27328.8</v>
      </c>
      <c r="N1314" s="17" t="s">
        <v>39</v>
      </c>
      <c r="O1314" s="35" t="s">
        <v>49</v>
      </c>
      <c r="P1314" s="36" t="str">
        <f t="shared" si="347"/>
        <v>New Client</v>
      </c>
      <c r="Q1314" s="39" t="str">
        <f t="shared" si="4"/>
        <v>Yes</v>
      </c>
      <c r="R1314" s="40" t="str">
        <f t="shared" si="5"/>
        <v/>
      </c>
    </row>
    <row r="1315" ht="14.25" customHeight="1" spans="1:18">
      <c r="A1315" s="30" t="s">
        <v>1349</v>
      </c>
      <c r="B1315" s="17">
        <v>972</v>
      </c>
      <c r="C1315" s="17" t="s">
        <v>42</v>
      </c>
      <c r="D1315" s="17" t="s">
        <v>36</v>
      </c>
      <c r="E1315" s="17" t="s">
        <v>91</v>
      </c>
      <c r="F1315" s="31" t="str">
        <f>VLOOKUP(G1315,'Policy Type'!$A:$B,2,FALSE)</f>
        <v>P&amp;C</v>
      </c>
      <c r="G1315" s="17" t="s">
        <v>92</v>
      </c>
      <c r="H1315" s="32">
        <v>45253</v>
      </c>
      <c r="I1315" s="32">
        <v>45618</v>
      </c>
      <c r="J1315" s="34">
        <v>2482200</v>
      </c>
      <c r="K1315" s="34">
        <f t="shared" si="345"/>
        <v>446796</v>
      </c>
      <c r="L1315" s="34">
        <f t="shared" si="346"/>
        <v>2928996</v>
      </c>
      <c r="M1315" s="17">
        <f t="shared" si="360"/>
        <v>585799.2</v>
      </c>
      <c r="N1315" s="17" t="s">
        <v>39</v>
      </c>
      <c r="O1315" s="35" t="s">
        <v>49</v>
      </c>
      <c r="P1315" s="36" t="str">
        <f t="shared" si="347"/>
        <v>Old Client</v>
      </c>
      <c r="Q1315" s="39" t="str">
        <f t="shared" si="4"/>
        <v>Yes</v>
      </c>
      <c r="R1315" s="40" t="str">
        <f t="shared" si="5"/>
        <v>Cross-Sold</v>
      </c>
    </row>
    <row r="1316" ht="14.25" customHeight="1" spans="1:18">
      <c r="A1316" s="30" t="s">
        <v>1350</v>
      </c>
      <c r="B1316" s="17">
        <v>973</v>
      </c>
      <c r="C1316" s="17" t="s">
        <v>57</v>
      </c>
      <c r="D1316" s="17" t="s">
        <v>36</v>
      </c>
      <c r="E1316" s="17" t="s">
        <v>37</v>
      </c>
      <c r="F1316" s="31" t="str">
        <f>VLOOKUP(G1316,'Policy Type'!$A:$B,2,FALSE)</f>
        <v>Others</v>
      </c>
      <c r="G1316" s="17" t="s">
        <v>212</v>
      </c>
      <c r="H1316" s="32">
        <v>45257</v>
      </c>
      <c r="I1316" s="32">
        <v>45622</v>
      </c>
      <c r="J1316" s="34">
        <v>69400</v>
      </c>
      <c r="K1316" s="34">
        <f t="shared" si="345"/>
        <v>12492</v>
      </c>
      <c r="L1316" s="34">
        <f t="shared" si="346"/>
        <v>81892</v>
      </c>
      <c r="M1316" s="17">
        <f>L1316*0.15</f>
        <v>12283.8</v>
      </c>
      <c r="N1316" s="17" t="s">
        <v>52</v>
      </c>
      <c r="O1316" s="35" t="s">
        <v>49</v>
      </c>
      <c r="P1316" s="36" t="str">
        <f t="shared" si="347"/>
        <v>New Client</v>
      </c>
      <c r="Q1316" s="39" t="str">
        <f t="shared" si="4"/>
        <v>No</v>
      </c>
      <c r="R1316" s="40" t="str">
        <f t="shared" si="5"/>
        <v/>
      </c>
    </row>
    <row r="1317" ht="14.25" customHeight="1" spans="1:18">
      <c r="A1317" s="30" t="s">
        <v>1351</v>
      </c>
      <c r="B1317" s="17">
        <v>974</v>
      </c>
      <c r="C1317" s="17" t="s">
        <v>42</v>
      </c>
      <c r="D1317" s="17" t="s">
        <v>36</v>
      </c>
      <c r="E1317" s="17" t="s">
        <v>37</v>
      </c>
      <c r="F1317" s="31" t="str">
        <f>VLOOKUP(G1317,'Policy Type'!$A:$B,2,FALSE)</f>
        <v>P&amp;C</v>
      </c>
      <c r="G1317" s="17" t="s">
        <v>44</v>
      </c>
      <c r="H1317" s="32">
        <v>45257</v>
      </c>
      <c r="I1317" s="32">
        <v>45622</v>
      </c>
      <c r="J1317" s="34">
        <v>21200</v>
      </c>
      <c r="K1317" s="34">
        <f t="shared" si="345"/>
        <v>3816</v>
      </c>
      <c r="L1317" s="34">
        <f t="shared" si="346"/>
        <v>25016</v>
      </c>
      <c r="M1317" s="17">
        <f>L1317*0.2</f>
        <v>5003.2</v>
      </c>
      <c r="N1317" s="17" t="s">
        <v>52</v>
      </c>
      <c r="O1317" s="35" t="s">
        <v>49</v>
      </c>
      <c r="P1317" s="36" t="str">
        <f t="shared" si="347"/>
        <v>New Client</v>
      </c>
      <c r="Q1317" s="39" t="str">
        <f t="shared" si="4"/>
        <v>No</v>
      </c>
      <c r="R1317" s="40" t="str">
        <f t="shared" si="5"/>
        <v/>
      </c>
    </row>
    <row r="1318" ht="14.25" customHeight="1" spans="1:18">
      <c r="A1318" s="30" t="s">
        <v>1352</v>
      </c>
      <c r="B1318" s="17">
        <v>975</v>
      </c>
      <c r="C1318" s="17" t="s">
        <v>35</v>
      </c>
      <c r="D1318" s="17" t="s">
        <v>36</v>
      </c>
      <c r="E1318" s="17" t="s">
        <v>91</v>
      </c>
      <c r="F1318" s="31" t="str">
        <f>VLOOKUP(G1318,'Policy Type'!$A:$B,2,FALSE)</f>
        <v>Others</v>
      </c>
      <c r="G1318" s="17" t="s">
        <v>126</v>
      </c>
      <c r="H1318" s="32">
        <v>45257</v>
      </c>
      <c r="I1318" s="32">
        <v>45622</v>
      </c>
      <c r="J1318" s="34">
        <v>4042900</v>
      </c>
      <c r="K1318" s="34">
        <f t="shared" si="345"/>
        <v>727722</v>
      </c>
      <c r="L1318" s="34">
        <f t="shared" si="346"/>
        <v>4770622</v>
      </c>
      <c r="M1318" s="17">
        <f>L1318*0.15</f>
        <v>715593.3</v>
      </c>
      <c r="N1318" s="17" t="s">
        <v>39</v>
      </c>
      <c r="O1318" s="35" t="s">
        <v>49</v>
      </c>
      <c r="P1318" s="36" t="str">
        <f t="shared" si="347"/>
        <v>Old Client</v>
      </c>
      <c r="Q1318" s="39" t="str">
        <f t="shared" si="4"/>
        <v>No</v>
      </c>
      <c r="R1318" s="40" t="str">
        <f t="shared" si="5"/>
        <v/>
      </c>
    </row>
    <row r="1319" ht="14.25" customHeight="1" spans="1:18">
      <c r="A1319" s="30" t="s">
        <v>1353</v>
      </c>
      <c r="B1319" s="17">
        <v>975</v>
      </c>
      <c r="C1319" s="17" t="s">
        <v>35</v>
      </c>
      <c r="D1319" s="17" t="s">
        <v>36</v>
      </c>
      <c r="E1319" s="17" t="s">
        <v>91</v>
      </c>
      <c r="F1319" s="31" t="str">
        <f>VLOOKUP(G1319,'Policy Type'!$A:$B,2,FALSE)</f>
        <v>P&amp;C</v>
      </c>
      <c r="G1319" s="17" t="s">
        <v>44</v>
      </c>
      <c r="H1319" s="32">
        <v>45257</v>
      </c>
      <c r="I1319" s="32">
        <v>45622</v>
      </c>
      <c r="J1319" s="34">
        <v>708000</v>
      </c>
      <c r="K1319" s="34">
        <f t="shared" si="345"/>
        <v>127440</v>
      </c>
      <c r="L1319" s="34">
        <f t="shared" si="346"/>
        <v>835440</v>
      </c>
      <c r="M1319" s="17">
        <f>L1319*0.2</f>
        <v>167088</v>
      </c>
      <c r="N1319" s="17" t="s">
        <v>39</v>
      </c>
      <c r="O1319" s="35" t="s">
        <v>49</v>
      </c>
      <c r="P1319" s="36" t="str">
        <f t="shared" si="347"/>
        <v>Old Client</v>
      </c>
      <c r="Q1319" s="39" t="str">
        <f t="shared" si="4"/>
        <v>No</v>
      </c>
      <c r="R1319" s="40" t="str">
        <f t="shared" si="5"/>
        <v/>
      </c>
    </row>
    <row r="1320" ht="14.25" customHeight="1" spans="1:18">
      <c r="A1320" s="30"/>
      <c r="B1320" s="17"/>
      <c r="C1320" s="17"/>
      <c r="D1320" s="17"/>
      <c r="E1320" s="17"/>
      <c r="F1320" s="31"/>
      <c r="G1320" s="17"/>
      <c r="H1320" s="32"/>
      <c r="I1320" s="32"/>
      <c r="J1320" s="34"/>
      <c r="K1320" s="34"/>
      <c r="L1320" s="17"/>
      <c r="M1320" s="17"/>
      <c r="N1320" s="17" t="s">
        <v>39</v>
      </c>
      <c r="O1320" s="35" t="s">
        <v>277</v>
      </c>
      <c r="P1320" s="36"/>
      <c r="Q1320" s="39" t="str">
        <f t="shared" si="4"/>
        <v>No</v>
      </c>
      <c r="R1320" s="40" t="str">
        <f t="shared" si="5"/>
        <v/>
      </c>
    </row>
    <row r="1321" ht="14.25" customHeight="1" spans="1:18">
      <c r="A1321" s="30"/>
      <c r="B1321" s="17"/>
      <c r="C1321" s="17"/>
      <c r="D1321" s="17"/>
      <c r="E1321" s="17"/>
      <c r="F1321" s="31"/>
      <c r="G1321" s="17"/>
      <c r="H1321" s="32"/>
      <c r="I1321" s="32"/>
      <c r="J1321" s="34"/>
      <c r="K1321" s="34"/>
      <c r="L1321" s="17"/>
      <c r="M1321" s="17"/>
      <c r="N1321" s="17" t="s">
        <v>39</v>
      </c>
      <c r="O1321" s="35" t="s">
        <v>277</v>
      </c>
      <c r="P1321" s="36"/>
      <c r="Q1321" s="39" t="str">
        <f t="shared" si="4"/>
        <v>No</v>
      </c>
      <c r="R1321" s="40" t="str">
        <f t="shared" si="5"/>
        <v/>
      </c>
    </row>
    <row r="1322" ht="14.25" customHeight="1" spans="1:18">
      <c r="A1322" s="30" t="s">
        <v>1354</v>
      </c>
      <c r="B1322" s="17">
        <v>794</v>
      </c>
      <c r="C1322" s="17" t="s">
        <v>42</v>
      </c>
      <c r="D1322" s="17" t="s">
        <v>36</v>
      </c>
      <c r="E1322" s="17" t="s">
        <v>37</v>
      </c>
      <c r="F1322" s="31" t="str">
        <f>VLOOKUP(G1322,'Policy Type'!$A:$B,2,FALSE)</f>
        <v>P&amp;C</v>
      </c>
      <c r="G1322" s="17" t="s">
        <v>68</v>
      </c>
      <c r="H1322" s="32">
        <v>45219</v>
      </c>
      <c r="I1322" s="32">
        <v>45584</v>
      </c>
      <c r="J1322" s="34">
        <v>1901688</v>
      </c>
      <c r="K1322" s="34">
        <f t="shared" ref="K1322:K1324" si="361">J1322*0.18</f>
        <v>342303.84</v>
      </c>
      <c r="L1322" s="34">
        <f t="shared" ref="L1322:L1324" si="362">J1322+K1322</f>
        <v>2243991.84</v>
      </c>
      <c r="M1322" s="17">
        <f>L1322*0.2</f>
        <v>448798.368</v>
      </c>
      <c r="N1322" s="17" t="s">
        <v>52</v>
      </c>
      <c r="O1322" s="35" t="s">
        <v>49</v>
      </c>
      <c r="P1322" s="36" t="str">
        <f t="shared" ref="P1322:P1324" si="363">IF(COUNTIF(B:B,B1322)=1,"New Client","Old Client")</f>
        <v>Old Client</v>
      </c>
      <c r="Q1322" s="39" t="str">
        <f t="shared" si="4"/>
        <v>No</v>
      </c>
      <c r="R1322" s="40" t="str">
        <f t="shared" si="5"/>
        <v/>
      </c>
    </row>
    <row r="1323" ht="14.25" customHeight="1" spans="1:18">
      <c r="A1323" s="30" t="s">
        <v>1355</v>
      </c>
      <c r="B1323" s="17">
        <v>794</v>
      </c>
      <c r="C1323" s="17" t="s">
        <v>35</v>
      </c>
      <c r="D1323" s="17" t="s">
        <v>36</v>
      </c>
      <c r="E1323" s="17" t="s">
        <v>37</v>
      </c>
      <c r="F1323" s="31" t="str">
        <f>VLOOKUP(G1323,'Policy Type'!$A:$B,2,FALSE)</f>
        <v>Others</v>
      </c>
      <c r="G1323" s="17" t="s">
        <v>212</v>
      </c>
      <c r="H1323" s="32">
        <v>45238</v>
      </c>
      <c r="I1323" s="32">
        <v>45603</v>
      </c>
      <c r="J1323" s="34">
        <v>5174000</v>
      </c>
      <c r="K1323" s="34">
        <f t="shared" si="361"/>
        <v>931320</v>
      </c>
      <c r="L1323" s="34">
        <f t="shared" si="362"/>
        <v>6105320</v>
      </c>
      <c r="M1323" s="17">
        <f>L1323*0.15</f>
        <v>915798</v>
      </c>
      <c r="N1323" s="17" t="s">
        <v>39</v>
      </c>
      <c r="O1323" s="35" t="s">
        <v>53</v>
      </c>
      <c r="P1323" s="36" t="str">
        <f t="shared" si="363"/>
        <v>Old Client</v>
      </c>
      <c r="Q1323" s="39" t="str">
        <f t="shared" si="4"/>
        <v>No</v>
      </c>
      <c r="R1323" s="40" t="str">
        <f t="shared" si="5"/>
        <v/>
      </c>
    </row>
    <row r="1324" ht="14.25" customHeight="1" spans="1:18">
      <c r="A1324" s="30" t="s">
        <v>1356</v>
      </c>
      <c r="B1324" s="17">
        <v>977</v>
      </c>
      <c r="C1324" s="17" t="s">
        <v>42</v>
      </c>
      <c r="D1324" s="17" t="s">
        <v>36</v>
      </c>
      <c r="E1324" s="17" t="s">
        <v>37</v>
      </c>
      <c r="F1324" s="31" t="str">
        <f>VLOOKUP(G1324,'Policy Type'!$A:$B,2,FALSE)</f>
        <v>P&amp;C</v>
      </c>
      <c r="G1324" s="17" t="s">
        <v>44</v>
      </c>
      <c r="H1324" s="32">
        <v>45238</v>
      </c>
      <c r="I1324" s="32">
        <v>45603</v>
      </c>
      <c r="J1324" s="34">
        <v>472000</v>
      </c>
      <c r="K1324" s="34">
        <f t="shared" si="361"/>
        <v>84960</v>
      </c>
      <c r="L1324" s="34">
        <f t="shared" si="362"/>
        <v>556960</v>
      </c>
      <c r="M1324" s="17">
        <f>L1324*0.2</f>
        <v>111392</v>
      </c>
      <c r="N1324" s="17" t="s">
        <v>39</v>
      </c>
      <c r="O1324" s="35" t="s">
        <v>53</v>
      </c>
      <c r="P1324" s="36" t="str">
        <f t="shared" si="363"/>
        <v>New Client</v>
      </c>
      <c r="Q1324" s="39" t="str">
        <f t="shared" si="4"/>
        <v>No</v>
      </c>
      <c r="R1324" s="40" t="str">
        <f t="shared" si="5"/>
        <v/>
      </c>
    </row>
    <row r="1325" ht="14.25" customHeight="1" spans="1:18">
      <c r="A1325" s="30"/>
      <c r="B1325" s="17"/>
      <c r="C1325" s="17"/>
      <c r="D1325" s="17"/>
      <c r="E1325" s="17"/>
      <c r="F1325" s="31"/>
      <c r="G1325" s="17"/>
      <c r="H1325" s="32"/>
      <c r="I1325" s="32"/>
      <c r="J1325" s="34"/>
      <c r="K1325" s="34"/>
      <c r="L1325" s="17"/>
      <c r="M1325" s="17"/>
      <c r="N1325" s="17" t="s">
        <v>39</v>
      </c>
      <c r="O1325" s="35" t="s">
        <v>277</v>
      </c>
      <c r="P1325" s="36"/>
      <c r="Q1325" s="39" t="str">
        <f t="shared" si="4"/>
        <v>No</v>
      </c>
      <c r="R1325" s="40" t="str">
        <f t="shared" si="5"/>
        <v/>
      </c>
    </row>
    <row r="1326" ht="14.25" customHeight="1" spans="1:18">
      <c r="A1326" s="30"/>
      <c r="B1326" s="17"/>
      <c r="C1326" s="17"/>
      <c r="D1326" s="17"/>
      <c r="E1326" s="17"/>
      <c r="F1326" s="31"/>
      <c r="G1326" s="17"/>
      <c r="H1326" s="32"/>
      <c r="I1326" s="32"/>
      <c r="J1326" s="34"/>
      <c r="K1326" s="34"/>
      <c r="L1326" s="17"/>
      <c r="M1326" s="17"/>
      <c r="N1326" s="17" t="s">
        <v>39</v>
      </c>
      <c r="O1326" s="35" t="s">
        <v>277</v>
      </c>
      <c r="P1326" s="36"/>
      <c r="Q1326" s="39" t="str">
        <f t="shared" si="4"/>
        <v>No</v>
      </c>
      <c r="R1326" s="40" t="str">
        <f t="shared" si="5"/>
        <v/>
      </c>
    </row>
    <row r="1327" ht="14.25" customHeight="1" spans="1:18">
      <c r="A1327" s="30"/>
      <c r="B1327" s="17"/>
      <c r="C1327" s="17"/>
      <c r="D1327" s="17"/>
      <c r="E1327" s="17"/>
      <c r="F1327" s="31"/>
      <c r="G1327" s="17"/>
      <c r="H1327" s="32"/>
      <c r="I1327" s="32"/>
      <c r="J1327" s="34"/>
      <c r="K1327" s="34"/>
      <c r="L1327" s="17"/>
      <c r="M1327" s="17"/>
      <c r="N1327" s="17" t="s">
        <v>39</v>
      </c>
      <c r="O1327" s="35" t="s">
        <v>277</v>
      </c>
      <c r="P1327" s="36"/>
      <c r="Q1327" s="39" t="str">
        <f t="shared" si="4"/>
        <v>No</v>
      </c>
      <c r="R1327" s="40" t="str">
        <f t="shared" si="5"/>
        <v/>
      </c>
    </row>
    <row r="1328" ht="14.25" customHeight="1" spans="1:18">
      <c r="A1328" s="30" t="s">
        <v>1357</v>
      </c>
      <c r="B1328" s="17">
        <v>430</v>
      </c>
      <c r="C1328" s="17" t="s">
        <v>46</v>
      </c>
      <c r="D1328" s="17" t="s">
        <v>88</v>
      </c>
      <c r="E1328" s="17" t="s">
        <v>91</v>
      </c>
      <c r="F1328" s="31" t="str">
        <f>VLOOKUP(G1328,'Policy Type'!$A:$B,2,FALSE)</f>
        <v>Others</v>
      </c>
      <c r="G1328" s="17" t="s">
        <v>212</v>
      </c>
      <c r="H1328" s="32">
        <v>45264</v>
      </c>
      <c r="I1328" s="32">
        <v>45629</v>
      </c>
      <c r="J1328" s="34">
        <v>882200</v>
      </c>
      <c r="K1328" s="34">
        <f t="shared" ref="K1328:K1468" si="364">J1328*0.18</f>
        <v>158796</v>
      </c>
      <c r="L1328" s="34">
        <f t="shared" ref="L1328:L1468" si="365">J1328+K1328</f>
        <v>1040996</v>
      </c>
      <c r="M1328" s="17">
        <f>L1328*0.05</f>
        <v>52049.8</v>
      </c>
      <c r="N1328" s="17" t="s">
        <v>39</v>
      </c>
      <c r="O1328" s="35" t="s">
        <v>53</v>
      </c>
      <c r="P1328" s="36" t="str">
        <f t="shared" ref="P1328:P1468" si="366">IF(COUNTIF(B:B,B1328)=1,"New Client","Old Client")</f>
        <v>Old Client</v>
      </c>
      <c r="Q1328" s="39" t="str">
        <f t="shared" si="4"/>
        <v>Yes</v>
      </c>
      <c r="R1328" s="40" t="str">
        <f t="shared" si="5"/>
        <v>Cross-Sold</v>
      </c>
    </row>
    <row r="1329" ht="14.25" customHeight="1" spans="1:18">
      <c r="A1329" s="30" t="s">
        <v>1358</v>
      </c>
      <c r="B1329" s="17">
        <v>402</v>
      </c>
      <c r="C1329" s="17" t="s">
        <v>42</v>
      </c>
      <c r="D1329" s="17" t="s">
        <v>36</v>
      </c>
      <c r="E1329" s="17" t="s">
        <v>91</v>
      </c>
      <c r="F1329" s="31" t="str">
        <f>VLOOKUP(G1329,'Policy Type'!$A:$B,2,FALSE)</f>
        <v>P&amp;C</v>
      </c>
      <c r="G1329" s="17" t="s">
        <v>44</v>
      </c>
      <c r="H1329" s="32">
        <v>45264</v>
      </c>
      <c r="I1329" s="32">
        <v>45629</v>
      </c>
      <c r="J1329" s="34">
        <v>300000</v>
      </c>
      <c r="K1329" s="34">
        <f t="shared" si="364"/>
        <v>54000</v>
      </c>
      <c r="L1329" s="34">
        <f t="shared" si="365"/>
        <v>354000</v>
      </c>
      <c r="M1329" s="17">
        <f t="shared" ref="M1329:M1331" si="367">L1329*0.2</f>
        <v>70800</v>
      </c>
      <c r="N1329" s="17" t="s">
        <v>39</v>
      </c>
      <c r="O1329" s="35" t="s">
        <v>53</v>
      </c>
      <c r="P1329" s="36" t="str">
        <f t="shared" si="366"/>
        <v>Old Client</v>
      </c>
      <c r="Q1329" s="39" t="str">
        <f t="shared" si="4"/>
        <v>Yes</v>
      </c>
      <c r="R1329" s="40" t="str">
        <f t="shared" si="5"/>
        <v>Cross-Sold</v>
      </c>
    </row>
    <row r="1330" ht="14.25" customHeight="1" spans="1:18">
      <c r="A1330" s="30" t="s">
        <v>1359</v>
      </c>
      <c r="B1330" s="17">
        <v>978</v>
      </c>
      <c r="C1330" s="17" t="s">
        <v>42</v>
      </c>
      <c r="D1330" s="17" t="s">
        <v>36</v>
      </c>
      <c r="E1330" s="17" t="s">
        <v>60</v>
      </c>
      <c r="F1330" s="31" t="str">
        <f>VLOOKUP(G1330,'Policy Type'!$A:$B,2,FALSE)</f>
        <v>P&amp;C</v>
      </c>
      <c r="G1330" s="17" t="s">
        <v>55</v>
      </c>
      <c r="H1330" s="32">
        <v>45275</v>
      </c>
      <c r="I1330" s="32">
        <v>45640</v>
      </c>
      <c r="J1330" s="34">
        <v>124372</v>
      </c>
      <c r="K1330" s="34">
        <f t="shared" si="364"/>
        <v>22386.96</v>
      </c>
      <c r="L1330" s="34">
        <f t="shared" si="365"/>
        <v>146758.96</v>
      </c>
      <c r="M1330" s="17">
        <f t="shared" si="367"/>
        <v>29351.792</v>
      </c>
      <c r="N1330" s="17" t="s">
        <v>52</v>
      </c>
      <c r="O1330" s="35" t="s">
        <v>53</v>
      </c>
      <c r="P1330" s="36" t="str">
        <f t="shared" si="366"/>
        <v>Old Client</v>
      </c>
      <c r="Q1330" s="39" t="str">
        <f t="shared" si="4"/>
        <v>No</v>
      </c>
      <c r="R1330" s="40" t="str">
        <f t="shared" si="5"/>
        <v/>
      </c>
    </row>
    <row r="1331" ht="14.25" customHeight="1" spans="1:18">
      <c r="A1331" s="30" t="s">
        <v>1360</v>
      </c>
      <c r="B1331" s="17">
        <v>978</v>
      </c>
      <c r="C1331" s="17" t="s">
        <v>42</v>
      </c>
      <c r="D1331" s="17" t="s">
        <v>36</v>
      </c>
      <c r="E1331" s="17" t="s">
        <v>60</v>
      </c>
      <c r="F1331" s="31" t="str">
        <f>VLOOKUP(G1331,'Policy Type'!$A:$B,2,FALSE)</f>
        <v>P&amp;C</v>
      </c>
      <c r="G1331" s="17" t="s">
        <v>55</v>
      </c>
      <c r="H1331" s="32">
        <v>45276</v>
      </c>
      <c r="I1331" s="32">
        <v>45641</v>
      </c>
      <c r="J1331" s="34">
        <v>124372</v>
      </c>
      <c r="K1331" s="34">
        <f t="shared" si="364"/>
        <v>22386.96</v>
      </c>
      <c r="L1331" s="34">
        <f t="shared" si="365"/>
        <v>146758.96</v>
      </c>
      <c r="M1331" s="17">
        <f t="shared" si="367"/>
        <v>29351.792</v>
      </c>
      <c r="N1331" s="17" t="s">
        <v>52</v>
      </c>
      <c r="O1331" s="35" t="s">
        <v>53</v>
      </c>
      <c r="P1331" s="36" t="str">
        <f t="shared" si="366"/>
        <v>Old Client</v>
      </c>
      <c r="Q1331" s="39" t="str">
        <f t="shared" si="4"/>
        <v>No</v>
      </c>
      <c r="R1331" s="40" t="str">
        <f t="shared" si="5"/>
        <v/>
      </c>
    </row>
    <row r="1332" ht="14.25" customHeight="1" spans="1:18">
      <c r="A1332" s="30" t="s">
        <v>1361</v>
      </c>
      <c r="B1332" s="17">
        <v>526</v>
      </c>
      <c r="C1332" s="17" t="s">
        <v>35</v>
      </c>
      <c r="D1332" s="17" t="s">
        <v>36</v>
      </c>
      <c r="E1332" s="17" t="s">
        <v>60</v>
      </c>
      <c r="F1332" s="31" t="str">
        <f>VLOOKUP(G1332,'Policy Type'!$A:$B,2,FALSE)</f>
        <v>Others</v>
      </c>
      <c r="G1332" s="17" t="s">
        <v>170</v>
      </c>
      <c r="H1332" s="32">
        <v>45272</v>
      </c>
      <c r="I1332" s="32">
        <v>45637</v>
      </c>
      <c r="J1332" s="34">
        <v>3310200</v>
      </c>
      <c r="K1332" s="34">
        <f t="shared" si="364"/>
        <v>595836</v>
      </c>
      <c r="L1332" s="34">
        <f t="shared" si="365"/>
        <v>3906036</v>
      </c>
      <c r="M1332" s="17">
        <f>L1332*0.15</f>
        <v>585905.4</v>
      </c>
      <c r="N1332" s="17" t="s">
        <v>52</v>
      </c>
      <c r="O1332" s="35" t="s">
        <v>53</v>
      </c>
      <c r="P1332" s="36" t="str">
        <f t="shared" si="366"/>
        <v>Old Client</v>
      </c>
      <c r="Q1332" s="39" t="str">
        <f t="shared" si="4"/>
        <v>No</v>
      </c>
      <c r="R1332" s="40" t="str">
        <f t="shared" si="5"/>
        <v/>
      </c>
    </row>
    <row r="1333" ht="14.25" customHeight="1" spans="1:18">
      <c r="A1333" s="30" t="s">
        <v>1362</v>
      </c>
      <c r="B1333" s="17">
        <v>526</v>
      </c>
      <c r="C1333" s="17" t="s">
        <v>57</v>
      </c>
      <c r="D1333" s="17" t="s">
        <v>36</v>
      </c>
      <c r="E1333" s="17" t="s">
        <v>60</v>
      </c>
      <c r="F1333" s="31" t="str">
        <f>VLOOKUP(G1333,'Policy Type'!$A:$B,2,FALSE)</f>
        <v>P&amp;C</v>
      </c>
      <c r="G1333" s="17" t="s">
        <v>55</v>
      </c>
      <c r="H1333" s="32">
        <v>45265</v>
      </c>
      <c r="I1333" s="32">
        <v>45630</v>
      </c>
      <c r="J1333" s="34">
        <v>137824</v>
      </c>
      <c r="K1333" s="34">
        <f t="shared" si="364"/>
        <v>24808.32</v>
      </c>
      <c r="L1333" s="34">
        <f t="shared" si="365"/>
        <v>162632.32</v>
      </c>
      <c r="M1333" s="17">
        <f>L1333*0.2</f>
        <v>32526.464</v>
      </c>
      <c r="N1333" s="17" t="s">
        <v>52</v>
      </c>
      <c r="O1333" s="35" t="s">
        <v>53</v>
      </c>
      <c r="P1333" s="36" t="str">
        <f t="shared" si="366"/>
        <v>Old Client</v>
      </c>
      <c r="Q1333" s="39" t="str">
        <f t="shared" si="4"/>
        <v>No</v>
      </c>
      <c r="R1333" s="40" t="str">
        <f t="shared" si="5"/>
        <v/>
      </c>
    </row>
    <row r="1334" ht="14.25" customHeight="1" spans="1:18">
      <c r="A1334" s="30" t="s">
        <v>1363</v>
      </c>
      <c r="B1334" s="17">
        <v>979</v>
      </c>
      <c r="C1334" s="17" t="s">
        <v>46</v>
      </c>
      <c r="D1334" s="17" t="s">
        <v>66</v>
      </c>
      <c r="E1334" s="17" t="s">
        <v>60</v>
      </c>
      <c r="F1334" s="31" t="str">
        <f>VLOOKUP(G1334,'Policy Type'!$A:$B,2,FALSE)</f>
        <v>P&amp;C</v>
      </c>
      <c r="G1334" s="17" t="s">
        <v>55</v>
      </c>
      <c r="H1334" s="32">
        <v>45262</v>
      </c>
      <c r="I1334" s="32">
        <v>45627</v>
      </c>
      <c r="J1334" s="34">
        <v>136408</v>
      </c>
      <c r="K1334" s="34">
        <f t="shared" si="364"/>
        <v>24553.44</v>
      </c>
      <c r="L1334" s="34">
        <f t="shared" si="365"/>
        <v>160961.44</v>
      </c>
      <c r="M1334" s="17">
        <f t="shared" ref="M1334:M1336" si="368">L1334*0.05</f>
        <v>8048.072</v>
      </c>
      <c r="N1334" s="17" t="s">
        <v>52</v>
      </c>
      <c r="O1334" s="35" t="s">
        <v>53</v>
      </c>
      <c r="P1334" s="36" t="str">
        <f t="shared" si="366"/>
        <v>Old Client</v>
      </c>
      <c r="Q1334" s="39" t="str">
        <f t="shared" si="4"/>
        <v>No</v>
      </c>
      <c r="R1334" s="40" t="str">
        <f t="shared" si="5"/>
        <v/>
      </c>
    </row>
    <row r="1335" ht="14.25" customHeight="1" spans="1:18">
      <c r="A1335" s="30" t="s">
        <v>1364</v>
      </c>
      <c r="B1335" s="17">
        <v>980</v>
      </c>
      <c r="C1335" s="17" t="s">
        <v>46</v>
      </c>
      <c r="D1335" s="17" t="s">
        <v>88</v>
      </c>
      <c r="E1335" s="17" t="s">
        <v>37</v>
      </c>
      <c r="F1335" s="31" t="str">
        <f>VLOOKUP(G1335,'Policy Type'!$A:$B,2,FALSE)</f>
        <v>P&amp;C</v>
      </c>
      <c r="G1335" s="17" t="s">
        <v>68</v>
      </c>
      <c r="H1335" s="32">
        <v>45267</v>
      </c>
      <c r="I1335" s="32">
        <v>45632</v>
      </c>
      <c r="J1335" s="34">
        <v>4424882</v>
      </c>
      <c r="K1335" s="34">
        <f t="shared" si="364"/>
        <v>796478.76</v>
      </c>
      <c r="L1335" s="34">
        <f t="shared" si="365"/>
        <v>5221360.76</v>
      </c>
      <c r="M1335" s="17">
        <f t="shared" si="368"/>
        <v>261068.038</v>
      </c>
      <c r="N1335" s="17" t="s">
        <v>39</v>
      </c>
      <c r="O1335" s="35" t="s">
        <v>53</v>
      </c>
      <c r="P1335" s="36" t="str">
        <f t="shared" si="366"/>
        <v>Old Client</v>
      </c>
      <c r="Q1335" s="39" t="str">
        <f t="shared" si="4"/>
        <v>No</v>
      </c>
      <c r="R1335" s="40" t="str">
        <f t="shared" si="5"/>
        <v/>
      </c>
    </row>
    <row r="1336" ht="14.25" customHeight="1" spans="1:18">
      <c r="A1336" s="30" t="s">
        <v>1365</v>
      </c>
      <c r="B1336" s="17">
        <v>981</v>
      </c>
      <c r="C1336" s="17" t="s">
        <v>46</v>
      </c>
      <c r="D1336" s="17" t="s">
        <v>76</v>
      </c>
      <c r="E1336" s="17" t="s">
        <v>37</v>
      </c>
      <c r="F1336" s="31" t="str">
        <f>VLOOKUP(G1336,'Policy Type'!$A:$B,2,FALSE)</f>
        <v>P&amp;C</v>
      </c>
      <c r="G1336" s="17" t="s">
        <v>48</v>
      </c>
      <c r="H1336" s="32">
        <v>45262</v>
      </c>
      <c r="I1336" s="32">
        <v>45627</v>
      </c>
      <c r="J1336" s="34">
        <v>1770100</v>
      </c>
      <c r="K1336" s="34">
        <f t="shared" si="364"/>
        <v>318618</v>
      </c>
      <c r="L1336" s="34">
        <f t="shared" si="365"/>
        <v>2088718</v>
      </c>
      <c r="M1336" s="17">
        <f t="shared" si="368"/>
        <v>104435.9</v>
      </c>
      <c r="N1336" s="17" t="s">
        <v>39</v>
      </c>
      <c r="O1336" s="35" t="s">
        <v>53</v>
      </c>
      <c r="P1336" s="36" t="str">
        <f t="shared" si="366"/>
        <v>New Client</v>
      </c>
      <c r="Q1336" s="39" t="str">
        <f t="shared" si="4"/>
        <v>No</v>
      </c>
      <c r="R1336" s="40" t="str">
        <f t="shared" si="5"/>
        <v/>
      </c>
    </row>
    <row r="1337" ht="14.25" customHeight="1" spans="1:18">
      <c r="A1337" s="30" t="s">
        <v>1366</v>
      </c>
      <c r="B1337" s="17">
        <v>6</v>
      </c>
      <c r="C1337" s="17" t="s">
        <v>42</v>
      </c>
      <c r="D1337" s="17" t="s">
        <v>36</v>
      </c>
      <c r="E1337" s="17" t="s">
        <v>37</v>
      </c>
      <c r="F1337" s="31" t="str">
        <f>VLOOKUP(G1337,'Policy Type'!$A:$B,2,FALSE)</f>
        <v>P&amp;C</v>
      </c>
      <c r="G1337" s="17" t="s">
        <v>68</v>
      </c>
      <c r="H1337" s="32">
        <v>45292</v>
      </c>
      <c r="I1337" s="32">
        <v>45657</v>
      </c>
      <c r="J1337" s="34">
        <v>779626</v>
      </c>
      <c r="K1337" s="34">
        <f t="shared" si="364"/>
        <v>140332.68</v>
      </c>
      <c r="L1337" s="34">
        <f t="shared" si="365"/>
        <v>919958.68</v>
      </c>
      <c r="M1337" s="17">
        <f>L1337*0.2</f>
        <v>183991.736</v>
      </c>
      <c r="N1337" s="17" t="s">
        <v>52</v>
      </c>
      <c r="O1337" s="35" t="s">
        <v>53</v>
      </c>
      <c r="P1337" s="36" t="str">
        <f t="shared" si="366"/>
        <v>Old Client</v>
      </c>
      <c r="Q1337" s="39" t="str">
        <f t="shared" si="4"/>
        <v>Yes</v>
      </c>
      <c r="R1337" s="40" t="str">
        <f t="shared" si="5"/>
        <v>Cross-Sold</v>
      </c>
    </row>
    <row r="1338" ht="14.25" customHeight="1" spans="1:18">
      <c r="A1338" s="30" t="s">
        <v>1367</v>
      </c>
      <c r="B1338" s="17">
        <v>982</v>
      </c>
      <c r="C1338" s="17" t="s">
        <v>42</v>
      </c>
      <c r="D1338" s="17" t="s">
        <v>36</v>
      </c>
      <c r="E1338" s="17" t="s">
        <v>37</v>
      </c>
      <c r="F1338" s="31" t="str">
        <f>VLOOKUP(G1338,'Policy Type'!$A:$B,2,FALSE)</f>
        <v>Others</v>
      </c>
      <c r="G1338" s="17" t="s">
        <v>156</v>
      </c>
      <c r="H1338" s="32">
        <v>45267</v>
      </c>
      <c r="I1338" s="32">
        <v>45632</v>
      </c>
      <c r="J1338" s="34">
        <v>362500</v>
      </c>
      <c r="K1338" s="34">
        <f t="shared" si="364"/>
        <v>65250</v>
      </c>
      <c r="L1338" s="34">
        <f t="shared" si="365"/>
        <v>427750</v>
      </c>
      <c r="M1338" s="17">
        <f>L1338*0.15</f>
        <v>64162.5</v>
      </c>
      <c r="N1338" s="17" t="s">
        <v>52</v>
      </c>
      <c r="O1338" s="35" t="s">
        <v>53</v>
      </c>
      <c r="P1338" s="36" t="str">
        <f t="shared" si="366"/>
        <v>New Client</v>
      </c>
      <c r="Q1338" s="39" t="str">
        <f t="shared" si="4"/>
        <v>No</v>
      </c>
      <c r="R1338" s="40" t="str">
        <f t="shared" si="5"/>
        <v/>
      </c>
    </row>
    <row r="1339" ht="14.25" customHeight="1" spans="1:18">
      <c r="A1339" s="30" t="s">
        <v>1368</v>
      </c>
      <c r="B1339" s="17">
        <v>564</v>
      </c>
      <c r="C1339" s="17" t="s">
        <v>46</v>
      </c>
      <c r="D1339" s="17" t="s">
        <v>76</v>
      </c>
      <c r="E1339" s="17" t="s">
        <v>37</v>
      </c>
      <c r="F1339" s="31" t="str">
        <f>VLOOKUP(G1339,'Policy Type'!$A:$B,2,FALSE)</f>
        <v>Others</v>
      </c>
      <c r="G1339" s="17" t="s">
        <v>156</v>
      </c>
      <c r="H1339" s="32">
        <v>45266</v>
      </c>
      <c r="I1339" s="32">
        <v>45631</v>
      </c>
      <c r="J1339" s="34">
        <v>32500</v>
      </c>
      <c r="K1339" s="34">
        <f t="shared" si="364"/>
        <v>5850</v>
      </c>
      <c r="L1339" s="34">
        <f t="shared" si="365"/>
        <v>38350</v>
      </c>
      <c r="M1339" s="17">
        <f>L1339*0.05</f>
        <v>1917.5</v>
      </c>
      <c r="N1339" s="17" t="s">
        <v>52</v>
      </c>
      <c r="O1339" s="35" t="s">
        <v>53</v>
      </c>
      <c r="P1339" s="36" t="str">
        <f t="shared" si="366"/>
        <v>Old Client</v>
      </c>
      <c r="Q1339" s="39" t="str">
        <f t="shared" si="4"/>
        <v>No</v>
      </c>
      <c r="R1339" s="40" t="str">
        <f t="shared" si="5"/>
        <v/>
      </c>
    </row>
    <row r="1340" ht="14.25" customHeight="1" spans="1:18">
      <c r="A1340" s="30" t="s">
        <v>1369</v>
      </c>
      <c r="B1340" s="17">
        <v>363</v>
      </c>
      <c r="C1340" s="17" t="s">
        <v>42</v>
      </c>
      <c r="D1340" s="17" t="s">
        <v>36</v>
      </c>
      <c r="E1340" s="17" t="s">
        <v>37</v>
      </c>
      <c r="F1340" s="31" t="str">
        <f>VLOOKUP(G1340,'Policy Type'!$A:$B,2,FALSE)</f>
        <v>Others</v>
      </c>
      <c r="G1340" s="17" t="s">
        <v>154</v>
      </c>
      <c r="H1340" s="32">
        <v>45263</v>
      </c>
      <c r="I1340" s="32">
        <v>45628</v>
      </c>
      <c r="J1340" s="34">
        <v>860800</v>
      </c>
      <c r="K1340" s="34">
        <f t="shared" si="364"/>
        <v>154944</v>
      </c>
      <c r="L1340" s="34">
        <f t="shared" si="365"/>
        <v>1015744</v>
      </c>
      <c r="M1340" s="17">
        <f t="shared" ref="M1340:M1341" si="369">L1340*0.15</f>
        <v>152361.6</v>
      </c>
      <c r="N1340" s="17" t="s">
        <v>52</v>
      </c>
      <c r="O1340" s="35" t="s">
        <v>53</v>
      </c>
      <c r="P1340" s="36" t="str">
        <f t="shared" si="366"/>
        <v>Old Client</v>
      </c>
      <c r="Q1340" s="39" t="str">
        <f t="shared" si="4"/>
        <v>No</v>
      </c>
      <c r="R1340" s="40" t="str">
        <f t="shared" si="5"/>
        <v/>
      </c>
    </row>
    <row r="1341" ht="14.25" customHeight="1" spans="1:18">
      <c r="A1341" s="30" t="s">
        <v>1370</v>
      </c>
      <c r="B1341" s="17">
        <v>983</v>
      </c>
      <c r="C1341" s="17" t="s">
        <v>35</v>
      </c>
      <c r="D1341" s="17" t="s">
        <v>36</v>
      </c>
      <c r="E1341" s="17" t="s">
        <v>37</v>
      </c>
      <c r="F1341" s="31" t="str">
        <f>VLOOKUP(G1341,'Policy Type'!$A:$B,2,FALSE)</f>
        <v>Others</v>
      </c>
      <c r="G1341" s="17" t="s">
        <v>156</v>
      </c>
      <c r="H1341" s="32">
        <v>45266</v>
      </c>
      <c r="I1341" s="32">
        <v>45631</v>
      </c>
      <c r="J1341" s="34">
        <v>29500</v>
      </c>
      <c r="K1341" s="34">
        <f t="shared" si="364"/>
        <v>5310</v>
      </c>
      <c r="L1341" s="34">
        <f t="shared" si="365"/>
        <v>34810</v>
      </c>
      <c r="M1341" s="17">
        <f t="shared" si="369"/>
        <v>5221.5</v>
      </c>
      <c r="N1341" s="17" t="s">
        <v>52</v>
      </c>
      <c r="O1341" s="35" t="s">
        <v>53</v>
      </c>
      <c r="P1341" s="36" t="str">
        <f t="shared" si="366"/>
        <v>Old Client</v>
      </c>
      <c r="Q1341" s="39" t="str">
        <f t="shared" si="4"/>
        <v>No</v>
      </c>
      <c r="R1341" s="40" t="str">
        <f t="shared" si="5"/>
        <v/>
      </c>
    </row>
    <row r="1342" ht="14.25" customHeight="1" spans="1:18">
      <c r="A1342" s="30" t="s">
        <v>1371</v>
      </c>
      <c r="B1342" s="17">
        <v>984</v>
      </c>
      <c r="C1342" s="17" t="s">
        <v>57</v>
      </c>
      <c r="D1342" s="17" t="s">
        <v>36</v>
      </c>
      <c r="E1342" s="17" t="s">
        <v>37</v>
      </c>
      <c r="F1342" s="31" t="str">
        <f>VLOOKUP(G1342,'Policy Type'!$A:$B,2,FALSE)</f>
        <v>P&amp;C</v>
      </c>
      <c r="G1342" s="17" t="s">
        <v>68</v>
      </c>
      <c r="H1342" s="32">
        <v>45266</v>
      </c>
      <c r="I1342" s="32">
        <v>45631</v>
      </c>
      <c r="J1342" s="34">
        <v>1124894</v>
      </c>
      <c r="K1342" s="34">
        <f t="shared" si="364"/>
        <v>202480.92</v>
      </c>
      <c r="L1342" s="34">
        <f t="shared" si="365"/>
        <v>1327374.92</v>
      </c>
      <c r="M1342" s="17">
        <f>L1342*0.2</f>
        <v>265474.984</v>
      </c>
      <c r="N1342" s="17" t="s">
        <v>52</v>
      </c>
      <c r="O1342" s="35" t="s">
        <v>53</v>
      </c>
      <c r="P1342" s="36" t="str">
        <f t="shared" si="366"/>
        <v>New Client</v>
      </c>
      <c r="Q1342" s="39" t="str">
        <f t="shared" si="4"/>
        <v>No</v>
      </c>
      <c r="R1342" s="40" t="str">
        <f t="shared" si="5"/>
        <v/>
      </c>
    </row>
    <row r="1343" ht="14.25" customHeight="1" spans="1:18">
      <c r="A1343" s="30" t="s">
        <v>1372</v>
      </c>
      <c r="B1343" s="17">
        <v>985</v>
      </c>
      <c r="C1343" s="17" t="s">
        <v>46</v>
      </c>
      <c r="D1343" s="17" t="s">
        <v>66</v>
      </c>
      <c r="E1343" s="17" t="s">
        <v>37</v>
      </c>
      <c r="F1343" s="31" t="str">
        <f>VLOOKUP(G1343,'Policy Type'!$A:$B,2,FALSE)</f>
        <v>P&amp;C</v>
      </c>
      <c r="G1343" s="17" t="s">
        <v>48</v>
      </c>
      <c r="H1343" s="32">
        <v>45262</v>
      </c>
      <c r="I1343" s="32">
        <v>45627</v>
      </c>
      <c r="J1343" s="34">
        <v>1770100</v>
      </c>
      <c r="K1343" s="34">
        <f t="shared" si="364"/>
        <v>318618</v>
      </c>
      <c r="L1343" s="34">
        <f t="shared" si="365"/>
        <v>2088718</v>
      </c>
      <c r="M1343" s="17">
        <f>L1343*0.05</f>
        <v>104435.9</v>
      </c>
      <c r="N1343" s="17" t="s">
        <v>39</v>
      </c>
      <c r="O1343" s="35" t="s">
        <v>53</v>
      </c>
      <c r="P1343" s="36" t="str">
        <f t="shared" si="366"/>
        <v>Old Client</v>
      </c>
      <c r="Q1343" s="39" t="str">
        <f t="shared" si="4"/>
        <v>No</v>
      </c>
      <c r="R1343" s="40" t="str">
        <f t="shared" si="5"/>
        <v/>
      </c>
    </row>
    <row r="1344" ht="14.25" customHeight="1" spans="1:18">
      <c r="A1344" s="30" t="s">
        <v>1373</v>
      </c>
      <c r="B1344" s="17">
        <v>150</v>
      </c>
      <c r="C1344" s="17" t="s">
        <v>57</v>
      </c>
      <c r="D1344" s="17" t="s">
        <v>36</v>
      </c>
      <c r="E1344" s="17" t="s">
        <v>43</v>
      </c>
      <c r="F1344" s="31" t="str">
        <f>VLOOKUP(G1344,'Policy Type'!$A:$B,2,FALSE)</f>
        <v>Others</v>
      </c>
      <c r="G1344" s="17" t="s">
        <v>232</v>
      </c>
      <c r="H1344" s="32">
        <v>45263</v>
      </c>
      <c r="I1344" s="32">
        <v>45628</v>
      </c>
      <c r="J1344" s="34">
        <v>1750800</v>
      </c>
      <c r="K1344" s="34">
        <f t="shared" si="364"/>
        <v>315144</v>
      </c>
      <c r="L1344" s="34">
        <f t="shared" si="365"/>
        <v>2065944</v>
      </c>
      <c r="M1344" s="17">
        <f t="shared" ref="M1344:M1345" si="370">L1344*0.15</f>
        <v>309891.6</v>
      </c>
      <c r="N1344" s="17" t="s">
        <v>52</v>
      </c>
      <c r="O1344" s="35" t="s">
        <v>53</v>
      </c>
      <c r="P1344" s="36" t="str">
        <f t="shared" si="366"/>
        <v>Old Client</v>
      </c>
      <c r="Q1344" s="39" t="str">
        <f t="shared" si="4"/>
        <v>No</v>
      </c>
      <c r="R1344" s="40" t="str">
        <f t="shared" si="5"/>
        <v/>
      </c>
    </row>
    <row r="1345" ht="14.25" customHeight="1" spans="1:18">
      <c r="A1345" s="30" t="s">
        <v>1374</v>
      </c>
      <c r="B1345" s="17">
        <v>250</v>
      </c>
      <c r="C1345" s="17" t="s">
        <v>57</v>
      </c>
      <c r="D1345" s="17" t="s">
        <v>36</v>
      </c>
      <c r="E1345" s="17" t="s">
        <v>43</v>
      </c>
      <c r="F1345" s="31" t="str">
        <f>VLOOKUP(G1345,'Policy Type'!$A:$B,2,FALSE)</f>
        <v>Others</v>
      </c>
      <c r="G1345" s="17" t="s">
        <v>189</v>
      </c>
      <c r="H1345" s="32">
        <v>45274</v>
      </c>
      <c r="I1345" s="32">
        <v>45639</v>
      </c>
      <c r="J1345" s="34">
        <v>867500</v>
      </c>
      <c r="K1345" s="34">
        <f t="shared" si="364"/>
        <v>156150</v>
      </c>
      <c r="L1345" s="34">
        <f t="shared" si="365"/>
        <v>1023650</v>
      </c>
      <c r="M1345" s="17">
        <f t="shared" si="370"/>
        <v>153547.5</v>
      </c>
      <c r="N1345" s="17" t="s">
        <v>52</v>
      </c>
      <c r="O1345" s="35" t="s">
        <v>53</v>
      </c>
      <c r="P1345" s="36" t="str">
        <f t="shared" si="366"/>
        <v>Old Client</v>
      </c>
      <c r="Q1345" s="39" t="str">
        <f t="shared" si="4"/>
        <v>No</v>
      </c>
      <c r="R1345" s="40" t="str">
        <f t="shared" si="5"/>
        <v/>
      </c>
    </row>
    <row r="1346" ht="14.25" customHeight="1" spans="1:18">
      <c r="A1346" s="30" t="s">
        <v>1375</v>
      </c>
      <c r="B1346" s="17">
        <v>26</v>
      </c>
      <c r="C1346" s="17" t="s">
        <v>46</v>
      </c>
      <c r="D1346" s="17" t="s">
        <v>47</v>
      </c>
      <c r="E1346" s="17" t="s">
        <v>43</v>
      </c>
      <c r="F1346" s="31" t="str">
        <f>VLOOKUP(G1346,'Policy Type'!$A:$B,2,FALSE)</f>
        <v>Others</v>
      </c>
      <c r="G1346" s="17" t="s">
        <v>160</v>
      </c>
      <c r="H1346" s="32">
        <v>45274</v>
      </c>
      <c r="I1346" s="32">
        <v>45639</v>
      </c>
      <c r="J1346" s="34">
        <v>1486900</v>
      </c>
      <c r="K1346" s="34">
        <f t="shared" si="364"/>
        <v>267642</v>
      </c>
      <c r="L1346" s="34">
        <f t="shared" si="365"/>
        <v>1754542</v>
      </c>
      <c r="M1346" s="17">
        <f>L1346*0.05</f>
        <v>87727.1</v>
      </c>
      <c r="N1346" s="17" t="s">
        <v>52</v>
      </c>
      <c r="O1346" s="35" t="s">
        <v>53</v>
      </c>
      <c r="P1346" s="36" t="str">
        <f t="shared" si="366"/>
        <v>Old Client</v>
      </c>
      <c r="Q1346" s="39" t="str">
        <f t="shared" si="4"/>
        <v>No</v>
      </c>
      <c r="R1346" s="40" t="str">
        <f t="shared" si="5"/>
        <v/>
      </c>
    </row>
    <row r="1347" ht="14.25" customHeight="1" spans="1:18">
      <c r="A1347" s="30" t="s">
        <v>1376</v>
      </c>
      <c r="B1347" s="17">
        <v>986</v>
      </c>
      <c r="C1347" s="17" t="s">
        <v>42</v>
      </c>
      <c r="D1347" s="17" t="s">
        <v>36</v>
      </c>
      <c r="E1347" s="17" t="s">
        <v>43</v>
      </c>
      <c r="F1347" s="31" t="str">
        <f>VLOOKUP(G1347,'Policy Type'!$A:$B,2,FALSE)</f>
        <v>P&amp;C</v>
      </c>
      <c r="G1347" s="17" t="s">
        <v>72</v>
      </c>
      <c r="H1347" s="32">
        <v>45274</v>
      </c>
      <c r="I1347" s="32">
        <v>45639</v>
      </c>
      <c r="J1347" s="34">
        <v>63700</v>
      </c>
      <c r="K1347" s="34">
        <f t="shared" si="364"/>
        <v>11466</v>
      </c>
      <c r="L1347" s="34">
        <f t="shared" si="365"/>
        <v>75166</v>
      </c>
      <c r="M1347" s="17">
        <f>L1347*0.2</f>
        <v>15033.2</v>
      </c>
      <c r="N1347" s="17" t="s">
        <v>39</v>
      </c>
      <c r="O1347" s="35" t="s">
        <v>53</v>
      </c>
      <c r="P1347" s="36" t="str">
        <f t="shared" si="366"/>
        <v>Old Client</v>
      </c>
      <c r="Q1347" s="39" t="str">
        <f t="shared" si="4"/>
        <v>No</v>
      </c>
      <c r="R1347" s="40" t="str">
        <f t="shared" si="5"/>
        <v/>
      </c>
    </row>
    <row r="1348" ht="14.25" customHeight="1" spans="1:18">
      <c r="A1348" s="30" t="s">
        <v>1377</v>
      </c>
      <c r="B1348" s="17">
        <v>744</v>
      </c>
      <c r="C1348" s="17" t="s">
        <v>46</v>
      </c>
      <c r="D1348" s="17" t="s">
        <v>66</v>
      </c>
      <c r="E1348" s="17" t="s">
        <v>43</v>
      </c>
      <c r="F1348" s="31" t="str">
        <f>VLOOKUP(G1348,'Policy Type'!$A:$B,2,FALSE)</f>
        <v>P&amp;C</v>
      </c>
      <c r="G1348" s="17" t="s">
        <v>92</v>
      </c>
      <c r="H1348" s="32">
        <v>45280</v>
      </c>
      <c r="I1348" s="32">
        <v>45645</v>
      </c>
      <c r="J1348" s="34">
        <v>185100</v>
      </c>
      <c r="K1348" s="34">
        <f t="shared" si="364"/>
        <v>33318</v>
      </c>
      <c r="L1348" s="34">
        <f t="shared" si="365"/>
        <v>218418</v>
      </c>
      <c r="M1348" s="17">
        <f>L1348*0.05</f>
        <v>10920.9</v>
      </c>
      <c r="N1348" s="17" t="s">
        <v>39</v>
      </c>
      <c r="O1348" s="35" t="s">
        <v>53</v>
      </c>
      <c r="P1348" s="36" t="str">
        <f t="shared" si="366"/>
        <v>Old Client</v>
      </c>
      <c r="Q1348" s="39" t="str">
        <f t="shared" si="4"/>
        <v>Yes</v>
      </c>
      <c r="R1348" s="40" t="str">
        <f t="shared" si="5"/>
        <v>Cross-Sold</v>
      </c>
    </row>
    <row r="1349" ht="14.25" customHeight="1" spans="1:18">
      <c r="A1349" s="30" t="s">
        <v>1378</v>
      </c>
      <c r="B1349" s="17">
        <v>329</v>
      </c>
      <c r="C1349" s="17" t="s">
        <v>42</v>
      </c>
      <c r="D1349" s="17" t="s">
        <v>36</v>
      </c>
      <c r="E1349" s="17" t="s">
        <v>43</v>
      </c>
      <c r="F1349" s="31" t="str">
        <f>VLOOKUP(G1349,'Policy Type'!$A:$B,2,FALSE)</f>
        <v>P&amp;C</v>
      </c>
      <c r="G1349" s="17" t="s">
        <v>55</v>
      </c>
      <c r="H1349" s="32">
        <v>45265</v>
      </c>
      <c r="I1349" s="32">
        <v>45630</v>
      </c>
      <c r="J1349" s="34">
        <v>113516</v>
      </c>
      <c r="K1349" s="34">
        <f t="shared" si="364"/>
        <v>20432.88</v>
      </c>
      <c r="L1349" s="34">
        <f t="shared" si="365"/>
        <v>133948.88</v>
      </c>
      <c r="M1349" s="17">
        <f>L1349*0.2</f>
        <v>26789.776</v>
      </c>
      <c r="N1349" s="17" t="s">
        <v>39</v>
      </c>
      <c r="O1349" s="35" t="s">
        <v>53</v>
      </c>
      <c r="P1349" s="36" t="str">
        <f t="shared" si="366"/>
        <v>Old Client</v>
      </c>
      <c r="Q1349" s="39" t="str">
        <f t="shared" si="4"/>
        <v>Yes</v>
      </c>
      <c r="R1349" s="40" t="str">
        <f t="shared" si="5"/>
        <v>Cross-Sold</v>
      </c>
    </row>
    <row r="1350" ht="14.25" customHeight="1" spans="1:18">
      <c r="A1350" s="30" t="s">
        <v>1379</v>
      </c>
      <c r="B1350" s="17">
        <v>6</v>
      </c>
      <c r="C1350" s="17" t="s">
        <v>57</v>
      </c>
      <c r="D1350" s="17" t="s">
        <v>36</v>
      </c>
      <c r="E1350" s="17" t="s">
        <v>43</v>
      </c>
      <c r="F1350" s="31" t="str">
        <f>VLOOKUP(G1350,'Policy Type'!$A:$B,2,FALSE)</f>
        <v>Others</v>
      </c>
      <c r="G1350" s="17" t="s">
        <v>232</v>
      </c>
      <c r="H1350" s="32">
        <v>45266</v>
      </c>
      <c r="I1350" s="32">
        <v>45631</v>
      </c>
      <c r="J1350" s="34">
        <v>1253200</v>
      </c>
      <c r="K1350" s="34">
        <f t="shared" si="364"/>
        <v>225576</v>
      </c>
      <c r="L1350" s="34">
        <f t="shared" si="365"/>
        <v>1478776</v>
      </c>
      <c r="M1350" s="17">
        <f t="shared" ref="M1350:M1353" si="371">L1350*0.15</f>
        <v>221816.4</v>
      </c>
      <c r="N1350" s="17" t="s">
        <v>52</v>
      </c>
      <c r="O1350" s="35" t="s">
        <v>53</v>
      </c>
      <c r="P1350" s="36" t="str">
        <f t="shared" si="366"/>
        <v>Old Client</v>
      </c>
      <c r="Q1350" s="39" t="str">
        <f t="shared" si="4"/>
        <v>Yes</v>
      </c>
      <c r="R1350" s="40" t="str">
        <f t="shared" si="5"/>
        <v>Cross-Sold</v>
      </c>
    </row>
    <row r="1351" ht="14.25" customHeight="1" spans="1:18">
      <c r="A1351" s="30" t="s">
        <v>1380</v>
      </c>
      <c r="B1351" s="17">
        <v>432</v>
      </c>
      <c r="C1351" s="17" t="s">
        <v>35</v>
      </c>
      <c r="D1351" s="17" t="s">
        <v>36</v>
      </c>
      <c r="E1351" s="17" t="s">
        <v>284</v>
      </c>
      <c r="F1351" s="31" t="str">
        <f>VLOOKUP(G1351,'Policy Type'!$A:$B,2,FALSE)</f>
        <v>Others</v>
      </c>
      <c r="G1351" s="17" t="s">
        <v>154</v>
      </c>
      <c r="H1351" s="32">
        <v>45265</v>
      </c>
      <c r="I1351" s="32">
        <v>45630</v>
      </c>
      <c r="J1351" s="34">
        <v>7129600</v>
      </c>
      <c r="K1351" s="34">
        <f t="shared" si="364"/>
        <v>1283328</v>
      </c>
      <c r="L1351" s="34">
        <f t="shared" si="365"/>
        <v>8412928</v>
      </c>
      <c r="M1351" s="17">
        <f t="shared" si="371"/>
        <v>1261939.2</v>
      </c>
      <c r="N1351" s="17" t="s">
        <v>52</v>
      </c>
      <c r="O1351" s="35" t="s">
        <v>53</v>
      </c>
      <c r="P1351" s="36" t="str">
        <f t="shared" si="366"/>
        <v>Old Client</v>
      </c>
      <c r="Q1351" s="39" t="str">
        <f t="shared" si="4"/>
        <v>Yes</v>
      </c>
      <c r="R1351" s="40" t="str">
        <f t="shared" si="5"/>
        <v>Cross-Sold</v>
      </c>
    </row>
    <row r="1352" ht="14.25" customHeight="1" spans="1:18">
      <c r="A1352" s="30" t="s">
        <v>1381</v>
      </c>
      <c r="B1352" s="17">
        <v>987</v>
      </c>
      <c r="C1352" s="17" t="s">
        <v>35</v>
      </c>
      <c r="D1352" s="17" t="s">
        <v>36</v>
      </c>
      <c r="E1352" s="17" t="s">
        <v>91</v>
      </c>
      <c r="F1352" s="31" t="str">
        <f>VLOOKUP(G1352,'Policy Type'!$A:$B,2,FALSE)</f>
        <v>Others</v>
      </c>
      <c r="G1352" s="17" t="s">
        <v>791</v>
      </c>
      <c r="H1352" s="32">
        <v>45263</v>
      </c>
      <c r="I1352" s="32">
        <v>45628</v>
      </c>
      <c r="J1352" s="34">
        <v>574300</v>
      </c>
      <c r="K1352" s="34">
        <f t="shared" si="364"/>
        <v>103374</v>
      </c>
      <c r="L1352" s="34">
        <f t="shared" si="365"/>
        <v>677674</v>
      </c>
      <c r="M1352" s="17">
        <f t="shared" si="371"/>
        <v>101651.1</v>
      </c>
      <c r="N1352" s="17" t="s">
        <v>39</v>
      </c>
      <c r="O1352" s="35" t="s">
        <v>53</v>
      </c>
      <c r="P1352" s="36" t="str">
        <f t="shared" si="366"/>
        <v>New Client</v>
      </c>
      <c r="Q1352" s="39" t="str">
        <f t="shared" si="4"/>
        <v>No</v>
      </c>
      <c r="R1352" s="40" t="str">
        <f t="shared" si="5"/>
        <v/>
      </c>
    </row>
    <row r="1353" ht="14.25" customHeight="1" spans="1:18">
      <c r="A1353" s="30" t="s">
        <v>1382</v>
      </c>
      <c r="B1353" s="17">
        <v>988</v>
      </c>
      <c r="C1353" s="17" t="s">
        <v>57</v>
      </c>
      <c r="D1353" s="17" t="s">
        <v>36</v>
      </c>
      <c r="E1353" s="17" t="s">
        <v>132</v>
      </c>
      <c r="F1353" s="31" t="str">
        <f>VLOOKUP(G1353,'Policy Type'!$A:$B,2,FALSE)</f>
        <v>Others</v>
      </c>
      <c r="G1353" s="17" t="s">
        <v>791</v>
      </c>
      <c r="H1353" s="32">
        <v>45265</v>
      </c>
      <c r="I1353" s="32">
        <v>45630</v>
      </c>
      <c r="J1353" s="34">
        <v>1107300</v>
      </c>
      <c r="K1353" s="34">
        <f t="shared" si="364"/>
        <v>199314</v>
      </c>
      <c r="L1353" s="34">
        <f t="shared" si="365"/>
        <v>1306614</v>
      </c>
      <c r="M1353" s="17">
        <f t="shared" si="371"/>
        <v>195992.1</v>
      </c>
      <c r="N1353" s="17" t="s">
        <v>52</v>
      </c>
      <c r="O1353" s="35" t="s">
        <v>53</v>
      </c>
      <c r="P1353" s="36" t="str">
        <f t="shared" si="366"/>
        <v>Old Client</v>
      </c>
      <c r="Q1353" s="39" t="str">
        <f t="shared" si="4"/>
        <v>No</v>
      </c>
      <c r="R1353" s="40" t="str">
        <f t="shared" si="5"/>
        <v/>
      </c>
    </row>
    <row r="1354" ht="14.25" customHeight="1" spans="1:18">
      <c r="A1354" s="30" t="s">
        <v>1383</v>
      </c>
      <c r="B1354" s="17">
        <v>289</v>
      </c>
      <c r="C1354" s="17" t="s">
        <v>46</v>
      </c>
      <c r="D1354" s="17" t="s">
        <v>66</v>
      </c>
      <c r="E1354" s="17" t="s">
        <v>132</v>
      </c>
      <c r="F1354" s="31" t="str">
        <f>VLOOKUP(G1354,'Policy Type'!$A:$B,2,FALSE)</f>
        <v>Others</v>
      </c>
      <c r="G1354" s="17" t="s">
        <v>791</v>
      </c>
      <c r="H1354" s="32">
        <v>45268</v>
      </c>
      <c r="I1354" s="32">
        <v>45633</v>
      </c>
      <c r="J1354" s="34">
        <v>351200</v>
      </c>
      <c r="K1354" s="34">
        <f t="shared" si="364"/>
        <v>63216</v>
      </c>
      <c r="L1354" s="34">
        <f t="shared" si="365"/>
        <v>414416</v>
      </c>
      <c r="M1354" s="17">
        <f>L1354*0.05</f>
        <v>20720.8</v>
      </c>
      <c r="N1354" s="17" t="s">
        <v>52</v>
      </c>
      <c r="O1354" s="35" t="s">
        <v>53</v>
      </c>
      <c r="P1354" s="36" t="str">
        <f t="shared" si="366"/>
        <v>Old Client</v>
      </c>
      <c r="Q1354" s="39" t="str">
        <f t="shared" si="4"/>
        <v>No</v>
      </c>
      <c r="R1354" s="40" t="str">
        <f t="shared" si="5"/>
        <v/>
      </c>
    </row>
    <row r="1355" ht="14.25" customHeight="1" spans="1:18">
      <c r="A1355" s="30" t="s">
        <v>1384</v>
      </c>
      <c r="B1355" s="17">
        <v>989</v>
      </c>
      <c r="C1355" s="17" t="s">
        <v>57</v>
      </c>
      <c r="D1355" s="17" t="s">
        <v>36</v>
      </c>
      <c r="E1355" s="17" t="s">
        <v>60</v>
      </c>
      <c r="F1355" s="31" t="str">
        <f>VLOOKUP(G1355,'Policy Type'!$A:$B,2,FALSE)</f>
        <v>Others</v>
      </c>
      <c r="G1355" s="17" t="s">
        <v>170</v>
      </c>
      <c r="H1355" s="32">
        <v>45273</v>
      </c>
      <c r="I1355" s="32">
        <v>45638</v>
      </c>
      <c r="J1355" s="34">
        <v>1268900</v>
      </c>
      <c r="K1355" s="34">
        <f t="shared" si="364"/>
        <v>228402</v>
      </c>
      <c r="L1355" s="34">
        <f t="shared" si="365"/>
        <v>1497302</v>
      </c>
      <c r="M1355" s="17">
        <f t="shared" ref="M1355:M1356" si="372">L1355*0.15</f>
        <v>224595.3</v>
      </c>
      <c r="N1355" s="17" t="s">
        <v>52</v>
      </c>
      <c r="O1355" s="35" t="s">
        <v>53</v>
      </c>
      <c r="P1355" s="36" t="str">
        <f t="shared" si="366"/>
        <v>Old Client</v>
      </c>
      <c r="Q1355" s="39" t="str">
        <f t="shared" si="4"/>
        <v>Yes</v>
      </c>
      <c r="R1355" s="40" t="str">
        <f t="shared" si="5"/>
        <v>Cross-Sold</v>
      </c>
    </row>
    <row r="1356" ht="14.25" customHeight="1" spans="1:18">
      <c r="A1356" s="30" t="s">
        <v>1385</v>
      </c>
      <c r="B1356" s="17">
        <v>989</v>
      </c>
      <c r="C1356" s="17" t="s">
        <v>35</v>
      </c>
      <c r="D1356" s="17" t="s">
        <v>36</v>
      </c>
      <c r="E1356" s="17" t="s">
        <v>60</v>
      </c>
      <c r="F1356" s="31" t="str">
        <f>VLOOKUP(G1356,'Policy Type'!$A:$B,2,FALSE)</f>
        <v>Others</v>
      </c>
      <c r="G1356" s="17" t="s">
        <v>170</v>
      </c>
      <c r="H1356" s="32">
        <v>45267</v>
      </c>
      <c r="I1356" s="32">
        <v>45632</v>
      </c>
      <c r="J1356" s="34">
        <v>5514400</v>
      </c>
      <c r="K1356" s="34">
        <f t="shared" si="364"/>
        <v>992592</v>
      </c>
      <c r="L1356" s="34">
        <f t="shared" si="365"/>
        <v>6506992</v>
      </c>
      <c r="M1356" s="17">
        <f t="shared" si="372"/>
        <v>976048.8</v>
      </c>
      <c r="N1356" s="17" t="s">
        <v>52</v>
      </c>
      <c r="O1356" s="35" t="s">
        <v>53</v>
      </c>
      <c r="P1356" s="36" t="str">
        <f t="shared" si="366"/>
        <v>Old Client</v>
      </c>
      <c r="Q1356" s="39" t="str">
        <f t="shared" si="4"/>
        <v>Yes</v>
      </c>
      <c r="R1356" s="40" t="str">
        <f t="shared" si="5"/>
        <v>Cross-Sold</v>
      </c>
    </row>
    <row r="1357" ht="14.25" customHeight="1" spans="1:18">
      <c r="A1357" s="30" t="s">
        <v>1386</v>
      </c>
      <c r="B1357" s="17">
        <v>990</v>
      </c>
      <c r="C1357" s="17" t="s">
        <v>35</v>
      </c>
      <c r="D1357" s="17" t="s">
        <v>36</v>
      </c>
      <c r="E1357" s="17" t="s">
        <v>60</v>
      </c>
      <c r="F1357" s="31" t="str">
        <f>VLOOKUP(G1357,'Policy Type'!$A:$B,2,FALSE)</f>
        <v>P&amp;C</v>
      </c>
      <c r="G1357" s="17" t="s">
        <v>55</v>
      </c>
      <c r="H1357" s="32">
        <v>45261</v>
      </c>
      <c r="I1357" s="32">
        <v>45626</v>
      </c>
      <c r="J1357" s="34">
        <v>154462</v>
      </c>
      <c r="K1357" s="34">
        <f t="shared" si="364"/>
        <v>27803.16</v>
      </c>
      <c r="L1357" s="34">
        <f t="shared" si="365"/>
        <v>182265.16</v>
      </c>
      <c r="M1357" s="17">
        <f t="shared" ref="M1357:M1358" si="373">L1357*0.2</f>
        <v>36453.032</v>
      </c>
      <c r="N1357" s="17" t="s">
        <v>52</v>
      </c>
      <c r="O1357" s="35" t="s">
        <v>53</v>
      </c>
      <c r="P1357" s="36" t="str">
        <f t="shared" si="366"/>
        <v>New Client</v>
      </c>
      <c r="Q1357" s="39" t="str">
        <f t="shared" si="4"/>
        <v>No</v>
      </c>
      <c r="R1357" s="40" t="str">
        <f t="shared" si="5"/>
        <v/>
      </c>
    </row>
    <row r="1358" ht="14.25" customHeight="1" spans="1:18">
      <c r="A1358" s="30" t="s">
        <v>1387</v>
      </c>
      <c r="B1358" s="17">
        <v>991</v>
      </c>
      <c r="C1358" s="17" t="s">
        <v>57</v>
      </c>
      <c r="D1358" s="17" t="s">
        <v>36</v>
      </c>
      <c r="E1358" s="17" t="s">
        <v>60</v>
      </c>
      <c r="F1358" s="31" t="str">
        <f>VLOOKUP(G1358,'Policy Type'!$A:$B,2,FALSE)</f>
        <v>P&amp;C</v>
      </c>
      <c r="G1358" s="17" t="s">
        <v>55</v>
      </c>
      <c r="H1358" s="32">
        <v>45263</v>
      </c>
      <c r="I1358" s="32">
        <v>45628</v>
      </c>
      <c r="J1358" s="34">
        <v>152220</v>
      </c>
      <c r="K1358" s="34">
        <f t="shared" si="364"/>
        <v>27399.6</v>
      </c>
      <c r="L1358" s="34">
        <f t="shared" si="365"/>
        <v>179619.6</v>
      </c>
      <c r="M1358" s="17">
        <f t="shared" si="373"/>
        <v>35923.92</v>
      </c>
      <c r="N1358" s="17" t="s">
        <v>52</v>
      </c>
      <c r="O1358" s="35" t="s">
        <v>53</v>
      </c>
      <c r="P1358" s="36" t="str">
        <f t="shared" si="366"/>
        <v>New Client</v>
      </c>
      <c r="Q1358" s="39" t="str">
        <f t="shared" si="4"/>
        <v>No</v>
      </c>
      <c r="R1358" s="40" t="str">
        <f t="shared" si="5"/>
        <v/>
      </c>
    </row>
    <row r="1359" ht="14.25" customHeight="1" spans="1:18">
      <c r="A1359" s="30" t="s">
        <v>1388</v>
      </c>
      <c r="B1359" s="17">
        <v>802</v>
      </c>
      <c r="C1359" s="17" t="s">
        <v>46</v>
      </c>
      <c r="D1359" s="17" t="s">
        <v>66</v>
      </c>
      <c r="E1359" s="17" t="s">
        <v>132</v>
      </c>
      <c r="F1359" s="31" t="str">
        <f>VLOOKUP(G1359,'Policy Type'!$A:$B,2,FALSE)</f>
        <v>P&amp;C</v>
      </c>
      <c r="G1359" s="17" t="s">
        <v>68</v>
      </c>
      <c r="H1359" s="32">
        <v>45263</v>
      </c>
      <c r="I1359" s="32">
        <v>45628</v>
      </c>
      <c r="J1359" s="34">
        <v>1450100</v>
      </c>
      <c r="K1359" s="34">
        <f t="shared" si="364"/>
        <v>261018</v>
      </c>
      <c r="L1359" s="34">
        <f t="shared" si="365"/>
        <v>1711118</v>
      </c>
      <c r="M1359" s="17">
        <f t="shared" ref="M1359:M1360" si="374">L1359*0.05</f>
        <v>85555.9</v>
      </c>
      <c r="N1359" s="17" t="s">
        <v>39</v>
      </c>
      <c r="O1359" s="35" t="s">
        <v>53</v>
      </c>
      <c r="P1359" s="36" t="str">
        <f t="shared" si="366"/>
        <v>Old Client</v>
      </c>
      <c r="Q1359" s="39" t="str">
        <f t="shared" si="4"/>
        <v>No</v>
      </c>
      <c r="R1359" s="40" t="str">
        <f t="shared" si="5"/>
        <v/>
      </c>
    </row>
    <row r="1360" ht="14.25" customHeight="1" spans="1:18">
      <c r="A1360" s="30" t="s">
        <v>1389</v>
      </c>
      <c r="B1360" s="17">
        <v>992</v>
      </c>
      <c r="C1360" s="17" t="s">
        <v>46</v>
      </c>
      <c r="D1360" s="17" t="s">
        <v>76</v>
      </c>
      <c r="E1360" s="17" t="s">
        <v>84</v>
      </c>
      <c r="F1360" s="31" t="str">
        <f>VLOOKUP(G1360,'Policy Type'!$A:$B,2,FALSE)</f>
        <v>Liability</v>
      </c>
      <c r="G1360" s="17" t="s">
        <v>38</v>
      </c>
      <c r="H1360" s="32">
        <v>45265</v>
      </c>
      <c r="I1360" s="32">
        <v>45630</v>
      </c>
      <c r="J1360" s="34">
        <v>1191900</v>
      </c>
      <c r="K1360" s="34">
        <f t="shared" si="364"/>
        <v>214542</v>
      </c>
      <c r="L1360" s="34">
        <f t="shared" si="365"/>
        <v>1406442</v>
      </c>
      <c r="M1360" s="17">
        <f t="shared" si="374"/>
        <v>70322.1</v>
      </c>
      <c r="N1360" s="17" t="s">
        <v>39</v>
      </c>
      <c r="O1360" s="35" t="s">
        <v>49</v>
      </c>
      <c r="P1360" s="36" t="str">
        <f t="shared" si="366"/>
        <v>New Client</v>
      </c>
      <c r="Q1360" s="39" t="str">
        <f t="shared" si="4"/>
        <v>Yes</v>
      </c>
      <c r="R1360" s="40" t="str">
        <f t="shared" si="5"/>
        <v/>
      </c>
    </row>
    <row r="1361" ht="14.25" customHeight="1" spans="1:18">
      <c r="A1361" s="30" t="s">
        <v>1390</v>
      </c>
      <c r="B1361" s="17">
        <v>773</v>
      </c>
      <c r="C1361" s="17" t="s">
        <v>57</v>
      </c>
      <c r="D1361" s="17" t="s">
        <v>36</v>
      </c>
      <c r="E1361" s="17" t="s">
        <v>37</v>
      </c>
      <c r="F1361" s="31" t="str">
        <f>VLOOKUP(G1361,'Policy Type'!$A:$B,2,FALSE)</f>
        <v>P&amp;C</v>
      </c>
      <c r="G1361" s="17" t="s">
        <v>80</v>
      </c>
      <c r="H1361" s="32">
        <v>45265</v>
      </c>
      <c r="I1361" s="32">
        <v>45265</v>
      </c>
      <c r="J1361" s="34">
        <v>117700</v>
      </c>
      <c r="K1361" s="34">
        <f t="shared" si="364"/>
        <v>21186</v>
      </c>
      <c r="L1361" s="34">
        <f t="shared" si="365"/>
        <v>138886</v>
      </c>
      <c r="M1361" s="17">
        <f t="shared" ref="M1361:M1362" si="375">L1361*0.2</f>
        <v>27777.2</v>
      </c>
      <c r="N1361" s="17" t="s">
        <v>39</v>
      </c>
      <c r="O1361" s="35" t="s">
        <v>49</v>
      </c>
      <c r="P1361" s="36" t="str">
        <f t="shared" si="366"/>
        <v>Old Client</v>
      </c>
      <c r="Q1361" s="39" t="str">
        <f t="shared" si="4"/>
        <v>Yes</v>
      </c>
      <c r="R1361" s="40" t="str">
        <f t="shared" si="5"/>
        <v>Cross-Sold</v>
      </c>
    </row>
    <row r="1362" ht="14.25" customHeight="1" spans="1:18">
      <c r="A1362" s="30" t="s">
        <v>1391</v>
      </c>
      <c r="B1362" s="17">
        <v>213</v>
      </c>
      <c r="C1362" s="17" t="s">
        <v>57</v>
      </c>
      <c r="D1362" s="17" t="s">
        <v>36</v>
      </c>
      <c r="E1362" s="17" t="s">
        <v>780</v>
      </c>
      <c r="F1362" s="31" t="str">
        <f>VLOOKUP(G1362,'Policy Type'!$A:$B,2,FALSE)</f>
        <v>Liability</v>
      </c>
      <c r="G1362" s="17" t="s">
        <v>38</v>
      </c>
      <c r="H1362" s="32">
        <v>45265</v>
      </c>
      <c r="I1362" s="32">
        <v>45630</v>
      </c>
      <c r="J1362" s="34">
        <v>265200</v>
      </c>
      <c r="K1362" s="34">
        <f t="shared" si="364"/>
        <v>47736</v>
      </c>
      <c r="L1362" s="34">
        <f t="shared" si="365"/>
        <v>312936</v>
      </c>
      <c r="M1362" s="17">
        <f t="shared" si="375"/>
        <v>62587.2</v>
      </c>
      <c r="N1362" s="17" t="s">
        <v>39</v>
      </c>
      <c r="O1362" s="35" t="s">
        <v>49</v>
      </c>
      <c r="P1362" s="36" t="str">
        <f t="shared" si="366"/>
        <v>Old Client</v>
      </c>
      <c r="Q1362" s="39" t="str">
        <f t="shared" si="4"/>
        <v>Yes</v>
      </c>
      <c r="R1362" s="40" t="str">
        <f t="shared" si="5"/>
        <v/>
      </c>
    </row>
    <row r="1363" ht="14.25" customHeight="1" spans="1:18">
      <c r="A1363" s="30" t="s">
        <v>1392</v>
      </c>
      <c r="B1363" s="17">
        <v>771</v>
      </c>
      <c r="C1363" s="17" t="s">
        <v>57</v>
      </c>
      <c r="D1363" s="17" t="s">
        <v>36</v>
      </c>
      <c r="E1363" s="17" t="s">
        <v>37</v>
      </c>
      <c r="F1363" s="31" t="str">
        <f>VLOOKUP(G1363,'Policy Type'!$A:$B,2,FALSE)</f>
        <v>Others</v>
      </c>
      <c r="G1363" s="17" t="s">
        <v>129</v>
      </c>
      <c r="H1363" s="32">
        <v>45265</v>
      </c>
      <c r="I1363" s="32">
        <v>45630</v>
      </c>
      <c r="J1363" s="34">
        <v>547300</v>
      </c>
      <c r="K1363" s="34">
        <f t="shared" si="364"/>
        <v>98514</v>
      </c>
      <c r="L1363" s="34">
        <f t="shared" si="365"/>
        <v>645814</v>
      </c>
      <c r="M1363" s="17">
        <f>L1363*0.15</f>
        <v>96872.1</v>
      </c>
      <c r="N1363" s="17" t="s">
        <v>39</v>
      </c>
      <c r="O1363" s="35" t="s">
        <v>53</v>
      </c>
      <c r="P1363" s="36" t="str">
        <f t="shared" si="366"/>
        <v>Old Client</v>
      </c>
      <c r="Q1363" s="39" t="str">
        <f t="shared" si="4"/>
        <v>Yes</v>
      </c>
      <c r="R1363" s="40" t="str">
        <f t="shared" si="5"/>
        <v>Cross-Sold</v>
      </c>
    </row>
    <row r="1364" ht="14.25" customHeight="1" spans="1:18">
      <c r="A1364" s="30" t="s">
        <v>1393</v>
      </c>
      <c r="B1364" s="17">
        <v>303</v>
      </c>
      <c r="C1364" s="17" t="s">
        <v>42</v>
      </c>
      <c r="D1364" s="17" t="s">
        <v>36</v>
      </c>
      <c r="E1364" s="17" t="s">
        <v>37</v>
      </c>
      <c r="F1364" s="31" t="str">
        <f>VLOOKUP(G1364,'Policy Type'!$A:$B,2,FALSE)</f>
        <v>Liability</v>
      </c>
      <c r="G1364" s="17" t="s">
        <v>536</v>
      </c>
      <c r="H1364" s="32">
        <v>45265</v>
      </c>
      <c r="I1364" s="32">
        <v>45630</v>
      </c>
      <c r="J1364" s="34">
        <v>254100</v>
      </c>
      <c r="K1364" s="34">
        <f t="shared" si="364"/>
        <v>45738</v>
      </c>
      <c r="L1364" s="34">
        <f t="shared" si="365"/>
        <v>299838</v>
      </c>
      <c r="M1364" s="17">
        <f>L1364*0.2</f>
        <v>59967.6</v>
      </c>
      <c r="N1364" s="17" t="s">
        <v>39</v>
      </c>
      <c r="O1364" s="35" t="s">
        <v>53</v>
      </c>
      <c r="P1364" s="36" t="str">
        <f t="shared" si="366"/>
        <v>Old Client</v>
      </c>
      <c r="Q1364" s="39" t="str">
        <f t="shared" si="4"/>
        <v>Yes</v>
      </c>
      <c r="R1364" s="40" t="str">
        <f t="shared" si="5"/>
        <v/>
      </c>
    </row>
    <row r="1365" ht="14.25" customHeight="1" spans="1:18">
      <c r="A1365" s="30" t="s">
        <v>1394</v>
      </c>
      <c r="B1365" s="17">
        <v>210</v>
      </c>
      <c r="C1365" s="17" t="s">
        <v>35</v>
      </c>
      <c r="D1365" s="17" t="s">
        <v>36</v>
      </c>
      <c r="E1365" s="17" t="s">
        <v>43</v>
      </c>
      <c r="F1365" s="31" t="str">
        <f>VLOOKUP(G1365,'Policy Type'!$A:$B,2,FALSE)</f>
        <v>Others</v>
      </c>
      <c r="G1365" s="17" t="s">
        <v>111</v>
      </c>
      <c r="H1365" s="32">
        <v>45264</v>
      </c>
      <c r="I1365" s="32">
        <v>45303</v>
      </c>
      <c r="J1365" s="34">
        <v>601700</v>
      </c>
      <c r="K1365" s="34">
        <f t="shared" si="364"/>
        <v>108306</v>
      </c>
      <c r="L1365" s="34">
        <f t="shared" si="365"/>
        <v>710006</v>
      </c>
      <c r="M1365" s="17">
        <f>L1365*0.15</f>
        <v>106500.9</v>
      </c>
      <c r="N1365" s="17" t="s">
        <v>52</v>
      </c>
      <c r="O1365" s="35" t="s">
        <v>49</v>
      </c>
      <c r="P1365" s="36" t="str">
        <f t="shared" si="366"/>
        <v>Old Client</v>
      </c>
      <c r="Q1365" s="39" t="str">
        <f t="shared" si="4"/>
        <v>Yes</v>
      </c>
      <c r="R1365" s="40" t="str">
        <f t="shared" si="5"/>
        <v>Cross-Sold</v>
      </c>
    </row>
    <row r="1366" ht="14.25" customHeight="1" spans="1:18">
      <c r="A1366" s="30" t="s">
        <v>1395</v>
      </c>
      <c r="B1366" s="17">
        <v>210</v>
      </c>
      <c r="C1366" s="17" t="s">
        <v>35</v>
      </c>
      <c r="D1366" s="17" t="s">
        <v>36</v>
      </c>
      <c r="E1366" s="17" t="s">
        <v>43</v>
      </c>
      <c r="F1366" s="31" t="str">
        <f>VLOOKUP(G1366,'Policy Type'!$A:$B,2,FALSE)</f>
        <v>P&amp;C</v>
      </c>
      <c r="G1366" s="17" t="s">
        <v>68</v>
      </c>
      <c r="H1366" s="32">
        <v>45267</v>
      </c>
      <c r="I1366" s="32">
        <v>45632</v>
      </c>
      <c r="J1366" s="34">
        <v>2013552</v>
      </c>
      <c r="K1366" s="34">
        <f t="shared" si="364"/>
        <v>362439.36</v>
      </c>
      <c r="L1366" s="34">
        <f t="shared" si="365"/>
        <v>2375991.36</v>
      </c>
      <c r="M1366" s="17">
        <f t="shared" ref="M1366:M1367" si="376">L1366*0.2</f>
        <v>475198.272</v>
      </c>
      <c r="N1366" s="17" t="s">
        <v>52</v>
      </c>
      <c r="O1366" s="35" t="s">
        <v>53</v>
      </c>
      <c r="P1366" s="36" t="str">
        <f t="shared" si="366"/>
        <v>Old Client</v>
      </c>
      <c r="Q1366" s="39" t="str">
        <f t="shared" si="4"/>
        <v>Yes</v>
      </c>
      <c r="R1366" s="40" t="str">
        <f t="shared" si="5"/>
        <v>Cross-Sold</v>
      </c>
    </row>
    <row r="1367" ht="14.25" customHeight="1" spans="1:18">
      <c r="A1367" s="30" t="s">
        <v>1396</v>
      </c>
      <c r="B1367" s="17">
        <v>585</v>
      </c>
      <c r="C1367" s="17" t="s">
        <v>42</v>
      </c>
      <c r="D1367" s="17" t="s">
        <v>36</v>
      </c>
      <c r="E1367" s="17" t="s">
        <v>78</v>
      </c>
      <c r="F1367" s="31" t="str">
        <f>VLOOKUP(G1367,'Policy Type'!$A:$B,2,FALSE)</f>
        <v>Liability</v>
      </c>
      <c r="G1367" s="17" t="s">
        <v>536</v>
      </c>
      <c r="H1367" s="32">
        <v>45261</v>
      </c>
      <c r="I1367" s="32">
        <v>45443</v>
      </c>
      <c r="J1367" s="34">
        <v>25000</v>
      </c>
      <c r="K1367" s="34">
        <f t="shared" si="364"/>
        <v>4500</v>
      </c>
      <c r="L1367" s="34">
        <f t="shared" si="365"/>
        <v>29500</v>
      </c>
      <c r="M1367" s="17">
        <f t="shared" si="376"/>
        <v>5900</v>
      </c>
      <c r="N1367" s="17" t="s">
        <v>39</v>
      </c>
      <c r="O1367" s="35" t="s">
        <v>49</v>
      </c>
      <c r="P1367" s="36" t="str">
        <f t="shared" si="366"/>
        <v>Old Client</v>
      </c>
      <c r="Q1367" s="39" t="str">
        <f t="shared" si="4"/>
        <v>Yes</v>
      </c>
      <c r="R1367" s="40" t="str">
        <f t="shared" si="5"/>
        <v/>
      </c>
    </row>
    <row r="1368" ht="14.25" customHeight="1" spans="1:18">
      <c r="A1368" s="30" t="s">
        <v>1397</v>
      </c>
      <c r="B1368" s="17">
        <v>282</v>
      </c>
      <c r="C1368" s="17" t="s">
        <v>46</v>
      </c>
      <c r="D1368" s="17" t="s">
        <v>76</v>
      </c>
      <c r="E1368" s="17" t="s">
        <v>78</v>
      </c>
      <c r="F1368" s="31" t="str">
        <f>VLOOKUP(G1368,'Policy Type'!$A:$B,2,FALSE)</f>
        <v>Liability</v>
      </c>
      <c r="G1368" s="17" t="s">
        <v>536</v>
      </c>
      <c r="H1368" s="32">
        <v>45261</v>
      </c>
      <c r="I1368" s="32">
        <v>45443</v>
      </c>
      <c r="J1368" s="34">
        <v>25000</v>
      </c>
      <c r="K1368" s="34">
        <f t="shared" si="364"/>
        <v>4500</v>
      </c>
      <c r="L1368" s="34">
        <f t="shared" si="365"/>
        <v>29500</v>
      </c>
      <c r="M1368" s="17">
        <f>L1368*0.05</f>
        <v>1475</v>
      </c>
      <c r="N1368" s="17" t="s">
        <v>39</v>
      </c>
      <c r="O1368" s="35" t="s">
        <v>49</v>
      </c>
      <c r="P1368" s="36" t="str">
        <f t="shared" si="366"/>
        <v>Old Client</v>
      </c>
      <c r="Q1368" s="39" t="str">
        <f t="shared" si="4"/>
        <v>Yes</v>
      </c>
      <c r="R1368" s="40" t="str">
        <f t="shared" si="5"/>
        <v/>
      </c>
    </row>
    <row r="1369" ht="14.25" customHeight="1" spans="1:18">
      <c r="A1369" s="30" t="s">
        <v>1398</v>
      </c>
      <c r="B1369" s="17">
        <v>963</v>
      </c>
      <c r="C1369" s="17" t="s">
        <v>42</v>
      </c>
      <c r="D1369" s="17" t="s">
        <v>36</v>
      </c>
      <c r="E1369" s="17" t="s">
        <v>103</v>
      </c>
      <c r="F1369" s="31" t="str">
        <f>VLOOKUP(G1369,'Policy Type'!$A:$B,2,FALSE)</f>
        <v>P&amp;C</v>
      </c>
      <c r="G1369" s="17" t="s">
        <v>48</v>
      </c>
      <c r="H1369" s="32">
        <v>45264</v>
      </c>
      <c r="I1369" s="32">
        <v>45629</v>
      </c>
      <c r="J1369" s="34">
        <v>2596000</v>
      </c>
      <c r="K1369" s="34">
        <f t="shared" si="364"/>
        <v>467280</v>
      </c>
      <c r="L1369" s="34">
        <f t="shared" si="365"/>
        <v>3063280</v>
      </c>
      <c r="M1369" s="17">
        <f t="shared" ref="M1369:M1373" si="377">L1369*0.2</f>
        <v>612656</v>
      </c>
      <c r="N1369" s="17" t="s">
        <v>39</v>
      </c>
      <c r="O1369" s="35" t="s">
        <v>49</v>
      </c>
      <c r="P1369" s="36" t="str">
        <f t="shared" si="366"/>
        <v>Old Client</v>
      </c>
      <c r="Q1369" s="39" t="str">
        <f t="shared" si="4"/>
        <v>Yes</v>
      </c>
      <c r="R1369" s="40" t="str">
        <f t="shared" si="5"/>
        <v>Cross-Sold</v>
      </c>
    </row>
    <row r="1370" ht="14.25" customHeight="1" spans="1:18">
      <c r="A1370" s="30" t="s">
        <v>1399</v>
      </c>
      <c r="B1370" s="17">
        <v>963</v>
      </c>
      <c r="C1370" s="17" t="s">
        <v>35</v>
      </c>
      <c r="D1370" s="17" t="s">
        <v>36</v>
      </c>
      <c r="E1370" s="17" t="s">
        <v>37</v>
      </c>
      <c r="F1370" s="31" t="str">
        <f>VLOOKUP(G1370,'Policy Type'!$A:$B,2,FALSE)</f>
        <v>P&amp;C</v>
      </c>
      <c r="G1370" s="17" t="s">
        <v>68</v>
      </c>
      <c r="H1370" s="32">
        <v>45262</v>
      </c>
      <c r="I1370" s="32">
        <v>45627</v>
      </c>
      <c r="J1370" s="34">
        <v>699504</v>
      </c>
      <c r="K1370" s="34">
        <f t="shared" si="364"/>
        <v>125910.72</v>
      </c>
      <c r="L1370" s="34">
        <f t="shared" si="365"/>
        <v>825414.72</v>
      </c>
      <c r="M1370" s="17">
        <f t="shared" si="377"/>
        <v>165082.944</v>
      </c>
      <c r="N1370" s="17" t="s">
        <v>52</v>
      </c>
      <c r="O1370" s="35" t="s">
        <v>53</v>
      </c>
      <c r="P1370" s="36" t="str">
        <f t="shared" si="366"/>
        <v>Old Client</v>
      </c>
      <c r="Q1370" s="39" t="str">
        <f t="shared" si="4"/>
        <v>Yes</v>
      </c>
      <c r="R1370" s="40" t="str">
        <f t="shared" si="5"/>
        <v>Cross-Sold</v>
      </c>
    </row>
    <row r="1371" ht="14.25" customHeight="1" spans="1:18">
      <c r="A1371" s="30" t="s">
        <v>1400</v>
      </c>
      <c r="B1371" s="17">
        <v>474</v>
      </c>
      <c r="C1371" s="17" t="s">
        <v>57</v>
      </c>
      <c r="D1371" s="17" t="s">
        <v>36</v>
      </c>
      <c r="E1371" s="17" t="s">
        <v>43</v>
      </c>
      <c r="F1371" s="31" t="str">
        <f>VLOOKUP(G1371,'Policy Type'!$A:$B,2,FALSE)</f>
        <v>Liability</v>
      </c>
      <c r="G1371" s="17" t="s">
        <v>121</v>
      </c>
      <c r="H1371" s="32">
        <v>45267</v>
      </c>
      <c r="I1371" s="32">
        <v>45632</v>
      </c>
      <c r="J1371" s="34">
        <v>5215100</v>
      </c>
      <c r="K1371" s="34">
        <f t="shared" si="364"/>
        <v>938718</v>
      </c>
      <c r="L1371" s="34">
        <f t="shared" si="365"/>
        <v>6153818</v>
      </c>
      <c r="M1371" s="17">
        <f t="shared" si="377"/>
        <v>1230763.6</v>
      </c>
      <c r="N1371" s="17" t="s">
        <v>39</v>
      </c>
      <c r="O1371" s="35" t="s">
        <v>49</v>
      </c>
      <c r="P1371" s="36" t="str">
        <f t="shared" si="366"/>
        <v>Old Client</v>
      </c>
      <c r="Q1371" s="39" t="str">
        <f t="shared" si="4"/>
        <v>Yes</v>
      </c>
      <c r="R1371" s="40" t="str">
        <f t="shared" si="5"/>
        <v/>
      </c>
    </row>
    <row r="1372" ht="14.25" customHeight="1" spans="1:18">
      <c r="A1372" s="30" t="s">
        <v>1401</v>
      </c>
      <c r="B1372" s="17">
        <v>993</v>
      </c>
      <c r="C1372" s="17" t="s">
        <v>35</v>
      </c>
      <c r="D1372" s="17" t="s">
        <v>36</v>
      </c>
      <c r="E1372" s="17" t="s">
        <v>43</v>
      </c>
      <c r="F1372" s="31" t="str">
        <f>VLOOKUP(G1372,'Policy Type'!$A:$B,2,FALSE)</f>
        <v>P&amp;C</v>
      </c>
      <c r="G1372" s="17" t="s">
        <v>72</v>
      </c>
      <c r="H1372" s="32">
        <v>45263</v>
      </c>
      <c r="I1372" s="32">
        <v>45628</v>
      </c>
      <c r="J1372" s="34">
        <v>52900</v>
      </c>
      <c r="K1372" s="34">
        <f t="shared" si="364"/>
        <v>9522</v>
      </c>
      <c r="L1372" s="34">
        <f t="shared" si="365"/>
        <v>62422</v>
      </c>
      <c r="M1372" s="17">
        <f t="shared" si="377"/>
        <v>12484.4</v>
      </c>
      <c r="N1372" s="17" t="s">
        <v>52</v>
      </c>
      <c r="O1372" s="35" t="s">
        <v>53</v>
      </c>
      <c r="P1372" s="36" t="str">
        <f t="shared" si="366"/>
        <v>New Client</v>
      </c>
      <c r="Q1372" s="39" t="str">
        <f t="shared" si="4"/>
        <v>No</v>
      </c>
      <c r="R1372" s="40" t="str">
        <f t="shared" si="5"/>
        <v/>
      </c>
    </row>
    <row r="1373" ht="14.25" customHeight="1" spans="1:18">
      <c r="A1373" s="30" t="s">
        <v>1402</v>
      </c>
      <c r="B1373" s="17">
        <v>994</v>
      </c>
      <c r="C1373" s="17" t="s">
        <v>42</v>
      </c>
      <c r="D1373" s="17" t="s">
        <v>36</v>
      </c>
      <c r="E1373" s="17" t="s">
        <v>37</v>
      </c>
      <c r="F1373" s="31" t="str">
        <f>VLOOKUP(G1373,'Policy Type'!$A:$B,2,FALSE)</f>
        <v>Liability</v>
      </c>
      <c r="G1373" s="17" t="s">
        <v>38</v>
      </c>
      <c r="H1373" s="32">
        <v>45260</v>
      </c>
      <c r="I1373" s="32">
        <v>45625</v>
      </c>
      <c r="J1373" s="34">
        <v>277000</v>
      </c>
      <c r="K1373" s="34">
        <f t="shared" si="364"/>
        <v>49860</v>
      </c>
      <c r="L1373" s="34">
        <f t="shared" si="365"/>
        <v>326860</v>
      </c>
      <c r="M1373" s="17">
        <f t="shared" si="377"/>
        <v>65372</v>
      </c>
      <c r="N1373" s="17" t="s">
        <v>52</v>
      </c>
      <c r="O1373" s="35" t="s">
        <v>49</v>
      </c>
      <c r="P1373" s="36" t="str">
        <f t="shared" si="366"/>
        <v>Old Client</v>
      </c>
      <c r="Q1373" s="39" t="str">
        <f t="shared" si="4"/>
        <v>Yes</v>
      </c>
      <c r="R1373" s="40" t="str">
        <f t="shared" si="5"/>
        <v/>
      </c>
    </row>
    <row r="1374" ht="14.25" customHeight="1" spans="1:18">
      <c r="A1374" s="30" t="s">
        <v>1403</v>
      </c>
      <c r="B1374" s="17">
        <v>995</v>
      </c>
      <c r="C1374" s="17" t="s">
        <v>46</v>
      </c>
      <c r="D1374" s="17" t="s">
        <v>47</v>
      </c>
      <c r="E1374" s="17" t="s">
        <v>37</v>
      </c>
      <c r="F1374" s="31" t="str">
        <f>VLOOKUP(G1374,'Policy Type'!$A:$B,2,FALSE)</f>
        <v>Liability</v>
      </c>
      <c r="G1374" s="17" t="s">
        <v>38</v>
      </c>
      <c r="H1374" s="32">
        <v>45261</v>
      </c>
      <c r="I1374" s="32">
        <v>45626</v>
      </c>
      <c r="J1374" s="34">
        <v>277000</v>
      </c>
      <c r="K1374" s="34">
        <f t="shared" si="364"/>
        <v>49860</v>
      </c>
      <c r="L1374" s="34">
        <f t="shared" si="365"/>
        <v>326860</v>
      </c>
      <c r="M1374" s="17">
        <f>L1374*0.05</f>
        <v>16343</v>
      </c>
      <c r="N1374" s="17" t="s">
        <v>52</v>
      </c>
      <c r="O1374" s="35" t="s">
        <v>49</v>
      </c>
      <c r="P1374" s="36" t="str">
        <f t="shared" si="366"/>
        <v>New Client</v>
      </c>
      <c r="Q1374" s="39" t="str">
        <f t="shared" si="4"/>
        <v>Yes</v>
      </c>
      <c r="R1374" s="40" t="str">
        <f t="shared" si="5"/>
        <v/>
      </c>
    </row>
    <row r="1375" ht="14.25" customHeight="1" spans="1:18">
      <c r="A1375" s="30" t="s">
        <v>1404</v>
      </c>
      <c r="B1375" s="17">
        <v>996</v>
      </c>
      <c r="C1375" s="17" t="s">
        <v>57</v>
      </c>
      <c r="D1375" s="17" t="s">
        <v>36</v>
      </c>
      <c r="E1375" s="17" t="s">
        <v>37</v>
      </c>
      <c r="F1375" s="31" t="str">
        <f>VLOOKUP(G1375,'Policy Type'!$A:$B,2,FALSE)</f>
        <v>Liability</v>
      </c>
      <c r="G1375" s="17" t="s">
        <v>38</v>
      </c>
      <c r="H1375" s="32">
        <v>45261</v>
      </c>
      <c r="I1375" s="32">
        <v>45443</v>
      </c>
      <c r="J1375" s="34">
        <v>1085100</v>
      </c>
      <c r="K1375" s="34">
        <f t="shared" si="364"/>
        <v>195318</v>
      </c>
      <c r="L1375" s="34">
        <f t="shared" si="365"/>
        <v>1280418</v>
      </c>
      <c r="M1375" s="17">
        <f>L1375*0.2</f>
        <v>256083.6</v>
      </c>
      <c r="N1375" s="17" t="s">
        <v>39</v>
      </c>
      <c r="O1375" s="35" t="s">
        <v>49</v>
      </c>
      <c r="P1375" s="36" t="str">
        <f t="shared" si="366"/>
        <v>New Client</v>
      </c>
      <c r="Q1375" s="39" t="str">
        <f t="shared" si="4"/>
        <v>Yes</v>
      </c>
      <c r="R1375" s="40" t="str">
        <f t="shared" si="5"/>
        <v/>
      </c>
    </row>
    <row r="1376" ht="14.25" customHeight="1" spans="1:18">
      <c r="A1376" s="30" t="s">
        <v>1405</v>
      </c>
      <c r="B1376" s="17">
        <v>997</v>
      </c>
      <c r="C1376" s="17" t="s">
        <v>57</v>
      </c>
      <c r="D1376" s="17" t="s">
        <v>36</v>
      </c>
      <c r="E1376" s="17" t="s">
        <v>1015</v>
      </c>
      <c r="F1376" s="31" t="str">
        <f>VLOOKUP(G1376,'Policy Type'!$A:$B,2,FALSE)</f>
        <v>Others</v>
      </c>
      <c r="G1376" s="17" t="s">
        <v>1016</v>
      </c>
      <c r="H1376" s="32">
        <v>45264</v>
      </c>
      <c r="I1376" s="32">
        <v>45629</v>
      </c>
      <c r="J1376" s="34">
        <v>4934200</v>
      </c>
      <c r="K1376" s="34">
        <f t="shared" si="364"/>
        <v>888156</v>
      </c>
      <c r="L1376" s="34">
        <f t="shared" si="365"/>
        <v>5822356</v>
      </c>
      <c r="M1376" s="17">
        <f>L1376*0.15</f>
        <v>873353.4</v>
      </c>
      <c r="N1376" s="17" t="s">
        <v>39</v>
      </c>
      <c r="O1376" s="35" t="s">
        <v>40</v>
      </c>
      <c r="P1376" s="36" t="str">
        <f t="shared" si="366"/>
        <v>New Client</v>
      </c>
      <c r="Q1376" s="39" t="str">
        <f t="shared" si="4"/>
        <v>No</v>
      </c>
      <c r="R1376" s="40" t="str">
        <f t="shared" si="5"/>
        <v/>
      </c>
    </row>
    <row r="1377" ht="14.25" customHeight="1" spans="1:18">
      <c r="A1377" s="30" t="s">
        <v>1406</v>
      </c>
      <c r="B1377" s="17">
        <v>998</v>
      </c>
      <c r="C1377" s="17" t="s">
        <v>46</v>
      </c>
      <c r="D1377" s="17" t="s">
        <v>47</v>
      </c>
      <c r="E1377" s="17" t="s">
        <v>1015</v>
      </c>
      <c r="F1377" s="31" t="str">
        <f>VLOOKUP(G1377,'Policy Type'!$A:$B,2,FALSE)</f>
        <v>Others</v>
      </c>
      <c r="G1377" s="17" t="s">
        <v>1016</v>
      </c>
      <c r="H1377" s="32">
        <v>45264</v>
      </c>
      <c r="I1377" s="32">
        <v>45629</v>
      </c>
      <c r="J1377" s="34">
        <v>4971300</v>
      </c>
      <c r="K1377" s="34">
        <f t="shared" si="364"/>
        <v>894834</v>
      </c>
      <c r="L1377" s="34">
        <f t="shared" si="365"/>
        <v>5866134</v>
      </c>
      <c r="M1377" s="17">
        <f>L1377*0.05</f>
        <v>293306.7</v>
      </c>
      <c r="N1377" s="17" t="s">
        <v>52</v>
      </c>
      <c r="O1377" s="35" t="s">
        <v>40</v>
      </c>
      <c r="P1377" s="36" t="str">
        <f t="shared" si="366"/>
        <v>New Client</v>
      </c>
      <c r="Q1377" s="39" t="str">
        <f t="shared" si="4"/>
        <v>No</v>
      </c>
      <c r="R1377" s="40" t="str">
        <f t="shared" si="5"/>
        <v/>
      </c>
    </row>
    <row r="1378" ht="14.25" customHeight="1" spans="1:18">
      <c r="A1378" s="30" t="s">
        <v>1407</v>
      </c>
      <c r="B1378" s="17">
        <v>776</v>
      </c>
      <c r="C1378" s="17" t="s">
        <v>35</v>
      </c>
      <c r="D1378" s="17" t="s">
        <v>36</v>
      </c>
      <c r="E1378" s="17" t="s">
        <v>763</v>
      </c>
      <c r="F1378" s="31" t="str">
        <f>VLOOKUP(G1378,'Policy Type'!$A:$B,2,FALSE)</f>
        <v>Others</v>
      </c>
      <c r="G1378" s="17" t="s">
        <v>791</v>
      </c>
      <c r="H1378" s="32">
        <v>45264</v>
      </c>
      <c r="I1378" s="32">
        <v>45629</v>
      </c>
      <c r="J1378" s="34">
        <v>6569400</v>
      </c>
      <c r="K1378" s="34">
        <f t="shared" si="364"/>
        <v>1182492</v>
      </c>
      <c r="L1378" s="34">
        <f t="shared" si="365"/>
        <v>7751892</v>
      </c>
      <c r="M1378" s="17">
        <f>L1378*0.15</f>
        <v>1162783.8</v>
      </c>
      <c r="N1378" s="17" t="s">
        <v>52</v>
      </c>
      <c r="O1378" s="35" t="s">
        <v>40</v>
      </c>
      <c r="P1378" s="36" t="str">
        <f t="shared" si="366"/>
        <v>Old Client</v>
      </c>
      <c r="Q1378" s="39" t="str">
        <f t="shared" si="4"/>
        <v>Yes</v>
      </c>
      <c r="R1378" s="40" t="str">
        <f t="shared" si="5"/>
        <v>Cross-Sold</v>
      </c>
    </row>
    <row r="1379" ht="14.25" customHeight="1" spans="1:18">
      <c r="A1379" s="30" t="s">
        <v>1408</v>
      </c>
      <c r="B1379" s="17">
        <v>777</v>
      </c>
      <c r="C1379" s="17" t="s">
        <v>46</v>
      </c>
      <c r="D1379" s="17" t="s">
        <v>88</v>
      </c>
      <c r="E1379" s="17" t="s">
        <v>84</v>
      </c>
      <c r="F1379" s="31" t="str">
        <f>VLOOKUP(G1379,'Policy Type'!$A:$B,2,FALSE)</f>
        <v>Liability</v>
      </c>
      <c r="G1379" s="17" t="s">
        <v>58</v>
      </c>
      <c r="H1379" s="32">
        <v>45261</v>
      </c>
      <c r="I1379" s="32">
        <v>45626</v>
      </c>
      <c r="J1379" s="34">
        <v>1416000</v>
      </c>
      <c r="K1379" s="34">
        <f t="shared" si="364"/>
        <v>254880</v>
      </c>
      <c r="L1379" s="34">
        <f t="shared" si="365"/>
        <v>1670880</v>
      </c>
      <c r="M1379" s="17">
        <f t="shared" ref="M1379:M1380" si="378">L1379*0.05</f>
        <v>83544</v>
      </c>
      <c r="N1379" s="17" t="s">
        <v>39</v>
      </c>
      <c r="O1379" s="35" t="s">
        <v>49</v>
      </c>
      <c r="P1379" s="36" t="str">
        <f t="shared" si="366"/>
        <v>Old Client</v>
      </c>
      <c r="Q1379" s="39" t="str">
        <f t="shared" si="4"/>
        <v>Yes</v>
      </c>
      <c r="R1379" s="40" t="str">
        <f t="shared" si="5"/>
        <v/>
      </c>
    </row>
    <row r="1380" ht="14.25" customHeight="1" spans="1:18">
      <c r="A1380" s="30" t="s">
        <v>1409</v>
      </c>
      <c r="B1380" s="17">
        <v>999</v>
      </c>
      <c r="C1380" s="17" t="s">
        <v>46</v>
      </c>
      <c r="D1380" s="17" t="s">
        <v>47</v>
      </c>
      <c r="E1380" s="17" t="s">
        <v>108</v>
      </c>
      <c r="F1380" s="31" t="str">
        <f>VLOOKUP(G1380,'Policy Type'!$A:$B,2,FALSE)</f>
        <v>Liability</v>
      </c>
      <c r="G1380" s="17" t="s">
        <v>105</v>
      </c>
      <c r="H1380" s="32">
        <v>45261</v>
      </c>
      <c r="I1380" s="32">
        <v>45626</v>
      </c>
      <c r="J1380" s="34">
        <v>4484000</v>
      </c>
      <c r="K1380" s="34">
        <f t="shared" si="364"/>
        <v>807120</v>
      </c>
      <c r="L1380" s="34">
        <f t="shared" si="365"/>
        <v>5291120</v>
      </c>
      <c r="M1380" s="17">
        <f t="shared" si="378"/>
        <v>264556</v>
      </c>
      <c r="N1380" s="17" t="s">
        <v>39</v>
      </c>
      <c r="O1380" s="35" t="s">
        <v>49</v>
      </c>
      <c r="P1380" s="36" t="str">
        <f t="shared" si="366"/>
        <v>New Client</v>
      </c>
      <c r="Q1380" s="39" t="str">
        <f t="shared" si="4"/>
        <v>Yes</v>
      </c>
      <c r="R1380" s="40" t="str">
        <f t="shared" si="5"/>
        <v/>
      </c>
    </row>
    <row r="1381" ht="14.25" customHeight="1" spans="1:18">
      <c r="A1381" s="30" t="s">
        <v>1410</v>
      </c>
      <c r="B1381" s="17">
        <v>1000</v>
      </c>
      <c r="C1381" s="17" t="s">
        <v>42</v>
      </c>
      <c r="D1381" s="17" t="s">
        <v>36</v>
      </c>
      <c r="E1381" s="17" t="s">
        <v>108</v>
      </c>
      <c r="F1381" s="31" t="str">
        <f>VLOOKUP(G1381,'Policy Type'!$A:$B,2,FALSE)</f>
        <v>Liability</v>
      </c>
      <c r="G1381" s="17" t="s">
        <v>105</v>
      </c>
      <c r="H1381" s="32">
        <v>45261</v>
      </c>
      <c r="I1381" s="32">
        <v>45626</v>
      </c>
      <c r="J1381" s="34">
        <v>4484000</v>
      </c>
      <c r="K1381" s="34">
        <f t="shared" si="364"/>
        <v>807120</v>
      </c>
      <c r="L1381" s="34">
        <f t="shared" si="365"/>
        <v>5291120</v>
      </c>
      <c r="M1381" s="17">
        <f t="shared" ref="M1381:M1382" si="379">L1381*0.2</f>
        <v>1058224</v>
      </c>
      <c r="N1381" s="17" t="s">
        <v>39</v>
      </c>
      <c r="O1381" s="35" t="s">
        <v>49</v>
      </c>
      <c r="P1381" s="36" t="str">
        <f t="shared" si="366"/>
        <v>New Client</v>
      </c>
      <c r="Q1381" s="39" t="str">
        <f t="shared" si="4"/>
        <v>Yes</v>
      </c>
      <c r="R1381" s="40" t="str">
        <f t="shared" si="5"/>
        <v/>
      </c>
    </row>
    <row r="1382" ht="14.25" customHeight="1" spans="1:18">
      <c r="A1382" s="30" t="s">
        <v>1411</v>
      </c>
      <c r="B1382" s="17">
        <v>1001</v>
      </c>
      <c r="C1382" s="17" t="s">
        <v>42</v>
      </c>
      <c r="D1382" s="17" t="s">
        <v>36</v>
      </c>
      <c r="E1382" s="17" t="s">
        <v>84</v>
      </c>
      <c r="F1382" s="31" t="str">
        <f>VLOOKUP(G1382,'Policy Type'!$A:$B,2,FALSE)</f>
        <v>Liability</v>
      </c>
      <c r="G1382" s="17" t="s">
        <v>58</v>
      </c>
      <c r="H1382" s="32">
        <v>45261</v>
      </c>
      <c r="I1382" s="32">
        <v>45626</v>
      </c>
      <c r="J1382" s="34">
        <v>743400</v>
      </c>
      <c r="K1382" s="34">
        <f t="shared" si="364"/>
        <v>133812</v>
      </c>
      <c r="L1382" s="34">
        <f t="shared" si="365"/>
        <v>877212</v>
      </c>
      <c r="M1382" s="17">
        <f t="shared" si="379"/>
        <v>175442.4</v>
      </c>
      <c r="N1382" s="17" t="s">
        <v>39</v>
      </c>
      <c r="O1382" s="35" t="s">
        <v>49</v>
      </c>
      <c r="P1382" s="36" t="str">
        <f t="shared" si="366"/>
        <v>New Client</v>
      </c>
      <c r="Q1382" s="39" t="str">
        <f t="shared" si="4"/>
        <v>Yes</v>
      </c>
      <c r="R1382" s="40" t="str">
        <f t="shared" si="5"/>
        <v/>
      </c>
    </row>
    <row r="1383" ht="14.25" customHeight="1" spans="1:18">
      <c r="A1383" s="30" t="s">
        <v>1412</v>
      </c>
      <c r="B1383" s="17">
        <v>1002</v>
      </c>
      <c r="C1383" s="17" t="s">
        <v>46</v>
      </c>
      <c r="D1383" s="17" t="s">
        <v>47</v>
      </c>
      <c r="E1383" s="17" t="s">
        <v>780</v>
      </c>
      <c r="F1383" s="31" t="str">
        <f>VLOOKUP(G1383,'Policy Type'!$A:$B,2,FALSE)</f>
        <v>Others</v>
      </c>
      <c r="G1383" s="17" t="s">
        <v>154</v>
      </c>
      <c r="H1383" s="32">
        <v>45263</v>
      </c>
      <c r="I1383" s="32">
        <v>45628</v>
      </c>
      <c r="J1383" s="34">
        <v>3561900</v>
      </c>
      <c r="K1383" s="34">
        <f t="shared" si="364"/>
        <v>641142</v>
      </c>
      <c r="L1383" s="34">
        <f t="shared" si="365"/>
        <v>4203042</v>
      </c>
      <c r="M1383" s="17">
        <f>L1383*0.05</f>
        <v>210152.1</v>
      </c>
      <c r="N1383" s="17" t="s">
        <v>52</v>
      </c>
      <c r="O1383" s="35" t="s">
        <v>40</v>
      </c>
      <c r="P1383" s="36" t="str">
        <f t="shared" si="366"/>
        <v>New Client</v>
      </c>
      <c r="Q1383" s="39" t="str">
        <f t="shared" si="4"/>
        <v>No</v>
      </c>
      <c r="R1383" s="40" t="str">
        <f t="shared" si="5"/>
        <v/>
      </c>
    </row>
    <row r="1384" ht="14.25" customHeight="1" spans="1:18">
      <c r="A1384" s="30" t="s">
        <v>1413</v>
      </c>
      <c r="B1384" s="17">
        <v>1003</v>
      </c>
      <c r="C1384" s="17" t="s">
        <v>35</v>
      </c>
      <c r="D1384" s="17" t="s">
        <v>36</v>
      </c>
      <c r="E1384" s="17" t="s">
        <v>43</v>
      </c>
      <c r="F1384" s="31" t="str">
        <f>VLOOKUP(G1384,'Policy Type'!$A:$B,2,FALSE)</f>
        <v>Others</v>
      </c>
      <c r="G1384" s="17" t="s">
        <v>232</v>
      </c>
      <c r="H1384" s="32">
        <v>45278</v>
      </c>
      <c r="I1384" s="32">
        <v>45643</v>
      </c>
      <c r="J1384" s="34">
        <v>1030400</v>
      </c>
      <c r="K1384" s="34">
        <f t="shared" si="364"/>
        <v>185472</v>
      </c>
      <c r="L1384" s="34">
        <f t="shared" si="365"/>
        <v>1215872</v>
      </c>
      <c r="M1384" s="17">
        <f t="shared" ref="M1384:M1386" si="380">L1384*0.15</f>
        <v>182380.8</v>
      </c>
      <c r="N1384" s="17" t="s">
        <v>52</v>
      </c>
      <c r="O1384" s="35" t="s">
        <v>53</v>
      </c>
      <c r="P1384" s="36" t="str">
        <f t="shared" si="366"/>
        <v>New Client</v>
      </c>
      <c r="Q1384" s="39" t="str">
        <f t="shared" si="4"/>
        <v>No</v>
      </c>
      <c r="R1384" s="40" t="str">
        <f t="shared" si="5"/>
        <v/>
      </c>
    </row>
    <row r="1385" ht="14.25" customHeight="1" spans="1:18">
      <c r="A1385" s="30" t="s">
        <v>1414</v>
      </c>
      <c r="B1385" s="17">
        <v>1004</v>
      </c>
      <c r="C1385" s="17" t="s">
        <v>42</v>
      </c>
      <c r="D1385" s="17" t="s">
        <v>36</v>
      </c>
      <c r="E1385" s="17" t="s">
        <v>43</v>
      </c>
      <c r="F1385" s="31" t="str">
        <f>VLOOKUP(G1385,'Policy Type'!$A:$B,2,FALSE)</f>
        <v>Others</v>
      </c>
      <c r="G1385" s="17" t="s">
        <v>189</v>
      </c>
      <c r="H1385" s="32">
        <v>45274</v>
      </c>
      <c r="I1385" s="32">
        <v>45639</v>
      </c>
      <c r="J1385" s="34">
        <v>508400</v>
      </c>
      <c r="K1385" s="34">
        <f t="shared" si="364"/>
        <v>91512</v>
      </c>
      <c r="L1385" s="34">
        <f t="shared" si="365"/>
        <v>599912</v>
      </c>
      <c r="M1385" s="17">
        <f t="shared" si="380"/>
        <v>89986.8</v>
      </c>
      <c r="N1385" s="17" t="s">
        <v>52</v>
      </c>
      <c r="O1385" s="35" t="s">
        <v>53</v>
      </c>
      <c r="P1385" s="36" t="str">
        <f t="shared" si="366"/>
        <v>New Client</v>
      </c>
      <c r="Q1385" s="39" t="str">
        <f t="shared" si="4"/>
        <v>No</v>
      </c>
      <c r="R1385" s="40" t="str">
        <f t="shared" si="5"/>
        <v/>
      </c>
    </row>
    <row r="1386" ht="14.25" customHeight="1" spans="1:18">
      <c r="A1386" s="30" t="s">
        <v>1415</v>
      </c>
      <c r="B1386" s="17">
        <v>1005</v>
      </c>
      <c r="C1386" s="17" t="s">
        <v>57</v>
      </c>
      <c r="D1386" s="17" t="s">
        <v>36</v>
      </c>
      <c r="E1386" s="17" t="s">
        <v>43</v>
      </c>
      <c r="F1386" s="31" t="str">
        <f>VLOOKUP(G1386,'Policy Type'!$A:$B,2,FALSE)</f>
        <v>Others</v>
      </c>
      <c r="G1386" s="17" t="s">
        <v>232</v>
      </c>
      <c r="H1386" s="32">
        <v>45265</v>
      </c>
      <c r="I1386" s="32">
        <v>45630</v>
      </c>
      <c r="J1386" s="34">
        <v>1750800</v>
      </c>
      <c r="K1386" s="34">
        <f t="shared" si="364"/>
        <v>315144</v>
      </c>
      <c r="L1386" s="34">
        <f t="shared" si="365"/>
        <v>2065944</v>
      </c>
      <c r="M1386" s="17">
        <f t="shared" si="380"/>
        <v>309891.6</v>
      </c>
      <c r="N1386" s="17" t="s">
        <v>52</v>
      </c>
      <c r="O1386" s="35" t="s">
        <v>53</v>
      </c>
      <c r="P1386" s="36" t="str">
        <f t="shared" si="366"/>
        <v>Old Client</v>
      </c>
      <c r="Q1386" s="39" t="str">
        <f t="shared" si="4"/>
        <v>Yes</v>
      </c>
      <c r="R1386" s="40" t="str">
        <f t="shared" si="5"/>
        <v>Cross-Sold</v>
      </c>
    </row>
    <row r="1387" ht="14.25" customHeight="1" spans="1:18">
      <c r="A1387" s="30" t="s">
        <v>1416</v>
      </c>
      <c r="B1387" s="17">
        <v>1005</v>
      </c>
      <c r="C1387" s="17" t="s">
        <v>35</v>
      </c>
      <c r="D1387" s="17" t="s">
        <v>36</v>
      </c>
      <c r="E1387" s="17" t="s">
        <v>37</v>
      </c>
      <c r="F1387" s="31" t="str">
        <f>VLOOKUP(G1387,'Policy Type'!$A:$B,2,FALSE)</f>
        <v>Liability</v>
      </c>
      <c r="G1387" s="17" t="s">
        <v>38</v>
      </c>
      <c r="H1387" s="32">
        <v>45261</v>
      </c>
      <c r="I1387" s="32">
        <v>45291</v>
      </c>
      <c r="J1387" s="34">
        <v>98100</v>
      </c>
      <c r="K1387" s="34">
        <f t="shared" si="364"/>
        <v>17658</v>
      </c>
      <c r="L1387" s="34">
        <f t="shared" si="365"/>
        <v>115758</v>
      </c>
      <c r="M1387" s="17">
        <f t="shared" ref="M1387:M1391" si="381">L1387*0.2</f>
        <v>23151.6</v>
      </c>
      <c r="N1387" s="17" t="s">
        <v>39</v>
      </c>
      <c r="O1387" s="35" t="s">
        <v>49</v>
      </c>
      <c r="P1387" s="36" t="str">
        <f t="shared" si="366"/>
        <v>Old Client</v>
      </c>
      <c r="Q1387" s="39" t="str">
        <f t="shared" si="4"/>
        <v>Yes</v>
      </c>
      <c r="R1387" s="40" t="str">
        <f t="shared" si="5"/>
        <v/>
      </c>
    </row>
    <row r="1388" ht="14.25" customHeight="1" spans="1:18">
      <c r="A1388" s="30" t="s">
        <v>1417</v>
      </c>
      <c r="B1388" s="17">
        <v>1006</v>
      </c>
      <c r="C1388" s="17" t="s">
        <v>57</v>
      </c>
      <c r="D1388" s="17" t="s">
        <v>36</v>
      </c>
      <c r="E1388" s="17" t="s">
        <v>37</v>
      </c>
      <c r="F1388" s="31" t="str">
        <f>VLOOKUP(G1388,'Policy Type'!$A:$B,2,FALSE)</f>
        <v>Liability</v>
      </c>
      <c r="G1388" s="17" t="s">
        <v>38</v>
      </c>
      <c r="H1388" s="32">
        <v>45261</v>
      </c>
      <c r="I1388" s="32">
        <v>45382</v>
      </c>
      <c r="J1388" s="34">
        <v>106200</v>
      </c>
      <c r="K1388" s="34">
        <f t="shared" si="364"/>
        <v>19116</v>
      </c>
      <c r="L1388" s="34">
        <f t="shared" si="365"/>
        <v>125316</v>
      </c>
      <c r="M1388" s="17">
        <f t="shared" si="381"/>
        <v>25063.2</v>
      </c>
      <c r="N1388" s="17" t="s">
        <v>39</v>
      </c>
      <c r="O1388" s="35" t="s">
        <v>49</v>
      </c>
      <c r="P1388" s="36" t="str">
        <f t="shared" si="366"/>
        <v>Old Client</v>
      </c>
      <c r="Q1388" s="39" t="str">
        <f t="shared" si="4"/>
        <v>Yes</v>
      </c>
      <c r="R1388" s="40" t="str">
        <f t="shared" si="5"/>
        <v/>
      </c>
    </row>
    <row r="1389" ht="14.25" customHeight="1" spans="1:18">
      <c r="A1389" s="30" t="s">
        <v>1418</v>
      </c>
      <c r="B1389" s="17">
        <v>1008</v>
      </c>
      <c r="C1389" s="17" t="s">
        <v>57</v>
      </c>
      <c r="D1389" s="17" t="s">
        <v>36</v>
      </c>
      <c r="E1389" s="17" t="s">
        <v>780</v>
      </c>
      <c r="F1389" s="31" t="str">
        <f>VLOOKUP(G1389,'Policy Type'!$A:$B,2,FALSE)</f>
        <v>Liability</v>
      </c>
      <c r="G1389" s="17" t="s">
        <v>38</v>
      </c>
      <c r="H1389" s="32">
        <v>45261</v>
      </c>
      <c r="I1389" s="32">
        <v>45443</v>
      </c>
      <c r="J1389" s="34">
        <v>270800</v>
      </c>
      <c r="K1389" s="34">
        <f t="shared" si="364"/>
        <v>48744</v>
      </c>
      <c r="L1389" s="34">
        <f t="shared" si="365"/>
        <v>319544</v>
      </c>
      <c r="M1389" s="17">
        <f t="shared" si="381"/>
        <v>63908.8</v>
      </c>
      <c r="N1389" s="17" t="s">
        <v>39</v>
      </c>
      <c r="O1389" s="35" t="s">
        <v>49</v>
      </c>
      <c r="P1389" s="36" t="str">
        <f t="shared" si="366"/>
        <v>Old Client</v>
      </c>
      <c r="Q1389" s="39" t="str">
        <f t="shared" si="4"/>
        <v>Yes</v>
      </c>
      <c r="R1389" s="40" t="str">
        <f t="shared" si="5"/>
        <v/>
      </c>
    </row>
    <row r="1390" ht="14.25" customHeight="1" spans="1:18">
      <c r="A1390" s="30" t="s">
        <v>1419</v>
      </c>
      <c r="B1390" s="17">
        <v>1009</v>
      </c>
      <c r="C1390" s="17" t="s">
        <v>57</v>
      </c>
      <c r="D1390" s="17" t="s">
        <v>36</v>
      </c>
      <c r="E1390" s="17" t="s">
        <v>780</v>
      </c>
      <c r="F1390" s="31" t="str">
        <f>VLOOKUP(G1390,'Policy Type'!$A:$B,2,FALSE)</f>
        <v>Liability</v>
      </c>
      <c r="G1390" s="17" t="s">
        <v>38</v>
      </c>
      <c r="H1390" s="32">
        <v>45265</v>
      </c>
      <c r="I1390" s="32">
        <v>45295</v>
      </c>
      <c r="J1390" s="34">
        <v>204000</v>
      </c>
      <c r="K1390" s="34">
        <f t="shared" si="364"/>
        <v>36720</v>
      </c>
      <c r="L1390" s="34">
        <f t="shared" si="365"/>
        <v>240720</v>
      </c>
      <c r="M1390" s="17">
        <f t="shared" si="381"/>
        <v>48144</v>
      </c>
      <c r="N1390" s="17" t="s">
        <v>39</v>
      </c>
      <c r="O1390" s="35" t="s">
        <v>49</v>
      </c>
      <c r="P1390" s="36" t="str">
        <f t="shared" si="366"/>
        <v>Old Client</v>
      </c>
      <c r="Q1390" s="39" t="str">
        <f t="shared" si="4"/>
        <v>Yes</v>
      </c>
      <c r="R1390" s="40" t="str">
        <f t="shared" si="5"/>
        <v/>
      </c>
    </row>
    <row r="1391" ht="14.25" customHeight="1" spans="1:18">
      <c r="A1391" s="30" t="s">
        <v>1420</v>
      </c>
      <c r="B1391" s="17">
        <v>1010</v>
      </c>
      <c r="C1391" s="17" t="s">
        <v>57</v>
      </c>
      <c r="D1391" s="17" t="s">
        <v>36</v>
      </c>
      <c r="E1391" s="17" t="s">
        <v>84</v>
      </c>
      <c r="F1391" s="31" t="str">
        <f>VLOOKUP(G1391,'Policy Type'!$A:$B,2,FALSE)</f>
        <v>Liability</v>
      </c>
      <c r="G1391" s="17" t="s">
        <v>86</v>
      </c>
      <c r="H1391" s="32">
        <v>45261</v>
      </c>
      <c r="I1391" s="32">
        <v>45626</v>
      </c>
      <c r="J1391" s="34">
        <v>3540000</v>
      </c>
      <c r="K1391" s="34">
        <f t="shared" si="364"/>
        <v>637200</v>
      </c>
      <c r="L1391" s="34">
        <f t="shared" si="365"/>
        <v>4177200</v>
      </c>
      <c r="M1391" s="17">
        <f t="shared" si="381"/>
        <v>835440</v>
      </c>
      <c r="N1391" s="17" t="s">
        <v>39</v>
      </c>
      <c r="O1391" s="35" t="s">
        <v>49</v>
      </c>
      <c r="P1391" s="36" t="str">
        <f t="shared" si="366"/>
        <v>New Client</v>
      </c>
      <c r="Q1391" s="39" t="str">
        <f t="shared" si="4"/>
        <v>Yes</v>
      </c>
      <c r="R1391" s="40" t="str">
        <f t="shared" si="5"/>
        <v/>
      </c>
    </row>
    <row r="1392" ht="14.25" customHeight="1" spans="1:18">
      <c r="A1392" s="30" t="s">
        <v>1421</v>
      </c>
      <c r="B1392" s="17">
        <v>1011</v>
      </c>
      <c r="C1392" s="17" t="s">
        <v>46</v>
      </c>
      <c r="D1392" s="17" t="s">
        <v>66</v>
      </c>
      <c r="E1392" s="17" t="s">
        <v>84</v>
      </c>
      <c r="F1392" s="31" t="str">
        <f>VLOOKUP(G1392,'Policy Type'!$A:$B,2,FALSE)</f>
        <v>Liability</v>
      </c>
      <c r="G1392" s="17" t="s">
        <v>101</v>
      </c>
      <c r="H1392" s="32">
        <v>45261</v>
      </c>
      <c r="I1392" s="32">
        <v>45626</v>
      </c>
      <c r="J1392" s="34">
        <v>1180000</v>
      </c>
      <c r="K1392" s="34">
        <f t="shared" si="364"/>
        <v>212400</v>
      </c>
      <c r="L1392" s="34">
        <f t="shared" si="365"/>
        <v>1392400</v>
      </c>
      <c r="M1392" s="17">
        <f>L1392*0.05</f>
        <v>69620</v>
      </c>
      <c r="N1392" s="17" t="s">
        <v>39</v>
      </c>
      <c r="O1392" s="35" t="s">
        <v>49</v>
      </c>
      <c r="P1392" s="36" t="str">
        <f t="shared" si="366"/>
        <v>Old Client</v>
      </c>
      <c r="Q1392" s="39" t="str">
        <f t="shared" si="4"/>
        <v>Yes</v>
      </c>
      <c r="R1392" s="40" t="str">
        <f t="shared" si="5"/>
        <v/>
      </c>
    </row>
    <row r="1393" ht="14.25" customHeight="1" spans="1:18">
      <c r="A1393" s="30" t="s">
        <v>1422</v>
      </c>
      <c r="B1393" s="17">
        <v>1012</v>
      </c>
      <c r="C1393" s="17" t="s">
        <v>35</v>
      </c>
      <c r="D1393" s="17" t="s">
        <v>36</v>
      </c>
      <c r="E1393" s="17" t="s">
        <v>108</v>
      </c>
      <c r="F1393" s="31" t="str">
        <f>VLOOKUP(G1393,'Policy Type'!$A:$B,2,FALSE)</f>
        <v>Liability</v>
      </c>
      <c r="G1393" s="17" t="s">
        <v>105</v>
      </c>
      <c r="H1393" s="32">
        <v>45261</v>
      </c>
      <c r="I1393" s="32">
        <v>45626</v>
      </c>
      <c r="J1393" s="34">
        <v>4956000</v>
      </c>
      <c r="K1393" s="34">
        <f t="shared" si="364"/>
        <v>892080</v>
      </c>
      <c r="L1393" s="34">
        <f t="shared" si="365"/>
        <v>5848080</v>
      </c>
      <c r="M1393" s="17">
        <f>L1393*0.2</f>
        <v>1169616</v>
      </c>
      <c r="N1393" s="17" t="s">
        <v>39</v>
      </c>
      <c r="O1393" s="35" t="s">
        <v>49</v>
      </c>
      <c r="P1393" s="36" t="str">
        <f t="shared" si="366"/>
        <v>Old Client</v>
      </c>
      <c r="Q1393" s="39" t="str">
        <f t="shared" si="4"/>
        <v>Yes</v>
      </c>
      <c r="R1393" s="40" t="str">
        <f t="shared" si="5"/>
        <v/>
      </c>
    </row>
    <row r="1394" ht="14.25" customHeight="1" spans="1:18">
      <c r="A1394" s="30" t="s">
        <v>1423</v>
      </c>
      <c r="B1394" s="17">
        <v>1012</v>
      </c>
      <c r="C1394" s="17" t="s">
        <v>46</v>
      </c>
      <c r="D1394" s="17" t="s">
        <v>76</v>
      </c>
      <c r="E1394" s="17" t="s">
        <v>43</v>
      </c>
      <c r="F1394" s="31" t="str">
        <f>VLOOKUP(G1394,'Policy Type'!$A:$B,2,FALSE)</f>
        <v>Liability</v>
      </c>
      <c r="G1394" s="17" t="s">
        <v>86</v>
      </c>
      <c r="H1394" s="32">
        <v>45262</v>
      </c>
      <c r="I1394" s="32">
        <v>45627</v>
      </c>
      <c r="J1394" s="34">
        <v>342200</v>
      </c>
      <c r="K1394" s="34">
        <f t="shared" si="364"/>
        <v>61596</v>
      </c>
      <c r="L1394" s="34">
        <f t="shared" si="365"/>
        <v>403796</v>
      </c>
      <c r="M1394" s="17">
        <f>L1394*0.05</f>
        <v>20189.8</v>
      </c>
      <c r="N1394" s="17" t="s">
        <v>39</v>
      </c>
      <c r="O1394" s="35" t="s">
        <v>49</v>
      </c>
      <c r="P1394" s="36" t="str">
        <f t="shared" si="366"/>
        <v>Old Client</v>
      </c>
      <c r="Q1394" s="39" t="str">
        <f t="shared" si="4"/>
        <v>Yes</v>
      </c>
      <c r="R1394" s="40" t="str">
        <f t="shared" si="5"/>
        <v/>
      </c>
    </row>
    <row r="1395" ht="14.25" customHeight="1" spans="1:18">
      <c r="A1395" s="30" t="s">
        <v>1424</v>
      </c>
      <c r="B1395" s="17">
        <v>1012</v>
      </c>
      <c r="C1395" s="17" t="s">
        <v>57</v>
      </c>
      <c r="D1395" s="17" t="s">
        <v>36</v>
      </c>
      <c r="E1395" s="17" t="s">
        <v>37</v>
      </c>
      <c r="F1395" s="31" t="str">
        <f>VLOOKUP(G1395,'Policy Type'!$A:$B,2,FALSE)</f>
        <v>Liability</v>
      </c>
      <c r="G1395" s="17" t="s">
        <v>38</v>
      </c>
      <c r="H1395" s="32">
        <v>45261</v>
      </c>
      <c r="I1395" s="32">
        <v>45351</v>
      </c>
      <c r="J1395" s="34">
        <v>96500</v>
      </c>
      <c r="K1395" s="34">
        <f t="shared" si="364"/>
        <v>17370</v>
      </c>
      <c r="L1395" s="34">
        <f t="shared" si="365"/>
        <v>113870</v>
      </c>
      <c r="M1395" s="17">
        <f>L1395*0.2</f>
        <v>22774</v>
      </c>
      <c r="N1395" s="17" t="s">
        <v>39</v>
      </c>
      <c r="O1395" s="35" t="s">
        <v>49</v>
      </c>
      <c r="P1395" s="36" t="str">
        <f t="shared" si="366"/>
        <v>Old Client</v>
      </c>
      <c r="Q1395" s="39" t="str">
        <f t="shared" si="4"/>
        <v>Yes</v>
      </c>
      <c r="R1395" s="40" t="str">
        <f t="shared" si="5"/>
        <v/>
      </c>
    </row>
    <row r="1396" ht="14.25" customHeight="1" spans="1:18">
      <c r="A1396" s="30" t="s">
        <v>1425</v>
      </c>
      <c r="B1396" s="17">
        <v>1013</v>
      </c>
      <c r="C1396" s="17" t="s">
        <v>46</v>
      </c>
      <c r="D1396" s="17" t="s">
        <v>47</v>
      </c>
      <c r="E1396" s="17" t="s">
        <v>78</v>
      </c>
      <c r="F1396" s="31" t="str">
        <f>VLOOKUP(G1396,'Policy Type'!$A:$B,2,FALSE)</f>
        <v>Liability</v>
      </c>
      <c r="G1396" s="17" t="s">
        <v>536</v>
      </c>
      <c r="H1396" s="32">
        <v>45261</v>
      </c>
      <c r="I1396" s="32">
        <v>45413</v>
      </c>
      <c r="J1396" s="34">
        <v>25000</v>
      </c>
      <c r="K1396" s="34">
        <f t="shared" si="364"/>
        <v>4500</v>
      </c>
      <c r="L1396" s="34">
        <f t="shared" si="365"/>
        <v>29500</v>
      </c>
      <c r="M1396" s="17">
        <f>L1396*0.05</f>
        <v>1475</v>
      </c>
      <c r="N1396" s="17" t="s">
        <v>39</v>
      </c>
      <c r="O1396" s="35" t="s">
        <v>49</v>
      </c>
      <c r="P1396" s="36" t="str">
        <f t="shared" si="366"/>
        <v>New Client</v>
      </c>
      <c r="Q1396" s="39" t="str">
        <f t="shared" si="4"/>
        <v>Yes</v>
      </c>
      <c r="R1396" s="40" t="str">
        <f t="shared" si="5"/>
        <v/>
      </c>
    </row>
    <row r="1397" ht="14.25" customHeight="1" spans="1:18">
      <c r="A1397" s="30" t="s">
        <v>1426</v>
      </c>
      <c r="B1397" s="17">
        <v>1014</v>
      </c>
      <c r="C1397" s="17" t="s">
        <v>57</v>
      </c>
      <c r="D1397" s="17" t="s">
        <v>36</v>
      </c>
      <c r="E1397" s="17" t="s">
        <v>132</v>
      </c>
      <c r="F1397" s="31" t="str">
        <f>VLOOKUP(G1397,'Policy Type'!$A:$B,2,FALSE)</f>
        <v>Others</v>
      </c>
      <c r="G1397" s="17" t="s">
        <v>437</v>
      </c>
      <c r="H1397" s="32">
        <v>45282</v>
      </c>
      <c r="I1397" s="32">
        <v>45647</v>
      </c>
      <c r="J1397" s="34">
        <v>1726300</v>
      </c>
      <c r="K1397" s="34">
        <f t="shared" si="364"/>
        <v>310734</v>
      </c>
      <c r="L1397" s="34">
        <f t="shared" si="365"/>
        <v>2037034</v>
      </c>
      <c r="M1397" s="17">
        <f t="shared" ref="M1397:M1398" si="382">L1397*0.15</f>
        <v>305555.1</v>
      </c>
      <c r="N1397" s="17" t="s">
        <v>52</v>
      </c>
      <c r="O1397" s="35" t="s">
        <v>40</v>
      </c>
      <c r="P1397" s="36" t="str">
        <f t="shared" si="366"/>
        <v>Old Client</v>
      </c>
      <c r="Q1397" s="39" t="str">
        <f t="shared" si="4"/>
        <v>Yes</v>
      </c>
      <c r="R1397" s="40" t="str">
        <f t="shared" si="5"/>
        <v>Cross-Sold</v>
      </c>
    </row>
    <row r="1398" ht="14.25" customHeight="1" spans="1:18">
      <c r="A1398" s="30" t="s">
        <v>1427</v>
      </c>
      <c r="B1398" s="17">
        <v>1015</v>
      </c>
      <c r="C1398" s="17" t="s">
        <v>35</v>
      </c>
      <c r="D1398" s="17" t="s">
        <v>36</v>
      </c>
      <c r="E1398" s="17" t="s">
        <v>43</v>
      </c>
      <c r="F1398" s="31" t="str">
        <f>VLOOKUP(G1398,'Policy Type'!$A:$B,2,FALSE)</f>
        <v>Others</v>
      </c>
      <c r="G1398" s="17" t="s">
        <v>212</v>
      </c>
      <c r="H1398" s="32">
        <v>45261</v>
      </c>
      <c r="I1398" s="32">
        <v>45626</v>
      </c>
      <c r="J1398" s="34">
        <v>1546000</v>
      </c>
      <c r="K1398" s="34">
        <f t="shared" si="364"/>
        <v>278280</v>
      </c>
      <c r="L1398" s="34">
        <f t="shared" si="365"/>
        <v>1824280</v>
      </c>
      <c r="M1398" s="17">
        <f t="shared" si="382"/>
        <v>273642</v>
      </c>
      <c r="N1398" s="17" t="s">
        <v>39</v>
      </c>
      <c r="O1398" s="35" t="s">
        <v>49</v>
      </c>
      <c r="P1398" s="36" t="str">
        <f t="shared" si="366"/>
        <v>New Client</v>
      </c>
      <c r="Q1398" s="39" t="str">
        <f t="shared" si="4"/>
        <v>No</v>
      </c>
      <c r="R1398" s="40" t="str">
        <f t="shared" si="5"/>
        <v/>
      </c>
    </row>
    <row r="1399" ht="14.25" customHeight="1" spans="1:18">
      <c r="A1399" s="30" t="s">
        <v>1428</v>
      </c>
      <c r="B1399" s="17">
        <v>1016</v>
      </c>
      <c r="C1399" s="17" t="s">
        <v>42</v>
      </c>
      <c r="D1399" s="17" t="s">
        <v>36</v>
      </c>
      <c r="E1399" s="17" t="s">
        <v>43</v>
      </c>
      <c r="F1399" s="31" t="str">
        <f>VLOOKUP(G1399,'Policy Type'!$A:$B,2,FALSE)</f>
        <v>P&amp;C</v>
      </c>
      <c r="G1399" s="17" t="s">
        <v>44</v>
      </c>
      <c r="H1399" s="32">
        <v>45261</v>
      </c>
      <c r="I1399" s="32">
        <v>45626</v>
      </c>
      <c r="J1399" s="34">
        <v>149900</v>
      </c>
      <c r="K1399" s="34">
        <f t="shared" si="364"/>
        <v>26982</v>
      </c>
      <c r="L1399" s="34">
        <f t="shared" si="365"/>
        <v>176882</v>
      </c>
      <c r="M1399" s="17">
        <f t="shared" ref="M1399:M1404" si="383">L1399*0.2</f>
        <v>35376.4</v>
      </c>
      <c r="N1399" s="17" t="s">
        <v>39</v>
      </c>
      <c r="O1399" s="35" t="s">
        <v>49</v>
      </c>
      <c r="P1399" s="36" t="str">
        <f t="shared" si="366"/>
        <v>New Client</v>
      </c>
      <c r="Q1399" s="39" t="str">
        <f t="shared" si="4"/>
        <v>No</v>
      </c>
      <c r="R1399" s="40" t="str">
        <f t="shared" si="5"/>
        <v/>
      </c>
    </row>
    <row r="1400" ht="14.25" customHeight="1" spans="1:18">
      <c r="A1400" s="30" t="s">
        <v>1429</v>
      </c>
      <c r="B1400" s="17">
        <v>1017</v>
      </c>
      <c r="C1400" s="17" t="s">
        <v>42</v>
      </c>
      <c r="D1400" s="17" t="s">
        <v>36</v>
      </c>
      <c r="E1400" s="17" t="s">
        <v>37</v>
      </c>
      <c r="F1400" s="31" t="str">
        <f>VLOOKUP(G1400,'Policy Type'!$A:$B,2,FALSE)</f>
        <v>Liability</v>
      </c>
      <c r="G1400" s="17" t="s">
        <v>38</v>
      </c>
      <c r="H1400" s="32">
        <v>45261</v>
      </c>
      <c r="I1400" s="32">
        <v>45291</v>
      </c>
      <c r="J1400" s="34">
        <v>75000</v>
      </c>
      <c r="K1400" s="34">
        <f t="shared" si="364"/>
        <v>13500</v>
      </c>
      <c r="L1400" s="34">
        <f t="shared" si="365"/>
        <v>88500</v>
      </c>
      <c r="M1400" s="17">
        <f t="shared" si="383"/>
        <v>17700</v>
      </c>
      <c r="N1400" s="17" t="s">
        <v>39</v>
      </c>
      <c r="O1400" s="35" t="s">
        <v>49</v>
      </c>
      <c r="P1400" s="36" t="str">
        <f t="shared" si="366"/>
        <v>Old Client</v>
      </c>
      <c r="Q1400" s="39" t="str">
        <f t="shared" si="4"/>
        <v>Yes</v>
      </c>
      <c r="R1400" s="40" t="str">
        <f t="shared" si="5"/>
        <v/>
      </c>
    </row>
    <row r="1401" ht="14.25" customHeight="1" spans="1:18">
      <c r="A1401" s="30" t="s">
        <v>1430</v>
      </c>
      <c r="B1401" s="17">
        <v>1017</v>
      </c>
      <c r="C1401" s="17" t="s">
        <v>57</v>
      </c>
      <c r="D1401" s="17" t="s">
        <v>36</v>
      </c>
      <c r="E1401" s="17" t="s">
        <v>37</v>
      </c>
      <c r="F1401" s="31" t="str">
        <f>VLOOKUP(G1401,'Policy Type'!$A:$B,2,FALSE)</f>
        <v>Liability</v>
      </c>
      <c r="G1401" s="17" t="s">
        <v>38</v>
      </c>
      <c r="H1401" s="32">
        <v>45261</v>
      </c>
      <c r="I1401" s="32">
        <v>45473</v>
      </c>
      <c r="J1401" s="34">
        <v>201200</v>
      </c>
      <c r="K1401" s="34">
        <f t="shared" si="364"/>
        <v>36216</v>
      </c>
      <c r="L1401" s="34">
        <f t="shared" si="365"/>
        <v>237416</v>
      </c>
      <c r="M1401" s="17">
        <f t="shared" si="383"/>
        <v>47483.2</v>
      </c>
      <c r="N1401" s="17" t="s">
        <v>39</v>
      </c>
      <c r="O1401" s="35" t="s">
        <v>49</v>
      </c>
      <c r="P1401" s="36" t="str">
        <f t="shared" si="366"/>
        <v>Old Client</v>
      </c>
      <c r="Q1401" s="39" t="str">
        <f t="shared" si="4"/>
        <v>Yes</v>
      </c>
      <c r="R1401" s="40" t="str">
        <f t="shared" si="5"/>
        <v/>
      </c>
    </row>
    <row r="1402" ht="14.25" customHeight="1" spans="1:18">
      <c r="A1402" s="30" t="s">
        <v>1431</v>
      </c>
      <c r="B1402" s="17">
        <v>1018</v>
      </c>
      <c r="C1402" s="17" t="s">
        <v>35</v>
      </c>
      <c r="D1402" s="17" t="s">
        <v>36</v>
      </c>
      <c r="E1402" s="17" t="s">
        <v>37</v>
      </c>
      <c r="F1402" s="31" t="str">
        <f>VLOOKUP(G1402,'Policy Type'!$A:$B,2,FALSE)</f>
        <v>Liability</v>
      </c>
      <c r="G1402" s="17" t="s">
        <v>38</v>
      </c>
      <c r="H1402" s="32">
        <v>45261</v>
      </c>
      <c r="I1402" s="32">
        <v>45626</v>
      </c>
      <c r="J1402" s="34">
        <v>651000</v>
      </c>
      <c r="K1402" s="34">
        <f t="shared" si="364"/>
        <v>117180</v>
      </c>
      <c r="L1402" s="34">
        <f t="shared" si="365"/>
        <v>768180</v>
      </c>
      <c r="M1402" s="17">
        <f t="shared" si="383"/>
        <v>153636</v>
      </c>
      <c r="N1402" s="17" t="s">
        <v>39</v>
      </c>
      <c r="O1402" s="35" t="s">
        <v>49</v>
      </c>
      <c r="P1402" s="36" t="str">
        <f t="shared" si="366"/>
        <v>New Client</v>
      </c>
      <c r="Q1402" s="39" t="str">
        <f t="shared" si="4"/>
        <v>Yes</v>
      </c>
      <c r="R1402" s="40" t="str">
        <f t="shared" si="5"/>
        <v/>
      </c>
    </row>
    <row r="1403" ht="14.25" customHeight="1" spans="1:18">
      <c r="A1403" s="30" t="s">
        <v>1432</v>
      </c>
      <c r="B1403" s="17">
        <v>1019</v>
      </c>
      <c r="C1403" s="17" t="s">
        <v>57</v>
      </c>
      <c r="D1403" s="17" t="s">
        <v>36</v>
      </c>
      <c r="E1403" s="17" t="s">
        <v>37</v>
      </c>
      <c r="F1403" s="31" t="str">
        <f>VLOOKUP(G1403,'Policy Type'!$A:$B,2,FALSE)</f>
        <v>Liability</v>
      </c>
      <c r="G1403" s="17" t="s">
        <v>38</v>
      </c>
      <c r="H1403" s="32">
        <v>45261</v>
      </c>
      <c r="I1403" s="32">
        <v>45351</v>
      </c>
      <c r="J1403" s="34">
        <v>53300</v>
      </c>
      <c r="K1403" s="34">
        <f t="shared" si="364"/>
        <v>9594</v>
      </c>
      <c r="L1403" s="34">
        <f t="shared" si="365"/>
        <v>62894</v>
      </c>
      <c r="M1403" s="17">
        <f t="shared" si="383"/>
        <v>12578.8</v>
      </c>
      <c r="N1403" s="17" t="s">
        <v>39</v>
      </c>
      <c r="O1403" s="35" t="s">
        <v>49</v>
      </c>
      <c r="P1403" s="36" t="str">
        <f t="shared" si="366"/>
        <v>New Client</v>
      </c>
      <c r="Q1403" s="39" t="str">
        <f t="shared" si="4"/>
        <v>Yes</v>
      </c>
      <c r="R1403" s="40" t="str">
        <f t="shared" si="5"/>
        <v/>
      </c>
    </row>
    <row r="1404" ht="14.25" customHeight="1" spans="1:18">
      <c r="A1404" s="30" t="s">
        <v>1433</v>
      </c>
      <c r="B1404" s="17">
        <v>1020</v>
      </c>
      <c r="C1404" s="17" t="s">
        <v>35</v>
      </c>
      <c r="D1404" s="17" t="s">
        <v>36</v>
      </c>
      <c r="E1404" s="17" t="s">
        <v>37</v>
      </c>
      <c r="F1404" s="31" t="str">
        <f>VLOOKUP(G1404,'Policy Type'!$A:$B,2,FALSE)</f>
        <v>Liability</v>
      </c>
      <c r="G1404" s="17" t="s">
        <v>38</v>
      </c>
      <c r="H1404" s="32">
        <v>45261</v>
      </c>
      <c r="I1404" s="32">
        <v>45425</v>
      </c>
      <c r="J1404" s="34">
        <v>74800</v>
      </c>
      <c r="K1404" s="34">
        <f t="shared" si="364"/>
        <v>13464</v>
      </c>
      <c r="L1404" s="34">
        <f t="shared" si="365"/>
        <v>88264</v>
      </c>
      <c r="M1404" s="17">
        <f t="shared" si="383"/>
        <v>17652.8</v>
      </c>
      <c r="N1404" s="17" t="s">
        <v>39</v>
      </c>
      <c r="O1404" s="35" t="s">
        <v>49</v>
      </c>
      <c r="P1404" s="36" t="str">
        <f t="shared" si="366"/>
        <v>New Client</v>
      </c>
      <c r="Q1404" s="39" t="str">
        <f t="shared" si="4"/>
        <v>Yes</v>
      </c>
      <c r="R1404" s="40" t="str">
        <f t="shared" si="5"/>
        <v/>
      </c>
    </row>
    <row r="1405" ht="14.25" customHeight="1" spans="1:18">
      <c r="A1405" s="30" t="s">
        <v>1434</v>
      </c>
      <c r="B1405" s="17">
        <v>1021</v>
      </c>
      <c r="C1405" s="17" t="s">
        <v>46</v>
      </c>
      <c r="D1405" s="17" t="s">
        <v>47</v>
      </c>
      <c r="E1405" s="17" t="s">
        <v>37</v>
      </c>
      <c r="F1405" s="31" t="str">
        <f>VLOOKUP(G1405,'Policy Type'!$A:$B,2,FALSE)</f>
        <v>Liability</v>
      </c>
      <c r="G1405" s="17" t="s">
        <v>38</v>
      </c>
      <c r="H1405" s="32">
        <v>45261</v>
      </c>
      <c r="I1405" s="32">
        <v>45291</v>
      </c>
      <c r="J1405" s="34">
        <v>70500</v>
      </c>
      <c r="K1405" s="34">
        <f t="shared" si="364"/>
        <v>12690</v>
      </c>
      <c r="L1405" s="34">
        <f t="shared" si="365"/>
        <v>83190</v>
      </c>
      <c r="M1405" s="17">
        <f>L1405*0.05</f>
        <v>4159.5</v>
      </c>
      <c r="N1405" s="17" t="s">
        <v>39</v>
      </c>
      <c r="O1405" s="35" t="s">
        <v>49</v>
      </c>
      <c r="P1405" s="36" t="str">
        <f t="shared" si="366"/>
        <v>Old Client</v>
      </c>
      <c r="Q1405" s="39" t="str">
        <f t="shared" si="4"/>
        <v>Yes</v>
      </c>
      <c r="R1405" s="40" t="str">
        <f t="shared" si="5"/>
        <v/>
      </c>
    </row>
    <row r="1406" ht="14.25" customHeight="1" spans="1:18">
      <c r="A1406" s="30" t="s">
        <v>1435</v>
      </c>
      <c r="B1406" s="17">
        <v>1021</v>
      </c>
      <c r="C1406" s="17" t="s">
        <v>35</v>
      </c>
      <c r="D1406" s="17" t="s">
        <v>36</v>
      </c>
      <c r="E1406" s="17" t="s">
        <v>37</v>
      </c>
      <c r="F1406" s="31" t="str">
        <f>VLOOKUP(G1406,'Policy Type'!$A:$B,2,FALSE)</f>
        <v>Liability</v>
      </c>
      <c r="G1406" s="17" t="s">
        <v>38</v>
      </c>
      <c r="H1406" s="32">
        <v>45261</v>
      </c>
      <c r="I1406" s="32">
        <v>45626</v>
      </c>
      <c r="J1406" s="34">
        <v>263900</v>
      </c>
      <c r="K1406" s="34">
        <f t="shared" si="364"/>
        <v>47502</v>
      </c>
      <c r="L1406" s="34">
        <f t="shared" si="365"/>
        <v>311402</v>
      </c>
      <c r="M1406" s="17">
        <f t="shared" ref="M1406:M1408" si="384">L1406*0.2</f>
        <v>62280.4</v>
      </c>
      <c r="N1406" s="17" t="s">
        <v>39</v>
      </c>
      <c r="O1406" s="35" t="s">
        <v>49</v>
      </c>
      <c r="P1406" s="36" t="str">
        <f t="shared" si="366"/>
        <v>Old Client</v>
      </c>
      <c r="Q1406" s="39" t="str">
        <f t="shared" si="4"/>
        <v>Yes</v>
      </c>
      <c r="R1406" s="40" t="str">
        <f t="shared" si="5"/>
        <v/>
      </c>
    </row>
    <row r="1407" ht="14.25" customHeight="1" spans="1:18">
      <c r="A1407" s="30" t="s">
        <v>1436</v>
      </c>
      <c r="B1407" s="17">
        <v>1022</v>
      </c>
      <c r="C1407" s="17" t="s">
        <v>42</v>
      </c>
      <c r="D1407" s="17" t="s">
        <v>36</v>
      </c>
      <c r="E1407" s="17" t="s">
        <v>780</v>
      </c>
      <c r="F1407" s="31" t="str">
        <f>VLOOKUP(G1407,'Policy Type'!$A:$B,2,FALSE)</f>
        <v>Liability</v>
      </c>
      <c r="G1407" s="17" t="s">
        <v>38</v>
      </c>
      <c r="H1407" s="32">
        <v>45261</v>
      </c>
      <c r="I1407" s="32">
        <v>45291</v>
      </c>
      <c r="J1407" s="34">
        <v>135000</v>
      </c>
      <c r="K1407" s="34">
        <f t="shared" si="364"/>
        <v>24300</v>
      </c>
      <c r="L1407" s="34">
        <f t="shared" si="365"/>
        <v>159300</v>
      </c>
      <c r="M1407" s="17">
        <f t="shared" si="384"/>
        <v>31860</v>
      </c>
      <c r="N1407" s="17" t="s">
        <v>39</v>
      </c>
      <c r="O1407" s="35" t="s">
        <v>49</v>
      </c>
      <c r="P1407" s="36" t="str">
        <f t="shared" si="366"/>
        <v>Old Client</v>
      </c>
      <c r="Q1407" s="39" t="str">
        <f t="shared" si="4"/>
        <v>Yes</v>
      </c>
      <c r="R1407" s="40" t="str">
        <f t="shared" si="5"/>
        <v/>
      </c>
    </row>
    <row r="1408" ht="14.25" customHeight="1" spans="1:18">
      <c r="A1408" s="30" t="s">
        <v>1437</v>
      </c>
      <c r="B1408" s="17">
        <v>1023</v>
      </c>
      <c r="C1408" s="17" t="s">
        <v>57</v>
      </c>
      <c r="D1408" s="17" t="s">
        <v>36</v>
      </c>
      <c r="E1408" s="17" t="s">
        <v>60</v>
      </c>
      <c r="F1408" s="31" t="str">
        <f>VLOOKUP(G1408,'Policy Type'!$A:$B,2,FALSE)</f>
        <v>P&amp;C</v>
      </c>
      <c r="G1408" s="17" t="s">
        <v>68</v>
      </c>
      <c r="H1408" s="32">
        <v>45263</v>
      </c>
      <c r="I1408" s="32">
        <v>45628</v>
      </c>
      <c r="J1408" s="34">
        <v>918748</v>
      </c>
      <c r="K1408" s="34">
        <f t="shared" si="364"/>
        <v>165374.64</v>
      </c>
      <c r="L1408" s="34">
        <f t="shared" si="365"/>
        <v>1084122.64</v>
      </c>
      <c r="M1408" s="17">
        <f t="shared" si="384"/>
        <v>216824.528</v>
      </c>
      <c r="N1408" s="17" t="s">
        <v>52</v>
      </c>
      <c r="O1408" s="35" t="s">
        <v>53</v>
      </c>
      <c r="P1408" s="36" t="str">
        <f t="shared" si="366"/>
        <v>New Client</v>
      </c>
      <c r="Q1408" s="39" t="str">
        <f t="shared" si="4"/>
        <v>No</v>
      </c>
      <c r="R1408" s="40" t="str">
        <f t="shared" si="5"/>
        <v/>
      </c>
    </row>
    <row r="1409" ht="14.25" customHeight="1" spans="1:18">
      <c r="A1409" s="30" t="s">
        <v>1438</v>
      </c>
      <c r="B1409" s="17">
        <v>1024</v>
      </c>
      <c r="C1409" s="17" t="s">
        <v>46</v>
      </c>
      <c r="D1409" s="17" t="s">
        <v>47</v>
      </c>
      <c r="E1409" s="17" t="s">
        <v>485</v>
      </c>
      <c r="F1409" s="31" t="str">
        <f>VLOOKUP(G1409,'Policy Type'!$A:$B,2,FALSE)</f>
        <v>Others</v>
      </c>
      <c r="G1409" s="17" t="s">
        <v>124</v>
      </c>
      <c r="H1409" s="32">
        <v>45261</v>
      </c>
      <c r="I1409" s="32">
        <v>45626</v>
      </c>
      <c r="J1409" s="34">
        <v>19050900</v>
      </c>
      <c r="K1409" s="34">
        <f t="shared" si="364"/>
        <v>3429162</v>
      </c>
      <c r="L1409" s="34">
        <f t="shared" si="365"/>
        <v>22480062</v>
      </c>
      <c r="M1409" s="17">
        <f>L1409*0.05</f>
        <v>1124003.1</v>
      </c>
      <c r="N1409" s="17" t="s">
        <v>39</v>
      </c>
      <c r="O1409" s="35" t="s">
        <v>53</v>
      </c>
      <c r="P1409" s="36" t="str">
        <f t="shared" si="366"/>
        <v>New Client</v>
      </c>
      <c r="Q1409" s="39" t="str">
        <f t="shared" si="4"/>
        <v>No</v>
      </c>
      <c r="R1409" s="40" t="str">
        <f t="shared" si="5"/>
        <v/>
      </c>
    </row>
    <row r="1410" ht="14.25" customHeight="1" spans="1:18">
      <c r="A1410" s="30" t="s">
        <v>1439</v>
      </c>
      <c r="B1410" s="17">
        <v>1025</v>
      </c>
      <c r="C1410" s="17" t="s">
        <v>42</v>
      </c>
      <c r="D1410" s="17" t="s">
        <v>36</v>
      </c>
      <c r="E1410" s="17" t="s">
        <v>78</v>
      </c>
      <c r="F1410" s="31" t="str">
        <f>VLOOKUP(G1410,'Policy Type'!$A:$B,2,FALSE)</f>
        <v>Liability</v>
      </c>
      <c r="G1410" s="17" t="s">
        <v>94</v>
      </c>
      <c r="H1410" s="32">
        <v>45261</v>
      </c>
      <c r="I1410" s="32">
        <v>45626</v>
      </c>
      <c r="J1410" s="34">
        <v>413000</v>
      </c>
      <c r="K1410" s="34">
        <f t="shared" si="364"/>
        <v>74340</v>
      </c>
      <c r="L1410" s="34">
        <f t="shared" si="365"/>
        <v>487340</v>
      </c>
      <c r="M1410" s="17">
        <f>L1410*0.2</f>
        <v>97468</v>
      </c>
      <c r="N1410" s="17" t="s">
        <v>39</v>
      </c>
      <c r="O1410" s="35" t="s">
        <v>49</v>
      </c>
      <c r="P1410" s="36" t="str">
        <f t="shared" si="366"/>
        <v>New Client</v>
      </c>
      <c r="Q1410" s="39" t="str">
        <f t="shared" si="4"/>
        <v>Yes</v>
      </c>
      <c r="R1410" s="40" t="str">
        <f t="shared" si="5"/>
        <v/>
      </c>
    </row>
    <row r="1411" ht="14.25" customHeight="1" spans="1:18">
      <c r="A1411" s="30" t="s">
        <v>1440</v>
      </c>
      <c r="B1411" s="17">
        <v>1026</v>
      </c>
      <c r="C1411" s="17" t="s">
        <v>57</v>
      </c>
      <c r="D1411" s="17" t="s">
        <v>36</v>
      </c>
      <c r="E1411" s="17" t="s">
        <v>132</v>
      </c>
      <c r="F1411" s="31" t="str">
        <f>VLOOKUP(G1411,'Policy Type'!$A:$B,2,FALSE)</f>
        <v>Others</v>
      </c>
      <c r="G1411" s="17" t="s">
        <v>437</v>
      </c>
      <c r="H1411" s="32">
        <v>45261</v>
      </c>
      <c r="I1411" s="32">
        <v>45626</v>
      </c>
      <c r="J1411" s="34">
        <v>5531000</v>
      </c>
      <c r="K1411" s="34">
        <f t="shared" si="364"/>
        <v>995580</v>
      </c>
      <c r="L1411" s="34">
        <f t="shared" si="365"/>
        <v>6526580</v>
      </c>
      <c r="M1411" s="17">
        <f>L1411*0.15</f>
        <v>978987</v>
      </c>
      <c r="N1411" s="17" t="s">
        <v>52</v>
      </c>
      <c r="O1411" s="35" t="s">
        <v>49</v>
      </c>
      <c r="P1411" s="36" t="str">
        <f t="shared" si="366"/>
        <v>Old Client</v>
      </c>
      <c r="Q1411" s="39" t="str">
        <f t="shared" si="4"/>
        <v>No</v>
      </c>
      <c r="R1411" s="40" t="str">
        <f t="shared" si="5"/>
        <v/>
      </c>
    </row>
    <row r="1412" ht="14.25" customHeight="1" spans="1:18">
      <c r="A1412" s="30" t="s">
        <v>1441</v>
      </c>
      <c r="B1412" s="17">
        <v>1027</v>
      </c>
      <c r="C1412" s="17" t="s">
        <v>57</v>
      </c>
      <c r="D1412" s="17" t="s">
        <v>36</v>
      </c>
      <c r="E1412" s="17" t="s">
        <v>37</v>
      </c>
      <c r="F1412" s="31" t="str">
        <f>VLOOKUP(G1412,'Policy Type'!$A:$B,2,FALSE)</f>
        <v>Liability</v>
      </c>
      <c r="G1412" s="17" t="s">
        <v>38</v>
      </c>
      <c r="H1412" s="32">
        <v>45261</v>
      </c>
      <c r="I1412" s="32">
        <v>45626</v>
      </c>
      <c r="J1412" s="34">
        <v>1681500</v>
      </c>
      <c r="K1412" s="34">
        <f t="shared" si="364"/>
        <v>302670</v>
      </c>
      <c r="L1412" s="34">
        <f t="shared" si="365"/>
        <v>1984170</v>
      </c>
      <c r="M1412" s="17">
        <f t="shared" ref="M1412:M1414" si="385">L1412*0.2</f>
        <v>396834</v>
      </c>
      <c r="N1412" s="17" t="s">
        <v>39</v>
      </c>
      <c r="O1412" s="35" t="s">
        <v>49</v>
      </c>
      <c r="P1412" s="36" t="str">
        <f t="shared" si="366"/>
        <v>Old Client</v>
      </c>
      <c r="Q1412" s="39" t="str">
        <f t="shared" si="4"/>
        <v>Yes</v>
      </c>
      <c r="R1412" s="40" t="str">
        <f t="shared" si="5"/>
        <v/>
      </c>
    </row>
    <row r="1413" ht="14.25" customHeight="1" spans="1:18">
      <c r="A1413" s="30" t="s">
        <v>1442</v>
      </c>
      <c r="B1413" s="17">
        <v>1028</v>
      </c>
      <c r="C1413" s="17" t="s">
        <v>42</v>
      </c>
      <c r="D1413" s="17" t="s">
        <v>36</v>
      </c>
      <c r="E1413" s="17" t="s">
        <v>37</v>
      </c>
      <c r="F1413" s="31" t="str">
        <f>VLOOKUP(G1413,'Policy Type'!$A:$B,2,FALSE)</f>
        <v>Liability</v>
      </c>
      <c r="G1413" s="17" t="s">
        <v>38</v>
      </c>
      <c r="H1413" s="32">
        <v>45262</v>
      </c>
      <c r="I1413" s="32">
        <v>45352</v>
      </c>
      <c r="J1413" s="34">
        <v>197700</v>
      </c>
      <c r="K1413" s="34">
        <f t="shared" si="364"/>
        <v>35586</v>
      </c>
      <c r="L1413" s="34">
        <f t="shared" si="365"/>
        <v>233286</v>
      </c>
      <c r="M1413" s="17">
        <f t="shared" si="385"/>
        <v>46657.2</v>
      </c>
      <c r="N1413" s="17" t="s">
        <v>39</v>
      </c>
      <c r="O1413" s="35" t="s">
        <v>49</v>
      </c>
      <c r="P1413" s="36" t="str">
        <f t="shared" si="366"/>
        <v>New Client</v>
      </c>
      <c r="Q1413" s="39" t="str">
        <f t="shared" si="4"/>
        <v>Yes</v>
      </c>
      <c r="R1413" s="40" t="str">
        <f t="shared" si="5"/>
        <v/>
      </c>
    </row>
    <row r="1414" ht="14.25" customHeight="1" spans="1:18">
      <c r="A1414" s="30" t="s">
        <v>1443</v>
      </c>
      <c r="B1414" s="17">
        <v>1029</v>
      </c>
      <c r="C1414" s="17" t="s">
        <v>35</v>
      </c>
      <c r="D1414" s="17" t="s">
        <v>36</v>
      </c>
      <c r="E1414" s="17" t="s">
        <v>37</v>
      </c>
      <c r="F1414" s="31" t="str">
        <f>VLOOKUP(G1414,'Policy Type'!$A:$B,2,FALSE)</f>
        <v>Liability</v>
      </c>
      <c r="G1414" s="17" t="s">
        <v>38</v>
      </c>
      <c r="H1414" s="32">
        <v>45262</v>
      </c>
      <c r="I1414" s="32">
        <v>45627</v>
      </c>
      <c r="J1414" s="34">
        <v>296500</v>
      </c>
      <c r="K1414" s="34">
        <f t="shared" si="364"/>
        <v>53370</v>
      </c>
      <c r="L1414" s="34">
        <f t="shared" si="365"/>
        <v>349870</v>
      </c>
      <c r="M1414" s="17">
        <f t="shared" si="385"/>
        <v>69974</v>
      </c>
      <c r="N1414" s="17" t="s">
        <v>39</v>
      </c>
      <c r="O1414" s="35" t="s">
        <v>49</v>
      </c>
      <c r="P1414" s="36" t="str">
        <f t="shared" si="366"/>
        <v>New Client</v>
      </c>
      <c r="Q1414" s="39" t="str">
        <f t="shared" si="4"/>
        <v>Yes</v>
      </c>
      <c r="R1414" s="40" t="str">
        <f t="shared" si="5"/>
        <v/>
      </c>
    </row>
    <row r="1415" ht="14.25" customHeight="1" spans="1:18">
      <c r="A1415" s="30" t="s">
        <v>1444</v>
      </c>
      <c r="B1415" s="17">
        <v>1030</v>
      </c>
      <c r="C1415" s="17" t="s">
        <v>46</v>
      </c>
      <c r="D1415" s="17" t="s">
        <v>47</v>
      </c>
      <c r="E1415" s="17" t="s">
        <v>84</v>
      </c>
      <c r="F1415" s="31" t="str">
        <f>VLOOKUP(G1415,'Policy Type'!$A:$B,2,FALSE)</f>
        <v>Liability</v>
      </c>
      <c r="G1415" s="17" t="s">
        <v>101</v>
      </c>
      <c r="H1415" s="32">
        <v>45263</v>
      </c>
      <c r="I1415" s="32">
        <v>45628</v>
      </c>
      <c r="J1415" s="34">
        <v>4720000</v>
      </c>
      <c r="K1415" s="34">
        <f t="shared" si="364"/>
        <v>849600</v>
      </c>
      <c r="L1415" s="34">
        <f t="shared" si="365"/>
        <v>5569600</v>
      </c>
      <c r="M1415" s="17">
        <f>L1415*0.05</f>
        <v>278480</v>
      </c>
      <c r="N1415" s="17" t="s">
        <v>39</v>
      </c>
      <c r="O1415" s="35" t="s">
        <v>40</v>
      </c>
      <c r="P1415" s="36" t="str">
        <f t="shared" si="366"/>
        <v>Old Client</v>
      </c>
      <c r="Q1415" s="39" t="str">
        <f t="shared" si="4"/>
        <v>Yes</v>
      </c>
      <c r="R1415" s="40" t="str">
        <f t="shared" si="5"/>
        <v/>
      </c>
    </row>
    <row r="1416" ht="14.25" customHeight="1" spans="1:18">
      <c r="A1416" s="30" t="s">
        <v>1445</v>
      </c>
      <c r="B1416" s="17">
        <v>1031</v>
      </c>
      <c r="C1416" s="17" t="s">
        <v>57</v>
      </c>
      <c r="D1416" s="17" t="s">
        <v>36</v>
      </c>
      <c r="E1416" s="17" t="s">
        <v>284</v>
      </c>
      <c r="F1416" s="31" t="str">
        <f>VLOOKUP(G1416,'Policy Type'!$A:$B,2,FALSE)</f>
        <v>Liability</v>
      </c>
      <c r="G1416" s="17" t="s">
        <v>105</v>
      </c>
      <c r="H1416" s="32">
        <v>45261</v>
      </c>
      <c r="I1416" s="32">
        <v>45626</v>
      </c>
      <c r="J1416" s="34">
        <v>7080000</v>
      </c>
      <c r="K1416" s="34">
        <f t="shared" si="364"/>
        <v>1274400</v>
      </c>
      <c r="L1416" s="34">
        <f t="shared" si="365"/>
        <v>8354400</v>
      </c>
      <c r="M1416" s="17">
        <f>L1416*0.2</f>
        <v>1670880</v>
      </c>
      <c r="N1416" s="17" t="s">
        <v>39</v>
      </c>
      <c r="O1416" s="35" t="s">
        <v>49</v>
      </c>
      <c r="P1416" s="36" t="str">
        <f t="shared" si="366"/>
        <v>New Client</v>
      </c>
      <c r="Q1416" s="39" t="str">
        <f t="shared" si="4"/>
        <v>Yes</v>
      </c>
      <c r="R1416" s="40" t="str">
        <f t="shared" si="5"/>
        <v/>
      </c>
    </row>
    <row r="1417" ht="14.25" customHeight="1" spans="1:18">
      <c r="A1417" s="30" t="s">
        <v>1446</v>
      </c>
      <c r="B1417" s="17">
        <v>65</v>
      </c>
      <c r="C1417" s="17" t="s">
        <v>46</v>
      </c>
      <c r="D1417" s="17" t="s">
        <v>88</v>
      </c>
      <c r="E1417" s="17" t="s">
        <v>37</v>
      </c>
      <c r="F1417" s="31" t="str">
        <f>VLOOKUP(G1417,'Policy Type'!$A:$B,2,FALSE)</f>
        <v>Liability</v>
      </c>
      <c r="G1417" s="17" t="s">
        <v>38</v>
      </c>
      <c r="H1417" s="32">
        <v>45264</v>
      </c>
      <c r="I1417" s="32">
        <v>45629</v>
      </c>
      <c r="J1417" s="34">
        <v>87700</v>
      </c>
      <c r="K1417" s="34">
        <f t="shared" si="364"/>
        <v>15786</v>
      </c>
      <c r="L1417" s="34">
        <f t="shared" si="365"/>
        <v>103486</v>
      </c>
      <c r="M1417" s="17">
        <f t="shared" ref="M1417:M1420" si="386">L1417*0.05</f>
        <v>5174.3</v>
      </c>
      <c r="N1417" s="17" t="s">
        <v>52</v>
      </c>
      <c r="O1417" s="35" t="s">
        <v>49</v>
      </c>
      <c r="P1417" s="36" t="str">
        <f t="shared" si="366"/>
        <v>Old Client</v>
      </c>
      <c r="Q1417" s="39" t="str">
        <f t="shared" si="4"/>
        <v>Yes</v>
      </c>
      <c r="R1417" s="40" t="str">
        <f t="shared" si="5"/>
        <v/>
      </c>
    </row>
    <row r="1418" ht="14.25" customHeight="1" spans="1:18">
      <c r="A1418" s="30" t="s">
        <v>1447</v>
      </c>
      <c r="B1418" s="17">
        <v>1032</v>
      </c>
      <c r="C1418" s="17" t="s">
        <v>46</v>
      </c>
      <c r="D1418" s="17" t="s">
        <v>76</v>
      </c>
      <c r="E1418" s="17" t="s">
        <v>84</v>
      </c>
      <c r="F1418" s="31" t="str">
        <f>VLOOKUP(G1418,'Policy Type'!$A:$B,2,FALSE)</f>
        <v>Liability</v>
      </c>
      <c r="G1418" s="17" t="s">
        <v>58</v>
      </c>
      <c r="H1418" s="32">
        <v>45261</v>
      </c>
      <c r="I1418" s="32">
        <v>45626</v>
      </c>
      <c r="J1418" s="34">
        <v>1180000</v>
      </c>
      <c r="K1418" s="34">
        <f t="shared" si="364"/>
        <v>212400</v>
      </c>
      <c r="L1418" s="34">
        <f t="shared" si="365"/>
        <v>1392400</v>
      </c>
      <c r="M1418" s="17">
        <f t="shared" si="386"/>
        <v>69620</v>
      </c>
      <c r="N1418" s="17" t="s">
        <v>39</v>
      </c>
      <c r="O1418" s="35" t="s">
        <v>49</v>
      </c>
      <c r="P1418" s="36" t="str">
        <f t="shared" si="366"/>
        <v>New Client</v>
      </c>
      <c r="Q1418" s="39" t="str">
        <f t="shared" si="4"/>
        <v>Yes</v>
      </c>
      <c r="R1418" s="40" t="str">
        <f t="shared" si="5"/>
        <v/>
      </c>
    </row>
    <row r="1419" ht="14.25" customHeight="1" spans="1:18">
      <c r="A1419" s="30" t="s">
        <v>1448</v>
      </c>
      <c r="B1419" s="17">
        <v>1033</v>
      </c>
      <c r="C1419" s="17" t="s">
        <v>46</v>
      </c>
      <c r="D1419" s="17" t="s">
        <v>88</v>
      </c>
      <c r="E1419" s="17" t="s">
        <v>78</v>
      </c>
      <c r="F1419" s="31" t="str">
        <f>VLOOKUP(G1419,'Policy Type'!$A:$B,2,FALSE)</f>
        <v>Liability</v>
      </c>
      <c r="G1419" s="17" t="s">
        <v>121</v>
      </c>
      <c r="H1419" s="32">
        <v>45262</v>
      </c>
      <c r="I1419" s="32">
        <v>45627</v>
      </c>
      <c r="J1419" s="34">
        <v>509800</v>
      </c>
      <c r="K1419" s="34">
        <f t="shared" si="364"/>
        <v>91764</v>
      </c>
      <c r="L1419" s="34">
        <f t="shared" si="365"/>
        <v>601564</v>
      </c>
      <c r="M1419" s="17">
        <f t="shared" si="386"/>
        <v>30078.2</v>
      </c>
      <c r="N1419" s="17" t="s">
        <v>39</v>
      </c>
      <c r="O1419" s="35" t="s">
        <v>49</v>
      </c>
      <c r="P1419" s="36" t="str">
        <f t="shared" si="366"/>
        <v>New Client</v>
      </c>
      <c r="Q1419" s="39" t="str">
        <f t="shared" si="4"/>
        <v>Yes</v>
      </c>
      <c r="R1419" s="40" t="str">
        <f t="shared" si="5"/>
        <v/>
      </c>
    </row>
    <row r="1420" ht="14.25" customHeight="1" spans="1:18">
      <c r="A1420" s="30" t="s">
        <v>1449</v>
      </c>
      <c r="B1420" s="17">
        <v>1034</v>
      </c>
      <c r="C1420" s="17" t="s">
        <v>46</v>
      </c>
      <c r="D1420" s="17" t="s">
        <v>88</v>
      </c>
      <c r="E1420" s="17" t="s">
        <v>132</v>
      </c>
      <c r="F1420" s="31" t="str">
        <f>VLOOKUP(G1420,'Policy Type'!$A:$B,2,FALSE)</f>
        <v>Others</v>
      </c>
      <c r="G1420" s="17" t="s">
        <v>217</v>
      </c>
      <c r="H1420" s="32">
        <v>45266</v>
      </c>
      <c r="I1420" s="32">
        <v>45631</v>
      </c>
      <c r="J1420" s="34">
        <v>982000</v>
      </c>
      <c r="K1420" s="34">
        <f t="shared" si="364"/>
        <v>176760</v>
      </c>
      <c r="L1420" s="34">
        <f t="shared" si="365"/>
        <v>1158760</v>
      </c>
      <c r="M1420" s="17">
        <f t="shared" si="386"/>
        <v>57938</v>
      </c>
      <c r="N1420" s="17" t="s">
        <v>52</v>
      </c>
      <c r="O1420" s="35" t="s">
        <v>53</v>
      </c>
      <c r="P1420" s="36" t="str">
        <f t="shared" si="366"/>
        <v>New Client</v>
      </c>
      <c r="Q1420" s="39" t="str">
        <f t="shared" si="4"/>
        <v>No</v>
      </c>
      <c r="R1420" s="40" t="str">
        <f t="shared" si="5"/>
        <v/>
      </c>
    </row>
    <row r="1421" ht="14.25" customHeight="1" spans="1:18">
      <c r="A1421" s="30" t="s">
        <v>1450</v>
      </c>
      <c r="B1421" s="17">
        <v>1035</v>
      </c>
      <c r="C1421" s="17" t="s">
        <v>35</v>
      </c>
      <c r="D1421" s="17" t="s">
        <v>36</v>
      </c>
      <c r="E1421" s="17" t="s">
        <v>84</v>
      </c>
      <c r="F1421" s="31" t="str">
        <f>VLOOKUP(G1421,'Policy Type'!$A:$B,2,FALSE)</f>
        <v>Liability</v>
      </c>
      <c r="G1421" s="17" t="s">
        <v>101</v>
      </c>
      <c r="H1421" s="32">
        <v>45262</v>
      </c>
      <c r="I1421" s="32">
        <v>45627</v>
      </c>
      <c r="J1421" s="34">
        <v>590000</v>
      </c>
      <c r="K1421" s="34">
        <f t="shared" si="364"/>
        <v>106200</v>
      </c>
      <c r="L1421" s="34">
        <f t="shared" si="365"/>
        <v>696200</v>
      </c>
      <c r="M1421" s="17">
        <f>L1421*0.2</f>
        <v>139240</v>
      </c>
      <c r="N1421" s="17" t="s">
        <v>39</v>
      </c>
      <c r="O1421" s="35" t="s">
        <v>49</v>
      </c>
      <c r="P1421" s="36" t="str">
        <f t="shared" si="366"/>
        <v>Old Client</v>
      </c>
      <c r="Q1421" s="39" t="str">
        <f t="shared" si="4"/>
        <v>Yes</v>
      </c>
      <c r="R1421" s="40" t="str">
        <f t="shared" si="5"/>
        <v/>
      </c>
    </row>
    <row r="1422" ht="14.25" customHeight="1" spans="1:18">
      <c r="A1422" s="30" t="s">
        <v>1451</v>
      </c>
      <c r="B1422" s="17">
        <v>1036</v>
      </c>
      <c r="C1422" s="17" t="s">
        <v>57</v>
      </c>
      <c r="D1422" s="17" t="s">
        <v>36</v>
      </c>
      <c r="E1422" s="17" t="s">
        <v>132</v>
      </c>
      <c r="F1422" s="31" t="str">
        <f>VLOOKUP(G1422,'Policy Type'!$A:$B,2,FALSE)</f>
        <v>Others</v>
      </c>
      <c r="G1422" s="17" t="s">
        <v>217</v>
      </c>
      <c r="H1422" s="32">
        <v>45265</v>
      </c>
      <c r="I1422" s="32">
        <v>45630</v>
      </c>
      <c r="J1422" s="34">
        <v>1720600</v>
      </c>
      <c r="K1422" s="34">
        <f t="shared" si="364"/>
        <v>309708</v>
      </c>
      <c r="L1422" s="34">
        <f t="shared" si="365"/>
        <v>2030308</v>
      </c>
      <c r="M1422" s="17">
        <f>L1422*0.15</f>
        <v>304546.2</v>
      </c>
      <c r="N1422" s="17" t="s">
        <v>52</v>
      </c>
      <c r="O1422" s="35" t="s">
        <v>53</v>
      </c>
      <c r="P1422" s="36" t="str">
        <f t="shared" si="366"/>
        <v>New Client</v>
      </c>
      <c r="Q1422" s="39" t="str">
        <f t="shared" si="4"/>
        <v>No</v>
      </c>
      <c r="R1422" s="40" t="str">
        <f t="shared" si="5"/>
        <v/>
      </c>
    </row>
    <row r="1423" ht="14.25" customHeight="1" spans="1:18">
      <c r="A1423" s="30" t="s">
        <v>1452</v>
      </c>
      <c r="B1423" s="17">
        <v>1037</v>
      </c>
      <c r="C1423" s="17" t="s">
        <v>35</v>
      </c>
      <c r="D1423" s="17" t="s">
        <v>36</v>
      </c>
      <c r="E1423" s="17" t="s">
        <v>78</v>
      </c>
      <c r="F1423" s="31" t="str">
        <f>VLOOKUP(G1423,'Policy Type'!$A:$B,2,FALSE)</f>
        <v>Liability</v>
      </c>
      <c r="G1423" s="17" t="s">
        <v>121</v>
      </c>
      <c r="H1423" s="32">
        <v>45262</v>
      </c>
      <c r="I1423" s="32">
        <v>45627</v>
      </c>
      <c r="J1423" s="34">
        <v>236200</v>
      </c>
      <c r="K1423" s="34">
        <f t="shared" si="364"/>
        <v>42516</v>
      </c>
      <c r="L1423" s="34">
        <f t="shared" si="365"/>
        <v>278716</v>
      </c>
      <c r="M1423" s="17">
        <f t="shared" ref="M1423:M1431" si="387">L1423*0.2</f>
        <v>55743.2</v>
      </c>
      <c r="N1423" s="17" t="s">
        <v>39</v>
      </c>
      <c r="O1423" s="35" t="s">
        <v>49</v>
      </c>
      <c r="P1423" s="36" t="str">
        <f t="shared" si="366"/>
        <v>New Client</v>
      </c>
      <c r="Q1423" s="39" t="str">
        <f t="shared" si="4"/>
        <v>Yes</v>
      </c>
      <c r="R1423" s="40" t="str">
        <f t="shared" si="5"/>
        <v/>
      </c>
    </row>
    <row r="1424" ht="14.25" customHeight="1" spans="1:18">
      <c r="A1424" s="30" t="s">
        <v>1453</v>
      </c>
      <c r="B1424" s="17">
        <v>1038</v>
      </c>
      <c r="C1424" s="17" t="s">
        <v>42</v>
      </c>
      <c r="D1424" s="17" t="s">
        <v>36</v>
      </c>
      <c r="E1424" s="17" t="s">
        <v>780</v>
      </c>
      <c r="F1424" s="31" t="str">
        <f>VLOOKUP(G1424,'Policy Type'!$A:$B,2,FALSE)</f>
        <v>Liability</v>
      </c>
      <c r="G1424" s="17" t="s">
        <v>38</v>
      </c>
      <c r="H1424" s="32">
        <v>45262</v>
      </c>
      <c r="I1424" s="32">
        <v>45292</v>
      </c>
      <c r="J1424" s="34">
        <v>272400</v>
      </c>
      <c r="K1424" s="34">
        <f t="shared" si="364"/>
        <v>49032</v>
      </c>
      <c r="L1424" s="34">
        <f t="shared" si="365"/>
        <v>321432</v>
      </c>
      <c r="M1424" s="17">
        <f t="shared" si="387"/>
        <v>64286.4</v>
      </c>
      <c r="N1424" s="17" t="s">
        <v>39</v>
      </c>
      <c r="O1424" s="35" t="s">
        <v>49</v>
      </c>
      <c r="P1424" s="36" t="str">
        <f t="shared" si="366"/>
        <v>New Client</v>
      </c>
      <c r="Q1424" s="39" t="str">
        <f t="shared" si="4"/>
        <v>Yes</v>
      </c>
      <c r="R1424" s="40" t="str">
        <f t="shared" si="5"/>
        <v/>
      </c>
    </row>
    <row r="1425" ht="14.25" customHeight="1" spans="1:18">
      <c r="A1425" s="30" t="s">
        <v>1454</v>
      </c>
      <c r="B1425" s="17">
        <v>1039</v>
      </c>
      <c r="C1425" s="17" t="s">
        <v>42</v>
      </c>
      <c r="D1425" s="17" t="s">
        <v>36</v>
      </c>
      <c r="E1425" s="17" t="s">
        <v>37</v>
      </c>
      <c r="F1425" s="31" t="str">
        <f>VLOOKUP(G1425,'Policy Type'!$A:$B,2,FALSE)</f>
        <v>Liability</v>
      </c>
      <c r="G1425" s="17" t="s">
        <v>38</v>
      </c>
      <c r="H1425" s="32">
        <v>45262</v>
      </c>
      <c r="I1425" s="32">
        <v>45323</v>
      </c>
      <c r="J1425" s="34">
        <v>99200</v>
      </c>
      <c r="K1425" s="34">
        <f t="shared" si="364"/>
        <v>17856</v>
      </c>
      <c r="L1425" s="34">
        <f t="shared" si="365"/>
        <v>117056</v>
      </c>
      <c r="M1425" s="17">
        <f t="shared" si="387"/>
        <v>23411.2</v>
      </c>
      <c r="N1425" s="17" t="s">
        <v>39</v>
      </c>
      <c r="O1425" s="35" t="s">
        <v>49</v>
      </c>
      <c r="P1425" s="36" t="str">
        <f t="shared" si="366"/>
        <v>New Client</v>
      </c>
      <c r="Q1425" s="39" t="str">
        <f t="shared" si="4"/>
        <v>Yes</v>
      </c>
      <c r="R1425" s="40" t="str">
        <f t="shared" si="5"/>
        <v/>
      </c>
    </row>
    <row r="1426" ht="14.25" customHeight="1" spans="1:18">
      <c r="A1426" s="30" t="s">
        <v>1455</v>
      </c>
      <c r="B1426" s="17">
        <v>1040</v>
      </c>
      <c r="C1426" s="17" t="s">
        <v>57</v>
      </c>
      <c r="D1426" s="17" t="s">
        <v>36</v>
      </c>
      <c r="E1426" s="17" t="s">
        <v>37</v>
      </c>
      <c r="F1426" s="31" t="str">
        <f>VLOOKUP(G1426,'Policy Type'!$A:$B,2,FALSE)</f>
        <v>Liability</v>
      </c>
      <c r="G1426" s="17" t="s">
        <v>38</v>
      </c>
      <c r="H1426" s="32">
        <v>45266</v>
      </c>
      <c r="I1426" s="32">
        <v>45448</v>
      </c>
      <c r="J1426" s="34">
        <v>94800</v>
      </c>
      <c r="K1426" s="34">
        <f t="shared" si="364"/>
        <v>17064</v>
      </c>
      <c r="L1426" s="34">
        <f t="shared" si="365"/>
        <v>111864</v>
      </c>
      <c r="M1426" s="17">
        <f t="shared" si="387"/>
        <v>22372.8</v>
      </c>
      <c r="N1426" s="17" t="s">
        <v>39</v>
      </c>
      <c r="O1426" s="35" t="s">
        <v>49</v>
      </c>
      <c r="P1426" s="36" t="str">
        <f t="shared" si="366"/>
        <v>New Client</v>
      </c>
      <c r="Q1426" s="39" t="str">
        <f t="shared" si="4"/>
        <v>Yes</v>
      </c>
      <c r="R1426" s="40" t="str">
        <f t="shared" si="5"/>
        <v/>
      </c>
    </row>
    <row r="1427" ht="14.25" customHeight="1" spans="1:18">
      <c r="A1427" s="30" t="s">
        <v>1456</v>
      </c>
      <c r="B1427" s="17">
        <v>1041</v>
      </c>
      <c r="C1427" s="17" t="s">
        <v>57</v>
      </c>
      <c r="D1427" s="17" t="s">
        <v>36</v>
      </c>
      <c r="E1427" s="17" t="s">
        <v>84</v>
      </c>
      <c r="F1427" s="31" t="str">
        <f>VLOOKUP(G1427,'Policy Type'!$A:$B,2,FALSE)</f>
        <v>Liability</v>
      </c>
      <c r="G1427" s="17" t="s">
        <v>58</v>
      </c>
      <c r="H1427" s="32">
        <v>45263</v>
      </c>
      <c r="I1427" s="32">
        <v>45628</v>
      </c>
      <c r="J1427" s="34">
        <v>2832000</v>
      </c>
      <c r="K1427" s="34">
        <f t="shared" si="364"/>
        <v>509760</v>
      </c>
      <c r="L1427" s="34">
        <f t="shared" si="365"/>
        <v>3341760</v>
      </c>
      <c r="M1427" s="17">
        <f t="shared" si="387"/>
        <v>668352</v>
      </c>
      <c r="N1427" s="17" t="s">
        <v>39</v>
      </c>
      <c r="O1427" s="35" t="s">
        <v>53</v>
      </c>
      <c r="P1427" s="36" t="str">
        <f t="shared" si="366"/>
        <v>Old Client</v>
      </c>
      <c r="Q1427" s="39" t="str">
        <f t="shared" si="4"/>
        <v>Yes</v>
      </c>
      <c r="R1427" s="40" t="str">
        <f t="shared" si="5"/>
        <v/>
      </c>
    </row>
    <row r="1428" ht="14.25" customHeight="1" spans="1:18">
      <c r="A1428" s="30" t="s">
        <v>1457</v>
      </c>
      <c r="B1428" s="17">
        <v>1042</v>
      </c>
      <c r="C1428" s="17" t="s">
        <v>35</v>
      </c>
      <c r="D1428" s="17" t="s">
        <v>36</v>
      </c>
      <c r="E1428" s="17" t="s">
        <v>37</v>
      </c>
      <c r="F1428" s="31" t="str">
        <f>VLOOKUP(G1428,'Policy Type'!$A:$B,2,FALSE)</f>
        <v>Liability</v>
      </c>
      <c r="G1428" s="17" t="s">
        <v>38</v>
      </c>
      <c r="H1428" s="32">
        <v>45264</v>
      </c>
      <c r="I1428" s="32">
        <v>45325</v>
      </c>
      <c r="J1428" s="34">
        <v>142300</v>
      </c>
      <c r="K1428" s="34">
        <f t="shared" si="364"/>
        <v>25614</v>
      </c>
      <c r="L1428" s="34">
        <f t="shared" si="365"/>
        <v>167914</v>
      </c>
      <c r="M1428" s="17">
        <f t="shared" si="387"/>
        <v>33582.8</v>
      </c>
      <c r="N1428" s="17" t="s">
        <v>39</v>
      </c>
      <c r="O1428" s="35" t="s">
        <v>49</v>
      </c>
      <c r="P1428" s="36" t="str">
        <f t="shared" si="366"/>
        <v>Old Client</v>
      </c>
      <c r="Q1428" s="39" t="str">
        <f t="shared" si="4"/>
        <v>Yes</v>
      </c>
      <c r="R1428" s="40" t="str">
        <f t="shared" si="5"/>
        <v/>
      </c>
    </row>
    <row r="1429" ht="14.25" customHeight="1" spans="1:18">
      <c r="A1429" s="30" t="s">
        <v>1458</v>
      </c>
      <c r="B1429" s="17">
        <v>1043</v>
      </c>
      <c r="C1429" s="17" t="s">
        <v>57</v>
      </c>
      <c r="D1429" s="17" t="s">
        <v>36</v>
      </c>
      <c r="E1429" s="17" t="s">
        <v>37</v>
      </c>
      <c r="F1429" s="31" t="str">
        <f>VLOOKUP(G1429,'Policy Type'!$A:$B,2,FALSE)</f>
        <v>P&amp;C</v>
      </c>
      <c r="G1429" s="17" t="s">
        <v>48</v>
      </c>
      <c r="H1429" s="32">
        <v>45265</v>
      </c>
      <c r="I1429" s="32">
        <v>45630</v>
      </c>
      <c r="J1429" s="34">
        <v>1770100</v>
      </c>
      <c r="K1429" s="34">
        <f t="shared" si="364"/>
        <v>318618</v>
      </c>
      <c r="L1429" s="34">
        <f t="shared" si="365"/>
        <v>2088718</v>
      </c>
      <c r="M1429" s="17">
        <f t="shared" si="387"/>
        <v>417743.6</v>
      </c>
      <c r="N1429" s="17" t="s">
        <v>39</v>
      </c>
      <c r="O1429" s="35" t="s">
        <v>53</v>
      </c>
      <c r="P1429" s="36" t="str">
        <f t="shared" si="366"/>
        <v>Old Client</v>
      </c>
      <c r="Q1429" s="39" t="str">
        <f t="shared" si="4"/>
        <v>No</v>
      </c>
      <c r="R1429" s="40" t="str">
        <f t="shared" si="5"/>
        <v/>
      </c>
    </row>
    <row r="1430" ht="14.25" customHeight="1" spans="1:18">
      <c r="A1430" s="30" t="s">
        <v>1459</v>
      </c>
      <c r="B1430" s="17">
        <v>1044</v>
      </c>
      <c r="C1430" s="17" t="s">
        <v>57</v>
      </c>
      <c r="D1430" s="17" t="s">
        <v>36</v>
      </c>
      <c r="E1430" s="17" t="s">
        <v>780</v>
      </c>
      <c r="F1430" s="31" t="str">
        <f>VLOOKUP(G1430,'Policy Type'!$A:$B,2,FALSE)</f>
        <v>Liability</v>
      </c>
      <c r="G1430" s="17" t="s">
        <v>38</v>
      </c>
      <c r="H1430" s="32">
        <v>45264</v>
      </c>
      <c r="I1430" s="32">
        <v>45354</v>
      </c>
      <c r="J1430" s="34">
        <v>349400</v>
      </c>
      <c r="K1430" s="34">
        <f t="shared" si="364"/>
        <v>62892</v>
      </c>
      <c r="L1430" s="34">
        <f t="shared" si="365"/>
        <v>412292</v>
      </c>
      <c r="M1430" s="17">
        <f t="shared" si="387"/>
        <v>82458.4</v>
      </c>
      <c r="N1430" s="17" t="s">
        <v>39</v>
      </c>
      <c r="O1430" s="35" t="s">
        <v>49</v>
      </c>
      <c r="P1430" s="36" t="str">
        <f t="shared" si="366"/>
        <v>New Client</v>
      </c>
      <c r="Q1430" s="39" t="str">
        <f t="shared" si="4"/>
        <v>Yes</v>
      </c>
      <c r="R1430" s="40" t="str">
        <f t="shared" si="5"/>
        <v/>
      </c>
    </row>
    <row r="1431" ht="14.25" customHeight="1" spans="1:18">
      <c r="A1431" s="30" t="s">
        <v>1460</v>
      </c>
      <c r="B1431" s="17">
        <v>1045</v>
      </c>
      <c r="C1431" s="17" t="s">
        <v>35</v>
      </c>
      <c r="D1431" s="17" t="s">
        <v>36</v>
      </c>
      <c r="E1431" s="17" t="s">
        <v>37</v>
      </c>
      <c r="F1431" s="31" t="str">
        <f>VLOOKUP(G1431,'Policy Type'!$A:$B,2,FALSE)</f>
        <v>Liability</v>
      </c>
      <c r="G1431" s="17" t="s">
        <v>38</v>
      </c>
      <c r="H1431" s="32">
        <v>45264</v>
      </c>
      <c r="I1431" s="32">
        <v>45354</v>
      </c>
      <c r="J1431" s="34">
        <v>96900</v>
      </c>
      <c r="K1431" s="34">
        <f t="shared" si="364"/>
        <v>17442</v>
      </c>
      <c r="L1431" s="34">
        <f t="shared" si="365"/>
        <v>114342</v>
      </c>
      <c r="M1431" s="17">
        <f t="shared" si="387"/>
        <v>22868.4</v>
      </c>
      <c r="N1431" s="17" t="s">
        <v>39</v>
      </c>
      <c r="O1431" s="35" t="s">
        <v>49</v>
      </c>
      <c r="P1431" s="36" t="str">
        <f t="shared" si="366"/>
        <v>New Client</v>
      </c>
      <c r="Q1431" s="39" t="str">
        <f t="shared" si="4"/>
        <v>Yes</v>
      </c>
      <c r="R1431" s="40" t="str">
        <f t="shared" si="5"/>
        <v/>
      </c>
    </row>
    <row r="1432" ht="14.25" customHeight="1" spans="1:18">
      <c r="A1432" s="30" t="s">
        <v>1461</v>
      </c>
      <c r="B1432" s="17">
        <v>1046</v>
      </c>
      <c r="C1432" s="17" t="s">
        <v>46</v>
      </c>
      <c r="D1432" s="17" t="s">
        <v>66</v>
      </c>
      <c r="E1432" s="17" t="s">
        <v>37</v>
      </c>
      <c r="F1432" s="31" t="str">
        <f>VLOOKUP(G1432,'Policy Type'!$A:$B,2,FALSE)</f>
        <v>Liability</v>
      </c>
      <c r="G1432" s="17" t="s">
        <v>38</v>
      </c>
      <c r="H1432" s="32">
        <v>45264</v>
      </c>
      <c r="I1432" s="32">
        <v>45294</v>
      </c>
      <c r="J1432" s="34">
        <v>109000</v>
      </c>
      <c r="K1432" s="34">
        <f t="shared" si="364"/>
        <v>19620</v>
      </c>
      <c r="L1432" s="34">
        <f t="shared" si="365"/>
        <v>128620</v>
      </c>
      <c r="M1432" s="17">
        <f>L1432*0.05</f>
        <v>6431</v>
      </c>
      <c r="N1432" s="17" t="s">
        <v>39</v>
      </c>
      <c r="O1432" s="35" t="s">
        <v>49</v>
      </c>
      <c r="P1432" s="36" t="str">
        <f t="shared" si="366"/>
        <v>New Client</v>
      </c>
      <c r="Q1432" s="39" t="str">
        <f t="shared" si="4"/>
        <v>Yes</v>
      </c>
      <c r="R1432" s="40" t="str">
        <f t="shared" si="5"/>
        <v/>
      </c>
    </row>
    <row r="1433" ht="14.25" customHeight="1" spans="1:18">
      <c r="A1433" s="30" t="s">
        <v>1462</v>
      </c>
      <c r="B1433" s="17">
        <v>1047</v>
      </c>
      <c r="C1433" s="17" t="s">
        <v>42</v>
      </c>
      <c r="D1433" s="17" t="s">
        <v>36</v>
      </c>
      <c r="E1433" s="17" t="s">
        <v>780</v>
      </c>
      <c r="F1433" s="31" t="str">
        <f>VLOOKUP(G1433,'Policy Type'!$A:$B,2,FALSE)</f>
        <v>Liability</v>
      </c>
      <c r="G1433" s="17" t="s">
        <v>38</v>
      </c>
      <c r="H1433" s="32">
        <v>45264</v>
      </c>
      <c r="I1433" s="32">
        <v>45385</v>
      </c>
      <c r="J1433" s="34">
        <v>1373200</v>
      </c>
      <c r="K1433" s="34">
        <f t="shared" si="364"/>
        <v>247176</v>
      </c>
      <c r="L1433" s="34">
        <f t="shared" si="365"/>
        <v>1620376</v>
      </c>
      <c r="M1433" s="17">
        <f>L1433*0.2</f>
        <v>324075.2</v>
      </c>
      <c r="N1433" s="17" t="s">
        <v>39</v>
      </c>
      <c r="O1433" s="35" t="s">
        <v>49</v>
      </c>
      <c r="P1433" s="36" t="str">
        <f t="shared" si="366"/>
        <v>Old Client</v>
      </c>
      <c r="Q1433" s="39" t="str">
        <f t="shared" si="4"/>
        <v>Yes</v>
      </c>
      <c r="R1433" s="40" t="str">
        <f t="shared" si="5"/>
        <v/>
      </c>
    </row>
    <row r="1434" ht="14.25" customHeight="1" spans="1:18">
      <c r="A1434" s="30" t="s">
        <v>1463</v>
      </c>
      <c r="B1434" s="17">
        <v>1048</v>
      </c>
      <c r="C1434" s="17" t="s">
        <v>57</v>
      </c>
      <c r="D1434" s="17" t="s">
        <v>36</v>
      </c>
      <c r="E1434" s="17" t="s">
        <v>780</v>
      </c>
      <c r="F1434" s="31" t="str">
        <f>VLOOKUP(G1434,'Policy Type'!$A:$B,2,FALSE)</f>
        <v>Others</v>
      </c>
      <c r="G1434" s="17" t="s">
        <v>212</v>
      </c>
      <c r="H1434" s="32">
        <v>45264</v>
      </c>
      <c r="I1434" s="32">
        <v>45629</v>
      </c>
      <c r="J1434" s="34">
        <v>100100</v>
      </c>
      <c r="K1434" s="34">
        <f t="shared" si="364"/>
        <v>18018</v>
      </c>
      <c r="L1434" s="34">
        <f t="shared" si="365"/>
        <v>118118</v>
      </c>
      <c r="M1434" s="17">
        <f t="shared" ref="M1434:M1436" si="388">L1434*0.15</f>
        <v>17717.7</v>
      </c>
      <c r="N1434" s="17" t="s">
        <v>39</v>
      </c>
      <c r="O1434" s="35" t="s">
        <v>49</v>
      </c>
      <c r="P1434" s="36" t="str">
        <f t="shared" si="366"/>
        <v>New Client</v>
      </c>
      <c r="Q1434" s="39" t="str">
        <f t="shared" si="4"/>
        <v>No</v>
      </c>
      <c r="R1434" s="40" t="str">
        <f t="shared" si="5"/>
        <v/>
      </c>
    </row>
    <row r="1435" ht="14.25" customHeight="1" spans="1:18">
      <c r="A1435" s="30" t="s">
        <v>1464</v>
      </c>
      <c r="B1435" s="17">
        <v>1049</v>
      </c>
      <c r="C1435" s="17" t="s">
        <v>42</v>
      </c>
      <c r="D1435" s="17" t="s">
        <v>36</v>
      </c>
      <c r="E1435" s="17" t="s">
        <v>37</v>
      </c>
      <c r="F1435" s="31" t="str">
        <f>VLOOKUP(G1435,'Policy Type'!$A:$B,2,FALSE)</f>
        <v>Others</v>
      </c>
      <c r="G1435" s="17" t="s">
        <v>291</v>
      </c>
      <c r="H1435" s="32">
        <v>45283</v>
      </c>
      <c r="I1435" s="32">
        <v>45648</v>
      </c>
      <c r="J1435" s="34">
        <v>969700</v>
      </c>
      <c r="K1435" s="34">
        <f t="shared" si="364"/>
        <v>174546</v>
      </c>
      <c r="L1435" s="34">
        <f t="shared" si="365"/>
        <v>1144246</v>
      </c>
      <c r="M1435" s="17">
        <f t="shared" si="388"/>
        <v>171636.9</v>
      </c>
      <c r="N1435" s="17" t="s">
        <v>52</v>
      </c>
      <c r="O1435" s="35" t="s">
        <v>53</v>
      </c>
      <c r="P1435" s="36" t="str">
        <f t="shared" si="366"/>
        <v>Old Client</v>
      </c>
      <c r="Q1435" s="39" t="str">
        <f t="shared" si="4"/>
        <v>Yes</v>
      </c>
      <c r="R1435" s="40" t="str">
        <f t="shared" si="5"/>
        <v>Cross-Sold</v>
      </c>
    </row>
    <row r="1436" ht="14.25" customHeight="1" spans="1:18">
      <c r="A1436" s="30" t="s">
        <v>1465</v>
      </c>
      <c r="B1436" s="17">
        <v>1050</v>
      </c>
      <c r="C1436" s="17" t="s">
        <v>57</v>
      </c>
      <c r="D1436" s="17" t="s">
        <v>36</v>
      </c>
      <c r="E1436" s="17" t="s">
        <v>84</v>
      </c>
      <c r="F1436" s="31" t="str">
        <f>VLOOKUP(G1436,'Policy Type'!$A:$B,2,FALSE)</f>
        <v>Others</v>
      </c>
      <c r="G1436" s="17" t="s">
        <v>135</v>
      </c>
      <c r="H1436" s="32">
        <v>45265</v>
      </c>
      <c r="I1436" s="32">
        <v>45630</v>
      </c>
      <c r="J1436" s="34">
        <v>718100</v>
      </c>
      <c r="K1436" s="34">
        <f t="shared" si="364"/>
        <v>129258</v>
      </c>
      <c r="L1436" s="34">
        <f t="shared" si="365"/>
        <v>847358</v>
      </c>
      <c r="M1436" s="17">
        <f t="shared" si="388"/>
        <v>127103.7</v>
      </c>
      <c r="N1436" s="17" t="s">
        <v>39</v>
      </c>
      <c r="O1436" s="35" t="s">
        <v>53</v>
      </c>
      <c r="P1436" s="36" t="str">
        <f t="shared" si="366"/>
        <v>New Client</v>
      </c>
      <c r="Q1436" s="39" t="str">
        <f t="shared" si="4"/>
        <v>No</v>
      </c>
      <c r="R1436" s="40" t="str">
        <f t="shared" si="5"/>
        <v/>
      </c>
    </row>
    <row r="1437" ht="14.25" customHeight="1" spans="1:18">
      <c r="A1437" s="30" t="s">
        <v>1466</v>
      </c>
      <c r="B1437" s="17">
        <v>1051</v>
      </c>
      <c r="C1437" s="17" t="s">
        <v>46</v>
      </c>
      <c r="D1437" s="17" t="s">
        <v>66</v>
      </c>
      <c r="E1437" s="17" t="s">
        <v>43</v>
      </c>
      <c r="F1437" s="31" t="str">
        <f>VLOOKUP(G1437,'Policy Type'!$A:$B,2,FALSE)</f>
        <v>Others</v>
      </c>
      <c r="G1437" s="17" t="s">
        <v>160</v>
      </c>
      <c r="H1437" s="32">
        <v>45272</v>
      </c>
      <c r="I1437" s="32">
        <v>45637</v>
      </c>
      <c r="J1437" s="34">
        <v>4330700</v>
      </c>
      <c r="K1437" s="34">
        <f t="shared" si="364"/>
        <v>779526</v>
      </c>
      <c r="L1437" s="34">
        <f t="shared" si="365"/>
        <v>5110226</v>
      </c>
      <c r="M1437" s="17">
        <f>L1437*0.05</f>
        <v>255511.3</v>
      </c>
      <c r="N1437" s="17" t="s">
        <v>52</v>
      </c>
      <c r="O1437" s="35" t="s">
        <v>53</v>
      </c>
      <c r="P1437" s="36" t="str">
        <f t="shared" si="366"/>
        <v>Old Client</v>
      </c>
      <c r="Q1437" s="39" t="str">
        <f t="shared" si="4"/>
        <v>Yes</v>
      </c>
      <c r="R1437" s="40" t="str">
        <f t="shared" si="5"/>
        <v>Cross-Sold</v>
      </c>
    </row>
    <row r="1438" ht="14.25" customHeight="1" spans="1:18">
      <c r="A1438" s="30" t="s">
        <v>1467</v>
      </c>
      <c r="B1438" s="17">
        <v>1052</v>
      </c>
      <c r="C1438" s="17" t="s">
        <v>42</v>
      </c>
      <c r="D1438" s="17" t="s">
        <v>36</v>
      </c>
      <c r="E1438" s="17" t="s">
        <v>43</v>
      </c>
      <c r="F1438" s="31" t="str">
        <f>VLOOKUP(G1438,'Policy Type'!$A:$B,2,FALSE)</f>
        <v>P&amp;C</v>
      </c>
      <c r="G1438" s="17" t="s">
        <v>68</v>
      </c>
      <c r="H1438" s="32">
        <v>45268</v>
      </c>
      <c r="I1438" s="32">
        <v>45633</v>
      </c>
      <c r="J1438" s="34">
        <v>799332</v>
      </c>
      <c r="K1438" s="34">
        <f t="shared" si="364"/>
        <v>143879.76</v>
      </c>
      <c r="L1438" s="34">
        <f t="shared" si="365"/>
        <v>943211.76</v>
      </c>
      <c r="M1438" s="17">
        <f t="shared" ref="M1438:M1440" si="389">L1438*0.2</f>
        <v>188642.352</v>
      </c>
      <c r="N1438" s="17" t="s">
        <v>52</v>
      </c>
      <c r="O1438" s="35" t="s">
        <v>53</v>
      </c>
      <c r="P1438" s="36" t="str">
        <f t="shared" si="366"/>
        <v>Old Client</v>
      </c>
      <c r="Q1438" s="39" t="str">
        <f t="shared" si="4"/>
        <v>Yes</v>
      </c>
      <c r="R1438" s="40" t="str">
        <f t="shared" si="5"/>
        <v>Cross-Sold</v>
      </c>
    </row>
    <row r="1439" ht="14.25" customHeight="1" spans="1:18">
      <c r="A1439" s="30" t="s">
        <v>1468</v>
      </c>
      <c r="B1439" s="17">
        <v>1053</v>
      </c>
      <c r="C1439" s="17" t="s">
        <v>42</v>
      </c>
      <c r="D1439" s="17" t="s">
        <v>36</v>
      </c>
      <c r="E1439" s="17" t="s">
        <v>37</v>
      </c>
      <c r="F1439" s="31" t="str">
        <f>VLOOKUP(G1439,'Policy Type'!$A:$B,2,FALSE)</f>
        <v>Liability</v>
      </c>
      <c r="G1439" s="17" t="s">
        <v>38</v>
      </c>
      <c r="H1439" s="32">
        <v>45265</v>
      </c>
      <c r="I1439" s="32">
        <v>45447</v>
      </c>
      <c r="J1439" s="34">
        <v>65200</v>
      </c>
      <c r="K1439" s="34">
        <f t="shared" si="364"/>
        <v>11736</v>
      </c>
      <c r="L1439" s="34">
        <f t="shared" si="365"/>
        <v>76936</v>
      </c>
      <c r="M1439" s="17">
        <f t="shared" si="389"/>
        <v>15387.2</v>
      </c>
      <c r="N1439" s="17" t="s">
        <v>39</v>
      </c>
      <c r="O1439" s="35" t="s">
        <v>49</v>
      </c>
      <c r="P1439" s="36" t="str">
        <f t="shared" si="366"/>
        <v>Old Client</v>
      </c>
      <c r="Q1439" s="39" t="str">
        <f t="shared" si="4"/>
        <v>Yes</v>
      </c>
      <c r="R1439" s="40" t="str">
        <f t="shared" si="5"/>
        <v/>
      </c>
    </row>
    <row r="1440" ht="14.25" customHeight="1" spans="1:18">
      <c r="A1440" s="30" t="s">
        <v>1469</v>
      </c>
      <c r="B1440" s="17">
        <v>614</v>
      </c>
      <c r="C1440" s="17" t="s">
        <v>35</v>
      </c>
      <c r="D1440" s="17" t="s">
        <v>36</v>
      </c>
      <c r="E1440" s="17" t="s">
        <v>37</v>
      </c>
      <c r="F1440" s="31" t="str">
        <f>VLOOKUP(G1440,'Policy Type'!$A:$B,2,FALSE)</f>
        <v>Liability</v>
      </c>
      <c r="G1440" s="17" t="s">
        <v>38</v>
      </c>
      <c r="H1440" s="32">
        <v>45265</v>
      </c>
      <c r="I1440" s="32">
        <v>45355</v>
      </c>
      <c r="J1440" s="34">
        <v>142000</v>
      </c>
      <c r="K1440" s="34">
        <f t="shared" si="364"/>
        <v>25560</v>
      </c>
      <c r="L1440" s="34">
        <f t="shared" si="365"/>
        <v>167560</v>
      </c>
      <c r="M1440" s="17">
        <f t="shared" si="389"/>
        <v>33512</v>
      </c>
      <c r="N1440" s="17" t="s">
        <v>39</v>
      </c>
      <c r="O1440" s="35" t="s">
        <v>49</v>
      </c>
      <c r="P1440" s="36" t="str">
        <f t="shared" si="366"/>
        <v>Old Client</v>
      </c>
      <c r="Q1440" s="39" t="str">
        <f t="shared" si="4"/>
        <v>Yes</v>
      </c>
      <c r="R1440" s="40" t="str">
        <f t="shared" si="5"/>
        <v/>
      </c>
    </row>
    <row r="1441" ht="14.25" customHeight="1" spans="1:18">
      <c r="A1441" s="30" t="s">
        <v>1470</v>
      </c>
      <c r="B1441" s="17">
        <v>1054</v>
      </c>
      <c r="C1441" s="17" t="s">
        <v>46</v>
      </c>
      <c r="D1441" s="17" t="s">
        <v>66</v>
      </c>
      <c r="E1441" s="17" t="s">
        <v>37</v>
      </c>
      <c r="F1441" s="31" t="str">
        <f>VLOOKUP(G1441,'Policy Type'!$A:$B,2,FALSE)</f>
        <v>Others</v>
      </c>
      <c r="G1441" s="17" t="s">
        <v>212</v>
      </c>
      <c r="H1441" s="32">
        <v>45266</v>
      </c>
      <c r="I1441" s="32">
        <v>45631</v>
      </c>
      <c r="J1441" s="34">
        <v>1104500</v>
      </c>
      <c r="K1441" s="34">
        <f t="shared" si="364"/>
        <v>198810</v>
      </c>
      <c r="L1441" s="34">
        <f t="shared" si="365"/>
        <v>1303310</v>
      </c>
      <c r="M1441" s="17">
        <f>L1441*0.05</f>
        <v>65165.5</v>
      </c>
      <c r="N1441" s="17" t="s">
        <v>52</v>
      </c>
      <c r="O1441" s="35" t="s">
        <v>53</v>
      </c>
      <c r="P1441" s="36" t="str">
        <f t="shared" si="366"/>
        <v>New Client</v>
      </c>
      <c r="Q1441" s="39" t="str">
        <f t="shared" si="4"/>
        <v>No</v>
      </c>
      <c r="R1441" s="40" t="str">
        <f t="shared" si="5"/>
        <v/>
      </c>
    </row>
    <row r="1442" ht="14.25" customHeight="1" spans="1:18">
      <c r="A1442" s="30" t="s">
        <v>1471</v>
      </c>
      <c r="B1442" s="17">
        <v>1055</v>
      </c>
      <c r="C1442" s="17" t="s">
        <v>42</v>
      </c>
      <c r="D1442" s="17" t="s">
        <v>36</v>
      </c>
      <c r="E1442" s="17" t="s">
        <v>37</v>
      </c>
      <c r="F1442" s="31" t="str">
        <f>VLOOKUP(G1442,'Policy Type'!$A:$B,2,FALSE)</f>
        <v>P&amp;C</v>
      </c>
      <c r="G1442" s="17" t="s">
        <v>48</v>
      </c>
      <c r="H1442" s="32">
        <v>45267</v>
      </c>
      <c r="I1442" s="32">
        <v>45632</v>
      </c>
      <c r="J1442" s="34">
        <v>1770100</v>
      </c>
      <c r="K1442" s="34">
        <f t="shared" si="364"/>
        <v>318618</v>
      </c>
      <c r="L1442" s="34">
        <f t="shared" si="365"/>
        <v>2088718</v>
      </c>
      <c r="M1442" s="17">
        <f>L1442*0.2</f>
        <v>417743.6</v>
      </c>
      <c r="N1442" s="17" t="s">
        <v>52</v>
      </c>
      <c r="O1442" s="35" t="s">
        <v>53</v>
      </c>
      <c r="P1442" s="36" t="str">
        <f t="shared" si="366"/>
        <v>New Client</v>
      </c>
      <c r="Q1442" s="39" t="str">
        <f t="shared" si="4"/>
        <v>No</v>
      </c>
      <c r="R1442" s="40" t="str">
        <f t="shared" si="5"/>
        <v/>
      </c>
    </row>
    <row r="1443" ht="14.25" customHeight="1" spans="1:18">
      <c r="A1443" s="30" t="s">
        <v>1472</v>
      </c>
      <c r="B1443" s="17">
        <v>980</v>
      </c>
      <c r="C1443" s="17" t="s">
        <v>57</v>
      </c>
      <c r="D1443" s="17" t="s">
        <v>36</v>
      </c>
      <c r="E1443" s="17" t="s">
        <v>43</v>
      </c>
      <c r="F1443" s="31" t="str">
        <f>VLOOKUP(G1443,'Policy Type'!$A:$B,2,FALSE)</f>
        <v>Others</v>
      </c>
      <c r="G1443" s="17" t="s">
        <v>168</v>
      </c>
      <c r="H1443" s="32">
        <v>45265</v>
      </c>
      <c r="I1443" s="32">
        <v>45630</v>
      </c>
      <c r="J1443" s="34">
        <v>395800</v>
      </c>
      <c r="K1443" s="34">
        <f t="shared" si="364"/>
        <v>71244</v>
      </c>
      <c r="L1443" s="34">
        <f t="shared" si="365"/>
        <v>467044</v>
      </c>
      <c r="M1443" s="17">
        <f t="shared" ref="M1443:M1447" si="390">L1443*0.15</f>
        <v>70056.6</v>
      </c>
      <c r="N1443" s="17" t="s">
        <v>52</v>
      </c>
      <c r="O1443" s="35" t="s">
        <v>53</v>
      </c>
      <c r="P1443" s="36" t="str">
        <f t="shared" si="366"/>
        <v>Old Client</v>
      </c>
      <c r="Q1443" s="39" t="str">
        <f t="shared" si="4"/>
        <v>No</v>
      </c>
      <c r="R1443" s="40" t="str">
        <f t="shared" si="5"/>
        <v/>
      </c>
    </row>
    <row r="1444" ht="14.25" customHeight="1" spans="1:18">
      <c r="A1444" s="30" t="s">
        <v>1473</v>
      </c>
      <c r="B1444" s="17">
        <v>1056</v>
      </c>
      <c r="C1444" s="17" t="s">
        <v>42</v>
      </c>
      <c r="D1444" s="17" t="s">
        <v>36</v>
      </c>
      <c r="E1444" s="17" t="s">
        <v>37</v>
      </c>
      <c r="F1444" s="31" t="str">
        <f>VLOOKUP(G1444,'Policy Type'!$A:$B,2,FALSE)</f>
        <v>Others</v>
      </c>
      <c r="G1444" s="17" t="s">
        <v>212</v>
      </c>
      <c r="H1444" s="32">
        <v>45268</v>
      </c>
      <c r="I1444" s="32">
        <v>45633</v>
      </c>
      <c r="J1444" s="34">
        <v>231100</v>
      </c>
      <c r="K1444" s="34">
        <f t="shared" si="364"/>
        <v>41598</v>
      </c>
      <c r="L1444" s="34">
        <f t="shared" si="365"/>
        <v>272698</v>
      </c>
      <c r="M1444" s="17">
        <f t="shared" si="390"/>
        <v>40904.7</v>
      </c>
      <c r="N1444" s="17" t="s">
        <v>52</v>
      </c>
      <c r="O1444" s="35" t="s">
        <v>53</v>
      </c>
      <c r="P1444" s="36" t="str">
        <f t="shared" si="366"/>
        <v>New Client</v>
      </c>
      <c r="Q1444" s="39" t="str">
        <f t="shared" si="4"/>
        <v>No</v>
      </c>
      <c r="R1444" s="40" t="str">
        <f t="shared" si="5"/>
        <v/>
      </c>
    </row>
    <row r="1445" ht="14.25" customHeight="1" spans="1:18">
      <c r="A1445" s="30" t="s">
        <v>1474</v>
      </c>
      <c r="B1445" s="17">
        <v>1057</v>
      </c>
      <c r="C1445" s="17" t="s">
        <v>57</v>
      </c>
      <c r="D1445" s="17" t="s">
        <v>36</v>
      </c>
      <c r="E1445" s="17" t="s">
        <v>37</v>
      </c>
      <c r="F1445" s="31" t="str">
        <f>VLOOKUP(G1445,'Policy Type'!$A:$B,2,FALSE)</f>
        <v>Others</v>
      </c>
      <c r="G1445" s="17" t="s">
        <v>212</v>
      </c>
      <c r="H1445" s="32">
        <v>45268</v>
      </c>
      <c r="I1445" s="32">
        <v>45633</v>
      </c>
      <c r="J1445" s="34">
        <v>227200</v>
      </c>
      <c r="K1445" s="34">
        <f t="shared" si="364"/>
        <v>40896</v>
      </c>
      <c r="L1445" s="34">
        <f t="shared" si="365"/>
        <v>268096</v>
      </c>
      <c r="M1445" s="17">
        <f t="shared" si="390"/>
        <v>40214.4</v>
      </c>
      <c r="N1445" s="17" t="s">
        <v>52</v>
      </c>
      <c r="O1445" s="35" t="s">
        <v>53</v>
      </c>
      <c r="P1445" s="36" t="str">
        <f t="shared" si="366"/>
        <v>New Client</v>
      </c>
      <c r="Q1445" s="39" t="str">
        <f t="shared" si="4"/>
        <v>No</v>
      </c>
      <c r="R1445" s="40" t="str">
        <f t="shared" si="5"/>
        <v/>
      </c>
    </row>
    <row r="1446" ht="14.25" customHeight="1" spans="1:18">
      <c r="A1446" s="30" t="s">
        <v>1475</v>
      </c>
      <c r="B1446" s="17">
        <v>1058</v>
      </c>
      <c r="C1446" s="17" t="s">
        <v>42</v>
      </c>
      <c r="D1446" s="17" t="s">
        <v>36</v>
      </c>
      <c r="E1446" s="17" t="s">
        <v>37</v>
      </c>
      <c r="F1446" s="31" t="str">
        <f>VLOOKUP(G1446,'Policy Type'!$A:$B,2,FALSE)</f>
        <v>Others</v>
      </c>
      <c r="G1446" s="17" t="s">
        <v>212</v>
      </c>
      <c r="H1446" s="32">
        <v>45268</v>
      </c>
      <c r="I1446" s="32">
        <v>45633</v>
      </c>
      <c r="J1446" s="34">
        <v>336300</v>
      </c>
      <c r="K1446" s="34">
        <f t="shared" si="364"/>
        <v>60534</v>
      </c>
      <c r="L1446" s="34">
        <f t="shared" si="365"/>
        <v>396834</v>
      </c>
      <c r="M1446" s="17">
        <f t="shared" si="390"/>
        <v>59525.1</v>
      </c>
      <c r="N1446" s="17" t="s">
        <v>52</v>
      </c>
      <c r="O1446" s="35" t="s">
        <v>53</v>
      </c>
      <c r="P1446" s="36" t="str">
        <f t="shared" si="366"/>
        <v>Old Client</v>
      </c>
      <c r="Q1446" s="39" t="str">
        <f t="shared" si="4"/>
        <v>No</v>
      </c>
      <c r="R1446" s="40" t="str">
        <f t="shared" si="5"/>
        <v/>
      </c>
    </row>
    <row r="1447" ht="14.25" customHeight="1" spans="1:18">
      <c r="A1447" s="30" t="s">
        <v>1476</v>
      </c>
      <c r="B1447" s="17">
        <v>1058</v>
      </c>
      <c r="C1447" s="17" t="s">
        <v>42</v>
      </c>
      <c r="D1447" s="17" t="s">
        <v>36</v>
      </c>
      <c r="E1447" s="17" t="s">
        <v>37</v>
      </c>
      <c r="F1447" s="31" t="str">
        <f>VLOOKUP(G1447,'Policy Type'!$A:$B,2,FALSE)</f>
        <v>Others</v>
      </c>
      <c r="G1447" s="17" t="s">
        <v>212</v>
      </c>
      <c r="H1447" s="32">
        <v>45268</v>
      </c>
      <c r="I1447" s="32">
        <v>45633</v>
      </c>
      <c r="J1447" s="34">
        <v>809600</v>
      </c>
      <c r="K1447" s="34">
        <f t="shared" si="364"/>
        <v>145728</v>
      </c>
      <c r="L1447" s="34">
        <f t="shared" si="365"/>
        <v>955328</v>
      </c>
      <c r="M1447" s="17">
        <f t="shared" si="390"/>
        <v>143299.2</v>
      </c>
      <c r="N1447" s="17" t="s">
        <v>52</v>
      </c>
      <c r="O1447" s="35" t="s">
        <v>53</v>
      </c>
      <c r="P1447" s="36" t="str">
        <f t="shared" si="366"/>
        <v>Old Client</v>
      </c>
      <c r="Q1447" s="39" t="str">
        <f t="shared" si="4"/>
        <v>No</v>
      </c>
      <c r="R1447" s="40" t="str">
        <f t="shared" si="5"/>
        <v/>
      </c>
    </row>
    <row r="1448" ht="14.25" customHeight="1" spans="1:18">
      <c r="A1448" s="30" t="s">
        <v>1477</v>
      </c>
      <c r="B1448" s="17">
        <v>1058</v>
      </c>
      <c r="C1448" s="17" t="s">
        <v>46</v>
      </c>
      <c r="D1448" s="17" t="s">
        <v>66</v>
      </c>
      <c r="E1448" s="17" t="s">
        <v>84</v>
      </c>
      <c r="F1448" s="31" t="str">
        <f>VLOOKUP(G1448,'Policy Type'!$A:$B,2,FALSE)</f>
        <v>Others</v>
      </c>
      <c r="G1448" s="17" t="s">
        <v>212</v>
      </c>
      <c r="H1448" s="32">
        <v>45267</v>
      </c>
      <c r="I1448" s="32">
        <v>45632</v>
      </c>
      <c r="J1448" s="34">
        <v>559100</v>
      </c>
      <c r="K1448" s="34">
        <f t="shared" si="364"/>
        <v>100638</v>
      </c>
      <c r="L1448" s="34">
        <f t="shared" si="365"/>
        <v>659738</v>
      </c>
      <c r="M1448" s="17">
        <f>L1448*0.05</f>
        <v>32986.9</v>
      </c>
      <c r="N1448" s="17" t="s">
        <v>39</v>
      </c>
      <c r="O1448" s="35" t="s">
        <v>49</v>
      </c>
      <c r="P1448" s="36" t="str">
        <f t="shared" si="366"/>
        <v>Old Client</v>
      </c>
      <c r="Q1448" s="39" t="str">
        <f t="shared" si="4"/>
        <v>No</v>
      </c>
      <c r="R1448" s="40" t="str">
        <f t="shared" si="5"/>
        <v/>
      </c>
    </row>
    <row r="1449" ht="14.25" customHeight="1" spans="1:18">
      <c r="A1449" s="30" t="s">
        <v>1478</v>
      </c>
      <c r="B1449" s="17">
        <v>1059</v>
      </c>
      <c r="C1449" s="17" t="s">
        <v>35</v>
      </c>
      <c r="D1449" s="17" t="s">
        <v>36</v>
      </c>
      <c r="E1449" s="17" t="s">
        <v>84</v>
      </c>
      <c r="F1449" s="31" t="str">
        <f>VLOOKUP(G1449,'Policy Type'!$A:$B,2,FALSE)</f>
        <v>Liability</v>
      </c>
      <c r="G1449" s="17" t="s">
        <v>58</v>
      </c>
      <c r="H1449" s="32">
        <v>45265</v>
      </c>
      <c r="I1449" s="32">
        <v>45630</v>
      </c>
      <c r="J1449" s="34">
        <v>1593000</v>
      </c>
      <c r="K1449" s="34">
        <f t="shared" si="364"/>
        <v>286740</v>
      </c>
      <c r="L1449" s="34">
        <f t="shared" si="365"/>
        <v>1879740</v>
      </c>
      <c r="M1449" s="17">
        <f t="shared" ref="M1449:M1450" si="391">L1449*0.2</f>
        <v>375948</v>
      </c>
      <c r="N1449" s="17" t="s">
        <v>39</v>
      </c>
      <c r="O1449" s="35" t="s">
        <v>53</v>
      </c>
      <c r="P1449" s="36" t="str">
        <f t="shared" si="366"/>
        <v>New Client</v>
      </c>
      <c r="Q1449" s="39" t="str">
        <f t="shared" si="4"/>
        <v>Yes</v>
      </c>
      <c r="R1449" s="40" t="str">
        <f t="shared" si="5"/>
        <v/>
      </c>
    </row>
    <row r="1450" ht="14.25" customHeight="1" spans="1:18">
      <c r="A1450" s="30" t="s">
        <v>1479</v>
      </c>
      <c r="B1450" s="17">
        <v>1060</v>
      </c>
      <c r="C1450" s="17" t="s">
        <v>42</v>
      </c>
      <c r="D1450" s="17" t="s">
        <v>36</v>
      </c>
      <c r="E1450" s="17" t="s">
        <v>84</v>
      </c>
      <c r="F1450" s="31" t="str">
        <f>VLOOKUP(G1450,'Policy Type'!$A:$B,2,FALSE)</f>
        <v>Liability</v>
      </c>
      <c r="G1450" s="17" t="s">
        <v>86</v>
      </c>
      <c r="H1450" s="32">
        <v>45265</v>
      </c>
      <c r="I1450" s="32">
        <v>45630</v>
      </c>
      <c r="J1450" s="34">
        <v>2714000</v>
      </c>
      <c r="K1450" s="34">
        <f t="shared" si="364"/>
        <v>488520</v>
      </c>
      <c r="L1450" s="34">
        <f t="shared" si="365"/>
        <v>3202520</v>
      </c>
      <c r="M1450" s="17">
        <f t="shared" si="391"/>
        <v>640504</v>
      </c>
      <c r="N1450" s="17" t="s">
        <v>39</v>
      </c>
      <c r="O1450" s="35" t="s">
        <v>53</v>
      </c>
      <c r="P1450" s="36" t="str">
        <f t="shared" si="366"/>
        <v>New Client</v>
      </c>
      <c r="Q1450" s="39" t="str">
        <f t="shared" si="4"/>
        <v>Yes</v>
      </c>
      <c r="R1450" s="40" t="str">
        <f t="shared" si="5"/>
        <v/>
      </c>
    </row>
    <row r="1451" ht="14.25" customHeight="1" spans="1:18">
      <c r="A1451" s="30" t="s">
        <v>1480</v>
      </c>
      <c r="B1451" s="17">
        <v>1061</v>
      </c>
      <c r="C1451" s="17" t="s">
        <v>42</v>
      </c>
      <c r="D1451" s="17" t="s">
        <v>36</v>
      </c>
      <c r="E1451" s="17" t="s">
        <v>132</v>
      </c>
      <c r="F1451" s="31" t="str">
        <f>VLOOKUP(G1451,'Policy Type'!$A:$B,2,FALSE)</f>
        <v>Others</v>
      </c>
      <c r="G1451" s="17" t="s">
        <v>212</v>
      </c>
      <c r="H1451" s="32">
        <v>45266</v>
      </c>
      <c r="I1451" s="32">
        <v>45631</v>
      </c>
      <c r="J1451" s="34">
        <v>814200</v>
      </c>
      <c r="K1451" s="34">
        <f t="shared" si="364"/>
        <v>146556</v>
      </c>
      <c r="L1451" s="34">
        <f t="shared" si="365"/>
        <v>960756</v>
      </c>
      <c r="M1451" s="17">
        <f>L1451*0.15</f>
        <v>144113.4</v>
      </c>
      <c r="N1451" s="17" t="s">
        <v>39</v>
      </c>
      <c r="O1451" s="35" t="s">
        <v>49</v>
      </c>
      <c r="P1451" s="36" t="str">
        <f t="shared" si="366"/>
        <v>Old Client</v>
      </c>
      <c r="Q1451" s="39" t="str">
        <f t="shared" si="4"/>
        <v>Yes</v>
      </c>
      <c r="R1451" s="40" t="str">
        <f t="shared" si="5"/>
        <v>Cross-Sold</v>
      </c>
    </row>
    <row r="1452" ht="14.25" customHeight="1" spans="1:18">
      <c r="A1452" s="30" t="s">
        <v>1481</v>
      </c>
      <c r="B1452" s="17">
        <v>1061</v>
      </c>
      <c r="C1452" s="17" t="s">
        <v>46</v>
      </c>
      <c r="D1452" s="17" t="s">
        <v>47</v>
      </c>
      <c r="E1452" s="17" t="s">
        <v>37</v>
      </c>
      <c r="F1452" s="31" t="str">
        <f>VLOOKUP(G1452,'Policy Type'!$A:$B,2,FALSE)</f>
        <v>Liability</v>
      </c>
      <c r="G1452" s="17" t="s">
        <v>38</v>
      </c>
      <c r="H1452" s="32">
        <v>45266</v>
      </c>
      <c r="I1452" s="32">
        <v>45296</v>
      </c>
      <c r="J1452" s="34">
        <v>64500</v>
      </c>
      <c r="K1452" s="34">
        <f t="shared" si="364"/>
        <v>11610</v>
      </c>
      <c r="L1452" s="34">
        <f t="shared" si="365"/>
        <v>76110</v>
      </c>
      <c r="M1452" s="17">
        <f>L1452*0.05</f>
        <v>3805.5</v>
      </c>
      <c r="N1452" s="17" t="s">
        <v>39</v>
      </c>
      <c r="O1452" s="35" t="s">
        <v>49</v>
      </c>
      <c r="P1452" s="36" t="str">
        <f t="shared" si="366"/>
        <v>Old Client</v>
      </c>
      <c r="Q1452" s="39" t="str">
        <f t="shared" si="4"/>
        <v>Yes</v>
      </c>
      <c r="R1452" s="40" t="str">
        <f t="shared" si="5"/>
        <v/>
      </c>
    </row>
    <row r="1453" ht="14.25" customHeight="1" spans="1:18">
      <c r="A1453" s="30" t="s">
        <v>1482</v>
      </c>
      <c r="B1453" s="17">
        <v>1062</v>
      </c>
      <c r="C1453" s="17" t="s">
        <v>35</v>
      </c>
      <c r="D1453" s="17" t="s">
        <v>36</v>
      </c>
      <c r="E1453" s="17" t="s">
        <v>60</v>
      </c>
      <c r="F1453" s="31" t="str">
        <f>VLOOKUP(G1453,'Policy Type'!$A:$B,2,FALSE)</f>
        <v>P&amp;C</v>
      </c>
      <c r="G1453" s="17" t="s">
        <v>55</v>
      </c>
      <c r="H1453" s="32">
        <v>45263</v>
      </c>
      <c r="I1453" s="32">
        <v>45628</v>
      </c>
      <c r="J1453" s="34">
        <v>133812</v>
      </c>
      <c r="K1453" s="34">
        <f t="shared" si="364"/>
        <v>24086.16</v>
      </c>
      <c r="L1453" s="34">
        <f t="shared" si="365"/>
        <v>157898.16</v>
      </c>
      <c r="M1453" s="17">
        <f>L1453*0.2</f>
        <v>31579.632</v>
      </c>
      <c r="N1453" s="17" t="s">
        <v>52</v>
      </c>
      <c r="O1453" s="35" t="s">
        <v>40</v>
      </c>
      <c r="P1453" s="36" t="str">
        <f t="shared" si="366"/>
        <v>New Client</v>
      </c>
      <c r="Q1453" s="39" t="str">
        <f t="shared" si="4"/>
        <v>No</v>
      </c>
      <c r="R1453" s="40" t="str">
        <f t="shared" si="5"/>
        <v/>
      </c>
    </row>
    <row r="1454" ht="14.25" customHeight="1" spans="1:18">
      <c r="A1454" s="30" t="s">
        <v>1483</v>
      </c>
      <c r="B1454" s="17">
        <v>1063</v>
      </c>
      <c r="C1454" s="17" t="s">
        <v>46</v>
      </c>
      <c r="D1454" s="17" t="s">
        <v>88</v>
      </c>
      <c r="E1454" s="17" t="s">
        <v>43</v>
      </c>
      <c r="F1454" s="31" t="str">
        <f>VLOOKUP(G1454,'Policy Type'!$A:$B,2,FALSE)</f>
        <v>Liability</v>
      </c>
      <c r="G1454" s="17" t="s">
        <v>58</v>
      </c>
      <c r="H1454" s="32">
        <v>45271</v>
      </c>
      <c r="I1454" s="32">
        <v>45636</v>
      </c>
      <c r="J1454" s="34">
        <v>2242000</v>
      </c>
      <c r="K1454" s="34">
        <f t="shared" si="364"/>
        <v>403560</v>
      </c>
      <c r="L1454" s="34">
        <f t="shared" si="365"/>
        <v>2645560</v>
      </c>
      <c r="M1454" s="17">
        <f t="shared" ref="M1454:M1456" si="392">L1454*0.05</f>
        <v>132278</v>
      </c>
      <c r="N1454" s="17" t="s">
        <v>39</v>
      </c>
      <c r="O1454" s="35" t="s">
        <v>53</v>
      </c>
      <c r="P1454" s="36" t="str">
        <f t="shared" si="366"/>
        <v>New Client</v>
      </c>
      <c r="Q1454" s="39" t="str">
        <f t="shared" si="4"/>
        <v>Yes</v>
      </c>
      <c r="R1454" s="40" t="str">
        <f t="shared" si="5"/>
        <v/>
      </c>
    </row>
    <row r="1455" ht="14.25" customHeight="1" spans="1:18">
      <c r="A1455" s="30" t="s">
        <v>1484</v>
      </c>
      <c r="B1455" s="17">
        <v>1064</v>
      </c>
      <c r="C1455" s="17" t="s">
        <v>46</v>
      </c>
      <c r="D1455" s="17" t="s">
        <v>88</v>
      </c>
      <c r="E1455" s="17" t="s">
        <v>78</v>
      </c>
      <c r="F1455" s="31" t="str">
        <f>VLOOKUP(G1455,'Policy Type'!$A:$B,2,FALSE)</f>
        <v>Liability</v>
      </c>
      <c r="G1455" s="17" t="s">
        <v>121</v>
      </c>
      <c r="H1455" s="32">
        <v>45271</v>
      </c>
      <c r="I1455" s="32">
        <v>45636</v>
      </c>
      <c r="J1455" s="34">
        <v>1941200</v>
      </c>
      <c r="K1455" s="34">
        <f t="shared" si="364"/>
        <v>349416</v>
      </c>
      <c r="L1455" s="34">
        <f t="shared" si="365"/>
        <v>2290616</v>
      </c>
      <c r="M1455" s="17">
        <f t="shared" si="392"/>
        <v>114530.8</v>
      </c>
      <c r="N1455" s="17" t="s">
        <v>39</v>
      </c>
      <c r="O1455" s="35" t="s">
        <v>49</v>
      </c>
      <c r="P1455" s="36" t="str">
        <f t="shared" si="366"/>
        <v>New Client</v>
      </c>
      <c r="Q1455" s="39" t="str">
        <f t="shared" si="4"/>
        <v>Yes</v>
      </c>
      <c r="R1455" s="40" t="str">
        <f t="shared" si="5"/>
        <v/>
      </c>
    </row>
    <row r="1456" ht="14.25" customHeight="1" spans="1:18">
      <c r="A1456" s="30" t="s">
        <v>1485</v>
      </c>
      <c r="B1456" s="17">
        <v>1052</v>
      </c>
      <c r="C1456" s="17" t="s">
        <v>46</v>
      </c>
      <c r="D1456" s="17" t="s">
        <v>47</v>
      </c>
      <c r="E1456" s="17" t="s">
        <v>37</v>
      </c>
      <c r="F1456" s="31" t="str">
        <f>VLOOKUP(G1456,'Policy Type'!$A:$B,2,FALSE)</f>
        <v>Liability</v>
      </c>
      <c r="G1456" s="17" t="s">
        <v>38</v>
      </c>
      <c r="H1456" s="32">
        <v>45271</v>
      </c>
      <c r="I1456" s="32">
        <v>45636</v>
      </c>
      <c r="J1456" s="34">
        <v>320700</v>
      </c>
      <c r="K1456" s="34">
        <f t="shared" si="364"/>
        <v>57726</v>
      </c>
      <c r="L1456" s="34">
        <f t="shared" si="365"/>
        <v>378426</v>
      </c>
      <c r="M1456" s="17">
        <f t="shared" si="392"/>
        <v>18921.3</v>
      </c>
      <c r="N1456" s="17" t="s">
        <v>39</v>
      </c>
      <c r="O1456" s="35" t="s">
        <v>49</v>
      </c>
      <c r="P1456" s="36" t="str">
        <f t="shared" si="366"/>
        <v>Old Client</v>
      </c>
      <c r="Q1456" s="39" t="str">
        <f t="shared" si="4"/>
        <v>Yes</v>
      </c>
      <c r="R1456" s="40" t="str">
        <f t="shared" si="5"/>
        <v/>
      </c>
    </row>
    <row r="1457" ht="14.25" customHeight="1" spans="1:18">
      <c r="A1457" s="30" t="s">
        <v>1486</v>
      </c>
      <c r="B1457" s="17">
        <v>1065</v>
      </c>
      <c r="C1457" s="17" t="s">
        <v>35</v>
      </c>
      <c r="D1457" s="17" t="s">
        <v>36</v>
      </c>
      <c r="E1457" s="17" t="s">
        <v>37</v>
      </c>
      <c r="F1457" s="31" t="str">
        <f>VLOOKUP(G1457,'Policy Type'!$A:$B,2,FALSE)</f>
        <v>Liability</v>
      </c>
      <c r="G1457" s="17" t="s">
        <v>121</v>
      </c>
      <c r="H1457" s="32">
        <v>45273</v>
      </c>
      <c r="I1457" s="32">
        <v>45638</v>
      </c>
      <c r="J1457" s="34">
        <v>1868400</v>
      </c>
      <c r="K1457" s="34">
        <f t="shared" si="364"/>
        <v>336312</v>
      </c>
      <c r="L1457" s="34">
        <f t="shared" si="365"/>
        <v>2204712</v>
      </c>
      <c r="M1457" s="17">
        <f t="shared" ref="M1457:M1458" si="393">L1457*0.2</f>
        <v>440942.4</v>
      </c>
      <c r="N1457" s="17" t="s">
        <v>39</v>
      </c>
      <c r="O1457" s="35" t="s">
        <v>53</v>
      </c>
      <c r="P1457" s="36" t="str">
        <f t="shared" si="366"/>
        <v>New Client</v>
      </c>
      <c r="Q1457" s="39" t="str">
        <f t="shared" si="4"/>
        <v>Yes</v>
      </c>
      <c r="R1457" s="40" t="str">
        <f t="shared" si="5"/>
        <v/>
      </c>
    </row>
    <row r="1458" ht="14.25" customHeight="1" spans="1:18">
      <c r="A1458" s="30" t="s">
        <v>1487</v>
      </c>
      <c r="B1458" s="17">
        <v>1066</v>
      </c>
      <c r="C1458" s="17" t="s">
        <v>57</v>
      </c>
      <c r="D1458" s="17" t="s">
        <v>36</v>
      </c>
      <c r="E1458" s="17" t="s">
        <v>37</v>
      </c>
      <c r="F1458" s="31" t="str">
        <f>VLOOKUP(G1458,'Policy Type'!$A:$B,2,FALSE)</f>
        <v>Liability</v>
      </c>
      <c r="G1458" s="17" t="s">
        <v>38</v>
      </c>
      <c r="H1458" s="32">
        <v>45270</v>
      </c>
      <c r="I1458" s="32">
        <v>45300</v>
      </c>
      <c r="J1458" s="34">
        <v>65300</v>
      </c>
      <c r="K1458" s="34">
        <f t="shared" si="364"/>
        <v>11754</v>
      </c>
      <c r="L1458" s="34">
        <f t="shared" si="365"/>
        <v>77054</v>
      </c>
      <c r="M1458" s="17">
        <f t="shared" si="393"/>
        <v>15410.8</v>
      </c>
      <c r="N1458" s="17" t="s">
        <v>39</v>
      </c>
      <c r="O1458" s="35" t="s">
        <v>49</v>
      </c>
      <c r="P1458" s="36" t="str">
        <f t="shared" si="366"/>
        <v>New Client</v>
      </c>
      <c r="Q1458" s="39" t="str">
        <f t="shared" si="4"/>
        <v>Yes</v>
      </c>
      <c r="R1458" s="40" t="str">
        <f t="shared" si="5"/>
        <v/>
      </c>
    </row>
    <row r="1459" ht="14.25" customHeight="1" spans="1:18">
      <c r="A1459" s="30" t="s">
        <v>1488</v>
      </c>
      <c r="B1459" s="17">
        <v>481</v>
      </c>
      <c r="C1459" s="17" t="s">
        <v>42</v>
      </c>
      <c r="D1459" s="17" t="s">
        <v>36</v>
      </c>
      <c r="E1459" s="17" t="s">
        <v>43</v>
      </c>
      <c r="F1459" s="31" t="str">
        <f>VLOOKUP(G1459,'Policy Type'!$A:$B,2,FALSE)</f>
        <v>Others</v>
      </c>
      <c r="G1459" s="17" t="s">
        <v>160</v>
      </c>
      <c r="H1459" s="32">
        <v>45273</v>
      </c>
      <c r="I1459" s="32">
        <v>45638</v>
      </c>
      <c r="J1459" s="34">
        <v>1604900</v>
      </c>
      <c r="K1459" s="34">
        <f t="shared" si="364"/>
        <v>288882</v>
      </c>
      <c r="L1459" s="34">
        <f t="shared" si="365"/>
        <v>1893782</v>
      </c>
      <c r="M1459" s="17">
        <f t="shared" ref="M1459:M1460" si="394">L1459*0.15</f>
        <v>284067.3</v>
      </c>
      <c r="N1459" s="17" t="s">
        <v>52</v>
      </c>
      <c r="O1459" s="35" t="s">
        <v>53</v>
      </c>
      <c r="P1459" s="36" t="str">
        <f t="shared" si="366"/>
        <v>Old Client</v>
      </c>
      <c r="Q1459" s="39" t="str">
        <f t="shared" si="4"/>
        <v>Yes</v>
      </c>
      <c r="R1459" s="40" t="str">
        <f t="shared" si="5"/>
        <v>Cross-Sold</v>
      </c>
    </row>
    <row r="1460" ht="14.25" customHeight="1" spans="1:18">
      <c r="A1460" s="30" t="s">
        <v>1489</v>
      </c>
      <c r="B1460" s="17">
        <v>1067</v>
      </c>
      <c r="C1460" s="17" t="s">
        <v>42</v>
      </c>
      <c r="D1460" s="17" t="s">
        <v>36</v>
      </c>
      <c r="E1460" s="17" t="s">
        <v>43</v>
      </c>
      <c r="F1460" s="31" t="str">
        <f>VLOOKUP(G1460,'Policy Type'!$A:$B,2,FALSE)</f>
        <v>Others</v>
      </c>
      <c r="G1460" s="17" t="s">
        <v>111</v>
      </c>
      <c r="H1460" s="32">
        <v>45271</v>
      </c>
      <c r="I1460" s="32">
        <v>45636</v>
      </c>
      <c r="J1460" s="34">
        <v>162500</v>
      </c>
      <c r="K1460" s="34">
        <f t="shared" si="364"/>
        <v>29250</v>
      </c>
      <c r="L1460" s="34">
        <f t="shared" si="365"/>
        <v>191750</v>
      </c>
      <c r="M1460" s="17">
        <f t="shared" si="394"/>
        <v>28762.5</v>
      </c>
      <c r="N1460" s="17" t="s">
        <v>52</v>
      </c>
      <c r="O1460" s="35" t="s">
        <v>49</v>
      </c>
      <c r="P1460" s="36" t="str">
        <f t="shared" si="366"/>
        <v>New Client</v>
      </c>
      <c r="Q1460" s="39" t="str">
        <f t="shared" si="4"/>
        <v>No</v>
      </c>
      <c r="R1460" s="40" t="str">
        <f t="shared" si="5"/>
        <v/>
      </c>
    </row>
    <row r="1461" ht="14.25" customHeight="1" spans="1:18">
      <c r="A1461" s="30" t="s">
        <v>1490</v>
      </c>
      <c r="B1461" s="17">
        <v>1068</v>
      </c>
      <c r="C1461" s="17" t="s">
        <v>42</v>
      </c>
      <c r="D1461" s="17" t="s">
        <v>36</v>
      </c>
      <c r="E1461" s="17" t="s">
        <v>780</v>
      </c>
      <c r="F1461" s="31" t="str">
        <f>VLOOKUP(G1461,'Policy Type'!$A:$B,2,FALSE)</f>
        <v>P&amp;C</v>
      </c>
      <c r="G1461" s="17" t="s">
        <v>55</v>
      </c>
      <c r="H1461" s="32">
        <v>45264</v>
      </c>
      <c r="I1461" s="32">
        <v>45629</v>
      </c>
      <c r="J1461" s="34">
        <v>95462</v>
      </c>
      <c r="K1461" s="34">
        <f t="shared" si="364"/>
        <v>17183.16</v>
      </c>
      <c r="L1461" s="34">
        <f t="shared" si="365"/>
        <v>112645.16</v>
      </c>
      <c r="M1461" s="17">
        <f t="shared" ref="M1461:M1462" si="395">L1461*0.2</f>
        <v>22529.032</v>
      </c>
      <c r="N1461" s="17" t="s">
        <v>52</v>
      </c>
      <c r="O1461" s="35" t="s">
        <v>40</v>
      </c>
      <c r="P1461" s="36" t="str">
        <f t="shared" si="366"/>
        <v>Old Client</v>
      </c>
      <c r="Q1461" s="39" t="str">
        <f t="shared" si="4"/>
        <v>No</v>
      </c>
      <c r="R1461" s="40" t="str">
        <f t="shared" si="5"/>
        <v/>
      </c>
    </row>
    <row r="1462" ht="14.25" customHeight="1" spans="1:18">
      <c r="A1462" s="30" t="s">
        <v>1491</v>
      </c>
      <c r="B1462" s="17">
        <v>1069</v>
      </c>
      <c r="C1462" s="17" t="s">
        <v>35</v>
      </c>
      <c r="D1462" s="17" t="s">
        <v>36</v>
      </c>
      <c r="E1462" s="17" t="s">
        <v>978</v>
      </c>
      <c r="F1462" s="31" t="str">
        <f>VLOOKUP(G1462,'Policy Type'!$A:$B,2,FALSE)</f>
        <v>P&amp;C</v>
      </c>
      <c r="G1462" s="17" t="s">
        <v>72</v>
      </c>
      <c r="H1462" s="32">
        <v>45266</v>
      </c>
      <c r="I1462" s="32">
        <v>45631</v>
      </c>
      <c r="J1462" s="34">
        <v>123100</v>
      </c>
      <c r="K1462" s="34">
        <f t="shared" si="364"/>
        <v>22158</v>
      </c>
      <c r="L1462" s="34">
        <f t="shared" si="365"/>
        <v>145258</v>
      </c>
      <c r="M1462" s="17">
        <f t="shared" si="395"/>
        <v>29051.6</v>
      </c>
      <c r="N1462" s="17" t="s">
        <v>52</v>
      </c>
      <c r="O1462" s="35" t="s">
        <v>40</v>
      </c>
      <c r="P1462" s="36" t="str">
        <f t="shared" si="366"/>
        <v>Old Client</v>
      </c>
      <c r="Q1462" s="39" t="str">
        <f t="shared" si="4"/>
        <v>Yes</v>
      </c>
      <c r="R1462" s="40" t="str">
        <f t="shared" si="5"/>
        <v>Cross-Sold</v>
      </c>
    </row>
    <row r="1463" ht="14.25" customHeight="1" spans="1:18">
      <c r="A1463" s="30" t="s">
        <v>1492</v>
      </c>
      <c r="B1463" s="17">
        <v>1070</v>
      </c>
      <c r="C1463" s="17" t="s">
        <v>46</v>
      </c>
      <c r="D1463" s="17" t="s">
        <v>47</v>
      </c>
      <c r="E1463" s="17" t="s">
        <v>978</v>
      </c>
      <c r="F1463" s="31" t="str">
        <f>VLOOKUP(G1463,'Policy Type'!$A:$B,2,FALSE)</f>
        <v>P&amp;C</v>
      </c>
      <c r="G1463" s="17" t="s">
        <v>68</v>
      </c>
      <c r="H1463" s="32">
        <v>45274</v>
      </c>
      <c r="I1463" s="32">
        <v>45639</v>
      </c>
      <c r="J1463" s="34">
        <v>546458</v>
      </c>
      <c r="K1463" s="34">
        <f t="shared" si="364"/>
        <v>98362.44</v>
      </c>
      <c r="L1463" s="34">
        <f t="shared" si="365"/>
        <v>644820.44</v>
      </c>
      <c r="M1463" s="17">
        <f>L1463*0.05</f>
        <v>32241.022</v>
      </c>
      <c r="N1463" s="17" t="s">
        <v>39</v>
      </c>
      <c r="O1463" s="35" t="s">
        <v>40</v>
      </c>
      <c r="P1463" s="36" t="str">
        <f t="shared" si="366"/>
        <v>New Client</v>
      </c>
      <c r="Q1463" s="39" t="str">
        <f t="shared" si="4"/>
        <v>No</v>
      </c>
      <c r="R1463" s="40" t="str">
        <f t="shared" si="5"/>
        <v/>
      </c>
    </row>
    <row r="1464" ht="14.25" customHeight="1" spans="1:18">
      <c r="A1464" s="30" t="s">
        <v>1493</v>
      </c>
      <c r="B1464" s="17">
        <v>1007</v>
      </c>
      <c r="C1464" s="17" t="s">
        <v>35</v>
      </c>
      <c r="D1464" s="17" t="s">
        <v>36</v>
      </c>
      <c r="E1464" s="17" t="s">
        <v>978</v>
      </c>
      <c r="F1464" s="31" t="str">
        <f>VLOOKUP(G1464,'Policy Type'!$A:$B,2,FALSE)</f>
        <v>P&amp;C</v>
      </c>
      <c r="G1464" s="17" t="s">
        <v>68</v>
      </c>
      <c r="H1464" s="32">
        <v>45281</v>
      </c>
      <c r="I1464" s="32">
        <v>45646</v>
      </c>
      <c r="J1464" s="34">
        <v>555780</v>
      </c>
      <c r="K1464" s="34">
        <f t="shared" si="364"/>
        <v>100040.4</v>
      </c>
      <c r="L1464" s="34">
        <f t="shared" si="365"/>
        <v>655820.4</v>
      </c>
      <c r="M1464" s="17">
        <f t="shared" ref="M1464:M1465" si="396">L1464*0.2</f>
        <v>131164.08</v>
      </c>
      <c r="N1464" s="17" t="s">
        <v>39</v>
      </c>
      <c r="O1464" s="35" t="s">
        <v>40</v>
      </c>
      <c r="P1464" s="36" t="str">
        <f t="shared" si="366"/>
        <v>Old Client</v>
      </c>
      <c r="Q1464" s="39" t="str">
        <f t="shared" si="4"/>
        <v>Yes</v>
      </c>
      <c r="R1464" s="40" t="str">
        <f t="shared" si="5"/>
        <v>Cross-Sold</v>
      </c>
    </row>
    <row r="1465" ht="14.25" customHeight="1" spans="1:18">
      <c r="A1465" s="30" t="s">
        <v>1494</v>
      </c>
      <c r="B1465" s="17">
        <v>1071</v>
      </c>
      <c r="C1465" s="17" t="s">
        <v>35</v>
      </c>
      <c r="D1465" s="17" t="s">
        <v>36</v>
      </c>
      <c r="E1465" s="17" t="s">
        <v>978</v>
      </c>
      <c r="F1465" s="31" t="str">
        <f>VLOOKUP(G1465,'Policy Type'!$A:$B,2,FALSE)</f>
        <v>P&amp;C</v>
      </c>
      <c r="G1465" s="17" t="s">
        <v>68</v>
      </c>
      <c r="H1465" s="32">
        <v>45275</v>
      </c>
      <c r="I1465" s="32">
        <v>45640</v>
      </c>
      <c r="J1465" s="34">
        <v>549054</v>
      </c>
      <c r="K1465" s="34">
        <f t="shared" si="364"/>
        <v>98829.72</v>
      </c>
      <c r="L1465" s="34">
        <f t="shared" si="365"/>
        <v>647883.72</v>
      </c>
      <c r="M1465" s="17">
        <f t="shared" si="396"/>
        <v>129576.744</v>
      </c>
      <c r="N1465" s="17" t="s">
        <v>39</v>
      </c>
      <c r="O1465" s="35" t="s">
        <v>40</v>
      </c>
      <c r="P1465" s="36" t="str">
        <f t="shared" si="366"/>
        <v>Old Client</v>
      </c>
      <c r="Q1465" s="39" t="str">
        <f t="shared" si="4"/>
        <v>Yes</v>
      </c>
      <c r="R1465" s="40" t="str">
        <f t="shared" si="5"/>
        <v>Cross-Sold</v>
      </c>
    </row>
    <row r="1466" ht="14.25" customHeight="1" spans="1:18">
      <c r="A1466" s="30" t="s">
        <v>1495</v>
      </c>
      <c r="B1466" s="17">
        <v>1071</v>
      </c>
      <c r="C1466" s="17" t="s">
        <v>35</v>
      </c>
      <c r="D1466" s="17" t="s">
        <v>36</v>
      </c>
      <c r="E1466" s="17" t="s">
        <v>123</v>
      </c>
      <c r="F1466" s="31" t="str">
        <f>VLOOKUP(G1466,'Policy Type'!$A:$B,2,FALSE)</f>
        <v>Others</v>
      </c>
      <c r="G1466" s="17" t="s">
        <v>1162</v>
      </c>
      <c r="H1466" s="32">
        <v>45274</v>
      </c>
      <c r="I1466" s="32">
        <v>45639</v>
      </c>
      <c r="J1466" s="34">
        <v>3332200</v>
      </c>
      <c r="K1466" s="34">
        <f t="shared" si="364"/>
        <v>599796</v>
      </c>
      <c r="L1466" s="34">
        <f t="shared" si="365"/>
        <v>3931996</v>
      </c>
      <c r="M1466" s="17">
        <f>L1466*0.15</f>
        <v>589799.4</v>
      </c>
      <c r="N1466" s="17" t="s">
        <v>52</v>
      </c>
      <c r="O1466" s="35" t="s">
        <v>53</v>
      </c>
      <c r="P1466" s="36" t="str">
        <f t="shared" si="366"/>
        <v>Old Client</v>
      </c>
      <c r="Q1466" s="39" t="str">
        <f t="shared" si="4"/>
        <v>Yes</v>
      </c>
      <c r="R1466" s="40" t="str">
        <f t="shared" si="5"/>
        <v>Cross-Sold</v>
      </c>
    </row>
    <row r="1467" ht="14.25" customHeight="1" spans="1:18">
      <c r="A1467" s="30" t="s">
        <v>1496</v>
      </c>
      <c r="B1467" s="17">
        <v>1071</v>
      </c>
      <c r="C1467" s="17" t="s">
        <v>46</v>
      </c>
      <c r="D1467" s="17" t="s">
        <v>88</v>
      </c>
      <c r="E1467" s="17" t="s">
        <v>60</v>
      </c>
      <c r="F1467" s="31" t="str">
        <f>VLOOKUP(G1467,'Policy Type'!$A:$B,2,FALSE)</f>
        <v>P&amp;C</v>
      </c>
      <c r="G1467" s="17" t="s">
        <v>68</v>
      </c>
      <c r="H1467" s="32">
        <v>45274</v>
      </c>
      <c r="I1467" s="32">
        <v>45639</v>
      </c>
      <c r="J1467" s="34">
        <v>678200</v>
      </c>
      <c r="K1467" s="34">
        <f t="shared" si="364"/>
        <v>122076</v>
      </c>
      <c r="L1467" s="34">
        <f t="shared" si="365"/>
        <v>800276</v>
      </c>
      <c r="M1467" s="17">
        <f>L1467*0.05</f>
        <v>40013.8</v>
      </c>
      <c r="N1467" s="17" t="s">
        <v>39</v>
      </c>
      <c r="O1467" s="35" t="s">
        <v>53</v>
      </c>
      <c r="P1467" s="36" t="str">
        <f t="shared" si="366"/>
        <v>Old Client</v>
      </c>
      <c r="Q1467" s="39" t="str">
        <f t="shared" si="4"/>
        <v>Yes</v>
      </c>
      <c r="R1467" s="40" t="str">
        <f t="shared" si="5"/>
        <v>Cross-Sold</v>
      </c>
    </row>
    <row r="1468" ht="14.25" customHeight="1" spans="1:18">
      <c r="A1468" s="30" t="s">
        <v>1497</v>
      </c>
      <c r="B1468" s="17">
        <v>1072</v>
      </c>
      <c r="C1468" s="17" t="s">
        <v>35</v>
      </c>
      <c r="D1468" s="17" t="s">
        <v>36</v>
      </c>
      <c r="E1468" s="17" t="s">
        <v>37</v>
      </c>
      <c r="F1468" s="31" t="str">
        <f>VLOOKUP(G1468,'Policy Type'!$A:$B,2,FALSE)</f>
        <v>Liability</v>
      </c>
      <c r="G1468" s="17" t="s">
        <v>38</v>
      </c>
      <c r="H1468" s="32">
        <v>45269</v>
      </c>
      <c r="I1468" s="32">
        <v>45299</v>
      </c>
      <c r="J1468" s="34">
        <v>62600</v>
      </c>
      <c r="K1468" s="34">
        <f t="shared" si="364"/>
        <v>11268</v>
      </c>
      <c r="L1468" s="34">
        <f t="shared" si="365"/>
        <v>73868</v>
      </c>
      <c r="M1468" s="17">
        <f>L1468*0.2</f>
        <v>14773.6</v>
      </c>
      <c r="N1468" s="17" t="s">
        <v>39</v>
      </c>
      <c r="O1468" s="35" t="s">
        <v>49</v>
      </c>
      <c r="P1468" s="36" t="str">
        <f t="shared" si="366"/>
        <v>Old Client</v>
      </c>
      <c r="Q1468" s="39" t="str">
        <f t="shared" si="4"/>
        <v>Yes</v>
      </c>
      <c r="R1468" s="40" t="str">
        <f t="shared" si="5"/>
        <v/>
      </c>
    </row>
    <row r="1469" ht="14.25" customHeight="1" spans="1:18">
      <c r="A1469" s="30"/>
      <c r="B1469" s="17"/>
      <c r="C1469" s="17"/>
      <c r="D1469" s="17"/>
      <c r="E1469" s="17"/>
      <c r="F1469" s="31"/>
      <c r="G1469" s="17"/>
      <c r="H1469" s="32"/>
      <c r="I1469" s="32"/>
      <c r="J1469" s="34"/>
      <c r="K1469" s="34"/>
      <c r="L1469" s="17"/>
      <c r="M1469" s="17"/>
      <c r="N1469" s="17" t="s">
        <v>39</v>
      </c>
      <c r="O1469" s="35" t="s">
        <v>277</v>
      </c>
      <c r="P1469" s="36"/>
      <c r="Q1469" s="39" t="str">
        <f t="shared" si="4"/>
        <v>No</v>
      </c>
      <c r="R1469" s="40" t="str">
        <f t="shared" si="5"/>
        <v/>
      </c>
    </row>
    <row r="1470" ht="14.25" customHeight="1" spans="1:18">
      <c r="A1470" s="30"/>
      <c r="B1470" s="17"/>
      <c r="C1470" s="17"/>
      <c r="D1470" s="17"/>
      <c r="E1470" s="17"/>
      <c r="F1470" s="31"/>
      <c r="G1470" s="17"/>
      <c r="H1470" s="32"/>
      <c r="I1470" s="32"/>
      <c r="J1470" s="34"/>
      <c r="K1470" s="34"/>
      <c r="L1470" s="17"/>
      <c r="M1470" s="17"/>
      <c r="N1470" s="17" t="s">
        <v>39</v>
      </c>
      <c r="O1470" s="35" t="s">
        <v>277</v>
      </c>
      <c r="P1470" s="36"/>
      <c r="Q1470" s="39" t="str">
        <f t="shared" si="4"/>
        <v>No</v>
      </c>
      <c r="R1470" s="40" t="str">
        <f t="shared" si="5"/>
        <v/>
      </c>
    </row>
    <row r="1471" ht="14.25" customHeight="1" spans="1:18">
      <c r="A1471" s="30" t="s">
        <v>1498</v>
      </c>
      <c r="B1471" s="17">
        <v>134</v>
      </c>
      <c r="C1471" s="17" t="s">
        <v>35</v>
      </c>
      <c r="D1471" s="17" t="s">
        <v>36</v>
      </c>
      <c r="E1471" s="17" t="s">
        <v>43</v>
      </c>
      <c r="F1471" s="31" t="str">
        <f>VLOOKUP(G1471,'Policy Type'!$A:$B,2,FALSE)</f>
        <v>P&amp;C</v>
      </c>
      <c r="G1471" s="17" t="s">
        <v>55</v>
      </c>
      <c r="H1471" s="32">
        <v>45280</v>
      </c>
      <c r="I1471" s="32">
        <v>45645</v>
      </c>
      <c r="J1471" s="34">
        <v>141482</v>
      </c>
      <c r="K1471" s="34">
        <f t="shared" ref="K1471:K1472" si="397">J1471*0.18</f>
        <v>25466.76</v>
      </c>
      <c r="L1471" s="34">
        <f t="shared" ref="L1471:L1472" si="398">J1471+K1471</f>
        <v>166948.76</v>
      </c>
      <c r="M1471" s="17">
        <f t="shared" ref="M1471:M1472" si="399">L1471*0.2</f>
        <v>33389.752</v>
      </c>
      <c r="N1471" s="17" t="s">
        <v>52</v>
      </c>
      <c r="O1471" s="35" t="s">
        <v>53</v>
      </c>
      <c r="P1471" s="36" t="str">
        <f t="shared" ref="P1471:P1472" si="400">IF(COUNTIF(B:B,B1471)=1,"New Client","Old Client")</f>
        <v>Old Client</v>
      </c>
      <c r="Q1471" s="39" t="str">
        <f t="shared" si="4"/>
        <v>Yes</v>
      </c>
      <c r="R1471" s="40" t="str">
        <f t="shared" si="5"/>
        <v>Cross-Sold</v>
      </c>
    </row>
    <row r="1472" ht="14.25" customHeight="1" spans="1:18">
      <c r="A1472" s="30" t="s">
        <v>1499</v>
      </c>
      <c r="B1472" s="17">
        <v>134</v>
      </c>
      <c r="C1472" s="17" t="s">
        <v>35</v>
      </c>
      <c r="D1472" s="17" t="s">
        <v>36</v>
      </c>
      <c r="E1472" s="17" t="s">
        <v>78</v>
      </c>
      <c r="F1472" s="31" t="str">
        <f>VLOOKUP(G1472,'Policy Type'!$A:$B,2,FALSE)</f>
        <v>Liability</v>
      </c>
      <c r="G1472" s="17" t="s">
        <v>536</v>
      </c>
      <c r="H1472" s="32">
        <v>45258</v>
      </c>
      <c r="I1472" s="32">
        <v>45439</v>
      </c>
      <c r="J1472" s="34">
        <v>25000</v>
      </c>
      <c r="K1472" s="34">
        <f t="shared" si="397"/>
        <v>4500</v>
      </c>
      <c r="L1472" s="34">
        <f t="shared" si="398"/>
        <v>29500</v>
      </c>
      <c r="M1472" s="17">
        <f t="shared" si="399"/>
        <v>5900</v>
      </c>
      <c r="N1472" s="17" t="s">
        <v>52</v>
      </c>
      <c r="O1472" s="35" t="s">
        <v>49</v>
      </c>
      <c r="P1472" s="36" t="str">
        <f t="shared" si="400"/>
        <v>Old Client</v>
      </c>
      <c r="Q1472" s="39" t="str">
        <f t="shared" si="4"/>
        <v>Yes</v>
      </c>
      <c r="R1472" s="40" t="str">
        <f t="shared" si="5"/>
        <v/>
      </c>
    </row>
    <row r="1473" ht="14.25" customHeight="1" spans="1:18">
      <c r="A1473" s="30"/>
      <c r="B1473" s="17"/>
      <c r="C1473" s="17"/>
      <c r="D1473" s="17"/>
      <c r="E1473" s="17"/>
      <c r="F1473" s="31"/>
      <c r="G1473" s="17"/>
      <c r="H1473" s="32"/>
      <c r="I1473" s="32"/>
      <c r="J1473" s="34"/>
      <c r="K1473" s="34"/>
      <c r="L1473" s="17"/>
      <c r="M1473" s="17"/>
      <c r="N1473" s="17" t="s">
        <v>39</v>
      </c>
      <c r="O1473" s="35" t="s">
        <v>277</v>
      </c>
      <c r="P1473" s="36"/>
      <c r="Q1473" s="39" t="str">
        <f t="shared" si="4"/>
        <v>No</v>
      </c>
      <c r="R1473" s="40" t="str">
        <f t="shared" si="5"/>
        <v/>
      </c>
    </row>
    <row r="1474" ht="14.25" customHeight="1" spans="1:18">
      <c r="A1474" s="30" t="s">
        <v>1500</v>
      </c>
      <c r="B1474" s="17">
        <v>1074</v>
      </c>
      <c r="C1474" s="17" t="s">
        <v>35</v>
      </c>
      <c r="D1474" s="17" t="s">
        <v>36</v>
      </c>
      <c r="E1474" s="17" t="s">
        <v>780</v>
      </c>
      <c r="F1474" s="31" t="str">
        <f>VLOOKUP(G1474,'Policy Type'!$A:$B,2,FALSE)</f>
        <v>Liability</v>
      </c>
      <c r="G1474" s="17" t="s">
        <v>38</v>
      </c>
      <c r="H1474" s="32">
        <v>45246</v>
      </c>
      <c r="I1474" s="32">
        <v>45275</v>
      </c>
      <c r="J1474" s="34">
        <v>118900</v>
      </c>
      <c r="K1474" s="34">
        <f t="shared" ref="K1474:K1546" si="401">J1474*0.18</f>
        <v>21402</v>
      </c>
      <c r="L1474" s="34">
        <f t="shared" ref="L1474:L1546" si="402">J1474+K1474</f>
        <v>140302</v>
      </c>
      <c r="M1474" s="17">
        <f t="shared" ref="M1474:M1475" si="403">L1474*0.2</f>
        <v>28060.4</v>
      </c>
      <c r="N1474" s="17" t="s">
        <v>39</v>
      </c>
      <c r="O1474" s="35" t="s">
        <v>49</v>
      </c>
      <c r="P1474" s="36" t="str">
        <f t="shared" ref="P1474:P1546" si="404">IF(COUNTIF(B:B,B1474)=1,"New Client","Old Client")</f>
        <v>Old Client</v>
      </c>
      <c r="Q1474" s="39" t="str">
        <f t="shared" si="4"/>
        <v>Yes</v>
      </c>
      <c r="R1474" s="40" t="str">
        <f t="shared" si="5"/>
        <v/>
      </c>
    </row>
    <row r="1475" ht="14.25" customHeight="1" spans="1:18">
      <c r="A1475" s="30" t="s">
        <v>1501</v>
      </c>
      <c r="B1475" s="17">
        <v>916</v>
      </c>
      <c r="C1475" s="17" t="s">
        <v>42</v>
      </c>
      <c r="D1475" s="17" t="s">
        <v>36</v>
      </c>
      <c r="E1475" s="17" t="s">
        <v>84</v>
      </c>
      <c r="F1475" s="31" t="str">
        <f>VLOOKUP(G1475,'Policy Type'!$A:$B,2,FALSE)</f>
        <v>P&amp;C</v>
      </c>
      <c r="G1475" s="17" t="s">
        <v>98</v>
      </c>
      <c r="H1475" s="32">
        <v>45259</v>
      </c>
      <c r="I1475" s="32">
        <v>45624</v>
      </c>
      <c r="J1475" s="34">
        <v>156700</v>
      </c>
      <c r="K1475" s="34">
        <f t="shared" si="401"/>
        <v>28206</v>
      </c>
      <c r="L1475" s="34">
        <f t="shared" si="402"/>
        <v>184906</v>
      </c>
      <c r="M1475" s="17">
        <f t="shared" si="403"/>
        <v>36981.2</v>
      </c>
      <c r="N1475" s="17" t="s">
        <v>39</v>
      </c>
      <c r="O1475" s="35" t="s">
        <v>49</v>
      </c>
      <c r="P1475" s="36" t="str">
        <f t="shared" si="404"/>
        <v>Old Client</v>
      </c>
      <c r="Q1475" s="39" t="str">
        <f t="shared" si="4"/>
        <v>Yes</v>
      </c>
      <c r="R1475" s="40" t="str">
        <f t="shared" si="5"/>
        <v>Cross-Sold</v>
      </c>
    </row>
    <row r="1476" ht="14.25" customHeight="1" spans="1:18">
      <c r="A1476" s="30" t="s">
        <v>1502</v>
      </c>
      <c r="B1476" s="17">
        <v>1075</v>
      </c>
      <c r="C1476" s="17" t="s">
        <v>42</v>
      </c>
      <c r="D1476" s="17" t="s">
        <v>36</v>
      </c>
      <c r="E1476" s="17" t="s">
        <v>60</v>
      </c>
      <c r="F1476" s="31" t="str">
        <f>VLOOKUP(G1476,'Policy Type'!$A:$B,2,FALSE)</f>
        <v>Others</v>
      </c>
      <c r="G1476" s="17" t="s">
        <v>318</v>
      </c>
      <c r="H1476" s="32">
        <v>45271</v>
      </c>
      <c r="I1476" s="32">
        <v>45636</v>
      </c>
      <c r="J1476" s="34">
        <v>5487900</v>
      </c>
      <c r="K1476" s="34">
        <f t="shared" si="401"/>
        <v>987822</v>
      </c>
      <c r="L1476" s="34">
        <f t="shared" si="402"/>
        <v>6475722</v>
      </c>
      <c r="M1476" s="17">
        <f>L1476*0.15</f>
        <v>971358.3</v>
      </c>
      <c r="N1476" s="17" t="s">
        <v>52</v>
      </c>
      <c r="O1476" s="35" t="s">
        <v>40</v>
      </c>
      <c r="P1476" s="36" t="str">
        <f t="shared" si="404"/>
        <v>Old Client</v>
      </c>
      <c r="Q1476" s="39" t="str">
        <f t="shared" si="4"/>
        <v>Yes</v>
      </c>
      <c r="R1476" s="40" t="str">
        <f t="shared" si="5"/>
        <v>Cross-Sold</v>
      </c>
    </row>
    <row r="1477" ht="14.25" customHeight="1" spans="1:18">
      <c r="A1477" s="30" t="s">
        <v>1503</v>
      </c>
      <c r="B1477" s="17">
        <v>1076</v>
      </c>
      <c r="C1477" s="17" t="s">
        <v>42</v>
      </c>
      <c r="D1477" s="17" t="s">
        <v>36</v>
      </c>
      <c r="E1477" s="17" t="s">
        <v>37</v>
      </c>
      <c r="F1477" s="31" t="str">
        <f>VLOOKUP(G1477,'Policy Type'!$A:$B,2,FALSE)</f>
        <v>Liability</v>
      </c>
      <c r="G1477" s="17" t="s">
        <v>38</v>
      </c>
      <c r="H1477" s="32">
        <v>45266</v>
      </c>
      <c r="I1477" s="32">
        <v>45631</v>
      </c>
      <c r="J1477" s="34">
        <v>97200</v>
      </c>
      <c r="K1477" s="34">
        <f t="shared" si="401"/>
        <v>17496</v>
      </c>
      <c r="L1477" s="34">
        <f t="shared" si="402"/>
        <v>114696</v>
      </c>
      <c r="M1477" s="17">
        <f t="shared" ref="M1477:M1480" si="405">L1477*0.2</f>
        <v>22939.2</v>
      </c>
      <c r="N1477" s="17" t="s">
        <v>39</v>
      </c>
      <c r="O1477" s="35" t="s">
        <v>49</v>
      </c>
      <c r="P1477" s="36" t="str">
        <f t="shared" si="404"/>
        <v>New Client</v>
      </c>
      <c r="Q1477" s="39" t="str">
        <f t="shared" si="4"/>
        <v>Yes</v>
      </c>
      <c r="R1477" s="40" t="str">
        <f t="shared" si="5"/>
        <v/>
      </c>
    </row>
    <row r="1478" ht="14.25" customHeight="1" spans="1:18">
      <c r="A1478" s="30" t="s">
        <v>1504</v>
      </c>
      <c r="B1478" s="17">
        <v>1077</v>
      </c>
      <c r="C1478" s="17" t="s">
        <v>35</v>
      </c>
      <c r="D1478" s="17" t="s">
        <v>36</v>
      </c>
      <c r="E1478" s="17" t="s">
        <v>37</v>
      </c>
      <c r="F1478" s="31" t="str">
        <f>VLOOKUP(G1478,'Policy Type'!$A:$B,2,FALSE)</f>
        <v>Liability</v>
      </c>
      <c r="G1478" s="17" t="s">
        <v>38</v>
      </c>
      <c r="H1478" s="32">
        <v>45262</v>
      </c>
      <c r="I1478" s="32">
        <v>45627</v>
      </c>
      <c r="J1478" s="34">
        <v>292400</v>
      </c>
      <c r="K1478" s="34">
        <f t="shared" si="401"/>
        <v>52632</v>
      </c>
      <c r="L1478" s="34">
        <f t="shared" si="402"/>
        <v>345032</v>
      </c>
      <c r="M1478" s="17">
        <f t="shared" si="405"/>
        <v>69006.4</v>
      </c>
      <c r="N1478" s="17" t="s">
        <v>39</v>
      </c>
      <c r="O1478" s="35" t="s">
        <v>49</v>
      </c>
      <c r="P1478" s="36" t="str">
        <f t="shared" si="404"/>
        <v>New Client</v>
      </c>
      <c r="Q1478" s="39" t="str">
        <f t="shared" si="4"/>
        <v>Yes</v>
      </c>
      <c r="R1478" s="40" t="str">
        <f t="shared" si="5"/>
        <v/>
      </c>
    </row>
    <row r="1479" ht="14.25" customHeight="1" spans="1:18">
      <c r="A1479" s="30" t="s">
        <v>1505</v>
      </c>
      <c r="B1479" s="17">
        <v>1078</v>
      </c>
      <c r="C1479" s="17" t="s">
        <v>57</v>
      </c>
      <c r="D1479" s="17" t="s">
        <v>36</v>
      </c>
      <c r="E1479" s="17" t="s">
        <v>37</v>
      </c>
      <c r="F1479" s="31" t="str">
        <f>VLOOKUP(G1479,'Policy Type'!$A:$B,2,FALSE)</f>
        <v>Liability</v>
      </c>
      <c r="G1479" s="17" t="s">
        <v>38</v>
      </c>
      <c r="H1479" s="32">
        <v>45266</v>
      </c>
      <c r="I1479" s="32">
        <v>45631</v>
      </c>
      <c r="J1479" s="34">
        <v>584500</v>
      </c>
      <c r="K1479" s="34">
        <f t="shared" si="401"/>
        <v>105210</v>
      </c>
      <c r="L1479" s="34">
        <f t="shared" si="402"/>
        <v>689710</v>
      </c>
      <c r="M1479" s="17">
        <f t="shared" si="405"/>
        <v>137942</v>
      </c>
      <c r="N1479" s="17" t="s">
        <v>39</v>
      </c>
      <c r="O1479" s="35" t="s">
        <v>49</v>
      </c>
      <c r="P1479" s="36" t="str">
        <f t="shared" si="404"/>
        <v>New Client</v>
      </c>
      <c r="Q1479" s="39" t="str">
        <f t="shared" si="4"/>
        <v>Yes</v>
      </c>
      <c r="R1479" s="40" t="str">
        <f t="shared" si="5"/>
        <v/>
      </c>
    </row>
    <row r="1480" ht="14.25" customHeight="1" spans="1:18">
      <c r="A1480" s="30" t="s">
        <v>1506</v>
      </c>
      <c r="B1480" s="17">
        <v>1079</v>
      </c>
      <c r="C1480" s="17" t="s">
        <v>42</v>
      </c>
      <c r="D1480" s="17" t="s">
        <v>36</v>
      </c>
      <c r="E1480" s="17" t="s">
        <v>37</v>
      </c>
      <c r="F1480" s="31" t="str">
        <f>VLOOKUP(G1480,'Policy Type'!$A:$B,2,FALSE)</f>
        <v>Liability</v>
      </c>
      <c r="G1480" s="17" t="s">
        <v>38</v>
      </c>
      <c r="H1480" s="32">
        <v>45266</v>
      </c>
      <c r="I1480" s="32">
        <v>45631</v>
      </c>
      <c r="J1480" s="34">
        <v>1458300</v>
      </c>
      <c r="K1480" s="34">
        <f t="shared" si="401"/>
        <v>262494</v>
      </c>
      <c r="L1480" s="34">
        <f t="shared" si="402"/>
        <v>1720794</v>
      </c>
      <c r="M1480" s="17">
        <f t="shared" si="405"/>
        <v>344158.8</v>
      </c>
      <c r="N1480" s="17" t="s">
        <v>39</v>
      </c>
      <c r="O1480" s="35" t="s">
        <v>49</v>
      </c>
      <c r="P1480" s="36" t="str">
        <f t="shared" si="404"/>
        <v>New Client</v>
      </c>
      <c r="Q1480" s="39" t="str">
        <f t="shared" si="4"/>
        <v>Yes</v>
      </c>
      <c r="R1480" s="40" t="str">
        <f t="shared" si="5"/>
        <v/>
      </c>
    </row>
    <row r="1481" ht="14.25" customHeight="1" spans="1:18">
      <c r="A1481" s="30" t="s">
        <v>1507</v>
      </c>
      <c r="B1481" s="17">
        <v>1080</v>
      </c>
      <c r="C1481" s="17" t="s">
        <v>46</v>
      </c>
      <c r="D1481" s="17" t="s">
        <v>66</v>
      </c>
      <c r="E1481" s="17" t="s">
        <v>37</v>
      </c>
      <c r="F1481" s="31" t="str">
        <f>VLOOKUP(G1481,'Policy Type'!$A:$B,2,FALSE)</f>
        <v>Liability</v>
      </c>
      <c r="G1481" s="17" t="s">
        <v>38</v>
      </c>
      <c r="H1481" s="32">
        <v>45265</v>
      </c>
      <c r="I1481" s="32">
        <v>45355</v>
      </c>
      <c r="J1481" s="34">
        <v>77200</v>
      </c>
      <c r="K1481" s="34">
        <f t="shared" si="401"/>
        <v>13896</v>
      </c>
      <c r="L1481" s="34">
        <f t="shared" si="402"/>
        <v>91096</v>
      </c>
      <c r="M1481" s="17">
        <f>L1481*0.05</f>
        <v>4554.8</v>
      </c>
      <c r="N1481" s="17" t="s">
        <v>39</v>
      </c>
      <c r="O1481" s="35" t="s">
        <v>49</v>
      </c>
      <c r="P1481" s="36" t="str">
        <f t="shared" si="404"/>
        <v>New Client</v>
      </c>
      <c r="Q1481" s="39" t="str">
        <f t="shared" si="4"/>
        <v>Yes</v>
      </c>
      <c r="R1481" s="40" t="str">
        <f t="shared" si="5"/>
        <v/>
      </c>
    </row>
    <row r="1482" ht="14.25" customHeight="1" spans="1:18">
      <c r="A1482" s="30" t="s">
        <v>1508</v>
      </c>
      <c r="B1482" s="17">
        <v>1081</v>
      </c>
      <c r="C1482" s="17" t="s">
        <v>42</v>
      </c>
      <c r="D1482" s="17" t="s">
        <v>36</v>
      </c>
      <c r="E1482" s="17" t="s">
        <v>37</v>
      </c>
      <c r="F1482" s="31" t="str">
        <f>VLOOKUP(G1482,'Policy Type'!$A:$B,2,FALSE)</f>
        <v>Liability</v>
      </c>
      <c r="G1482" s="17" t="s">
        <v>38</v>
      </c>
      <c r="H1482" s="32">
        <v>45261</v>
      </c>
      <c r="I1482" s="32">
        <v>45443</v>
      </c>
      <c r="J1482" s="34">
        <v>449600</v>
      </c>
      <c r="K1482" s="34">
        <f t="shared" si="401"/>
        <v>80928</v>
      </c>
      <c r="L1482" s="34">
        <f t="shared" si="402"/>
        <v>530528</v>
      </c>
      <c r="M1482" s="17">
        <f>L1482*0.2</f>
        <v>106105.6</v>
      </c>
      <c r="N1482" s="17" t="s">
        <v>39</v>
      </c>
      <c r="O1482" s="35" t="s">
        <v>49</v>
      </c>
      <c r="P1482" s="36" t="str">
        <f t="shared" si="404"/>
        <v>New Client</v>
      </c>
      <c r="Q1482" s="39" t="str">
        <f t="shared" si="4"/>
        <v>Yes</v>
      </c>
      <c r="R1482" s="40" t="str">
        <f t="shared" si="5"/>
        <v/>
      </c>
    </row>
    <row r="1483" ht="14.25" customHeight="1" spans="1:18">
      <c r="A1483" s="30" t="s">
        <v>1509</v>
      </c>
      <c r="B1483" s="17">
        <v>1082</v>
      </c>
      <c r="C1483" s="17" t="s">
        <v>46</v>
      </c>
      <c r="D1483" s="17" t="s">
        <v>47</v>
      </c>
      <c r="E1483" s="17" t="s">
        <v>37</v>
      </c>
      <c r="F1483" s="31" t="str">
        <f>VLOOKUP(G1483,'Policy Type'!$A:$B,2,FALSE)</f>
        <v>Others</v>
      </c>
      <c r="G1483" s="17" t="s">
        <v>152</v>
      </c>
      <c r="H1483" s="32">
        <v>45275</v>
      </c>
      <c r="I1483" s="32">
        <v>45640</v>
      </c>
      <c r="J1483" s="34">
        <v>1500000</v>
      </c>
      <c r="K1483" s="34">
        <f t="shared" si="401"/>
        <v>270000</v>
      </c>
      <c r="L1483" s="34">
        <f t="shared" si="402"/>
        <v>1770000</v>
      </c>
      <c r="M1483" s="17">
        <f>L1483*0.05</f>
        <v>88500</v>
      </c>
      <c r="N1483" s="17" t="s">
        <v>52</v>
      </c>
      <c r="O1483" s="35" t="s">
        <v>53</v>
      </c>
      <c r="P1483" s="36" t="str">
        <f t="shared" si="404"/>
        <v>Old Client</v>
      </c>
      <c r="Q1483" s="39" t="str">
        <f t="shared" si="4"/>
        <v>No</v>
      </c>
      <c r="R1483" s="40" t="str">
        <f t="shared" si="5"/>
        <v/>
      </c>
    </row>
    <row r="1484" ht="14.25" customHeight="1" spans="1:18">
      <c r="A1484" s="30" t="s">
        <v>1510</v>
      </c>
      <c r="B1484" s="17">
        <v>1083</v>
      </c>
      <c r="C1484" s="17" t="s">
        <v>57</v>
      </c>
      <c r="D1484" s="17" t="s">
        <v>36</v>
      </c>
      <c r="E1484" s="17" t="s">
        <v>43</v>
      </c>
      <c r="F1484" s="31" t="str">
        <f>VLOOKUP(G1484,'Policy Type'!$A:$B,2,FALSE)</f>
        <v>P&amp;C</v>
      </c>
      <c r="G1484" s="17" t="s">
        <v>55</v>
      </c>
      <c r="H1484" s="32">
        <v>45273</v>
      </c>
      <c r="I1484" s="32">
        <v>45638</v>
      </c>
      <c r="J1484" s="34">
        <v>143842</v>
      </c>
      <c r="K1484" s="34">
        <f t="shared" si="401"/>
        <v>25891.56</v>
      </c>
      <c r="L1484" s="34">
        <f t="shared" si="402"/>
        <v>169733.56</v>
      </c>
      <c r="M1484" s="17">
        <f t="shared" ref="M1484:M1486" si="406">L1484*0.2</f>
        <v>33946.712</v>
      </c>
      <c r="N1484" s="17" t="s">
        <v>52</v>
      </c>
      <c r="O1484" s="35" t="s">
        <v>53</v>
      </c>
      <c r="P1484" s="36" t="str">
        <f t="shared" si="404"/>
        <v>New Client</v>
      </c>
      <c r="Q1484" s="39" t="str">
        <f t="shared" si="4"/>
        <v>No</v>
      </c>
      <c r="R1484" s="40" t="str">
        <f t="shared" si="5"/>
        <v/>
      </c>
    </row>
    <row r="1485" ht="14.25" customHeight="1" spans="1:18">
      <c r="A1485" s="30" t="s">
        <v>1511</v>
      </c>
      <c r="B1485" s="17">
        <v>837</v>
      </c>
      <c r="C1485" s="17" t="s">
        <v>57</v>
      </c>
      <c r="D1485" s="17" t="s">
        <v>36</v>
      </c>
      <c r="E1485" s="17" t="s">
        <v>84</v>
      </c>
      <c r="F1485" s="31" t="str">
        <f>VLOOKUP(G1485,'Policy Type'!$A:$B,2,FALSE)</f>
        <v>Liability</v>
      </c>
      <c r="G1485" s="17" t="s">
        <v>86</v>
      </c>
      <c r="H1485" s="32">
        <v>45266</v>
      </c>
      <c r="I1485" s="32">
        <v>45631</v>
      </c>
      <c r="J1485" s="34">
        <v>2360000</v>
      </c>
      <c r="K1485" s="34">
        <f t="shared" si="401"/>
        <v>424800</v>
      </c>
      <c r="L1485" s="34">
        <f t="shared" si="402"/>
        <v>2784800</v>
      </c>
      <c r="M1485" s="17">
        <f t="shared" si="406"/>
        <v>556960</v>
      </c>
      <c r="N1485" s="17" t="s">
        <v>39</v>
      </c>
      <c r="O1485" s="35" t="s">
        <v>49</v>
      </c>
      <c r="P1485" s="36" t="str">
        <f t="shared" si="404"/>
        <v>Old Client</v>
      </c>
      <c r="Q1485" s="39" t="str">
        <f t="shared" si="4"/>
        <v>Yes</v>
      </c>
      <c r="R1485" s="40" t="str">
        <f t="shared" si="5"/>
        <v/>
      </c>
    </row>
    <row r="1486" ht="14.25" customHeight="1" spans="1:18">
      <c r="A1486" s="30" t="s">
        <v>1512</v>
      </c>
      <c r="B1486" s="17">
        <v>1084</v>
      </c>
      <c r="C1486" s="17" t="s">
        <v>57</v>
      </c>
      <c r="D1486" s="17" t="s">
        <v>36</v>
      </c>
      <c r="E1486" s="17" t="s">
        <v>84</v>
      </c>
      <c r="F1486" s="31" t="str">
        <f>VLOOKUP(G1486,'Policy Type'!$A:$B,2,FALSE)</f>
        <v>Liability</v>
      </c>
      <c r="G1486" s="17" t="s">
        <v>58</v>
      </c>
      <c r="H1486" s="32">
        <v>45266</v>
      </c>
      <c r="I1486" s="32">
        <v>45631</v>
      </c>
      <c r="J1486" s="34">
        <v>1416000</v>
      </c>
      <c r="K1486" s="34">
        <f t="shared" si="401"/>
        <v>254880</v>
      </c>
      <c r="L1486" s="34">
        <f t="shared" si="402"/>
        <v>1670880</v>
      </c>
      <c r="M1486" s="17">
        <f t="shared" si="406"/>
        <v>334176</v>
      </c>
      <c r="N1486" s="17" t="s">
        <v>39</v>
      </c>
      <c r="O1486" s="35" t="s">
        <v>49</v>
      </c>
      <c r="P1486" s="36" t="str">
        <f t="shared" si="404"/>
        <v>New Client</v>
      </c>
      <c r="Q1486" s="39" t="str">
        <f t="shared" si="4"/>
        <v>Yes</v>
      </c>
      <c r="R1486" s="40" t="str">
        <f t="shared" si="5"/>
        <v/>
      </c>
    </row>
    <row r="1487" ht="14.25" customHeight="1" spans="1:18">
      <c r="A1487" s="30" t="s">
        <v>1513</v>
      </c>
      <c r="B1487" s="17">
        <v>1085</v>
      </c>
      <c r="C1487" s="17" t="s">
        <v>42</v>
      </c>
      <c r="D1487" s="17" t="s">
        <v>36</v>
      </c>
      <c r="E1487" s="17" t="s">
        <v>60</v>
      </c>
      <c r="F1487" s="31" t="str">
        <f>VLOOKUP(G1487,'Policy Type'!$A:$B,2,FALSE)</f>
        <v>Others</v>
      </c>
      <c r="G1487" s="17" t="s">
        <v>170</v>
      </c>
      <c r="H1487" s="32">
        <v>45275</v>
      </c>
      <c r="I1487" s="32">
        <v>45640</v>
      </c>
      <c r="J1487" s="34">
        <v>7059000</v>
      </c>
      <c r="K1487" s="34">
        <f t="shared" si="401"/>
        <v>1270620</v>
      </c>
      <c r="L1487" s="34">
        <f t="shared" si="402"/>
        <v>8329620</v>
      </c>
      <c r="M1487" s="17">
        <f t="shared" ref="M1487:M1488" si="407">L1487*0.15</f>
        <v>1249443</v>
      </c>
      <c r="N1487" s="17" t="s">
        <v>52</v>
      </c>
      <c r="O1487" s="35" t="s">
        <v>53</v>
      </c>
      <c r="P1487" s="36" t="str">
        <f t="shared" si="404"/>
        <v>New Client</v>
      </c>
      <c r="Q1487" s="39" t="str">
        <f t="shared" si="4"/>
        <v>No</v>
      </c>
      <c r="R1487" s="40" t="str">
        <f t="shared" si="5"/>
        <v/>
      </c>
    </row>
    <row r="1488" ht="14.25" customHeight="1" spans="1:18">
      <c r="A1488" s="30" t="s">
        <v>1514</v>
      </c>
      <c r="B1488" s="17">
        <v>1086</v>
      </c>
      <c r="C1488" s="17" t="s">
        <v>57</v>
      </c>
      <c r="D1488" s="17" t="s">
        <v>36</v>
      </c>
      <c r="E1488" s="17" t="s">
        <v>60</v>
      </c>
      <c r="F1488" s="31" t="str">
        <f>VLOOKUP(G1488,'Policy Type'!$A:$B,2,FALSE)</f>
        <v>Others</v>
      </c>
      <c r="G1488" s="17" t="s">
        <v>170</v>
      </c>
      <c r="H1488" s="32">
        <v>45275</v>
      </c>
      <c r="I1488" s="32">
        <v>45640</v>
      </c>
      <c r="J1488" s="34">
        <v>540700</v>
      </c>
      <c r="K1488" s="34">
        <f t="shared" si="401"/>
        <v>97326</v>
      </c>
      <c r="L1488" s="34">
        <f t="shared" si="402"/>
        <v>638026</v>
      </c>
      <c r="M1488" s="17">
        <f t="shared" si="407"/>
        <v>95703.9</v>
      </c>
      <c r="N1488" s="17" t="s">
        <v>52</v>
      </c>
      <c r="O1488" s="35" t="s">
        <v>53</v>
      </c>
      <c r="P1488" s="36" t="str">
        <f t="shared" si="404"/>
        <v>New Client</v>
      </c>
      <c r="Q1488" s="39" t="str">
        <f t="shared" si="4"/>
        <v>No</v>
      </c>
      <c r="R1488" s="40" t="str">
        <f t="shared" si="5"/>
        <v/>
      </c>
    </row>
    <row r="1489" ht="14.25" customHeight="1" spans="1:18">
      <c r="A1489" s="30" t="s">
        <v>1515</v>
      </c>
      <c r="B1489" s="17">
        <v>530</v>
      </c>
      <c r="C1489" s="17" t="s">
        <v>35</v>
      </c>
      <c r="D1489" s="17" t="s">
        <v>36</v>
      </c>
      <c r="E1489" s="17" t="s">
        <v>43</v>
      </c>
      <c r="F1489" s="31" t="str">
        <f>VLOOKUP(G1489,'Policy Type'!$A:$B,2,FALSE)</f>
        <v>P&amp;C</v>
      </c>
      <c r="G1489" s="17" t="s">
        <v>55</v>
      </c>
      <c r="H1489" s="32">
        <v>45272</v>
      </c>
      <c r="I1489" s="32">
        <v>45637</v>
      </c>
      <c r="J1489" s="34">
        <v>111500</v>
      </c>
      <c r="K1489" s="34">
        <f t="shared" si="401"/>
        <v>20070</v>
      </c>
      <c r="L1489" s="34">
        <f t="shared" si="402"/>
        <v>131570</v>
      </c>
      <c r="M1489" s="17">
        <f>L1489*0.2</f>
        <v>26314</v>
      </c>
      <c r="N1489" s="17" t="s">
        <v>39</v>
      </c>
      <c r="O1489" s="35" t="s">
        <v>53</v>
      </c>
      <c r="P1489" s="36" t="str">
        <f t="shared" si="404"/>
        <v>Old Client</v>
      </c>
      <c r="Q1489" s="39" t="str">
        <f t="shared" si="4"/>
        <v>No</v>
      </c>
      <c r="R1489" s="40" t="str">
        <f t="shared" si="5"/>
        <v/>
      </c>
    </row>
    <row r="1490" ht="14.25" customHeight="1" spans="1:18">
      <c r="A1490" s="30" t="s">
        <v>1516</v>
      </c>
      <c r="B1490" s="17">
        <v>716</v>
      </c>
      <c r="C1490" s="17" t="s">
        <v>35</v>
      </c>
      <c r="D1490" s="17" t="s">
        <v>36</v>
      </c>
      <c r="E1490" s="17" t="s">
        <v>43</v>
      </c>
      <c r="F1490" s="31" t="str">
        <f>VLOOKUP(G1490,'Policy Type'!$A:$B,2,FALSE)</f>
        <v>Others</v>
      </c>
      <c r="G1490" s="17" t="s">
        <v>287</v>
      </c>
      <c r="H1490" s="32">
        <v>45278</v>
      </c>
      <c r="I1490" s="32">
        <v>45643</v>
      </c>
      <c r="J1490" s="34">
        <v>1334600</v>
      </c>
      <c r="K1490" s="34">
        <f t="shared" si="401"/>
        <v>240228</v>
      </c>
      <c r="L1490" s="34">
        <f t="shared" si="402"/>
        <v>1574828</v>
      </c>
      <c r="M1490" s="17">
        <f>L1490*0.15</f>
        <v>236224.2</v>
      </c>
      <c r="N1490" s="17" t="s">
        <v>52</v>
      </c>
      <c r="O1490" s="35" t="s">
        <v>53</v>
      </c>
      <c r="P1490" s="36" t="str">
        <f t="shared" si="404"/>
        <v>Old Client</v>
      </c>
      <c r="Q1490" s="39" t="str">
        <f t="shared" si="4"/>
        <v>No</v>
      </c>
      <c r="R1490" s="40" t="str">
        <f t="shared" si="5"/>
        <v/>
      </c>
    </row>
    <row r="1491" ht="14.25" customHeight="1" spans="1:18">
      <c r="A1491" s="30" t="s">
        <v>1517</v>
      </c>
      <c r="B1491" s="17">
        <v>113</v>
      </c>
      <c r="C1491" s="17" t="s">
        <v>35</v>
      </c>
      <c r="D1491" s="17" t="s">
        <v>36</v>
      </c>
      <c r="E1491" s="17" t="s">
        <v>43</v>
      </c>
      <c r="F1491" s="31" t="str">
        <f>VLOOKUP(G1491,'Policy Type'!$A:$B,2,FALSE)</f>
        <v>P&amp;C</v>
      </c>
      <c r="G1491" s="17" t="s">
        <v>55</v>
      </c>
      <c r="H1491" s="32">
        <v>45283</v>
      </c>
      <c r="I1491" s="32">
        <v>45648</v>
      </c>
      <c r="J1491" s="34">
        <v>143960</v>
      </c>
      <c r="K1491" s="34">
        <f t="shared" si="401"/>
        <v>25912.8</v>
      </c>
      <c r="L1491" s="34">
        <f t="shared" si="402"/>
        <v>169872.8</v>
      </c>
      <c r="M1491" s="17">
        <f>L1491*0.2</f>
        <v>33974.56</v>
      </c>
      <c r="N1491" s="17" t="s">
        <v>52</v>
      </c>
      <c r="O1491" s="35" t="s">
        <v>53</v>
      </c>
      <c r="P1491" s="36" t="str">
        <f t="shared" si="404"/>
        <v>Old Client</v>
      </c>
      <c r="Q1491" s="39" t="str">
        <f t="shared" si="4"/>
        <v>Yes</v>
      </c>
      <c r="R1491" s="40" t="str">
        <f t="shared" si="5"/>
        <v>Cross-Sold</v>
      </c>
    </row>
    <row r="1492" ht="14.25" customHeight="1" spans="1:18">
      <c r="A1492" s="30" t="s">
        <v>1518</v>
      </c>
      <c r="B1492" s="17">
        <v>530</v>
      </c>
      <c r="C1492" s="17" t="s">
        <v>46</v>
      </c>
      <c r="D1492" s="17" t="s">
        <v>76</v>
      </c>
      <c r="E1492" s="17" t="s">
        <v>43</v>
      </c>
      <c r="F1492" s="31" t="str">
        <f>VLOOKUP(G1492,'Policy Type'!$A:$B,2,FALSE)</f>
        <v>Others</v>
      </c>
      <c r="G1492" s="17" t="s">
        <v>160</v>
      </c>
      <c r="H1492" s="32">
        <v>45267</v>
      </c>
      <c r="I1492" s="32">
        <v>45632</v>
      </c>
      <c r="J1492" s="34">
        <v>887400</v>
      </c>
      <c r="K1492" s="34">
        <f t="shared" si="401"/>
        <v>159732</v>
      </c>
      <c r="L1492" s="34">
        <f t="shared" si="402"/>
        <v>1047132</v>
      </c>
      <c r="M1492" s="17">
        <f>L1492*0.05</f>
        <v>52356.6</v>
      </c>
      <c r="N1492" s="17" t="s">
        <v>52</v>
      </c>
      <c r="O1492" s="35" t="s">
        <v>49</v>
      </c>
      <c r="P1492" s="36" t="str">
        <f t="shared" si="404"/>
        <v>Old Client</v>
      </c>
      <c r="Q1492" s="39" t="str">
        <f t="shared" si="4"/>
        <v>No</v>
      </c>
      <c r="R1492" s="40" t="str">
        <f t="shared" si="5"/>
        <v/>
      </c>
    </row>
    <row r="1493" ht="14.25" customHeight="1" spans="1:18">
      <c r="A1493" s="30" t="s">
        <v>1519</v>
      </c>
      <c r="B1493" s="17">
        <v>530</v>
      </c>
      <c r="C1493" s="17" t="s">
        <v>35</v>
      </c>
      <c r="D1493" s="17" t="s">
        <v>36</v>
      </c>
      <c r="E1493" s="17" t="s">
        <v>123</v>
      </c>
      <c r="F1493" s="31" t="str">
        <f>VLOOKUP(G1493,'Policy Type'!$A:$B,2,FALSE)</f>
        <v>Others</v>
      </c>
      <c r="G1493" s="17" t="s">
        <v>124</v>
      </c>
      <c r="H1493" s="32">
        <v>45267</v>
      </c>
      <c r="I1493" s="32">
        <v>45632</v>
      </c>
      <c r="J1493" s="34">
        <v>15610200</v>
      </c>
      <c r="K1493" s="34">
        <f t="shared" si="401"/>
        <v>2809836</v>
      </c>
      <c r="L1493" s="34">
        <f t="shared" si="402"/>
        <v>18420036</v>
      </c>
      <c r="M1493" s="17">
        <f>L1493*0.15</f>
        <v>2763005.4</v>
      </c>
      <c r="N1493" s="17" t="s">
        <v>39</v>
      </c>
      <c r="O1493" s="35" t="s">
        <v>49</v>
      </c>
      <c r="P1493" s="36" t="str">
        <f t="shared" si="404"/>
        <v>Old Client</v>
      </c>
      <c r="Q1493" s="39" t="str">
        <f t="shared" si="4"/>
        <v>No</v>
      </c>
      <c r="R1493" s="40" t="str">
        <f t="shared" si="5"/>
        <v/>
      </c>
    </row>
    <row r="1494" ht="14.25" customHeight="1" spans="1:18">
      <c r="A1494" s="30" t="s">
        <v>1520</v>
      </c>
      <c r="B1494" s="17">
        <v>1087</v>
      </c>
      <c r="C1494" s="17" t="s">
        <v>57</v>
      </c>
      <c r="D1494" s="17" t="s">
        <v>36</v>
      </c>
      <c r="E1494" s="17" t="s">
        <v>108</v>
      </c>
      <c r="F1494" s="31" t="str">
        <f>VLOOKUP(G1494,'Policy Type'!$A:$B,2,FALSE)</f>
        <v>Liability</v>
      </c>
      <c r="G1494" s="17" t="s">
        <v>105</v>
      </c>
      <c r="H1494" s="32">
        <v>45268</v>
      </c>
      <c r="I1494" s="32">
        <v>45633</v>
      </c>
      <c r="J1494" s="34">
        <v>4720000</v>
      </c>
      <c r="K1494" s="34">
        <f t="shared" si="401"/>
        <v>849600</v>
      </c>
      <c r="L1494" s="34">
        <f t="shared" si="402"/>
        <v>5569600</v>
      </c>
      <c r="M1494" s="17">
        <f t="shared" ref="M1494:M1497" si="408">L1494*0.2</f>
        <v>1113920</v>
      </c>
      <c r="N1494" s="17" t="s">
        <v>39</v>
      </c>
      <c r="O1494" s="35" t="s">
        <v>49</v>
      </c>
      <c r="P1494" s="36" t="str">
        <f t="shared" si="404"/>
        <v>New Client</v>
      </c>
      <c r="Q1494" s="39" t="str">
        <f t="shared" si="4"/>
        <v>Yes</v>
      </c>
      <c r="R1494" s="40" t="str">
        <f t="shared" si="5"/>
        <v/>
      </c>
    </row>
    <row r="1495" ht="14.25" customHeight="1" spans="1:18">
      <c r="A1495" s="30" t="s">
        <v>1521</v>
      </c>
      <c r="B1495" s="17">
        <v>74</v>
      </c>
      <c r="C1495" s="17" t="s">
        <v>57</v>
      </c>
      <c r="D1495" s="17" t="s">
        <v>36</v>
      </c>
      <c r="E1495" s="17" t="s">
        <v>108</v>
      </c>
      <c r="F1495" s="31" t="str">
        <f>VLOOKUP(G1495,'Policy Type'!$A:$B,2,FALSE)</f>
        <v>Liability</v>
      </c>
      <c r="G1495" s="17" t="s">
        <v>525</v>
      </c>
      <c r="H1495" s="32">
        <v>45268</v>
      </c>
      <c r="I1495" s="32">
        <v>45633</v>
      </c>
      <c r="J1495" s="34">
        <v>4484000</v>
      </c>
      <c r="K1495" s="34">
        <f t="shared" si="401"/>
        <v>807120</v>
      </c>
      <c r="L1495" s="34">
        <f t="shared" si="402"/>
        <v>5291120</v>
      </c>
      <c r="M1495" s="17">
        <f t="shared" si="408"/>
        <v>1058224</v>
      </c>
      <c r="N1495" s="17" t="s">
        <v>39</v>
      </c>
      <c r="O1495" s="35" t="s">
        <v>49</v>
      </c>
      <c r="P1495" s="36" t="str">
        <f t="shared" si="404"/>
        <v>Old Client</v>
      </c>
      <c r="Q1495" s="39" t="str">
        <f t="shared" si="4"/>
        <v>Yes</v>
      </c>
      <c r="R1495" s="40" t="str">
        <f t="shared" si="5"/>
        <v/>
      </c>
    </row>
    <row r="1496" ht="14.25" customHeight="1" spans="1:18">
      <c r="A1496" s="30" t="s">
        <v>1522</v>
      </c>
      <c r="B1496" s="17">
        <v>1089</v>
      </c>
      <c r="C1496" s="17" t="s">
        <v>35</v>
      </c>
      <c r="D1496" s="17" t="s">
        <v>36</v>
      </c>
      <c r="E1496" s="17" t="s">
        <v>84</v>
      </c>
      <c r="F1496" s="31" t="str">
        <f>VLOOKUP(G1496,'Policy Type'!$A:$B,2,FALSE)</f>
        <v>Liability</v>
      </c>
      <c r="G1496" s="17" t="s">
        <v>58</v>
      </c>
      <c r="H1496" s="32">
        <v>45268</v>
      </c>
      <c r="I1496" s="32">
        <v>45633</v>
      </c>
      <c r="J1496" s="34">
        <v>7670000</v>
      </c>
      <c r="K1496" s="34">
        <f t="shared" si="401"/>
        <v>1380600</v>
      </c>
      <c r="L1496" s="34">
        <f t="shared" si="402"/>
        <v>9050600</v>
      </c>
      <c r="M1496" s="17">
        <f t="shared" si="408"/>
        <v>1810120</v>
      </c>
      <c r="N1496" s="17" t="s">
        <v>39</v>
      </c>
      <c r="O1496" s="35" t="s">
        <v>49</v>
      </c>
      <c r="P1496" s="36" t="str">
        <f t="shared" si="404"/>
        <v>Old Client</v>
      </c>
      <c r="Q1496" s="39" t="str">
        <f t="shared" si="4"/>
        <v>Yes</v>
      </c>
      <c r="R1496" s="40" t="str">
        <f t="shared" si="5"/>
        <v/>
      </c>
    </row>
    <row r="1497" ht="14.25" customHeight="1" spans="1:18">
      <c r="A1497" s="30" t="s">
        <v>1523</v>
      </c>
      <c r="B1497" s="17">
        <v>1089</v>
      </c>
      <c r="C1497" s="17" t="s">
        <v>57</v>
      </c>
      <c r="D1497" s="17" t="s">
        <v>36</v>
      </c>
      <c r="E1497" s="17" t="s">
        <v>37</v>
      </c>
      <c r="F1497" s="31" t="str">
        <f>VLOOKUP(G1497,'Policy Type'!$A:$B,2,FALSE)</f>
        <v>Liability</v>
      </c>
      <c r="G1497" s="17" t="s">
        <v>38</v>
      </c>
      <c r="H1497" s="32">
        <v>45268</v>
      </c>
      <c r="I1497" s="32">
        <v>45633</v>
      </c>
      <c r="J1497" s="34">
        <v>231500</v>
      </c>
      <c r="K1497" s="34">
        <f t="shared" si="401"/>
        <v>41670</v>
      </c>
      <c r="L1497" s="34">
        <f t="shared" si="402"/>
        <v>273170</v>
      </c>
      <c r="M1497" s="17">
        <f t="shared" si="408"/>
        <v>54634</v>
      </c>
      <c r="N1497" s="17" t="s">
        <v>39</v>
      </c>
      <c r="O1497" s="35" t="s">
        <v>49</v>
      </c>
      <c r="P1497" s="36" t="str">
        <f t="shared" si="404"/>
        <v>Old Client</v>
      </c>
      <c r="Q1497" s="39" t="str">
        <f t="shared" si="4"/>
        <v>Yes</v>
      </c>
      <c r="R1497" s="40" t="str">
        <f t="shared" si="5"/>
        <v/>
      </c>
    </row>
    <row r="1498" ht="14.25" customHeight="1" spans="1:18">
      <c r="A1498" s="30" t="s">
        <v>1524</v>
      </c>
      <c r="B1498" s="17">
        <v>1091</v>
      </c>
      <c r="C1498" s="17" t="s">
        <v>46</v>
      </c>
      <c r="D1498" s="17" t="s">
        <v>47</v>
      </c>
      <c r="E1498" s="17" t="s">
        <v>37</v>
      </c>
      <c r="F1498" s="31" t="str">
        <f>VLOOKUP(G1498,'Policy Type'!$A:$B,2,FALSE)</f>
        <v>Liability</v>
      </c>
      <c r="G1498" s="17" t="s">
        <v>38</v>
      </c>
      <c r="H1498" s="32">
        <v>45284</v>
      </c>
      <c r="I1498" s="32">
        <v>45314</v>
      </c>
      <c r="J1498" s="34">
        <v>75200</v>
      </c>
      <c r="K1498" s="34">
        <f t="shared" si="401"/>
        <v>13536</v>
      </c>
      <c r="L1498" s="34">
        <f t="shared" si="402"/>
        <v>88736</v>
      </c>
      <c r="M1498" s="17">
        <f t="shared" ref="M1498:M1499" si="409">L1498*0.05</f>
        <v>4436.8</v>
      </c>
      <c r="N1498" s="17" t="s">
        <v>39</v>
      </c>
      <c r="O1498" s="35" t="s">
        <v>49</v>
      </c>
      <c r="P1498" s="36" t="str">
        <f t="shared" si="404"/>
        <v>New Client</v>
      </c>
      <c r="Q1498" s="39" t="str">
        <f t="shared" si="4"/>
        <v>Yes</v>
      </c>
      <c r="R1498" s="40" t="str">
        <f t="shared" si="5"/>
        <v/>
      </c>
    </row>
    <row r="1499" ht="14.25" customHeight="1" spans="1:18">
      <c r="A1499" s="30" t="s">
        <v>1525</v>
      </c>
      <c r="B1499" s="17">
        <v>1092</v>
      </c>
      <c r="C1499" s="17" t="s">
        <v>46</v>
      </c>
      <c r="D1499" s="17" t="s">
        <v>47</v>
      </c>
      <c r="E1499" s="17" t="s">
        <v>84</v>
      </c>
      <c r="F1499" s="31" t="str">
        <f>VLOOKUP(G1499,'Policy Type'!$A:$B,2,FALSE)</f>
        <v>Liability</v>
      </c>
      <c r="G1499" s="17" t="s">
        <v>101</v>
      </c>
      <c r="H1499" s="32">
        <v>45272</v>
      </c>
      <c r="I1499" s="32">
        <v>45637</v>
      </c>
      <c r="J1499" s="34">
        <v>826000</v>
      </c>
      <c r="K1499" s="34">
        <f t="shared" si="401"/>
        <v>148680</v>
      </c>
      <c r="L1499" s="34">
        <f t="shared" si="402"/>
        <v>974680</v>
      </c>
      <c r="M1499" s="17">
        <f t="shared" si="409"/>
        <v>48734</v>
      </c>
      <c r="N1499" s="17" t="s">
        <v>39</v>
      </c>
      <c r="O1499" s="35" t="s">
        <v>49</v>
      </c>
      <c r="P1499" s="36" t="str">
        <f t="shared" si="404"/>
        <v>New Client</v>
      </c>
      <c r="Q1499" s="39" t="str">
        <f t="shared" si="4"/>
        <v>Yes</v>
      </c>
      <c r="R1499" s="40" t="str">
        <f t="shared" si="5"/>
        <v/>
      </c>
    </row>
    <row r="1500" ht="14.25" customHeight="1" spans="1:18">
      <c r="A1500" s="30" t="s">
        <v>1526</v>
      </c>
      <c r="B1500" s="17">
        <v>1093</v>
      </c>
      <c r="C1500" s="17" t="s">
        <v>42</v>
      </c>
      <c r="D1500" s="17" t="s">
        <v>36</v>
      </c>
      <c r="E1500" s="17" t="s">
        <v>43</v>
      </c>
      <c r="F1500" s="31" t="str">
        <f>VLOOKUP(G1500,'Policy Type'!$A:$B,2,FALSE)</f>
        <v>Others</v>
      </c>
      <c r="G1500" s="17" t="s">
        <v>212</v>
      </c>
      <c r="H1500" s="32">
        <v>45270</v>
      </c>
      <c r="I1500" s="32">
        <v>45635</v>
      </c>
      <c r="J1500" s="34">
        <v>5333300</v>
      </c>
      <c r="K1500" s="34">
        <f t="shared" si="401"/>
        <v>959994</v>
      </c>
      <c r="L1500" s="34">
        <f t="shared" si="402"/>
        <v>6293294</v>
      </c>
      <c r="M1500" s="17">
        <f>L1500*0.15</f>
        <v>943994.1</v>
      </c>
      <c r="N1500" s="17" t="s">
        <v>39</v>
      </c>
      <c r="O1500" s="35" t="s">
        <v>53</v>
      </c>
      <c r="P1500" s="36" t="str">
        <f t="shared" si="404"/>
        <v>New Client</v>
      </c>
      <c r="Q1500" s="39" t="str">
        <f t="shared" si="4"/>
        <v>No</v>
      </c>
      <c r="R1500" s="40" t="str">
        <f t="shared" si="5"/>
        <v/>
      </c>
    </row>
    <row r="1501" ht="14.25" customHeight="1" spans="1:18">
      <c r="A1501" s="30" t="s">
        <v>1527</v>
      </c>
      <c r="B1501" s="17">
        <v>1094</v>
      </c>
      <c r="C1501" s="17" t="s">
        <v>46</v>
      </c>
      <c r="D1501" s="17" t="s">
        <v>66</v>
      </c>
      <c r="E1501" s="17" t="s">
        <v>780</v>
      </c>
      <c r="F1501" s="31" t="str">
        <f>VLOOKUP(G1501,'Policy Type'!$A:$B,2,FALSE)</f>
        <v>Liability</v>
      </c>
      <c r="G1501" s="17" t="s">
        <v>38</v>
      </c>
      <c r="H1501" s="32">
        <v>45238</v>
      </c>
      <c r="I1501" s="32">
        <v>45419</v>
      </c>
      <c r="J1501" s="34">
        <v>60800</v>
      </c>
      <c r="K1501" s="34">
        <f t="shared" si="401"/>
        <v>10944</v>
      </c>
      <c r="L1501" s="34">
        <f t="shared" si="402"/>
        <v>71744</v>
      </c>
      <c r="M1501" s="17">
        <f>L1501*0.05</f>
        <v>3587.2</v>
      </c>
      <c r="N1501" s="17" t="s">
        <v>39</v>
      </c>
      <c r="O1501" s="35" t="s">
        <v>49</v>
      </c>
      <c r="P1501" s="36" t="str">
        <f t="shared" si="404"/>
        <v>Old Client</v>
      </c>
      <c r="Q1501" s="39" t="str">
        <f t="shared" si="4"/>
        <v>Yes</v>
      </c>
      <c r="R1501" s="40" t="str">
        <f t="shared" si="5"/>
        <v/>
      </c>
    </row>
    <row r="1502" ht="14.25" customHeight="1" spans="1:18">
      <c r="A1502" s="30" t="s">
        <v>1528</v>
      </c>
      <c r="B1502" s="17">
        <v>432</v>
      </c>
      <c r="C1502" s="17" t="s">
        <v>57</v>
      </c>
      <c r="D1502" s="17" t="s">
        <v>36</v>
      </c>
      <c r="E1502" s="17" t="s">
        <v>78</v>
      </c>
      <c r="F1502" s="31" t="str">
        <f>VLOOKUP(G1502,'Policy Type'!$A:$B,2,FALSE)</f>
        <v>Liability</v>
      </c>
      <c r="G1502" s="17" t="s">
        <v>94</v>
      </c>
      <c r="H1502" s="32">
        <v>45267</v>
      </c>
      <c r="I1502" s="32">
        <v>45632</v>
      </c>
      <c r="J1502" s="34">
        <v>236000</v>
      </c>
      <c r="K1502" s="34">
        <f t="shared" si="401"/>
        <v>42480</v>
      </c>
      <c r="L1502" s="34">
        <f t="shared" si="402"/>
        <v>278480</v>
      </c>
      <c r="M1502" s="17">
        <f t="shared" ref="M1502:M1505" si="410">L1502*0.2</f>
        <v>55696</v>
      </c>
      <c r="N1502" s="17" t="s">
        <v>39</v>
      </c>
      <c r="O1502" s="35" t="s">
        <v>49</v>
      </c>
      <c r="P1502" s="36" t="str">
        <f t="shared" si="404"/>
        <v>Old Client</v>
      </c>
      <c r="Q1502" s="39" t="str">
        <f t="shared" si="4"/>
        <v>Yes</v>
      </c>
      <c r="R1502" s="40" t="str">
        <f t="shared" si="5"/>
        <v/>
      </c>
    </row>
    <row r="1503" ht="14.25" customHeight="1" spans="1:18">
      <c r="A1503" s="30" t="s">
        <v>1529</v>
      </c>
      <c r="B1503" s="17">
        <v>1095</v>
      </c>
      <c r="C1503" s="17" t="s">
        <v>42</v>
      </c>
      <c r="D1503" s="17" t="s">
        <v>36</v>
      </c>
      <c r="E1503" s="17" t="s">
        <v>780</v>
      </c>
      <c r="F1503" s="31" t="str">
        <f>VLOOKUP(G1503,'Policy Type'!$A:$B,2,FALSE)</f>
        <v>Liability</v>
      </c>
      <c r="G1503" s="17" t="s">
        <v>38</v>
      </c>
      <c r="H1503" s="32">
        <v>45267</v>
      </c>
      <c r="I1503" s="32">
        <v>45297</v>
      </c>
      <c r="J1503" s="34">
        <v>75700</v>
      </c>
      <c r="K1503" s="34">
        <f t="shared" si="401"/>
        <v>13626</v>
      </c>
      <c r="L1503" s="34">
        <f t="shared" si="402"/>
        <v>89326</v>
      </c>
      <c r="M1503" s="17">
        <f t="shared" si="410"/>
        <v>17865.2</v>
      </c>
      <c r="N1503" s="17" t="s">
        <v>39</v>
      </c>
      <c r="O1503" s="35" t="s">
        <v>49</v>
      </c>
      <c r="P1503" s="36" t="str">
        <f t="shared" si="404"/>
        <v>Old Client</v>
      </c>
      <c r="Q1503" s="39" t="str">
        <f t="shared" si="4"/>
        <v>Yes</v>
      </c>
      <c r="R1503" s="40" t="str">
        <f t="shared" si="5"/>
        <v/>
      </c>
    </row>
    <row r="1504" ht="14.25" customHeight="1" spans="1:18">
      <c r="A1504" s="30" t="s">
        <v>1530</v>
      </c>
      <c r="B1504" s="17">
        <v>1096</v>
      </c>
      <c r="C1504" s="17" t="s">
        <v>57</v>
      </c>
      <c r="D1504" s="17" t="s">
        <v>36</v>
      </c>
      <c r="E1504" s="17" t="s">
        <v>78</v>
      </c>
      <c r="F1504" s="31" t="str">
        <f>VLOOKUP(G1504,'Policy Type'!$A:$B,2,FALSE)</f>
        <v>Liability</v>
      </c>
      <c r="G1504" s="17" t="s">
        <v>94</v>
      </c>
      <c r="H1504" s="32">
        <v>45267</v>
      </c>
      <c r="I1504" s="32">
        <v>45632</v>
      </c>
      <c r="J1504" s="34">
        <v>383500</v>
      </c>
      <c r="K1504" s="34">
        <f t="shared" si="401"/>
        <v>69030</v>
      </c>
      <c r="L1504" s="34">
        <f t="shared" si="402"/>
        <v>452530</v>
      </c>
      <c r="M1504" s="17">
        <f t="shared" si="410"/>
        <v>90506</v>
      </c>
      <c r="N1504" s="17" t="s">
        <v>39</v>
      </c>
      <c r="O1504" s="35" t="s">
        <v>49</v>
      </c>
      <c r="P1504" s="36" t="str">
        <f t="shared" si="404"/>
        <v>New Client</v>
      </c>
      <c r="Q1504" s="39" t="str">
        <f t="shared" si="4"/>
        <v>Yes</v>
      </c>
      <c r="R1504" s="40" t="str">
        <f t="shared" si="5"/>
        <v/>
      </c>
    </row>
    <row r="1505" ht="14.25" customHeight="1" spans="1:18">
      <c r="A1505" s="30" t="s">
        <v>1531</v>
      </c>
      <c r="B1505" s="17">
        <v>1097</v>
      </c>
      <c r="C1505" s="17" t="s">
        <v>57</v>
      </c>
      <c r="D1505" s="17" t="s">
        <v>36</v>
      </c>
      <c r="E1505" s="17" t="s">
        <v>78</v>
      </c>
      <c r="F1505" s="31" t="str">
        <f>VLOOKUP(G1505,'Policy Type'!$A:$B,2,FALSE)</f>
        <v>Liability</v>
      </c>
      <c r="G1505" s="17" t="s">
        <v>94</v>
      </c>
      <c r="H1505" s="32">
        <v>45267</v>
      </c>
      <c r="I1505" s="32">
        <v>45632</v>
      </c>
      <c r="J1505" s="34">
        <v>1180000</v>
      </c>
      <c r="K1505" s="34">
        <f t="shared" si="401"/>
        <v>212400</v>
      </c>
      <c r="L1505" s="34">
        <f t="shared" si="402"/>
        <v>1392400</v>
      </c>
      <c r="M1505" s="17">
        <f t="shared" si="410"/>
        <v>278480</v>
      </c>
      <c r="N1505" s="17" t="s">
        <v>39</v>
      </c>
      <c r="O1505" s="35" t="s">
        <v>49</v>
      </c>
      <c r="P1505" s="36" t="str">
        <f t="shared" si="404"/>
        <v>New Client</v>
      </c>
      <c r="Q1505" s="39" t="str">
        <f t="shared" si="4"/>
        <v>Yes</v>
      </c>
      <c r="R1505" s="40" t="str">
        <f t="shared" si="5"/>
        <v/>
      </c>
    </row>
    <row r="1506" ht="14.25" customHeight="1" spans="1:18">
      <c r="A1506" s="30" t="s">
        <v>1532</v>
      </c>
      <c r="B1506" s="17">
        <v>1098</v>
      </c>
      <c r="C1506" s="17" t="s">
        <v>46</v>
      </c>
      <c r="D1506" s="17" t="s">
        <v>66</v>
      </c>
      <c r="E1506" s="17" t="s">
        <v>37</v>
      </c>
      <c r="F1506" s="31" t="str">
        <f>VLOOKUP(G1506,'Policy Type'!$A:$B,2,FALSE)</f>
        <v>Liability</v>
      </c>
      <c r="G1506" s="17" t="s">
        <v>38</v>
      </c>
      <c r="H1506" s="32">
        <v>45267</v>
      </c>
      <c r="I1506" s="32">
        <v>45632</v>
      </c>
      <c r="J1506" s="34">
        <v>361200</v>
      </c>
      <c r="K1506" s="34">
        <f t="shared" si="401"/>
        <v>65016</v>
      </c>
      <c r="L1506" s="34">
        <f t="shared" si="402"/>
        <v>426216</v>
      </c>
      <c r="M1506" s="17">
        <f t="shared" ref="M1506:M1507" si="411">L1506*0.05</f>
        <v>21310.8</v>
      </c>
      <c r="N1506" s="17" t="s">
        <v>39</v>
      </c>
      <c r="O1506" s="35" t="s">
        <v>49</v>
      </c>
      <c r="P1506" s="36" t="str">
        <f t="shared" si="404"/>
        <v>New Client</v>
      </c>
      <c r="Q1506" s="39" t="str">
        <f t="shared" si="4"/>
        <v>Yes</v>
      </c>
      <c r="R1506" s="40" t="str">
        <f t="shared" si="5"/>
        <v/>
      </c>
    </row>
    <row r="1507" ht="14.25" customHeight="1" spans="1:18">
      <c r="A1507" s="30" t="s">
        <v>1533</v>
      </c>
      <c r="B1507" s="17">
        <v>1099</v>
      </c>
      <c r="C1507" s="17" t="s">
        <v>46</v>
      </c>
      <c r="D1507" s="17" t="s">
        <v>88</v>
      </c>
      <c r="E1507" s="17" t="s">
        <v>37</v>
      </c>
      <c r="F1507" s="31" t="str">
        <f>VLOOKUP(G1507,'Policy Type'!$A:$B,2,FALSE)</f>
        <v>Liability</v>
      </c>
      <c r="G1507" s="17" t="s">
        <v>38</v>
      </c>
      <c r="H1507" s="32">
        <v>45267</v>
      </c>
      <c r="I1507" s="32">
        <v>45632</v>
      </c>
      <c r="J1507" s="34">
        <v>87900</v>
      </c>
      <c r="K1507" s="34">
        <f t="shared" si="401"/>
        <v>15822</v>
      </c>
      <c r="L1507" s="34">
        <f t="shared" si="402"/>
        <v>103722</v>
      </c>
      <c r="M1507" s="17">
        <f t="shared" si="411"/>
        <v>5186.1</v>
      </c>
      <c r="N1507" s="17" t="s">
        <v>39</v>
      </c>
      <c r="O1507" s="35" t="s">
        <v>49</v>
      </c>
      <c r="P1507" s="36" t="str">
        <f t="shared" si="404"/>
        <v>New Client</v>
      </c>
      <c r="Q1507" s="39" t="str">
        <f t="shared" si="4"/>
        <v>Yes</v>
      </c>
      <c r="R1507" s="40" t="str">
        <f t="shared" si="5"/>
        <v/>
      </c>
    </row>
    <row r="1508" ht="14.25" customHeight="1" spans="1:18">
      <c r="A1508" s="30" t="s">
        <v>1534</v>
      </c>
      <c r="B1508" s="17">
        <v>1100</v>
      </c>
      <c r="C1508" s="17" t="s">
        <v>42</v>
      </c>
      <c r="D1508" s="17" t="s">
        <v>36</v>
      </c>
      <c r="E1508" s="17" t="s">
        <v>37</v>
      </c>
      <c r="F1508" s="31" t="str">
        <f>VLOOKUP(G1508,'Policy Type'!$A:$B,2,FALSE)</f>
        <v>Liability</v>
      </c>
      <c r="G1508" s="17" t="s">
        <v>38</v>
      </c>
      <c r="H1508" s="32">
        <v>45267</v>
      </c>
      <c r="I1508" s="32">
        <v>45632</v>
      </c>
      <c r="J1508" s="34">
        <v>105600</v>
      </c>
      <c r="K1508" s="34">
        <f t="shared" si="401"/>
        <v>19008</v>
      </c>
      <c r="L1508" s="34">
        <f t="shared" si="402"/>
        <v>124608</v>
      </c>
      <c r="M1508" s="17">
        <f t="shared" ref="M1508:M1509" si="412">L1508*0.2</f>
        <v>24921.6</v>
      </c>
      <c r="N1508" s="17" t="s">
        <v>39</v>
      </c>
      <c r="O1508" s="35" t="s">
        <v>49</v>
      </c>
      <c r="P1508" s="36" t="str">
        <f t="shared" si="404"/>
        <v>New Client</v>
      </c>
      <c r="Q1508" s="39" t="str">
        <f t="shared" si="4"/>
        <v>Yes</v>
      </c>
      <c r="R1508" s="40" t="str">
        <f t="shared" si="5"/>
        <v/>
      </c>
    </row>
    <row r="1509" ht="14.25" customHeight="1" spans="1:18">
      <c r="A1509" s="30" t="s">
        <v>1535</v>
      </c>
      <c r="B1509" s="17">
        <v>1101</v>
      </c>
      <c r="C1509" s="17" t="s">
        <v>35</v>
      </c>
      <c r="D1509" s="17" t="s">
        <v>36</v>
      </c>
      <c r="E1509" s="17" t="s">
        <v>37</v>
      </c>
      <c r="F1509" s="31" t="str">
        <f>VLOOKUP(G1509,'Policy Type'!$A:$B,2,FALSE)</f>
        <v>Liability</v>
      </c>
      <c r="G1509" s="17" t="s">
        <v>38</v>
      </c>
      <c r="H1509" s="32">
        <v>45267</v>
      </c>
      <c r="I1509" s="32">
        <v>45297</v>
      </c>
      <c r="J1509" s="34">
        <v>48200</v>
      </c>
      <c r="K1509" s="34">
        <f t="shared" si="401"/>
        <v>8676</v>
      </c>
      <c r="L1509" s="34">
        <f t="shared" si="402"/>
        <v>56876</v>
      </c>
      <c r="M1509" s="17">
        <f t="shared" si="412"/>
        <v>11375.2</v>
      </c>
      <c r="N1509" s="17" t="s">
        <v>39</v>
      </c>
      <c r="O1509" s="35" t="s">
        <v>49</v>
      </c>
      <c r="P1509" s="36" t="str">
        <f t="shared" si="404"/>
        <v>New Client</v>
      </c>
      <c r="Q1509" s="39" t="str">
        <f t="shared" si="4"/>
        <v>Yes</v>
      </c>
      <c r="R1509" s="40" t="str">
        <f t="shared" si="5"/>
        <v/>
      </c>
    </row>
    <row r="1510" ht="14.25" customHeight="1" spans="1:18">
      <c r="A1510" s="30" t="s">
        <v>1536</v>
      </c>
      <c r="B1510" s="17">
        <v>1102</v>
      </c>
      <c r="C1510" s="17" t="s">
        <v>46</v>
      </c>
      <c r="D1510" s="17" t="s">
        <v>47</v>
      </c>
      <c r="E1510" s="17" t="s">
        <v>37</v>
      </c>
      <c r="F1510" s="31" t="str">
        <f>VLOOKUP(G1510,'Policy Type'!$A:$B,2,FALSE)</f>
        <v>Liability</v>
      </c>
      <c r="G1510" s="17" t="s">
        <v>38</v>
      </c>
      <c r="H1510" s="32">
        <v>45267</v>
      </c>
      <c r="I1510" s="32">
        <v>45632</v>
      </c>
      <c r="J1510" s="34">
        <v>238900</v>
      </c>
      <c r="K1510" s="34">
        <f t="shared" si="401"/>
        <v>43002</v>
      </c>
      <c r="L1510" s="34">
        <f t="shared" si="402"/>
        <v>281902</v>
      </c>
      <c r="M1510" s="17">
        <f>L1510*0.05</f>
        <v>14095.1</v>
      </c>
      <c r="N1510" s="17" t="s">
        <v>39</v>
      </c>
      <c r="O1510" s="35" t="s">
        <v>49</v>
      </c>
      <c r="P1510" s="36" t="str">
        <f t="shared" si="404"/>
        <v>New Client</v>
      </c>
      <c r="Q1510" s="39" t="str">
        <f t="shared" si="4"/>
        <v>Yes</v>
      </c>
      <c r="R1510" s="40" t="str">
        <f t="shared" si="5"/>
        <v/>
      </c>
    </row>
    <row r="1511" ht="14.25" customHeight="1" spans="1:18">
      <c r="A1511" s="30" t="s">
        <v>1537</v>
      </c>
      <c r="B1511" s="17">
        <v>1103</v>
      </c>
      <c r="C1511" s="17" t="s">
        <v>57</v>
      </c>
      <c r="D1511" s="17" t="s">
        <v>36</v>
      </c>
      <c r="E1511" s="17" t="s">
        <v>43</v>
      </c>
      <c r="F1511" s="31" t="str">
        <f>VLOOKUP(G1511,'Policy Type'!$A:$B,2,FALSE)</f>
        <v>Others</v>
      </c>
      <c r="G1511" s="17" t="s">
        <v>160</v>
      </c>
      <c r="H1511" s="32">
        <v>45268</v>
      </c>
      <c r="I1511" s="32">
        <v>45633</v>
      </c>
      <c r="J1511" s="34">
        <v>2893400</v>
      </c>
      <c r="K1511" s="34">
        <f t="shared" si="401"/>
        <v>520812</v>
      </c>
      <c r="L1511" s="34">
        <f t="shared" si="402"/>
        <v>3414212</v>
      </c>
      <c r="M1511" s="17">
        <f>L1511*0.15</f>
        <v>512131.8</v>
      </c>
      <c r="N1511" s="17" t="s">
        <v>52</v>
      </c>
      <c r="O1511" s="35" t="s">
        <v>49</v>
      </c>
      <c r="P1511" s="36" t="str">
        <f t="shared" si="404"/>
        <v>New Client</v>
      </c>
      <c r="Q1511" s="39" t="str">
        <f t="shared" si="4"/>
        <v>No</v>
      </c>
      <c r="R1511" s="40" t="str">
        <f t="shared" si="5"/>
        <v/>
      </c>
    </row>
    <row r="1512" ht="14.25" customHeight="1" spans="1:18">
      <c r="A1512" s="30" t="s">
        <v>1538</v>
      </c>
      <c r="B1512" s="17">
        <v>1104</v>
      </c>
      <c r="C1512" s="17" t="s">
        <v>35</v>
      </c>
      <c r="D1512" s="17" t="s">
        <v>36</v>
      </c>
      <c r="E1512" s="17" t="s">
        <v>43</v>
      </c>
      <c r="F1512" s="31" t="str">
        <f>VLOOKUP(G1512,'Policy Type'!$A:$B,2,FALSE)</f>
        <v>P&amp;C</v>
      </c>
      <c r="G1512" s="17" t="s">
        <v>55</v>
      </c>
      <c r="H1512" s="32">
        <v>45272</v>
      </c>
      <c r="I1512" s="32">
        <v>45637</v>
      </c>
      <c r="J1512" s="34">
        <v>136880</v>
      </c>
      <c r="K1512" s="34">
        <f t="shared" si="401"/>
        <v>24638.4</v>
      </c>
      <c r="L1512" s="34">
        <f t="shared" si="402"/>
        <v>161518.4</v>
      </c>
      <c r="M1512" s="17">
        <f>L1512*0.2</f>
        <v>32303.68</v>
      </c>
      <c r="N1512" s="17" t="s">
        <v>52</v>
      </c>
      <c r="O1512" s="35" t="s">
        <v>53</v>
      </c>
      <c r="P1512" s="36" t="str">
        <f t="shared" si="404"/>
        <v>New Client</v>
      </c>
      <c r="Q1512" s="39" t="str">
        <f t="shared" si="4"/>
        <v>No</v>
      </c>
      <c r="R1512" s="40" t="str">
        <f t="shared" si="5"/>
        <v/>
      </c>
    </row>
    <row r="1513" ht="14.25" customHeight="1" spans="1:18">
      <c r="A1513" s="30" t="s">
        <v>1539</v>
      </c>
      <c r="B1513" s="17">
        <v>1105</v>
      </c>
      <c r="C1513" s="17" t="s">
        <v>46</v>
      </c>
      <c r="D1513" s="17" t="s">
        <v>88</v>
      </c>
      <c r="E1513" s="17" t="s">
        <v>43</v>
      </c>
      <c r="F1513" s="31" t="str">
        <f>VLOOKUP(G1513,'Policy Type'!$A:$B,2,FALSE)</f>
        <v>Others</v>
      </c>
      <c r="G1513" s="17" t="s">
        <v>212</v>
      </c>
      <c r="H1513" s="32">
        <v>45268</v>
      </c>
      <c r="I1513" s="32">
        <v>45633</v>
      </c>
      <c r="J1513" s="34">
        <v>1813900</v>
      </c>
      <c r="K1513" s="34">
        <f t="shared" si="401"/>
        <v>326502</v>
      </c>
      <c r="L1513" s="34">
        <f t="shared" si="402"/>
        <v>2140402</v>
      </c>
      <c r="M1513" s="17">
        <f>L1513*0.05</f>
        <v>107020.1</v>
      </c>
      <c r="N1513" s="17" t="s">
        <v>39</v>
      </c>
      <c r="O1513" s="35" t="s">
        <v>49</v>
      </c>
      <c r="P1513" s="36" t="str">
        <f t="shared" si="404"/>
        <v>New Client</v>
      </c>
      <c r="Q1513" s="39" t="str">
        <f t="shared" si="4"/>
        <v>No</v>
      </c>
      <c r="R1513" s="40" t="str">
        <f t="shared" si="5"/>
        <v/>
      </c>
    </row>
    <row r="1514" ht="14.25" customHeight="1" spans="1:18">
      <c r="A1514" s="30" t="s">
        <v>1540</v>
      </c>
      <c r="B1514" s="17">
        <v>188</v>
      </c>
      <c r="C1514" s="17" t="s">
        <v>57</v>
      </c>
      <c r="D1514" s="17" t="s">
        <v>36</v>
      </c>
      <c r="E1514" s="17" t="s">
        <v>37</v>
      </c>
      <c r="F1514" s="31" t="str">
        <f>VLOOKUP(G1514,'Policy Type'!$A:$B,2,FALSE)</f>
        <v>Liability</v>
      </c>
      <c r="G1514" s="17" t="s">
        <v>38</v>
      </c>
      <c r="H1514" s="32">
        <v>45268</v>
      </c>
      <c r="I1514" s="32">
        <v>45329</v>
      </c>
      <c r="J1514" s="34">
        <v>67400</v>
      </c>
      <c r="K1514" s="34">
        <f t="shared" si="401"/>
        <v>12132</v>
      </c>
      <c r="L1514" s="34">
        <f t="shared" si="402"/>
        <v>79532</v>
      </c>
      <c r="M1514" s="17">
        <f t="shared" ref="M1514:M1515" si="413">L1514*0.2</f>
        <v>15906.4</v>
      </c>
      <c r="N1514" s="17" t="s">
        <v>39</v>
      </c>
      <c r="O1514" s="35" t="s">
        <v>49</v>
      </c>
      <c r="P1514" s="36" t="str">
        <f t="shared" si="404"/>
        <v>Old Client</v>
      </c>
      <c r="Q1514" s="39" t="str">
        <f t="shared" si="4"/>
        <v>Yes</v>
      </c>
      <c r="R1514" s="40" t="str">
        <f t="shared" si="5"/>
        <v/>
      </c>
    </row>
    <row r="1515" ht="14.25" customHeight="1" spans="1:18">
      <c r="A1515" s="30" t="s">
        <v>1541</v>
      </c>
      <c r="B1515" s="17">
        <v>1106</v>
      </c>
      <c r="C1515" s="17" t="s">
        <v>57</v>
      </c>
      <c r="D1515" s="17" t="s">
        <v>36</v>
      </c>
      <c r="E1515" s="17" t="s">
        <v>60</v>
      </c>
      <c r="F1515" s="31" t="str">
        <f>VLOOKUP(G1515,'Policy Type'!$A:$B,2,FALSE)</f>
        <v>P&amp;C</v>
      </c>
      <c r="G1515" s="17" t="s">
        <v>55</v>
      </c>
      <c r="H1515" s="32">
        <v>45271</v>
      </c>
      <c r="I1515" s="32">
        <v>45636</v>
      </c>
      <c r="J1515" s="34">
        <v>68700</v>
      </c>
      <c r="K1515" s="34">
        <f t="shared" si="401"/>
        <v>12366</v>
      </c>
      <c r="L1515" s="34">
        <f t="shared" si="402"/>
        <v>81066</v>
      </c>
      <c r="M1515" s="17">
        <f t="shared" si="413"/>
        <v>16213.2</v>
      </c>
      <c r="N1515" s="17" t="s">
        <v>39</v>
      </c>
      <c r="O1515" s="35" t="s">
        <v>53</v>
      </c>
      <c r="P1515" s="36" t="str">
        <f t="shared" si="404"/>
        <v>Old Client</v>
      </c>
      <c r="Q1515" s="39" t="str">
        <f t="shared" si="4"/>
        <v>No</v>
      </c>
      <c r="R1515" s="40" t="str">
        <f t="shared" si="5"/>
        <v/>
      </c>
    </row>
    <row r="1516" ht="14.25" customHeight="1" spans="1:18">
      <c r="A1516" s="30" t="s">
        <v>1542</v>
      </c>
      <c r="B1516" s="17">
        <v>1107</v>
      </c>
      <c r="C1516" s="17" t="s">
        <v>46</v>
      </c>
      <c r="D1516" s="17" t="s">
        <v>88</v>
      </c>
      <c r="E1516" s="17" t="s">
        <v>43</v>
      </c>
      <c r="F1516" s="31" t="str">
        <f>VLOOKUP(G1516,'Policy Type'!$A:$B,2,FALSE)</f>
        <v>P&amp;C</v>
      </c>
      <c r="G1516" s="17" t="s">
        <v>44</v>
      </c>
      <c r="H1516" s="32">
        <v>45277</v>
      </c>
      <c r="I1516" s="32">
        <v>45642</v>
      </c>
      <c r="J1516" s="34">
        <v>2100400</v>
      </c>
      <c r="K1516" s="34">
        <f t="shared" si="401"/>
        <v>378072</v>
      </c>
      <c r="L1516" s="34">
        <f t="shared" si="402"/>
        <v>2478472</v>
      </c>
      <c r="M1516" s="17">
        <f>L1516*0.05</f>
        <v>123923.6</v>
      </c>
      <c r="N1516" s="17" t="s">
        <v>39</v>
      </c>
      <c r="O1516" s="35" t="s">
        <v>53</v>
      </c>
      <c r="P1516" s="36" t="str">
        <f t="shared" si="404"/>
        <v>New Client</v>
      </c>
      <c r="Q1516" s="39" t="str">
        <f t="shared" si="4"/>
        <v>No</v>
      </c>
      <c r="R1516" s="40" t="str">
        <f t="shared" si="5"/>
        <v/>
      </c>
    </row>
    <row r="1517" ht="14.25" customHeight="1" spans="1:18">
      <c r="A1517" s="30" t="s">
        <v>1543</v>
      </c>
      <c r="B1517" s="17">
        <v>1108</v>
      </c>
      <c r="C1517" s="17" t="s">
        <v>35</v>
      </c>
      <c r="D1517" s="17" t="s">
        <v>36</v>
      </c>
      <c r="E1517" s="17" t="s">
        <v>60</v>
      </c>
      <c r="F1517" s="31" t="str">
        <f>VLOOKUP(G1517,'Policy Type'!$A:$B,2,FALSE)</f>
        <v>Others</v>
      </c>
      <c r="G1517" s="17" t="s">
        <v>170</v>
      </c>
      <c r="H1517" s="32">
        <v>45278</v>
      </c>
      <c r="I1517" s="32">
        <v>45643</v>
      </c>
      <c r="J1517" s="34">
        <v>1438200</v>
      </c>
      <c r="K1517" s="34">
        <f t="shared" si="401"/>
        <v>258876</v>
      </c>
      <c r="L1517" s="34">
        <f t="shared" si="402"/>
        <v>1697076</v>
      </c>
      <c r="M1517" s="17">
        <f t="shared" ref="M1517:M1520" si="414">L1517*0.15</f>
        <v>254561.4</v>
      </c>
      <c r="N1517" s="17" t="s">
        <v>52</v>
      </c>
      <c r="O1517" s="35" t="s">
        <v>53</v>
      </c>
      <c r="P1517" s="36" t="str">
        <f t="shared" si="404"/>
        <v>Old Client</v>
      </c>
      <c r="Q1517" s="39" t="str">
        <f t="shared" si="4"/>
        <v>Yes</v>
      </c>
      <c r="R1517" s="40" t="str">
        <f t="shared" si="5"/>
        <v>Cross-Sold</v>
      </c>
    </row>
    <row r="1518" ht="14.25" customHeight="1" spans="1:18">
      <c r="A1518" s="30" t="s">
        <v>1544</v>
      </c>
      <c r="B1518" s="17">
        <v>432</v>
      </c>
      <c r="C1518" s="17" t="s">
        <v>57</v>
      </c>
      <c r="D1518" s="17" t="s">
        <v>36</v>
      </c>
      <c r="E1518" s="17" t="s">
        <v>60</v>
      </c>
      <c r="F1518" s="31" t="str">
        <f>VLOOKUP(G1518,'Policy Type'!$A:$B,2,FALSE)</f>
        <v>Others</v>
      </c>
      <c r="G1518" s="17" t="s">
        <v>156</v>
      </c>
      <c r="H1518" s="32">
        <v>45286</v>
      </c>
      <c r="I1518" s="32">
        <v>45651</v>
      </c>
      <c r="J1518" s="34">
        <v>57600</v>
      </c>
      <c r="K1518" s="34">
        <f t="shared" si="401"/>
        <v>10368</v>
      </c>
      <c r="L1518" s="34">
        <f t="shared" si="402"/>
        <v>67968</v>
      </c>
      <c r="M1518" s="17">
        <f t="shared" si="414"/>
        <v>10195.2</v>
      </c>
      <c r="N1518" s="17" t="s">
        <v>52</v>
      </c>
      <c r="O1518" s="35" t="s">
        <v>53</v>
      </c>
      <c r="P1518" s="36" t="str">
        <f t="shared" si="404"/>
        <v>Old Client</v>
      </c>
      <c r="Q1518" s="39" t="str">
        <f t="shared" si="4"/>
        <v>Yes</v>
      </c>
      <c r="R1518" s="40" t="str">
        <f t="shared" si="5"/>
        <v>Cross-Sold</v>
      </c>
    </row>
    <row r="1519" ht="14.25" customHeight="1" spans="1:18">
      <c r="A1519" s="30" t="s">
        <v>1545</v>
      </c>
      <c r="B1519" s="17">
        <v>1109</v>
      </c>
      <c r="C1519" s="17" t="s">
        <v>57</v>
      </c>
      <c r="D1519" s="17" t="s">
        <v>36</v>
      </c>
      <c r="E1519" s="17" t="s">
        <v>60</v>
      </c>
      <c r="F1519" s="31" t="str">
        <f>VLOOKUP(G1519,'Policy Type'!$A:$B,2,FALSE)</f>
        <v>Others</v>
      </c>
      <c r="G1519" s="17" t="s">
        <v>170</v>
      </c>
      <c r="H1519" s="32">
        <v>45278</v>
      </c>
      <c r="I1519" s="32">
        <v>45643</v>
      </c>
      <c r="J1519" s="34">
        <v>2212000</v>
      </c>
      <c r="K1519" s="34">
        <f t="shared" si="401"/>
        <v>398160</v>
      </c>
      <c r="L1519" s="34">
        <f t="shared" si="402"/>
        <v>2610160</v>
      </c>
      <c r="M1519" s="17">
        <f t="shared" si="414"/>
        <v>391524</v>
      </c>
      <c r="N1519" s="17" t="s">
        <v>52</v>
      </c>
      <c r="O1519" s="35" t="s">
        <v>53</v>
      </c>
      <c r="P1519" s="36" t="str">
        <f t="shared" si="404"/>
        <v>Old Client</v>
      </c>
      <c r="Q1519" s="39" t="str">
        <f t="shared" si="4"/>
        <v>No</v>
      </c>
      <c r="R1519" s="40" t="str">
        <f t="shared" si="5"/>
        <v/>
      </c>
    </row>
    <row r="1520" ht="14.25" customHeight="1" spans="1:18">
      <c r="A1520" s="30" t="s">
        <v>1546</v>
      </c>
      <c r="B1520" s="17">
        <v>1109</v>
      </c>
      <c r="C1520" s="17" t="s">
        <v>42</v>
      </c>
      <c r="D1520" s="17" t="s">
        <v>36</v>
      </c>
      <c r="E1520" s="17" t="s">
        <v>37</v>
      </c>
      <c r="F1520" s="31" t="str">
        <f>VLOOKUP(G1520,'Policy Type'!$A:$B,2,FALSE)</f>
        <v>Others</v>
      </c>
      <c r="G1520" s="17" t="s">
        <v>152</v>
      </c>
      <c r="H1520" s="32">
        <v>45280</v>
      </c>
      <c r="I1520" s="32">
        <v>45645</v>
      </c>
      <c r="J1520" s="34">
        <v>1212900</v>
      </c>
      <c r="K1520" s="34">
        <f t="shared" si="401"/>
        <v>218322</v>
      </c>
      <c r="L1520" s="34">
        <f t="shared" si="402"/>
        <v>1431222</v>
      </c>
      <c r="M1520" s="17">
        <f t="shared" si="414"/>
        <v>214683.3</v>
      </c>
      <c r="N1520" s="17" t="s">
        <v>52</v>
      </c>
      <c r="O1520" s="35" t="s">
        <v>53</v>
      </c>
      <c r="P1520" s="36" t="str">
        <f t="shared" si="404"/>
        <v>Old Client</v>
      </c>
      <c r="Q1520" s="39" t="str">
        <f t="shared" si="4"/>
        <v>No</v>
      </c>
      <c r="R1520" s="40" t="str">
        <f t="shared" si="5"/>
        <v/>
      </c>
    </row>
    <row r="1521" ht="14.25" customHeight="1" spans="1:18">
      <c r="A1521" s="30" t="s">
        <v>1547</v>
      </c>
      <c r="B1521" s="17">
        <v>1109</v>
      </c>
      <c r="C1521" s="17" t="s">
        <v>42</v>
      </c>
      <c r="D1521" s="17" t="s">
        <v>36</v>
      </c>
      <c r="E1521" s="17" t="s">
        <v>37</v>
      </c>
      <c r="F1521" s="31" t="str">
        <f>VLOOKUP(G1521,'Policy Type'!$A:$B,2,FALSE)</f>
        <v>P&amp;C</v>
      </c>
      <c r="G1521" s="17" t="s">
        <v>80</v>
      </c>
      <c r="H1521" s="32">
        <v>45271</v>
      </c>
      <c r="I1521" s="32">
        <v>45271</v>
      </c>
      <c r="J1521" s="34">
        <v>222300</v>
      </c>
      <c r="K1521" s="34">
        <f t="shared" si="401"/>
        <v>40014</v>
      </c>
      <c r="L1521" s="34">
        <f t="shared" si="402"/>
        <v>262314</v>
      </c>
      <c r="M1521" s="17">
        <f t="shared" ref="M1521:M1522" si="415">L1521*0.2</f>
        <v>52462.8</v>
      </c>
      <c r="N1521" s="17" t="s">
        <v>39</v>
      </c>
      <c r="O1521" s="35" t="s">
        <v>49</v>
      </c>
      <c r="P1521" s="36" t="str">
        <f t="shared" si="404"/>
        <v>Old Client</v>
      </c>
      <c r="Q1521" s="39" t="str">
        <f t="shared" si="4"/>
        <v>No</v>
      </c>
      <c r="R1521" s="40" t="str">
        <f t="shared" si="5"/>
        <v/>
      </c>
    </row>
    <row r="1522" ht="14.25" customHeight="1" spans="1:18">
      <c r="A1522" s="30" t="s">
        <v>1548</v>
      </c>
      <c r="B1522" s="17">
        <v>1110</v>
      </c>
      <c r="C1522" s="17" t="s">
        <v>35</v>
      </c>
      <c r="D1522" s="17" t="s">
        <v>36</v>
      </c>
      <c r="E1522" s="17" t="s">
        <v>37</v>
      </c>
      <c r="F1522" s="31" t="str">
        <f>VLOOKUP(G1522,'Policy Type'!$A:$B,2,FALSE)</f>
        <v>P&amp;C</v>
      </c>
      <c r="G1522" s="17" t="s">
        <v>48</v>
      </c>
      <c r="H1522" s="32">
        <v>45272</v>
      </c>
      <c r="I1522" s="32">
        <v>45637</v>
      </c>
      <c r="J1522" s="34">
        <v>1416100</v>
      </c>
      <c r="K1522" s="34">
        <f t="shared" si="401"/>
        <v>254898</v>
      </c>
      <c r="L1522" s="34">
        <f t="shared" si="402"/>
        <v>1670998</v>
      </c>
      <c r="M1522" s="17">
        <f t="shared" si="415"/>
        <v>334199.6</v>
      </c>
      <c r="N1522" s="17" t="s">
        <v>39</v>
      </c>
      <c r="O1522" s="35" t="s">
        <v>53</v>
      </c>
      <c r="P1522" s="36" t="str">
        <f t="shared" si="404"/>
        <v>New Client</v>
      </c>
      <c r="Q1522" s="39" t="str">
        <f t="shared" si="4"/>
        <v>No</v>
      </c>
      <c r="R1522" s="40" t="str">
        <f t="shared" si="5"/>
        <v/>
      </c>
    </row>
    <row r="1523" ht="14.25" customHeight="1" spans="1:18">
      <c r="A1523" s="30" t="s">
        <v>1549</v>
      </c>
      <c r="B1523" s="17">
        <v>478</v>
      </c>
      <c r="C1523" s="17" t="s">
        <v>46</v>
      </c>
      <c r="D1523" s="17" t="s">
        <v>88</v>
      </c>
      <c r="E1523" s="17" t="s">
        <v>84</v>
      </c>
      <c r="F1523" s="31" t="str">
        <f>VLOOKUP(G1523,'Policy Type'!$A:$B,2,FALSE)</f>
        <v>Liability</v>
      </c>
      <c r="G1523" s="17" t="s">
        <v>101</v>
      </c>
      <c r="H1523" s="32">
        <v>45271</v>
      </c>
      <c r="I1523" s="32">
        <v>45636</v>
      </c>
      <c r="J1523" s="34">
        <v>6490000</v>
      </c>
      <c r="K1523" s="34">
        <f t="shared" si="401"/>
        <v>1168200</v>
      </c>
      <c r="L1523" s="34">
        <f t="shared" si="402"/>
        <v>7658200</v>
      </c>
      <c r="M1523" s="17">
        <f t="shared" ref="M1523:M1525" si="416">L1523*0.05</f>
        <v>382910</v>
      </c>
      <c r="N1523" s="17" t="s">
        <v>39</v>
      </c>
      <c r="O1523" s="35" t="s">
        <v>49</v>
      </c>
      <c r="P1523" s="36" t="str">
        <f t="shared" si="404"/>
        <v>Old Client</v>
      </c>
      <c r="Q1523" s="39" t="str">
        <f t="shared" si="4"/>
        <v>Yes</v>
      </c>
      <c r="R1523" s="40" t="str">
        <f t="shared" si="5"/>
        <v/>
      </c>
    </row>
    <row r="1524" ht="14.25" customHeight="1" spans="1:18">
      <c r="A1524" s="30" t="s">
        <v>1550</v>
      </c>
      <c r="B1524" s="17">
        <v>1111</v>
      </c>
      <c r="C1524" s="17" t="s">
        <v>46</v>
      </c>
      <c r="D1524" s="17" t="s">
        <v>88</v>
      </c>
      <c r="E1524" s="17" t="s">
        <v>37</v>
      </c>
      <c r="F1524" s="31" t="str">
        <f>VLOOKUP(G1524,'Policy Type'!$A:$B,2,FALSE)</f>
        <v>P&amp;C</v>
      </c>
      <c r="G1524" s="17" t="s">
        <v>80</v>
      </c>
      <c r="H1524" s="32">
        <v>45271</v>
      </c>
      <c r="I1524" s="32">
        <v>45271</v>
      </c>
      <c r="J1524" s="34">
        <v>194500</v>
      </c>
      <c r="K1524" s="34">
        <f t="shared" si="401"/>
        <v>35010</v>
      </c>
      <c r="L1524" s="34">
        <f t="shared" si="402"/>
        <v>229510</v>
      </c>
      <c r="M1524" s="17">
        <f t="shared" si="416"/>
        <v>11475.5</v>
      </c>
      <c r="N1524" s="17" t="s">
        <v>39</v>
      </c>
      <c r="O1524" s="35" t="s">
        <v>49</v>
      </c>
      <c r="P1524" s="36" t="str">
        <f t="shared" si="404"/>
        <v>Old Client</v>
      </c>
      <c r="Q1524" s="39" t="str">
        <f t="shared" si="4"/>
        <v>No</v>
      </c>
      <c r="R1524" s="40" t="str">
        <f t="shared" si="5"/>
        <v/>
      </c>
    </row>
    <row r="1525" ht="14.25" customHeight="1" spans="1:18">
      <c r="A1525" s="30" t="s">
        <v>1551</v>
      </c>
      <c r="B1525" s="17">
        <v>1112</v>
      </c>
      <c r="C1525" s="17" t="s">
        <v>46</v>
      </c>
      <c r="D1525" s="17" t="s">
        <v>88</v>
      </c>
      <c r="E1525" s="17" t="s">
        <v>37</v>
      </c>
      <c r="F1525" s="31" t="str">
        <f>VLOOKUP(G1525,'Policy Type'!$A:$B,2,FALSE)</f>
        <v>P&amp;C</v>
      </c>
      <c r="G1525" s="17" t="s">
        <v>80</v>
      </c>
      <c r="H1525" s="32">
        <v>45271</v>
      </c>
      <c r="I1525" s="32">
        <v>45271</v>
      </c>
      <c r="J1525" s="34">
        <v>100600</v>
      </c>
      <c r="K1525" s="34">
        <f t="shared" si="401"/>
        <v>18108</v>
      </c>
      <c r="L1525" s="34">
        <f t="shared" si="402"/>
        <v>118708</v>
      </c>
      <c r="M1525" s="17">
        <f t="shared" si="416"/>
        <v>5935.4</v>
      </c>
      <c r="N1525" s="17" t="s">
        <v>39</v>
      </c>
      <c r="O1525" s="35" t="s">
        <v>49</v>
      </c>
      <c r="P1525" s="36" t="str">
        <f t="shared" si="404"/>
        <v>New Client</v>
      </c>
      <c r="Q1525" s="39" t="str">
        <f t="shared" si="4"/>
        <v>No</v>
      </c>
      <c r="R1525" s="40" t="str">
        <f t="shared" si="5"/>
        <v/>
      </c>
    </row>
    <row r="1526" ht="14.25" customHeight="1" spans="1:18">
      <c r="A1526" s="30" t="s">
        <v>1552</v>
      </c>
      <c r="B1526" s="17">
        <v>59</v>
      </c>
      <c r="C1526" s="17" t="s">
        <v>57</v>
      </c>
      <c r="D1526" s="17" t="s">
        <v>36</v>
      </c>
      <c r="E1526" s="17" t="s">
        <v>60</v>
      </c>
      <c r="F1526" s="31" t="str">
        <f>VLOOKUP(G1526,'Policy Type'!$A:$B,2,FALSE)</f>
        <v>P&amp;C</v>
      </c>
      <c r="G1526" s="17" t="s">
        <v>68</v>
      </c>
      <c r="H1526" s="32">
        <v>45273</v>
      </c>
      <c r="I1526" s="32">
        <v>45638</v>
      </c>
      <c r="J1526" s="34">
        <v>1330686</v>
      </c>
      <c r="K1526" s="34">
        <f t="shared" si="401"/>
        <v>239523.48</v>
      </c>
      <c r="L1526" s="34">
        <f t="shared" si="402"/>
        <v>1570209.48</v>
      </c>
      <c r="M1526" s="17">
        <f t="shared" ref="M1526:M1527" si="417">L1526*0.2</f>
        <v>314041.896</v>
      </c>
      <c r="N1526" s="17" t="s">
        <v>39</v>
      </c>
      <c r="O1526" s="35" t="s">
        <v>40</v>
      </c>
      <c r="P1526" s="36" t="str">
        <f t="shared" si="404"/>
        <v>Old Client</v>
      </c>
      <c r="Q1526" s="39" t="str">
        <f t="shared" si="4"/>
        <v>Yes</v>
      </c>
      <c r="R1526" s="40" t="str">
        <f t="shared" si="5"/>
        <v>Cross-Sold</v>
      </c>
    </row>
    <row r="1527" ht="14.25" customHeight="1" spans="1:18">
      <c r="A1527" s="30" t="s">
        <v>1553</v>
      </c>
      <c r="B1527" s="17">
        <v>59</v>
      </c>
      <c r="C1527" s="17" t="s">
        <v>42</v>
      </c>
      <c r="D1527" s="17" t="s">
        <v>36</v>
      </c>
      <c r="E1527" s="17" t="s">
        <v>43</v>
      </c>
      <c r="F1527" s="31" t="str">
        <f>VLOOKUP(G1527,'Policy Type'!$A:$B,2,FALSE)</f>
        <v>P&amp;C</v>
      </c>
      <c r="G1527" s="17" t="s">
        <v>72</v>
      </c>
      <c r="H1527" s="32">
        <v>45289</v>
      </c>
      <c r="I1527" s="32">
        <v>45654</v>
      </c>
      <c r="J1527" s="34">
        <v>60200</v>
      </c>
      <c r="K1527" s="34">
        <f t="shared" si="401"/>
        <v>10836</v>
      </c>
      <c r="L1527" s="34">
        <f t="shared" si="402"/>
        <v>71036</v>
      </c>
      <c r="M1527" s="17">
        <f t="shared" si="417"/>
        <v>14207.2</v>
      </c>
      <c r="N1527" s="17" t="s">
        <v>39</v>
      </c>
      <c r="O1527" s="35" t="s">
        <v>53</v>
      </c>
      <c r="P1527" s="36" t="str">
        <f t="shared" si="404"/>
        <v>Old Client</v>
      </c>
      <c r="Q1527" s="39" t="str">
        <f t="shared" si="4"/>
        <v>Yes</v>
      </c>
      <c r="R1527" s="40" t="str">
        <f t="shared" si="5"/>
        <v>Cross-Sold</v>
      </c>
    </row>
    <row r="1528" ht="14.25" customHeight="1" spans="1:18">
      <c r="A1528" s="30" t="s">
        <v>1554</v>
      </c>
      <c r="B1528" s="17">
        <v>1113</v>
      </c>
      <c r="C1528" s="17" t="s">
        <v>46</v>
      </c>
      <c r="D1528" s="17" t="s">
        <v>88</v>
      </c>
      <c r="E1528" s="17" t="s">
        <v>780</v>
      </c>
      <c r="F1528" s="31" t="str">
        <f>VLOOKUP(G1528,'Policy Type'!$A:$B,2,FALSE)</f>
        <v>Liability</v>
      </c>
      <c r="G1528" s="17" t="s">
        <v>38</v>
      </c>
      <c r="H1528" s="32">
        <v>45271</v>
      </c>
      <c r="I1528" s="32">
        <v>45361</v>
      </c>
      <c r="J1528" s="34">
        <v>207600</v>
      </c>
      <c r="K1528" s="34">
        <f t="shared" si="401"/>
        <v>37368</v>
      </c>
      <c r="L1528" s="34">
        <f t="shared" si="402"/>
        <v>244968</v>
      </c>
      <c r="M1528" s="17">
        <f>L1528*0.05</f>
        <v>12248.4</v>
      </c>
      <c r="N1528" s="17" t="s">
        <v>39</v>
      </c>
      <c r="O1528" s="35" t="s">
        <v>49</v>
      </c>
      <c r="P1528" s="36" t="str">
        <f t="shared" si="404"/>
        <v>Old Client</v>
      </c>
      <c r="Q1528" s="39" t="str">
        <f t="shared" si="4"/>
        <v>Yes</v>
      </c>
      <c r="R1528" s="40" t="str">
        <f t="shared" si="5"/>
        <v/>
      </c>
    </row>
    <row r="1529" ht="14.25" customHeight="1" spans="1:18">
      <c r="A1529" s="30" t="s">
        <v>1555</v>
      </c>
      <c r="B1529" s="17">
        <v>158</v>
      </c>
      <c r="C1529" s="17" t="s">
        <v>42</v>
      </c>
      <c r="D1529" s="17" t="s">
        <v>36</v>
      </c>
      <c r="E1529" s="17" t="s">
        <v>37</v>
      </c>
      <c r="F1529" s="31" t="str">
        <f>VLOOKUP(G1529,'Policy Type'!$A:$B,2,FALSE)</f>
        <v>Liability</v>
      </c>
      <c r="G1529" s="17" t="s">
        <v>38</v>
      </c>
      <c r="H1529" s="32">
        <v>45271</v>
      </c>
      <c r="I1529" s="32">
        <v>45422</v>
      </c>
      <c r="J1529" s="34">
        <v>326900</v>
      </c>
      <c r="K1529" s="34">
        <f t="shared" si="401"/>
        <v>58842</v>
      </c>
      <c r="L1529" s="34">
        <f t="shared" si="402"/>
        <v>385742</v>
      </c>
      <c r="M1529" s="17">
        <f t="shared" ref="M1529:M1530" si="418">L1529*0.2</f>
        <v>77148.4</v>
      </c>
      <c r="N1529" s="17" t="s">
        <v>39</v>
      </c>
      <c r="O1529" s="35" t="s">
        <v>49</v>
      </c>
      <c r="P1529" s="36" t="str">
        <f t="shared" si="404"/>
        <v>Old Client</v>
      </c>
      <c r="Q1529" s="39" t="str">
        <f t="shared" si="4"/>
        <v>Yes</v>
      </c>
      <c r="R1529" s="40" t="str">
        <f t="shared" si="5"/>
        <v/>
      </c>
    </row>
    <row r="1530" ht="14.25" customHeight="1" spans="1:18">
      <c r="A1530" s="30" t="s">
        <v>1556</v>
      </c>
      <c r="B1530" s="17">
        <v>1114</v>
      </c>
      <c r="C1530" s="17" t="s">
        <v>42</v>
      </c>
      <c r="D1530" s="17" t="s">
        <v>36</v>
      </c>
      <c r="E1530" s="17" t="s">
        <v>37</v>
      </c>
      <c r="F1530" s="31" t="str">
        <f>VLOOKUP(G1530,'Policy Type'!$A:$B,2,FALSE)</f>
        <v>Liability</v>
      </c>
      <c r="G1530" s="17" t="s">
        <v>38</v>
      </c>
      <c r="H1530" s="32">
        <v>45272</v>
      </c>
      <c r="I1530" s="32">
        <v>45393</v>
      </c>
      <c r="J1530" s="34">
        <v>434200</v>
      </c>
      <c r="K1530" s="34">
        <f t="shared" si="401"/>
        <v>78156</v>
      </c>
      <c r="L1530" s="34">
        <f t="shared" si="402"/>
        <v>512356</v>
      </c>
      <c r="M1530" s="17">
        <f t="shared" si="418"/>
        <v>102471.2</v>
      </c>
      <c r="N1530" s="17" t="s">
        <v>39</v>
      </c>
      <c r="O1530" s="35" t="s">
        <v>49</v>
      </c>
      <c r="P1530" s="36" t="str">
        <f t="shared" si="404"/>
        <v>New Client</v>
      </c>
      <c r="Q1530" s="39" t="str">
        <f t="shared" si="4"/>
        <v>Yes</v>
      </c>
      <c r="R1530" s="40" t="str">
        <f t="shared" si="5"/>
        <v/>
      </c>
    </row>
    <row r="1531" ht="14.25" customHeight="1" spans="1:18">
      <c r="A1531" s="30" t="s">
        <v>1557</v>
      </c>
      <c r="B1531" s="17">
        <v>1115</v>
      </c>
      <c r="C1531" s="17" t="s">
        <v>57</v>
      </c>
      <c r="D1531" s="17" t="s">
        <v>36</v>
      </c>
      <c r="E1531" s="17" t="s">
        <v>43</v>
      </c>
      <c r="F1531" s="31" t="str">
        <f>VLOOKUP(G1531,'Policy Type'!$A:$B,2,FALSE)</f>
        <v>Others</v>
      </c>
      <c r="G1531" s="17" t="s">
        <v>212</v>
      </c>
      <c r="H1531" s="32">
        <v>45271</v>
      </c>
      <c r="I1531" s="32">
        <v>45636</v>
      </c>
      <c r="J1531" s="34">
        <v>2358200</v>
      </c>
      <c r="K1531" s="34">
        <f t="shared" si="401"/>
        <v>424476</v>
      </c>
      <c r="L1531" s="34">
        <f t="shared" si="402"/>
        <v>2782676</v>
      </c>
      <c r="M1531" s="17">
        <f>L1531*0.15</f>
        <v>417401.4</v>
      </c>
      <c r="N1531" s="17" t="s">
        <v>39</v>
      </c>
      <c r="O1531" s="35" t="s">
        <v>49</v>
      </c>
      <c r="P1531" s="36" t="str">
        <f t="shared" si="404"/>
        <v>New Client</v>
      </c>
      <c r="Q1531" s="39" t="str">
        <f t="shared" si="4"/>
        <v>No</v>
      </c>
      <c r="R1531" s="40" t="str">
        <f t="shared" si="5"/>
        <v/>
      </c>
    </row>
    <row r="1532" ht="14.25" customHeight="1" spans="1:18">
      <c r="A1532" s="30" t="s">
        <v>1558</v>
      </c>
      <c r="B1532" s="17">
        <v>1116</v>
      </c>
      <c r="C1532" s="17" t="s">
        <v>57</v>
      </c>
      <c r="D1532" s="17" t="s">
        <v>36</v>
      </c>
      <c r="E1532" s="17" t="s">
        <v>84</v>
      </c>
      <c r="F1532" s="31" t="str">
        <f>VLOOKUP(G1532,'Policy Type'!$A:$B,2,FALSE)</f>
        <v>Liability</v>
      </c>
      <c r="G1532" s="17" t="s">
        <v>101</v>
      </c>
      <c r="H1532" s="32">
        <v>45271</v>
      </c>
      <c r="I1532" s="32">
        <v>45636</v>
      </c>
      <c r="J1532" s="34">
        <v>826000</v>
      </c>
      <c r="K1532" s="34">
        <f t="shared" si="401"/>
        <v>148680</v>
      </c>
      <c r="L1532" s="34">
        <f t="shared" si="402"/>
        <v>974680</v>
      </c>
      <c r="M1532" s="17">
        <f>L1532*0.2</f>
        <v>194936</v>
      </c>
      <c r="N1532" s="17" t="s">
        <v>39</v>
      </c>
      <c r="O1532" s="35" t="s">
        <v>49</v>
      </c>
      <c r="P1532" s="36" t="str">
        <f t="shared" si="404"/>
        <v>New Client</v>
      </c>
      <c r="Q1532" s="39" t="str">
        <f t="shared" si="4"/>
        <v>Yes</v>
      </c>
      <c r="R1532" s="40" t="str">
        <f t="shared" si="5"/>
        <v/>
      </c>
    </row>
    <row r="1533" ht="14.25" customHeight="1" spans="1:18">
      <c r="A1533" s="30" t="s">
        <v>1559</v>
      </c>
      <c r="B1533" s="17">
        <v>1117</v>
      </c>
      <c r="C1533" s="17" t="s">
        <v>46</v>
      </c>
      <c r="D1533" s="17" t="s">
        <v>47</v>
      </c>
      <c r="E1533" s="17" t="s">
        <v>37</v>
      </c>
      <c r="F1533" s="31" t="str">
        <f>VLOOKUP(G1533,'Policy Type'!$A:$B,2,FALSE)</f>
        <v>Liability</v>
      </c>
      <c r="G1533" s="17" t="s">
        <v>38</v>
      </c>
      <c r="H1533" s="32">
        <v>45272</v>
      </c>
      <c r="I1533" s="32">
        <v>45302</v>
      </c>
      <c r="J1533" s="34">
        <v>81400</v>
      </c>
      <c r="K1533" s="34">
        <f t="shared" si="401"/>
        <v>14652</v>
      </c>
      <c r="L1533" s="34">
        <f t="shared" si="402"/>
        <v>96052</v>
      </c>
      <c r="M1533" s="17">
        <f>L1533*0.05</f>
        <v>4802.6</v>
      </c>
      <c r="N1533" s="17" t="s">
        <v>39</v>
      </c>
      <c r="O1533" s="35" t="s">
        <v>49</v>
      </c>
      <c r="P1533" s="36" t="str">
        <f t="shared" si="404"/>
        <v>New Client</v>
      </c>
      <c r="Q1533" s="39" t="str">
        <f t="shared" si="4"/>
        <v>Yes</v>
      </c>
      <c r="R1533" s="40" t="str">
        <f t="shared" si="5"/>
        <v/>
      </c>
    </row>
    <row r="1534" ht="14.25" customHeight="1" spans="1:18">
      <c r="A1534" s="30" t="s">
        <v>1560</v>
      </c>
      <c r="B1534" s="17">
        <v>1118</v>
      </c>
      <c r="C1534" s="17" t="s">
        <v>42</v>
      </c>
      <c r="D1534" s="17" t="s">
        <v>36</v>
      </c>
      <c r="E1534" s="17" t="s">
        <v>37</v>
      </c>
      <c r="F1534" s="31" t="str">
        <f>VLOOKUP(G1534,'Policy Type'!$A:$B,2,FALSE)</f>
        <v>Liability</v>
      </c>
      <c r="G1534" s="17" t="s">
        <v>38</v>
      </c>
      <c r="H1534" s="32">
        <v>45272</v>
      </c>
      <c r="I1534" s="32">
        <v>45637</v>
      </c>
      <c r="J1534" s="34">
        <v>92600</v>
      </c>
      <c r="K1534" s="34">
        <f t="shared" si="401"/>
        <v>16668</v>
      </c>
      <c r="L1534" s="34">
        <f t="shared" si="402"/>
        <v>109268</v>
      </c>
      <c r="M1534" s="17">
        <f>L1534*0.2</f>
        <v>21853.6</v>
      </c>
      <c r="N1534" s="17" t="s">
        <v>39</v>
      </c>
      <c r="O1534" s="35" t="s">
        <v>49</v>
      </c>
      <c r="P1534" s="36" t="str">
        <f t="shared" si="404"/>
        <v>New Client</v>
      </c>
      <c r="Q1534" s="39" t="str">
        <f t="shared" si="4"/>
        <v>Yes</v>
      </c>
      <c r="R1534" s="40" t="str">
        <f t="shared" si="5"/>
        <v/>
      </c>
    </row>
    <row r="1535" ht="14.25" customHeight="1" spans="1:18">
      <c r="A1535" s="30" t="s">
        <v>1561</v>
      </c>
      <c r="B1535" s="17">
        <v>1119</v>
      </c>
      <c r="C1535" s="17" t="s">
        <v>35</v>
      </c>
      <c r="D1535" s="17" t="s">
        <v>36</v>
      </c>
      <c r="E1535" s="17" t="s">
        <v>43</v>
      </c>
      <c r="F1535" s="31" t="str">
        <f>VLOOKUP(G1535,'Policy Type'!$A:$B,2,FALSE)</f>
        <v>Others</v>
      </c>
      <c r="G1535" s="17" t="s">
        <v>168</v>
      </c>
      <c r="H1535" s="32">
        <v>45273</v>
      </c>
      <c r="I1535" s="32">
        <v>45638</v>
      </c>
      <c r="J1535" s="34">
        <v>165800</v>
      </c>
      <c r="K1535" s="34">
        <f t="shared" si="401"/>
        <v>29844</v>
      </c>
      <c r="L1535" s="34">
        <f t="shared" si="402"/>
        <v>195644</v>
      </c>
      <c r="M1535" s="17">
        <f>L1535*0.15</f>
        <v>29346.6</v>
      </c>
      <c r="N1535" s="17" t="s">
        <v>52</v>
      </c>
      <c r="O1535" s="35" t="s">
        <v>53</v>
      </c>
      <c r="P1535" s="36" t="str">
        <f t="shared" si="404"/>
        <v>Old Client</v>
      </c>
      <c r="Q1535" s="39" t="str">
        <f t="shared" si="4"/>
        <v>No</v>
      </c>
      <c r="R1535" s="40" t="str">
        <f t="shared" si="5"/>
        <v/>
      </c>
    </row>
    <row r="1536" ht="14.25" customHeight="1" spans="1:18">
      <c r="A1536" s="30" t="s">
        <v>1562</v>
      </c>
      <c r="B1536" s="17">
        <v>1120</v>
      </c>
      <c r="C1536" s="17" t="s">
        <v>57</v>
      </c>
      <c r="D1536" s="17" t="s">
        <v>36</v>
      </c>
      <c r="E1536" s="17" t="s">
        <v>91</v>
      </c>
      <c r="F1536" s="31" t="str">
        <f>VLOOKUP(G1536,'Policy Type'!$A:$B,2,FALSE)</f>
        <v>Liability</v>
      </c>
      <c r="G1536" s="17" t="s">
        <v>38</v>
      </c>
      <c r="H1536" s="32">
        <v>45273</v>
      </c>
      <c r="I1536" s="32">
        <v>45638</v>
      </c>
      <c r="J1536" s="34">
        <v>949000</v>
      </c>
      <c r="K1536" s="34">
        <f t="shared" si="401"/>
        <v>170820</v>
      </c>
      <c r="L1536" s="34">
        <f t="shared" si="402"/>
        <v>1119820</v>
      </c>
      <c r="M1536" s="17">
        <f t="shared" ref="M1536:M1538" si="419">L1536*0.2</f>
        <v>223964</v>
      </c>
      <c r="N1536" s="17" t="s">
        <v>39</v>
      </c>
      <c r="O1536" s="35" t="s">
        <v>49</v>
      </c>
      <c r="P1536" s="36" t="str">
        <f t="shared" si="404"/>
        <v>New Client</v>
      </c>
      <c r="Q1536" s="39" t="str">
        <f t="shared" si="4"/>
        <v>Yes</v>
      </c>
      <c r="R1536" s="40" t="str">
        <f t="shared" si="5"/>
        <v/>
      </c>
    </row>
    <row r="1537" ht="14.25" customHeight="1" spans="1:18">
      <c r="A1537" s="30" t="s">
        <v>1563</v>
      </c>
      <c r="B1537" s="17">
        <v>1121</v>
      </c>
      <c r="C1537" s="17" t="s">
        <v>57</v>
      </c>
      <c r="D1537" s="17" t="s">
        <v>36</v>
      </c>
      <c r="E1537" s="17" t="s">
        <v>43</v>
      </c>
      <c r="F1537" s="31" t="str">
        <f>VLOOKUP(G1537,'Policy Type'!$A:$B,2,FALSE)</f>
        <v>P&amp;C</v>
      </c>
      <c r="G1537" s="17" t="s">
        <v>55</v>
      </c>
      <c r="H1537" s="32">
        <v>45292</v>
      </c>
      <c r="I1537" s="32">
        <v>45657</v>
      </c>
      <c r="J1537" s="34">
        <v>101362</v>
      </c>
      <c r="K1537" s="34">
        <f t="shared" si="401"/>
        <v>18245.16</v>
      </c>
      <c r="L1537" s="34">
        <f t="shared" si="402"/>
        <v>119607.16</v>
      </c>
      <c r="M1537" s="17">
        <f t="shared" si="419"/>
        <v>23921.432</v>
      </c>
      <c r="N1537" s="17" t="s">
        <v>39</v>
      </c>
      <c r="O1537" s="35" t="s">
        <v>53</v>
      </c>
      <c r="P1537" s="36" t="str">
        <f t="shared" si="404"/>
        <v>New Client</v>
      </c>
      <c r="Q1537" s="39" t="str">
        <f t="shared" si="4"/>
        <v>No</v>
      </c>
      <c r="R1537" s="40" t="str">
        <f t="shared" si="5"/>
        <v/>
      </c>
    </row>
    <row r="1538" ht="14.25" customHeight="1" spans="1:18">
      <c r="A1538" s="30" t="s">
        <v>1564</v>
      </c>
      <c r="B1538" s="17">
        <v>20</v>
      </c>
      <c r="C1538" s="17" t="s">
        <v>35</v>
      </c>
      <c r="D1538" s="17" t="s">
        <v>36</v>
      </c>
      <c r="E1538" s="17" t="s">
        <v>43</v>
      </c>
      <c r="F1538" s="31" t="str">
        <f>VLOOKUP(G1538,'Policy Type'!$A:$B,2,FALSE)</f>
        <v>P&amp;C</v>
      </c>
      <c r="G1538" s="17" t="s">
        <v>55</v>
      </c>
      <c r="H1538" s="32">
        <v>45292</v>
      </c>
      <c r="I1538" s="32">
        <v>45657</v>
      </c>
      <c r="J1538" s="34">
        <v>101362</v>
      </c>
      <c r="K1538" s="34">
        <f t="shared" si="401"/>
        <v>18245.16</v>
      </c>
      <c r="L1538" s="34">
        <f t="shared" si="402"/>
        <v>119607.16</v>
      </c>
      <c r="M1538" s="17">
        <f t="shared" si="419"/>
        <v>23921.432</v>
      </c>
      <c r="N1538" s="17" t="s">
        <v>39</v>
      </c>
      <c r="O1538" s="35" t="s">
        <v>53</v>
      </c>
      <c r="P1538" s="36" t="str">
        <f t="shared" si="404"/>
        <v>Old Client</v>
      </c>
      <c r="Q1538" s="39" t="str">
        <f t="shared" si="4"/>
        <v>Yes</v>
      </c>
      <c r="R1538" s="40" t="str">
        <f t="shared" si="5"/>
        <v>Cross-Sold</v>
      </c>
    </row>
    <row r="1539" ht="14.25" customHeight="1" spans="1:18">
      <c r="A1539" s="30" t="s">
        <v>1565</v>
      </c>
      <c r="B1539" s="17">
        <v>32</v>
      </c>
      <c r="C1539" s="17" t="s">
        <v>42</v>
      </c>
      <c r="D1539" s="17" t="s">
        <v>36</v>
      </c>
      <c r="E1539" s="17" t="s">
        <v>60</v>
      </c>
      <c r="F1539" s="31" t="str">
        <f>VLOOKUP(G1539,'Policy Type'!$A:$B,2,FALSE)</f>
        <v>Others</v>
      </c>
      <c r="G1539" s="17" t="s">
        <v>245</v>
      </c>
      <c r="H1539" s="32">
        <v>45274</v>
      </c>
      <c r="I1539" s="32">
        <v>45639</v>
      </c>
      <c r="J1539" s="34">
        <v>1354100</v>
      </c>
      <c r="K1539" s="34">
        <f t="shared" si="401"/>
        <v>243738</v>
      </c>
      <c r="L1539" s="34">
        <f t="shared" si="402"/>
        <v>1597838</v>
      </c>
      <c r="M1539" s="17">
        <f t="shared" ref="M1539:M1540" si="420">L1539*0.15</f>
        <v>239675.7</v>
      </c>
      <c r="N1539" s="17" t="s">
        <v>52</v>
      </c>
      <c r="O1539" s="35" t="s">
        <v>53</v>
      </c>
      <c r="P1539" s="36" t="str">
        <f t="shared" si="404"/>
        <v>Old Client</v>
      </c>
      <c r="Q1539" s="39" t="str">
        <f t="shared" si="4"/>
        <v>Yes</v>
      </c>
      <c r="R1539" s="40" t="str">
        <f t="shared" si="5"/>
        <v>Cross-Sold</v>
      </c>
    </row>
    <row r="1540" ht="14.25" customHeight="1" spans="1:18">
      <c r="A1540" s="30" t="s">
        <v>1566</v>
      </c>
      <c r="B1540" s="17">
        <v>32</v>
      </c>
      <c r="C1540" s="17" t="s">
        <v>35</v>
      </c>
      <c r="D1540" s="17" t="s">
        <v>36</v>
      </c>
      <c r="E1540" s="17" t="s">
        <v>780</v>
      </c>
      <c r="F1540" s="31" t="str">
        <f>VLOOKUP(G1540,'Policy Type'!$A:$B,2,FALSE)</f>
        <v>Others</v>
      </c>
      <c r="G1540" s="17" t="s">
        <v>212</v>
      </c>
      <c r="H1540" s="32">
        <v>45254</v>
      </c>
      <c r="I1540" s="32">
        <v>45619</v>
      </c>
      <c r="J1540" s="34">
        <v>47400</v>
      </c>
      <c r="K1540" s="34">
        <f t="shared" si="401"/>
        <v>8532</v>
      </c>
      <c r="L1540" s="34">
        <f t="shared" si="402"/>
        <v>55932</v>
      </c>
      <c r="M1540" s="17">
        <f t="shared" si="420"/>
        <v>8389.8</v>
      </c>
      <c r="N1540" s="17" t="s">
        <v>39</v>
      </c>
      <c r="O1540" s="35" t="s">
        <v>49</v>
      </c>
      <c r="P1540" s="36" t="str">
        <f t="shared" si="404"/>
        <v>Old Client</v>
      </c>
      <c r="Q1540" s="39" t="str">
        <f t="shared" si="4"/>
        <v>Yes</v>
      </c>
      <c r="R1540" s="40" t="str">
        <f t="shared" si="5"/>
        <v>Cross-Sold</v>
      </c>
    </row>
    <row r="1541" ht="14.25" customHeight="1" spans="1:18">
      <c r="A1541" s="30" t="s">
        <v>1567</v>
      </c>
      <c r="B1541" s="17">
        <v>1122</v>
      </c>
      <c r="C1541" s="17" t="s">
        <v>35</v>
      </c>
      <c r="D1541" s="17" t="s">
        <v>36</v>
      </c>
      <c r="E1541" s="17" t="s">
        <v>780</v>
      </c>
      <c r="F1541" s="31" t="str">
        <f>VLOOKUP(G1541,'Policy Type'!$A:$B,2,FALSE)</f>
        <v>P&amp;C</v>
      </c>
      <c r="G1541" s="17" t="s">
        <v>44</v>
      </c>
      <c r="H1541" s="32">
        <v>45254</v>
      </c>
      <c r="I1541" s="32">
        <v>45619</v>
      </c>
      <c r="J1541" s="34">
        <v>21200</v>
      </c>
      <c r="K1541" s="34">
        <f t="shared" si="401"/>
        <v>3816</v>
      </c>
      <c r="L1541" s="34">
        <f t="shared" si="402"/>
        <v>25016</v>
      </c>
      <c r="M1541" s="17">
        <f>L1541*0.2</f>
        <v>5003.2</v>
      </c>
      <c r="N1541" s="17" t="s">
        <v>39</v>
      </c>
      <c r="O1541" s="35" t="s">
        <v>49</v>
      </c>
      <c r="P1541" s="36" t="str">
        <f t="shared" si="404"/>
        <v>New Client</v>
      </c>
      <c r="Q1541" s="39" t="str">
        <f t="shared" si="4"/>
        <v>No</v>
      </c>
      <c r="R1541" s="40" t="str">
        <f t="shared" si="5"/>
        <v/>
      </c>
    </row>
    <row r="1542" ht="14.25" customHeight="1" spans="1:18">
      <c r="A1542" s="30" t="s">
        <v>1568</v>
      </c>
      <c r="B1542" s="17">
        <v>1123</v>
      </c>
      <c r="C1542" s="17" t="s">
        <v>57</v>
      </c>
      <c r="D1542" s="17" t="s">
        <v>36</v>
      </c>
      <c r="E1542" s="17" t="s">
        <v>84</v>
      </c>
      <c r="F1542" s="31" t="str">
        <f>VLOOKUP(G1542,'Policy Type'!$A:$B,2,FALSE)</f>
        <v>Others</v>
      </c>
      <c r="G1542" s="17" t="s">
        <v>212</v>
      </c>
      <c r="H1542" s="32">
        <v>45259</v>
      </c>
      <c r="I1542" s="32">
        <v>45624</v>
      </c>
      <c r="J1542" s="34">
        <v>59000</v>
      </c>
      <c r="K1542" s="34">
        <f t="shared" si="401"/>
        <v>10620</v>
      </c>
      <c r="L1542" s="34">
        <f t="shared" si="402"/>
        <v>69620</v>
      </c>
      <c r="M1542" s="17">
        <f>L1542*0.15</f>
        <v>10443</v>
      </c>
      <c r="N1542" s="17" t="s">
        <v>39</v>
      </c>
      <c r="O1542" s="35" t="s">
        <v>49</v>
      </c>
      <c r="P1542" s="36" t="str">
        <f t="shared" si="404"/>
        <v>Old Client</v>
      </c>
      <c r="Q1542" s="39" t="str">
        <f t="shared" si="4"/>
        <v>Yes</v>
      </c>
      <c r="R1542" s="40" t="str">
        <f t="shared" si="5"/>
        <v>Cross-Sold</v>
      </c>
    </row>
    <row r="1543" ht="14.25" customHeight="1" spans="1:18">
      <c r="A1543" s="30" t="s">
        <v>1569</v>
      </c>
      <c r="B1543" s="17">
        <v>1123</v>
      </c>
      <c r="C1543" s="17" t="s">
        <v>42</v>
      </c>
      <c r="D1543" s="17" t="s">
        <v>36</v>
      </c>
      <c r="E1543" s="17" t="s">
        <v>780</v>
      </c>
      <c r="F1543" s="31" t="str">
        <f>VLOOKUP(G1543,'Policy Type'!$A:$B,2,FALSE)</f>
        <v>Liability</v>
      </c>
      <c r="G1543" s="17" t="s">
        <v>38</v>
      </c>
      <c r="H1543" s="32">
        <v>45253</v>
      </c>
      <c r="I1543" s="32">
        <v>45618</v>
      </c>
      <c r="J1543" s="34">
        <v>232700</v>
      </c>
      <c r="K1543" s="34">
        <f t="shared" si="401"/>
        <v>41886</v>
      </c>
      <c r="L1543" s="34">
        <f t="shared" si="402"/>
        <v>274586</v>
      </c>
      <c r="M1543" s="17">
        <f t="shared" ref="M1543:M1545" si="421">L1543*0.2</f>
        <v>54917.2</v>
      </c>
      <c r="N1543" s="17" t="s">
        <v>39</v>
      </c>
      <c r="O1543" s="35" t="s">
        <v>49</v>
      </c>
      <c r="P1543" s="36" t="str">
        <f t="shared" si="404"/>
        <v>Old Client</v>
      </c>
      <c r="Q1543" s="39" t="str">
        <f t="shared" si="4"/>
        <v>Yes</v>
      </c>
      <c r="R1543" s="40" t="str">
        <f t="shared" si="5"/>
        <v/>
      </c>
    </row>
    <row r="1544" ht="14.25" customHeight="1" spans="1:18">
      <c r="A1544" s="30" t="s">
        <v>1570</v>
      </c>
      <c r="B1544" s="17">
        <v>1124</v>
      </c>
      <c r="C1544" s="17" t="s">
        <v>57</v>
      </c>
      <c r="D1544" s="17" t="s">
        <v>36</v>
      </c>
      <c r="E1544" s="17" t="s">
        <v>37</v>
      </c>
      <c r="F1544" s="31" t="str">
        <f>VLOOKUP(G1544,'Policy Type'!$A:$B,2,FALSE)</f>
        <v>P&amp;C</v>
      </c>
      <c r="G1544" s="17" t="s">
        <v>68</v>
      </c>
      <c r="H1544" s="32">
        <v>45290</v>
      </c>
      <c r="I1544" s="32">
        <v>45655</v>
      </c>
      <c r="J1544" s="34">
        <v>1171622</v>
      </c>
      <c r="K1544" s="34">
        <f t="shared" si="401"/>
        <v>210891.96</v>
      </c>
      <c r="L1544" s="34">
        <f t="shared" si="402"/>
        <v>1382513.96</v>
      </c>
      <c r="M1544" s="17">
        <f t="shared" si="421"/>
        <v>276502.792</v>
      </c>
      <c r="N1544" s="17" t="s">
        <v>52</v>
      </c>
      <c r="O1544" s="35" t="s">
        <v>53</v>
      </c>
      <c r="P1544" s="36" t="str">
        <f t="shared" si="404"/>
        <v>New Client</v>
      </c>
      <c r="Q1544" s="39" t="str">
        <f t="shared" si="4"/>
        <v>No</v>
      </c>
      <c r="R1544" s="40" t="str">
        <f t="shared" si="5"/>
        <v/>
      </c>
    </row>
    <row r="1545" ht="14.25" customHeight="1" spans="1:18">
      <c r="A1545" s="30" t="s">
        <v>1571</v>
      </c>
      <c r="B1545" s="17">
        <v>1126</v>
      </c>
      <c r="C1545" s="17" t="s">
        <v>35</v>
      </c>
      <c r="D1545" s="17" t="s">
        <v>36</v>
      </c>
      <c r="E1545" s="17" t="s">
        <v>37</v>
      </c>
      <c r="F1545" s="31" t="str">
        <f>VLOOKUP(G1545,'Policy Type'!$A:$B,2,FALSE)</f>
        <v>Liability</v>
      </c>
      <c r="G1545" s="17" t="s">
        <v>38</v>
      </c>
      <c r="H1545" s="32">
        <v>45272</v>
      </c>
      <c r="I1545" s="32">
        <v>45362</v>
      </c>
      <c r="J1545" s="34">
        <v>90300</v>
      </c>
      <c r="K1545" s="34">
        <f t="shared" si="401"/>
        <v>16254</v>
      </c>
      <c r="L1545" s="34">
        <f t="shared" si="402"/>
        <v>106554</v>
      </c>
      <c r="M1545" s="17">
        <f t="shared" si="421"/>
        <v>21310.8</v>
      </c>
      <c r="N1545" s="17" t="s">
        <v>39</v>
      </c>
      <c r="O1545" s="35" t="s">
        <v>49</v>
      </c>
      <c r="P1545" s="36" t="str">
        <f t="shared" si="404"/>
        <v>New Client</v>
      </c>
      <c r="Q1545" s="39" t="str">
        <f t="shared" si="4"/>
        <v>Yes</v>
      </c>
      <c r="R1545" s="40" t="str">
        <f t="shared" si="5"/>
        <v/>
      </c>
    </row>
    <row r="1546" ht="14.25" customHeight="1" spans="1:18">
      <c r="A1546" s="30" t="s">
        <v>1572</v>
      </c>
      <c r="B1546" s="17">
        <v>1127</v>
      </c>
      <c r="C1546" s="17" t="s">
        <v>46</v>
      </c>
      <c r="D1546" s="17" t="s">
        <v>88</v>
      </c>
      <c r="E1546" s="17" t="s">
        <v>780</v>
      </c>
      <c r="F1546" s="31" t="str">
        <f>VLOOKUP(G1546,'Policy Type'!$A:$B,2,FALSE)</f>
        <v>P&amp;C</v>
      </c>
      <c r="G1546" s="17" t="s">
        <v>68</v>
      </c>
      <c r="H1546" s="32">
        <v>45260</v>
      </c>
      <c r="I1546" s="32">
        <v>45625</v>
      </c>
      <c r="J1546" s="34">
        <v>369340</v>
      </c>
      <c r="K1546" s="34">
        <f t="shared" si="401"/>
        <v>66481.2</v>
      </c>
      <c r="L1546" s="34">
        <f t="shared" si="402"/>
        <v>435821.2</v>
      </c>
      <c r="M1546" s="17">
        <f>L1546*0.05</f>
        <v>21791.06</v>
      </c>
      <c r="N1546" s="17" t="s">
        <v>52</v>
      </c>
      <c r="O1546" s="35" t="s">
        <v>40</v>
      </c>
      <c r="P1546" s="36" t="str">
        <f t="shared" si="404"/>
        <v>New Client</v>
      </c>
      <c r="Q1546" s="39" t="str">
        <f t="shared" si="4"/>
        <v>No</v>
      </c>
      <c r="R1546" s="40" t="str">
        <f t="shared" si="5"/>
        <v/>
      </c>
    </row>
    <row r="1547" ht="14.25" customHeight="1" spans="1:18">
      <c r="A1547" s="30"/>
      <c r="B1547" s="17"/>
      <c r="C1547" s="17"/>
      <c r="D1547" s="17"/>
      <c r="E1547" s="17"/>
      <c r="F1547" s="31"/>
      <c r="G1547" s="17"/>
      <c r="H1547" s="32"/>
      <c r="I1547" s="32"/>
      <c r="J1547" s="34"/>
      <c r="K1547" s="34"/>
      <c r="L1547" s="17"/>
      <c r="M1547" s="17"/>
      <c r="N1547" s="17" t="s">
        <v>39</v>
      </c>
      <c r="O1547" s="35" t="s">
        <v>277</v>
      </c>
      <c r="P1547" s="36"/>
      <c r="Q1547" s="39" t="str">
        <f t="shared" si="4"/>
        <v>No</v>
      </c>
      <c r="R1547" s="40" t="str">
        <f t="shared" si="5"/>
        <v/>
      </c>
    </row>
    <row r="1548" ht="14.25" customHeight="1" spans="1:18">
      <c r="A1548" s="30" t="s">
        <v>1573</v>
      </c>
      <c r="B1548" s="17">
        <v>1007</v>
      </c>
      <c r="C1548" s="17" t="s">
        <v>57</v>
      </c>
      <c r="D1548" s="17" t="s">
        <v>36</v>
      </c>
      <c r="E1548" s="17" t="s">
        <v>284</v>
      </c>
      <c r="F1548" s="31" t="str">
        <f>VLOOKUP(G1548,'Policy Type'!$A:$B,2,FALSE)</f>
        <v>Others</v>
      </c>
      <c r="G1548" s="17" t="s">
        <v>318</v>
      </c>
      <c r="H1548" s="32">
        <v>45170</v>
      </c>
      <c r="I1548" s="32">
        <v>45535</v>
      </c>
      <c r="J1548" s="34">
        <v>2559200</v>
      </c>
      <c r="K1548" s="34">
        <f>J1548*0.18</f>
        <v>460656</v>
      </c>
      <c r="L1548" s="34">
        <f>J1548+K1548</f>
        <v>3019856</v>
      </c>
      <c r="M1548" s="17">
        <f>L1548*0.15</f>
        <v>452978.4</v>
      </c>
      <c r="N1548" s="17" t="s">
        <v>39</v>
      </c>
      <c r="O1548" s="35" t="s">
        <v>49</v>
      </c>
      <c r="P1548" s="36" t="str">
        <f>IF(COUNTIF(B:B,B1548)=1,"New Client","Old Client")</f>
        <v>Old Client</v>
      </c>
      <c r="Q1548" s="39" t="str">
        <f t="shared" si="4"/>
        <v>Yes</v>
      </c>
      <c r="R1548" s="40" t="str">
        <f t="shared" si="5"/>
        <v>Cross-Sold</v>
      </c>
    </row>
    <row r="1549" ht="14.25" customHeight="1" spans="1:18">
      <c r="A1549" s="30"/>
      <c r="B1549" s="17"/>
      <c r="C1549" s="17"/>
      <c r="D1549" s="17"/>
      <c r="E1549" s="17"/>
      <c r="F1549" s="31"/>
      <c r="G1549" s="17"/>
      <c r="H1549" s="32"/>
      <c r="I1549" s="32"/>
      <c r="J1549" s="34"/>
      <c r="K1549" s="34"/>
      <c r="L1549" s="17"/>
      <c r="M1549" s="17"/>
      <c r="N1549" s="17" t="s">
        <v>39</v>
      </c>
      <c r="O1549" s="35" t="s">
        <v>277</v>
      </c>
      <c r="P1549" s="36"/>
      <c r="Q1549" s="39" t="str">
        <f t="shared" si="4"/>
        <v>No</v>
      </c>
      <c r="R1549" s="40" t="str">
        <f t="shared" si="5"/>
        <v/>
      </c>
    </row>
    <row r="1550" ht="14.25" customHeight="1" spans="1:18">
      <c r="A1550" s="30" t="s">
        <v>1574</v>
      </c>
      <c r="B1550" s="17">
        <v>327</v>
      </c>
      <c r="C1550" s="17" t="s">
        <v>46</v>
      </c>
      <c r="D1550" s="17" t="s">
        <v>66</v>
      </c>
      <c r="E1550" s="17" t="s">
        <v>284</v>
      </c>
      <c r="F1550" s="31" t="str">
        <f>VLOOKUP(G1550,'Policy Type'!$A:$B,2,FALSE)</f>
        <v>Others</v>
      </c>
      <c r="G1550" s="17" t="s">
        <v>318</v>
      </c>
      <c r="H1550" s="32">
        <v>45170</v>
      </c>
      <c r="I1550" s="32">
        <v>45535</v>
      </c>
      <c r="J1550" s="34">
        <v>2559200</v>
      </c>
      <c r="K1550" s="34">
        <f t="shared" ref="K1550:K1645" si="422">J1550*0.18</f>
        <v>460656</v>
      </c>
      <c r="L1550" s="34">
        <f t="shared" ref="L1550:L1645" si="423">J1550+K1550</f>
        <v>3019856</v>
      </c>
      <c r="M1550" s="17">
        <f>L1550*0.05</f>
        <v>150992.8</v>
      </c>
      <c r="N1550" s="17" t="s">
        <v>39</v>
      </c>
      <c r="O1550" s="35" t="s">
        <v>49</v>
      </c>
      <c r="P1550" s="36" t="str">
        <f t="shared" ref="P1550:P1645" si="424">IF(COUNTIF(B:B,B1550)=1,"New Client","Old Client")</f>
        <v>Old Client</v>
      </c>
      <c r="Q1550" s="39" t="str">
        <f t="shared" si="4"/>
        <v>Yes</v>
      </c>
      <c r="R1550" s="40" t="str">
        <f t="shared" si="5"/>
        <v>Cross-Sold</v>
      </c>
    </row>
    <row r="1551" ht="14.25" customHeight="1" spans="1:18">
      <c r="A1551" s="30" t="s">
        <v>1575</v>
      </c>
      <c r="B1551" s="17">
        <v>327</v>
      </c>
      <c r="C1551" s="17" t="s">
        <v>57</v>
      </c>
      <c r="D1551" s="17" t="s">
        <v>36</v>
      </c>
      <c r="E1551" s="17" t="s">
        <v>37</v>
      </c>
      <c r="F1551" s="31" t="str">
        <f>VLOOKUP(G1551,'Policy Type'!$A:$B,2,FALSE)</f>
        <v>Liability</v>
      </c>
      <c r="G1551" s="17" t="s">
        <v>38</v>
      </c>
      <c r="H1551" s="32">
        <v>45272</v>
      </c>
      <c r="I1551" s="32">
        <v>45302</v>
      </c>
      <c r="J1551" s="34">
        <v>77200</v>
      </c>
      <c r="K1551" s="34">
        <f t="shared" si="422"/>
        <v>13896</v>
      </c>
      <c r="L1551" s="34">
        <f t="shared" si="423"/>
        <v>91096</v>
      </c>
      <c r="M1551" s="17">
        <f>L1551*0.2</f>
        <v>18219.2</v>
      </c>
      <c r="N1551" s="17" t="s">
        <v>39</v>
      </c>
      <c r="O1551" s="35" t="s">
        <v>49</v>
      </c>
      <c r="P1551" s="36" t="str">
        <f t="shared" si="424"/>
        <v>Old Client</v>
      </c>
      <c r="Q1551" s="39" t="str">
        <f t="shared" si="4"/>
        <v>Yes</v>
      </c>
      <c r="R1551" s="40" t="str">
        <f t="shared" si="5"/>
        <v/>
      </c>
    </row>
    <row r="1552" ht="14.25" customHeight="1" spans="1:18">
      <c r="A1552" s="30" t="s">
        <v>1576</v>
      </c>
      <c r="B1552" s="17">
        <v>327</v>
      </c>
      <c r="C1552" s="17" t="s">
        <v>46</v>
      </c>
      <c r="D1552" s="17" t="s">
        <v>47</v>
      </c>
      <c r="E1552" s="17" t="s">
        <v>780</v>
      </c>
      <c r="F1552" s="31" t="str">
        <f>VLOOKUP(G1552,'Policy Type'!$A:$B,2,FALSE)</f>
        <v>Liability</v>
      </c>
      <c r="G1552" s="17" t="s">
        <v>38</v>
      </c>
      <c r="H1552" s="32">
        <v>45272</v>
      </c>
      <c r="I1552" s="32">
        <v>45302</v>
      </c>
      <c r="J1552" s="34">
        <v>94700</v>
      </c>
      <c r="K1552" s="34">
        <f t="shared" si="422"/>
        <v>17046</v>
      </c>
      <c r="L1552" s="34">
        <f t="shared" si="423"/>
        <v>111746</v>
      </c>
      <c r="M1552" s="17">
        <f>L1552*0.05</f>
        <v>5587.3</v>
      </c>
      <c r="N1552" s="17" t="s">
        <v>39</v>
      </c>
      <c r="O1552" s="35" t="s">
        <v>49</v>
      </c>
      <c r="P1552" s="36" t="str">
        <f t="shared" si="424"/>
        <v>Old Client</v>
      </c>
      <c r="Q1552" s="39" t="str">
        <f t="shared" si="4"/>
        <v>Yes</v>
      </c>
      <c r="R1552" s="40" t="str">
        <f t="shared" si="5"/>
        <v/>
      </c>
    </row>
    <row r="1553" ht="14.25" customHeight="1" spans="1:18">
      <c r="A1553" s="30" t="s">
        <v>1577</v>
      </c>
      <c r="B1553" s="17">
        <v>504</v>
      </c>
      <c r="C1553" s="17" t="s">
        <v>57</v>
      </c>
      <c r="D1553" s="17" t="s">
        <v>36</v>
      </c>
      <c r="E1553" s="17" t="s">
        <v>780</v>
      </c>
      <c r="F1553" s="31" t="str">
        <f>VLOOKUP(G1553,'Policy Type'!$A:$B,2,FALSE)</f>
        <v>Liability</v>
      </c>
      <c r="G1553" s="17" t="s">
        <v>38</v>
      </c>
      <c r="H1553" s="32">
        <v>45272</v>
      </c>
      <c r="I1553" s="32">
        <v>45637</v>
      </c>
      <c r="J1553" s="34">
        <v>185600</v>
      </c>
      <c r="K1553" s="34">
        <f t="shared" si="422"/>
        <v>33408</v>
      </c>
      <c r="L1553" s="34">
        <f t="shared" si="423"/>
        <v>219008</v>
      </c>
      <c r="M1553" s="17">
        <f>L1553*0.2</f>
        <v>43801.6</v>
      </c>
      <c r="N1553" s="17" t="s">
        <v>39</v>
      </c>
      <c r="O1553" s="35" t="s">
        <v>49</v>
      </c>
      <c r="P1553" s="36" t="str">
        <f t="shared" si="424"/>
        <v>Old Client</v>
      </c>
      <c r="Q1553" s="39" t="str">
        <f t="shared" si="4"/>
        <v>Yes</v>
      </c>
      <c r="R1553" s="40" t="str">
        <f t="shared" si="5"/>
        <v/>
      </c>
    </row>
    <row r="1554" ht="14.25" customHeight="1" spans="1:18">
      <c r="A1554" s="30" t="s">
        <v>1578</v>
      </c>
      <c r="B1554" s="17">
        <v>1129</v>
      </c>
      <c r="C1554" s="17" t="s">
        <v>46</v>
      </c>
      <c r="D1554" s="17" t="s">
        <v>88</v>
      </c>
      <c r="E1554" s="17" t="s">
        <v>37</v>
      </c>
      <c r="F1554" s="31" t="str">
        <f>VLOOKUP(G1554,'Policy Type'!$A:$B,2,FALSE)</f>
        <v>Liability</v>
      </c>
      <c r="G1554" s="17" t="s">
        <v>38</v>
      </c>
      <c r="H1554" s="32">
        <v>45272</v>
      </c>
      <c r="I1554" s="32">
        <v>45637</v>
      </c>
      <c r="J1554" s="34">
        <v>137700</v>
      </c>
      <c r="K1554" s="34">
        <f t="shared" si="422"/>
        <v>24786</v>
      </c>
      <c r="L1554" s="34">
        <f t="shared" si="423"/>
        <v>162486</v>
      </c>
      <c r="M1554" s="17">
        <f>L1554*0.05</f>
        <v>8124.3</v>
      </c>
      <c r="N1554" s="17" t="s">
        <v>39</v>
      </c>
      <c r="O1554" s="35" t="s">
        <v>49</v>
      </c>
      <c r="P1554" s="36" t="str">
        <f t="shared" si="424"/>
        <v>New Client</v>
      </c>
      <c r="Q1554" s="39" t="str">
        <f t="shared" si="4"/>
        <v>Yes</v>
      </c>
      <c r="R1554" s="40" t="str">
        <f t="shared" si="5"/>
        <v/>
      </c>
    </row>
    <row r="1555" ht="14.25" customHeight="1" spans="1:18">
      <c r="A1555" s="30" t="s">
        <v>1579</v>
      </c>
      <c r="B1555" s="17">
        <v>356</v>
      </c>
      <c r="C1555" s="17" t="s">
        <v>57</v>
      </c>
      <c r="D1555" s="17" t="s">
        <v>36</v>
      </c>
      <c r="E1555" s="17" t="s">
        <v>37</v>
      </c>
      <c r="F1555" s="31" t="str">
        <f>VLOOKUP(G1555,'Policy Type'!$A:$B,2,FALSE)</f>
        <v>Liability</v>
      </c>
      <c r="G1555" s="17" t="s">
        <v>38</v>
      </c>
      <c r="H1555" s="32">
        <v>45272</v>
      </c>
      <c r="I1555" s="32">
        <v>45454</v>
      </c>
      <c r="J1555" s="34">
        <v>121200</v>
      </c>
      <c r="K1555" s="34">
        <f t="shared" si="422"/>
        <v>21816</v>
      </c>
      <c r="L1555" s="34">
        <f t="shared" si="423"/>
        <v>143016</v>
      </c>
      <c r="M1555" s="17">
        <f>L1555*0.2</f>
        <v>28603.2</v>
      </c>
      <c r="N1555" s="17" t="s">
        <v>39</v>
      </c>
      <c r="O1555" s="35" t="s">
        <v>49</v>
      </c>
      <c r="P1555" s="36" t="str">
        <f t="shared" si="424"/>
        <v>Old Client</v>
      </c>
      <c r="Q1555" s="39" t="str">
        <f t="shared" si="4"/>
        <v>Yes</v>
      </c>
      <c r="R1555" s="40" t="str">
        <f t="shared" si="5"/>
        <v/>
      </c>
    </row>
    <row r="1556" ht="14.25" customHeight="1" spans="1:18">
      <c r="A1556" s="30" t="s">
        <v>1580</v>
      </c>
      <c r="B1556" s="17">
        <v>1130</v>
      </c>
      <c r="C1556" s="17" t="s">
        <v>35</v>
      </c>
      <c r="D1556" s="17" t="s">
        <v>36</v>
      </c>
      <c r="E1556" s="17" t="s">
        <v>37</v>
      </c>
      <c r="F1556" s="31" t="str">
        <f>VLOOKUP(G1556,'Policy Type'!$A:$B,2,FALSE)</f>
        <v>Others</v>
      </c>
      <c r="G1556" s="17" t="s">
        <v>212</v>
      </c>
      <c r="H1556" s="32">
        <v>45272</v>
      </c>
      <c r="I1556" s="32">
        <v>45637</v>
      </c>
      <c r="J1556" s="34">
        <v>550000</v>
      </c>
      <c r="K1556" s="34">
        <f t="shared" si="422"/>
        <v>99000</v>
      </c>
      <c r="L1556" s="34">
        <f t="shared" si="423"/>
        <v>649000</v>
      </c>
      <c r="M1556" s="17">
        <f>L1556*0.15</f>
        <v>97350</v>
      </c>
      <c r="N1556" s="17" t="s">
        <v>39</v>
      </c>
      <c r="O1556" s="35" t="s">
        <v>49</v>
      </c>
      <c r="P1556" s="36" t="str">
        <f t="shared" si="424"/>
        <v>New Client</v>
      </c>
      <c r="Q1556" s="39" t="str">
        <f t="shared" si="4"/>
        <v>No</v>
      </c>
      <c r="R1556" s="40" t="str">
        <f t="shared" si="5"/>
        <v/>
      </c>
    </row>
    <row r="1557" ht="14.25" customHeight="1" spans="1:18">
      <c r="A1557" s="30" t="s">
        <v>1581</v>
      </c>
      <c r="B1557" s="17">
        <v>1131</v>
      </c>
      <c r="C1557" s="17" t="s">
        <v>35</v>
      </c>
      <c r="D1557" s="17" t="s">
        <v>36</v>
      </c>
      <c r="E1557" s="17" t="s">
        <v>37</v>
      </c>
      <c r="F1557" s="31" t="str">
        <f>VLOOKUP(G1557,'Policy Type'!$A:$B,2,FALSE)</f>
        <v>Liability</v>
      </c>
      <c r="G1557" s="17" t="s">
        <v>38</v>
      </c>
      <c r="H1557" s="32">
        <v>45272</v>
      </c>
      <c r="I1557" s="32">
        <v>45333</v>
      </c>
      <c r="J1557" s="34">
        <v>62900</v>
      </c>
      <c r="K1557" s="34">
        <f t="shared" si="422"/>
        <v>11322</v>
      </c>
      <c r="L1557" s="34">
        <f t="shared" si="423"/>
        <v>74222</v>
      </c>
      <c r="M1557" s="17">
        <f>L1557*0.2</f>
        <v>14844.4</v>
      </c>
      <c r="N1557" s="17" t="s">
        <v>39</v>
      </c>
      <c r="O1557" s="35" t="s">
        <v>49</v>
      </c>
      <c r="P1557" s="36" t="str">
        <f t="shared" si="424"/>
        <v>New Client</v>
      </c>
      <c r="Q1557" s="39" t="str">
        <f t="shared" si="4"/>
        <v>Yes</v>
      </c>
      <c r="R1557" s="40" t="str">
        <f t="shared" si="5"/>
        <v/>
      </c>
    </row>
    <row r="1558" ht="14.25" customHeight="1" spans="1:18">
      <c r="A1558" s="30" t="s">
        <v>1582</v>
      </c>
      <c r="B1558" s="17">
        <v>1132</v>
      </c>
      <c r="C1558" s="17" t="s">
        <v>46</v>
      </c>
      <c r="D1558" s="17" t="s">
        <v>66</v>
      </c>
      <c r="E1558" s="17" t="s">
        <v>37</v>
      </c>
      <c r="F1558" s="31" t="str">
        <f>VLOOKUP(G1558,'Policy Type'!$A:$B,2,FALSE)</f>
        <v>Liability</v>
      </c>
      <c r="G1558" s="17" t="s">
        <v>38</v>
      </c>
      <c r="H1558" s="32">
        <v>45272</v>
      </c>
      <c r="I1558" s="32">
        <v>45637</v>
      </c>
      <c r="J1558" s="34">
        <v>407200</v>
      </c>
      <c r="K1558" s="34">
        <f t="shared" si="422"/>
        <v>73296</v>
      </c>
      <c r="L1558" s="34">
        <f t="shared" si="423"/>
        <v>480496</v>
      </c>
      <c r="M1558" s="17">
        <f t="shared" ref="M1558:M1561" si="425">L1558*0.05</f>
        <v>24024.8</v>
      </c>
      <c r="N1558" s="17" t="s">
        <v>39</v>
      </c>
      <c r="O1558" s="35" t="s">
        <v>49</v>
      </c>
      <c r="P1558" s="36" t="str">
        <f t="shared" si="424"/>
        <v>New Client</v>
      </c>
      <c r="Q1558" s="39" t="str">
        <f t="shared" si="4"/>
        <v>Yes</v>
      </c>
      <c r="R1558" s="40" t="str">
        <f t="shared" si="5"/>
        <v/>
      </c>
    </row>
    <row r="1559" ht="14.25" customHeight="1" spans="1:18">
      <c r="A1559" s="30" t="s">
        <v>1583</v>
      </c>
      <c r="B1559" s="17">
        <v>1133</v>
      </c>
      <c r="C1559" s="17" t="s">
        <v>46</v>
      </c>
      <c r="D1559" s="17" t="s">
        <v>47</v>
      </c>
      <c r="E1559" s="17" t="s">
        <v>37</v>
      </c>
      <c r="F1559" s="31" t="str">
        <f>VLOOKUP(G1559,'Policy Type'!$A:$B,2,FALSE)</f>
        <v>Liability</v>
      </c>
      <c r="G1559" s="17" t="s">
        <v>38</v>
      </c>
      <c r="H1559" s="32">
        <v>45272</v>
      </c>
      <c r="I1559" s="32">
        <v>45454</v>
      </c>
      <c r="J1559" s="34">
        <v>377900</v>
      </c>
      <c r="K1559" s="34">
        <f t="shared" si="422"/>
        <v>68022</v>
      </c>
      <c r="L1559" s="34">
        <f t="shared" si="423"/>
        <v>445922</v>
      </c>
      <c r="M1559" s="17">
        <f t="shared" si="425"/>
        <v>22296.1</v>
      </c>
      <c r="N1559" s="17" t="s">
        <v>39</v>
      </c>
      <c r="O1559" s="35" t="s">
        <v>49</v>
      </c>
      <c r="P1559" s="36" t="str">
        <f t="shared" si="424"/>
        <v>Old Client</v>
      </c>
      <c r="Q1559" s="39" t="str">
        <f t="shared" si="4"/>
        <v>Yes</v>
      </c>
      <c r="R1559" s="40" t="str">
        <f t="shared" si="5"/>
        <v/>
      </c>
    </row>
    <row r="1560" ht="14.25" customHeight="1" spans="1:18">
      <c r="A1560" s="30" t="s">
        <v>1584</v>
      </c>
      <c r="B1560" s="17">
        <v>1134</v>
      </c>
      <c r="C1560" s="17" t="s">
        <v>46</v>
      </c>
      <c r="D1560" s="17" t="s">
        <v>47</v>
      </c>
      <c r="E1560" s="17" t="s">
        <v>37</v>
      </c>
      <c r="F1560" s="31" t="str">
        <f>VLOOKUP(G1560,'Policy Type'!$A:$B,2,FALSE)</f>
        <v>Liability</v>
      </c>
      <c r="G1560" s="17" t="s">
        <v>38</v>
      </c>
      <c r="H1560" s="32">
        <v>45267</v>
      </c>
      <c r="I1560" s="32">
        <v>45632</v>
      </c>
      <c r="J1560" s="34">
        <v>516100</v>
      </c>
      <c r="K1560" s="34">
        <f t="shared" si="422"/>
        <v>92898</v>
      </c>
      <c r="L1560" s="34">
        <f t="shared" si="423"/>
        <v>608998</v>
      </c>
      <c r="M1560" s="17">
        <f t="shared" si="425"/>
        <v>30449.9</v>
      </c>
      <c r="N1560" s="17" t="s">
        <v>39</v>
      </c>
      <c r="O1560" s="35" t="s">
        <v>49</v>
      </c>
      <c r="P1560" s="36" t="str">
        <f t="shared" si="424"/>
        <v>New Client</v>
      </c>
      <c r="Q1560" s="39" t="str">
        <f t="shared" si="4"/>
        <v>Yes</v>
      </c>
      <c r="R1560" s="40" t="str">
        <f t="shared" si="5"/>
        <v/>
      </c>
    </row>
    <row r="1561" ht="14.25" customHeight="1" spans="1:18">
      <c r="A1561" s="30" t="s">
        <v>1585</v>
      </c>
      <c r="B1561" s="17">
        <v>1135</v>
      </c>
      <c r="C1561" s="17" t="s">
        <v>46</v>
      </c>
      <c r="D1561" s="17" t="s">
        <v>47</v>
      </c>
      <c r="E1561" s="17" t="s">
        <v>103</v>
      </c>
      <c r="F1561" s="31" t="str">
        <f>VLOOKUP(G1561,'Policy Type'!$A:$B,2,FALSE)</f>
        <v>P&amp;C</v>
      </c>
      <c r="G1561" s="17" t="s">
        <v>68</v>
      </c>
      <c r="H1561" s="32">
        <v>45273</v>
      </c>
      <c r="I1561" s="32">
        <v>45638</v>
      </c>
      <c r="J1561" s="34">
        <v>2825510</v>
      </c>
      <c r="K1561" s="34">
        <f t="shared" si="422"/>
        <v>508591.8</v>
      </c>
      <c r="L1561" s="34">
        <f t="shared" si="423"/>
        <v>3334101.8</v>
      </c>
      <c r="M1561" s="17">
        <f t="shared" si="425"/>
        <v>166705.09</v>
      </c>
      <c r="N1561" s="17" t="s">
        <v>39</v>
      </c>
      <c r="O1561" s="35" t="s">
        <v>53</v>
      </c>
      <c r="P1561" s="36" t="str">
        <f t="shared" si="424"/>
        <v>New Client</v>
      </c>
      <c r="Q1561" s="39" t="str">
        <f t="shared" si="4"/>
        <v>No</v>
      </c>
      <c r="R1561" s="40" t="str">
        <f t="shared" si="5"/>
        <v/>
      </c>
    </row>
    <row r="1562" ht="14.25" customHeight="1" spans="1:18">
      <c r="A1562" s="30" t="s">
        <v>1586</v>
      </c>
      <c r="B1562" s="17">
        <v>1136</v>
      </c>
      <c r="C1562" s="17" t="s">
        <v>57</v>
      </c>
      <c r="D1562" s="17" t="s">
        <v>36</v>
      </c>
      <c r="E1562" s="17" t="s">
        <v>60</v>
      </c>
      <c r="F1562" s="31" t="str">
        <f>VLOOKUP(G1562,'Policy Type'!$A:$B,2,FALSE)</f>
        <v>P&amp;C</v>
      </c>
      <c r="G1562" s="17" t="s">
        <v>68</v>
      </c>
      <c r="H1562" s="32">
        <v>45285</v>
      </c>
      <c r="I1562" s="32">
        <v>45650</v>
      </c>
      <c r="J1562" s="34">
        <v>735376</v>
      </c>
      <c r="K1562" s="34">
        <f t="shared" si="422"/>
        <v>132367.68</v>
      </c>
      <c r="L1562" s="34">
        <f t="shared" si="423"/>
        <v>867743.68</v>
      </c>
      <c r="M1562" s="17">
        <f t="shared" ref="M1562:M1563" si="426">L1562*0.2</f>
        <v>173548.736</v>
      </c>
      <c r="N1562" s="17" t="s">
        <v>52</v>
      </c>
      <c r="O1562" s="35" t="s">
        <v>53</v>
      </c>
      <c r="P1562" s="36" t="str">
        <f t="shared" si="424"/>
        <v>New Client</v>
      </c>
      <c r="Q1562" s="39" t="str">
        <f t="shared" si="4"/>
        <v>No</v>
      </c>
      <c r="R1562" s="40" t="str">
        <f t="shared" si="5"/>
        <v/>
      </c>
    </row>
    <row r="1563" ht="14.25" customHeight="1" spans="1:18">
      <c r="A1563" s="30" t="s">
        <v>1587</v>
      </c>
      <c r="B1563" s="17">
        <v>1137</v>
      </c>
      <c r="C1563" s="17" t="s">
        <v>57</v>
      </c>
      <c r="D1563" s="17" t="s">
        <v>36</v>
      </c>
      <c r="E1563" s="17" t="s">
        <v>37</v>
      </c>
      <c r="F1563" s="31" t="str">
        <f>VLOOKUP(G1563,'Policy Type'!$A:$B,2,FALSE)</f>
        <v>P&amp;C</v>
      </c>
      <c r="G1563" s="17" t="s">
        <v>68</v>
      </c>
      <c r="H1563" s="32">
        <v>45283</v>
      </c>
      <c r="I1563" s="32">
        <v>45648</v>
      </c>
      <c r="J1563" s="34">
        <v>622214</v>
      </c>
      <c r="K1563" s="34">
        <f t="shared" si="422"/>
        <v>111998.52</v>
      </c>
      <c r="L1563" s="34">
        <f t="shared" si="423"/>
        <v>734212.52</v>
      </c>
      <c r="M1563" s="17">
        <f t="shared" si="426"/>
        <v>146842.504</v>
      </c>
      <c r="N1563" s="17" t="s">
        <v>39</v>
      </c>
      <c r="O1563" s="35" t="s">
        <v>53</v>
      </c>
      <c r="P1563" s="36" t="str">
        <f t="shared" si="424"/>
        <v>New Client</v>
      </c>
      <c r="Q1563" s="39" t="str">
        <f t="shared" si="4"/>
        <v>No</v>
      </c>
      <c r="R1563" s="40" t="str">
        <f t="shared" si="5"/>
        <v/>
      </c>
    </row>
    <row r="1564" ht="14.25" customHeight="1" spans="1:18">
      <c r="A1564" s="30" t="s">
        <v>1588</v>
      </c>
      <c r="B1564" s="17">
        <v>986</v>
      </c>
      <c r="C1564" s="17" t="s">
        <v>35</v>
      </c>
      <c r="D1564" s="17" t="s">
        <v>36</v>
      </c>
      <c r="E1564" s="17" t="s">
        <v>43</v>
      </c>
      <c r="F1564" s="31" t="str">
        <f>VLOOKUP(G1564,'Policy Type'!$A:$B,2,FALSE)</f>
        <v>Others</v>
      </c>
      <c r="G1564" s="17" t="s">
        <v>287</v>
      </c>
      <c r="H1564" s="32">
        <v>45278</v>
      </c>
      <c r="I1564" s="32">
        <v>45643</v>
      </c>
      <c r="J1564" s="34">
        <v>1108700</v>
      </c>
      <c r="K1564" s="34">
        <f t="shared" si="422"/>
        <v>199566</v>
      </c>
      <c r="L1564" s="34">
        <f t="shared" si="423"/>
        <v>1308266</v>
      </c>
      <c r="M1564" s="17">
        <f>L1564*0.15</f>
        <v>196239.9</v>
      </c>
      <c r="N1564" s="17" t="s">
        <v>52</v>
      </c>
      <c r="O1564" s="35" t="s">
        <v>53</v>
      </c>
      <c r="P1564" s="36" t="str">
        <f t="shared" si="424"/>
        <v>Old Client</v>
      </c>
      <c r="Q1564" s="39" t="str">
        <f t="shared" si="4"/>
        <v>No</v>
      </c>
      <c r="R1564" s="40" t="str">
        <f t="shared" si="5"/>
        <v/>
      </c>
    </row>
    <row r="1565" ht="14.25" customHeight="1" spans="1:18">
      <c r="A1565" s="30" t="s">
        <v>1589</v>
      </c>
      <c r="B1565" s="17">
        <v>460</v>
      </c>
      <c r="C1565" s="17" t="s">
        <v>46</v>
      </c>
      <c r="D1565" s="17" t="s">
        <v>66</v>
      </c>
      <c r="E1565" s="17" t="s">
        <v>37</v>
      </c>
      <c r="F1565" s="31" t="str">
        <f>VLOOKUP(G1565,'Policy Type'!$A:$B,2,FALSE)</f>
        <v>Liability</v>
      </c>
      <c r="G1565" s="17" t="s">
        <v>38</v>
      </c>
      <c r="H1565" s="32">
        <v>45273</v>
      </c>
      <c r="I1565" s="32">
        <v>45303</v>
      </c>
      <c r="J1565" s="34">
        <v>69100</v>
      </c>
      <c r="K1565" s="34">
        <f t="shared" si="422"/>
        <v>12438</v>
      </c>
      <c r="L1565" s="34">
        <f t="shared" si="423"/>
        <v>81538</v>
      </c>
      <c r="M1565" s="17">
        <f t="shared" ref="M1565:M1566" si="427">L1565*0.05</f>
        <v>4076.9</v>
      </c>
      <c r="N1565" s="17" t="s">
        <v>52</v>
      </c>
      <c r="O1565" s="35" t="s">
        <v>49</v>
      </c>
      <c r="P1565" s="36" t="str">
        <f t="shared" si="424"/>
        <v>Old Client</v>
      </c>
      <c r="Q1565" s="39" t="str">
        <f t="shared" si="4"/>
        <v>Yes</v>
      </c>
      <c r="R1565" s="40" t="str">
        <f t="shared" si="5"/>
        <v/>
      </c>
    </row>
    <row r="1566" ht="14.25" customHeight="1" spans="1:18">
      <c r="A1566" s="30" t="s">
        <v>1590</v>
      </c>
      <c r="B1566" s="17">
        <v>1138</v>
      </c>
      <c r="C1566" s="17" t="s">
        <v>46</v>
      </c>
      <c r="D1566" s="17" t="s">
        <v>47</v>
      </c>
      <c r="E1566" s="17" t="s">
        <v>43</v>
      </c>
      <c r="F1566" s="31" t="str">
        <f>VLOOKUP(G1566,'Policy Type'!$A:$B,2,FALSE)</f>
        <v>P&amp;C</v>
      </c>
      <c r="G1566" s="17" t="s">
        <v>68</v>
      </c>
      <c r="H1566" s="32">
        <v>45274</v>
      </c>
      <c r="I1566" s="32">
        <v>45639</v>
      </c>
      <c r="J1566" s="34">
        <v>1450338</v>
      </c>
      <c r="K1566" s="34">
        <f t="shared" si="422"/>
        <v>261060.84</v>
      </c>
      <c r="L1566" s="34">
        <f t="shared" si="423"/>
        <v>1711398.84</v>
      </c>
      <c r="M1566" s="17">
        <f t="shared" si="427"/>
        <v>85569.942</v>
      </c>
      <c r="N1566" s="17" t="s">
        <v>52</v>
      </c>
      <c r="O1566" s="35" t="s">
        <v>53</v>
      </c>
      <c r="P1566" s="36" t="str">
        <f t="shared" si="424"/>
        <v>New Client</v>
      </c>
      <c r="Q1566" s="39" t="str">
        <f t="shared" si="4"/>
        <v>No</v>
      </c>
      <c r="R1566" s="40" t="str">
        <f t="shared" si="5"/>
        <v/>
      </c>
    </row>
    <row r="1567" ht="14.25" customHeight="1" spans="1:18">
      <c r="A1567" s="30" t="s">
        <v>1591</v>
      </c>
      <c r="B1567" s="17">
        <v>1139</v>
      </c>
      <c r="C1567" s="17" t="s">
        <v>57</v>
      </c>
      <c r="D1567" s="17" t="s">
        <v>36</v>
      </c>
      <c r="E1567" s="17" t="s">
        <v>37</v>
      </c>
      <c r="F1567" s="31" t="str">
        <f>VLOOKUP(G1567,'Policy Type'!$A:$B,2,FALSE)</f>
        <v>Others</v>
      </c>
      <c r="G1567" s="17" t="s">
        <v>226</v>
      </c>
      <c r="H1567" s="32">
        <v>45274</v>
      </c>
      <c r="I1567" s="32">
        <v>45639</v>
      </c>
      <c r="J1567" s="34">
        <v>2725600</v>
      </c>
      <c r="K1567" s="34">
        <f t="shared" si="422"/>
        <v>490608</v>
      </c>
      <c r="L1567" s="34">
        <f t="shared" si="423"/>
        <v>3216208</v>
      </c>
      <c r="M1567" s="17">
        <f t="shared" ref="M1567:M1568" si="428">L1567*0.15</f>
        <v>482431.2</v>
      </c>
      <c r="N1567" s="17" t="s">
        <v>39</v>
      </c>
      <c r="O1567" s="35" t="s">
        <v>49</v>
      </c>
      <c r="P1567" s="36" t="str">
        <f t="shared" si="424"/>
        <v>New Client</v>
      </c>
      <c r="Q1567" s="39" t="str">
        <f t="shared" si="4"/>
        <v>No</v>
      </c>
      <c r="R1567" s="40" t="str">
        <f t="shared" si="5"/>
        <v/>
      </c>
    </row>
    <row r="1568" ht="14.25" customHeight="1" spans="1:18">
      <c r="A1568" s="30" t="s">
        <v>1592</v>
      </c>
      <c r="B1568" s="17">
        <v>1140</v>
      </c>
      <c r="C1568" s="17" t="s">
        <v>42</v>
      </c>
      <c r="D1568" s="17" t="s">
        <v>36</v>
      </c>
      <c r="E1568" s="17" t="s">
        <v>37</v>
      </c>
      <c r="F1568" s="31" t="str">
        <f>VLOOKUP(G1568,'Policy Type'!$A:$B,2,FALSE)</f>
        <v>Others</v>
      </c>
      <c r="G1568" s="17" t="s">
        <v>226</v>
      </c>
      <c r="H1568" s="32">
        <v>45274</v>
      </c>
      <c r="I1568" s="32">
        <v>45639</v>
      </c>
      <c r="J1568" s="34">
        <v>2725600</v>
      </c>
      <c r="K1568" s="34">
        <f t="shared" si="422"/>
        <v>490608</v>
      </c>
      <c r="L1568" s="34">
        <f t="shared" si="423"/>
        <v>3216208</v>
      </c>
      <c r="M1568" s="17">
        <f t="shared" si="428"/>
        <v>482431.2</v>
      </c>
      <c r="N1568" s="17" t="s">
        <v>39</v>
      </c>
      <c r="O1568" s="35" t="s">
        <v>49</v>
      </c>
      <c r="P1568" s="36" t="str">
        <f t="shared" si="424"/>
        <v>New Client</v>
      </c>
      <c r="Q1568" s="39" t="str">
        <f t="shared" si="4"/>
        <v>No</v>
      </c>
      <c r="R1568" s="40" t="str">
        <f t="shared" si="5"/>
        <v/>
      </c>
    </row>
    <row r="1569" ht="14.25" customHeight="1" spans="1:18">
      <c r="A1569" s="30" t="s">
        <v>1593</v>
      </c>
      <c r="B1569" s="17">
        <v>63</v>
      </c>
      <c r="C1569" s="17" t="s">
        <v>46</v>
      </c>
      <c r="D1569" s="17" t="s">
        <v>47</v>
      </c>
      <c r="E1569" s="17" t="s">
        <v>91</v>
      </c>
      <c r="F1569" s="31" t="str">
        <f>VLOOKUP(G1569,'Policy Type'!$A:$B,2,FALSE)</f>
        <v>Others</v>
      </c>
      <c r="G1569" s="17" t="s">
        <v>135</v>
      </c>
      <c r="H1569" s="32">
        <v>45273</v>
      </c>
      <c r="I1569" s="32">
        <v>45638</v>
      </c>
      <c r="J1569" s="34">
        <v>317400</v>
      </c>
      <c r="K1569" s="34">
        <f t="shared" si="422"/>
        <v>57132</v>
      </c>
      <c r="L1569" s="34">
        <f t="shared" si="423"/>
        <v>374532</v>
      </c>
      <c r="M1569" s="17">
        <f t="shared" ref="M1569:M1570" si="429">L1569*0.05</f>
        <v>18726.6</v>
      </c>
      <c r="N1569" s="17" t="s">
        <v>39</v>
      </c>
      <c r="O1569" s="35" t="s">
        <v>53</v>
      </c>
      <c r="P1569" s="36" t="str">
        <f t="shared" si="424"/>
        <v>Old Client</v>
      </c>
      <c r="Q1569" s="39" t="str">
        <f t="shared" si="4"/>
        <v>Yes</v>
      </c>
      <c r="R1569" s="40" t="str">
        <f t="shared" si="5"/>
        <v>Cross-Sold</v>
      </c>
    </row>
    <row r="1570" ht="14.25" customHeight="1" spans="1:18">
      <c r="A1570" s="30" t="s">
        <v>1594</v>
      </c>
      <c r="B1570" s="17">
        <v>63</v>
      </c>
      <c r="C1570" s="17" t="s">
        <v>46</v>
      </c>
      <c r="D1570" s="17" t="s">
        <v>88</v>
      </c>
      <c r="E1570" s="17" t="s">
        <v>78</v>
      </c>
      <c r="F1570" s="31" t="str">
        <f>VLOOKUP(G1570,'Policy Type'!$A:$B,2,FALSE)</f>
        <v>Liability</v>
      </c>
      <c r="G1570" s="17" t="s">
        <v>121</v>
      </c>
      <c r="H1570" s="32">
        <v>45273</v>
      </c>
      <c r="I1570" s="32">
        <v>45638</v>
      </c>
      <c r="J1570" s="34">
        <v>249100</v>
      </c>
      <c r="K1570" s="34">
        <f t="shared" si="422"/>
        <v>44838</v>
      </c>
      <c r="L1570" s="34">
        <f t="shared" si="423"/>
        <v>293938</v>
      </c>
      <c r="M1570" s="17">
        <f t="shared" si="429"/>
        <v>14696.9</v>
      </c>
      <c r="N1570" s="17" t="s">
        <v>39</v>
      </c>
      <c r="O1570" s="35" t="s">
        <v>49</v>
      </c>
      <c r="P1570" s="36" t="str">
        <f t="shared" si="424"/>
        <v>Old Client</v>
      </c>
      <c r="Q1570" s="39" t="str">
        <f t="shared" si="4"/>
        <v>Yes</v>
      </c>
      <c r="R1570" s="40" t="str">
        <f t="shared" si="5"/>
        <v/>
      </c>
    </row>
    <row r="1571" ht="14.25" customHeight="1" spans="1:18">
      <c r="A1571" s="30" t="s">
        <v>1595</v>
      </c>
      <c r="B1571" s="17">
        <v>1141</v>
      </c>
      <c r="C1571" s="17" t="s">
        <v>35</v>
      </c>
      <c r="D1571" s="17" t="s">
        <v>36</v>
      </c>
      <c r="E1571" s="17" t="s">
        <v>84</v>
      </c>
      <c r="F1571" s="31" t="str">
        <f>VLOOKUP(G1571,'Policy Type'!$A:$B,2,FALSE)</f>
        <v>Liability</v>
      </c>
      <c r="G1571" s="17" t="s">
        <v>101</v>
      </c>
      <c r="H1571" s="32">
        <v>45273</v>
      </c>
      <c r="I1571" s="32">
        <v>45638</v>
      </c>
      <c r="J1571" s="34">
        <v>531000</v>
      </c>
      <c r="K1571" s="34">
        <f t="shared" si="422"/>
        <v>95580</v>
      </c>
      <c r="L1571" s="34">
        <f t="shared" si="423"/>
        <v>626580</v>
      </c>
      <c r="M1571" s="17">
        <f t="shared" ref="M1571:M1580" si="430">L1571*0.2</f>
        <v>125316</v>
      </c>
      <c r="N1571" s="17" t="s">
        <v>39</v>
      </c>
      <c r="O1571" s="35" t="s">
        <v>49</v>
      </c>
      <c r="P1571" s="36" t="str">
        <f t="shared" si="424"/>
        <v>New Client</v>
      </c>
      <c r="Q1571" s="39" t="str">
        <f t="shared" si="4"/>
        <v>Yes</v>
      </c>
      <c r="R1571" s="40" t="str">
        <f t="shared" si="5"/>
        <v/>
      </c>
    </row>
    <row r="1572" ht="14.25" customHeight="1" spans="1:18">
      <c r="A1572" s="30" t="s">
        <v>1596</v>
      </c>
      <c r="B1572" s="17">
        <v>322</v>
      </c>
      <c r="C1572" s="17" t="s">
        <v>35</v>
      </c>
      <c r="D1572" s="17" t="s">
        <v>36</v>
      </c>
      <c r="E1572" s="17" t="s">
        <v>84</v>
      </c>
      <c r="F1572" s="31" t="str">
        <f>VLOOKUP(G1572,'Policy Type'!$A:$B,2,FALSE)</f>
        <v>Liability</v>
      </c>
      <c r="G1572" s="17" t="s">
        <v>86</v>
      </c>
      <c r="H1572" s="32">
        <v>45273</v>
      </c>
      <c r="I1572" s="32">
        <v>45638</v>
      </c>
      <c r="J1572" s="34">
        <v>1180000</v>
      </c>
      <c r="K1572" s="34">
        <f t="shared" si="422"/>
        <v>212400</v>
      </c>
      <c r="L1572" s="34">
        <f t="shared" si="423"/>
        <v>1392400</v>
      </c>
      <c r="M1572" s="17">
        <f t="shared" si="430"/>
        <v>278480</v>
      </c>
      <c r="N1572" s="17" t="s">
        <v>39</v>
      </c>
      <c r="O1572" s="35" t="s">
        <v>49</v>
      </c>
      <c r="P1572" s="36" t="str">
        <f t="shared" si="424"/>
        <v>Old Client</v>
      </c>
      <c r="Q1572" s="39" t="str">
        <f t="shared" si="4"/>
        <v>Yes</v>
      </c>
      <c r="R1572" s="40" t="str">
        <f t="shared" si="5"/>
        <v/>
      </c>
    </row>
    <row r="1573" ht="14.25" customHeight="1" spans="1:18">
      <c r="A1573" s="30" t="s">
        <v>1597</v>
      </c>
      <c r="B1573" s="17">
        <v>322</v>
      </c>
      <c r="C1573" s="17" t="s">
        <v>35</v>
      </c>
      <c r="D1573" s="17" t="s">
        <v>36</v>
      </c>
      <c r="E1573" s="17" t="s">
        <v>37</v>
      </c>
      <c r="F1573" s="31" t="str">
        <f>VLOOKUP(G1573,'Policy Type'!$A:$B,2,FALSE)</f>
        <v>Liability</v>
      </c>
      <c r="G1573" s="17" t="s">
        <v>38</v>
      </c>
      <c r="H1573" s="32">
        <v>45273</v>
      </c>
      <c r="I1573" s="32">
        <v>45303</v>
      </c>
      <c r="J1573" s="34">
        <v>44200</v>
      </c>
      <c r="K1573" s="34">
        <f t="shared" si="422"/>
        <v>7956</v>
      </c>
      <c r="L1573" s="34">
        <f t="shared" si="423"/>
        <v>52156</v>
      </c>
      <c r="M1573" s="17">
        <f t="shared" si="430"/>
        <v>10431.2</v>
      </c>
      <c r="N1573" s="17" t="s">
        <v>39</v>
      </c>
      <c r="O1573" s="35" t="s">
        <v>49</v>
      </c>
      <c r="P1573" s="36" t="str">
        <f t="shared" si="424"/>
        <v>Old Client</v>
      </c>
      <c r="Q1573" s="39" t="str">
        <f t="shared" si="4"/>
        <v>Yes</v>
      </c>
      <c r="R1573" s="40" t="str">
        <f t="shared" si="5"/>
        <v/>
      </c>
    </row>
    <row r="1574" ht="14.25" customHeight="1" spans="1:18">
      <c r="A1574" s="30" t="s">
        <v>1598</v>
      </c>
      <c r="B1574" s="17">
        <v>1142</v>
      </c>
      <c r="C1574" s="17" t="s">
        <v>57</v>
      </c>
      <c r="D1574" s="17" t="s">
        <v>36</v>
      </c>
      <c r="E1574" s="17" t="s">
        <v>37</v>
      </c>
      <c r="F1574" s="31" t="str">
        <f>VLOOKUP(G1574,'Policy Type'!$A:$B,2,FALSE)</f>
        <v>Liability</v>
      </c>
      <c r="G1574" s="17" t="s">
        <v>38</v>
      </c>
      <c r="H1574" s="32">
        <v>45273</v>
      </c>
      <c r="I1574" s="32">
        <v>45363</v>
      </c>
      <c r="J1574" s="34">
        <v>76000</v>
      </c>
      <c r="K1574" s="34">
        <f t="shared" si="422"/>
        <v>13680</v>
      </c>
      <c r="L1574" s="34">
        <f t="shared" si="423"/>
        <v>89680</v>
      </c>
      <c r="M1574" s="17">
        <f t="shared" si="430"/>
        <v>17936</v>
      </c>
      <c r="N1574" s="17" t="s">
        <v>39</v>
      </c>
      <c r="O1574" s="35" t="s">
        <v>49</v>
      </c>
      <c r="P1574" s="36" t="str">
        <f t="shared" si="424"/>
        <v>New Client</v>
      </c>
      <c r="Q1574" s="39" t="str">
        <f t="shared" si="4"/>
        <v>Yes</v>
      </c>
      <c r="R1574" s="40" t="str">
        <f t="shared" si="5"/>
        <v/>
      </c>
    </row>
    <row r="1575" ht="14.25" customHeight="1" spans="1:18">
      <c r="A1575" s="30" t="s">
        <v>1599</v>
      </c>
      <c r="B1575" s="17">
        <v>1143</v>
      </c>
      <c r="C1575" s="17" t="s">
        <v>42</v>
      </c>
      <c r="D1575" s="17" t="s">
        <v>36</v>
      </c>
      <c r="E1575" s="17" t="s">
        <v>37</v>
      </c>
      <c r="F1575" s="31" t="str">
        <f>VLOOKUP(G1575,'Policy Type'!$A:$B,2,FALSE)</f>
        <v>Liability</v>
      </c>
      <c r="G1575" s="17" t="s">
        <v>38</v>
      </c>
      <c r="H1575" s="32">
        <v>45275</v>
      </c>
      <c r="I1575" s="32">
        <v>45305</v>
      </c>
      <c r="J1575" s="34">
        <v>330500</v>
      </c>
      <c r="K1575" s="34">
        <f t="shared" si="422"/>
        <v>59490</v>
      </c>
      <c r="L1575" s="34">
        <f t="shared" si="423"/>
        <v>389990</v>
      </c>
      <c r="M1575" s="17">
        <f t="shared" si="430"/>
        <v>77998</v>
      </c>
      <c r="N1575" s="17" t="s">
        <v>39</v>
      </c>
      <c r="O1575" s="35" t="s">
        <v>49</v>
      </c>
      <c r="P1575" s="36" t="str">
        <f t="shared" si="424"/>
        <v>New Client</v>
      </c>
      <c r="Q1575" s="39" t="str">
        <f t="shared" si="4"/>
        <v>Yes</v>
      </c>
      <c r="R1575" s="40" t="str">
        <f t="shared" si="5"/>
        <v/>
      </c>
    </row>
    <row r="1576" ht="14.25" customHeight="1" spans="1:18">
      <c r="A1576" s="30" t="s">
        <v>1600</v>
      </c>
      <c r="B1576" s="17">
        <v>1144</v>
      </c>
      <c r="C1576" s="17" t="s">
        <v>57</v>
      </c>
      <c r="D1576" s="17" t="s">
        <v>36</v>
      </c>
      <c r="E1576" s="17" t="s">
        <v>37</v>
      </c>
      <c r="F1576" s="31" t="str">
        <f>VLOOKUP(G1576,'Policy Type'!$A:$B,2,FALSE)</f>
        <v>Liability</v>
      </c>
      <c r="G1576" s="17" t="s">
        <v>38</v>
      </c>
      <c r="H1576" s="32">
        <v>45273</v>
      </c>
      <c r="I1576" s="32">
        <v>45303</v>
      </c>
      <c r="J1576" s="34">
        <v>65300</v>
      </c>
      <c r="K1576" s="34">
        <f t="shared" si="422"/>
        <v>11754</v>
      </c>
      <c r="L1576" s="34">
        <f t="shared" si="423"/>
        <v>77054</v>
      </c>
      <c r="M1576" s="17">
        <f t="shared" si="430"/>
        <v>15410.8</v>
      </c>
      <c r="N1576" s="17" t="s">
        <v>39</v>
      </c>
      <c r="O1576" s="35" t="s">
        <v>49</v>
      </c>
      <c r="P1576" s="36" t="str">
        <f t="shared" si="424"/>
        <v>New Client</v>
      </c>
      <c r="Q1576" s="39" t="str">
        <f t="shared" si="4"/>
        <v>Yes</v>
      </c>
      <c r="R1576" s="40" t="str">
        <f t="shared" si="5"/>
        <v/>
      </c>
    </row>
    <row r="1577" ht="14.25" customHeight="1" spans="1:18">
      <c r="A1577" s="30" t="s">
        <v>1601</v>
      </c>
      <c r="B1577" s="17">
        <v>1145</v>
      </c>
      <c r="C1577" s="17" t="s">
        <v>35</v>
      </c>
      <c r="D1577" s="17" t="s">
        <v>36</v>
      </c>
      <c r="E1577" s="17" t="s">
        <v>37</v>
      </c>
      <c r="F1577" s="31" t="str">
        <f>VLOOKUP(G1577,'Policy Type'!$A:$B,2,FALSE)</f>
        <v>Liability</v>
      </c>
      <c r="G1577" s="17" t="s">
        <v>38</v>
      </c>
      <c r="H1577" s="32">
        <v>45272</v>
      </c>
      <c r="I1577" s="32">
        <v>45302</v>
      </c>
      <c r="J1577" s="34">
        <v>64500</v>
      </c>
      <c r="K1577" s="34">
        <f t="shared" si="422"/>
        <v>11610</v>
      </c>
      <c r="L1577" s="34">
        <f t="shared" si="423"/>
        <v>76110</v>
      </c>
      <c r="M1577" s="17">
        <f t="shared" si="430"/>
        <v>15222</v>
      </c>
      <c r="N1577" s="17" t="s">
        <v>39</v>
      </c>
      <c r="O1577" s="35" t="s">
        <v>49</v>
      </c>
      <c r="P1577" s="36" t="str">
        <f t="shared" si="424"/>
        <v>Old Client</v>
      </c>
      <c r="Q1577" s="39" t="str">
        <f t="shared" si="4"/>
        <v>Yes</v>
      </c>
      <c r="R1577" s="40" t="str">
        <f t="shared" si="5"/>
        <v/>
      </c>
    </row>
    <row r="1578" ht="14.25" customHeight="1" spans="1:18">
      <c r="A1578" s="30" t="s">
        <v>1602</v>
      </c>
      <c r="B1578" s="17">
        <v>1146</v>
      </c>
      <c r="C1578" s="17" t="s">
        <v>35</v>
      </c>
      <c r="D1578" s="17" t="s">
        <v>36</v>
      </c>
      <c r="E1578" s="17" t="s">
        <v>37</v>
      </c>
      <c r="F1578" s="31" t="str">
        <f>VLOOKUP(G1578,'Policy Type'!$A:$B,2,FALSE)</f>
        <v>Liability</v>
      </c>
      <c r="G1578" s="17" t="s">
        <v>38</v>
      </c>
      <c r="H1578" s="32">
        <v>45273</v>
      </c>
      <c r="I1578" s="32">
        <v>45303</v>
      </c>
      <c r="J1578" s="34">
        <v>67500</v>
      </c>
      <c r="K1578" s="34">
        <f t="shared" si="422"/>
        <v>12150</v>
      </c>
      <c r="L1578" s="34">
        <f t="shared" si="423"/>
        <v>79650</v>
      </c>
      <c r="M1578" s="17">
        <f t="shared" si="430"/>
        <v>15930</v>
      </c>
      <c r="N1578" s="17" t="s">
        <v>39</v>
      </c>
      <c r="O1578" s="35" t="s">
        <v>49</v>
      </c>
      <c r="P1578" s="36" t="str">
        <f t="shared" si="424"/>
        <v>Old Client</v>
      </c>
      <c r="Q1578" s="39" t="str">
        <f t="shared" si="4"/>
        <v>Yes</v>
      </c>
      <c r="R1578" s="40" t="str">
        <f t="shared" si="5"/>
        <v/>
      </c>
    </row>
    <row r="1579" ht="14.25" customHeight="1" spans="1:18">
      <c r="A1579" s="30" t="s">
        <v>1603</v>
      </c>
      <c r="B1579" s="17">
        <v>1147</v>
      </c>
      <c r="C1579" s="17" t="s">
        <v>35</v>
      </c>
      <c r="D1579" s="17" t="s">
        <v>36</v>
      </c>
      <c r="E1579" s="17" t="s">
        <v>84</v>
      </c>
      <c r="F1579" s="31" t="str">
        <f>VLOOKUP(G1579,'Policy Type'!$A:$B,2,FALSE)</f>
        <v>Liability</v>
      </c>
      <c r="G1579" s="17" t="s">
        <v>58</v>
      </c>
      <c r="H1579" s="32">
        <v>45277</v>
      </c>
      <c r="I1579" s="32">
        <v>45642</v>
      </c>
      <c r="J1579" s="34">
        <v>1062000</v>
      </c>
      <c r="K1579" s="34">
        <f t="shared" si="422"/>
        <v>191160</v>
      </c>
      <c r="L1579" s="34">
        <f t="shared" si="423"/>
        <v>1253160</v>
      </c>
      <c r="M1579" s="17">
        <f t="shared" si="430"/>
        <v>250632</v>
      </c>
      <c r="N1579" s="17" t="s">
        <v>39</v>
      </c>
      <c r="O1579" s="35" t="s">
        <v>53</v>
      </c>
      <c r="P1579" s="36" t="str">
        <f t="shared" si="424"/>
        <v>Old Client</v>
      </c>
      <c r="Q1579" s="39" t="str">
        <f t="shared" si="4"/>
        <v>Yes</v>
      </c>
      <c r="R1579" s="40" t="str">
        <f t="shared" si="5"/>
        <v/>
      </c>
    </row>
    <row r="1580" ht="14.25" customHeight="1" spans="1:18">
      <c r="A1580" s="30" t="s">
        <v>1604</v>
      </c>
      <c r="B1580" s="17">
        <v>1148</v>
      </c>
      <c r="C1580" s="17" t="s">
        <v>42</v>
      </c>
      <c r="D1580" s="17" t="s">
        <v>36</v>
      </c>
      <c r="E1580" s="17" t="s">
        <v>37</v>
      </c>
      <c r="F1580" s="31" t="str">
        <f>VLOOKUP(G1580,'Policy Type'!$A:$B,2,FALSE)</f>
        <v>Liability</v>
      </c>
      <c r="G1580" s="17" t="s">
        <v>38</v>
      </c>
      <c r="H1580" s="32">
        <v>45274</v>
      </c>
      <c r="I1580" s="32">
        <v>45395</v>
      </c>
      <c r="J1580" s="34">
        <v>83900</v>
      </c>
      <c r="K1580" s="34">
        <f t="shared" si="422"/>
        <v>15102</v>
      </c>
      <c r="L1580" s="34">
        <f t="shared" si="423"/>
        <v>99002</v>
      </c>
      <c r="M1580" s="17">
        <f t="shared" si="430"/>
        <v>19800.4</v>
      </c>
      <c r="N1580" s="17" t="s">
        <v>39</v>
      </c>
      <c r="O1580" s="35" t="s">
        <v>49</v>
      </c>
      <c r="P1580" s="36" t="str">
        <f t="shared" si="424"/>
        <v>New Client</v>
      </c>
      <c r="Q1580" s="39" t="str">
        <f t="shared" si="4"/>
        <v>Yes</v>
      </c>
      <c r="R1580" s="40" t="str">
        <f t="shared" si="5"/>
        <v/>
      </c>
    </row>
    <row r="1581" ht="14.25" customHeight="1" spans="1:18">
      <c r="A1581" s="30" t="s">
        <v>1605</v>
      </c>
      <c r="B1581" s="17">
        <v>1149</v>
      </c>
      <c r="C1581" s="17" t="s">
        <v>35</v>
      </c>
      <c r="D1581" s="17" t="s">
        <v>36</v>
      </c>
      <c r="E1581" s="17" t="s">
        <v>60</v>
      </c>
      <c r="F1581" s="31" t="str">
        <f>VLOOKUP(G1581,'Policy Type'!$A:$B,2,FALSE)</f>
        <v>Others</v>
      </c>
      <c r="G1581" s="17" t="s">
        <v>245</v>
      </c>
      <c r="H1581" s="32">
        <v>45284</v>
      </c>
      <c r="I1581" s="32">
        <v>45649</v>
      </c>
      <c r="J1581" s="34">
        <v>1628400</v>
      </c>
      <c r="K1581" s="34">
        <f t="shared" si="422"/>
        <v>293112</v>
      </c>
      <c r="L1581" s="34">
        <f t="shared" si="423"/>
        <v>1921512</v>
      </c>
      <c r="M1581" s="17">
        <f t="shared" ref="M1581:M1583" si="431">L1581*0.15</f>
        <v>288226.8</v>
      </c>
      <c r="N1581" s="17" t="s">
        <v>52</v>
      </c>
      <c r="O1581" s="35" t="s">
        <v>53</v>
      </c>
      <c r="P1581" s="36" t="str">
        <f t="shared" si="424"/>
        <v>New Client</v>
      </c>
      <c r="Q1581" s="39" t="str">
        <f t="shared" si="4"/>
        <v>No</v>
      </c>
      <c r="R1581" s="40" t="str">
        <f t="shared" si="5"/>
        <v/>
      </c>
    </row>
    <row r="1582" ht="14.25" customHeight="1" spans="1:18">
      <c r="A1582" s="30" t="s">
        <v>1606</v>
      </c>
      <c r="B1582" s="17">
        <v>1150</v>
      </c>
      <c r="C1582" s="17" t="s">
        <v>57</v>
      </c>
      <c r="D1582" s="17" t="s">
        <v>36</v>
      </c>
      <c r="E1582" s="17" t="s">
        <v>60</v>
      </c>
      <c r="F1582" s="31" t="str">
        <f>VLOOKUP(G1582,'Policy Type'!$A:$B,2,FALSE)</f>
        <v>Others</v>
      </c>
      <c r="G1582" s="17" t="s">
        <v>170</v>
      </c>
      <c r="H1582" s="32">
        <v>45284</v>
      </c>
      <c r="I1582" s="32">
        <v>45649</v>
      </c>
      <c r="J1582" s="34">
        <v>5853300</v>
      </c>
      <c r="K1582" s="34">
        <f t="shared" si="422"/>
        <v>1053594</v>
      </c>
      <c r="L1582" s="34">
        <f t="shared" si="423"/>
        <v>6906894</v>
      </c>
      <c r="M1582" s="17">
        <f t="shared" si="431"/>
        <v>1036034.1</v>
      </c>
      <c r="N1582" s="17" t="s">
        <v>52</v>
      </c>
      <c r="O1582" s="35" t="s">
        <v>53</v>
      </c>
      <c r="P1582" s="36" t="str">
        <f t="shared" si="424"/>
        <v>New Client</v>
      </c>
      <c r="Q1582" s="39" t="str">
        <f t="shared" si="4"/>
        <v>No</v>
      </c>
      <c r="R1582" s="40" t="str">
        <f t="shared" si="5"/>
        <v/>
      </c>
    </row>
    <row r="1583" ht="14.25" customHeight="1" spans="1:18">
      <c r="A1583" s="30" t="s">
        <v>1607</v>
      </c>
      <c r="B1583" s="17">
        <v>1151</v>
      </c>
      <c r="C1583" s="17" t="s">
        <v>42</v>
      </c>
      <c r="D1583" s="17" t="s">
        <v>36</v>
      </c>
      <c r="E1583" s="17" t="s">
        <v>37</v>
      </c>
      <c r="F1583" s="31" t="str">
        <f>VLOOKUP(G1583,'Policy Type'!$A:$B,2,FALSE)</f>
        <v>Others</v>
      </c>
      <c r="G1583" s="17" t="s">
        <v>193</v>
      </c>
      <c r="H1583" s="32">
        <v>45281</v>
      </c>
      <c r="I1583" s="32">
        <v>45646</v>
      </c>
      <c r="J1583" s="34">
        <v>1922700</v>
      </c>
      <c r="K1583" s="34">
        <f t="shared" si="422"/>
        <v>346086</v>
      </c>
      <c r="L1583" s="34">
        <f t="shared" si="423"/>
        <v>2268786</v>
      </c>
      <c r="M1583" s="17">
        <f t="shared" si="431"/>
        <v>340317.9</v>
      </c>
      <c r="N1583" s="17" t="s">
        <v>39</v>
      </c>
      <c r="O1583" s="35" t="s">
        <v>53</v>
      </c>
      <c r="P1583" s="36" t="str">
        <f t="shared" si="424"/>
        <v>Old Client</v>
      </c>
      <c r="Q1583" s="39" t="str">
        <f t="shared" si="4"/>
        <v>Yes</v>
      </c>
      <c r="R1583" s="40" t="str">
        <f t="shared" si="5"/>
        <v>Cross-Sold</v>
      </c>
    </row>
    <row r="1584" ht="14.25" customHeight="1" spans="1:18">
      <c r="A1584" s="30" t="s">
        <v>1608</v>
      </c>
      <c r="B1584" s="17">
        <v>1151</v>
      </c>
      <c r="C1584" s="17" t="s">
        <v>46</v>
      </c>
      <c r="D1584" s="17" t="s">
        <v>88</v>
      </c>
      <c r="E1584" s="17" t="s">
        <v>37</v>
      </c>
      <c r="F1584" s="31" t="str">
        <f>VLOOKUP(G1584,'Policy Type'!$A:$B,2,FALSE)</f>
        <v>Liability</v>
      </c>
      <c r="G1584" s="17" t="s">
        <v>38</v>
      </c>
      <c r="H1584" s="32">
        <v>45273</v>
      </c>
      <c r="I1584" s="32">
        <v>45363</v>
      </c>
      <c r="J1584" s="34">
        <v>64900</v>
      </c>
      <c r="K1584" s="34">
        <f t="shared" si="422"/>
        <v>11682</v>
      </c>
      <c r="L1584" s="34">
        <f t="shared" si="423"/>
        <v>76582</v>
      </c>
      <c r="M1584" s="17">
        <f>L1584*0.05</f>
        <v>3829.1</v>
      </c>
      <c r="N1584" s="17" t="s">
        <v>39</v>
      </c>
      <c r="O1584" s="35" t="s">
        <v>49</v>
      </c>
      <c r="P1584" s="36" t="str">
        <f t="shared" si="424"/>
        <v>Old Client</v>
      </c>
      <c r="Q1584" s="39" t="str">
        <f t="shared" si="4"/>
        <v>Yes</v>
      </c>
      <c r="R1584" s="40" t="str">
        <f t="shared" si="5"/>
        <v/>
      </c>
    </row>
    <row r="1585" ht="14.25" customHeight="1" spans="1:18">
      <c r="A1585" s="30" t="s">
        <v>1609</v>
      </c>
      <c r="B1585" s="17">
        <v>1152</v>
      </c>
      <c r="C1585" s="17" t="s">
        <v>42</v>
      </c>
      <c r="D1585" s="17" t="s">
        <v>36</v>
      </c>
      <c r="E1585" s="17" t="s">
        <v>84</v>
      </c>
      <c r="F1585" s="31" t="str">
        <f>VLOOKUP(G1585,'Policy Type'!$A:$B,2,FALSE)</f>
        <v>Liability</v>
      </c>
      <c r="G1585" s="17" t="s">
        <v>58</v>
      </c>
      <c r="H1585" s="32">
        <v>45275</v>
      </c>
      <c r="I1585" s="32">
        <v>45640</v>
      </c>
      <c r="J1585" s="34">
        <v>1062000</v>
      </c>
      <c r="K1585" s="34">
        <f t="shared" si="422"/>
        <v>191160</v>
      </c>
      <c r="L1585" s="34">
        <f t="shared" si="423"/>
        <v>1253160</v>
      </c>
      <c r="M1585" s="17">
        <f>L1585*0.2</f>
        <v>250632</v>
      </c>
      <c r="N1585" s="17" t="s">
        <v>39</v>
      </c>
      <c r="O1585" s="35" t="s">
        <v>53</v>
      </c>
      <c r="P1585" s="36" t="str">
        <f t="shared" si="424"/>
        <v>Old Client</v>
      </c>
      <c r="Q1585" s="39" t="str">
        <f t="shared" si="4"/>
        <v>Yes</v>
      </c>
      <c r="R1585" s="40" t="str">
        <f t="shared" si="5"/>
        <v/>
      </c>
    </row>
    <row r="1586" ht="14.25" customHeight="1" spans="1:18">
      <c r="A1586" s="30" t="s">
        <v>1610</v>
      </c>
      <c r="B1586" s="17">
        <v>1153</v>
      </c>
      <c r="C1586" s="17" t="s">
        <v>57</v>
      </c>
      <c r="D1586" s="17" t="s">
        <v>36</v>
      </c>
      <c r="E1586" s="17" t="s">
        <v>103</v>
      </c>
      <c r="F1586" s="31" t="str">
        <f>VLOOKUP(G1586,'Policy Type'!$A:$B,2,FALSE)</f>
        <v>Others</v>
      </c>
      <c r="G1586" s="17" t="s">
        <v>1016</v>
      </c>
      <c r="H1586" s="32">
        <v>45274</v>
      </c>
      <c r="I1586" s="32">
        <v>45639</v>
      </c>
      <c r="J1586" s="34">
        <v>863500</v>
      </c>
      <c r="K1586" s="34">
        <f t="shared" si="422"/>
        <v>155430</v>
      </c>
      <c r="L1586" s="34">
        <f t="shared" si="423"/>
        <v>1018930</v>
      </c>
      <c r="M1586" s="17">
        <f>L1586*0.15</f>
        <v>152839.5</v>
      </c>
      <c r="N1586" s="17" t="s">
        <v>52</v>
      </c>
      <c r="O1586" s="35" t="s">
        <v>40</v>
      </c>
      <c r="P1586" s="36" t="str">
        <f t="shared" si="424"/>
        <v>New Client</v>
      </c>
      <c r="Q1586" s="39" t="str">
        <f t="shared" si="4"/>
        <v>No</v>
      </c>
      <c r="R1586" s="40" t="str">
        <f t="shared" si="5"/>
        <v/>
      </c>
    </row>
    <row r="1587" ht="14.25" customHeight="1" spans="1:18">
      <c r="A1587" s="30" t="s">
        <v>1611</v>
      </c>
      <c r="B1587" s="17">
        <v>1154</v>
      </c>
      <c r="C1587" s="17" t="s">
        <v>42</v>
      </c>
      <c r="D1587" s="17" t="s">
        <v>36</v>
      </c>
      <c r="E1587" s="17" t="s">
        <v>37</v>
      </c>
      <c r="F1587" s="31" t="str">
        <f>VLOOKUP(G1587,'Policy Type'!$A:$B,2,FALSE)</f>
        <v>Liability</v>
      </c>
      <c r="G1587" s="17" t="s">
        <v>38</v>
      </c>
      <c r="H1587" s="32">
        <v>45274</v>
      </c>
      <c r="I1587" s="32">
        <v>45304</v>
      </c>
      <c r="J1587" s="34">
        <v>68800</v>
      </c>
      <c r="K1587" s="34">
        <f t="shared" si="422"/>
        <v>12384</v>
      </c>
      <c r="L1587" s="34">
        <f t="shared" si="423"/>
        <v>81184</v>
      </c>
      <c r="M1587" s="17">
        <f>L1587*0.2</f>
        <v>16236.8</v>
      </c>
      <c r="N1587" s="17" t="s">
        <v>39</v>
      </c>
      <c r="O1587" s="35" t="s">
        <v>49</v>
      </c>
      <c r="P1587" s="36" t="str">
        <f t="shared" si="424"/>
        <v>New Client</v>
      </c>
      <c r="Q1587" s="39" t="str">
        <f t="shared" si="4"/>
        <v>Yes</v>
      </c>
      <c r="R1587" s="40" t="str">
        <f t="shared" si="5"/>
        <v/>
      </c>
    </row>
    <row r="1588" ht="14.25" customHeight="1" spans="1:18">
      <c r="A1588" s="30" t="s">
        <v>1612</v>
      </c>
      <c r="B1588" s="17">
        <v>1155</v>
      </c>
      <c r="C1588" s="17" t="s">
        <v>42</v>
      </c>
      <c r="D1588" s="17" t="s">
        <v>36</v>
      </c>
      <c r="E1588" s="17" t="s">
        <v>43</v>
      </c>
      <c r="F1588" s="31" t="str">
        <f>VLOOKUP(G1588,'Policy Type'!$A:$B,2,FALSE)</f>
        <v>Others</v>
      </c>
      <c r="G1588" s="17" t="s">
        <v>168</v>
      </c>
      <c r="H1588" s="32">
        <v>45281</v>
      </c>
      <c r="I1588" s="32">
        <v>45646</v>
      </c>
      <c r="J1588" s="34">
        <v>395800</v>
      </c>
      <c r="K1588" s="34">
        <f t="shared" si="422"/>
        <v>71244</v>
      </c>
      <c r="L1588" s="34">
        <f t="shared" si="423"/>
        <v>467044</v>
      </c>
      <c r="M1588" s="17">
        <f>L1588*0.15</f>
        <v>70056.6</v>
      </c>
      <c r="N1588" s="17" t="s">
        <v>52</v>
      </c>
      <c r="O1588" s="35" t="s">
        <v>53</v>
      </c>
      <c r="P1588" s="36" t="str">
        <f t="shared" si="424"/>
        <v>Old Client</v>
      </c>
      <c r="Q1588" s="39" t="str">
        <f t="shared" si="4"/>
        <v>Yes</v>
      </c>
      <c r="R1588" s="40" t="str">
        <f t="shared" si="5"/>
        <v>Cross-Sold</v>
      </c>
    </row>
    <row r="1589" ht="14.25" customHeight="1" spans="1:18">
      <c r="A1589" s="30" t="s">
        <v>1613</v>
      </c>
      <c r="B1589" s="17">
        <v>1156</v>
      </c>
      <c r="C1589" s="17" t="s">
        <v>42</v>
      </c>
      <c r="D1589" s="17" t="s">
        <v>36</v>
      </c>
      <c r="E1589" s="17" t="s">
        <v>84</v>
      </c>
      <c r="F1589" s="31" t="str">
        <f>VLOOKUP(G1589,'Policy Type'!$A:$B,2,FALSE)</f>
        <v>Liability</v>
      </c>
      <c r="G1589" s="17" t="s">
        <v>58</v>
      </c>
      <c r="H1589" s="32">
        <v>45275</v>
      </c>
      <c r="I1589" s="32">
        <v>45640</v>
      </c>
      <c r="J1589" s="34">
        <v>10620000</v>
      </c>
      <c r="K1589" s="34">
        <f t="shared" si="422"/>
        <v>1911600</v>
      </c>
      <c r="L1589" s="34">
        <f t="shared" si="423"/>
        <v>12531600</v>
      </c>
      <c r="M1589" s="17">
        <f t="shared" ref="M1589:M1594" si="432">L1589*0.2</f>
        <v>2506320</v>
      </c>
      <c r="N1589" s="17" t="s">
        <v>39</v>
      </c>
      <c r="O1589" s="35" t="s">
        <v>49</v>
      </c>
      <c r="P1589" s="36" t="str">
        <f t="shared" si="424"/>
        <v>Old Client</v>
      </c>
      <c r="Q1589" s="39" t="str">
        <f t="shared" si="4"/>
        <v>Yes</v>
      </c>
      <c r="R1589" s="40" t="str">
        <f t="shared" si="5"/>
        <v/>
      </c>
    </row>
    <row r="1590" ht="14.25" customHeight="1" spans="1:18">
      <c r="A1590" s="30" t="s">
        <v>1614</v>
      </c>
      <c r="B1590" s="17">
        <v>1157</v>
      </c>
      <c r="C1590" s="17" t="s">
        <v>57</v>
      </c>
      <c r="D1590" s="17" t="s">
        <v>36</v>
      </c>
      <c r="E1590" s="17" t="s">
        <v>84</v>
      </c>
      <c r="F1590" s="31" t="str">
        <f>VLOOKUP(G1590,'Policy Type'!$A:$B,2,FALSE)</f>
        <v>Liability</v>
      </c>
      <c r="G1590" s="17" t="s">
        <v>105</v>
      </c>
      <c r="H1590" s="32">
        <v>45275</v>
      </c>
      <c r="I1590" s="32">
        <v>45640</v>
      </c>
      <c r="J1590" s="34">
        <v>41300000</v>
      </c>
      <c r="K1590" s="34">
        <f t="shared" si="422"/>
        <v>7434000</v>
      </c>
      <c r="L1590" s="34">
        <f t="shared" si="423"/>
        <v>48734000</v>
      </c>
      <c r="M1590" s="17">
        <f t="shared" si="432"/>
        <v>9746800</v>
      </c>
      <c r="N1590" s="17" t="s">
        <v>39</v>
      </c>
      <c r="O1590" s="35" t="s">
        <v>49</v>
      </c>
      <c r="P1590" s="36" t="str">
        <f t="shared" si="424"/>
        <v>New Client</v>
      </c>
      <c r="Q1590" s="39" t="str">
        <f t="shared" si="4"/>
        <v>Yes</v>
      </c>
      <c r="R1590" s="40" t="str">
        <f t="shared" si="5"/>
        <v/>
      </c>
    </row>
    <row r="1591" ht="14.25" customHeight="1" spans="1:18">
      <c r="A1591" s="30" t="s">
        <v>1615</v>
      </c>
      <c r="B1591" s="17">
        <v>1158</v>
      </c>
      <c r="C1591" s="17" t="s">
        <v>35</v>
      </c>
      <c r="D1591" s="17" t="s">
        <v>36</v>
      </c>
      <c r="E1591" s="17" t="s">
        <v>37</v>
      </c>
      <c r="F1591" s="31" t="str">
        <f>VLOOKUP(G1591,'Policy Type'!$A:$B,2,FALSE)</f>
        <v>Liability</v>
      </c>
      <c r="G1591" s="17" t="s">
        <v>38</v>
      </c>
      <c r="H1591" s="32">
        <v>45274</v>
      </c>
      <c r="I1591" s="32">
        <v>45395</v>
      </c>
      <c r="J1591" s="34">
        <v>108700</v>
      </c>
      <c r="K1591" s="34">
        <f t="shared" si="422"/>
        <v>19566</v>
      </c>
      <c r="L1591" s="34">
        <f t="shared" si="423"/>
        <v>128266</v>
      </c>
      <c r="M1591" s="17">
        <f t="shared" si="432"/>
        <v>25653.2</v>
      </c>
      <c r="N1591" s="17" t="s">
        <v>39</v>
      </c>
      <c r="O1591" s="35" t="s">
        <v>49</v>
      </c>
      <c r="P1591" s="36" t="str">
        <f t="shared" si="424"/>
        <v>Old Client</v>
      </c>
      <c r="Q1591" s="39" t="str">
        <f t="shared" si="4"/>
        <v>Yes</v>
      </c>
      <c r="R1591" s="40" t="str">
        <f t="shared" si="5"/>
        <v/>
      </c>
    </row>
    <row r="1592" ht="14.25" customHeight="1" spans="1:18">
      <c r="A1592" s="30" t="s">
        <v>1616</v>
      </c>
      <c r="B1592" s="17">
        <v>1158</v>
      </c>
      <c r="C1592" s="17" t="s">
        <v>57</v>
      </c>
      <c r="D1592" s="17" t="s">
        <v>36</v>
      </c>
      <c r="E1592" s="17" t="s">
        <v>780</v>
      </c>
      <c r="F1592" s="31" t="str">
        <f>VLOOKUP(G1592,'Policy Type'!$A:$B,2,FALSE)</f>
        <v>Liability</v>
      </c>
      <c r="G1592" s="17" t="s">
        <v>38</v>
      </c>
      <c r="H1592" s="32">
        <v>45274</v>
      </c>
      <c r="I1592" s="32">
        <v>45304</v>
      </c>
      <c r="J1592" s="34">
        <v>155300</v>
      </c>
      <c r="K1592" s="34">
        <f t="shared" si="422"/>
        <v>27954</v>
      </c>
      <c r="L1592" s="34">
        <f t="shared" si="423"/>
        <v>183254</v>
      </c>
      <c r="M1592" s="17">
        <f t="shared" si="432"/>
        <v>36650.8</v>
      </c>
      <c r="N1592" s="17" t="s">
        <v>39</v>
      </c>
      <c r="O1592" s="35" t="s">
        <v>49</v>
      </c>
      <c r="P1592" s="36" t="str">
        <f t="shared" si="424"/>
        <v>Old Client</v>
      </c>
      <c r="Q1592" s="39" t="str">
        <f t="shared" si="4"/>
        <v>Yes</v>
      </c>
      <c r="R1592" s="40" t="str">
        <f t="shared" si="5"/>
        <v/>
      </c>
    </row>
    <row r="1593" ht="14.25" customHeight="1" spans="1:18">
      <c r="A1593" s="30" t="s">
        <v>1617</v>
      </c>
      <c r="B1593" s="17">
        <v>1159</v>
      </c>
      <c r="C1593" s="17" t="s">
        <v>57</v>
      </c>
      <c r="D1593" s="17" t="s">
        <v>36</v>
      </c>
      <c r="E1593" s="17" t="s">
        <v>43</v>
      </c>
      <c r="F1593" s="31" t="str">
        <f>VLOOKUP(G1593,'Policy Type'!$A:$B,2,FALSE)</f>
        <v>P&amp;C</v>
      </c>
      <c r="G1593" s="17" t="s">
        <v>55</v>
      </c>
      <c r="H1593" s="32">
        <v>45274</v>
      </c>
      <c r="I1593" s="32">
        <v>45639</v>
      </c>
      <c r="J1593" s="34">
        <v>417248</v>
      </c>
      <c r="K1593" s="34">
        <f t="shared" si="422"/>
        <v>75104.64</v>
      </c>
      <c r="L1593" s="34">
        <f t="shared" si="423"/>
        <v>492352.64</v>
      </c>
      <c r="M1593" s="17">
        <f t="shared" si="432"/>
        <v>98470.528</v>
      </c>
      <c r="N1593" s="17" t="s">
        <v>52</v>
      </c>
      <c r="O1593" s="35" t="s">
        <v>49</v>
      </c>
      <c r="P1593" s="36" t="str">
        <f t="shared" si="424"/>
        <v>New Client</v>
      </c>
      <c r="Q1593" s="39" t="str">
        <f t="shared" si="4"/>
        <v>No</v>
      </c>
      <c r="R1593" s="40" t="str">
        <f t="shared" si="5"/>
        <v/>
      </c>
    </row>
    <row r="1594" ht="14.25" customHeight="1" spans="1:18">
      <c r="A1594" s="30" t="s">
        <v>1618</v>
      </c>
      <c r="B1594" s="17">
        <v>1160</v>
      </c>
      <c r="C1594" s="17" t="s">
        <v>35</v>
      </c>
      <c r="D1594" s="17" t="s">
        <v>36</v>
      </c>
      <c r="E1594" s="17" t="s">
        <v>37</v>
      </c>
      <c r="F1594" s="31" t="str">
        <f>VLOOKUP(G1594,'Policy Type'!$A:$B,2,FALSE)</f>
        <v>Liability</v>
      </c>
      <c r="G1594" s="17" t="s">
        <v>38</v>
      </c>
      <c r="H1594" s="32">
        <v>45275</v>
      </c>
      <c r="I1594" s="32">
        <v>45640</v>
      </c>
      <c r="J1594" s="34">
        <v>879500</v>
      </c>
      <c r="K1594" s="34">
        <f t="shared" si="422"/>
        <v>158310</v>
      </c>
      <c r="L1594" s="34">
        <f t="shared" si="423"/>
        <v>1037810</v>
      </c>
      <c r="M1594" s="17">
        <f t="shared" si="432"/>
        <v>207562</v>
      </c>
      <c r="N1594" s="17" t="s">
        <v>39</v>
      </c>
      <c r="O1594" s="35" t="s">
        <v>49</v>
      </c>
      <c r="P1594" s="36" t="str">
        <f t="shared" si="424"/>
        <v>New Client</v>
      </c>
      <c r="Q1594" s="39" t="str">
        <f t="shared" si="4"/>
        <v>Yes</v>
      </c>
      <c r="R1594" s="40" t="str">
        <f t="shared" si="5"/>
        <v/>
      </c>
    </row>
    <row r="1595" ht="14.25" customHeight="1" spans="1:18">
      <c r="A1595" s="30" t="s">
        <v>1619</v>
      </c>
      <c r="B1595" s="17">
        <v>1161</v>
      </c>
      <c r="C1595" s="17" t="s">
        <v>42</v>
      </c>
      <c r="D1595" s="17" t="s">
        <v>36</v>
      </c>
      <c r="E1595" s="17" t="s">
        <v>221</v>
      </c>
      <c r="F1595" s="31" t="str">
        <f>VLOOKUP(G1595,'Policy Type'!$A:$B,2,FALSE)</f>
        <v>Others</v>
      </c>
      <c r="G1595" s="17" t="s">
        <v>245</v>
      </c>
      <c r="H1595" s="32">
        <v>45275</v>
      </c>
      <c r="I1595" s="32">
        <v>45640</v>
      </c>
      <c r="J1595" s="34">
        <v>885500</v>
      </c>
      <c r="K1595" s="34">
        <f t="shared" si="422"/>
        <v>159390</v>
      </c>
      <c r="L1595" s="34">
        <f t="shared" si="423"/>
        <v>1044890</v>
      </c>
      <c r="M1595" s="17">
        <f>L1595*0.15</f>
        <v>156733.5</v>
      </c>
      <c r="N1595" s="17" t="s">
        <v>52</v>
      </c>
      <c r="O1595" s="35" t="s">
        <v>53</v>
      </c>
      <c r="P1595" s="36" t="str">
        <f t="shared" si="424"/>
        <v>New Client</v>
      </c>
      <c r="Q1595" s="39" t="str">
        <f t="shared" si="4"/>
        <v>No</v>
      </c>
      <c r="R1595" s="40" t="str">
        <f t="shared" si="5"/>
        <v/>
      </c>
    </row>
    <row r="1596" ht="14.25" customHeight="1" spans="1:18">
      <c r="A1596" s="30" t="s">
        <v>1620</v>
      </c>
      <c r="B1596" s="17">
        <v>1162</v>
      </c>
      <c r="C1596" s="17" t="s">
        <v>42</v>
      </c>
      <c r="D1596" s="17" t="s">
        <v>36</v>
      </c>
      <c r="E1596" s="17" t="s">
        <v>780</v>
      </c>
      <c r="F1596" s="31" t="str">
        <f>VLOOKUP(G1596,'Policy Type'!$A:$B,2,FALSE)</f>
        <v>Liability</v>
      </c>
      <c r="G1596" s="17" t="s">
        <v>38</v>
      </c>
      <c r="H1596" s="32">
        <v>45274</v>
      </c>
      <c r="I1596" s="32">
        <v>45456</v>
      </c>
      <c r="J1596" s="34">
        <v>189300</v>
      </c>
      <c r="K1596" s="34">
        <f t="shared" si="422"/>
        <v>34074</v>
      </c>
      <c r="L1596" s="34">
        <f t="shared" si="423"/>
        <v>223374</v>
      </c>
      <c r="M1596" s="17">
        <f>L1596*0.2</f>
        <v>44674.8</v>
      </c>
      <c r="N1596" s="17" t="s">
        <v>39</v>
      </c>
      <c r="O1596" s="35" t="s">
        <v>49</v>
      </c>
      <c r="P1596" s="36" t="str">
        <f t="shared" si="424"/>
        <v>New Client</v>
      </c>
      <c r="Q1596" s="39" t="str">
        <f t="shared" si="4"/>
        <v>Yes</v>
      </c>
      <c r="R1596" s="40" t="str">
        <f t="shared" si="5"/>
        <v/>
      </c>
    </row>
    <row r="1597" ht="14.25" customHeight="1" spans="1:18">
      <c r="A1597" s="30" t="s">
        <v>1621</v>
      </c>
      <c r="B1597" s="17">
        <v>554</v>
      </c>
      <c r="C1597" s="17" t="s">
        <v>35</v>
      </c>
      <c r="D1597" s="17" t="s">
        <v>36</v>
      </c>
      <c r="E1597" s="17" t="s">
        <v>37</v>
      </c>
      <c r="F1597" s="31" t="str">
        <f>VLOOKUP(G1597,'Policy Type'!$A:$B,2,FALSE)</f>
        <v>Others</v>
      </c>
      <c r="G1597" s="17" t="s">
        <v>193</v>
      </c>
      <c r="H1597" s="32">
        <v>45281</v>
      </c>
      <c r="I1597" s="32">
        <v>45646</v>
      </c>
      <c r="J1597" s="34">
        <v>1893700</v>
      </c>
      <c r="K1597" s="34">
        <f t="shared" si="422"/>
        <v>340866</v>
      </c>
      <c r="L1597" s="34">
        <f t="shared" si="423"/>
        <v>2234566</v>
      </c>
      <c r="M1597" s="17">
        <f>L1597*0.15</f>
        <v>335184.9</v>
      </c>
      <c r="N1597" s="17" t="s">
        <v>52</v>
      </c>
      <c r="O1597" s="35" t="s">
        <v>53</v>
      </c>
      <c r="P1597" s="36" t="str">
        <f t="shared" si="424"/>
        <v>Old Client</v>
      </c>
      <c r="Q1597" s="39" t="str">
        <f t="shared" si="4"/>
        <v>No</v>
      </c>
      <c r="R1597" s="40" t="str">
        <f t="shared" si="5"/>
        <v/>
      </c>
    </row>
    <row r="1598" ht="14.25" customHeight="1" spans="1:18">
      <c r="A1598" s="30" t="s">
        <v>1622</v>
      </c>
      <c r="B1598" s="17">
        <v>1163</v>
      </c>
      <c r="C1598" s="17" t="s">
        <v>42</v>
      </c>
      <c r="D1598" s="17" t="s">
        <v>36</v>
      </c>
      <c r="E1598" s="17" t="s">
        <v>43</v>
      </c>
      <c r="F1598" s="31" t="str">
        <f>VLOOKUP(G1598,'Policy Type'!$A:$B,2,FALSE)</f>
        <v>P&amp;C</v>
      </c>
      <c r="G1598" s="17" t="s">
        <v>55</v>
      </c>
      <c r="H1598" s="32">
        <v>45279</v>
      </c>
      <c r="I1598" s="32">
        <v>45644</v>
      </c>
      <c r="J1598" s="34">
        <v>97114</v>
      </c>
      <c r="K1598" s="34">
        <f t="shared" si="422"/>
        <v>17480.52</v>
      </c>
      <c r="L1598" s="34">
        <f t="shared" si="423"/>
        <v>114594.52</v>
      </c>
      <c r="M1598" s="17">
        <f t="shared" ref="M1598:M1600" si="433">L1598*0.2</f>
        <v>22918.904</v>
      </c>
      <c r="N1598" s="17" t="s">
        <v>39</v>
      </c>
      <c r="O1598" s="35" t="s">
        <v>53</v>
      </c>
      <c r="P1598" s="36" t="str">
        <f t="shared" si="424"/>
        <v>Old Client</v>
      </c>
      <c r="Q1598" s="39" t="str">
        <f t="shared" si="4"/>
        <v>No</v>
      </c>
      <c r="R1598" s="40" t="str">
        <f t="shared" si="5"/>
        <v/>
      </c>
    </row>
    <row r="1599" ht="14.25" customHeight="1" spans="1:18">
      <c r="A1599" s="30" t="s">
        <v>1623</v>
      </c>
      <c r="B1599" s="17">
        <v>169</v>
      </c>
      <c r="C1599" s="17" t="s">
        <v>35</v>
      </c>
      <c r="D1599" s="17" t="s">
        <v>36</v>
      </c>
      <c r="E1599" s="17" t="s">
        <v>37</v>
      </c>
      <c r="F1599" s="31" t="str">
        <f>VLOOKUP(G1599,'Policy Type'!$A:$B,2,FALSE)</f>
        <v>Liability</v>
      </c>
      <c r="G1599" s="17" t="s">
        <v>38</v>
      </c>
      <c r="H1599" s="32">
        <v>45275</v>
      </c>
      <c r="I1599" s="32">
        <v>45305</v>
      </c>
      <c r="J1599" s="34">
        <v>67500</v>
      </c>
      <c r="K1599" s="34">
        <f t="shared" si="422"/>
        <v>12150</v>
      </c>
      <c r="L1599" s="34">
        <f t="shared" si="423"/>
        <v>79650</v>
      </c>
      <c r="M1599" s="17">
        <f t="shared" si="433"/>
        <v>15930</v>
      </c>
      <c r="N1599" s="17" t="s">
        <v>39</v>
      </c>
      <c r="O1599" s="35" t="s">
        <v>49</v>
      </c>
      <c r="P1599" s="36" t="str">
        <f t="shared" si="424"/>
        <v>New Client</v>
      </c>
      <c r="Q1599" s="39" t="str">
        <f t="shared" si="4"/>
        <v>Yes</v>
      </c>
      <c r="R1599" s="40" t="str">
        <f t="shared" si="5"/>
        <v/>
      </c>
    </row>
    <row r="1600" ht="14.25" customHeight="1" spans="1:18">
      <c r="A1600" s="30" t="s">
        <v>1624</v>
      </c>
      <c r="B1600" s="17">
        <v>329</v>
      </c>
      <c r="C1600" s="17" t="s">
        <v>42</v>
      </c>
      <c r="D1600" s="17" t="s">
        <v>36</v>
      </c>
      <c r="E1600" s="17" t="s">
        <v>37</v>
      </c>
      <c r="F1600" s="31" t="str">
        <f>VLOOKUP(G1600,'Policy Type'!$A:$B,2,FALSE)</f>
        <v>Liability</v>
      </c>
      <c r="G1600" s="17" t="s">
        <v>38</v>
      </c>
      <c r="H1600" s="32">
        <v>45275</v>
      </c>
      <c r="I1600" s="32">
        <v>45640</v>
      </c>
      <c r="J1600" s="34">
        <v>185200</v>
      </c>
      <c r="K1600" s="34">
        <f t="shared" si="422"/>
        <v>33336</v>
      </c>
      <c r="L1600" s="34">
        <f t="shared" si="423"/>
        <v>218536</v>
      </c>
      <c r="M1600" s="17">
        <f t="shared" si="433"/>
        <v>43707.2</v>
      </c>
      <c r="N1600" s="17" t="s">
        <v>39</v>
      </c>
      <c r="O1600" s="35" t="s">
        <v>49</v>
      </c>
      <c r="P1600" s="36" t="str">
        <f t="shared" si="424"/>
        <v>Old Client</v>
      </c>
      <c r="Q1600" s="39" t="str">
        <f t="shared" si="4"/>
        <v>Yes</v>
      </c>
      <c r="R1600" s="40" t="str">
        <f t="shared" si="5"/>
        <v/>
      </c>
    </row>
    <row r="1601" ht="14.25" customHeight="1" spans="1:18">
      <c r="A1601" s="30" t="s">
        <v>1625</v>
      </c>
      <c r="B1601" s="17">
        <v>1165</v>
      </c>
      <c r="C1601" s="17" t="s">
        <v>46</v>
      </c>
      <c r="D1601" s="17" t="s">
        <v>76</v>
      </c>
      <c r="E1601" s="17" t="s">
        <v>37</v>
      </c>
      <c r="F1601" s="31" t="str">
        <f>VLOOKUP(G1601,'Policy Type'!$A:$B,2,FALSE)</f>
        <v>Others</v>
      </c>
      <c r="G1601" s="17" t="s">
        <v>154</v>
      </c>
      <c r="H1601" s="32">
        <v>45276</v>
      </c>
      <c r="I1601" s="32">
        <v>45641</v>
      </c>
      <c r="J1601" s="34">
        <v>1731200</v>
      </c>
      <c r="K1601" s="34">
        <f t="shared" si="422"/>
        <v>311616</v>
      </c>
      <c r="L1601" s="34">
        <f t="shared" si="423"/>
        <v>2042816</v>
      </c>
      <c r="M1601" s="17">
        <f>L1601*0.05</f>
        <v>102140.8</v>
      </c>
      <c r="N1601" s="17" t="s">
        <v>39</v>
      </c>
      <c r="O1601" s="35" t="s">
        <v>40</v>
      </c>
      <c r="P1601" s="36" t="str">
        <f t="shared" si="424"/>
        <v>New Client</v>
      </c>
      <c r="Q1601" s="39" t="str">
        <f t="shared" si="4"/>
        <v>No</v>
      </c>
      <c r="R1601" s="40" t="str">
        <f t="shared" si="5"/>
        <v/>
      </c>
    </row>
    <row r="1602" ht="14.25" customHeight="1" spans="1:18">
      <c r="A1602" s="30" t="s">
        <v>1626</v>
      </c>
      <c r="B1602" s="17">
        <v>1166</v>
      </c>
      <c r="C1602" s="17" t="s">
        <v>57</v>
      </c>
      <c r="D1602" s="17" t="s">
        <v>36</v>
      </c>
      <c r="E1602" s="17" t="s">
        <v>37</v>
      </c>
      <c r="F1602" s="31" t="str">
        <f>VLOOKUP(G1602,'Policy Type'!$A:$B,2,FALSE)</f>
        <v>Liability</v>
      </c>
      <c r="G1602" s="17" t="s">
        <v>38</v>
      </c>
      <c r="H1602" s="32">
        <v>45274</v>
      </c>
      <c r="I1602" s="32">
        <v>45304</v>
      </c>
      <c r="J1602" s="34">
        <v>67700</v>
      </c>
      <c r="K1602" s="34">
        <f t="shared" si="422"/>
        <v>12186</v>
      </c>
      <c r="L1602" s="34">
        <f t="shared" si="423"/>
        <v>79886</v>
      </c>
      <c r="M1602" s="17">
        <f>L1602*0.2</f>
        <v>15977.2</v>
      </c>
      <c r="N1602" s="17" t="s">
        <v>39</v>
      </c>
      <c r="O1602" s="35" t="s">
        <v>49</v>
      </c>
      <c r="P1602" s="36" t="str">
        <f t="shared" si="424"/>
        <v>New Client</v>
      </c>
      <c r="Q1602" s="39" t="str">
        <f t="shared" si="4"/>
        <v>Yes</v>
      </c>
      <c r="R1602" s="40" t="str">
        <f t="shared" si="5"/>
        <v/>
      </c>
    </row>
    <row r="1603" ht="14.25" customHeight="1" spans="1:18">
      <c r="A1603" s="30" t="s">
        <v>1627</v>
      </c>
      <c r="B1603" s="17">
        <v>283</v>
      </c>
      <c r="C1603" s="17" t="s">
        <v>46</v>
      </c>
      <c r="D1603" s="17" t="s">
        <v>88</v>
      </c>
      <c r="E1603" s="17" t="s">
        <v>37</v>
      </c>
      <c r="F1603" s="31" t="str">
        <f>VLOOKUP(G1603,'Policy Type'!$A:$B,2,FALSE)</f>
        <v>Liability</v>
      </c>
      <c r="G1603" s="17" t="s">
        <v>38</v>
      </c>
      <c r="H1603" s="32">
        <v>45267</v>
      </c>
      <c r="I1603" s="32">
        <v>45357</v>
      </c>
      <c r="J1603" s="34">
        <v>68000</v>
      </c>
      <c r="K1603" s="34">
        <f t="shared" si="422"/>
        <v>12240</v>
      </c>
      <c r="L1603" s="34">
        <f t="shared" si="423"/>
        <v>80240</v>
      </c>
      <c r="M1603" s="17">
        <f>L1603*0.05</f>
        <v>4012</v>
      </c>
      <c r="N1603" s="17" t="s">
        <v>39</v>
      </c>
      <c r="O1603" s="35" t="s">
        <v>49</v>
      </c>
      <c r="P1603" s="36" t="str">
        <f t="shared" si="424"/>
        <v>Old Client</v>
      </c>
      <c r="Q1603" s="39" t="str">
        <f t="shared" si="4"/>
        <v>Yes</v>
      </c>
      <c r="R1603" s="40" t="str">
        <f t="shared" si="5"/>
        <v/>
      </c>
    </row>
    <row r="1604" ht="14.25" customHeight="1" spans="1:18">
      <c r="A1604" s="30" t="s">
        <v>1628</v>
      </c>
      <c r="B1604" s="17">
        <v>1167</v>
      </c>
      <c r="C1604" s="17" t="s">
        <v>57</v>
      </c>
      <c r="D1604" s="17" t="s">
        <v>36</v>
      </c>
      <c r="E1604" s="17" t="s">
        <v>43</v>
      </c>
      <c r="F1604" s="31" t="str">
        <f>VLOOKUP(G1604,'Policy Type'!$A:$B,2,FALSE)</f>
        <v>Others</v>
      </c>
      <c r="G1604" s="17" t="s">
        <v>212</v>
      </c>
      <c r="H1604" s="32">
        <v>45267</v>
      </c>
      <c r="I1604" s="32">
        <v>45632</v>
      </c>
      <c r="J1604" s="34">
        <v>196200</v>
      </c>
      <c r="K1604" s="34">
        <f t="shared" si="422"/>
        <v>35316</v>
      </c>
      <c r="L1604" s="34">
        <f t="shared" si="423"/>
        <v>231516</v>
      </c>
      <c r="M1604" s="17">
        <f>L1604*0.15</f>
        <v>34727.4</v>
      </c>
      <c r="N1604" s="17" t="s">
        <v>39</v>
      </c>
      <c r="O1604" s="35" t="s">
        <v>49</v>
      </c>
      <c r="P1604" s="36" t="str">
        <f t="shared" si="424"/>
        <v>New Client</v>
      </c>
      <c r="Q1604" s="39" t="str">
        <f t="shared" si="4"/>
        <v>No</v>
      </c>
      <c r="R1604" s="40" t="str">
        <f t="shared" si="5"/>
        <v/>
      </c>
    </row>
    <row r="1605" ht="14.25" customHeight="1" spans="1:18">
      <c r="A1605" s="30" t="s">
        <v>1629</v>
      </c>
      <c r="B1605" s="17">
        <v>1168</v>
      </c>
      <c r="C1605" s="17" t="s">
        <v>46</v>
      </c>
      <c r="D1605" s="17" t="s">
        <v>66</v>
      </c>
      <c r="E1605" s="17" t="s">
        <v>43</v>
      </c>
      <c r="F1605" s="31" t="str">
        <f>VLOOKUP(G1605,'Policy Type'!$A:$B,2,FALSE)</f>
        <v>P&amp;C</v>
      </c>
      <c r="G1605" s="17" t="s">
        <v>44</v>
      </c>
      <c r="H1605" s="32">
        <v>45267</v>
      </c>
      <c r="I1605" s="32">
        <v>45632</v>
      </c>
      <c r="J1605" s="34">
        <v>118000</v>
      </c>
      <c r="K1605" s="34">
        <f t="shared" si="422"/>
        <v>21240</v>
      </c>
      <c r="L1605" s="34">
        <f t="shared" si="423"/>
        <v>139240</v>
      </c>
      <c r="M1605" s="17">
        <f>L1605*0.05</f>
        <v>6962</v>
      </c>
      <c r="N1605" s="17" t="s">
        <v>39</v>
      </c>
      <c r="O1605" s="35" t="s">
        <v>49</v>
      </c>
      <c r="P1605" s="36" t="str">
        <f t="shared" si="424"/>
        <v>New Client</v>
      </c>
      <c r="Q1605" s="39" t="str">
        <f t="shared" si="4"/>
        <v>No</v>
      </c>
      <c r="R1605" s="40" t="str">
        <f t="shared" si="5"/>
        <v/>
      </c>
    </row>
    <row r="1606" ht="14.25" customHeight="1" spans="1:18">
      <c r="A1606" s="30" t="s">
        <v>1630</v>
      </c>
      <c r="B1606" s="17">
        <v>1169</v>
      </c>
      <c r="C1606" s="17" t="s">
        <v>42</v>
      </c>
      <c r="D1606" s="17" t="s">
        <v>36</v>
      </c>
      <c r="E1606" s="17" t="s">
        <v>1015</v>
      </c>
      <c r="F1606" s="31" t="str">
        <f>VLOOKUP(G1606,'Policy Type'!$A:$B,2,FALSE)</f>
        <v>Others</v>
      </c>
      <c r="G1606" s="17" t="s">
        <v>1016</v>
      </c>
      <c r="H1606" s="32">
        <v>45270</v>
      </c>
      <c r="I1606" s="32">
        <v>45635</v>
      </c>
      <c r="J1606" s="34">
        <v>3966800</v>
      </c>
      <c r="K1606" s="34">
        <f t="shared" si="422"/>
        <v>714024</v>
      </c>
      <c r="L1606" s="34">
        <f t="shared" si="423"/>
        <v>4680824</v>
      </c>
      <c r="M1606" s="17">
        <f t="shared" ref="M1606:M1607" si="434">L1606*0.15</f>
        <v>702123.6</v>
      </c>
      <c r="N1606" s="17" t="s">
        <v>39</v>
      </c>
      <c r="O1606" s="35" t="s">
        <v>49</v>
      </c>
      <c r="P1606" s="36" t="str">
        <f t="shared" si="424"/>
        <v>Old Client</v>
      </c>
      <c r="Q1606" s="39" t="str">
        <f t="shared" si="4"/>
        <v>No</v>
      </c>
      <c r="R1606" s="40" t="str">
        <f t="shared" si="5"/>
        <v/>
      </c>
    </row>
    <row r="1607" ht="14.25" customHeight="1" spans="1:18">
      <c r="A1607" s="30" t="s">
        <v>1631</v>
      </c>
      <c r="B1607" s="17">
        <v>1169</v>
      </c>
      <c r="C1607" s="17" t="s">
        <v>35</v>
      </c>
      <c r="D1607" s="17" t="s">
        <v>36</v>
      </c>
      <c r="E1607" s="17" t="s">
        <v>1632</v>
      </c>
      <c r="F1607" s="31" t="str">
        <f>VLOOKUP(G1607,'Policy Type'!$A:$B,2,FALSE)</f>
        <v>Others</v>
      </c>
      <c r="G1607" s="17" t="s">
        <v>212</v>
      </c>
      <c r="H1607" s="32">
        <v>45261</v>
      </c>
      <c r="I1607" s="32">
        <v>45626</v>
      </c>
      <c r="J1607" s="34">
        <v>13344000</v>
      </c>
      <c r="K1607" s="34">
        <f t="shared" si="422"/>
        <v>2401920</v>
      </c>
      <c r="L1607" s="34">
        <f t="shared" si="423"/>
        <v>15745920</v>
      </c>
      <c r="M1607" s="17">
        <f t="shared" si="434"/>
        <v>2361888</v>
      </c>
      <c r="N1607" s="17" t="s">
        <v>39</v>
      </c>
      <c r="O1607" s="35" t="s">
        <v>49</v>
      </c>
      <c r="P1607" s="36" t="str">
        <f t="shared" si="424"/>
        <v>Old Client</v>
      </c>
      <c r="Q1607" s="39" t="str">
        <f t="shared" si="4"/>
        <v>No</v>
      </c>
      <c r="R1607" s="40" t="str">
        <f t="shared" si="5"/>
        <v/>
      </c>
    </row>
    <row r="1608" ht="14.25" customHeight="1" spans="1:18">
      <c r="A1608" s="30" t="s">
        <v>1633</v>
      </c>
      <c r="B1608" s="17">
        <v>1170</v>
      </c>
      <c r="C1608" s="17" t="s">
        <v>46</v>
      </c>
      <c r="D1608" s="17" t="s">
        <v>88</v>
      </c>
      <c r="E1608" s="17" t="s">
        <v>37</v>
      </c>
      <c r="F1608" s="31" t="str">
        <f>VLOOKUP(G1608,'Policy Type'!$A:$B,2,FALSE)</f>
        <v>Others</v>
      </c>
      <c r="G1608" s="17" t="s">
        <v>212</v>
      </c>
      <c r="H1608" s="32">
        <v>45261</v>
      </c>
      <c r="I1608" s="32">
        <v>45626</v>
      </c>
      <c r="J1608" s="34">
        <v>354300</v>
      </c>
      <c r="K1608" s="34">
        <f t="shared" si="422"/>
        <v>63774</v>
      </c>
      <c r="L1608" s="34">
        <f t="shared" si="423"/>
        <v>418074</v>
      </c>
      <c r="M1608" s="17">
        <f>L1608*0.05</f>
        <v>20903.7</v>
      </c>
      <c r="N1608" s="17" t="s">
        <v>39</v>
      </c>
      <c r="O1608" s="35" t="s">
        <v>49</v>
      </c>
      <c r="P1608" s="36" t="str">
        <f t="shared" si="424"/>
        <v>Old Client</v>
      </c>
      <c r="Q1608" s="39" t="str">
        <f t="shared" si="4"/>
        <v>Yes</v>
      </c>
      <c r="R1608" s="40" t="str">
        <f t="shared" si="5"/>
        <v>Cross-Sold</v>
      </c>
    </row>
    <row r="1609" ht="14.25" customHeight="1" spans="1:18">
      <c r="A1609" s="30" t="s">
        <v>1634</v>
      </c>
      <c r="B1609" s="17">
        <v>1171</v>
      </c>
      <c r="C1609" s="17" t="s">
        <v>42</v>
      </c>
      <c r="D1609" s="17" t="s">
        <v>36</v>
      </c>
      <c r="E1609" s="17" t="s">
        <v>37</v>
      </c>
      <c r="F1609" s="31" t="str">
        <f>VLOOKUP(G1609,'Policy Type'!$A:$B,2,FALSE)</f>
        <v>P&amp;C</v>
      </c>
      <c r="G1609" s="17" t="s">
        <v>44</v>
      </c>
      <c r="H1609" s="32">
        <v>45261</v>
      </c>
      <c r="I1609" s="32">
        <v>45626</v>
      </c>
      <c r="J1609" s="34">
        <v>118000</v>
      </c>
      <c r="K1609" s="34">
        <f t="shared" si="422"/>
        <v>21240</v>
      </c>
      <c r="L1609" s="34">
        <f t="shared" si="423"/>
        <v>139240</v>
      </c>
      <c r="M1609" s="17">
        <f t="shared" ref="M1609:M1612" si="435">L1609*0.2</f>
        <v>27848</v>
      </c>
      <c r="N1609" s="17" t="s">
        <v>39</v>
      </c>
      <c r="O1609" s="35" t="s">
        <v>49</v>
      </c>
      <c r="P1609" s="36" t="str">
        <f t="shared" si="424"/>
        <v>New Client</v>
      </c>
      <c r="Q1609" s="39" t="str">
        <f t="shared" si="4"/>
        <v>No</v>
      </c>
      <c r="R1609" s="40" t="str">
        <f t="shared" si="5"/>
        <v/>
      </c>
    </row>
    <row r="1610" ht="14.25" customHeight="1" spans="1:18">
      <c r="A1610" s="30" t="s">
        <v>1635</v>
      </c>
      <c r="B1610" s="17">
        <v>1172</v>
      </c>
      <c r="C1610" s="17" t="s">
        <v>42</v>
      </c>
      <c r="D1610" s="17" t="s">
        <v>36</v>
      </c>
      <c r="E1610" s="17" t="s">
        <v>60</v>
      </c>
      <c r="F1610" s="31" t="str">
        <f>VLOOKUP(G1610,'Policy Type'!$A:$B,2,FALSE)</f>
        <v>P&amp;C</v>
      </c>
      <c r="G1610" s="17" t="s">
        <v>72</v>
      </c>
      <c r="H1610" s="32">
        <v>45261</v>
      </c>
      <c r="I1610" s="32">
        <v>45626</v>
      </c>
      <c r="J1610" s="34">
        <v>94300</v>
      </c>
      <c r="K1610" s="34">
        <f t="shared" si="422"/>
        <v>16974</v>
      </c>
      <c r="L1610" s="34">
        <f t="shared" si="423"/>
        <v>111274</v>
      </c>
      <c r="M1610" s="17">
        <f t="shared" si="435"/>
        <v>22254.8</v>
      </c>
      <c r="N1610" s="17" t="s">
        <v>52</v>
      </c>
      <c r="O1610" s="35" t="s">
        <v>49</v>
      </c>
      <c r="P1610" s="36" t="str">
        <f t="shared" si="424"/>
        <v>Old Client</v>
      </c>
      <c r="Q1610" s="39" t="str">
        <f t="shared" si="4"/>
        <v>Yes</v>
      </c>
      <c r="R1610" s="40" t="str">
        <f t="shared" si="5"/>
        <v>Cross-Sold</v>
      </c>
    </row>
    <row r="1611" ht="14.25" customHeight="1" spans="1:18">
      <c r="A1611" s="30" t="s">
        <v>1636</v>
      </c>
      <c r="B1611" s="17">
        <v>1172</v>
      </c>
      <c r="C1611" s="17" t="s">
        <v>42</v>
      </c>
      <c r="D1611" s="17" t="s">
        <v>36</v>
      </c>
      <c r="E1611" s="17" t="s">
        <v>91</v>
      </c>
      <c r="F1611" s="31" t="str">
        <f>VLOOKUP(G1611,'Policy Type'!$A:$B,2,FALSE)</f>
        <v>Liability</v>
      </c>
      <c r="G1611" s="17" t="s">
        <v>38</v>
      </c>
      <c r="H1611" s="32">
        <v>45261</v>
      </c>
      <c r="I1611" s="32">
        <v>45626</v>
      </c>
      <c r="J1611" s="34">
        <v>2893200</v>
      </c>
      <c r="K1611" s="34">
        <f t="shared" si="422"/>
        <v>520776</v>
      </c>
      <c r="L1611" s="34">
        <f t="shared" si="423"/>
        <v>3413976</v>
      </c>
      <c r="M1611" s="17">
        <f t="shared" si="435"/>
        <v>682795.2</v>
      </c>
      <c r="N1611" s="17" t="s">
        <v>39</v>
      </c>
      <c r="O1611" s="35" t="s">
        <v>49</v>
      </c>
      <c r="P1611" s="36" t="str">
        <f t="shared" si="424"/>
        <v>Old Client</v>
      </c>
      <c r="Q1611" s="39" t="str">
        <f t="shared" si="4"/>
        <v>Yes</v>
      </c>
      <c r="R1611" s="40" t="str">
        <f t="shared" si="5"/>
        <v/>
      </c>
    </row>
    <row r="1612" ht="14.25" customHeight="1" spans="1:18">
      <c r="A1612" s="30" t="s">
        <v>1637</v>
      </c>
      <c r="B1612" s="17">
        <v>1173</v>
      </c>
      <c r="C1612" s="17" t="s">
        <v>42</v>
      </c>
      <c r="D1612" s="17" t="s">
        <v>36</v>
      </c>
      <c r="E1612" s="17" t="s">
        <v>91</v>
      </c>
      <c r="F1612" s="31" t="str">
        <f>VLOOKUP(G1612,'Policy Type'!$A:$B,2,FALSE)</f>
        <v>Liability</v>
      </c>
      <c r="G1612" s="17" t="s">
        <v>38</v>
      </c>
      <c r="H1612" s="32">
        <v>45262</v>
      </c>
      <c r="I1612" s="32">
        <v>45352</v>
      </c>
      <c r="J1612" s="34">
        <v>1582000</v>
      </c>
      <c r="K1612" s="34">
        <f t="shared" si="422"/>
        <v>284760</v>
      </c>
      <c r="L1612" s="34">
        <f t="shared" si="423"/>
        <v>1866760</v>
      </c>
      <c r="M1612" s="17">
        <f t="shared" si="435"/>
        <v>373352</v>
      </c>
      <c r="N1612" s="17" t="s">
        <v>39</v>
      </c>
      <c r="O1612" s="35" t="s">
        <v>49</v>
      </c>
      <c r="P1612" s="36" t="str">
        <f t="shared" si="424"/>
        <v>New Client</v>
      </c>
      <c r="Q1612" s="39" t="str">
        <f t="shared" si="4"/>
        <v>Yes</v>
      </c>
      <c r="R1612" s="40" t="str">
        <f t="shared" si="5"/>
        <v/>
      </c>
    </row>
    <row r="1613" ht="14.25" customHeight="1" spans="1:18">
      <c r="A1613" s="30" t="s">
        <v>1638</v>
      </c>
      <c r="B1613" s="17">
        <v>1174</v>
      </c>
      <c r="C1613" s="17" t="s">
        <v>57</v>
      </c>
      <c r="D1613" s="17" t="s">
        <v>36</v>
      </c>
      <c r="E1613" s="17" t="s">
        <v>43</v>
      </c>
      <c r="F1613" s="31" t="str">
        <f>VLOOKUP(G1613,'Policy Type'!$A:$B,2,FALSE)</f>
        <v>Others</v>
      </c>
      <c r="G1613" s="17" t="s">
        <v>111</v>
      </c>
      <c r="H1613" s="32">
        <v>45264</v>
      </c>
      <c r="I1613" s="32">
        <v>45303</v>
      </c>
      <c r="J1613" s="34">
        <v>218800</v>
      </c>
      <c r="K1613" s="34">
        <f t="shared" si="422"/>
        <v>39384</v>
      </c>
      <c r="L1613" s="34">
        <f t="shared" si="423"/>
        <v>258184</v>
      </c>
      <c r="M1613" s="17">
        <f>L1613*0.15</f>
        <v>38727.6</v>
      </c>
      <c r="N1613" s="17" t="s">
        <v>52</v>
      </c>
      <c r="O1613" s="35" t="s">
        <v>49</v>
      </c>
      <c r="P1613" s="36" t="str">
        <f t="shared" si="424"/>
        <v>New Client</v>
      </c>
      <c r="Q1613" s="39" t="str">
        <f t="shared" si="4"/>
        <v>No</v>
      </c>
      <c r="R1613" s="40" t="str">
        <f t="shared" si="5"/>
        <v/>
      </c>
    </row>
    <row r="1614" ht="14.25" customHeight="1" spans="1:18">
      <c r="A1614" s="30" t="s">
        <v>1639</v>
      </c>
      <c r="B1614" s="17">
        <v>1175</v>
      </c>
      <c r="C1614" s="17" t="s">
        <v>57</v>
      </c>
      <c r="D1614" s="17" t="s">
        <v>36</v>
      </c>
      <c r="E1614" s="17" t="s">
        <v>780</v>
      </c>
      <c r="F1614" s="31" t="str">
        <f>VLOOKUP(G1614,'Policy Type'!$A:$B,2,FALSE)</f>
        <v>Liability</v>
      </c>
      <c r="G1614" s="17" t="s">
        <v>38</v>
      </c>
      <c r="H1614" s="32">
        <v>45264</v>
      </c>
      <c r="I1614" s="32">
        <v>45629</v>
      </c>
      <c r="J1614" s="34">
        <v>239000</v>
      </c>
      <c r="K1614" s="34">
        <f t="shared" si="422"/>
        <v>43020</v>
      </c>
      <c r="L1614" s="34">
        <f t="shared" si="423"/>
        <v>282020</v>
      </c>
      <c r="M1614" s="17">
        <f>L1614*0.2</f>
        <v>56404</v>
      </c>
      <c r="N1614" s="17" t="s">
        <v>39</v>
      </c>
      <c r="O1614" s="35" t="s">
        <v>49</v>
      </c>
      <c r="P1614" s="36" t="str">
        <f t="shared" si="424"/>
        <v>New Client</v>
      </c>
      <c r="Q1614" s="39" t="str">
        <f t="shared" si="4"/>
        <v>Yes</v>
      </c>
      <c r="R1614" s="40" t="str">
        <f t="shared" si="5"/>
        <v/>
      </c>
    </row>
    <row r="1615" ht="14.25" customHeight="1" spans="1:18">
      <c r="A1615" s="30" t="s">
        <v>1640</v>
      </c>
      <c r="B1615" s="17">
        <v>1176</v>
      </c>
      <c r="C1615" s="17" t="s">
        <v>46</v>
      </c>
      <c r="D1615" s="17" t="s">
        <v>47</v>
      </c>
      <c r="E1615" s="17" t="s">
        <v>780</v>
      </c>
      <c r="F1615" s="31" t="str">
        <f>VLOOKUP(G1615,'Policy Type'!$A:$B,2,FALSE)</f>
        <v>Liability</v>
      </c>
      <c r="G1615" s="17" t="s">
        <v>38</v>
      </c>
      <c r="H1615" s="32">
        <v>45264</v>
      </c>
      <c r="I1615" s="32">
        <v>45354</v>
      </c>
      <c r="J1615" s="34">
        <v>418100</v>
      </c>
      <c r="K1615" s="34">
        <f t="shared" si="422"/>
        <v>75258</v>
      </c>
      <c r="L1615" s="34">
        <f t="shared" si="423"/>
        <v>493358</v>
      </c>
      <c r="M1615" s="17">
        <f>L1615*0.05</f>
        <v>24667.9</v>
      </c>
      <c r="N1615" s="17" t="s">
        <v>39</v>
      </c>
      <c r="O1615" s="35" t="s">
        <v>49</v>
      </c>
      <c r="P1615" s="36" t="str">
        <f t="shared" si="424"/>
        <v>New Client</v>
      </c>
      <c r="Q1615" s="39" t="str">
        <f t="shared" si="4"/>
        <v>Yes</v>
      </c>
      <c r="R1615" s="40" t="str">
        <f t="shared" si="5"/>
        <v/>
      </c>
    </row>
    <row r="1616" ht="14.25" customHeight="1" spans="1:18">
      <c r="A1616" s="30" t="s">
        <v>1641</v>
      </c>
      <c r="B1616" s="17">
        <v>1177</v>
      </c>
      <c r="C1616" s="17" t="s">
        <v>35</v>
      </c>
      <c r="D1616" s="17" t="s">
        <v>36</v>
      </c>
      <c r="E1616" s="17" t="s">
        <v>43</v>
      </c>
      <c r="F1616" s="31" t="str">
        <f>VLOOKUP(G1616,'Policy Type'!$A:$B,2,FALSE)</f>
        <v>P&amp;C</v>
      </c>
      <c r="G1616" s="17" t="s">
        <v>68</v>
      </c>
      <c r="H1616" s="32">
        <v>45276</v>
      </c>
      <c r="I1616" s="32">
        <v>45641</v>
      </c>
      <c r="J1616" s="34">
        <v>734668</v>
      </c>
      <c r="K1616" s="34">
        <f t="shared" si="422"/>
        <v>132240.24</v>
      </c>
      <c r="L1616" s="34">
        <f t="shared" si="423"/>
        <v>866908.24</v>
      </c>
      <c r="M1616" s="17">
        <f t="shared" ref="M1616:M1617" si="436">L1616*0.2</f>
        <v>173381.648</v>
      </c>
      <c r="N1616" s="17" t="s">
        <v>52</v>
      </c>
      <c r="O1616" s="35" t="s">
        <v>53</v>
      </c>
      <c r="P1616" s="36" t="str">
        <f t="shared" si="424"/>
        <v>New Client</v>
      </c>
      <c r="Q1616" s="39" t="str">
        <f t="shared" si="4"/>
        <v>No</v>
      </c>
      <c r="R1616" s="40" t="str">
        <f t="shared" si="5"/>
        <v/>
      </c>
    </row>
    <row r="1617" ht="14.25" customHeight="1" spans="1:18">
      <c r="A1617" s="30" t="s">
        <v>1642</v>
      </c>
      <c r="B1617" s="17">
        <v>1178</v>
      </c>
      <c r="C1617" s="17" t="s">
        <v>57</v>
      </c>
      <c r="D1617" s="17" t="s">
        <v>36</v>
      </c>
      <c r="E1617" s="17" t="s">
        <v>60</v>
      </c>
      <c r="F1617" s="31" t="str">
        <f>VLOOKUP(G1617,'Policy Type'!$A:$B,2,FALSE)</f>
        <v>P&amp;C</v>
      </c>
      <c r="G1617" s="17" t="s">
        <v>68</v>
      </c>
      <c r="H1617" s="32">
        <v>45268</v>
      </c>
      <c r="I1617" s="32">
        <v>45633</v>
      </c>
      <c r="J1617" s="34">
        <v>500438</v>
      </c>
      <c r="K1617" s="34">
        <f t="shared" si="422"/>
        <v>90078.84</v>
      </c>
      <c r="L1617" s="34">
        <f t="shared" si="423"/>
        <v>590516.84</v>
      </c>
      <c r="M1617" s="17">
        <f t="shared" si="436"/>
        <v>118103.368</v>
      </c>
      <c r="N1617" s="17" t="s">
        <v>39</v>
      </c>
      <c r="O1617" s="35" t="s">
        <v>40</v>
      </c>
      <c r="P1617" s="36" t="str">
        <f t="shared" si="424"/>
        <v>Old Client</v>
      </c>
      <c r="Q1617" s="39" t="str">
        <f t="shared" si="4"/>
        <v>Yes</v>
      </c>
      <c r="R1617" s="40" t="str">
        <f t="shared" si="5"/>
        <v>Cross-Sold</v>
      </c>
    </row>
    <row r="1618" ht="14.25" customHeight="1" spans="1:18">
      <c r="A1618" s="30" t="s">
        <v>1643</v>
      </c>
      <c r="B1618" s="17">
        <v>1179</v>
      </c>
      <c r="C1618" s="17" t="s">
        <v>57</v>
      </c>
      <c r="D1618" s="17" t="s">
        <v>36</v>
      </c>
      <c r="E1618" s="17" t="s">
        <v>43</v>
      </c>
      <c r="F1618" s="31" t="str">
        <f>VLOOKUP(G1618,'Policy Type'!$A:$B,2,FALSE)</f>
        <v>Others</v>
      </c>
      <c r="G1618" s="17" t="s">
        <v>212</v>
      </c>
      <c r="H1618" s="32">
        <v>45266</v>
      </c>
      <c r="I1618" s="32">
        <v>45631</v>
      </c>
      <c r="J1618" s="34">
        <v>84100</v>
      </c>
      <c r="K1618" s="34">
        <f t="shared" si="422"/>
        <v>15138</v>
      </c>
      <c r="L1618" s="34">
        <f t="shared" si="423"/>
        <v>99238</v>
      </c>
      <c r="M1618" s="17">
        <f>L1618*0.15</f>
        <v>14885.7</v>
      </c>
      <c r="N1618" s="17" t="s">
        <v>39</v>
      </c>
      <c r="O1618" s="35" t="s">
        <v>49</v>
      </c>
      <c r="P1618" s="36" t="str">
        <f t="shared" si="424"/>
        <v>New Client</v>
      </c>
      <c r="Q1618" s="39" t="str">
        <f t="shared" si="4"/>
        <v>No</v>
      </c>
      <c r="R1618" s="40" t="str">
        <f t="shared" si="5"/>
        <v/>
      </c>
    </row>
    <row r="1619" ht="14.25" customHeight="1" spans="1:18">
      <c r="A1619" s="30" t="s">
        <v>1644</v>
      </c>
      <c r="B1619" s="17">
        <v>1180</v>
      </c>
      <c r="C1619" s="17" t="s">
        <v>42</v>
      </c>
      <c r="D1619" s="17" t="s">
        <v>36</v>
      </c>
      <c r="E1619" s="17" t="s">
        <v>43</v>
      </c>
      <c r="F1619" s="31" t="str">
        <f>VLOOKUP(G1619,'Policy Type'!$A:$B,2,FALSE)</f>
        <v>P&amp;C</v>
      </c>
      <c r="G1619" s="17" t="s">
        <v>44</v>
      </c>
      <c r="H1619" s="32">
        <v>45266</v>
      </c>
      <c r="I1619" s="32">
        <v>45631</v>
      </c>
      <c r="J1619" s="34">
        <v>14200</v>
      </c>
      <c r="K1619" s="34">
        <f t="shared" si="422"/>
        <v>2556</v>
      </c>
      <c r="L1619" s="34">
        <f t="shared" si="423"/>
        <v>16756</v>
      </c>
      <c r="M1619" s="17">
        <f>L1619*0.2</f>
        <v>3351.2</v>
      </c>
      <c r="N1619" s="17" t="s">
        <v>39</v>
      </c>
      <c r="O1619" s="35" t="s">
        <v>49</v>
      </c>
      <c r="P1619" s="36" t="str">
        <f t="shared" si="424"/>
        <v>New Client</v>
      </c>
      <c r="Q1619" s="39" t="str">
        <f t="shared" si="4"/>
        <v>No</v>
      </c>
      <c r="R1619" s="40" t="str">
        <f t="shared" si="5"/>
        <v/>
      </c>
    </row>
    <row r="1620" ht="14.25" customHeight="1" spans="1:18">
      <c r="A1620" s="30" t="s">
        <v>1645</v>
      </c>
      <c r="B1620" s="17">
        <v>1181</v>
      </c>
      <c r="C1620" s="17" t="s">
        <v>42</v>
      </c>
      <c r="D1620" s="17" t="s">
        <v>36</v>
      </c>
      <c r="E1620" s="17" t="s">
        <v>132</v>
      </c>
      <c r="F1620" s="31" t="str">
        <f>VLOOKUP(G1620,'Policy Type'!$A:$B,2,FALSE)</f>
        <v>Others</v>
      </c>
      <c r="G1620" s="17" t="s">
        <v>212</v>
      </c>
      <c r="H1620" s="32">
        <v>45266</v>
      </c>
      <c r="I1620" s="32">
        <v>45631</v>
      </c>
      <c r="J1620" s="34">
        <v>346900</v>
      </c>
      <c r="K1620" s="34">
        <f t="shared" si="422"/>
        <v>62442</v>
      </c>
      <c r="L1620" s="34">
        <f t="shared" si="423"/>
        <v>409342</v>
      </c>
      <c r="M1620" s="17">
        <f>L1620*0.15</f>
        <v>61401.3</v>
      </c>
      <c r="N1620" s="17" t="s">
        <v>39</v>
      </c>
      <c r="O1620" s="35" t="s">
        <v>49</v>
      </c>
      <c r="P1620" s="36" t="str">
        <f t="shared" si="424"/>
        <v>Old Client</v>
      </c>
      <c r="Q1620" s="39" t="str">
        <f t="shared" si="4"/>
        <v>Yes</v>
      </c>
      <c r="R1620" s="40" t="str">
        <f t="shared" si="5"/>
        <v>Cross-Sold</v>
      </c>
    </row>
    <row r="1621" ht="14.25" customHeight="1" spans="1:18">
      <c r="A1621" s="30" t="s">
        <v>1646</v>
      </c>
      <c r="B1621" s="17">
        <v>1181</v>
      </c>
      <c r="C1621" s="17" t="s">
        <v>46</v>
      </c>
      <c r="D1621" s="17" t="s">
        <v>76</v>
      </c>
      <c r="E1621" s="17" t="s">
        <v>780</v>
      </c>
      <c r="F1621" s="31" t="str">
        <f>VLOOKUP(G1621,'Policy Type'!$A:$B,2,FALSE)</f>
        <v>Liability</v>
      </c>
      <c r="G1621" s="17" t="s">
        <v>38</v>
      </c>
      <c r="H1621" s="32">
        <v>45266</v>
      </c>
      <c r="I1621" s="32">
        <v>45296</v>
      </c>
      <c r="J1621" s="34">
        <v>69700</v>
      </c>
      <c r="K1621" s="34">
        <f t="shared" si="422"/>
        <v>12546</v>
      </c>
      <c r="L1621" s="34">
        <f t="shared" si="423"/>
        <v>82246</v>
      </c>
      <c r="M1621" s="17">
        <f t="shared" ref="M1621:M1622" si="437">L1621*0.05</f>
        <v>4112.3</v>
      </c>
      <c r="N1621" s="17" t="s">
        <v>39</v>
      </c>
      <c r="O1621" s="35" t="s">
        <v>49</v>
      </c>
      <c r="P1621" s="36" t="str">
        <f t="shared" si="424"/>
        <v>Old Client</v>
      </c>
      <c r="Q1621" s="39" t="str">
        <f t="shared" si="4"/>
        <v>Yes</v>
      </c>
      <c r="R1621" s="40" t="str">
        <f t="shared" si="5"/>
        <v/>
      </c>
    </row>
    <row r="1622" ht="14.25" customHeight="1" spans="1:18">
      <c r="A1622" s="30" t="s">
        <v>1647</v>
      </c>
      <c r="B1622" s="17">
        <v>1182</v>
      </c>
      <c r="C1622" s="17" t="s">
        <v>46</v>
      </c>
      <c r="D1622" s="17" t="s">
        <v>76</v>
      </c>
      <c r="E1622" s="17" t="s">
        <v>382</v>
      </c>
      <c r="F1622" s="31" t="str">
        <f>VLOOKUP(G1622,'Policy Type'!$A:$B,2,FALSE)</f>
        <v>Liability</v>
      </c>
      <c r="G1622" s="17" t="s">
        <v>101</v>
      </c>
      <c r="H1622" s="32">
        <v>45268</v>
      </c>
      <c r="I1622" s="32">
        <v>45633</v>
      </c>
      <c r="J1622" s="34">
        <v>7434000</v>
      </c>
      <c r="K1622" s="34">
        <f t="shared" si="422"/>
        <v>1338120</v>
      </c>
      <c r="L1622" s="34">
        <f t="shared" si="423"/>
        <v>8772120</v>
      </c>
      <c r="M1622" s="17">
        <f t="shared" si="437"/>
        <v>438606</v>
      </c>
      <c r="N1622" s="17" t="s">
        <v>39</v>
      </c>
      <c r="O1622" s="35" t="s">
        <v>49</v>
      </c>
      <c r="P1622" s="36" t="str">
        <f t="shared" si="424"/>
        <v>New Client</v>
      </c>
      <c r="Q1622" s="39" t="str">
        <f t="shared" si="4"/>
        <v>Yes</v>
      </c>
      <c r="R1622" s="40" t="str">
        <f t="shared" si="5"/>
        <v/>
      </c>
    </row>
    <row r="1623" ht="14.25" customHeight="1" spans="1:18">
      <c r="A1623" s="30" t="s">
        <v>1648</v>
      </c>
      <c r="B1623" s="17">
        <v>1183</v>
      </c>
      <c r="C1623" s="17" t="s">
        <v>57</v>
      </c>
      <c r="D1623" s="17" t="s">
        <v>36</v>
      </c>
      <c r="E1623" s="17" t="s">
        <v>221</v>
      </c>
      <c r="F1623" s="31" t="str">
        <f>VLOOKUP(G1623,'Policy Type'!$A:$B,2,FALSE)</f>
        <v>Liability</v>
      </c>
      <c r="G1623" s="17" t="s">
        <v>94</v>
      </c>
      <c r="H1623" s="32">
        <v>45265</v>
      </c>
      <c r="I1623" s="32">
        <v>45630</v>
      </c>
      <c r="J1623" s="34">
        <v>590000</v>
      </c>
      <c r="K1623" s="34">
        <f t="shared" si="422"/>
        <v>106200</v>
      </c>
      <c r="L1623" s="34">
        <f t="shared" si="423"/>
        <v>696200</v>
      </c>
      <c r="M1623" s="17">
        <f t="shared" ref="M1623:M1624" si="438">L1623*0.2</f>
        <v>139240</v>
      </c>
      <c r="N1623" s="17" t="s">
        <v>39</v>
      </c>
      <c r="O1623" s="35" t="s">
        <v>49</v>
      </c>
      <c r="P1623" s="36" t="str">
        <f t="shared" si="424"/>
        <v>Old Client</v>
      </c>
      <c r="Q1623" s="39" t="str">
        <f t="shared" si="4"/>
        <v>Yes</v>
      </c>
      <c r="R1623" s="40" t="str">
        <f t="shared" si="5"/>
        <v/>
      </c>
    </row>
    <row r="1624" ht="14.25" customHeight="1" spans="1:18">
      <c r="A1624" s="30" t="s">
        <v>1649</v>
      </c>
      <c r="B1624" s="17">
        <v>1158</v>
      </c>
      <c r="C1624" s="17" t="s">
        <v>42</v>
      </c>
      <c r="D1624" s="17" t="s">
        <v>36</v>
      </c>
      <c r="E1624" s="17" t="s">
        <v>37</v>
      </c>
      <c r="F1624" s="31" t="str">
        <f>VLOOKUP(G1624,'Policy Type'!$A:$B,2,FALSE)</f>
        <v>Liability</v>
      </c>
      <c r="G1624" s="17" t="s">
        <v>38</v>
      </c>
      <c r="H1624" s="32">
        <v>45267</v>
      </c>
      <c r="I1624" s="32">
        <v>45297</v>
      </c>
      <c r="J1624" s="34">
        <v>61000</v>
      </c>
      <c r="K1624" s="34">
        <f t="shared" si="422"/>
        <v>10980</v>
      </c>
      <c r="L1624" s="34">
        <f t="shared" si="423"/>
        <v>71980</v>
      </c>
      <c r="M1624" s="17">
        <f t="shared" si="438"/>
        <v>14396</v>
      </c>
      <c r="N1624" s="17" t="s">
        <v>39</v>
      </c>
      <c r="O1624" s="35" t="s">
        <v>49</v>
      </c>
      <c r="P1624" s="36" t="str">
        <f t="shared" si="424"/>
        <v>Old Client</v>
      </c>
      <c r="Q1624" s="39" t="str">
        <f t="shared" si="4"/>
        <v>Yes</v>
      </c>
      <c r="R1624" s="40" t="str">
        <f t="shared" si="5"/>
        <v/>
      </c>
    </row>
    <row r="1625" ht="14.25" customHeight="1" spans="1:18">
      <c r="A1625" s="30" t="s">
        <v>1650</v>
      </c>
      <c r="B1625" s="17">
        <v>1184</v>
      </c>
      <c r="C1625" s="17" t="s">
        <v>42</v>
      </c>
      <c r="D1625" s="17" t="s">
        <v>36</v>
      </c>
      <c r="E1625" s="17" t="s">
        <v>91</v>
      </c>
      <c r="F1625" s="31" t="str">
        <f>VLOOKUP(G1625,'Policy Type'!$A:$B,2,FALSE)</f>
        <v>Others</v>
      </c>
      <c r="G1625" s="17" t="s">
        <v>135</v>
      </c>
      <c r="H1625" s="32">
        <v>45268</v>
      </c>
      <c r="I1625" s="32">
        <v>45633</v>
      </c>
      <c r="J1625" s="34">
        <v>387600</v>
      </c>
      <c r="K1625" s="34">
        <f t="shared" si="422"/>
        <v>69768</v>
      </c>
      <c r="L1625" s="34">
        <f t="shared" si="423"/>
        <v>457368</v>
      </c>
      <c r="M1625" s="17">
        <f>L1625*0.15</f>
        <v>68605.2</v>
      </c>
      <c r="N1625" s="17" t="s">
        <v>39</v>
      </c>
      <c r="O1625" s="35" t="s">
        <v>49</v>
      </c>
      <c r="P1625" s="36" t="str">
        <f t="shared" si="424"/>
        <v>New Client</v>
      </c>
      <c r="Q1625" s="39" t="str">
        <f t="shared" si="4"/>
        <v>No</v>
      </c>
      <c r="R1625" s="40" t="str">
        <f t="shared" si="5"/>
        <v/>
      </c>
    </row>
    <row r="1626" ht="14.25" customHeight="1" spans="1:18">
      <c r="A1626" s="30" t="s">
        <v>1651</v>
      </c>
      <c r="B1626" s="17">
        <v>1185</v>
      </c>
      <c r="C1626" s="17" t="s">
        <v>57</v>
      </c>
      <c r="D1626" s="17" t="s">
        <v>36</v>
      </c>
      <c r="E1626" s="17" t="s">
        <v>37</v>
      </c>
      <c r="F1626" s="31" t="str">
        <f>VLOOKUP(G1626,'Policy Type'!$A:$B,2,FALSE)</f>
        <v>Liability</v>
      </c>
      <c r="G1626" s="17" t="s">
        <v>38</v>
      </c>
      <c r="H1626" s="32">
        <v>45268</v>
      </c>
      <c r="I1626" s="32">
        <v>45298</v>
      </c>
      <c r="J1626" s="34">
        <v>86100</v>
      </c>
      <c r="K1626" s="34">
        <f t="shared" si="422"/>
        <v>15498</v>
      </c>
      <c r="L1626" s="34">
        <f t="shared" si="423"/>
        <v>101598</v>
      </c>
      <c r="M1626" s="17">
        <f t="shared" ref="M1626:M1630" si="439">L1626*0.2</f>
        <v>20319.6</v>
      </c>
      <c r="N1626" s="17" t="s">
        <v>39</v>
      </c>
      <c r="O1626" s="35" t="s">
        <v>49</v>
      </c>
      <c r="P1626" s="36" t="str">
        <f t="shared" si="424"/>
        <v>New Client</v>
      </c>
      <c r="Q1626" s="39" t="str">
        <f t="shared" si="4"/>
        <v>Yes</v>
      </c>
      <c r="R1626" s="40" t="str">
        <f t="shared" si="5"/>
        <v/>
      </c>
    </row>
    <row r="1627" ht="14.25" customHeight="1" spans="1:18">
      <c r="A1627" s="30" t="s">
        <v>1652</v>
      </c>
      <c r="B1627" s="17">
        <v>1186</v>
      </c>
      <c r="C1627" s="17" t="s">
        <v>57</v>
      </c>
      <c r="D1627" s="17" t="s">
        <v>36</v>
      </c>
      <c r="E1627" s="17" t="s">
        <v>37</v>
      </c>
      <c r="F1627" s="31" t="str">
        <f>VLOOKUP(G1627,'Policy Type'!$A:$B,2,FALSE)</f>
        <v>Liability</v>
      </c>
      <c r="G1627" s="17" t="s">
        <v>38</v>
      </c>
      <c r="H1627" s="32">
        <v>45268</v>
      </c>
      <c r="I1627" s="32">
        <v>45298</v>
      </c>
      <c r="J1627" s="34">
        <v>103300</v>
      </c>
      <c r="K1627" s="34">
        <f t="shared" si="422"/>
        <v>18594</v>
      </c>
      <c r="L1627" s="34">
        <f t="shared" si="423"/>
        <v>121894</v>
      </c>
      <c r="M1627" s="17">
        <f t="shared" si="439"/>
        <v>24378.8</v>
      </c>
      <c r="N1627" s="17" t="s">
        <v>39</v>
      </c>
      <c r="O1627" s="35" t="s">
        <v>49</v>
      </c>
      <c r="P1627" s="36" t="str">
        <f t="shared" si="424"/>
        <v>New Client</v>
      </c>
      <c r="Q1627" s="39" t="str">
        <f t="shared" si="4"/>
        <v>Yes</v>
      </c>
      <c r="R1627" s="40" t="str">
        <f t="shared" si="5"/>
        <v/>
      </c>
    </row>
    <row r="1628" ht="14.25" customHeight="1" spans="1:18">
      <c r="A1628" s="30" t="s">
        <v>1653</v>
      </c>
      <c r="B1628" s="17">
        <v>1187</v>
      </c>
      <c r="C1628" s="17" t="s">
        <v>42</v>
      </c>
      <c r="D1628" s="17" t="s">
        <v>36</v>
      </c>
      <c r="E1628" s="17" t="s">
        <v>37</v>
      </c>
      <c r="F1628" s="31" t="str">
        <f>VLOOKUP(G1628,'Policy Type'!$A:$B,2,FALSE)</f>
        <v>Liability</v>
      </c>
      <c r="G1628" s="17" t="s">
        <v>38</v>
      </c>
      <c r="H1628" s="32">
        <v>45268</v>
      </c>
      <c r="I1628" s="32">
        <v>45633</v>
      </c>
      <c r="J1628" s="34">
        <v>208500</v>
      </c>
      <c r="K1628" s="34">
        <f t="shared" si="422"/>
        <v>37530</v>
      </c>
      <c r="L1628" s="34">
        <f t="shared" si="423"/>
        <v>246030</v>
      </c>
      <c r="M1628" s="17">
        <f t="shared" si="439"/>
        <v>49206</v>
      </c>
      <c r="N1628" s="17" t="s">
        <v>39</v>
      </c>
      <c r="O1628" s="35" t="s">
        <v>49</v>
      </c>
      <c r="P1628" s="36" t="str">
        <f t="shared" si="424"/>
        <v>New Client</v>
      </c>
      <c r="Q1628" s="39" t="str">
        <f t="shared" si="4"/>
        <v>Yes</v>
      </c>
      <c r="R1628" s="40" t="str">
        <f t="shared" si="5"/>
        <v/>
      </c>
    </row>
    <row r="1629" ht="14.25" customHeight="1" spans="1:18">
      <c r="A1629" s="30" t="s">
        <v>1654</v>
      </c>
      <c r="B1629" s="17">
        <v>1188</v>
      </c>
      <c r="C1629" s="17" t="s">
        <v>42</v>
      </c>
      <c r="D1629" s="17" t="s">
        <v>36</v>
      </c>
      <c r="E1629" s="17" t="s">
        <v>780</v>
      </c>
      <c r="F1629" s="31" t="str">
        <f>VLOOKUP(G1629,'Policy Type'!$A:$B,2,FALSE)</f>
        <v>Liability</v>
      </c>
      <c r="G1629" s="17" t="s">
        <v>38</v>
      </c>
      <c r="H1629" s="32">
        <v>45268</v>
      </c>
      <c r="I1629" s="32">
        <v>45633</v>
      </c>
      <c r="J1629" s="34">
        <v>385800</v>
      </c>
      <c r="K1629" s="34">
        <f t="shared" si="422"/>
        <v>69444</v>
      </c>
      <c r="L1629" s="34">
        <f t="shared" si="423"/>
        <v>455244</v>
      </c>
      <c r="M1629" s="17">
        <f t="shared" si="439"/>
        <v>91048.8</v>
      </c>
      <c r="N1629" s="17" t="s">
        <v>39</v>
      </c>
      <c r="O1629" s="35" t="s">
        <v>49</v>
      </c>
      <c r="P1629" s="36" t="str">
        <f t="shared" si="424"/>
        <v>New Client</v>
      </c>
      <c r="Q1629" s="39" t="str">
        <f t="shared" si="4"/>
        <v>Yes</v>
      </c>
      <c r="R1629" s="40" t="str">
        <f t="shared" si="5"/>
        <v/>
      </c>
    </row>
    <row r="1630" ht="14.25" customHeight="1" spans="1:18">
      <c r="A1630" s="30" t="s">
        <v>1655</v>
      </c>
      <c r="B1630" s="17">
        <v>1189</v>
      </c>
      <c r="C1630" s="17" t="s">
        <v>35</v>
      </c>
      <c r="D1630" s="17" t="s">
        <v>36</v>
      </c>
      <c r="E1630" s="17" t="s">
        <v>780</v>
      </c>
      <c r="F1630" s="31" t="str">
        <f>VLOOKUP(G1630,'Policy Type'!$A:$B,2,FALSE)</f>
        <v>Liability</v>
      </c>
      <c r="G1630" s="17" t="s">
        <v>38</v>
      </c>
      <c r="H1630" s="32">
        <v>45268</v>
      </c>
      <c r="I1630" s="32">
        <v>45358</v>
      </c>
      <c r="J1630" s="34">
        <v>252200</v>
      </c>
      <c r="K1630" s="34">
        <f t="shared" si="422"/>
        <v>45396</v>
      </c>
      <c r="L1630" s="34">
        <f t="shared" si="423"/>
        <v>297596</v>
      </c>
      <c r="M1630" s="17">
        <f t="shared" si="439"/>
        <v>59519.2</v>
      </c>
      <c r="N1630" s="17" t="s">
        <v>39</v>
      </c>
      <c r="O1630" s="35" t="s">
        <v>49</v>
      </c>
      <c r="P1630" s="36" t="str">
        <f t="shared" si="424"/>
        <v>New Client</v>
      </c>
      <c r="Q1630" s="39" t="str">
        <f t="shared" si="4"/>
        <v>Yes</v>
      </c>
      <c r="R1630" s="40" t="str">
        <f t="shared" si="5"/>
        <v/>
      </c>
    </row>
    <row r="1631" ht="14.25" customHeight="1" spans="1:18">
      <c r="A1631" s="30" t="s">
        <v>1656</v>
      </c>
      <c r="B1631" s="17">
        <v>1190</v>
      </c>
      <c r="C1631" s="17" t="s">
        <v>42</v>
      </c>
      <c r="D1631" s="17" t="s">
        <v>36</v>
      </c>
      <c r="E1631" s="17" t="s">
        <v>1632</v>
      </c>
      <c r="F1631" s="31" t="str">
        <f>VLOOKUP(G1631,'Policy Type'!$A:$B,2,FALSE)</f>
        <v>Others</v>
      </c>
      <c r="G1631" s="17" t="s">
        <v>116</v>
      </c>
      <c r="H1631" s="32">
        <v>45269</v>
      </c>
      <c r="I1631" s="32">
        <v>45291</v>
      </c>
      <c r="J1631" s="34">
        <v>15000000</v>
      </c>
      <c r="K1631" s="34">
        <f t="shared" si="422"/>
        <v>2700000</v>
      </c>
      <c r="L1631" s="34">
        <f t="shared" si="423"/>
        <v>17700000</v>
      </c>
      <c r="M1631" s="17">
        <f>L1631*0.15</f>
        <v>2655000</v>
      </c>
      <c r="N1631" s="17" t="s">
        <v>39</v>
      </c>
      <c r="O1631" s="35" t="s">
        <v>49</v>
      </c>
      <c r="P1631" s="36" t="str">
        <f t="shared" si="424"/>
        <v>New Client</v>
      </c>
      <c r="Q1631" s="39" t="str">
        <f t="shared" si="4"/>
        <v>No</v>
      </c>
      <c r="R1631" s="40" t="str">
        <f t="shared" si="5"/>
        <v/>
      </c>
    </row>
    <row r="1632" ht="14.25" customHeight="1" spans="1:18">
      <c r="A1632" s="30" t="s">
        <v>1657</v>
      </c>
      <c r="B1632" s="17">
        <v>1191</v>
      </c>
      <c r="C1632" s="17" t="s">
        <v>42</v>
      </c>
      <c r="D1632" s="17" t="s">
        <v>36</v>
      </c>
      <c r="E1632" s="17" t="s">
        <v>43</v>
      </c>
      <c r="F1632" s="31" t="str">
        <f>VLOOKUP(G1632,'Policy Type'!$A:$B,2,FALSE)</f>
        <v>P&amp;C</v>
      </c>
      <c r="G1632" s="17" t="s">
        <v>55</v>
      </c>
      <c r="H1632" s="32">
        <v>45278</v>
      </c>
      <c r="I1632" s="32">
        <v>45643</v>
      </c>
      <c r="J1632" s="34">
        <v>144078</v>
      </c>
      <c r="K1632" s="34">
        <f t="shared" si="422"/>
        <v>25934.04</v>
      </c>
      <c r="L1632" s="34">
        <f t="shared" si="423"/>
        <v>170012.04</v>
      </c>
      <c r="M1632" s="17">
        <f>L1632*0.2</f>
        <v>34002.408</v>
      </c>
      <c r="N1632" s="17" t="s">
        <v>52</v>
      </c>
      <c r="O1632" s="35" t="s">
        <v>53</v>
      </c>
      <c r="P1632" s="36" t="str">
        <f t="shared" si="424"/>
        <v>New Client</v>
      </c>
      <c r="Q1632" s="39" t="str">
        <f t="shared" si="4"/>
        <v>No</v>
      </c>
      <c r="R1632" s="40" t="str">
        <f t="shared" si="5"/>
        <v/>
      </c>
    </row>
    <row r="1633" ht="14.25" customHeight="1" spans="1:18">
      <c r="A1633" s="30" t="s">
        <v>1658</v>
      </c>
      <c r="B1633" s="17">
        <v>1192</v>
      </c>
      <c r="C1633" s="17" t="s">
        <v>42</v>
      </c>
      <c r="D1633" s="17" t="s">
        <v>36</v>
      </c>
      <c r="E1633" s="17" t="s">
        <v>91</v>
      </c>
      <c r="F1633" s="31" t="str">
        <f>VLOOKUP(G1633,'Policy Type'!$A:$B,2,FALSE)</f>
        <v>Others</v>
      </c>
      <c r="G1633" s="17" t="s">
        <v>212</v>
      </c>
      <c r="H1633" s="32">
        <v>45271</v>
      </c>
      <c r="I1633" s="32">
        <v>45636</v>
      </c>
      <c r="J1633" s="34">
        <v>151000</v>
      </c>
      <c r="K1633" s="34">
        <f t="shared" si="422"/>
        <v>27180</v>
      </c>
      <c r="L1633" s="34">
        <f t="shared" si="423"/>
        <v>178180</v>
      </c>
      <c r="M1633" s="17">
        <f t="shared" ref="M1633:M1635" si="440">L1633*0.15</f>
        <v>26727</v>
      </c>
      <c r="N1633" s="17" t="s">
        <v>52</v>
      </c>
      <c r="O1633" s="35" t="s">
        <v>49</v>
      </c>
      <c r="P1633" s="36" t="str">
        <f t="shared" si="424"/>
        <v>New Client</v>
      </c>
      <c r="Q1633" s="39" t="str">
        <f t="shared" si="4"/>
        <v>No</v>
      </c>
      <c r="R1633" s="40" t="str">
        <f t="shared" si="5"/>
        <v/>
      </c>
    </row>
    <row r="1634" ht="14.25" customHeight="1" spans="1:18">
      <c r="A1634" s="30" t="s">
        <v>1659</v>
      </c>
      <c r="B1634" s="17">
        <v>1193</v>
      </c>
      <c r="C1634" s="17" t="s">
        <v>42</v>
      </c>
      <c r="D1634" s="17" t="s">
        <v>36</v>
      </c>
      <c r="E1634" s="17" t="s">
        <v>91</v>
      </c>
      <c r="F1634" s="31" t="str">
        <f>VLOOKUP(G1634,'Policy Type'!$A:$B,2,FALSE)</f>
        <v>Others</v>
      </c>
      <c r="G1634" s="17" t="s">
        <v>212</v>
      </c>
      <c r="H1634" s="32">
        <v>45271</v>
      </c>
      <c r="I1634" s="32">
        <v>45636</v>
      </c>
      <c r="J1634" s="34">
        <v>92000</v>
      </c>
      <c r="K1634" s="34">
        <f t="shared" si="422"/>
        <v>16560</v>
      </c>
      <c r="L1634" s="34">
        <f t="shared" si="423"/>
        <v>108560</v>
      </c>
      <c r="M1634" s="17">
        <f t="shared" si="440"/>
        <v>16284</v>
      </c>
      <c r="N1634" s="17" t="s">
        <v>52</v>
      </c>
      <c r="O1634" s="35" t="s">
        <v>49</v>
      </c>
      <c r="P1634" s="36" t="str">
        <f t="shared" si="424"/>
        <v>New Client</v>
      </c>
      <c r="Q1634" s="39" t="str">
        <f t="shared" si="4"/>
        <v>No</v>
      </c>
      <c r="R1634" s="40" t="str">
        <f t="shared" si="5"/>
        <v/>
      </c>
    </row>
    <row r="1635" ht="14.25" customHeight="1" spans="1:18">
      <c r="A1635" s="30" t="s">
        <v>1660</v>
      </c>
      <c r="B1635" s="17">
        <v>1194</v>
      </c>
      <c r="C1635" s="17" t="s">
        <v>35</v>
      </c>
      <c r="D1635" s="17" t="s">
        <v>36</v>
      </c>
      <c r="E1635" s="17" t="s">
        <v>91</v>
      </c>
      <c r="F1635" s="31" t="str">
        <f>VLOOKUP(G1635,'Policy Type'!$A:$B,2,FALSE)</f>
        <v>Others</v>
      </c>
      <c r="G1635" s="17" t="s">
        <v>212</v>
      </c>
      <c r="H1635" s="32">
        <v>45271</v>
      </c>
      <c r="I1635" s="32">
        <v>45636</v>
      </c>
      <c r="J1635" s="34">
        <v>92000</v>
      </c>
      <c r="K1635" s="34">
        <f t="shared" si="422"/>
        <v>16560</v>
      </c>
      <c r="L1635" s="34">
        <f t="shared" si="423"/>
        <v>108560</v>
      </c>
      <c r="M1635" s="17">
        <f t="shared" si="440"/>
        <v>16284</v>
      </c>
      <c r="N1635" s="17" t="s">
        <v>52</v>
      </c>
      <c r="O1635" s="35" t="s">
        <v>49</v>
      </c>
      <c r="P1635" s="36" t="str">
        <f t="shared" si="424"/>
        <v>Old Client</v>
      </c>
      <c r="Q1635" s="39" t="str">
        <f t="shared" si="4"/>
        <v>No</v>
      </c>
      <c r="R1635" s="40" t="str">
        <f t="shared" si="5"/>
        <v/>
      </c>
    </row>
    <row r="1636" ht="14.25" customHeight="1" spans="1:18">
      <c r="A1636" s="30" t="s">
        <v>1661</v>
      </c>
      <c r="B1636" s="17">
        <v>1195</v>
      </c>
      <c r="C1636" s="17" t="s">
        <v>46</v>
      </c>
      <c r="D1636" s="17" t="s">
        <v>76</v>
      </c>
      <c r="E1636" s="17" t="s">
        <v>43</v>
      </c>
      <c r="F1636" s="31" t="str">
        <f>VLOOKUP(G1636,'Policy Type'!$A:$B,2,FALSE)</f>
        <v>P&amp;C</v>
      </c>
      <c r="G1636" s="17" t="s">
        <v>55</v>
      </c>
      <c r="H1636" s="32">
        <v>45271</v>
      </c>
      <c r="I1636" s="32">
        <v>45636</v>
      </c>
      <c r="J1636" s="34">
        <v>459492</v>
      </c>
      <c r="K1636" s="34">
        <f t="shared" si="422"/>
        <v>82708.56</v>
      </c>
      <c r="L1636" s="34">
        <f t="shared" si="423"/>
        <v>542200.56</v>
      </c>
      <c r="M1636" s="17">
        <f>L1636*0.05</f>
        <v>27110.028</v>
      </c>
      <c r="N1636" s="17" t="s">
        <v>39</v>
      </c>
      <c r="O1636" s="35" t="s">
        <v>49</v>
      </c>
      <c r="P1636" s="36" t="str">
        <f t="shared" si="424"/>
        <v>New Client</v>
      </c>
      <c r="Q1636" s="39" t="str">
        <f t="shared" si="4"/>
        <v>No</v>
      </c>
      <c r="R1636" s="40" t="str">
        <f t="shared" si="5"/>
        <v/>
      </c>
    </row>
    <row r="1637" ht="14.25" customHeight="1" spans="1:18">
      <c r="A1637" s="30" t="s">
        <v>1662</v>
      </c>
      <c r="B1637" s="17">
        <v>1194</v>
      </c>
      <c r="C1637" s="17" t="s">
        <v>57</v>
      </c>
      <c r="D1637" s="17" t="s">
        <v>36</v>
      </c>
      <c r="E1637" s="17" t="s">
        <v>43</v>
      </c>
      <c r="F1637" s="31" t="str">
        <f>VLOOKUP(G1637,'Policy Type'!$A:$B,2,FALSE)</f>
        <v>P&amp;C</v>
      </c>
      <c r="G1637" s="17" t="s">
        <v>55</v>
      </c>
      <c r="H1637" s="32">
        <v>45285</v>
      </c>
      <c r="I1637" s="32">
        <v>45650</v>
      </c>
      <c r="J1637" s="34">
        <v>99946</v>
      </c>
      <c r="K1637" s="34">
        <f t="shared" si="422"/>
        <v>17990.28</v>
      </c>
      <c r="L1637" s="34">
        <f t="shared" si="423"/>
        <v>117936.28</v>
      </c>
      <c r="M1637" s="17">
        <f>L1637*0.2</f>
        <v>23587.256</v>
      </c>
      <c r="N1637" s="17" t="s">
        <v>39</v>
      </c>
      <c r="O1637" s="35" t="s">
        <v>53</v>
      </c>
      <c r="P1637" s="36" t="str">
        <f t="shared" si="424"/>
        <v>Old Client</v>
      </c>
      <c r="Q1637" s="39" t="str">
        <f t="shared" si="4"/>
        <v>No</v>
      </c>
      <c r="R1637" s="40" t="str">
        <f t="shared" si="5"/>
        <v/>
      </c>
    </row>
    <row r="1638" ht="14.25" customHeight="1" spans="1:18">
      <c r="A1638" s="30" t="s">
        <v>1663</v>
      </c>
      <c r="B1638" s="17">
        <v>1196</v>
      </c>
      <c r="C1638" s="17" t="s">
        <v>46</v>
      </c>
      <c r="D1638" s="17" t="s">
        <v>76</v>
      </c>
      <c r="E1638" s="17" t="s">
        <v>780</v>
      </c>
      <c r="F1638" s="31" t="str">
        <f>VLOOKUP(G1638,'Policy Type'!$A:$B,2,FALSE)</f>
        <v>Liability</v>
      </c>
      <c r="G1638" s="17" t="s">
        <v>38</v>
      </c>
      <c r="H1638" s="32">
        <v>45272</v>
      </c>
      <c r="I1638" s="32">
        <v>45302</v>
      </c>
      <c r="J1638" s="34">
        <v>116500</v>
      </c>
      <c r="K1638" s="34">
        <f t="shared" si="422"/>
        <v>20970</v>
      </c>
      <c r="L1638" s="34">
        <f t="shared" si="423"/>
        <v>137470</v>
      </c>
      <c r="M1638" s="17">
        <f>L1638*0.05</f>
        <v>6873.5</v>
      </c>
      <c r="N1638" s="17" t="s">
        <v>39</v>
      </c>
      <c r="O1638" s="35" t="s">
        <v>49</v>
      </c>
      <c r="P1638" s="36" t="str">
        <f t="shared" si="424"/>
        <v>New Client</v>
      </c>
      <c r="Q1638" s="39" t="str">
        <f t="shared" si="4"/>
        <v>Yes</v>
      </c>
      <c r="R1638" s="40" t="str">
        <f t="shared" si="5"/>
        <v/>
      </c>
    </row>
    <row r="1639" ht="14.25" customHeight="1" spans="1:18">
      <c r="A1639" s="30" t="s">
        <v>1664</v>
      </c>
      <c r="B1639" s="17">
        <v>1197</v>
      </c>
      <c r="C1639" s="17" t="s">
        <v>35</v>
      </c>
      <c r="D1639" s="17" t="s">
        <v>36</v>
      </c>
      <c r="E1639" s="17" t="s">
        <v>780</v>
      </c>
      <c r="F1639" s="31" t="str">
        <f>VLOOKUP(G1639,'Policy Type'!$A:$B,2,FALSE)</f>
        <v>Liability</v>
      </c>
      <c r="G1639" s="17" t="s">
        <v>38</v>
      </c>
      <c r="H1639" s="32">
        <v>45273</v>
      </c>
      <c r="I1639" s="32">
        <v>45334</v>
      </c>
      <c r="J1639" s="34">
        <v>68900</v>
      </c>
      <c r="K1639" s="34">
        <f t="shared" si="422"/>
        <v>12402</v>
      </c>
      <c r="L1639" s="34">
        <f t="shared" si="423"/>
        <v>81302</v>
      </c>
      <c r="M1639" s="17">
        <f>L1639*0.2</f>
        <v>16260.4</v>
      </c>
      <c r="N1639" s="17" t="s">
        <v>39</v>
      </c>
      <c r="O1639" s="35" t="s">
        <v>49</v>
      </c>
      <c r="P1639" s="36" t="str">
        <f t="shared" si="424"/>
        <v>New Client</v>
      </c>
      <c r="Q1639" s="39" t="str">
        <f t="shared" si="4"/>
        <v>Yes</v>
      </c>
      <c r="R1639" s="40" t="str">
        <f t="shared" si="5"/>
        <v/>
      </c>
    </row>
    <row r="1640" ht="14.25" customHeight="1" spans="1:18">
      <c r="A1640" s="30" t="s">
        <v>1665</v>
      </c>
      <c r="B1640" s="17">
        <v>1198</v>
      </c>
      <c r="C1640" s="17" t="s">
        <v>35</v>
      </c>
      <c r="D1640" s="17" t="s">
        <v>36</v>
      </c>
      <c r="E1640" s="17" t="s">
        <v>60</v>
      </c>
      <c r="F1640" s="31" t="str">
        <f>VLOOKUP(G1640,'Policy Type'!$A:$B,2,FALSE)</f>
        <v>Others</v>
      </c>
      <c r="G1640" s="17" t="s">
        <v>170</v>
      </c>
      <c r="H1640" s="32">
        <v>45274</v>
      </c>
      <c r="I1640" s="32">
        <v>45639</v>
      </c>
      <c r="J1640" s="34">
        <v>1114600</v>
      </c>
      <c r="K1640" s="34">
        <f t="shared" si="422"/>
        <v>200628</v>
      </c>
      <c r="L1640" s="34">
        <f t="shared" si="423"/>
        <v>1315228</v>
      </c>
      <c r="M1640" s="17">
        <f t="shared" ref="M1640:M1642" si="441">L1640*0.15</f>
        <v>197284.2</v>
      </c>
      <c r="N1640" s="17" t="s">
        <v>52</v>
      </c>
      <c r="O1640" s="35" t="s">
        <v>53</v>
      </c>
      <c r="P1640" s="36" t="str">
        <f t="shared" si="424"/>
        <v>New Client</v>
      </c>
      <c r="Q1640" s="39" t="str">
        <f t="shared" si="4"/>
        <v>No</v>
      </c>
      <c r="R1640" s="40" t="str">
        <f t="shared" si="5"/>
        <v/>
      </c>
    </row>
    <row r="1641" ht="14.25" customHeight="1" spans="1:18">
      <c r="A1641" s="30" t="s">
        <v>1666</v>
      </c>
      <c r="B1641" s="17">
        <v>1199</v>
      </c>
      <c r="C1641" s="17" t="s">
        <v>35</v>
      </c>
      <c r="D1641" s="17" t="s">
        <v>36</v>
      </c>
      <c r="E1641" s="17" t="s">
        <v>60</v>
      </c>
      <c r="F1641" s="31" t="str">
        <f>VLOOKUP(G1641,'Policy Type'!$A:$B,2,FALSE)</f>
        <v>Others</v>
      </c>
      <c r="G1641" s="17" t="s">
        <v>170</v>
      </c>
      <c r="H1641" s="32">
        <v>45274</v>
      </c>
      <c r="I1641" s="32">
        <v>45639</v>
      </c>
      <c r="J1641" s="34">
        <v>1216500</v>
      </c>
      <c r="K1641" s="34">
        <f t="shared" si="422"/>
        <v>218970</v>
      </c>
      <c r="L1641" s="34">
        <f t="shared" si="423"/>
        <v>1435470</v>
      </c>
      <c r="M1641" s="17">
        <f t="shared" si="441"/>
        <v>215320.5</v>
      </c>
      <c r="N1641" s="17" t="s">
        <v>52</v>
      </c>
      <c r="O1641" s="35" t="s">
        <v>53</v>
      </c>
      <c r="P1641" s="36" t="str">
        <f t="shared" si="424"/>
        <v>New Client</v>
      </c>
      <c r="Q1641" s="39" t="str">
        <f t="shared" si="4"/>
        <v>No</v>
      </c>
      <c r="R1641" s="40" t="str">
        <f t="shared" si="5"/>
        <v/>
      </c>
    </row>
    <row r="1642" ht="14.25" customHeight="1" spans="1:18">
      <c r="A1642" s="30" t="s">
        <v>1667</v>
      </c>
      <c r="B1642" s="17">
        <v>1200</v>
      </c>
      <c r="C1642" s="17" t="s">
        <v>57</v>
      </c>
      <c r="D1642" s="17" t="s">
        <v>36</v>
      </c>
      <c r="E1642" s="17" t="s">
        <v>132</v>
      </c>
      <c r="F1642" s="31" t="str">
        <f>VLOOKUP(G1642,'Policy Type'!$A:$B,2,FALSE)</f>
        <v>Others</v>
      </c>
      <c r="G1642" s="17" t="s">
        <v>212</v>
      </c>
      <c r="H1642" s="32">
        <v>45274</v>
      </c>
      <c r="I1642" s="32">
        <v>45639</v>
      </c>
      <c r="J1642" s="34">
        <v>478600</v>
      </c>
      <c r="K1642" s="34">
        <f t="shared" si="422"/>
        <v>86148</v>
      </c>
      <c r="L1642" s="34">
        <f t="shared" si="423"/>
        <v>564748</v>
      </c>
      <c r="M1642" s="17">
        <f t="shared" si="441"/>
        <v>84712.2</v>
      </c>
      <c r="N1642" s="17" t="s">
        <v>39</v>
      </c>
      <c r="O1642" s="35" t="s">
        <v>49</v>
      </c>
      <c r="P1642" s="36" t="str">
        <f t="shared" si="424"/>
        <v>New Client</v>
      </c>
      <c r="Q1642" s="39" t="str">
        <f t="shared" si="4"/>
        <v>No</v>
      </c>
      <c r="R1642" s="40" t="str">
        <f t="shared" si="5"/>
        <v/>
      </c>
    </row>
    <row r="1643" ht="14.25" customHeight="1" spans="1:18">
      <c r="A1643" s="30" t="s">
        <v>1668</v>
      </c>
      <c r="B1643" s="17">
        <v>1201</v>
      </c>
      <c r="C1643" s="17" t="s">
        <v>57</v>
      </c>
      <c r="D1643" s="17" t="s">
        <v>36</v>
      </c>
      <c r="E1643" s="17" t="s">
        <v>43</v>
      </c>
      <c r="F1643" s="31" t="str">
        <f>VLOOKUP(G1643,'Policy Type'!$A:$B,2,FALSE)</f>
        <v>P&amp;C</v>
      </c>
      <c r="G1643" s="17" t="s">
        <v>55</v>
      </c>
      <c r="H1643" s="32">
        <v>45274</v>
      </c>
      <c r="I1643" s="32">
        <v>45639</v>
      </c>
      <c r="J1643" s="34">
        <v>459492</v>
      </c>
      <c r="K1643" s="34">
        <f t="shared" si="422"/>
        <v>82708.56</v>
      </c>
      <c r="L1643" s="34">
        <f t="shared" si="423"/>
        <v>542200.56</v>
      </c>
      <c r="M1643" s="17">
        <f t="shared" ref="M1643:M1645" si="442">L1643*0.2</f>
        <v>108440.112</v>
      </c>
      <c r="N1643" s="17" t="s">
        <v>39</v>
      </c>
      <c r="O1643" s="35" t="s">
        <v>49</v>
      </c>
      <c r="P1643" s="36" t="str">
        <f t="shared" si="424"/>
        <v>New Client</v>
      </c>
      <c r="Q1643" s="39" t="str">
        <f t="shared" si="4"/>
        <v>No</v>
      </c>
      <c r="R1643" s="40" t="str">
        <f t="shared" si="5"/>
        <v/>
      </c>
    </row>
    <row r="1644" ht="14.25" customHeight="1" spans="1:18">
      <c r="A1644" s="30" t="s">
        <v>1669</v>
      </c>
      <c r="B1644" s="17">
        <v>1202</v>
      </c>
      <c r="C1644" s="17" t="s">
        <v>57</v>
      </c>
      <c r="D1644" s="17" t="s">
        <v>36</v>
      </c>
      <c r="E1644" s="17" t="s">
        <v>43</v>
      </c>
      <c r="F1644" s="31" t="str">
        <f>VLOOKUP(G1644,'Policy Type'!$A:$B,2,FALSE)</f>
        <v>P&amp;C</v>
      </c>
      <c r="G1644" s="17" t="s">
        <v>55</v>
      </c>
      <c r="H1644" s="32">
        <v>45274</v>
      </c>
      <c r="I1644" s="32">
        <v>45639</v>
      </c>
      <c r="J1644" s="34">
        <v>459492</v>
      </c>
      <c r="K1644" s="34">
        <f t="shared" si="422"/>
        <v>82708.56</v>
      </c>
      <c r="L1644" s="34">
        <f t="shared" si="423"/>
        <v>542200.56</v>
      </c>
      <c r="M1644" s="17">
        <f t="shared" si="442"/>
        <v>108440.112</v>
      </c>
      <c r="N1644" s="17" t="s">
        <v>39</v>
      </c>
      <c r="O1644" s="35" t="s">
        <v>49</v>
      </c>
      <c r="P1644" s="36" t="str">
        <f t="shared" si="424"/>
        <v>New Client</v>
      </c>
      <c r="Q1644" s="39" t="str">
        <f t="shared" si="4"/>
        <v>No</v>
      </c>
      <c r="R1644" s="40" t="str">
        <f t="shared" si="5"/>
        <v/>
      </c>
    </row>
    <row r="1645" ht="14.25" customHeight="1" spans="1:18">
      <c r="A1645" s="30" t="s">
        <v>1670</v>
      </c>
      <c r="B1645" s="17">
        <v>1203</v>
      </c>
      <c r="C1645" s="17" t="s">
        <v>35</v>
      </c>
      <c r="D1645" s="17" t="s">
        <v>36</v>
      </c>
      <c r="E1645" s="17" t="s">
        <v>37</v>
      </c>
      <c r="F1645" s="31" t="str">
        <f>VLOOKUP(G1645,'Policy Type'!$A:$B,2,FALSE)</f>
        <v>Liability</v>
      </c>
      <c r="G1645" s="17" t="s">
        <v>38</v>
      </c>
      <c r="H1645" s="32">
        <v>45274</v>
      </c>
      <c r="I1645" s="32">
        <v>45364</v>
      </c>
      <c r="J1645" s="34">
        <v>70700</v>
      </c>
      <c r="K1645" s="34">
        <f t="shared" si="422"/>
        <v>12726</v>
      </c>
      <c r="L1645" s="34">
        <f t="shared" si="423"/>
        <v>83426</v>
      </c>
      <c r="M1645" s="17">
        <f t="shared" si="442"/>
        <v>16685.2</v>
      </c>
      <c r="N1645" s="17" t="s">
        <v>39</v>
      </c>
      <c r="O1645" s="35" t="s">
        <v>49</v>
      </c>
      <c r="P1645" s="36" t="str">
        <f t="shared" si="424"/>
        <v>New Client</v>
      </c>
      <c r="Q1645" s="39" t="str">
        <f t="shared" si="4"/>
        <v>Yes</v>
      </c>
      <c r="R1645" s="40" t="str">
        <f t="shared" si="5"/>
        <v/>
      </c>
    </row>
    <row r="1646" ht="14.25" customHeight="1" spans="1:18">
      <c r="A1646" s="30"/>
      <c r="B1646" s="17"/>
      <c r="C1646" s="17"/>
      <c r="D1646" s="17"/>
      <c r="E1646" s="17"/>
      <c r="F1646" s="31"/>
      <c r="G1646" s="17"/>
      <c r="H1646" s="32"/>
      <c r="I1646" s="32"/>
      <c r="J1646" s="34"/>
      <c r="K1646" s="34"/>
      <c r="L1646" s="17"/>
      <c r="M1646" s="17"/>
      <c r="N1646" s="17" t="s">
        <v>39</v>
      </c>
      <c r="O1646" s="35" t="s">
        <v>277</v>
      </c>
      <c r="P1646" s="36"/>
      <c r="Q1646" s="39" t="str">
        <f t="shared" si="4"/>
        <v>No</v>
      </c>
      <c r="R1646" s="40" t="str">
        <f t="shared" si="5"/>
        <v/>
      </c>
    </row>
    <row r="1647" ht="14.25" customHeight="1" spans="1:18">
      <c r="A1647" s="30"/>
      <c r="B1647" s="17"/>
      <c r="C1647" s="17"/>
      <c r="D1647" s="17"/>
      <c r="E1647" s="17"/>
      <c r="F1647" s="31"/>
      <c r="G1647" s="17"/>
      <c r="H1647" s="32"/>
      <c r="I1647" s="32"/>
      <c r="J1647" s="34"/>
      <c r="K1647" s="34"/>
      <c r="L1647" s="17"/>
      <c r="M1647" s="17"/>
      <c r="N1647" s="17" t="s">
        <v>39</v>
      </c>
      <c r="O1647" s="35" t="s">
        <v>277</v>
      </c>
      <c r="P1647" s="36"/>
      <c r="Q1647" s="39" t="str">
        <f t="shared" si="4"/>
        <v>No</v>
      </c>
      <c r="R1647" s="40" t="str">
        <f t="shared" si="5"/>
        <v/>
      </c>
    </row>
    <row r="1648" ht="14.25" customHeight="1" spans="1:18">
      <c r="A1648" s="30"/>
      <c r="B1648" s="17"/>
      <c r="C1648" s="17"/>
      <c r="D1648" s="17"/>
      <c r="E1648" s="17"/>
      <c r="F1648" s="31"/>
      <c r="G1648" s="17"/>
      <c r="H1648" s="32"/>
      <c r="I1648" s="32"/>
      <c r="J1648" s="34"/>
      <c r="K1648" s="34"/>
      <c r="L1648" s="17"/>
      <c r="M1648" s="17"/>
      <c r="N1648" s="17" t="s">
        <v>39</v>
      </c>
      <c r="O1648" s="35" t="s">
        <v>277</v>
      </c>
      <c r="P1648" s="36"/>
      <c r="Q1648" s="39" t="str">
        <f t="shared" si="4"/>
        <v>No</v>
      </c>
      <c r="R1648" s="40" t="str">
        <f t="shared" si="5"/>
        <v/>
      </c>
    </row>
    <row r="1649" ht="14.25" customHeight="1" spans="1:18">
      <c r="A1649" s="30"/>
      <c r="B1649" s="17"/>
      <c r="C1649" s="17"/>
      <c r="D1649" s="17"/>
      <c r="E1649" s="17"/>
      <c r="F1649" s="31"/>
      <c r="G1649" s="17"/>
      <c r="H1649" s="32"/>
      <c r="I1649" s="32"/>
      <c r="J1649" s="34"/>
      <c r="K1649" s="34"/>
      <c r="L1649" s="17"/>
      <c r="M1649" s="17"/>
      <c r="N1649" s="17" t="s">
        <v>39</v>
      </c>
      <c r="O1649" s="35" t="s">
        <v>277</v>
      </c>
      <c r="P1649" s="36"/>
      <c r="Q1649" s="39" t="str">
        <f t="shared" si="4"/>
        <v>No</v>
      </c>
      <c r="R1649" s="40" t="str">
        <f t="shared" si="5"/>
        <v/>
      </c>
    </row>
    <row r="1650" ht="14.25" customHeight="1" spans="1:18">
      <c r="A1650" s="30" t="s">
        <v>1671</v>
      </c>
      <c r="B1650" s="17">
        <v>430</v>
      </c>
      <c r="C1650" s="17" t="s">
        <v>57</v>
      </c>
      <c r="D1650" s="17" t="s">
        <v>36</v>
      </c>
      <c r="E1650" s="17" t="s">
        <v>84</v>
      </c>
      <c r="F1650" s="31" t="str">
        <f>VLOOKUP(G1650,'Policy Type'!$A:$B,2,FALSE)</f>
        <v>Liability</v>
      </c>
      <c r="G1650" s="17" t="s">
        <v>140</v>
      </c>
      <c r="H1650" s="32">
        <v>45271</v>
      </c>
      <c r="I1650" s="32">
        <v>45636</v>
      </c>
      <c r="J1650" s="34">
        <v>4484000</v>
      </c>
      <c r="K1650" s="34">
        <f>J1650*0.18</f>
        <v>807120</v>
      </c>
      <c r="L1650" s="34">
        <f>J1650+K1650</f>
        <v>5291120</v>
      </c>
      <c r="M1650" s="17">
        <f>L1650*0.2</f>
        <v>1058224</v>
      </c>
      <c r="N1650" s="17" t="s">
        <v>39</v>
      </c>
      <c r="O1650" s="35" t="s">
        <v>49</v>
      </c>
      <c r="P1650" s="36" t="str">
        <f>IF(COUNTIF(B:B,B1650)=1,"New Client","Old Client")</f>
        <v>Old Client</v>
      </c>
      <c r="Q1650" s="39" t="str">
        <f t="shared" si="4"/>
        <v>Yes</v>
      </c>
      <c r="R1650" s="40" t="str">
        <f t="shared" si="5"/>
        <v/>
      </c>
    </row>
    <row r="1651" ht="14.25" customHeight="1" spans="1:18">
      <c r="A1651" s="30"/>
      <c r="B1651" s="17"/>
      <c r="C1651" s="17"/>
      <c r="D1651" s="17"/>
      <c r="E1651" s="17"/>
      <c r="F1651" s="31"/>
      <c r="G1651" s="17"/>
      <c r="H1651" s="32"/>
      <c r="I1651" s="32"/>
      <c r="J1651" s="34"/>
      <c r="K1651" s="34"/>
      <c r="L1651" s="17"/>
      <c r="M1651" s="17"/>
      <c r="N1651" s="17" t="s">
        <v>39</v>
      </c>
      <c r="O1651" s="35" t="s">
        <v>277</v>
      </c>
      <c r="P1651" s="36"/>
      <c r="Q1651" s="39" t="str">
        <f t="shared" si="4"/>
        <v>No</v>
      </c>
      <c r="R1651" s="40" t="str">
        <f t="shared" si="5"/>
        <v/>
      </c>
    </row>
    <row r="1652" ht="14.25" customHeight="1" spans="1:18">
      <c r="A1652" s="30"/>
      <c r="B1652" s="17"/>
      <c r="C1652" s="17"/>
      <c r="D1652" s="17"/>
      <c r="E1652" s="17"/>
      <c r="F1652" s="31"/>
      <c r="G1652" s="17"/>
      <c r="H1652" s="32"/>
      <c r="I1652" s="32"/>
      <c r="J1652" s="34"/>
      <c r="K1652" s="34"/>
      <c r="L1652" s="17"/>
      <c r="M1652" s="17"/>
      <c r="N1652" s="17" t="s">
        <v>39</v>
      </c>
      <c r="O1652" s="35" t="s">
        <v>277</v>
      </c>
      <c r="P1652" s="36"/>
      <c r="Q1652" s="39" t="str">
        <f t="shared" si="4"/>
        <v>No</v>
      </c>
      <c r="R1652" s="40" t="str">
        <f t="shared" si="5"/>
        <v/>
      </c>
    </row>
    <row r="1653" ht="14.25" customHeight="1" spans="1:18">
      <c r="A1653" s="30"/>
      <c r="B1653" s="17"/>
      <c r="C1653" s="17"/>
      <c r="D1653" s="17"/>
      <c r="E1653" s="17"/>
      <c r="F1653" s="31"/>
      <c r="G1653" s="17"/>
      <c r="H1653" s="32"/>
      <c r="I1653" s="32"/>
      <c r="J1653" s="34"/>
      <c r="K1653" s="34"/>
      <c r="L1653" s="17"/>
      <c r="M1653" s="17"/>
      <c r="N1653" s="17" t="s">
        <v>39</v>
      </c>
      <c r="O1653" s="35" t="s">
        <v>277</v>
      </c>
      <c r="P1653" s="36"/>
      <c r="Q1653" s="39" t="str">
        <f t="shared" si="4"/>
        <v>No</v>
      </c>
      <c r="R1653" s="40" t="str">
        <f t="shared" si="5"/>
        <v/>
      </c>
    </row>
    <row r="1654" ht="14.25" customHeight="1" spans="1:18">
      <c r="A1654" s="30"/>
      <c r="B1654" s="17"/>
      <c r="C1654" s="17"/>
      <c r="D1654" s="17"/>
      <c r="E1654" s="17"/>
      <c r="F1654" s="31"/>
      <c r="G1654" s="17"/>
      <c r="H1654" s="32"/>
      <c r="I1654" s="32"/>
      <c r="J1654" s="34"/>
      <c r="K1654" s="34"/>
      <c r="L1654" s="17"/>
      <c r="M1654" s="17"/>
      <c r="N1654" s="17" t="s">
        <v>39</v>
      </c>
      <c r="O1654" s="35" t="s">
        <v>277</v>
      </c>
      <c r="P1654" s="36"/>
      <c r="Q1654" s="39" t="str">
        <f t="shared" si="4"/>
        <v>No</v>
      </c>
      <c r="R1654" s="40" t="str">
        <f t="shared" si="5"/>
        <v/>
      </c>
    </row>
    <row r="1655" ht="14.25" customHeight="1" spans="1:18">
      <c r="A1655" s="30" t="s">
        <v>1672</v>
      </c>
      <c r="B1655" s="17">
        <v>66</v>
      </c>
      <c r="C1655" s="17" t="s">
        <v>35</v>
      </c>
      <c r="D1655" s="17" t="s">
        <v>36</v>
      </c>
      <c r="E1655" s="17" t="s">
        <v>37</v>
      </c>
      <c r="F1655" s="31" t="str">
        <f>VLOOKUP(G1655,'Policy Type'!$A:$B,2,FALSE)</f>
        <v>Liability</v>
      </c>
      <c r="G1655" s="17" t="s">
        <v>38</v>
      </c>
      <c r="H1655" s="32">
        <v>45274</v>
      </c>
      <c r="I1655" s="32">
        <v>45639</v>
      </c>
      <c r="J1655" s="34">
        <v>2434700</v>
      </c>
      <c r="K1655" s="34">
        <f t="shared" ref="K1655:K1789" si="443">J1655*0.18</f>
        <v>438246</v>
      </c>
      <c r="L1655" s="34">
        <f t="shared" ref="L1655:L1789" si="444">J1655+K1655</f>
        <v>2872946</v>
      </c>
      <c r="M1655" s="17">
        <f t="shared" ref="M1655:M1658" si="445">L1655*0.2</f>
        <v>574589.2</v>
      </c>
      <c r="N1655" s="17" t="s">
        <v>39</v>
      </c>
      <c r="O1655" s="35" t="s">
        <v>49</v>
      </c>
      <c r="P1655" s="36" t="str">
        <f t="shared" ref="P1655:P1789" si="446">IF(COUNTIF(B:B,B1655)=1,"New Client","Old Client")</f>
        <v>Old Client</v>
      </c>
      <c r="Q1655" s="39" t="str">
        <f t="shared" si="4"/>
        <v>Yes</v>
      </c>
      <c r="R1655" s="40" t="str">
        <f t="shared" si="5"/>
        <v/>
      </c>
    </row>
    <row r="1656" ht="14.25" customHeight="1" spans="1:18">
      <c r="A1656" s="30" t="s">
        <v>1673</v>
      </c>
      <c r="B1656" s="17">
        <v>96</v>
      </c>
      <c r="C1656" s="17" t="s">
        <v>35</v>
      </c>
      <c r="D1656" s="17" t="s">
        <v>36</v>
      </c>
      <c r="E1656" s="17" t="s">
        <v>37</v>
      </c>
      <c r="F1656" s="31" t="str">
        <f>VLOOKUP(G1656,'Policy Type'!$A:$B,2,FALSE)</f>
        <v>Liability</v>
      </c>
      <c r="G1656" s="17" t="s">
        <v>38</v>
      </c>
      <c r="H1656" s="32">
        <v>45274</v>
      </c>
      <c r="I1656" s="32">
        <v>45304</v>
      </c>
      <c r="J1656" s="34">
        <v>60200</v>
      </c>
      <c r="K1656" s="34">
        <f t="shared" si="443"/>
        <v>10836</v>
      </c>
      <c r="L1656" s="34">
        <f t="shared" si="444"/>
        <v>71036</v>
      </c>
      <c r="M1656" s="17">
        <f t="shared" si="445"/>
        <v>14207.2</v>
      </c>
      <c r="N1656" s="17" t="s">
        <v>39</v>
      </c>
      <c r="O1656" s="35" t="s">
        <v>49</v>
      </c>
      <c r="P1656" s="36" t="str">
        <f t="shared" si="446"/>
        <v>Old Client</v>
      </c>
      <c r="Q1656" s="39" t="str">
        <f t="shared" si="4"/>
        <v>Yes</v>
      </c>
      <c r="R1656" s="40" t="str">
        <f t="shared" si="5"/>
        <v/>
      </c>
    </row>
    <row r="1657" ht="14.25" customHeight="1" spans="1:18">
      <c r="A1657" s="30" t="s">
        <v>1674</v>
      </c>
      <c r="B1657" s="17">
        <v>1207</v>
      </c>
      <c r="C1657" s="17" t="s">
        <v>35</v>
      </c>
      <c r="D1657" s="17" t="s">
        <v>36</v>
      </c>
      <c r="E1657" s="17" t="s">
        <v>37</v>
      </c>
      <c r="F1657" s="31" t="str">
        <f>VLOOKUP(G1657,'Policy Type'!$A:$B,2,FALSE)</f>
        <v>P&amp;C</v>
      </c>
      <c r="G1657" s="17" t="s">
        <v>48</v>
      </c>
      <c r="H1657" s="32">
        <v>45275</v>
      </c>
      <c r="I1657" s="32">
        <v>45640</v>
      </c>
      <c r="J1657" s="34">
        <v>303200</v>
      </c>
      <c r="K1657" s="34">
        <f t="shared" si="443"/>
        <v>54576</v>
      </c>
      <c r="L1657" s="34">
        <f t="shared" si="444"/>
        <v>357776</v>
      </c>
      <c r="M1657" s="17">
        <f t="shared" si="445"/>
        <v>71555.2</v>
      </c>
      <c r="N1657" s="17" t="s">
        <v>39</v>
      </c>
      <c r="O1657" s="35" t="s">
        <v>49</v>
      </c>
      <c r="P1657" s="36" t="str">
        <f t="shared" si="446"/>
        <v>New Client</v>
      </c>
      <c r="Q1657" s="39" t="str">
        <f t="shared" si="4"/>
        <v>No</v>
      </c>
      <c r="R1657" s="40" t="str">
        <f t="shared" si="5"/>
        <v/>
      </c>
    </row>
    <row r="1658" ht="14.25" customHeight="1" spans="1:18">
      <c r="A1658" s="30" t="s">
        <v>1675</v>
      </c>
      <c r="B1658" s="17">
        <v>1208</v>
      </c>
      <c r="C1658" s="17" t="s">
        <v>57</v>
      </c>
      <c r="D1658" s="17" t="s">
        <v>36</v>
      </c>
      <c r="E1658" s="17" t="s">
        <v>43</v>
      </c>
      <c r="F1658" s="31" t="str">
        <f>VLOOKUP(G1658,'Policy Type'!$A:$B,2,FALSE)</f>
        <v>P&amp;C</v>
      </c>
      <c r="G1658" s="17" t="s">
        <v>44</v>
      </c>
      <c r="H1658" s="32">
        <v>45275</v>
      </c>
      <c r="I1658" s="32">
        <v>45640</v>
      </c>
      <c r="J1658" s="34">
        <v>59000</v>
      </c>
      <c r="K1658" s="34">
        <f t="shared" si="443"/>
        <v>10620</v>
      </c>
      <c r="L1658" s="34">
        <f t="shared" si="444"/>
        <v>69620</v>
      </c>
      <c r="M1658" s="17">
        <f t="shared" si="445"/>
        <v>13924</v>
      </c>
      <c r="N1658" s="17" t="s">
        <v>39</v>
      </c>
      <c r="O1658" s="35" t="s">
        <v>49</v>
      </c>
      <c r="P1658" s="36" t="str">
        <f t="shared" si="446"/>
        <v>Old Client</v>
      </c>
      <c r="Q1658" s="39" t="str">
        <f t="shared" si="4"/>
        <v>No</v>
      </c>
      <c r="R1658" s="40" t="str">
        <f t="shared" si="5"/>
        <v/>
      </c>
    </row>
    <row r="1659" ht="14.25" customHeight="1" spans="1:18">
      <c r="A1659" s="30" t="s">
        <v>1676</v>
      </c>
      <c r="B1659" s="17">
        <v>210</v>
      </c>
      <c r="C1659" s="17" t="s">
        <v>57</v>
      </c>
      <c r="D1659" s="17" t="s">
        <v>36</v>
      </c>
      <c r="E1659" s="17" t="s">
        <v>43</v>
      </c>
      <c r="F1659" s="31" t="str">
        <f>VLOOKUP(G1659,'Policy Type'!$A:$B,2,FALSE)</f>
        <v>Others</v>
      </c>
      <c r="G1659" s="17" t="s">
        <v>212</v>
      </c>
      <c r="H1659" s="32">
        <v>45275</v>
      </c>
      <c r="I1659" s="32">
        <v>45640</v>
      </c>
      <c r="J1659" s="34">
        <v>608500</v>
      </c>
      <c r="K1659" s="34">
        <f t="shared" si="443"/>
        <v>109530</v>
      </c>
      <c r="L1659" s="34">
        <f t="shared" si="444"/>
        <v>718030</v>
      </c>
      <c r="M1659" s="17">
        <f>L1659*0.15</f>
        <v>107704.5</v>
      </c>
      <c r="N1659" s="17" t="s">
        <v>39</v>
      </c>
      <c r="O1659" s="35" t="s">
        <v>49</v>
      </c>
      <c r="P1659" s="36" t="str">
        <f t="shared" si="446"/>
        <v>Old Client</v>
      </c>
      <c r="Q1659" s="39" t="str">
        <f t="shared" si="4"/>
        <v>Yes</v>
      </c>
      <c r="R1659" s="40" t="str">
        <f t="shared" si="5"/>
        <v>Cross-Sold</v>
      </c>
    </row>
    <row r="1660" ht="14.25" customHeight="1" spans="1:18">
      <c r="A1660" s="30" t="s">
        <v>1677</v>
      </c>
      <c r="B1660" s="17">
        <v>1209</v>
      </c>
      <c r="C1660" s="17" t="s">
        <v>57</v>
      </c>
      <c r="D1660" s="17" t="s">
        <v>36</v>
      </c>
      <c r="E1660" s="17" t="s">
        <v>43</v>
      </c>
      <c r="F1660" s="31" t="str">
        <f>VLOOKUP(G1660,'Policy Type'!$A:$B,2,FALSE)</f>
        <v>P&amp;C</v>
      </c>
      <c r="G1660" s="17" t="s">
        <v>68</v>
      </c>
      <c r="H1660" s="32">
        <v>45285</v>
      </c>
      <c r="I1660" s="32">
        <v>45650</v>
      </c>
      <c r="J1660" s="34">
        <v>629530</v>
      </c>
      <c r="K1660" s="34">
        <f t="shared" si="443"/>
        <v>113315.4</v>
      </c>
      <c r="L1660" s="34">
        <f t="shared" si="444"/>
        <v>742845.4</v>
      </c>
      <c r="M1660" s="17">
        <f>L1660*0.2</f>
        <v>148569.08</v>
      </c>
      <c r="N1660" s="17" t="s">
        <v>52</v>
      </c>
      <c r="O1660" s="35" t="s">
        <v>40</v>
      </c>
      <c r="P1660" s="36" t="str">
        <f t="shared" si="446"/>
        <v>Old Client</v>
      </c>
      <c r="Q1660" s="39" t="str">
        <f t="shared" si="4"/>
        <v>No</v>
      </c>
      <c r="R1660" s="40" t="str">
        <f t="shared" si="5"/>
        <v/>
      </c>
    </row>
    <row r="1661" ht="14.25" customHeight="1" spans="1:18">
      <c r="A1661" s="30" t="s">
        <v>1678</v>
      </c>
      <c r="B1661" s="17">
        <v>1209</v>
      </c>
      <c r="C1661" s="17" t="s">
        <v>42</v>
      </c>
      <c r="D1661" s="17" t="s">
        <v>36</v>
      </c>
      <c r="E1661" s="17" t="s">
        <v>37</v>
      </c>
      <c r="F1661" s="31" t="str">
        <f>VLOOKUP(G1661,'Policy Type'!$A:$B,2,FALSE)</f>
        <v>Others</v>
      </c>
      <c r="G1661" s="17" t="s">
        <v>256</v>
      </c>
      <c r="H1661" s="32">
        <v>45270</v>
      </c>
      <c r="I1661" s="32">
        <v>45635</v>
      </c>
      <c r="J1661" s="34">
        <v>998800</v>
      </c>
      <c r="K1661" s="34">
        <f t="shared" si="443"/>
        <v>179784</v>
      </c>
      <c r="L1661" s="34">
        <f t="shared" si="444"/>
        <v>1178584</v>
      </c>
      <c r="M1661" s="17">
        <f>L1661*0.15</f>
        <v>176787.6</v>
      </c>
      <c r="N1661" s="17" t="s">
        <v>39</v>
      </c>
      <c r="O1661" s="35" t="s">
        <v>53</v>
      </c>
      <c r="P1661" s="36" t="str">
        <f t="shared" si="446"/>
        <v>Old Client</v>
      </c>
      <c r="Q1661" s="39" t="str">
        <f t="shared" si="4"/>
        <v>No</v>
      </c>
      <c r="R1661" s="40" t="str">
        <f t="shared" si="5"/>
        <v/>
      </c>
    </row>
    <row r="1662" ht="14.25" customHeight="1" spans="1:18">
      <c r="A1662" s="30" t="s">
        <v>1679</v>
      </c>
      <c r="B1662" s="17">
        <v>1210</v>
      </c>
      <c r="C1662" s="17" t="s">
        <v>42</v>
      </c>
      <c r="D1662" s="17" t="s">
        <v>36</v>
      </c>
      <c r="E1662" s="17" t="s">
        <v>37</v>
      </c>
      <c r="F1662" s="31" t="str">
        <f>VLOOKUP(G1662,'Policy Type'!$A:$B,2,FALSE)</f>
        <v>Liability</v>
      </c>
      <c r="G1662" s="17" t="s">
        <v>38</v>
      </c>
      <c r="H1662" s="32">
        <v>45275</v>
      </c>
      <c r="I1662" s="32">
        <v>45640</v>
      </c>
      <c r="J1662" s="34">
        <v>309900</v>
      </c>
      <c r="K1662" s="34">
        <f t="shared" si="443"/>
        <v>55782</v>
      </c>
      <c r="L1662" s="34">
        <f t="shared" si="444"/>
        <v>365682</v>
      </c>
      <c r="M1662" s="17">
        <f t="shared" ref="M1662:M1665" si="447">L1662*0.2</f>
        <v>73136.4</v>
      </c>
      <c r="N1662" s="17" t="s">
        <v>52</v>
      </c>
      <c r="O1662" s="35" t="s">
        <v>49</v>
      </c>
      <c r="P1662" s="36" t="str">
        <f t="shared" si="446"/>
        <v>New Client</v>
      </c>
      <c r="Q1662" s="39" t="str">
        <f t="shared" si="4"/>
        <v>Yes</v>
      </c>
      <c r="R1662" s="40" t="str">
        <f t="shared" si="5"/>
        <v/>
      </c>
    </row>
    <row r="1663" ht="14.25" customHeight="1" spans="1:18">
      <c r="A1663" s="30" t="s">
        <v>1680</v>
      </c>
      <c r="B1663" s="17">
        <v>1108</v>
      </c>
      <c r="C1663" s="17" t="s">
        <v>42</v>
      </c>
      <c r="D1663" s="17" t="s">
        <v>36</v>
      </c>
      <c r="E1663" s="17" t="s">
        <v>78</v>
      </c>
      <c r="F1663" s="31" t="str">
        <f>VLOOKUP(G1663,'Policy Type'!$A:$B,2,FALSE)</f>
        <v>Liability</v>
      </c>
      <c r="G1663" s="17" t="s">
        <v>536</v>
      </c>
      <c r="H1663" s="32">
        <v>45275</v>
      </c>
      <c r="I1663" s="32">
        <v>45549</v>
      </c>
      <c r="J1663" s="34">
        <v>1449600</v>
      </c>
      <c r="K1663" s="34">
        <f t="shared" si="443"/>
        <v>260928</v>
      </c>
      <c r="L1663" s="34">
        <f t="shared" si="444"/>
        <v>1710528</v>
      </c>
      <c r="M1663" s="17">
        <f t="shared" si="447"/>
        <v>342105.6</v>
      </c>
      <c r="N1663" s="17" t="s">
        <v>52</v>
      </c>
      <c r="O1663" s="35" t="s">
        <v>49</v>
      </c>
      <c r="P1663" s="36" t="str">
        <f t="shared" si="446"/>
        <v>Old Client</v>
      </c>
      <c r="Q1663" s="39" t="str">
        <f t="shared" si="4"/>
        <v>Yes</v>
      </c>
      <c r="R1663" s="40" t="str">
        <f t="shared" si="5"/>
        <v/>
      </c>
    </row>
    <row r="1664" ht="14.25" customHeight="1" spans="1:18">
      <c r="A1664" s="30" t="s">
        <v>1681</v>
      </c>
      <c r="B1664" s="17">
        <v>1211</v>
      </c>
      <c r="C1664" s="17" t="s">
        <v>42</v>
      </c>
      <c r="D1664" s="17" t="s">
        <v>36</v>
      </c>
      <c r="E1664" s="17" t="s">
        <v>78</v>
      </c>
      <c r="F1664" s="31" t="str">
        <f>VLOOKUP(G1664,'Policy Type'!$A:$B,2,FALSE)</f>
        <v>P&amp;C</v>
      </c>
      <c r="G1664" s="17" t="s">
        <v>68</v>
      </c>
      <c r="H1664" s="32">
        <v>45283</v>
      </c>
      <c r="I1664" s="32">
        <v>45648</v>
      </c>
      <c r="J1664" s="34">
        <v>685226</v>
      </c>
      <c r="K1664" s="34">
        <f t="shared" si="443"/>
        <v>123340.68</v>
      </c>
      <c r="L1664" s="34">
        <f t="shared" si="444"/>
        <v>808566.68</v>
      </c>
      <c r="M1664" s="17">
        <f t="shared" si="447"/>
        <v>161713.336</v>
      </c>
      <c r="N1664" s="17" t="s">
        <v>52</v>
      </c>
      <c r="O1664" s="35" t="s">
        <v>53</v>
      </c>
      <c r="P1664" s="36" t="str">
        <f t="shared" si="446"/>
        <v>New Client</v>
      </c>
      <c r="Q1664" s="39" t="str">
        <f t="shared" si="4"/>
        <v>No</v>
      </c>
      <c r="R1664" s="40" t="str">
        <f t="shared" si="5"/>
        <v/>
      </c>
    </row>
    <row r="1665" ht="14.25" customHeight="1" spans="1:18">
      <c r="A1665" s="30" t="s">
        <v>1682</v>
      </c>
      <c r="B1665" s="17">
        <v>1212</v>
      </c>
      <c r="C1665" s="17" t="s">
        <v>42</v>
      </c>
      <c r="D1665" s="17" t="s">
        <v>36</v>
      </c>
      <c r="E1665" s="17" t="s">
        <v>37</v>
      </c>
      <c r="F1665" s="31" t="str">
        <f>VLOOKUP(G1665,'Policy Type'!$A:$B,2,FALSE)</f>
        <v>Liability</v>
      </c>
      <c r="G1665" s="17" t="s">
        <v>38</v>
      </c>
      <c r="H1665" s="32">
        <v>45273</v>
      </c>
      <c r="I1665" s="32">
        <v>45638</v>
      </c>
      <c r="J1665" s="34">
        <v>866500</v>
      </c>
      <c r="K1665" s="34">
        <f t="shared" si="443"/>
        <v>155970</v>
      </c>
      <c r="L1665" s="34">
        <f t="shared" si="444"/>
        <v>1022470</v>
      </c>
      <c r="M1665" s="17">
        <f t="shared" si="447"/>
        <v>204494</v>
      </c>
      <c r="N1665" s="17" t="s">
        <v>39</v>
      </c>
      <c r="O1665" s="35" t="s">
        <v>49</v>
      </c>
      <c r="P1665" s="36" t="str">
        <f t="shared" si="446"/>
        <v>New Client</v>
      </c>
      <c r="Q1665" s="39" t="str">
        <f t="shared" si="4"/>
        <v>Yes</v>
      </c>
      <c r="R1665" s="40" t="str">
        <f t="shared" si="5"/>
        <v/>
      </c>
    </row>
    <row r="1666" ht="14.25" customHeight="1" spans="1:18">
      <c r="A1666" s="30" t="s">
        <v>1683</v>
      </c>
      <c r="B1666" s="17">
        <v>1213</v>
      </c>
      <c r="C1666" s="17" t="s">
        <v>42</v>
      </c>
      <c r="D1666" s="17" t="s">
        <v>36</v>
      </c>
      <c r="E1666" s="17" t="s">
        <v>37</v>
      </c>
      <c r="F1666" s="31" t="str">
        <f>VLOOKUP(G1666,'Policy Type'!$A:$B,2,FALSE)</f>
        <v>Others</v>
      </c>
      <c r="G1666" s="17" t="s">
        <v>129</v>
      </c>
      <c r="H1666" s="32">
        <v>45277</v>
      </c>
      <c r="I1666" s="32">
        <v>45642</v>
      </c>
      <c r="J1666" s="34">
        <v>238600</v>
      </c>
      <c r="K1666" s="34">
        <f t="shared" si="443"/>
        <v>42948</v>
      </c>
      <c r="L1666" s="34">
        <f t="shared" si="444"/>
        <v>281548</v>
      </c>
      <c r="M1666" s="17">
        <f>L1666*0.15</f>
        <v>42232.2</v>
      </c>
      <c r="N1666" s="17" t="s">
        <v>39</v>
      </c>
      <c r="O1666" s="35" t="s">
        <v>53</v>
      </c>
      <c r="P1666" s="36" t="str">
        <f t="shared" si="446"/>
        <v>Old Client</v>
      </c>
      <c r="Q1666" s="39" t="str">
        <f t="shared" si="4"/>
        <v>No</v>
      </c>
      <c r="R1666" s="40" t="str">
        <f t="shared" si="5"/>
        <v/>
      </c>
    </row>
    <row r="1667" ht="14.25" customHeight="1" spans="1:18">
      <c r="A1667" s="30" t="s">
        <v>1684</v>
      </c>
      <c r="B1667" s="17">
        <v>1214</v>
      </c>
      <c r="C1667" s="17" t="s">
        <v>46</v>
      </c>
      <c r="D1667" s="17" t="s">
        <v>88</v>
      </c>
      <c r="E1667" s="17" t="s">
        <v>43</v>
      </c>
      <c r="F1667" s="31" t="str">
        <f>VLOOKUP(G1667,'Policy Type'!$A:$B,2,FALSE)</f>
        <v>Others</v>
      </c>
      <c r="G1667" s="17" t="s">
        <v>168</v>
      </c>
      <c r="H1667" s="32">
        <v>45286</v>
      </c>
      <c r="I1667" s="32">
        <v>45651</v>
      </c>
      <c r="J1667" s="34">
        <v>168900</v>
      </c>
      <c r="K1667" s="34">
        <f t="shared" si="443"/>
        <v>30402</v>
      </c>
      <c r="L1667" s="34">
        <f t="shared" si="444"/>
        <v>199302</v>
      </c>
      <c r="M1667" s="17">
        <f>L1667*0.05</f>
        <v>9965.1</v>
      </c>
      <c r="N1667" s="17" t="s">
        <v>52</v>
      </c>
      <c r="O1667" s="35" t="s">
        <v>53</v>
      </c>
      <c r="P1667" s="36" t="str">
        <f t="shared" si="446"/>
        <v>New Client</v>
      </c>
      <c r="Q1667" s="39" t="str">
        <f t="shared" si="4"/>
        <v>No</v>
      </c>
      <c r="R1667" s="40" t="str">
        <f t="shared" si="5"/>
        <v/>
      </c>
    </row>
    <row r="1668" ht="14.25" customHeight="1" spans="1:18">
      <c r="A1668" s="30" t="s">
        <v>1685</v>
      </c>
      <c r="B1668" s="17">
        <v>283</v>
      </c>
      <c r="C1668" s="17" t="s">
        <v>42</v>
      </c>
      <c r="D1668" s="17" t="s">
        <v>36</v>
      </c>
      <c r="E1668" s="17" t="s">
        <v>43</v>
      </c>
      <c r="F1668" s="31" t="str">
        <f>VLOOKUP(G1668,'Policy Type'!$A:$B,2,FALSE)</f>
        <v>Others</v>
      </c>
      <c r="G1668" s="17" t="s">
        <v>168</v>
      </c>
      <c r="H1668" s="32">
        <v>45278</v>
      </c>
      <c r="I1668" s="32">
        <v>45643</v>
      </c>
      <c r="J1668" s="34">
        <v>589400</v>
      </c>
      <c r="K1668" s="34">
        <f t="shared" si="443"/>
        <v>106092</v>
      </c>
      <c r="L1668" s="34">
        <f t="shared" si="444"/>
        <v>695492</v>
      </c>
      <c r="M1668" s="17">
        <f t="shared" ref="M1668:M1671" si="448">L1668*0.15</f>
        <v>104323.8</v>
      </c>
      <c r="N1668" s="17" t="s">
        <v>52</v>
      </c>
      <c r="O1668" s="35" t="s">
        <v>49</v>
      </c>
      <c r="P1668" s="36" t="str">
        <f t="shared" si="446"/>
        <v>Old Client</v>
      </c>
      <c r="Q1668" s="39" t="str">
        <f t="shared" si="4"/>
        <v>Yes</v>
      </c>
      <c r="R1668" s="40" t="str">
        <f t="shared" si="5"/>
        <v>Cross-Sold</v>
      </c>
    </row>
    <row r="1669" ht="14.25" customHeight="1" spans="1:18">
      <c r="A1669" s="30" t="s">
        <v>1686</v>
      </c>
      <c r="B1669" s="17">
        <v>1215</v>
      </c>
      <c r="C1669" s="17" t="s">
        <v>57</v>
      </c>
      <c r="D1669" s="17" t="s">
        <v>36</v>
      </c>
      <c r="E1669" s="17" t="s">
        <v>43</v>
      </c>
      <c r="F1669" s="31" t="str">
        <f>VLOOKUP(G1669,'Policy Type'!$A:$B,2,FALSE)</f>
        <v>Others</v>
      </c>
      <c r="G1669" s="17" t="s">
        <v>168</v>
      </c>
      <c r="H1669" s="32">
        <v>45278</v>
      </c>
      <c r="I1669" s="32">
        <v>45643</v>
      </c>
      <c r="J1669" s="34">
        <v>356100</v>
      </c>
      <c r="K1669" s="34">
        <f t="shared" si="443"/>
        <v>64098</v>
      </c>
      <c r="L1669" s="34">
        <f t="shared" si="444"/>
        <v>420198</v>
      </c>
      <c r="M1669" s="17">
        <f t="shared" si="448"/>
        <v>63029.7</v>
      </c>
      <c r="N1669" s="17" t="s">
        <v>52</v>
      </c>
      <c r="O1669" s="35" t="s">
        <v>49</v>
      </c>
      <c r="P1669" s="36" t="str">
        <f t="shared" si="446"/>
        <v>New Client</v>
      </c>
      <c r="Q1669" s="39" t="str">
        <f t="shared" si="4"/>
        <v>No</v>
      </c>
      <c r="R1669" s="40" t="str">
        <f t="shared" si="5"/>
        <v/>
      </c>
    </row>
    <row r="1670" ht="14.25" customHeight="1" spans="1:18">
      <c r="A1670" s="30" t="s">
        <v>1687</v>
      </c>
      <c r="B1670" s="17">
        <v>1216</v>
      </c>
      <c r="C1670" s="17" t="s">
        <v>57</v>
      </c>
      <c r="D1670" s="17" t="s">
        <v>36</v>
      </c>
      <c r="E1670" s="17" t="s">
        <v>43</v>
      </c>
      <c r="F1670" s="31" t="str">
        <f>VLOOKUP(G1670,'Policy Type'!$A:$B,2,FALSE)</f>
        <v>Others</v>
      </c>
      <c r="G1670" s="17" t="s">
        <v>168</v>
      </c>
      <c r="H1670" s="32">
        <v>45278</v>
      </c>
      <c r="I1670" s="32">
        <v>45643</v>
      </c>
      <c r="J1670" s="34">
        <v>356100</v>
      </c>
      <c r="K1670" s="34">
        <f t="shared" si="443"/>
        <v>64098</v>
      </c>
      <c r="L1670" s="34">
        <f t="shared" si="444"/>
        <v>420198</v>
      </c>
      <c r="M1670" s="17">
        <f t="shared" si="448"/>
        <v>63029.7</v>
      </c>
      <c r="N1670" s="17" t="s">
        <v>52</v>
      </c>
      <c r="O1670" s="35" t="s">
        <v>49</v>
      </c>
      <c r="P1670" s="36" t="str">
        <f t="shared" si="446"/>
        <v>Old Client</v>
      </c>
      <c r="Q1670" s="39" t="str">
        <f t="shared" si="4"/>
        <v>No</v>
      </c>
      <c r="R1670" s="40" t="str">
        <f t="shared" si="5"/>
        <v/>
      </c>
    </row>
    <row r="1671" ht="14.25" customHeight="1" spans="1:18">
      <c r="A1671" s="30" t="s">
        <v>1688</v>
      </c>
      <c r="B1671" s="17">
        <v>1216</v>
      </c>
      <c r="C1671" s="17" t="s">
        <v>35</v>
      </c>
      <c r="D1671" s="17" t="s">
        <v>36</v>
      </c>
      <c r="E1671" s="17" t="s">
        <v>43</v>
      </c>
      <c r="F1671" s="31" t="str">
        <f>VLOOKUP(G1671,'Policy Type'!$A:$B,2,FALSE)</f>
        <v>Others</v>
      </c>
      <c r="G1671" s="17" t="s">
        <v>168</v>
      </c>
      <c r="H1671" s="32">
        <v>45278</v>
      </c>
      <c r="I1671" s="32">
        <v>45643</v>
      </c>
      <c r="J1671" s="34">
        <v>356100</v>
      </c>
      <c r="K1671" s="34">
        <f t="shared" si="443"/>
        <v>64098</v>
      </c>
      <c r="L1671" s="34">
        <f t="shared" si="444"/>
        <v>420198</v>
      </c>
      <c r="M1671" s="17">
        <f t="shared" si="448"/>
        <v>63029.7</v>
      </c>
      <c r="N1671" s="17" t="s">
        <v>52</v>
      </c>
      <c r="O1671" s="35" t="s">
        <v>49</v>
      </c>
      <c r="P1671" s="36" t="str">
        <f t="shared" si="446"/>
        <v>Old Client</v>
      </c>
      <c r="Q1671" s="39" t="str">
        <f t="shared" si="4"/>
        <v>No</v>
      </c>
      <c r="R1671" s="40" t="str">
        <f t="shared" si="5"/>
        <v/>
      </c>
    </row>
    <row r="1672" ht="14.25" customHeight="1" spans="1:18">
      <c r="A1672" s="30" t="s">
        <v>1689</v>
      </c>
      <c r="B1672" s="17">
        <v>1216</v>
      </c>
      <c r="C1672" s="17" t="s">
        <v>46</v>
      </c>
      <c r="D1672" s="17" t="s">
        <v>76</v>
      </c>
      <c r="E1672" s="17" t="s">
        <v>43</v>
      </c>
      <c r="F1672" s="31" t="str">
        <f>VLOOKUP(G1672,'Policy Type'!$A:$B,2,FALSE)</f>
        <v>Others</v>
      </c>
      <c r="G1672" s="17" t="s">
        <v>168</v>
      </c>
      <c r="H1672" s="32">
        <v>45278</v>
      </c>
      <c r="I1672" s="32">
        <v>45643</v>
      </c>
      <c r="J1672" s="34">
        <v>356100</v>
      </c>
      <c r="K1672" s="34">
        <f t="shared" si="443"/>
        <v>64098</v>
      </c>
      <c r="L1672" s="34">
        <f t="shared" si="444"/>
        <v>420198</v>
      </c>
      <c r="M1672" s="17">
        <f>L1672*0.05</f>
        <v>21009.9</v>
      </c>
      <c r="N1672" s="17" t="s">
        <v>52</v>
      </c>
      <c r="O1672" s="35" t="s">
        <v>49</v>
      </c>
      <c r="P1672" s="36" t="str">
        <f t="shared" si="446"/>
        <v>Old Client</v>
      </c>
      <c r="Q1672" s="39" t="str">
        <f t="shared" si="4"/>
        <v>No</v>
      </c>
      <c r="R1672" s="40" t="str">
        <f t="shared" si="5"/>
        <v/>
      </c>
    </row>
    <row r="1673" ht="14.25" customHeight="1" spans="1:18">
      <c r="A1673" s="30" t="s">
        <v>1690</v>
      </c>
      <c r="B1673" s="17">
        <v>1216</v>
      </c>
      <c r="C1673" s="17" t="s">
        <v>35</v>
      </c>
      <c r="D1673" s="17" t="s">
        <v>36</v>
      </c>
      <c r="E1673" s="17" t="s">
        <v>91</v>
      </c>
      <c r="F1673" s="31" t="str">
        <f>VLOOKUP(G1673,'Policy Type'!$A:$B,2,FALSE)</f>
        <v>Others</v>
      </c>
      <c r="G1673" s="17" t="s">
        <v>212</v>
      </c>
      <c r="H1673" s="32">
        <v>45276</v>
      </c>
      <c r="I1673" s="32">
        <v>45641</v>
      </c>
      <c r="J1673" s="34">
        <v>5245200</v>
      </c>
      <c r="K1673" s="34">
        <f t="shared" si="443"/>
        <v>944136</v>
      </c>
      <c r="L1673" s="34">
        <f t="shared" si="444"/>
        <v>6189336</v>
      </c>
      <c r="M1673" s="17">
        <f>L1673*0.15</f>
        <v>928400.4</v>
      </c>
      <c r="N1673" s="17" t="s">
        <v>39</v>
      </c>
      <c r="O1673" s="35" t="s">
        <v>49</v>
      </c>
      <c r="P1673" s="36" t="str">
        <f t="shared" si="446"/>
        <v>Old Client</v>
      </c>
      <c r="Q1673" s="39" t="str">
        <f t="shared" si="4"/>
        <v>No</v>
      </c>
      <c r="R1673" s="40" t="str">
        <f t="shared" si="5"/>
        <v/>
      </c>
    </row>
    <row r="1674" ht="14.25" customHeight="1" spans="1:18">
      <c r="A1674" s="30" t="s">
        <v>1691</v>
      </c>
      <c r="B1674" s="17">
        <v>1216</v>
      </c>
      <c r="C1674" s="17" t="s">
        <v>57</v>
      </c>
      <c r="D1674" s="17" t="s">
        <v>36</v>
      </c>
      <c r="E1674" s="17" t="s">
        <v>91</v>
      </c>
      <c r="F1674" s="31" t="str">
        <f>VLOOKUP(G1674,'Policy Type'!$A:$B,2,FALSE)</f>
        <v>P&amp;C</v>
      </c>
      <c r="G1674" s="17" t="s">
        <v>44</v>
      </c>
      <c r="H1674" s="32">
        <v>45276</v>
      </c>
      <c r="I1674" s="32">
        <v>45641</v>
      </c>
      <c r="J1674" s="34">
        <v>384400</v>
      </c>
      <c r="K1674" s="34">
        <f t="shared" si="443"/>
        <v>69192</v>
      </c>
      <c r="L1674" s="34">
        <f t="shared" si="444"/>
        <v>453592</v>
      </c>
      <c r="M1674" s="17">
        <f t="shared" ref="M1674:M1675" si="449">L1674*0.2</f>
        <v>90718.4</v>
      </c>
      <c r="N1674" s="17" t="s">
        <v>39</v>
      </c>
      <c r="O1674" s="35" t="s">
        <v>49</v>
      </c>
      <c r="P1674" s="36" t="str">
        <f t="shared" si="446"/>
        <v>Old Client</v>
      </c>
      <c r="Q1674" s="39" t="str">
        <f t="shared" si="4"/>
        <v>No</v>
      </c>
      <c r="R1674" s="40" t="str">
        <f t="shared" si="5"/>
        <v/>
      </c>
    </row>
    <row r="1675" ht="14.25" customHeight="1" spans="1:18">
      <c r="A1675" s="30" t="s">
        <v>1692</v>
      </c>
      <c r="B1675" s="17">
        <v>1217</v>
      </c>
      <c r="C1675" s="17" t="s">
        <v>57</v>
      </c>
      <c r="D1675" s="17" t="s">
        <v>36</v>
      </c>
      <c r="E1675" s="17" t="s">
        <v>37</v>
      </c>
      <c r="F1675" s="31" t="str">
        <f>VLOOKUP(G1675,'Policy Type'!$A:$B,2,FALSE)</f>
        <v>Liability</v>
      </c>
      <c r="G1675" s="17" t="s">
        <v>38</v>
      </c>
      <c r="H1675" s="32">
        <v>45276</v>
      </c>
      <c r="I1675" s="32">
        <v>45458</v>
      </c>
      <c r="J1675" s="34">
        <v>74200</v>
      </c>
      <c r="K1675" s="34">
        <f t="shared" si="443"/>
        <v>13356</v>
      </c>
      <c r="L1675" s="34">
        <f t="shared" si="444"/>
        <v>87556</v>
      </c>
      <c r="M1675" s="17">
        <f t="shared" si="449"/>
        <v>17511.2</v>
      </c>
      <c r="N1675" s="17" t="s">
        <v>39</v>
      </c>
      <c r="O1675" s="35" t="s">
        <v>49</v>
      </c>
      <c r="P1675" s="36" t="str">
        <f t="shared" si="446"/>
        <v>Old Client</v>
      </c>
      <c r="Q1675" s="39" t="str">
        <f t="shared" si="4"/>
        <v>Yes</v>
      </c>
      <c r="R1675" s="40" t="str">
        <f t="shared" si="5"/>
        <v/>
      </c>
    </row>
    <row r="1676" ht="14.25" customHeight="1" spans="1:18">
      <c r="A1676" s="30" t="s">
        <v>1693</v>
      </c>
      <c r="B1676" s="17">
        <v>1217</v>
      </c>
      <c r="C1676" s="17" t="s">
        <v>46</v>
      </c>
      <c r="D1676" s="17" t="s">
        <v>88</v>
      </c>
      <c r="E1676" s="17" t="s">
        <v>37</v>
      </c>
      <c r="F1676" s="31" t="str">
        <f>VLOOKUP(G1676,'Policy Type'!$A:$B,2,FALSE)</f>
        <v>P&amp;C</v>
      </c>
      <c r="G1676" s="17" t="s">
        <v>80</v>
      </c>
      <c r="H1676" s="32">
        <v>45276</v>
      </c>
      <c r="I1676" s="32">
        <v>45276</v>
      </c>
      <c r="J1676" s="34">
        <v>261600</v>
      </c>
      <c r="K1676" s="34">
        <f t="shared" si="443"/>
        <v>47088</v>
      </c>
      <c r="L1676" s="34">
        <f t="shared" si="444"/>
        <v>308688</v>
      </c>
      <c r="M1676" s="17">
        <f t="shared" ref="M1676:M1677" si="450">L1676*0.05</f>
        <v>15434.4</v>
      </c>
      <c r="N1676" s="17" t="s">
        <v>39</v>
      </c>
      <c r="O1676" s="35" t="s">
        <v>49</v>
      </c>
      <c r="P1676" s="36" t="str">
        <f t="shared" si="446"/>
        <v>Old Client</v>
      </c>
      <c r="Q1676" s="39" t="str">
        <f t="shared" si="4"/>
        <v>Yes</v>
      </c>
      <c r="R1676" s="40" t="str">
        <f t="shared" si="5"/>
        <v>Cross-Sold</v>
      </c>
    </row>
    <row r="1677" ht="14.25" customHeight="1" spans="1:18">
      <c r="A1677" s="30" t="s">
        <v>1694</v>
      </c>
      <c r="B1677" s="17">
        <v>1218</v>
      </c>
      <c r="C1677" s="17" t="s">
        <v>46</v>
      </c>
      <c r="D1677" s="17" t="s">
        <v>47</v>
      </c>
      <c r="E1677" s="17" t="s">
        <v>37</v>
      </c>
      <c r="F1677" s="31" t="str">
        <f>VLOOKUP(G1677,'Policy Type'!$A:$B,2,FALSE)</f>
        <v>Liability</v>
      </c>
      <c r="G1677" s="17" t="s">
        <v>38</v>
      </c>
      <c r="H1677" s="32">
        <v>45276</v>
      </c>
      <c r="I1677" s="32">
        <v>45306</v>
      </c>
      <c r="J1677" s="34">
        <v>28900</v>
      </c>
      <c r="K1677" s="34">
        <f t="shared" si="443"/>
        <v>5202</v>
      </c>
      <c r="L1677" s="34">
        <f t="shared" si="444"/>
        <v>34102</v>
      </c>
      <c r="M1677" s="17">
        <f t="shared" si="450"/>
        <v>1705.1</v>
      </c>
      <c r="N1677" s="17" t="s">
        <v>39</v>
      </c>
      <c r="O1677" s="35" t="s">
        <v>49</v>
      </c>
      <c r="P1677" s="36" t="str">
        <f t="shared" si="446"/>
        <v>New Client</v>
      </c>
      <c r="Q1677" s="39" t="str">
        <f t="shared" si="4"/>
        <v>Yes</v>
      </c>
      <c r="R1677" s="40" t="str">
        <f t="shared" si="5"/>
        <v/>
      </c>
    </row>
    <row r="1678" ht="14.25" customHeight="1" spans="1:18">
      <c r="A1678" s="30" t="s">
        <v>1695</v>
      </c>
      <c r="B1678" s="17">
        <v>478</v>
      </c>
      <c r="C1678" s="17" t="s">
        <v>35</v>
      </c>
      <c r="D1678" s="17" t="s">
        <v>36</v>
      </c>
      <c r="E1678" s="17" t="s">
        <v>37</v>
      </c>
      <c r="F1678" s="31" t="str">
        <f>VLOOKUP(G1678,'Policy Type'!$A:$B,2,FALSE)</f>
        <v>P&amp;C</v>
      </c>
      <c r="G1678" s="17" t="s">
        <v>80</v>
      </c>
      <c r="H1678" s="32">
        <v>45276</v>
      </c>
      <c r="I1678" s="32">
        <v>45276</v>
      </c>
      <c r="J1678" s="34">
        <v>103100</v>
      </c>
      <c r="K1678" s="34">
        <f t="shared" si="443"/>
        <v>18558</v>
      </c>
      <c r="L1678" s="34">
        <f t="shared" si="444"/>
        <v>121658</v>
      </c>
      <c r="M1678" s="17">
        <f t="shared" ref="M1678:M1679" si="451">L1678*0.2</f>
        <v>24331.6</v>
      </c>
      <c r="N1678" s="17" t="s">
        <v>39</v>
      </c>
      <c r="O1678" s="35" t="s">
        <v>49</v>
      </c>
      <c r="P1678" s="36" t="str">
        <f t="shared" si="446"/>
        <v>Old Client</v>
      </c>
      <c r="Q1678" s="39" t="str">
        <f t="shared" si="4"/>
        <v>Yes</v>
      </c>
      <c r="R1678" s="40" t="str">
        <f t="shared" si="5"/>
        <v>Cross-Sold</v>
      </c>
    </row>
    <row r="1679" ht="14.25" customHeight="1" spans="1:18">
      <c r="A1679" s="30" t="s">
        <v>1696</v>
      </c>
      <c r="B1679" s="17">
        <v>1219</v>
      </c>
      <c r="C1679" s="17" t="s">
        <v>42</v>
      </c>
      <c r="D1679" s="17" t="s">
        <v>36</v>
      </c>
      <c r="E1679" s="17" t="s">
        <v>37</v>
      </c>
      <c r="F1679" s="31" t="str">
        <f>VLOOKUP(G1679,'Policy Type'!$A:$B,2,FALSE)</f>
        <v>P&amp;C</v>
      </c>
      <c r="G1679" s="17" t="s">
        <v>80</v>
      </c>
      <c r="H1679" s="32">
        <v>45276</v>
      </c>
      <c r="I1679" s="32">
        <v>45276</v>
      </c>
      <c r="J1679" s="34">
        <v>173100</v>
      </c>
      <c r="K1679" s="34">
        <f t="shared" si="443"/>
        <v>31158</v>
      </c>
      <c r="L1679" s="34">
        <f t="shared" si="444"/>
        <v>204258</v>
      </c>
      <c r="M1679" s="17">
        <f t="shared" si="451"/>
        <v>40851.6</v>
      </c>
      <c r="N1679" s="17" t="s">
        <v>39</v>
      </c>
      <c r="O1679" s="35" t="s">
        <v>49</v>
      </c>
      <c r="P1679" s="36" t="str">
        <f t="shared" si="446"/>
        <v>Old Client</v>
      </c>
      <c r="Q1679" s="39" t="str">
        <f t="shared" si="4"/>
        <v>Yes</v>
      </c>
      <c r="R1679" s="40" t="str">
        <f t="shared" si="5"/>
        <v>Cross-Sold</v>
      </c>
    </row>
    <row r="1680" ht="14.25" customHeight="1" spans="1:18">
      <c r="A1680" s="30" t="s">
        <v>1697</v>
      </c>
      <c r="B1680" s="17">
        <v>15</v>
      </c>
      <c r="C1680" s="17" t="s">
        <v>46</v>
      </c>
      <c r="D1680" s="17" t="s">
        <v>76</v>
      </c>
      <c r="E1680" s="17" t="s">
        <v>37</v>
      </c>
      <c r="F1680" s="31" t="str">
        <f>VLOOKUP(G1680,'Policy Type'!$A:$B,2,FALSE)</f>
        <v>Liability</v>
      </c>
      <c r="G1680" s="17" t="s">
        <v>38</v>
      </c>
      <c r="H1680" s="32">
        <v>45276</v>
      </c>
      <c r="I1680" s="32">
        <v>45366</v>
      </c>
      <c r="J1680" s="34">
        <v>96800</v>
      </c>
      <c r="K1680" s="34">
        <f t="shared" si="443"/>
        <v>17424</v>
      </c>
      <c r="L1680" s="34">
        <f t="shared" si="444"/>
        <v>114224</v>
      </c>
      <c r="M1680" s="17">
        <f t="shared" ref="M1680:M1682" si="452">L1680*0.05</f>
        <v>5711.2</v>
      </c>
      <c r="N1680" s="17" t="s">
        <v>39</v>
      </c>
      <c r="O1680" s="35" t="s">
        <v>49</v>
      </c>
      <c r="P1680" s="36" t="str">
        <f t="shared" si="446"/>
        <v>Old Client</v>
      </c>
      <c r="Q1680" s="39" t="str">
        <f t="shared" si="4"/>
        <v>Yes</v>
      </c>
      <c r="R1680" s="40" t="str">
        <f t="shared" si="5"/>
        <v/>
      </c>
    </row>
    <row r="1681" ht="14.25" customHeight="1" spans="1:18">
      <c r="A1681" s="30" t="s">
        <v>1698</v>
      </c>
      <c r="B1681" s="17">
        <v>15</v>
      </c>
      <c r="C1681" s="17" t="s">
        <v>46</v>
      </c>
      <c r="D1681" s="17" t="s">
        <v>76</v>
      </c>
      <c r="E1681" s="17" t="s">
        <v>43</v>
      </c>
      <c r="F1681" s="31" t="str">
        <f>VLOOKUP(G1681,'Policy Type'!$A:$B,2,FALSE)</f>
        <v>Others</v>
      </c>
      <c r="G1681" s="17" t="s">
        <v>168</v>
      </c>
      <c r="H1681" s="32">
        <v>45283</v>
      </c>
      <c r="I1681" s="32">
        <v>45648</v>
      </c>
      <c r="J1681" s="34">
        <v>500000</v>
      </c>
      <c r="K1681" s="34">
        <f t="shared" si="443"/>
        <v>90000</v>
      </c>
      <c r="L1681" s="34">
        <f t="shared" si="444"/>
        <v>590000</v>
      </c>
      <c r="M1681" s="17">
        <f t="shared" si="452"/>
        <v>29500</v>
      </c>
      <c r="N1681" s="17" t="s">
        <v>52</v>
      </c>
      <c r="O1681" s="35" t="s">
        <v>53</v>
      </c>
      <c r="P1681" s="36" t="str">
        <f t="shared" si="446"/>
        <v>Old Client</v>
      </c>
      <c r="Q1681" s="39" t="str">
        <f t="shared" si="4"/>
        <v>Yes</v>
      </c>
      <c r="R1681" s="40" t="str">
        <f t="shared" si="5"/>
        <v>Cross-Sold</v>
      </c>
    </row>
    <row r="1682" ht="14.25" customHeight="1" spans="1:18">
      <c r="A1682" s="30" t="s">
        <v>1699</v>
      </c>
      <c r="B1682" s="17">
        <v>1220</v>
      </c>
      <c r="C1682" s="17" t="s">
        <v>46</v>
      </c>
      <c r="D1682" s="17" t="s">
        <v>66</v>
      </c>
      <c r="E1682" s="17" t="s">
        <v>43</v>
      </c>
      <c r="F1682" s="31" t="str">
        <f>VLOOKUP(G1682,'Policy Type'!$A:$B,2,FALSE)</f>
        <v>Others</v>
      </c>
      <c r="G1682" s="17" t="s">
        <v>168</v>
      </c>
      <c r="H1682" s="32">
        <v>45283</v>
      </c>
      <c r="I1682" s="32">
        <v>45648</v>
      </c>
      <c r="J1682" s="34">
        <v>413400</v>
      </c>
      <c r="K1682" s="34">
        <f t="shared" si="443"/>
        <v>74412</v>
      </c>
      <c r="L1682" s="34">
        <f t="shared" si="444"/>
        <v>487812</v>
      </c>
      <c r="M1682" s="17">
        <f t="shared" si="452"/>
        <v>24390.6</v>
      </c>
      <c r="N1682" s="17" t="s">
        <v>52</v>
      </c>
      <c r="O1682" s="35" t="s">
        <v>53</v>
      </c>
      <c r="P1682" s="36" t="str">
        <f t="shared" si="446"/>
        <v>New Client</v>
      </c>
      <c r="Q1682" s="39" t="str">
        <f t="shared" si="4"/>
        <v>No</v>
      </c>
      <c r="R1682" s="40" t="str">
        <f t="shared" si="5"/>
        <v/>
      </c>
    </row>
    <row r="1683" ht="14.25" customHeight="1" spans="1:18">
      <c r="A1683" s="30" t="s">
        <v>1700</v>
      </c>
      <c r="B1683" s="17">
        <v>1221</v>
      </c>
      <c r="C1683" s="17" t="s">
        <v>57</v>
      </c>
      <c r="D1683" s="17" t="s">
        <v>36</v>
      </c>
      <c r="E1683" s="17" t="s">
        <v>37</v>
      </c>
      <c r="F1683" s="31" t="str">
        <f>VLOOKUP(G1683,'Policy Type'!$A:$B,2,FALSE)</f>
        <v>Liability</v>
      </c>
      <c r="G1683" s="17" t="s">
        <v>38</v>
      </c>
      <c r="H1683" s="32">
        <v>45275</v>
      </c>
      <c r="I1683" s="32">
        <v>45305</v>
      </c>
      <c r="J1683" s="34">
        <v>41700</v>
      </c>
      <c r="K1683" s="34">
        <f t="shared" si="443"/>
        <v>7506</v>
      </c>
      <c r="L1683" s="34">
        <f t="shared" si="444"/>
        <v>49206</v>
      </c>
      <c r="M1683" s="17">
        <f t="shared" ref="M1683:M1685" si="453">L1683*0.2</f>
        <v>9841.2</v>
      </c>
      <c r="N1683" s="17" t="s">
        <v>39</v>
      </c>
      <c r="O1683" s="35" t="s">
        <v>49</v>
      </c>
      <c r="P1683" s="36" t="str">
        <f t="shared" si="446"/>
        <v>Old Client</v>
      </c>
      <c r="Q1683" s="39" t="str">
        <f t="shared" si="4"/>
        <v>Yes</v>
      </c>
      <c r="R1683" s="40" t="str">
        <f t="shared" si="5"/>
        <v/>
      </c>
    </row>
    <row r="1684" ht="14.25" customHeight="1" spans="1:18">
      <c r="A1684" s="30" t="s">
        <v>1701</v>
      </c>
      <c r="B1684" s="17">
        <v>1221</v>
      </c>
      <c r="C1684" s="17" t="s">
        <v>35</v>
      </c>
      <c r="D1684" s="17" t="s">
        <v>36</v>
      </c>
      <c r="E1684" s="17" t="s">
        <v>37</v>
      </c>
      <c r="F1684" s="31" t="str">
        <f>VLOOKUP(G1684,'Policy Type'!$A:$B,2,FALSE)</f>
        <v>Liability</v>
      </c>
      <c r="G1684" s="17" t="s">
        <v>38</v>
      </c>
      <c r="H1684" s="32">
        <v>45276</v>
      </c>
      <c r="I1684" s="32">
        <v>45306</v>
      </c>
      <c r="J1684" s="34">
        <v>51000</v>
      </c>
      <c r="K1684" s="34">
        <f t="shared" si="443"/>
        <v>9180</v>
      </c>
      <c r="L1684" s="34">
        <f t="shared" si="444"/>
        <v>60180</v>
      </c>
      <c r="M1684" s="17">
        <f t="shared" si="453"/>
        <v>12036</v>
      </c>
      <c r="N1684" s="17" t="s">
        <v>39</v>
      </c>
      <c r="O1684" s="35" t="s">
        <v>49</v>
      </c>
      <c r="P1684" s="36" t="str">
        <f t="shared" si="446"/>
        <v>Old Client</v>
      </c>
      <c r="Q1684" s="39" t="str">
        <f t="shared" si="4"/>
        <v>Yes</v>
      </c>
      <c r="R1684" s="40" t="str">
        <f t="shared" si="5"/>
        <v/>
      </c>
    </row>
    <row r="1685" ht="14.25" customHeight="1" spans="1:18">
      <c r="A1685" s="30" t="s">
        <v>1702</v>
      </c>
      <c r="B1685" s="17">
        <v>1222</v>
      </c>
      <c r="C1685" s="17" t="s">
        <v>35</v>
      </c>
      <c r="D1685" s="17" t="s">
        <v>36</v>
      </c>
      <c r="E1685" s="17" t="s">
        <v>37</v>
      </c>
      <c r="F1685" s="31" t="str">
        <f>VLOOKUP(G1685,'Policy Type'!$A:$B,2,FALSE)</f>
        <v>Liability</v>
      </c>
      <c r="G1685" s="17" t="s">
        <v>38</v>
      </c>
      <c r="H1685" s="32">
        <v>45277</v>
      </c>
      <c r="I1685" s="32">
        <v>45642</v>
      </c>
      <c r="J1685" s="34">
        <v>172800</v>
      </c>
      <c r="K1685" s="34">
        <f t="shared" si="443"/>
        <v>31104</v>
      </c>
      <c r="L1685" s="34">
        <f t="shared" si="444"/>
        <v>203904</v>
      </c>
      <c r="M1685" s="17">
        <f t="shared" si="453"/>
        <v>40780.8</v>
      </c>
      <c r="N1685" s="17" t="s">
        <v>39</v>
      </c>
      <c r="O1685" s="35" t="s">
        <v>49</v>
      </c>
      <c r="P1685" s="36" t="str">
        <f t="shared" si="446"/>
        <v>Old Client</v>
      </c>
      <c r="Q1685" s="39" t="str">
        <f t="shared" si="4"/>
        <v>Yes</v>
      </c>
      <c r="R1685" s="40" t="str">
        <f t="shared" si="5"/>
        <v/>
      </c>
    </row>
    <row r="1686" ht="14.25" customHeight="1" spans="1:18">
      <c r="A1686" s="30" t="s">
        <v>1703</v>
      </c>
      <c r="B1686" s="17">
        <v>1223</v>
      </c>
      <c r="C1686" s="17" t="s">
        <v>46</v>
      </c>
      <c r="D1686" s="17" t="s">
        <v>88</v>
      </c>
      <c r="E1686" s="17" t="s">
        <v>132</v>
      </c>
      <c r="F1686" s="31" t="str">
        <f>VLOOKUP(G1686,'Policy Type'!$A:$B,2,FALSE)</f>
        <v>P&amp;C</v>
      </c>
      <c r="G1686" s="17" t="s">
        <v>68</v>
      </c>
      <c r="H1686" s="32">
        <v>45284</v>
      </c>
      <c r="I1686" s="32">
        <v>45649</v>
      </c>
      <c r="J1686" s="34">
        <v>659148</v>
      </c>
      <c r="K1686" s="34">
        <f t="shared" si="443"/>
        <v>118646.64</v>
      </c>
      <c r="L1686" s="34">
        <f t="shared" si="444"/>
        <v>777794.64</v>
      </c>
      <c r="M1686" s="17">
        <f>L1686*0.05</f>
        <v>38889.732</v>
      </c>
      <c r="N1686" s="17" t="s">
        <v>52</v>
      </c>
      <c r="O1686" s="35" t="s">
        <v>53</v>
      </c>
      <c r="P1686" s="36" t="str">
        <f t="shared" si="446"/>
        <v>New Client</v>
      </c>
      <c r="Q1686" s="39" t="str">
        <f t="shared" si="4"/>
        <v>No</v>
      </c>
      <c r="R1686" s="40" t="str">
        <f t="shared" si="5"/>
        <v/>
      </c>
    </row>
    <row r="1687" ht="14.25" customHeight="1" spans="1:18">
      <c r="A1687" s="30" t="s">
        <v>1704</v>
      </c>
      <c r="B1687" s="17">
        <v>1224</v>
      </c>
      <c r="C1687" s="17" t="s">
        <v>35</v>
      </c>
      <c r="D1687" s="17" t="s">
        <v>36</v>
      </c>
      <c r="E1687" s="17" t="s">
        <v>43</v>
      </c>
      <c r="F1687" s="31" t="str">
        <f>VLOOKUP(G1687,'Policy Type'!$A:$B,2,FALSE)</f>
        <v>P&amp;C</v>
      </c>
      <c r="G1687" s="17" t="s">
        <v>55</v>
      </c>
      <c r="H1687" s="32">
        <v>45286</v>
      </c>
      <c r="I1687" s="32">
        <v>45651</v>
      </c>
      <c r="J1687" s="34">
        <v>133694</v>
      </c>
      <c r="K1687" s="34">
        <f t="shared" si="443"/>
        <v>24064.92</v>
      </c>
      <c r="L1687" s="34">
        <f t="shared" si="444"/>
        <v>157758.92</v>
      </c>
      <c r="M1687" s="17">
        <f>L1687*0.2</f>
        <v>31551.784</v>
      </c>
      <c r="N1687" s="17" t="s">
        <v>52</v>
      </c>
      <c r="O1687" s="35" t="s">
        <v>53</v>
      </c>
      <c r="P1687" s="36" t="str">
        <f t="shared" si="446"/>
        <v>New Client</v>
      </c>
      <c r="Q1687" s="39" t="str">
        <f t="shared" si="4"/>
        <v>No</v>
      </c>
      <c r="R1687" s="40" t="str">
        <f t="shared" si="5"/>
        <v/>
      </c>
    </row>
    <row r="1688" ht="14.25" customHeight="1" spans="1:18">
      <c r="A1688" s="30" t="s">
        <v>1705</v>
      </c>
      <c r="B1688" s="17">
        <v>1225</v>
      </c>
      <c r="C1688" s="17" t="s">
        <v>46</v>
      </c>
      <c r="D1688" s="17" t="s">
        <v>76</v>
      </c>
      <c r="E1688" s="17" t="s">
        <v>60</v>
      </c>
      <c r="F1688" s="31" t="str">
        <f>VLOOKUP(G1688,'Policy Type'!$A:$B,2,FALSE)</f>
        <v>P&amp;C</v>
      </c>
      <c r="G1688" s="17" t="s">
        <v>68</v>
      </c>
      <c r="H1688" s="32">
        <v>45290</v>
      </c>
      <c r="I1688" s="32">
        <v>45655</v>
      </c>
      <c r="J1688" s="34">
        <v>1289622</v>
      </c>
      <c r="K1688" s="34">
        <f t="shared" si="443"/>
        <v>232131.96</v>
      </c>
      <c r="L1688" s="34">
        <f t="shared" si="444"/>
        <v>1521753.96</v>
      </c>
      <c r="M1688" s="17">
        <f>L1688*0.05</f>
        <v>76087.698</v>
      </c>
      <c r="N1688" s="17" t="s">
        <v>39</v>
      </c>
      <c r="O1688" s="35" t="s">
        <v>53</v>
      </c>
      <c r="P1688" s="36" t="str">
        <f t="shared" si="446"/>
        <v>Old Client</v>
      </c>
      <c r="Q1688" s="39" t="str">
        <f t="shared" si="4"/>
        <v>No</v>
      </c>
      <c r="R1688" s="40" t="str">
        <f t="shared" si="5"/>
        <v/>
      </c>
    </row>
    <row r="1689" ht="14.25" customHeight="1" spans="1:18">
      <c r="A1689" s="30" t="s">
        <v>1706</v>
      </c>
      <c r="B1689" s="17">
        <v>1225</v>
      </c>
      <c r="C1689" s="17" t="s">
        <v>57</v>
      </c>
      <c r="D1689" s="17" t="s">
        <v>36</v>
      </c>
      <c r="E1689" s="17" t="s">
        <v>37</v>
      </c>
      <c r="F1689" s="31" t="str">
        <f>VLOOKUP(G1689,'Policy Type'!$A:$B,2,FALSE)</f>
        <v>Others</v>
      </c>
      <c r="G1689" s="17" t="s">
        <v>746</v>
      </c>
      <c r="H1689" s="32">
        <v>45284</v>
      </c>
      <c r="I1689" s="32">
        <v>45649</v>
      </c>
      <c r="J1689" s="34">
        <v>1994000</v>
      </c>
      <c r="K1689" s="34">
        <f t="shared" si="443"/>
        <v>358920</v>
      </c>
      <c r="L1689" s="34">
        <f t="shared" si="444"/>
        <v>2352920</v>
      </c>
      <c r="M1689" s="17">
        <f>L1689*0.15</f>
        <v>352938</v>
      </c>
      <c r="N1689" s="17" t="s">
        <v>52</v>
      </c>
      <c r="O1689" s="35" t="s">
        <v>53</v>
      </c>
      <c r="P1689" s="36" t="str">
        <f t="shared" si="446"/>
        <v>Old Client</v>
      </c>
      <c r="Q1689" s="39" t="str">
        <f t="shared" si="4"/>
        <v>No</v>
      </c>
      <c r="R1689" s="40" t="str">
        <f t="shared" si="5"/>
        <v/>
      </c>
    </row>
    <row r="1690" ht="14.25" customHeight="1" spans="1:18">
      <c r="A1690" s="30" t="s">
        <v>1707</v>
      </c>
      <c r="B1690" s="17">
        <v>1226</v>
      </c>
      <c r="C1690" s="17" t="s">
        <v>57</v>
      </c>
      <c r="D1690" s="17" t="s">
        <v>36</v>
      </c>
      <c r="E1690" s="17" t="s">
        <v>37</v>
      </c>
      <c r="F1690" s="31" t="str">
        <f>VLOOKUP(G1690,'Policy Type'!$A:$B,2,FALSE)</f>
        <v>Liability</v>
      </c>
      <c r="G1690" s="17" t="s">
        <v>38</v>
      </c>
      <c r="H1690" s="32">
        <v>45278</v>
      </c>
      <c r="I1690" s="32">
        <v>45460</v>
      </c>
      <c r="J1690" s="34">
        <v>151800</v>
      </c>
      <c r="K1690" s="34">
        <f t="shared" si="443"/>
        <v>27324</v>
      </c>
      <c r="L1690" s="34">
        <f t="shared" si="444"/>
        <v>179124</v>
      </c>
      <c r="M1690" s="17">
        <f t="shared" ref="M1690:M1692" si="454">L1690*0.2</f>
        <v>35824.8</v>
      </c>
      <c r="N1690" s="17" t="s">
        <v>39</v>
      </c>
      <c r="O1690" s="35" t="s">
        <v>49</v>
      </c>
      <c r="P1690" s="36" t="str">
        <f t="shared" si="446"/>
        <v>New Client</v>
      </c>
      <c r="Q1690" s="39" t="str">
        <f t="shared" si="4"/>
        <v>Yes</v>
      </c>
      <c r="R1690" s="40" t="str">
        <f t="shared" si="5"/>
        <v/>
      </c>
    </row>
    <row r="1691" ht="14.25" customHeight="1" spans="1:18">
      <c r="A1691" s="30" t="s">
        <v>1708</v>
      </c>
      <c r="B1691" s="17">
        <v>165</v>
      </c>
      <c r="C1691" s="17" t="s">
        <v>35</v>
      </c>
      <c r="D1691" s="17" t="s">
        <v>36</v>
      </c>
      <c r="E1691" s="17" t="s">
        <v>37</v>
      </c>
      <c r="F1691" s="31" t="str">
        <f>VLOOKUP(G1691,'Policy Type'!$A:$B,2,FALSE)</f>
        <v>Liability</v>
      </c>
      <c r="G1691" s="17" t="s">
        <v>38</v>
      </c>
      <c r="H1691" s="32">
        <v>45277</v>
      </c>
      <c r="I1691" s="32">
        <v>45459</v>
      </c>
      <c r="J1691" s="34">
        <v>544900</v>
      </c>
      <c r="K1691" s="34">
        <f t="shared" si="443"/>
        <v>98082</v>
      </c>
      <c r="L1691" s="34">
        <f t="shared" si="444"/>
        <v>642982</v>
      </c>
      <c r="M1691" s="17">
        <f t="shared" si="454"/>
        <v>128596.4</v>
      </c>
      <c r="N1691" s="17" t="s">
        <v>39</v>
      </c>
      <c r="O1691" s="35" t="s">
        <v>49</v>
      </c>
      <c r="P1691" s="36" t="str">
        <f t="shared" si="446"/>
        <v>Old Client</v>
      </c>
      <c r="Q1691" s="39" t="str">
        <f t="shared" si="4"/>
        <v>Yes</v>
      </c>
      <c r="R1691" s="40" t="str">
        <f t="shared" si="5"/>
        <v/>
      </c>
    </row>
    <row r="1692" ht="14.25" customHeight="1" spans="1:18">
      <c r="A1692" s="30" t="s">
        <v>1709</v>
      </c>
      <c r="B1692" s="17">
        <v>1227</v>
      </c>
      <c r="C1692" s="17" t="s">
        <v>42</v>
      </c>
      <c r="D1692" s="17" t="s">
        <v>36</v>
      </c>
      <c r="E1692" s="17" t="s">
        <v>37</v>
      </c>
      <c r="F1692" s="31" t="str">
        <f>VLOOKUP(G1692,'Policy Type'!$A:$B,2,FALSE)</f>
        <v>Liability</v>
      </c>
      <c r="G1692" s="17" t="s">
        <v>38</v>
      </c>
      <c r="H1692" s="32">
        <v>45278</v>
      </c>
      <c r="I1692" s="32">
        <v>45643</v>
      </c>
      <c r="J1692" s="34">
        <v>689400</v>
      </c>
      <c r="K1692" s="34">
        <f t="shared" si="443"/>
        <v>124092</v>
      </c>
      <c r="L1692" s="34">
        <f t="shared" si="444"/>
        <v>813492</v>
      </c>
      <c r="M1692" s="17">
        <f t="shared" si="454"/>
        <v>162698.4</v>
      </c>
      <c r="N1692" s="17" t="s">
        <v>39</v>
      </c>
      <c r="O1692" s="35" t="s">
        <v>49</v>
      </c>
      <c r="P1692" s="36" t="str">
        <f t="shared" si="446"/>
        <v>New Client</v>
      </c>
      <c r="Q1692" s="39" t="str">
        <f t="shared" si="4"/>
        <v>Yes</v>
      </c>
      <c r="R1692" s="40" t="str">
        <f t="shared" si="5"/>
        <v/>
      </c>
    </row>
    <row r="1693" ht="14.25" customHeight="1" spans="1:18">
      <c r="A1693" s="30" t="s">
        <v>1710</v>
      </c>
      <c r="B1693" s="17">
        <v>1228</v>
      </c>
      <c r="C1693" s="17" t="s">
        <v>46</v>
      </c>
      <c r="D1693" s="17" t="s">
        <v>76</v>
      </c>
      <c r="E1693" s="17" t="s">
        <v>37</v>
      </c>
      <c r="F1693" s="31" t="str">
        <f>VLOOKUP(G1693,'Policy Type'!$A:$B,2,FALSE)</f>
        <v>P&amp;C</v>
      </c>
      <c r="G1693" s="17" t="s">
        <v>80</v>
      </c>
      <c r="H1693" s="32">
        <v>45278</v>
      </c>
      <c r="I1693" s="32">
        <v>45278</v>
      </c>
      <c r="J1693" s="34">
        <v>99600</v>
      </c>
      <c r="K1693" s="34">
        <f t="shared" si="443"/>
        <v>17928</v>
      </c>
      <c r="L1693" s="34">
        <f t="shared" si="444"/>
        <v>117528</v>
      </c>
      <c r="M1693" s="17">
        <f>L1693*0.05</f>
        <v>5876.4</v>
      </c>
      <c r="N1693" s="17" t="s">
        <v>39</v>
      </c>
      <c r="O1693" s="35" t="s">
        <v>49</v>
      </c>
      <c r="P1693" s="36" t="str">
        <f t="shared" si="446"/>
        <v>New Client</v>
      </c>
      <c r="Q1693" s="39" t="str">
        <f t="shared" si="4"/>
        <v>No</v>
      </c>
      <c r="R1693" s="40" t="str">
        <f t="shared" si="5"/>
        <v/>
      </c>
    </row>
    <row r="1694" ht="14.25" customHeight="1" spans="1:18">
      <c r="A1694" s="30" t="s">
        <v>1711</v>
      </c>
      <c r="B1694" s="17">
        <v>1229</v>
      </c>
      <c r="C1694" s="17" t="s">
        <v>42</v>
      </c>
      <c r="D1694" s="17" t="s">
        <v>36</v>
      </c>
      <c r="E1694" s="17" t="s">
        <v>37</v>
      </c>
      <c r="F1694" s="31" t="str">
        <f>VLOOKUP(G1694,'Policy Type'!$A:$B,2,FALSE)</f>
        <v>Liability</v>
      </c>
      <c r="G1694" s="17" t="s">
        <v>38</v>
      </c>
      <c r="H1694" s="32">
        <v>45278</v>
      </c>
      <c r="I1694" s="32">
        <v>45460</v>
      </c>
      <c r="J1694" s="34">
        <v>288200</v>
      </c>
      <c r="K1694" s="34">
        <f t="shared" si="443"/>
        <v>51876</v>
      </c>
      <c r="L1694" s="34">
        <f t="shared" si="444"/>
        <v>340076</v>
      </c>
      <c r="M1694" s="17">
        <f t="shared" ref="M1694:M1695" si="455">L1694*0.2</f>
        <v>68015.2</v>
      </c>
      <c r="N1694" s="17" t="s">
        <v>39</v>
      </c>
      <c r="O1694" s="35" t="s">
        <v>49</v>
      </c>
      <c r="P1694" s="36" t="str">
        <f t="shared" si="446"/>
        <v>New Client</v>
      </c>
      <c r="Q1694" s="39" t="str">
        <f t="shared" si="4"/>
        <v>Yes</v>
      </c>
      <c r="R1694" s="40" t="str">
        <f t="shared" si="5"/>
        <v/>
      </c>
    </row>
    <row r="1695" ht="14.25" customHeight="1" spans="1:18">
      <c r="A1695" s="30" t="s">
        <v>1712</v>
      </c>
      <c r="B1695" s="17">
        <v>69</v>
      </c>
      <c r="C1695" s="17" t="s">
        <v>35</v>
      </c>
      <c r="D1695" s="17" t="s">
        <v>36</v>
      </c>
      <c r="E1695" s="17" t="s">
        <v>78</v>
      </c>
      <c r="F1695" s="31" t="str">
        <f>VLOOKUP(G1695,'Policy Type'!$A:$B,2,FALSE)</f>
        <v>Liability</v>
      </c>
      <c r="G1695" s="17" t="s">
        <v>94</v>
      </c>
      <c r="H1695" s="32">
        <v>45278</v>
      </c>
      <c r="I1695" s="32">
        <v>45643</v>
      </c>
      <c r="J1695" s="34">
        <v>1770000</v>
      </c>
      <c r="K1695" s="34">
        <f t="shared" si="443"/>
        <v>318600</v>
      </c>
      <c r="L1695" s="34">
        <f t="shared" si="444"/>
        <v>2088600</v>
      </c>
      <c r="M1695" s="17">
        <f t="shared" si="455"/>
        <v>417720</v>
      </c>
      <c r="N1695" s="17" t="s">
        <v>39</v>
      </c>
      <c r="O1695" s="35" t="s">
        <v>49</v>
      </c>
      <c r="P1695" s="36" t="str">
        <f t="shared" si="446"/>
        <v>Old Client</v>
      </c>
      <c r="Q1695" s="39" t="str">
        <f t="shared" si="4"/>
        <v>Yes</v>
      </c>
      <c r="R1695" s="40" t="str">
        <f t="shared" si="5"/>
        <v/>
      </c>
    </row>
    <row r="1696" ht="14.25" customHeight="1" spans="1:18">
      <c r="A1696" s="30" t="s">
        <v>1713</v>
      </c>
      <c r="B1696" s="17">
        <v>1230</v>
      </c>
      <c r="C1696" s="17" t="s">
        <v>46</v>
      </c>
      <c r="D1696" s="17" t="s">
        <v>47</v>
      </c>
      <c r="E1696" s="17" t="s">
        <v>43</v>
      </c>
      <c r="F1696" s="31" t="str">
        <f>VLOOKUP(G1696,'Policy Type'!$A:$B,2,FALSE)</f>
        <v>Others</v>
      </c>
      <c r="G1696" s="17" t="s">
        <v>287</v>
      </c>
      <c r="H1696" s="32">
        <v>45279</v>
      </c>
      <c r="I1696" s="32">
        <v>45644</v>
      </c>
      <c r="J1696" s="34">
        <v>1378000</v>
      </c>
      <c r="K1696" s="34">
        <f t="shared" si="443"/>
        <v>248040</v>
      </c>
      <c r="L1696" s="34">
        <f t="shared" si="444"/>
        <v>1626040</v>
      </c>
      <c r="M1696" s="17">
        <f>L1696*0.05</f>
        <v>81302</v>
      </c>
      <c r="N1696" s="17" t="s">
        <v>52</v>
      </c>
      <c r="O1696" s="35" t="s">
        <v>49</v>
      </c>
      <c r="P1696" s="36" t="str">
        <f t="shared" si="446"/>
        <v>New Client</v>
      </c>
      <c r="Q1696" s="39" t="str">
        <f t="shared" si="4"/>
        <v>No</v>
      </c>
      <c r="R1696" s="40" t="str">
        <f t="shared" si="5"/>
        <v/>
      </c>
    </row>
    <row r="1697" ht="14.25" customHeight="1" spans="1:18">
      <c r="A1697" s="30" t="s">
        <v>1714</v>
      </c>
      <c r="B1697" s="17">
        <v>1231</v>
      </c>
      <c r="C1697" s="17" t="s">
        <v>35</v>
      </c>
      <c r="D1697" s="17" t="s">
        <v>36</v>
      </c>
      <c r="E1697" s="17" t="s">
        <v>37</v>
      </c>
      <c r="F1697" s="31" t="str">
        <f>VLOOKUP(G1697,'Policy Type'!$A:$B,2,FALSE)</f>
        <v>Liability</v>
      </c>
      <c r="G1697" s="17" t="s">
        <v>38</v>
      </c>
      <c r="H1697" s="32">
        <v>45278</v>
      </c>
      <c r="I1697" s="32">
        <v>45308</v>
      </c>
      <c r="J1697" s="34">
        <v>53600</v>
      </c>
      <c r="K1697" s="34">
        <f t="shared" si="443"/>
        <v>9648</v>
      </c>
      <c r="L1697" s="34">
        <f t="shared" si="444"/>
        <v>63248</v>
      </c>
      <c r="M1697" s="17">
        <f>L1697*0.2</f>
        <v>12649.6</v>
      </c>
      <c r="N1697" s="17" t="s">
        <v>39</v>
      </c>
      <c r="O1697" s="35" t="s">
        <v>49</v>
      </c>
      <c r="P1697" s="36" t="str">
        <f t="shared" si="446"/>
        <v>New Client</v>
      </c>
      <c r="Q1697" s="39" t="str">
        <f t="shared" si="4"/>
        <v>Yes</v>
      </c>
      <c r="R1697" s="40" t="str">
        <f t="shared" si="5"/>
        <v/>
      </c>
    </row>
    <row r="1698" ht="14.25" customHeight="1" spans="1:18">
      <c r="A1698" s="30" t="s">
        <v>1715</v>
      </c>
      <c r="B1698" s="17">
        <v>909</v>
      </c>
      <c r="C1698" s="17" t="s">
        <v>46</v>
      </c>
      <c r="D1698" s="17" t="s">
        <v>47</v>
      </c>
      <c r="E1698" s="17" t="s">
        <v>78</v>
      </c>
      <c r="F1698" s="31" t="str">
        <f>VLOOKUP(G1698,'Policy Type'!$A:$B,2,FALSE)</f>
        <v>Liability</v>
      </c>
      <c r="G1698" s="17" t="s">
        <v>536</v>
      </c>
      <c r="H1698" s="32">
        <v>45278</v>
      </c>
      <c r="I1698" s="32">
        <v>45399</v>
      </c>
      <c r="J1698" s="34">
        <v>24000</v>
      </c>
      <c r="K1698" s="34">
        <f t="shared" si="443"/>
        <v>4320</v>
      </c>
      <c r="L1698" s="34">
        <f t="shared" si="444"/>
        <v>28320</v>
      </c>
      <c r="M1698" s="17">
        <f>L1698*0.05</f>
        <v>1416</v>
      </c>
      <c r="N1698" s="17" t="s">
        <v>52</v>
      </c>
      <c r="O1698" s="35" t="s">
        <v>49</v>
      </c>
      <c r="P1698" s="36" t="str">
        <f t="shared" si="446"/>
        <v>Old Client</v>
      </c>
      <c r="Q1698" s="39" t="str">
        <f t="shared" si="4"/>
        <v>Yes</v>
      </c>
      <c r="R1698" s="40" t="str">
        <f t="shared" si="5"/>
        <v/>
      </c>
    </row>
    <row r="1699" ht="14.25" customHeight="1" spans="1:18">
      <c r="A1699" s="30" t="s">
        <v>1716</v>
      </c>
      <c r="B1699" s="17">
        <v>1232</v>
      </c>
      <c r="C1699" s="17" t="s">
        <v>42</v>
      </c>
      <c r="D1699" s="17" t="s">
        <v>36</v>
      </c>
      <c r="E1699" s="17" t="s">
        <v>78</v>
      </c>
      <c r="F1699" s="31" t="str">
        <f>VLOOKUP(G1699,'Policy Type'!$A:$B,2,FALSE)</f>
        <v>Liability</v>
      </c>
      <c r="G1699" s="17" t="s">
        <v>536</v>
      </c>
      <c r="H1699" s="32">
        <v>45278</v>
      </c>
      <c r="I1699" s="32">
        <v>45460</v>
      </c>
      <c r="J1699" s="34">
        <v>25000</v>
      </c>
      <c r="K1699" s="34">
        <f t="shared" si="443"/>
        <v>4500</v>
      </c>
      <c r="L1699" s="34">
        <f t="shared" si="444"/>
        <v>29500</v>
      </c>
      <c r="M1699" s="17">
        <f t="shared" ref="M1699:M1702" si="456">L1699*0.2</f>
        <v>5900</v>
      </c>
      <c r="N1699" s="17" t="s">
        <v>52</v>
      </c>
      <c r="O1699" s="35" t="s">
        <v>49</v>
      </c>
      <c r="P1699" s="36" t="str">
        <f t="shared" si="446"/>
        <v>Old Client</v>
      </c>
      <c r="Q1699" s="39" t="str">
        <f t="shared" si="4"/>
        <v>Yes</v>
      </c>
      <c r="R1699" s="40" t="str">
        <f t="shared" si="5"/>
        <v/>
      </c>
    </row>
    <row r="1700" ht="14.25" customHeight="1" spans="1:18">
      <c r="A1700" s="30" t="s">
        <v>1717</v>
      </c>
      <c r="B1700" s="17">
        <v>1233</v>
      </c>
      <c r="C1700" s="17" t="s">
        <v>35</v>
      </c>
      <c r="D1700" s="17" t="s">
        <v>36</v>
      </c>
      <c r="E1700" s="17" t="s">
        <v>43</v>
      </c>
      <c r="F1700" s="31" t="str">
        <f>VLOOKUP(G1700,'Policy Type'!$A:$B,2,FALSE)</f>
        <v>Liability</v>
      </c>
      <c r="G1700" s="17" t="s">
        <v>58</v>
      </c>
      <c r="H1700" s="32">
        <v>45293</v>
      </c>
      <c r="I1700" s="32">
        <v>45658</v>
      </c>
      <c r="J1700" s="34">
        <v>3422000</v>
      </c>
      <c r="K1700" s="34">
        <f t="shared" si="443"/>
        <v>615960</v>
      </c>
      <c r="L1700" s="34">
        <f t="shared" si="444"/>
        <v>4037960</v>
      </c>
      <c r="M1700" s="17">
        <f t="shared" si="456"/>
        <v>807592</v>
      </c>
      <c r="N1700" s="17" t="s">
        <v>39</v>
      </c>
      <c r="O1700" s="35" t="s">
        <v>53</v>
      </c>
      <c r="P1700" s="36" t="str">
        <f t="shared" si="446"/>
        <v>Old Client</v>
      </c>
      <c r="Q1700" s="39" t="str">
        <f t="shared" si="4"/>
        <v>Yes</v>
      </c>
      <c r="R1700" s="40" t="str">
        <f t="shared" si="5"/>
        <v/>
      </c>
    </row>
    <row r="1701" ht="14.25" customHeight="1" spans="1:18">
      <c r="A1701" s="30" t="s">
        <v>1718</v>
      </c>
      <c r="B1701" s="17">
        <v>1233</v>
      </c>
      <c r="C1701" s="17" t="s">
        <v>35</v>
      </c>
      <c r="D1701" s="17" t="s">
        <v>36</v>
      </c>
      <c r="E1701" s="17" t="s">
        <v>43</v>
      </c>
      <c r="F1701" s="31" t="str">
        <f>VLOOKUP(G1701,'Policy Type'!$A:$B,2,FALSE)</f>
        <v>Liability</v>
      </c>
      <c r="G1701" s="17" t="s">
        <v>86</v>
      </c>
      <c r="H1701" s="32">
        <v>45293</v>
      </c>
      <c r="I1701" s="32">
        <v>45658</v>
      </c>
      <c r="J1701" s="34">
        <v>3422000</v>
      </c>
      <c r="K1701" s="34">
        <f t="shared" si="443"/>
        <v>615960</v>
      </c>
      <c r="L1701" s="34">
        <f t="shared" si="444"/>
        <v>4037960</v>
      </c>
      <c r="M1701" s="17">
        <f t="shared" si="456"/>
        <v>807592</v>
      </c>
      <c r="N1701" s="17" t="s">
        <v>39</v>
      </c>
      <c r="O1701" s="35" t="s">
        <v>53</v>
      </c>
      <c r="P1701" s="36" t="str">
        <f t="shared" si="446"/>
        <v>Old Client</v>
      </c>
      <c r="Q1701" s="39" t="str">
        <f t="shared" si="4"/>
        <v>Yes</v>
      </c>
      <c r="R1701" s="40" t="str">
        <f t="shared" si="5"/>
        <v/>
      </c>
    </row>
    <row r="1702" ht="14.25" customHeight="1" spans="1:18">
      <c r="A1702" s="30" t="s">
        <v>1719</v>
      </c>
      <c r="B1702" s="17">
        <v>1234</v>
      </c>
      <c r="C1702" s="17" t="s">
        <v>42</v>
      </c>
      <c r="D1702" s="17" t="s">
        <v>36</v>
      </c>
      <c r="E1702" s="17" t="s">
        <v>37</v>
      </c>
      <c r="F1702" s="31" t="str">
        <f>VLOOKUP(G1702,'Policy Type'!$A:$B,2,FALSE)</f>
        <v>Liability</v>
      </c>
      <c r="G1702" s="17" t="s">
        <v>38</v>
      </c>
      <c r="H1702" s="32">
        <v>45278</v>
      </c>
      <c r="I1702" s="32">
        <v>45460</v>
      </c>
      <c r="J1702" s="34">
        <v>60700</v>
      </c>
      <c r="K1702" s="34">
        <f t="shared" si="443"/>
        <v>10926</v>
      </c>
      <c r="L1702" s="34">
        <f t="shared" si="444"/>
        <v>71626</v>
      </c>
      <c r="M1702" s="17">
        <f t="shared" si="456"/>
        <v>14325.2</v>
      </c>
      <c r="N1702" s="17" t="s">
        <v>39</v>
      </c>
      <c r="O1702" s="35" t="s">
        <v>49</v>
      </c>
      <c r="P1702" s="36" t="str">
        <f t="shared" si="446"/>
        <v>Old Client</v>
      </c>
      <c r="Q1702" s="39" t="str">
        <f t="shared" si="4"/>
        <v>Yes</v>
      </c>
      <c r="R1702" s="40" t="str">
        <f t="shared" si="5"/>
        <v/>
      </c>
    </row>
    <row r="1703" ht="14.25" customHeight="1" spans="1:18">
      <c r="A1703" s="30" t="s">
        <v>1720</v>
      </c>
      <c r="B1703" s="17">
        <v>1234</v>
      </c>
      <c r="C1703" s="17" t="s">
        <v>35</v>
      </c>
      <c r="D1703" s="17" t="s">
        <v>36</v>
      </c>
      <c r="E1703" s="17" t="s">
        <v>37</v>
      </c>
      <c r="F1703" s="31" t="str">
        <f>VLOOKUP(G1703,'Policy Type'!$A:$B,2,FALSE)</f>
        <v>Others</v>
      </c>
      <c r="G1703" s="17" t="s">
        <v>154</v>
      </c>
      <c r="H1703" s="32">
        <v>45288</v>
      </c>
      <c r="I1703" s="32">
        <v>45653</v>
      </c>
      <c r="J1703" s="34">
        <v>1731200</v>
      </c>
      <c r="K1703" s="34">
        <f t="shared" si="443"/>
        <v>311616</v>
      </c>
      <c r="L1703" s="34">
        <f t="shared" si="444"/>
        <v>2042816</v>
      </c>
      <c r="M1703" s="17">
        <f>L1703*0.15</f>
        <v>306422.4</v>
      </c>
      <c r="N1703" s="17" t="s">
        <v>39</v>
      </c>
      <c r="O1703" s="35" t="s">
        <v>40</v>
      </c>
      <c r="P1703" s="36" t="str">
        <f t="shared" si="446"/>
        <v>Old Client</v>
      </c>
      <c r="Q1703" s="39" t="str">
        <f t="shared" si="4"/>
        <v>Yes</v>
      </c>
      <c r="R1703" s="40" t="str">
        <f t="shared" si="5"/>
        <v>Cross-Sold</v>
      </c>
    </row>
    <row r="1704" ht="14.25" customHeight="1" spans="1:18">
      <c r="A1704" s="30" t="s">
        <v>1721</v>
      </c>
      <c r="B1704" s="17">
        <v>1235</v>
      </c>
      <c r="C1704" s="17" t="s">
        <v>46</v>
      </c>
      <c r="D1704" s="17" t="s">
        <v>47</v>
      </c>
      <c r="E1704" s="17" t="s">
        <v>37</v>
      </c>
      <c r="F1704" s="31" t="str">
        <f>VLOOKUP(G1704,'Policy Type'!$A:$B,2,FALSE)</f>
        <v>Liability</v>
      </c>
      <c r="G1704" s="17" t="s">
        <v>38</v>
      </c>
      <c r="H1704" s="32">
        <v>45278</v>
      </c>
      <c r="I1704" s="32">
        <v>45460</v>
      </c>
      <c r="J1704" s="34">
        <v>175900</v>
      </c>
      <c r="K1704" s="34">
        <f t="shared" si="443"/>
        <v>31662</v>
      </c>
      <c r="L1704" s="34">
        <f t="shared" si="444"/>
        <v>207562</v>
      </c>
      <c r="M1704" s="17">
        <f>L1704*0.05</f>
        <v>10378.1</v>
      </c>
      <c r="N1704" s="17" t="s">
        <v>39</v>
      </c>
      <c r="O1704" s="35" t="s">
        <v>49</v>
      </c>
      <c r="P1704" s="36" t="str">
        <f t="shared" si="446"/>
        <v>Old Client</v>
      </c>
      <c r="Q1704" s="39" t="str">
        <f t="shared" si="4"/>
        <v>Yes</v>
      </c>
      <c r="R1704" s="40" t="str">
        <f t="shared" si="5"/>
        <v/>
      </c>
    </row>
    <row r="1705" ht="14.25" customHeight="1" spans="1:18">
      <c r="A1705" s="30" t="s">
        <v>1722</v>
      </c>
      <c r="B1705" s="17">
        <v>283</v>
      </c>
      <c r="C1705" s="17" t="s">
        <v>42</v>
      </c>
      <c r="D1705" s="17" t="s">
        <v>36</v>
      </c>
      <c r="E1705" s="17" t="s">
        <v>132</v>
      </c>
      <c r="F1705" s="31" t="str">
        <f>VLOOKUP(G1705,'Policy Type'!$A:$B,2,FALSE)</f>
        <v>Others</v>
      </c>
      <c r="G1705" s="17" t="s">
        <v>212</v>
      </c>
      <c r="H1705" s="32">
        <v>45278</v>
      </c>
      <c r="I1705" s="32">
        <v>45643</v>
      </c>
      <c r="J1705" s="34">
        <v>295000</v>
      </c>
      <c r="K1705" s="34">
        <f t="shared" si="443"/>
        <v>53100</v>
      </c>
      <c r="L1705" s="34">
        <f t="shared" si="444"/>
        <v>348100</v>
      </c>
      <c r="M1705" s="17">
        <f t="shared" ref="M1705:M1706" si="457">L1705*0.15</f>
        <v>52215</v>
      </c>
      <c r="N1705" s="17" t="s">
        <v>52</v>
      </c>
      <c r="O1705" s="35" t="s">
        <v>49</v>
      </c>
      <c r="P1705" s="36" t="str">
        <f t="shared" si="446"/>
        <v>Old Client</v>
      </c>
      <c r="Q1705" s="39" t="str">
        <f t="shared" si="4"/>
        <v>Yes</v>
      </c>
      <c r="R1705" s="40" t="str">
        <f t="shared" si="5"/>
        <v>Cross-Sold</v>
      </c>
    </row>
    <row r="1706" ht="14.25" customHeight="1" spans="1:18">
      <c r="A1706" s="30" t="s">
        <v>1723</v>
      </c>
      <c r="B1706" s="17">
        <v>1236</v>
      </c>
      <c r="C1706" s="17" t="s">
        <v>35</v>
      </c>
      <c r="D1706" s="17" t="s">
        <v>36</v>
      </c>
      <c r="E1706" s="17" t="s">
        <v>91</v>
      </c>
      <c r="F1706" s="31" t="str">
        <f>VLOOKUP(G1706,'Policy Type'!$A:$B,2,FALSE)</f>
        <v>Others</v>
      </c>
      <c r="G1706" s="17" t="s">
        <v>487</v>
      </c>
      <c r="H1706" s="32">
        <v>45278</v>
      </c>
      <c r="I1706" s="32">
        <v>48930</v>
      </c>
      <c r="J1706" s="34">
        <v>875400</v>
      </c>
      <c r="K1706" s="34">
        <f t="shared" si="443"/>
        <v>157572</v>
      </c>
      <c r="L1706" s="34">
        <f t="shared" si="444"/>
        <v>1032972</v>
      </c>
      <c r="M1706" s="17">
        <f t="shared" si="457"/>
        <v>154945.8</v>
      </c>
      <c r="N1706" s="17" t="s">
        <v>52</v>
      </c>
      <c r="O1706" s="35" t="s">
        <v>49</v>
      </c>
      <c r="P1706" s="36" t="str">
        <f t="shared" si="446"/>
        <v>New Client</v>
      </c>
      <c r="Q1706" s="39" t="str">
        <f t="shared" si="4"/>
        <v>No</v>
      </c>
      <c r="R1706" s="40" t="str">
        <f t="shared" si="5"/>
        <v/>
      </c>
    </row>
    <row r="1707" ht="14.25" customHeight="1" spans="1:18">
      <c r="A1707" s="30" t="s">
        <v>1724</v>
      </c>
      <c r="B1707" s="17">
        <v>1237</v>
      </c>
      <c r="C1707" s="17" t="s">
        <v>46</v>
      </c>
      <c r="D1707" s="17" t="s">
        <v>76</v>
      </c>
      <c r="E1707" s="17" t="s">
        <v>37</v>
      </c>
      <c r="F1707" s="31" t="str">
        <f>VLOOKUP(G1707,'Policy Type'!$A:$B,2,FALSE)</f>
        <v>P&amp;C</v>
      </c>
      <c r="G1707" s="17" t="s">
        <v>80</v>
      </c>
      <c r="H1707" s="32">
        <v>45278</v>
      </c>
      <c r="I1707" s="32">
        <v>45278</v>
      </c>
      <c r="J1707" s="34">
        <v>175600</v>
      </c>
      <c r="K1707" s="34">
        <f t="shared" si="443"/>
        <v>31608</v>
      </c>
      <c r="L1707" s="34">
        <f t="shared" si="444"/>
        <v>207208</v>
      </c>
      <c r="M1707" s="17">
        <f>L1707*0.05</f>
        <v>10360.4</v>
      </c>
      <c r="N1707" s="17" t="s">
        <v>39</v>
      </c>
      <c r="O1707" s="35" t="s">
        <v>49</v>
      </c>
      <c r="P1707" s="36" t="str">
        <f t="shared" si="446"/>
        <v>New Client</v>
      </c>
      <c r="Q1707" s="39" t="str">
        <f t="shared" si="4"/>
        <v>No</v>
      </c>
      <c r="R1707" s="40" t="str">
        <f t="shared" si="5"/>
        <v/>
      </c>
    </row>
    <row r="1708" ht="14.25" customHeight="1" spans="1:18">
      <c r="A1708" s="30" t="s">
        <v>1725</v>
      </c>
      <c r="B1708" s="17">
        <v>1238</v>
      </c>
      <c r="C1708" s="17" t="s">
        <v>57</v>
      </c>
      <c r="D1708" s="17" t="s">
        <v>36</v>
      </c>
      <c r="E1708" s="17" t="s">
        <v>37</v>
      </c>
      <c r="F1708" s="31" t="str">
        <f>VLOOKUP(G1708,'Policy Type'!$A:$B,2,FALSE)</f>
        <v>P&amp;C</v>
      </c>
      <c r="G1708" s="17" t="s">
        <v>80</v>
      </c>
      <c r="H1708" s="32">
        <v>45278</v>
      </c>
      <c r="I1708" s="32">
        <v>45278</v>
      </c>
      <c r="J1708" s="34">
        <v>208400</v>
      </c>
      <c r="K1708" s="34">
        <f t="shared" si="443"/>
        <v>37512</v>
      </c>
      <c r="L1708" s="34">
        <f t="shared" si="444"/>
        <v>245912</v>
      </c>
      <c r="M1708" s="17">
        <f t="shared" ref="M1708:M1709" si="458">L1708*0.2</f>
        <v>49182.4</v>
      </c>
      <c r="N1708" s="17" t="s">
        <v>39</v>
      </c>
      <c r="O1708" s="35" t="s">
        <v>49</v>
      </c>
      <c r="P1708" s="36" t="str">
        <f t="shared" si="446"/>
        <v>New Client</v>
      </c>
      <c r="Q1708" s="39" t="str">
        <f t="shared" si="4"/>
        <v>No</v>
      </c>
      <c r="R1708" s="40" t="str">
        <f t="shared" si="5"/>
        <v/>
      </c>
    </row>
    <row r="1709" ht="14.25" customHeight="1" spans="1:18">
      <c r="A1709" s="30" t="s">
        <v>1726</v>
      </c>
      <c r="B1709" s="17">
        <v>15</v>
      </c>
      <c r="C1709" s="17" t="s">
        <v>35</v>
      </c>
      <c r="D1709" s="17" t="s">
        <v>36</v>
      </c>
      <c r="E1709" s="17" t="s">
        <v>78</v>
      </c>
      <c r="F1709" s="31" t="str">
        <f>VLOOKUP(G1709,'Policy Type'!$A:$B,2,FALSE)</f>
        <v>Liability</v>
      </c>
      <c r="G1709" s="17" t="s">
        <v>536</v>
      </c>
      <c r="H1709" s="32">
        <v>45278</v>
      </c>
      <c r="I1709" s="32">
        <v>45643</v>
      </c>
      <c r="J1709" s="34">
        <v>210300</v>
      </c>
      <c r="K1709" s="34">
        <f t="shared" si="443"/>
        <v>37854</v>
      </c>
      <c r="L1709" s="34">
        <f t="shared" si="444"/>
        <v>248154</v>
      </c>
      <c r="M1709" s="17">
        <f t="shared" si="458"/>
        <v>49630.8</v>
      </c>
      <c r="N1709" s="17" t="s">
        <v>52</v>
      </c>
      <c r="O1709" s="35" t="s">
        <v>49</v>
      </c>
      <c r="P1709" s="36" t="str">
        <f t="shared" si="446"/>
        <v>Old Client</v>
      </c>
      <c r="Q1709" s="39" t="str">
        <f t="shared" si="4"/>
        <v>Yes</v>
      </c>
      <c r="R1709" s="40" t="str">
        <f t="shared" si="5"/>
        <v/>
      </c>
    </row>
    <row r="1710" ht="14.25" customHeight="1" spans="1:18">
      <c r="A1710" s="30" t="s">
        <v>1727</v>
      </c>
      <c r="B1710" s="17">
        <v>478</v>
      </c>
      <c r="C1710" s="17" t="s">
        <v>57</v>
      </c>
      <c r="D1710" s="17" t="s">
        <v>36</v>
      </c>
      <c r="E1710" s="17" t="s">
        <v>978</v>
      </c>
      <c r="F1710" s="31" t="str">
        <f>VLOOKUP(G1710,'Policy Type'!$A:$B,2,FALSE)</f>
        <v>Others</v>
      </c>
      <c r="G1710" s="17" t="s">
        <v>154</v>
      </c>
      <c r="H1710" s="32">
        <v>45283</v>
      </c>
      <c r="I1710" s="32">
        <v>45648</v>
      </c>
      <c r="J1710" s="34">
        <v>2312300</v>
      </c>
      <c r="K1710" s="34">
        <f t="shared" si="443"/>
        <v>416214</v>
      </c>
      <c r="L1710" s="34">
        <f t="shared" si="444"/>
        <v>2728514</v>
      </c>
      <c r="M1710" s="17">
        <f t="shared" ref="M1710:M1714" si="459">L1710*0.15</f>
        <v>409277.1</v>
      </c>
      <c r="N1710" s="17" t="s">
        <v>52</v>
      </c>
      <c r="O1710" s="35" t="s">
        <v>40</v>
      </c>
      <c r="P1710" s="36" t="str">
        <f t="shared" si="446"/>
        <v>Old Client</v>
      </c>
      <c r="Q1710" s="39" t="str">
        <f t="shared" si="4"/>
        <v>Yes</v>
      </c>
      <c r="R1710" s="40" t="str">
        <f t="shared" si="5"/>
        <v>Cross-Sold</v>
      </c>
    </row>
    <row r="1711" ht="14.25" customHeight="1" spans="1:18">
      <c r="A1711" s="30" t="s">
        <v>1728</v>
      </c>
      <c r="B1711" s="17">
        <v>957</v>
      </c>
      <c r="C1711" s="17" t="s">
        <v>42</v>
      </c>
      <c r="D1711" s="17" t="s">
        <v>36</v>
      </c>
      <c r="E1711" s="17" t="s">
        <v>37</v>
      </c>
      <c r="F1711" s="31" t="str">
        <f>VLOOKUP(G1711,'Policy Type'!$A:$B,2,FALSE)</f>
        <v>Others</v>
      </c>
      <c r="G1711" s="17" t="s">
        <v>111</v>
      </c>
      <c r="H1711" s="32">
        <v>45281</v>
      </c>
      <c r="I1711" s="32">
        <v>45287</v>
      </c>
      <c r="J1711" s="34">
        <v>48700</v>
      </c>
      <c r="K1711" s="34">
        <f t="shared" si="443"/>
        <v>8766</v>
      </c>
      <c r="L1711" s="34">
        <f t="shared" si="444"/>
        <v>57466</v>
      </c>
      <c r="M1711" s="17">
        <f t="shared" si="459"/>
        <v>8619.9</v>
      </c>
      <c r="N1711" s="17" t="s">
        <v>52</v>
      </c>
      <c r="O1711" s="35" t="s">
        <v>49</v>
      </c>
      <c r="P1711" s="36" t="str">
        <f t="shared" si="446"/>
        <v>Old Client</v>
      </c>
      <c r="Q1711" s="39" t="str">
        <f t="shared" si="4"/>
        <v>Yes</v>
      </c>
      <c r="R1711" s="40" t="str">
        <f t="shared" si="5"/>
        <v>Cross-Sold</v>
      </c>
    </row>
    <row r="1712" ht="14.25" customHeight="1" spans="1:18">
      <c r="A1712" s="30" t="s">
        <v>1729</v>
      </c>
      <c r="B1712" s="17">
        <v>1239</v>
      </c>
      <c r="C1712" s="17" t="s">
        <v>42</v>
      </c>
      <c r="D1712" s="17" t="s">
        <v>36</v>
      </c>
      <c r="E1712" s="17" t="s">
        <v>37</v>
      </c>
      <c r="F1712" s="31" t="str">
        <f>VLOOKUP(G1712,'Policy Type'!$A:$B,2,FALSE)</f>
        <v>Others</v>
      </c>
      <c r="G1712" s="17" t="s">
        <v>111</v>
      </c>
      <c r="H1712" s="32">
        <v>45281</v>
      </c>
      <c r="I1712" s="32">
        <v>45287</v>
      </c>
      <c r="J1712" s="34">
        <v>48700</v>
      </c>
      <c r="K1712" s="34">
        <f t="shared" si="443"/>
        <v>8766</v>
      </c>
      <c r="L1712" s="34">
        <f t="shared" si="444"/>
        <v>57466</v>
      </c>
      <c r="M1712" s="17">
        <f t="shared" si="459"/>
        <v>8619.9</v>
      </c>
      <c r="N1712" s="17" t="s">
        <v>52</v>
      </c>
      <c r="O1712" s="35" t="s">
        <v>49</v>
      </c>
      <c r="P1712" s="36" t="str">
        <f t="shared" si="446"/>
        <v>Old Client</v>
      </c>
      <c r="Q1712" s="39" t="str">
        <f t="shared" si="4"/>
        <v>Yes</v>
      </c>
      <c r="R1712" s="40" t="str">
        <f t="shared" si="5"/>
        <v>Cross-Sold</v>
      </c>
    </row>
    <row r="1713" ht="14.25" customHeight="1" spans="1:18">
      <c r="A1713" s="30" t="s">
        <v>1730</v>
      </c>
      <c r="B1713" s="17">
        <v>144</v>
      </c>
      <c r="C1713" s="17" t="s">
        <v>35</v>
      </c>
      <c r="D1713" s="17" t="s">
        <v>36</v>
      </c>
      <c r="E1713" s="17" t="s">
        <v>37</v>
      </c>
      <c r="F1713" s="31" t="str">
        <f>VLOOKUP(G1713,'Policy Type'!$A:$B,2,FALSE)</f>
        <v>Others</v>
      </c>
      <c r="G1713" s="17" t="s">
        <v>111</v>
      </c>
      <c r="H1713" s="32">
        <v>45281</v>
      </c>
      <c r="I1713" s="32">
        <v>45287</v>
      </c>
      <c r="J1713" s="34">
        <v>97500</v>
      </c>
      <c r="K1713" s="34">
        <f t="shared" si="443"/>
        <v>17550</v>
      </c>
      <c r="L1713" s="34">
        <f t="shared" si="444"/>
        <v>115050</v>
      </c>
      <c r="M1713" s="17">
        <f t="shared" si="459"/>
        <v>17257.5</v>
      </c>
      <c r="N1713" s="17" t="s">
        <v>52</v>
      </c>
      <c r="O1713" s="35" t="s">
        <v>49</v>
      </c>
      <c r="P1713" s="36" t="str">
        <f t="shared" si="446"/>
        <v>Old Client</v>
      </c>
      <c r="Q1713" s="39" t="str">
        <f t="shared" si="4"/>
        <v>No</v>
      </c>
      <c r="R1713" s="40" t="str">
        <f t="shared" si="5"/>
        <v/>
      </c>
    </row>
    <row r="1714" ht="14.25" customHeight="1" spans="1:18">
      <c r="A1714" s="30" t="s">
        <v>1731</v>
      </c>
      <c r="B1714" s="17">
        <v>415</v>
      </c>
      <c r="C1714" s="17" t="s">
        <v>57</v>
      </c>
      <c r="D1714" s="17" t="s">
        <v>36</v>
      </c>
      <c r="E1714" s="17" t="s">
        <v>37</v>
      </c>
      <c r="F1714" s="31" t="str">
        <f>VLOOKUP(G1714,'Policy Type'!$A:$B,2,FALSE)</f>
        <v>Others</v>
      </c>
      <c r="G1714" s="17" t="s">
        <v>111</v>
      </c>
      <c r="H1714" s="32">
        <v>45281</v>
      </c>
      <c r="I1714" s="32">
        <v>45287</v>
      </c>
      <c r="J1714" s="34">
        <v>146200</v>
      </c>
      <c r="K1714" s="34">
        <f t="shared" si="443"/>
        <v>26316</v>
      </c>
      <c r="L1714" s="34">
        <f t="shared" si="444"/>
        <v>172516</v>
      </c>
      <c r="M1714" s="17">
        <f t="shared" si="459"/>
        <v>25877.4</v>
      </c>
      <c r="N1714" s="17" t="s">
        <v>52</v>
      </c>
      <c r="O1714" s="35" t="s">
        <v>49</v>
      </c>
      <c r="P1714" s="36" t="str">
        <f t="shared" si="446"/>
        <v>Old Client</v>
      </c>
      <c r="Q1714" s="39" t="str">
        <f t="shared" si="4"/>
        <v>No</v>
      </c>
      <c r="R1714" s="40" t="str">
        <f t="shared" si="5"/>
        <v/>
      </c>
    </row>
    <row r="1715" ht="14.25" customHeight="1" spans="1:18">
      <c r="A1715" s="30" t="s">
        <v>1732</v>
      </c>
      <c r="B1715" s="17">
        <v>1240</v>
      </c>
      <c r="C1715" s="17" t="s">
        <v>57</v>
      </c>
      <c r="D1715" s="17" t="s">
        <v>36</v>
      </c>
      <c r="E1715" s="17" t="s">
        <v>37</v>
      </c>
      <c r="F1715" s="31" t="str">
        <f>VLOOKUP(G1715,'Policy Type'!$A:$B,2,FALSE)</f>
        <v>Liability</v>
      </c>
      <c r="G1715" s="17" t="s">
        <v>38</v>
      </c>
      <c r="H1715" s="32">
        <v>45279</v>
      </c>
      <c r="I1715" s="32">
        <v>45309</v>
      </c>
      <c r="J1715" s="34">
        <v>112000</v>
      </c>
      <c r="K1715" s="34">
        <f t="shared" si="443"/>
        <v>20160</v>
      </c>
      <c r="L1715" s="34">
        <f t="shared" si="444"/>
        <v>132160</v>
      </c>
      <c r="M1715" s="17">
        <f t="shared" ref="M1715:M1717" si="460">L1715*0.2</f>
        <v>26432</v>
      </c>
      <c r="N1715" s="17" t="s">
        <v>39</v>
      </c>
      <c r="O1715" s="35" t="s">
        <v>49</v>
      </c>
      <c r="P1715" s="36" t="str">
        <f t="shared" si="446"/>
        <v>New Client</v>
      </c>
      <c r="Q1715" s="39" t="str">
        <f t="shared" si="4"/>
        <v>Yes</v>
      </c>
      <c r="R1715" s="40" t="str">
        <f t="shared" si="5"/>
        <v/>
      </c>
    </row>
    <row r="1716" ht="14.25" customHeight="1" spans="1:18">
      <c r="A1716" s="30" t="s">
        <v>1733</v>
      </c>
      <c r="B1716" s="17">
        <v>1241</v>
      </c>
      <c r="C1716" s="17" t="s">
        <v>35</v>
      </c>
      <c r="D1716" s="17" t="s">
        <v>36</v>
      </c>
      <c r="E1716" s="17" t="s">
        <v>37</v>
      </c>
      <c r="F1716" s="31" t="str">
        <f>VLOOKUP(G1716,'Policy Type'!$A:$B,2,FALSE)</f>
        <v>Liability</v>
      </c>
      <c r="G1716" s="17" t="s">
        <v>38</v>
      </c>
      <c r="H1716" s="32">
        <v>45279</v>
      </c>
      <c r="I1716" s="32">
        <v>45461</v>
      </c>
      <c r="J1716" s="34">
        <v>295800</v>
      </c>
      <c r="K1716" s="34">
        <f t="shared" si="443"/>
        <v>53244</v>
      </c>
      <c r="L1716" s="34">
        <f t="shared" si="444"/>
        <v>349044</v>
      </c>
      <c r="M1716" s="17">
        <f t="shared" si="460"/>
        <v>69808.8</v>
      </c>
      <c r="N1716" s="17" t="s">
        <v>39</v>
      </c>
      <c r="O1716" s="35" t="s">
        <v>49</v>
      </c>
      <c r="P1716" s="36" t="str">
        <f t="shared" si="446"/>
        <v>New Client</v>
      </c>
      <c r="Q1716" s="39" t="str">
        <f t="shared" si="4"/>
        <v>Yes</v>
      </c>
      <c r="R1716" s="40" t="str">
        <f t="shared" si="5"/>
        <v/>
      </c>
    </row>
    <row r="1717" ht="14.25" customHeight="1" spans="1:18">
      <c r="A1717" s="30" t="s">
        <v>1734</v>
      </c>
      <c r="B1717" s="17">
        <v>1242</v>
      </c>
      <c r="C1717" s="17" t="s">
        <v>35</v>
      </c>
      <c r="D1717" s="17" t="s">
        <v>36</v>
      </c>
      <c r="E1717" s="17" t="s">
        <v>37</v>
      </c>
      <c r="F1717" s="31" t="str">
        <f>VLOOKUP(G1717,'Policy Type'!$A:$B,2,FALSE)</f>
        <v>P&amp;C</v>
      </c>
      <c r="G1717" s="17" t="s">
        <v>68</v>
      </c>
      <c r="H1717" s="32">
        <v>45287</v>
      </c>
      <c r="I1717" s="32">
        <v>45652</v>
      </c>
      <c r="J1717" s="34">
        <v>609470</v>
      </c>
      <c r="K1717" s="34">
        <f t="shared" si="443"/>
        <v>109704.6</v>
      </c>
      <c r="L1717" s="34">
        <f t="shared" si="444"/>
        <v>719174.6</v>
      </c>
      <c r="M1717" s="17">
        <f t="shared" si="460"/>
        <v>143834.92</v>
      </c>
      <c r="N1717" s="17" t="s">
        <v>52</v>
      </c>
      <c r="O1717" s="35" t="s">
        <v>53</v>
      </c>
      <c r="P1717" s="36" t="str">
        <f t="shared" si="446"/>
        <v>Old Client</v>
      </c>
      <c r="Q1717" s="39" t="str">
        <f t="shared" si="4"/>
        <v>No</v>
      </c>
      <c r="R1717" s="40" t="str">
        <f t="shared" si="5"/>
        <v/>
      </c>
    </row>
    <row r="1718" ht="14.25" customHeight="1" spans="1:18">
      <c r="A1718" s="30" t="s">
        <v>1735</v>
      </c>
      <c r="B1718" s="17">
        <v>1243</v>
      </c>
      <c r="C1718" s="17" t="s">
        <v>46</v>
      </c>
      <c r="D1718" s="17" t="s">
        <v>66</v>
      </c>
      <c r="E1718" s="17" t="s">
        <v>103</v>
      </c>
      <c r="F1718" s="31" t="str">
        <f>VLOOKUP(G1718,'Policy Type'!$A:$B,2,FALSE)</f>
        <v>Others</v>
      </c>
      <c r="G1718" s="17" t="s">
        <v>212</v>
      </c>
      <c r="H1718" s="32">
        <v>45280</v>
      </c>
      <c r="I1718" s="32">
        <v>45645</v>
      </c>
      <c r="J1718" s="34">
        <v>4786300</v>
      </c>
      <c r="K1718" s="34">
        <f t="shared" si="443"/>
        <v>861534</v>
      </c>
      <c r="L1718" s="34">
        <f t="shared" si="444"/>
        <v>5647834</v>
      </c>
      <c r="M1718" s="17">
        <f>L1718*0.05</f>
        <v>282391.7</v>
      </c>
      <c r="N1718" s="17" t="s">
        <v>39</v>
      </c>
      <c r="O1718" s="35" t="s">
        <v>53</v>
      </c>
      <c r="P1718" s="36" t="str">
        <f t="shared" si="446"/>
        <v>New Client</v>
      </c>
      <c r="Q1718" s="39" t="str">
        <f t="shared" si="4"/>
        <v>No</v>
      </c>
      <c r="R1718" s="40" t="str">
        <f t="shared" si="5"/>
        <v/>
      </c>
    </row>
    <row r="1719" ht="14.25" customHeight="1" spans="1:18">
      <c r="A1719" s="30" t="s">
        <v>1736</v>
      </c>
      <c r="B1719" s="17">
        <v>221</v>
      </c>
      <c r="C1719" s="17" t="s">
        <v>57</v>
      </c>
      <c r="D1719" s="17" t="s">
        <v>36</v>
      </c>
      <c r="E1719" s="17" t="s">
        <v>103</v>
      </c>
      <c r="F1719" s="31" t="str">
        <f>VLOOKUP(G1719,'Policy Type'!$A:$B,2,FALSE)</f>
        <v>Others</v>
      </c>
      <c r="G1719" s="17" t="s">
        <v>212</v>
      </c>
      <c r="H1719" s="32">
        <v>45280</v>
      </c>
      <c r="I1719" s="32">
        <v>45645</v>
      </c>
      <c r="J1719" s="34">
        <v>516800</v>
      </c>
      <c r="K1719" s="34">
        <f t="shared" si="443"/>
        <v>93024</v>
      </c>
      <c r="L1719" s="34">
        <f t="shared" si="444"/>
        <v>609824</v>
      </c>
      <c r="M1719" s="17">
        <f>L1719*0.15</f>
        <v>91473.6</v>
      </c>
      <c r="N1719" s="17" t="s">
        <v>39</v>
      </c>
      <c r="O1719" s="35" t="s">
        <v>53</v>
      </c>
      <c r="P1719" s="36" t="str">
        <f t="shared" si="446"/>
        <v>Old Client</v>
      </c>
      <c r="Q1719" s="39" t="str">
        <f t="shared" si="4"/>
        <v>No</v>
      </c>
      <c r="R1719" s="40" t="str">
        <f t="shared" si="5"/>
        <v/>
      </c>
    </row>
    <row r="1720" ht="14.25" customHeight="1" spans="1:18">
      <c r="A1720" s="30" t="s">
        <v>1737</v>
      </c>
      <c r="B1720" s="17">
        <v>1244</v>
      </c>
      <c r="C1720" s="17" t="s">
        <v>57</v>
      </c>
      <c r="D1720" s="17" t="s">
        <v>36</v>
      </c>
      <c r="E1720" s="17" t="s">
        <v>43</v>
      </c>
      <c r="F1720" s="31" t="str">
        <f>VLOOKUP(G1720,'Policy Type'!$A:$B,2,FALSE)</f>
        <v>Liability</v>
      </c>
      <c r="G1720" s="17" t="s">
        <v>38</v>
      </c>
      <c r="H1720" s="32">
        <v>45279</v>
      </c>
      <c r="I1720" s="32">
        <v>45644</v>
      </c>
      <c r="J1720" s="34">
        <v>188600</v>
      </c>
      <c r="K1720" s="34">
        <f t="shared" si="443"/>
        <v>33948</v>
      </c>
      <c r="L1720" s="34">
        <f t="shared" si="444"/>
        <v>222548</v>
      </c>
      <c r="M1720" s="17">
        <f>L1720*0.2</f>
        <v>44509.6</v>
      </c>
      <c r="N1720" s="17" t="s">
        <v>39</v>
      </c>
      <c r="O1720" s="35" t="s">
        <v>53</v>
      </c>
      <c r="P1720" s="36" t="str">
        <f t="shared" si="446"/>
        <v>Old Client</v>
      </c>
      <c r="Q1720" s="39" t="str">
        <f t="shared" si="4"/>
        <v>Yes</v>
      </c>
      <c r="R1720" s="40" t="str">
        <f t="shared" si="5"/>
        <v/>
      </c>
    </row>
    <row r="1721" ht="14.25" customHeight="1" spans="1:18">
      <c r="A1721" s="30" t="s">
        <v>1738</v>
      </c>
      <c r="B1721" s="17">
        <v>1244</v>
      </c>
      <c r="C1721" s="17" t="s">
        <v>35</v>
      </c>
      <c r="D1721" s="17" t="s">
        <v>36</v>
      </c>
      <c r="E1721" s="17" t="s">
        <v>43</v>
      </c>
      <c r="F1721" s="31" t="str">
        <f>VLOOKUP(G1721,'Policy Type'!$A:$B,2,FALSE)</f>
        <v>Others</v>
      </c>
      <c r="G1721" s="17" t="s">
        <v>111</v>
      </c>
      <c r="H1721" s="32">
        <v>45281</v>
      </c>
      <c r="I1721" s="32">
        <v>45646</v>
      </c>
      <c r="J1721" s="34">
        <v>612300</v>
      </c>
      <c r="K1721" s="34">
        <f t="shared" si="443"/>
        <v>110214</v>
      </c>
      <c r="L1721" s="34">
        <f t="shared" si="444"/>
        <v>722514</v>
      </c>
      <c r="M1721" s="17">
        <f>L1721*0.15</f>
        <v>108377.1</v>
      </c>
      <c r="N1721" s="17" t="s">
        <v>52</v>
      </c>
      <c r="O1721" s="35" t="s">
        <v>53</v>
      </c>
      <c r="P1721" s="36" t="str">
        <f t="shared" si="446"/>
        <v>Old Client</v>
      </c>
      <c r="Q1721" s="39" t="str">
        <f t="shared" si="4"/>
        <v>Yes</v>
      </c>
      <c r="R1721" s="40" t="str">
        <f t="shared" si="5"/>
        <v>Cross-Sold</v>
      </c>
    </row>
    <row r="1722" ht="14.25" customHeight="1" spans="1:18">
      <c r="A1722" s="30" t="s">
        <v>1739</v>
      </c>
      <c r="B1722" s="17">
        <v>1244</v>
      </c>
      <c r="C1722" s="17" t="s">
        <v>46</v>
      </c>
      <c r="D1722" s="17" t="s">
        <v>88</v>
      </c>
      <c r="E1722" s="17" t="s">
        <v>43</v>
      </c>
      <c r="F1722" s="31" t="str">
        <f>VLOOKUP(G1722,'Policy Type'!$A:$B,2,FALSE)</f>
        <v>Others</v>
      </c>
      <c r="G1722" s="17" t="s">
        <v>111</v>
      </c>
      <c r="H1722" s="32">
        <v>45281</v>
      </c>
      <c r="I1722" s="32">
        <v>45646</v>
      </c>
      <c r="J1722" s="34">
        <v>966300</v>
      </c>
      <c r="K1722" s="34">
        <f t="shared" si="443"/>
        <v>173934</v>
      </c>
      <c r="L1722" s="34">
        <f t="shared" si="444"/>
        <v>1140234</v>
      </c>
      <c r="M1722" s="17">
        <f>L1722*0.05</f>
        <v>57011.7</v>
      </c>
      <c r="N1722" s="17" t="s">
        <v>52</v>
      </c>
      <c r="O1722" s="35" t="s">
        <v>53</v>
      </c>
      <c r="P1722" s="36" t="str">
        <f t="shared" si="446"/>
        <v>Old Client</v>
      </c>
      <c r="Q1722" s="39" t="str">
        <f t="shared" si="4"/>
        <v>Yes</v>
      </c>
      <c r="R1722" s="40" t="str">
        <f t="shared" si="5"/>
        <v>Cross-Sold</v>
      </c>
    </row>
    <row r="1723" ht="14.25" customHeight="1" spans="1:18">
      <c r="A1723" s="30" t="s">
        <v>1740</v>
      </c>
      <c r="B1723" s="17">
        <v>988</v>
      </c>
      <c r="C1723" s="17" t="s">
        <v>42</v>
      </c>
      <c r="D1723" s="17" t="s">
        <v>36</v>
      </c>
      <c r="E1723" s="17" t="s">
        <v>43</v>
      </c>
      <c r="F1723" s="31" t="str">
        <f>VLOOKUP(G1723,'Policy Type'!$A:$B,2,FALSE)</f>
        <v>P&amp;C</v>
      </c>
      <c r="G1723" s="17" t="s">
        <v>51</v>
      </c>
      <c r="H1723" s="32">
        <v>45284</v>
      </c>
      <c r="I1723" s="32">
        <v>45649</v>
      </c>
      <c r="J1723" s="34">
        <v>430800</v>
      </c>
      <c r="K1723" s="34">
        <f t="shared" si="443"/>
        <v>77544</v>
      </c>
      <c r="L1723" s="34">
        <f t="shared" si="444"/>
        <v>508344</v>
      </c>
      <c r="M1723" s="17">
        <f t="shared" ref="M1723:M1724" si="461">L1723*0.2</f>
        <v>101668.8</v>
      </c>
      <c r="N1723" s="17" t="s">
        <v>52</v>
      </c>
      <c r="O1723" s="35" t="s">
        <v>53</v>
      </c>
      <c r="P1723" s="36" t="str">
        <f t="shared" si="446"/>
        <v>Old Client</v>
      </c>
      <c r="Q1723" s="39" t="str">
        <f t="shared" si="4"/>
        <v>No</v>
      </c>
      <c r="R1723" s="40" t="str">
        <f t="shared" si="5"/>
        <v/>
      </c>
    </row>
    <row r="1724" ht="14.25" customHeight="1" spans="1:18">
      <c r="A1724" s="30" t="s">
        <v>1741</v>
      </c>
      <c r="B1724" s="17">
        <v>1245</v>
      </c>
      <c r="C1724" s="17" t="s">
        <v>35</v>
      </c>
      <c r="D1724" s="17" t="s">
        <v>36</v>
      </c>
      <c r="E1724" s="17" t="s">
        <v>43</v>
      </c>
      <c r="F1724" s="31" t="str">
        <f>VLOOKUP(G1724,'Policy Type'!$A:$B,2,FALSE)</f>
        <v>P&amp;C</v>
      </c>
      <c r="G1724" s="17" t="s">
        <v>51</v>
      </c>
      <c r="H1724" s="32">
        <v>45284</v>
      </c>
      <c r="I1724" s="32">
        <v>45649</v>
      </c>
      <c r="J1724" s="34">
        <v>646100</v>
      </c>
      <c r="K1724" s="34">
        <f t="shared" si="443"/>
        <v>116298</v>
      </c>
      <c r="L1724" s="34">
        <f t="shared" si="444"/>
        <v>762398</v>
      </c>
      <c r="M1724" s="17">
        <f t="shared" si="461"/>
        <v>152479.6</v>
      </c>
      <c r="N1724" s="17" t="s">
        <v>52</v>
      </c>
      <c r="O1724" s="35" t="s">
        <v>53</v>
      </c>
      <c r="P1724" s="36" t="str">
        <f t="shared" si="446"/>
        <v>New Client</v>
      </c>
      <c r="Q1724" s="39" t="str">
        <f t="shared" si="4"/>
        <v>No</v>
      </c>
      <c r="R1724" s="40" t="str">
        <f t="shared" si="5"/>
        <v/>
      </c>
    </row>
    <row r="1725" ht="14.25" customHeight="1" spans="1:18">
      <c r="A1725" s="30" t="s">
        <v>1742</v>
      </c>
      <c r="B1725" s="17">
        <v>367</v>
      </c>
      <c r="C1725" s="17" t="s">
        <v>35</v>
      </c>
      <c r="D1725" s="17" t="s">
        <v>36</v>
      </c>
      <c r="E1725" s="17" t="s">
        <v>43</v>
      </c>
      <c r="F1725" s="31" t="str">
        <f>VLOOKUP(G1725,'Policy Type'!$A:$B,2,FALSE)</f>
        <v>Others</v>
      </c>
      <c r="G1725" s="17" t="s">
        <v>287</v>
      </c>
      <c r="H1725" s="32">
        <v>45279</v>
      </c>
      <c r="I1725" s="32">
        <v>45644</v>
      </c>
      <c r="J1725" s="34">
        <v>1577400</v>
      </c>
      <c r="K1725" s="34">
        <f t="shared" si="443"/>
        <v>283932</v>
      </c>
      <c r="L1725" s="34">
        <f t="shared" si="444"/>
        <v>1861332</v>
      </c>
      <c r="M1725" s="17">
        <f t="shared" ref="M1725:M1727" si="462">L1725*0.15</f>
        <v>279199.8</v>
      </c>
      <c r="N1725" s="17" t="s">
        <v>52</v>
      </c>
      <c r="O1725" s="35" t="s">
        <v>49</v>
      </c>
      <c r="P1725" s="36" t="str">
        <f t="shared" si="446"/>
        <v>Old Client</v>
      </c>
      <c r="Q1725" s="39" t="str">
        <f t="shared" si="4"/>
        <v>Yes</v>
      </c>
      <c r="R1725" s="40" t="str">
        <f t="shared" si="5"/>
        <v>Cross-Sold</v>
      </c>
    </row>
    <row r="1726" ht="14.25" customHeight="1" spans="1:18">
      <c r="A1726" s="30" t="s">
        <v>1743</v>
      </c>
      <c r="B1726" s="17">
        <v>367</v>
      </c>
      <c r="C1726" s="17" t="s">
        <v>42</v>
      </c>
      <c r="D1726" s="17" t="s">
        <v>36</v>
      </c>
      <c r="E1726" s="17" t="s">
        <v>43</v>
      </c>
      <c r="F1726" s="31" t="str">
        <f>VLOOKUP(G1726,'Policy Type'!$A:$B,2,FALSE)</f>
        <v>Others</v>
      </c>
      <c r="G1726" s="17" t="s">
        <v>287</v>
      </c>
      <c r="H1726" s="32">
        <v>45279</v>
      </c>
      <c r="I1726" s="32">
        <v>45644</v>
      </c>
      <c r="J1726" s="34">
        <v>1577400</v>
      </c>
      <c r="K1726" s="34">
        <f t="shared" si="443"/>
        <v>283932</v>
      </c>
      <c r="L1726" s="34">
        <f t="shared" si="444"/>
        <v>1861332</v>
      </c>
      <c r="M1726" s="17">
        <f t="shared" si="462"/>
        <v>279199.8</v>
      </c>
      <c r="N1726" s="17" t="s">
        <v>52</v>
      </c>
      <c r="O1726" s="35" t="s">
        <v>49</v>
      </c>
      <c r="P1726" s="36" t="str">
        <f t="shared" si="446"/>
        <v>Old Client</v>
      </c>
      <c r="Q1726" s="39" t="str">
        <f t="shared" si="4"/>
        <v>Yes</v>
      </c>
      <c r="R1726" s="40" t="str">
        <f t="shared" si="5"/>
        <v>Cross-Sold</v>
      </c>
    </row>
    <row r="1727" ht="14.25" customHeight="1" spans="1:18">
      <c r="A1727" s="30" t="s">
        <v>1744</v>
      </c>
      <c r="B1727" s="17">
        <v>908</v>
      </c>
      <c r="C1727" s="17" t="s">
        <v>42</v>
      </c>
      <c r="D1727" s="17" t="s">
        <v>36</v>
      </c>
      <c r="E1727" s="17" t="s">
        <v>43</v>
      </c>
      <c r="F1727" s="31" t="str">
        <f>VLOOKUP(G1727,'Policy Type'!$A:$B,2,FALSE)</f>
        <v>Others</v>
      </c>
      <c r="G1727" s="17" t="s">
        <v>168</v>
      </c>
      <c r="H1727" s="32">
        <v>45288</v>
      </c>
      <c r="I1727" s="32">
        <v>45653</v>
      </c>
      <c r="J1727" s="34">
        <v>273200</v>
      </c>
      <c r="K1727" s="34">
        <f t="shared" si="443"/>
        <v>49176</v>
      </c>
      <c r="L1727" s="34">
        <f t="shared" si="444"/>
        <v>322376</v>
      </c>
      <c r="M1727" s="17">
        <f t="shared" si="462"/>
        <v>48356.4</v>
      </c>
      <c r="N1727" s="17" t="s">
        <v>52</v>
      </c>
      <c r="O1727" s="35" t="s">
        <v>53</v>
      </c>
      <c r="P1727" s="36" t="str">
        <f t="shared" si="446"/>
        <v>Old Client</v>
      </c>
      <c r="Q1727" s="39" t="str">
        <f t="shared" si="4"/>
        <v>Yes</v>
      </c>
      <c r="R1727" s="40" t="str">
        <f t="shared" si="5"/>
        <v>Cross-Sold</v>
      </c>
    </row>
    <row r="1728" ht="14.25" customHeight="1" spans="1:18">
      <c r="A1728" s="30" t="s">
        <v>1745</v>
      </c>
      <c r="B1728" s="17">
        <v>907</v>
      </c>
      <c r="C1728" s="17" t="s">
        <v>46</v>
      </c>
      <c r="D1728" s="17" t="s">
        <v>76</v>
      </c>
      <c r="E1728" s="17" t="s">
        <v>132</v>
      </c>
      <c r="F1728" s="31" t="str">
        <f>VLOOKUP(G1728,'Policy Type'!$A:$B,2,FALSE)</f>
        <v>Others</v>
      </c>
      <c r="G1728" s="17" t="s">
        <v>111</v>
      </c>
      <c r="H1728" s="32">
        <v>45279</v>
      </c>
      <c r="I1728" s="32">
        <v>45280</v>
      </c>
      <c r="J1728" s="34">
        <v>111500</v>
      </c>
      <c r="K1728" s="34">
        <f t="shared" si="443"/>
        <v>20070</v>
      </c>
      <c r="L1728" s="34">
        <f t="shared" si="444"/>
        <v>131570</v>
      </c>
      <c r="M1728" s="17">
        <f>L1728*0.05</f>
        <v>6578.5</v>
      </c>
      <c r="N1728" s="17" t="s">
        <v>52</v>
      </c>
      <c r="O1728" s="35" t="s">
        <v>49</v>
      </c>
      <c r="P1728" s="36" t="str">
        <f t="shared" si="446"/>
        <v>Old Client</v>
      </c>
      <c r="Q1728" s="39" t="str">
        <f t="shared" si="4"/>
        <v>No</v>
      </c>
      <c r="R1728" s="40" t="str">
        <f t="shared" si="5"/>
        <v/>
      </c>
    </row>
    <row r="1729" ht="14.25" customHeight="1" spans="1:18">
      <c r="A1729" s="30" t="s">
        <v>1746</v>
      </c>
      <c r="B1729" s="17">
        <v>1246</v>
      </c>
      <c r="C1729" s="17" t="s">
        <v>42</v>
      </c>
      <c r="D1729" s="17" t="s">
        <v>36</v>
      </c>
      <c r="E1729" s="17" t="s">
        <v>43</v>
      </c>
      <c r="F1729" s="31" t="str">
        <f>VLOOKUP(G1729,'Policy Type'!$A:$B,2,FALSE)</f>
        <v>P&amp;C</v>
      </c>
      <c r="G1729" s="17" t="s">
        <v>51</v>
      </c>
      <c r="H1729" s="32">
        <v>45282</v>
      </c>
      <c r="I1729" s="32">
        <v>45647</v>
      </c>
      <c r="J1729" s="34">
        <v>646100</v>
      </c>
      <c r="K1729" s="34">
        <f t="shared" si="443"/>
        <v>116298</v>
      </c>
      <c r="L1729" s="34">
        <f t="shared" si="444"/>
        <v>762398</v>
      </c>
      <c r="M1729" s="17">
        <f>L1729*0.2</f>
        <v>152479.6</v>
      </c>
      <c r="N1729" s="17" t="s">
        <v>52</v>
      </c>
      <c r="O1729" s="35" t="s">
        <v>53</v>
      </c>
      <c r="P1729" s="36" t="str">
        <f t="shared" si="446"/>
        <v>New Client</v>
      </c>
      <c r="Q1729" s="39" t="str">
        <f t="shared" si="4"/>
        <v>No</v>
      </c>
      <c r="R1729" s="40" t="str">
        <f t="shared" si="5"/>
        <v/>
      </c>
    </row>
    <row r="1730" ht="14.25" customHeight="1" spans="1:18">
      <c r="A1730" s="30" t="s">
        <v>1747</v>
      </c>
      <c r="B1730" s="17">
        <v>1247</v>
      </c>
      <c r="C1730" s="17" t="s">
        <v>46</v>
      </c>
      <c r="D1730" s="17" t="s">
        <v>76</v>
      </c>
      <c r="E1730" s="17" t="s">
        <v>43</v>
      </c>
      <c r="F1730" s="31" t="str">
        <f>VLOOKUP(G1730,'Policy Type'!$A:$B,2,FALSE)</f>
        <v>P&amp;C</v>
      </c>
      <c r="G1730" s="17" t="s">
        <v>51</v>
      </c>
      <c r="H1730" s="32">
        <v>45282</v>
      </c>
      <c r="I1730" s="32">
        <v>45647</v>
      </c>
      <c r="J1730" s="34">
        <v>430800</v>
      </c>
      <c r="K1730" s="34">
        <f t="shared" si="443"/>
        <v>77544</v>
      </c>
      <c r="L1730" s="34">
        <f t="shared" si="444"/>
        <v>508344</v>
      </c>
      <c r="M1730" s="17">
        <f>L1730*0.05</f>
        <v>25417.2</v>
      </c>
      <c r="N1730" s="17" t="s">
        <v>52</v>
      </c>
      <c r="O1730" s="35" t="s">
        <v>53</v>
      </c>
      <c r="P1730" s="36" t="str">
        <f t="shared" si="446"/>
        <v>New Client</v>
      </c>
      <c r="Q1730" s="39" t="str">
        <f t="shared" si="4"/>
        <v>No</v>
      </c>
      <c r="R1730" s="40" t="str">
        <f t="shared" si="5"/>
        <v/>
      </c>
    </row>
    <row r="1731" ht="14.25" customHeight="1" spans="1:18">
      <c r="A1731" s="30" t="s">
        <v>1748</v>
      </c>
      <c r="B1731" s="17">
        <v>585</v>
      </c>
      <c r="C1731" s="17" t="s">
        <v>57</v>
      </c>
      <c r="D1731" s="17" t="s">
        <v>36</v>
      </c>
      <c r="E1731" s="17" t="s">
        <v>84</v>
      </c>
      <c r="F1731" s="31" t="str">
        <f>VLOOKUP(G1731,'Policy Type'!$A:$B,2,FALSE)</f>
        <v>Others</v>
      </c>
      <c r="G1731" s="17" t="s">
        <v>212</v>
      </c>
      <c r="H1731" s="32">
        <v>45279</v>
      </c>
      <c r="I1731" s="32">
        <v>45644</v>
      </c>
      <c r="J1731" s="34">
        <v>8748900</v>
      </c>
      <c r="K1731" s="34">
        <f t="shared" si="443"/>
        <v>1574802</v>
      </c>
      <c r="L1731" s="34">
        <f t="shared" si="444"/>
        <v>10323702</v>
      </c>
      <c r="M1731" s="17">
        <f t="shared" ref="M1731:M1732" si="463">L1731*0.15</f>
        <v>1548555.3</v>
      </c>
      <c r="N1731" s="17" t="s">
        <v>39</v>
      </c>
      <c r="O1731" s="35" t="s">
        <v>49</v>
      </c>
      <c r="P1731" s="36" t="str">
        <f t="shared" si="446"/>
        <v>Old Client</v>
      </c>
      <c r="Q1731" s="39" t="str">
        <f t="shared" si="4"/>
        <v>Yes</v>
      </c>
      <c r="R1731" s="40" t="str">
        <f t="shared" si="5"/>
        <v>Cross-Sold</v>
      </c>
    </row>
    <row r="1732" ht="14.25" customHeight="1" spans="1:18">
      <c r="A1732" s="30" t="s">
        <v>1749</v>
      </c>
      <c r="B1732" s="17">
        <v>585</v>
      </c>
      <c r="C1732" s="17" t="s">
        <v>57</v>
      </c>
      <c r="D1732" s="17" t="s">
        <v>36</v>
      </c>
      <c r="E1732" s="17" t="s">
        <v>132</v>
      </c>
      <c r="F1732" s="31" t="str">
        <f>VLOOKUP(G1732,'Policy Type'!$A:$B,2,FALSE)</f>
        <v>Others</v>
      </c>
      <c r="G1732" s="17" t="s">
        <v>217</v>
      </c>
      <c r="H1732" s="32">
        <v>45288</v>
      </c>
      <c r="I1732" s="32">
        <v>45653</v>
      </c>
      <c r="J1732" s="34">
        <v>4546500</v>
      </c>
      <c r="K1732" s="34">
        <f t="shared" si="443"/>
        <v>818370</v>
      </c>
      <c r="L1732" s="34">
        <f t="shared" si="444"/>
        <v>5364870</v>
      </c>
      <c r="M1732" s="17">
        <f t="shared" si="463"/>
        <v>804730.5</v>
      </c>
      <c r="N1732" s="17" t="s">
        <v>52</v>
      </c>
      <c r="O1732" s="35" t="s">
        <v>53</v>
      </c>
      <c r="P1732" s="36" t="str">
        <f t="shared" si="446"/>
        <v>Old Client</v>
      </c>
      <c r="Q1732" s="39" t="str">
        <f t="shared" si="4"/>
        <v>Yes</v>
      </c>
      <c r="R1732" s="40" t="str">
        <f t="shared" si="5"/>
        <v>Cross-Sold</v>
      </c>
    </row>
    <row r="1733" ht="14.25" customHeight="1" spans="1:18">
      <c r="A1733" s="30" t="s">
        <v>1750</v>
      </c>
      <c r="B1733" s="17">
        <v>691</v>
      </c>
      <c r="C1733" s="17" t="s">
        <v>46</v>
      </c>
      <c r="D1733" s="17" t="s">
        <v>66</v>
      </c>
      <c r="E1733" s="17" t="s">
        <v>43</v>
      </c>
      <c r="F1733" s="31" t="str">
        <f>VLOOKUP(G1733,'Policy Type'!$A:$B,2,FALSE)</f>
        <v>P&amp;C</v>
      </c>
      <c r="G1733" s="17" t="s">
        <v>51</v>
      </c>
      <c r="H1733" s="32">
        <v>45282</v>
      </c>
      <c r="I1733" s="32">
        <v>45647</v>
      </c>
      <c r="J1733" s="34">
        <v>430800</v>
      </c>
      <c r="K1733" s="34">
        <f t="shared" si="443"/>
        <v>77544</v>
      </c>
      <c r="L1733" s="34">
        <f t="shared" si="444"/>
        <v>508344</v>
      </c>
      <c r="M1733" s="17">
        <f>L1733*0.05</f>
        <v>25417.2</v>
      </c>
      <c r="N1733" s="17" t="s">
        <v>52</v>
      </c>
      <c r="O1733" s="35" t="s">
        <v>53</v>
      </c>
      <c r="P1733" s="36" t="str">
        <f t="shared" si="446"/>
        <v>Old Client</v>
      </c>
      <c r="Q1733" s="39" t="str">
        <f t="shared" si="4"/>
        <v>Yes</v>
      </c>
      <c r="R1733" s="40" t="str">
        <f t="shared" si="5"/>
        <v>Cross-Sold</v>
      </c>
    </row>
    <row r="1734" ht="14.25" customHeight="1" spans="1:18">
      <c r="A1734" s="30" t="s">
        <v>1751</v>
      </c>
      <c r="B1734" s="17">
        <v>1248</v>
      </c>
      <c r="C1734" s="17" t="s">
        <v>57</v>
      </c>
      <c r="D1734" s="17" t="s">
        <v>36</v>
      </c>
      <c r="E1734" s="17" t="s">
        <v>60</v>
      </c>
      <c r="F1734" s="31" t="str">
        <f>VLOOKUP(G1734,'Policy Type'!$A:$B,2,FALSE)</f>
        <v>Others</v>
      </c>
      <c r="G1734" s="17" t="s">
        <v>193</v>
      </c>
      <c r="H1734" s="32">
        <v>45285</v>
      </c>
      <c r="I1734" s="32">
        <v>45650</v>
      </c>
      <c r="J1734" s="34">
        <v>1870900</v>
      </c>
      <c r="K1734" s="34">
        <f t="shared" si="443"/>
        <v>336762</v>
      </c>
      <c r="L1734" s="34">
        <f t="shared" si="444"/>
        <v>2207662</v>
      </c>
      <c r="M1734" s="17">
        <f t="shared" ref="M1734:M1736" si="464">L1734*0.15</f>
        <v>331149.3</v>
      </c>
      <c r="N1734" s="17" t="s">
        <v>39</v>
      </c>
      <c r="O1734" s="35" t="s">
        <v>53</v>
      </c>
      <c r="P1734" s="36" t="str">
        <f t="shared" si="446"/>
        <v>Old Client</v>
      </c>
      <c r="Q1734" s="39" t="str">
        <f t="shared" si="4"/>
        <v>Yes</v>
      </c>
      <c r="R1734" s="40" t="str">
        <f t="shared" si="5"/>
        <v>Cross-Sold</v>
      </c>
    </row>
    <row r="1735" ht="14.25" customHeight="1" spans="1:18">
      <c r="A1735" s="30" t="s">
        <v>1752</v>
      </c>
      <c r="B1735" s="17">
        <v>585</v>
      </c>
      <c r="C1735" s="17" t="s">
        <v>42</v>
      </c>
      <c r="D1735" s="17" t="s">
        <v>36</v>
      </c>
      <c r="E1735" s="17" t="s">
        <v>132</v>
      </c>
      <c r="F1735" s="31" t="str">
        <f>VLOOKUP(G1735,'Policy Type'!$A:$B,2,FALSE)</f>
        <v>Others</v>
      </c>
      <c r="G1735" s="17" t="s">
        <v>124</v>
      </c>
      <c r="H1735" s="32">
        <v>45279</v>
      </c>
      <c r="I1735" s="32">
        <v>45644</v>
      </c>
      <c r="J1735" s="34">
        <v>223723900</v>
      </c>
      <c r="K1735" s="34">
        <f t="shared" si="443"/>
        <v>40270302</v>
      </c>
      <c r="L1735" s="34">
        <f t="shared" si="444"/>
        <v>263994202</v>
      </c>
      <c r="M1735" s="17">
        <f t="shared" si="464"/>
        <v>39599130.3</v>
      </c>
      <c r="N1735" s="17" t="s">
        <v>39</v>
      </c>
      <c r="O1735" s="35" t="s">
        <v>40</v>
      </c>
      <c r="P1735" s="36" t="str">
        <f t="shared" si="446"/>
        <v>Old Client</v>
      </c>
      <c r="Q1735" s="39" t="str">
        <f t="shared" si="4"/>
        <v>Yes</v>
      </c>
      <c r="R1735" s="40" t="str">
        <f t="shared" si="5"/>
        <v>Cross-Sold</v>
      </c>
    </row>
    <row r="1736" ht="14.25" customHeight="1" spans="1:18">
      <c r="A1736" s="30" t="s">
        <v>1753</v>
      </c>
      <c r="B1736" s="17">
        <v>1152</v>
      </c>
      <c r="C1736" s="17" t="s">
        <v>57</v>
      </c>
      <c r="D1736" s="17" t="s">
        <v>36</v>
      </c>
      <c r="E1736" s="17" t="s">
        <v>132</v>
      </c>
      <c r="F1736" s="31" t="str">
        <f>VLOOKUP(G1736,'Policy Type'!$A:$B,2,FALSE)</f>
        <v>Others</v>
      </c>
      <c r="G1736" s="17" t="s">
        <v>212</v>
      </c>
      <c r="H1736" s="32">
        <v>45280</v>
      </c>
      <c r="I1736" s="32">
        <v>45645</v>
      </c>
      <c r="J1736" s="34">
        <v>659100</v>
      </c>
      <c r="K1736" s="34">
        <f t="shared" si="443"/>
        <v>118638</v>
      </c>
      <c r="L1736" s="34">
        <f t="shared" si="444"/>
        <v>777738</v>
      </c>
      <c r="M1736" s="17">
        <f t="shared" si="464"/>
        <v>116660.7</v>
      </c>
      <c r="N1736" s="17" t="s">
        <v>39</v>
      </c>
      <c r="O1736" s="35" t="s">
        <v>49</v>
      </c>
      <c r="P1736" s="36" t="str">
        <f t="shared" si="446"/>
        <v>Old Client</v>
      </c>
      <c r="Q1736" s="39" t="str">
        <f t="shared" si="4"/>
        <v>Yes</v>
      </c>
      <c r="R1736" s="40" t="str">
        <f t="shared" si="5"/>
        <v>Cross-Sold</v>
      </c>
    </row>
    <row r="1737" ht="14.25" customHeight="1" spans="1:18">
      <c r="A1737" s="30" t="s">
        <v>1754</v>
      </c>
      <c r="B1737" s="17">
        <v>1249</v>
      </c>
      <c r="C1737" s="17" t="s">
        <v>57</v>
      </c>
      <c r="D1737" s="17" t="s">
        <v>36</v>
      </c>
      <c r="E1737" s="17" t="s">
        <v>78</v>
      </c>
      <c r="F1737" s="31" t="str">
        <f>VLOOKUP(G1737,'Policy Type'!$A:$B,2,FALSE)</f>
        <v>Liability</v>
      </c>
      <c r="G1737" s="17" t="s">
        <v>536</v>
      </c>
      <c r="H1737" s="32">
        <v>45279</v>
      </c>
      <c r="I1737" s="32">
        <v>45461</v>
      </c>
      <c r="J1737" s="34">
        <v>25000</v>
      </c>
      <c r="K1737" s="34">
        <f t="shared" si="443"/>
        <v>4500</v>
      </c>
      <c r="L1737" s="34">
        <f t="shared" si="444"/>
        <v>29500</v>
      </c>
      <c r="M1737" s="17">
        <f t="shared" ref="M1737:M1739" si="465">L1737*0.2</f>
        <v>5900</v>
      </c>
      <c r="N1737" s="17" t="s">
        <v>39</v>
      </c>
      <c r="O1737" s="35" t="s">
        <v>49</v>
      </c>
      <c r="P1737" s="36" t="str">
        <f t="shared" si="446"/>
        <v>Old Client</v>
      </c>
      <c r="Q1737" s="39" t="str">
        <f t="shared" si="4"/>
        <v>Yes</v>
      </c>
      <c r="R1737" s="40" t="str">
        <f t="shared" si="5"/>
        <v/>
      </c>
    </row>
    <row r="1738" ht="14.25" customHeight="1" spans="1:18">
      <c r="A1738" s="30" t="s">
        <v>1755</v>
      </c>
      <c r="B1738" s="17">
        <v>1250</v>
      </c>
      <c r="C1738" s="17" t="s">
        <v>57</v>
      </c>
      <c r="D1738" s="17" t="s">
        <v>36</v>
      </c>
      <c r="E1738" s="17" t="s">
        <v>78</v>
      </c>
      <c r="F1738" s="31" t="str">
        <f>VLOOKUP(G1738,'Policy Type'!$A:$B,2,FALSE)</f>
        <v>Liability</v>
      </c>
      <c r="G1738" s="17" t="s">
        <v>536</v>
      </c>
      <c r="H1738" s="32">
        <v>45279</v>
      </c>
      <c r="I1738" s="32">
        <v>45461</v>
      </c>
      <c r="J1738" s="34">
        <v>25000</v>
      </c>
      <c r="K1738" s="34">
        <f t="shared" si="443"/>
        <v>4500</v>
      </c>
      <c r="L1738" s="34">
        <f t="shared" si="444"/>
        <v>29500</v>
      </c>
      <c r="M1738" s="17">
        <f t="shared" si="465"/>
        <v>5900</v>
      </c>
      <c r="N1738" s="17" t="s">
        <v>39</v>
      </c>
      <c r="O1738" s="35" t="s">
        <v>49</v>
      </c>
      <c r="P1738" s="36" t="str">
        <f t="shared" si="446"/>
        <v>New Client</v>
      </c>
      <c r="Q1738" s="39" t="str">
        <f t="shared" si="4"/>
        <v>Yes</v>
      </c>
      <c r="R1738" s="40" t="str">
        <f t="shared" si="5"/>
        <v/>
      </c>
    </row>
    <row r="1739" ht="14.25" customHeight="1" spans="1:18">
      <c r="A1739" s="30" t="s">
        <v>1756</v>
      </c>
      <c r="B1739" s="17">
        <v>1251</v>
      </c>
      <c r="C1739" s="17" t="s">
        <v>42</v>
      </c>
      <c r="D1739" s="17" t="s">
        <v>36</v>
      </c>
      <c r="E1739" s="17" t="s">
        <v>78</v>
      </c>
      <c r="F1739" s="31" t="str">
        <f>VLOOKUP(G1739,'Policy Type'!$A:$B,2,FALSE)</f>
        <v>Liability</v>
      </c>
      <c r="G1739" s="17" t="s">
        <v>536</v>
      </c>
      <c r="H1739" s="32">
        <v>45279</v>
      </c>
      <c r="I1739" s="32">
        <v>45461</v>
      </c>
      <c r="J1739" s="34">
        <v>25000</v>
      </c>
      <c r="K1739" s="34">
        <f t="shared" si="443"/>
        <v>4500</v>
      </c>
      <c r="L1739" s="34">
        <f t="shared" si="444"/>
        <v>29500</v>
      </c>
      <c r="M1739" s="17">
        <f t="shared" si="465"/>
        <v>5900</v>
      </c>
      <c r="N1739" s="17" t="s">
        <v>39</v>
      </c>
      <c r="O1739" s="35" t="s">
        <v>49</v>
      </c>
      <c r="P1739" s="36" t="str">
        <f t="shared" si="446"/>
        <v>Old Client</v>
      </c>
      <c r="Q1739" s="39" t="str">
        <f t="shared" si="4"/>
        <v>Yes</v>
      </c>
      <c r="R1739" s="40" t="str">
        <f t="shared" si="5"/>
        <v/>
      </c>
    </row>
    <row r="1740" ht="14.25" customHeight="1" spans="1:18">
      <c r="A1740" s="30" t="s">
        <v>1757</v>
      </c>
      <c r="B1740" s="17">
        <v>1251</v>
      </c>
      <c r="C1740" s="17" t="s">
        <v>46</v>
      </c>
      <c r="D1740" s="17" t="s">
        <v>88</v>
      </c>
      <c r="E1740" s="17" t="s">
        <v>78</v>
      </c>
      <c r="F1740" s="31" t="str">
        <f>VLOOKUP(G1740,'Policy Type'!$A:$B,2,FALSE)</f>
        <v>Liability</v>
      </c>
      <c r="G1740" s="17" t="s">
        <v>536</v>
      </c>
      <c r="H1740" s="32">
        <v>45279</v>
      </c>
      <c r="I1740" s="32">
        <v>45461</v>
      </c>
      <c r="J1740" s="34">
        <v>25000</v>
      </c>
      <c r="K1740" s="34">
        <f t="shared" si="443"/>
        <v>4500</v>
      </c>
      <c r="L1740" s="34">
        <f t="shared" si="444"/>
        <v>29500</v>
      </c>
      <c r="M1740" s="17">
        <f>L1740*0.05</f>
        <v>1475</v>
      </c>
      <c r="N1740" s="17" t="s">
        <v>39</v>
      </c>
      <c r="O1740" s="35" t="s">
        <v>49</v>
      </c>
      <c r="P1740" s="36" t="str">
        <f t="shared" si="446"/>
        <v>Old Client</v>
      </c>
      <c r="Q1740" s="39" t="str">
        <f t="shared" si="4"/>
        <v>Yes</v>
      </c>
      <c r="R1740" s="40" t="str">
        <f t="shared" si="5"/>
        <v/>
      </c>
    </row>
    <row r="1741" ht="14.25" customHeight="1" spans="1:18">
      <c r="A1741" s="30" t="s">
        <v>1758</v>
      </c>
      <c r="B1741" s="17">
        <v>1251</v>
      </c>
      <c r="C1741" s="17" t="s">
        <v>35</v>
      </c>
      <c r="D1741" s="17" t="s">
        <v>36</v>
      </c>
      <c r="E1741" s="17" t="s">
        <v>43</v>
      </c>
      <c r="F1741" s="31" t="str">
        <f>VLOOKUP(G1741,'Policy Type'!$A:$B,2,FALSE)</f>
        <v>Liability</v>
      </c>
      <c r="G1741" s="17" t="s">
        <v>38</v>
      </c>
      <c r="H1741" s="32">
        <v>45279</v>
      </c>
      <c r="I1741" s="32">
        <v>45340</v>
      </c>
      <c r="J1741" s="34">
        <v>178900</v>
      </c>
      <c r="K1741" s="34">
        <f t="shared" si="443"/>
        <v>32202</v>
      </c>
      <c r="L1741" s="34">
        <f t="shared" si="444"/>
        <v>211102</v>
      </c>
      <c r="M1741" s="17">
        <f t="shared" ref="M1741:M1742" si="466">L1741*0.2</f>
        <v>42220.4</v>
      </c>
      <c r="N1741" s="17" t="s">
        <v>39</v>
      </c>
      <c r="O1741" s="35" t="s">
        <v>49</v>
      </c>
      <c r="P1741" s="36" t="str">
        <f t="shared" si="446"/>
        <v>Old Client</v>
      </c>
      <c r="Q1741" s="39" t="str">
        <f t="shared" si="4"/>
        <v>Yes</v>
      </c>
      <c r="R1741" s="40" t="str">
        <f t="shared" si="5"/>
        <v/>
      </c>
    </row>
    <row r="1742" ht="14.25" customHeight="1" spans="1:18">
      <c r="A1742" s="30" t="s">
        <v>1759</v>
      </c>
      <c r="B1742" s="17">
        <v>1251</v>
      </c>
      <c r="C1742" s="17" t="s">
        <v>42</v>
      </c>
      <c r="D1742" s="17" t="s">
        <v>36</v>
      </c>
      <c r="E1742" s="17" t="s">
        <v>78</v>
      </c>
      <c r="F1742" s="31" t="str">
        <f>VLOOKUP(G1742,'Policy Type'!$A:$B,2,FALSE)</f>
        <v>Liability</v>
      </c>
      <c r="G1742" s="17" t="s">
        <v>94</v>
      </c>
      <c r="H1742" s="32">
        <v>45279</v>
      </c>
      <c r="I1742" s="32">
        <v>45644</v>
      </c>
      <c r="J1742" s="34">
        <v>635194</v>
      </c>
      <c r="K1742" s="34">
        <f t="shared" si="443"/>
        <v>114334.92</v>
      </c>
      <c r="L1742" s="34">
        <f t="shared" si="444"/>
        <v>749528.92</v>
      </c>
      <c r="M1742" s="17">
        <f t="shared" si="466"/>
        <v>149905.784</v>
      </c>
      <c r="N1742" s="17" t="s">
        <v>39</v>
      </c>
      <c r="O1742" s="35" t="s">
        <v>49</v>
      </c>
      <c r="P1742" s="36" t="str">
        <f t="shared" si="446"/>
        <v>Old Client</v>
      </c>
      <c r="Q1742" s="39" t="str">
        <f t="shared" si="4"/>
        <v>Yes</v>
      </c>
      <c r="R1742" s="40" t="str">
        <f t="shared" si="5"/>
        <v/>
      </c>
    </row>
    <row r="1743" ht="14.25" customHeight="1" spans="1:18">
      <c r="A1743" s="30" t="s">
        <v>1760</v>
      </c>
      <c r="B1743" s="17">
        <v>1252</v>
      </c>
      <c r="C1743" s="17" t="s">
        <v>46</v>
      </c>
      <c r="D1743" s="17" t="s">
        <v>66</v>
      </c>
      <c r="E1743" s="17" t="s">
        <v>37</v>
      </c>
      <c r="F1743" s="31" t="str">
        <f>VLOOKUP(G1743,'Policy Type'!$A:$B,2,FALSE)</f>
        <v>Liability</v>
      </c>
      <c r="G1743" s="17" t="s">
        <v>38</v>
      </c>
      <c r="H1743" s="32">
        <v>45279</v>
      </c>
      <c r="I1743" s="32">
        <v>45644</v>
      </c>
      <c r="J1743" s="34">
        <v>128000</v>
      </c>
      <c r="K1743" s="34">
        <f t="shared" si="443"/>
        <v>23040</v>
      </c>
      <c r="L1743" s="34">
        <f t="shared" si="444"/>
        <v>151040</v>
      </c>
      <c r="M1743" s="17">
        <f>L1743*0.05</f>
        <v>7552</v>
      </c>
      <c r="N1743" s="17" t="s">
        <v>39</v>
      </c>
      <c r="O1743" s="35" t="s">
        <v>49</v>
      </c>
      <c r="P1743" s="36" t="str">
        <f t="shared" si="446"/>
        <v>New Client</v>
      </c>
      <c r="Q1743" s="39" t="str">
        <f t="shared" si="4"/>
        <v>Yes</v>
      </c>
      <c r="R1743" s="40" t="str">
        <f t="shared" si="5"/>
        <v/>
      </c>
    </row>
    <row r="1744" ht="14.25" customHeight="1" spans="1:18">
      <c r="A1744" s="30" t="s">
        <v>1761</v>
      </c>
      <c r="B1744" s="17">
        <v>1253</v>
      </c>
      <c r="C1744" s="17" t="s">
        <v>35</v>
      </c>
      <c r="D1744" s="17" t="s">
        <v>36</v>
      </c>
      <c r="E1744" s="17" t="s">
        <v>37</v>
      </c>
      <c r="F1744" s="31" t="str">
        <f>VLOOKUP(G1744,'Policy Type'!$A:$B,2,FALSE)</f>
        <v>Liability</v>
      </c>
      <c r="G1744" s="17" t="s">
        <v>38</v>
      </c>
      <c r="H1744" s="32">
        <v>45279</v>
      </c>
      <c r="I1744" s="32">
        <v>45644</v>
      </c>
      <c r="J1744" s="34">
        <v>331300</v>
      </c>
      <c r="K1744" s="34">
        <f t="shared" si="443"/>
        <v>59634</v>
      </c>
      <c r="L1744" s="34">
        <f t="shared" si="444"/>
        <v>390934</v>
      </c>
      <c r="M1744" s="17">
        <f t="shared" ref="M1744:M1745" si="467">L1744*0.2</f>
        <v>78186.8</v>
      </c>
      <c r="N1744" s="17" t="s">
        <v>39</v>
      </c>
      <c r="O1744" s="35" t="s">
        <v>49</v>
      </c>
      <c r="P1744" s="36" t="str">
        <f t="shared" si="446"/>
        <v>Old Client</v>
      </c>
      <c r="Q1744" s="39" t="str">
        <f t="shared" si="4"/>
        <v>Yes</v>
      </c>
      <c r="R1744" s="40" t="str">
        <f t="shared" si="5"/>
        <v/>
      </c>
    </row>
    <row r="1745" ht="14.25" customHeight="1" spans="1:18">
      <c r="A1745" s="30" t="s">
        <v>1762</v>
      </c>
      <c r="B1745" s="17">
        <v>1253</v>
      </c>
      <c r="C1745" s="17" t="s">
        <v>57</v>
      </c>
      <c r="D1745" s="17" t="s">
        <v>36</v>
      </c>
      <c r="E1745" s="17" t="s">
        <v>132</v>
      </c>
      <c r="F1745" s="31" t="str">
        <f>VLOOKUP(G1745,'Policy Type'!$A:$B,2,FALSE)</f>
        <v>Liability</v>
      </c>
      <c r="G1745" s="17" t="s">
        <v>121</v>
      </c>
      <c r="H1745" s="32">
        <v>45259</v>
      </c>
      <c r="I1745" s="32">
        <v>45624</v>
      </c>
      <c r="J1745" s="34">
        <v>1343600</v>
      </c>
      <c r="K1745" s="34">
        <f t="shared" si="443"/>
        <v>241848</v>
      </c>
      <c r="L1745" s="34">
        <f t="shared" si="444"/>
        <v>1585448</v>
      </c>
      <c r="M1745" s="17">
        <f t="shared" si="467"/>
        <v>317089.6</v>
      </c>
      <c r="N1745" s="17" t="s">
        <v>39</v>
      </c>
      <c r="O1745" s="35" t="s">
        <v>49</v>
      </c>
      <c r="P1745" s="36" t="str">
        <f t="shared" si="446"/>
        <v>Old Client</v>
      </c>
      <c r="Q1745" s="39" t="str">
        <f t="shared" si="4"/>
        <v>Yes</v>
      </c>
      <c r="R1745" s="40" t="str">
        <f t="shared" si="5"/>
        <v/>
      </c>
    </row>
    <row r="1746" ht="14.25" customHeight="1" spans="1:18">
      <c r="A1746" s="30" t="s">
        <v>1763</v>
      </c>
      <c r="B1746" s="17">
        <v>1254</v>
      </c>
      <c r="C1746" s="17" t="s">
        <v>46</v>
      </c>
      <c r="D1746" s="17" t="s">
        <v>66</v>
      </c>
      <c r="E1746" s="17" t="s">
        <v>60</v>
      </c>
      <c r="F1746" s="31" t="str">
        <f>VLOOKUP(G1746,'Policy Type'!$A:$B,2,FALSE)</f>
        <v>Others</v>
      </c>
      <c r="G1746" s="17" t="s">
        <v>193</v>
      </c>
      <c r="H1746" s="32">
        <v>45261</v>
      </c>
      <c r="I1746" s="32">
        <v>45626</v>
      </c>
      <c r="J1746" s="34">
        <v>5356800</v>
      </c>
      <c r="K1746" s="34">
        <f t="shared" si="443"/>
        <v>964224</v>
      </c>
      <c r="L1746" s="34">
        <f t="shared" si="444"/>
        <v>6321024</v>
      </c>
      <c r="M1746" s="17">
        <f>L1746*0.05</f>
        <v>316051.2</v>
      </c>
      <c r="N1746" s="17" t="s">
        <v>52</v>
      </c>
      <c r="O1746" s="35" t="s">
        <v>40</v>
      </c>
      <c r="P1746" s="36" t="str">
        <f t="shared" si="446"/>
        <v>New Client</v>
      </c>
      <c r="Q1746" s="39" t="str">
        <f t="shared" si="4"/>
        <v>No</v>
      </c>
      <c r="R1746" s="40" t="str">
        <f t="shared" si="5"/>
        <v/>
      </c>
    </row>
    <row r="1747" ht="14.25" customHeight="1" spans="1:18">
      <c r="A1747" s="30" t="s">
        <v>1764</v>
      </c>
      <c r="B1747" s="17">
        <v>972</v>
      </c>
      <c r="C1747" s="17" t="s">
        <v>57</v>
      </c>
      <c r="D1747" s="17" t="s">
        <v>36</v>
      </c>
      <c r="E1747" s="17" t="s">
        <v>37</v>
      </c>
      <c r="F1747" s="31" t="str">
        <f>VLOOKUP(G1747,'Policy Type'!$A:$B,2,FALSE)</f>
        <v>Liability</v>
      </c>
      <c r="G1747" s="17" t="s">
        <v>38</v>
      </c>
      <c r="H1747" s="32">
        <v>45279</v>
      </c>
      <c r="I1747" s="32">
        <v>45369</v>
      </c>
      <c r="J1747" s="34">
        <v>77500</v>
      </c>
      <c r="K1747" s="34">
        <f t="shared" si="443"/>
        <v>13950</v>
      </c>
      <c r="L1747" s="34">
        <f t="shared" si="444"/>
        <v>91450</v>
      </c>
      <c r="M1747" s="17">
        <f t="shared" ref="M1747:M1748" si="468">L1747*0.2</f>
        <v>18290</v>
      </c>
      <c r="N1747" s="17" t="s">
        <v>39</v>
      </c>
      <c r="O1747" s="35" t="s">
        <v>49</v>
      </c>
      <c r="P1747" s="36" t="str">
        <f t="shared" si="446"/>
        <v>Old Client</v>
      </c>
      <c r="Q1747" s="39" t="str">
        <f t="shared" si="4"/>
        <v>Yes</v>
      </c>
      <c r="R1747" s="40" t="str">
        <f t="shared" si="5"/>
        <v/>
      </c>
    </row>
    <row r="1748" ht="14.25" customHeight="1" spans="1:18">
      <c r="A1748" s="30" t="s">
        <v>1765</v>
      </c>
      <c r="B1748" s="17">
        <v>1255</v>
      </c>
      <c r="C1748" s="17" t="s">
        <v>42</v>
      </c>
      <c r="D1748" s="17" t="s">
        <v>36</v>
      </c>
      <c r="E1748" s="17" t="s">
        <v>780</v>
      </c>
      <c r="F1748" s="31" t="str">
        <f>VLOOKUP(G1748,'Policy Type'!$A:$B,2,FALSE)</f>
        <v>Liability</v>
      </c>
      <c r="G1748" s="17" t="s">
        <v>38</v>
      </c>
      <c r="H1748" s="32">
        <v>45279</v>
      </c>
      <c r="I1748" s="32">
        <v>45340</v>
      </c>
      <c r="J1748" s="34">
        <v>97600</v>
      </c>
      <c r="K1748" s="34">
        <f t="shared" si="443"/>
        <v>17568</v>
      </c>
      <c r="L1748" s="34">
        <f t="shared" si="444"/>
        <v>115168</v>
      </c>
      <c r="M1748" s="17">
        <f t="shared" si="468"/>
        <v>23033.6</v>
      </c>
      <c r="N1748" s="17" t="s">
        <v>39</v>
      </c>
      <c r="O1748" s="35" t="s">
        <v>49</v>
      </c>
      <c r="P1748" s="36" t="str">
        <f t="shared" si="446"/>
        <v>New Client</v>
      </c>
      <c r="Q1748" s="39" t="str">
        <f t="shared" si="4"/>
        <v>Yes</v>
      </c>
      <c r="R1748" s="40" t="str">
        <f t="shared" si="5"/>
        <v/>
      </c>
    </row>
    <row r="1749" ht="14.25" customHeight="1" spans="1:18">
      <c r="A1749" s="30" t="s">
        <v>1766</v>
      </c>
      <c r="B1749" s="17">
        <v>1082</v>
      </c>
      <c r="C1749" s="17" t="s">
        <v>35</v>
      </c>
      <c r="D1749" s="17" t="s">
        <v>36</v>
      </c>
      <c r="E1749" s="17" t="s">
        <v>43</v>
      </c>
      <c r="F1749" s="31" t="str">
        <f>VLOOKUP(G1749,'Policy Type'!$A:$B,2,FALSE)</f>
        <v>Others</v>
      </c>
      <c r="G1749" s="17" t="s">
        <v>245</v>
      </c>
      <c r="H1749" s="32">
        <v>45279</v>
      </c>
      <c r="I1749" s="32">
        <v>45644</v>
      </c>
      <c r="J1749" s="34">
        <v>1086600</v>
      </c>
      <c r="K1749" s="34">
        <f t="shared" si="443"/>
        <v>195588</v>
      </c>
      <c r="L1749" s="34">
        <f t="shared" si="444"/>
        <v>1282188</v>
      </c>
      <c r="M1749" s="17">
        <f>L1749*0.15</f>
        <v>192328.2</v>
      </c>
      <c r="N1749" s="17" t="s">
        <v>52</v>
      </c>
      <c r="O1749" s="35" t="s">
        <v>49</v>
      </c>
      <c r="P1749" s="36" t="str">
        <f t="shared" si="446"/>
        <v>Old Client</v>
      </c>
      <c r="Q1749" s="39" t="str">
        <f t="shared" si="4"/>
        <v>No</v>
      </c>
      <c r="R1749" s="40" t="str">
        <f t="shared" si="5"/>
        <v/>
      </c>
    </row>
    <row r="1750" ht="14.25" customHeight="1" spans="1:18">
      <c r="A1750" s="30" t="s">
        <v>1767</v>
      </c>
      <c r="B1750" s="17">
        <v>1256</v>
      </c>
      <c r="C1750" s="17" t="s">
        <v>57</v>
      </c>
      <c r="D1750" s="17" t="s">
        <v>36</v>
      </c>
      <c r="E1750" s="17" t="s">
        <v>37</v>
      </c>
      <c r="F1750" s="31" t="str">
        <f>VLOOKUP(G1750,'Policy Type'!$A:$B,2,FALSE)</f>
        <v>Liability</v>
      </c>
      <c r="G1750" s="17" t="s">
        <v>38</v>
      </c>
      <c r="H1750" s="32">
        <v>45279</v>
      </c>
      <c r="I1750" s="32">
        <v>45309</v>
      </c>
      <c r="J1750" s="34">
        <v>51800</v>
      </c>
      <c r="K1750" s="34">
        <f t="shared" si="443"/>
        <v>9324</v>
      </c>
      <c r="L1750" s="34">
        <f t="shared" si="444"/>
        <v>61124</v>
      </c>
      <c r="M1750" s="17">
        <f t="shared" ref="M1750:M1752" si="469">L1750*0.2</f>
        <v>12224.8</v>
      </c>
      <c r="N1750" s="17" t="s">
        <v>52</v>
      </c>
      <c r="O1750" s="35" t="s">
        <v>49</v>
      </c>
      <c r="P1750" s="36" t="str">
        <f t="shared" si="446"/>
        <v>Old Client</v>
      </c>
      <c r="Q1750" s="39" t="str">
        <f t="shared" si="4"/>
        <v>Yes</v>
      </c>
      <c r="R1750" s="40" t="str">
        <f t="shared" si="5"/>
        <v/>
      </c>
    </row>
    <row r="1751" ht="14.25" customHeight="1" spans="1:18">
      <c r="A1751" s="30" t="s">
        <v>1768</v>
      </c>
      <c r="B1751" s="17">
        <v>911</v>
      </c>
      <c r="C1751" s="17" t="s">
        <v>57</v>
      </c>
      <c r="D1751" s="17" t="s">
        <v>36</v>
      </c>
      <c r="E1751" s="17" t="s">
        <v>37</v>
      </c>
      <c r="F1751" s="31" t="str">
        <f>VLOOKUP(G1751,'Policy Type'!$A:$B,2,FALSE)</f>
        <v>Liability</v>
      </c>
      <c r="G1751" s="17" t="s">
        <v>38</v>
      </c>
      <c r="H1751" s="32">
        <v>45278</v>
      </c>
      <c r="I1751" s="32">
        <v>45308</v>
      </c>
      <c r="J1751" s="34">
        <v>107600</v>
      </c>
      <c r="K1751" s="34">
        <f t="shared" si="443"/>
        <v>19368</v>
      </c>
      <c r="L1751" s="34">
        <f t="shared" si="444"/>
        <v>126968</v>
      </c>
      <c r="M1751" s="17">
        <f t="shared" si="469"/>
        <v>25393.6</v>
      </c>
      <c r="N1751" s="17" t="s">
        <v>39</v>
      </c>
      <c r="O1751" s="35" t="s">
        <v>49</v>
      </c>
      <c r="P1751" s="36" t="str">
        <f t="shared" si="446"/>
        <v>Old Client</v>
      </c>
      <c r="Q1751" s="39" t="str">
        <f t="shared" si="4"/>
        <v>Yes</v>
      </c>
      <c r="R1751" s="40" t="str">
        <f t="shared" si="5"/>
        <v/>
      </c>
    </row>
    <row r="1752" ht="14.25" customHeight="1" spans="1:18">
      <c r="A1752" s="30" t="s">
        <v>1769</v>
      </c>
      <c r="B1752" s="17">
        <v>1257</v>
      </c>
      <c r="C1752" s="17" t="s">
        <v>42</v>
      </c>
      <c r="D1752" s="17" t="s">
        <v>36</v>
      </c>
      <c r="E1752" s="17" t="s">
        <v>37</v>
      </c>
      <c r="F1752" s="31" t="str">
        <f>VLOOKUP(G1752,'Policy Type'!$A:$B,2,FALSE)</f>
        <v>P&amp;C</v>
      </c>
      <c r="G1752" s="17" t="s">
        <v>80</v>
      </c>
      <c r="H1752" s="32">
        <v>45279</v>
      </c>
      <c r="I1752" s="32">
        <v>45279</v>
      </c>
      <c r="J1752" s="34">
        <v>271100</v>
      </c>
      <c r="K1752" s="34">
        <f t="shared" si="443"/>
        <v>48798</v>
      </c>
      <c r="L1752" s="34">
        <f t="shared" si="444"/>
        <v>319898</v>
      </c>
      <c r="M1752" s="17">
        <f t="shared" si="469"/>
        <v>63979.6</v>
      </c>
      <c r="N1752" s="17" t="s">
        <v>39</v>
      </c>
      <c r="O1752" s="35" t="s">
        <v>49</v>
      </c>
      <c r="P1752" s="36" t="str">
        <f t="shared" si="446"/>
        <v>New Client</v>
      </c>
      <c r="Q1752" s="39" t="str">
        <f t="shared" si="4"/>
        <v>No</v>
      </c>
      <c r="R1752" s="40" t="str">
        <f t="shared" si="5"/>
        <v/>
      </c>
    </row>
    <row r="1753" ht="14.25" customHeight="1" spans="1:18">
      <c r="A1753" s="30" t="s">
        <v>1770</v>
      </c>
      <c r="B1753" s="17">
        <v>1258</v>
      </c>
      <c r="C1753" s="17" t="s">
        <v>46</v>
      </c>
      <c r="D1753" s="17" t="s">
        <v>47</v>
      </c>
      <c r="E1753" s="17" t="s">
        <v>103</v>
      </c>
      <c r="F1753" s="31" t="str">
        <f>VLOOKUP(G1753,'Policy Type'!$A:$B,2,FALSE)</f>
        <v>P&amp;C</v>
      </c>
      <c r="G1753" s="17" t="s">
        <v>68</v>
      </c>
      <c r="H1753" s="32">
        <v>45286</v>
      </c>
      <c r="I1753" s="32">
        <v>45651</v>
      </c>
      <c r="J1753" s="34">
        <v>4155960</v>
      </c>
      <c r="K1753" s="34">
        <f t="shared" si="443"/>
        <v>748072.8</v>
      </c>
      <c r="L1753" s="34">
        <f t="shared" si="444"/>
        <v>4904032.8</v>
      </c>
      <c r="M1753" s="17">
        <f>L1753*0.05</f>
        <v>245201.64</v>
      </c>
      <c r="N1753" s="17" t="s">
        <v>39</v>
      </c>
      <c r="O1753" s="35" t="s">
        <v>53</v>
      </c>
      <c r="P1753" s="36" t="str">
        <f t="shared" si="446"/>
        <v>New Client</v>
      </c>
      <c r="Q1753" s="39" t="str">
        <f t="shared" si="4"/>
        <v>No</v>
      </c>
      <c r="R1753" s="40" t="str">
        <f t="shared" si="5"/>
        <v/>
      </c>
    </row>
    <row r="1754" ht="14.25" customHeight="1" spans="1:18">
      <c r="A1754" s="30" t="s">
        <v>1771</v>
      </c>
      <c r="B1754" s="17">
        <v>1259</v>
      </c>
      <c r="C1754" s="17" t="s">
        <v>42</v>
      </c>
      <c r="D1754" s="17" t="s">
        <v>36</v>
      </c>
      <c r="E1754" s="17" t="s">
        <v>37</v>
      </c>
      <c r="F1754" s="31" t="str">
        <f>VLOOKUP(G1754,'Policy Type'!$A:$B,2,FALSE)</f>
        <v>P&amp;C</v>
      </c>
      <c r="G1754" s="17" t="s">
        <v>48</v>
      </c>
      <c r="H1754" s="32">
        <v>45279</v>
      </c>
      <c r="I1754" s="32">
        <v>45644</v>
      </c>
      <c r="J1754" s="34">
        <v>8260100</v>
      </c>
      <c r="K1754" s="34">
        <f t="shared" si="443"/>
        <v>1486818</v>
      </c>
      <c r="L1754" s="34">
        <f t="shared" si="444"/>
        <v>9746918</v>
      </c>
      <c r="M1754" s="17">
        <f t="shared" ref="M1754:M1755" si="470">L1754*0.2</f>
        <v>1949383.6</v>
      </c>
      <c r="N1754" s="17" t="s">
        <v>39</v>
      </c>
      <c r="O1754" s="35" t="s">
        <v>53</v>
      </c>
      <c r="P1754" s="36" t="str">
        <f t="shared" si="446"/>
        <v>Old Client</v>
      </c>
      <c r="Q1754" s="39" t="str">
        <f t="shared" si="4"/>
        <v>Yes</v>
      </c>
      <c r="R1754" s="40" t="str">
        <f t="shared" si="5"/>
        <v>Cross-Sold</v>
      </c>
    </row>
    <row r="1755" ht="14.25" customHeight="1" spans="1:18">
      <c r="A1755" s="30" t="s">
        <v>1772</v>
      </c>
      <c r="B1755" s="17">
        <v>329</v>
      </c>
      <c r="C1755" s="17" t="s">
        <v>57</v>
      </c>
      <c r="D1755" s="17" t="s">
        <v>36</v>
      </c>
      <c r="E1755" s="17" t="s">
        <v>37</v>
      </c>
      <c r="F1755" s="31" t="str">
        <f>VLOOKUP(G1755,'Policy Type'!$A:$B,2,FALSE)</f>
        <v>Liability</v>
      </c>
      <c r="G1755" s="17" t="s">
        <v>38</v>
      </c>
      <c r="H1755" s="32">
        <v>45280</v>
      </c>
      <c r="I1755" s="32">
        <v>45310</v>
      </c>
      <c r="J1755" s="34">
        <v>79400</v>
      </c>
      <c r="K1755" s="34">
        <f t="shared" si="443"/>
        <v>14292</v>
      </c>
      <c r="L1755" s="34">
        <f t="shared" si="444"/>
        <v>93692</v>
      </c>
      <c r="M1755" s="17">
        <f t="shared" si="470"/>
        <v>18738.4</v>
      </c>
      <c r="N1755" s="17" t="s">
        <v>39</v>
      </c>
      <c r="O1755" s="35" t="s">
        <v>49</v>
      </c>
      <c r="P1755" s="36" t="str">
        <f t="shared" si="446"/>
        <v>Old Client</v>
      </c>
      <c r="Q1755" s="39" t="str">
        <f t="shared" si="4"/>
        <v>Yes</v>
      </c>
      <c r="R1755" s="40" t="str">
        <f t="shared" si="5"/>
        <v/>
      </c>
    </row>
    <row r="1756" ht="14.25" customHeight="1" spans="1:18">
      <c r="A1756" s="30" t="s">
        <v>1773</v>
      </c>
      <c r="B1756" s="17">
        <v>1260</v>
      </c>
      <c r="C1756" s="17" t="s">
        <v>46</v>
      </c>
      <c r="D1756" s="17" t="s">
        <v>47</v>
      </c>
      <c r="E1756" s="17" t="s">
        <v>91</v>
      </c>
      <c r="F1756" s="31" t="str">
        <f>VLOOKUP(G1756,'Policy Type'!$A:$B,2,FALSE)</f>
        <v>Others</v>
      </c>
      <c r="G1756" s="17" t="s">
        <v>135</v>
      </c>
      <c r="H1756" s="32">
        <v>45287</v>
      </c>
      <c r="I1756" s="32">
        <v>45652</v>
      </c>
      <c r="J1756" s="34">
        <v>805600</v>
      </c>
      <c r="K1756" s="34">
        <f t="shared" si="443"/>
        <v>145008</v>
      </c>
      <c r="L1756" s="34">
        <f t="shared" si="444"/>
        <v>950608</v>
      </c>
      <c r="M1756" s="17">
        <f t="shared" ref="M1756:M1757" si="471">L1756*0.05</f>
        <v>47530.4</v>
      </c>
      <c r="N1756" s="17" t="s">
        <v>39</v>
      </c>
      <c r="O1756" s="35" t="s">
        <v>53</v>
      </c>
      <c r="P1756" s="36" t="str">
        <f t="shared" si="446"/>
        <v>Old Client</v>
      </c>
      <c r="Q1756" s="39" t="str">
        <f t="shared" si="4"/>
        <v>Yes</v>
      </c>
      <c r="R1756" s="40" t="str">
        <f t="shared" si="5"/>
        <v>Cross-Sold</v>
      </c>
    </row>
    <row r="1757" ht="14.25" customHeight="1" spans="1:18">
      <c r="A1757" s="30" t="s">
        <v>1774</v>
      </c>
      <c r="B1757" s="17">
        <v>1261</v>
      </c>
      <c r="C1757" s="17" t="s">
        <v>46</v>
      </c>
      <c r="D1757" s="17" t="s">
        <v>66</v>
      </c>
      <c r="E1757" s="17" t="s">
        <v>43</v>
      </c>
      <c r="F1757" s="31" t="str">
        <f>VLOOKUP(G1757,'Policy Type'!$A:$B,2,FALSE)</f>
        <v>P&amp;C</v>
      </c>
      <c r="G1757" s="17" t="s">
        <v>333</v>
      </c>
      <c r="H1757" s="32">
        <v>45281</v>
      </c>
      <c r="I1757" s="32">
        <v>45646</v>
      </c>
      <c r="J1757" s="34">
        <v>19470100</v>
      </c>
      <c r="K1757" s="34">
        <f t="shared" si="443"/>
        <v>3504618</v>
      </c>
      <c r="L1757" s="34">
        <f t="shared" si="444"/>
        <v>22974718</v>
      </c>
      <c r="M1757" s="17">
        <f t="shared" si="471"/>
        <v>1148735.9</v>
      </c>
      <c r="N1757" s="17" t="s">
        <v>39</v>
      </c>
      <c r="O1757" s="35" t="s">
        <v>53</v>
      </c>
      <c r="P1757" s="36" t="str">
        <f t="shared" si="446"/>
        <v>New Client</v>
      </c>
      <c r="Q1757" s="39" t="str">
        <f t="shared" si="4"/>
        <v>No</v>
      </c>
      <c r="R1757" s="40" t="str">
        <f t="shared" si="5"/>
        <v/>
      </c>
    </row>
    <row r="1758" ht="14.25" customHeight="1" spans="1:18">
      <c r="A1758" s="30" t="s">
        <v>1775</v>
      </c>
      <c r="B1758" s="17">
        <v>1262</v>
      </c>
      <c r="C1758" s="17" t="s">
        <v>57</v>
      </c>
      <c r="D1758" s="17" t="s">
        <v>36</v>
      </c>
      <c r="E1758" s="17" t="s">
        <v>84</v>
      </c>
      <c r="F1758" s="31" t="str">
        <f>VLOOKUP(G1758,'Policy Type'!$A:$B,2,FALSE)</f>
        <v>Liability</v>
      </c>
      <c r="G1758" s="17" t="s">
        <v>58</v>
      </c>
      <c r="H1758" s="32">
        <v>45283</v>
      </c>
      <c r="I1758" s="32">
        <v>45648</v>
      </c>
      <c r="J1758" s="34">
        <v>1062000</v>
      </c>
      <c r="K1758" s="34">
        <f t="shared" si="443"/>
        <v>191160</v>
      </c>
      <c r="L1758" s="34">
        <f t="shared" si="444"/>
        <v>1253160</v>
      </c>
      <c r="M1758" s="17">
        <f t="shared" ref="M1758:M1759" si="472">L1758*0.2</f>
        <v>250632</v>
      </c>
      <c r="N1758" s="17" t="s">
        <v>39</v>
      </c>
      <c r="O1758" s="35" t="s">
        <v>53</v>
      </c>
      <c r="P1758" s="36" t="str">
        <f t="shared" si="446"/>
        <v>New Client</v>
      </c>
      <c r="Q1758" s="39" t="str">
        <f t="shared" si="4"/>
        <v>Yes</v>
      </c>
      <c r="R1758" s="40" t="str">
        <f t="shared" si="5"/>
        <v/>
      </c>
    </row>
    <row r="1759" ht="14.25" customHeight="1" spans="1:18">
      <c r="A1759" s="30" t="s">
        <v>1776</v>
      </c>
      <c r="B1759" s="17">
        <v>76</v>
      </c>
      <c r="C1759" s="17" t="s">
        <v>42</v>
      </c>
      <c r="D1759" s="17" t="s">
        <v>36</v>
      </c>
      <c r="E1759" s="17" t="s">
        <v>780</v>
      </c>
      <c r="F1759" s="31" t="str">
        <f>VLOOKUP(G1759,'Policy Type'!$A:$B,2,FALSE)</f>
        <v>Liability</v>
      </c>
      <c r="G1759" s="17" t="s">
        <v>38</v>
      </c>
      <c r="H1759" s="32">
        <v>45279</v>
      </c>
      <c r="I1759" s="32">
        <v>45461</v>
      </c>
      <c r="J1759" s="34">
        <v>504400</v>
      </c>
      <c r="K1759" s="34">
        <f t="shared" si="443"/>
        <v>90792</v>
      </c>
      <c r="L1759" s="34">
        <f t="shared" si="444"/>
        <v>595192</v>
      </c>
      <c r="M1759" s="17">
        <f t="shared" si="472"/>
        <v>119038.4</v>
      </c>
      <c r="N1759" s="17" t="s">
        <v>39</v>
      </c>
      <c r="O1759" s="35" t="s">
        <v>49</v>
      </c>
      <c r="P1759" s="36" t="str">
        <f t="shared" si="446"/>
        <v>Old Client</v>
      </c>
      <c r="Q1759" s="39" t="str">
        <f t="shared" si="4"/>
        <v>Yes</v>
      </c>
      <c r="R1759" s="40" t="str">
        <f t="shared" si="5"/>
        <v/>
      </c>
    </row>
    <row r="1760" ht="14.25" customHeight="1" spans="1:18">
      <c r="A1760" s="30" t="s">
        <v>1777</v>
      </c>
      <c r="B1760" s="17">
        <v>1263</v>
      </c>
      <c r="C1760" s="17" t="s">
        <v>35</v>
      </c>
      <c r="D1760" s="17" t="s">
        <v>36</v>
      </c>
      <c r="E1760" s="17" t="s">
        <v>60</v>
      </c>
      <c r="F1760" s="31" t="str">
        <f>VLOOKUP(G1760,'Policy Type'!$A:$B,2,FALSE)</f>
        <v>Others</v>
      </c>
      <c r="G1760" s="17" t="s">
        <v>170</v>
      </c>
      <c r="H1760" s="32">
        <v>45281</v>
      </c>
      <c r="I1760" s="32">
        <v>45646</v>
      </c>
      <c r="J1760" s="34">
        <v>2759900</v>
      </c>
      <c r="K1760" s="34">
        <f t="shared" si="443"/>
        <v>496782</v>
      </c>
      <c r="L1760" s="34">
        <f t="shared" si="444"/>
        <v>3256682</v>
      </c>
      <c r="M1760" s="17">
        <f>L1760*0.15</f>
        <v>488502.3</v>
      </c>
      <c r="N1760" s="17" t="s">
        <v>52</v>
      </c>
      <c r="O1760" s="35" t="s">
        <v>53</v>
      </c>
      <c r="P1760" s="36" t="str">
        <f t="shared" si="446"/>
        <v>New Client</v>
      </c>
      <c r="Q1760" s="39" t="str">
        <f t="shared" si="4"/>
        <v>No</v>
      </c>
      <c r="R1760" s="40" t="str">
        <f t="shared" si="5"/>
        <v/>
      </c>
    </row>
    <row r="1761" ht="14.25" customHeight="1" spans="1:18">
      <c r="A1761" s="30" t="s">
        <v>1778</v>
      </c>
      <c r="B1761" s="17">
        <v>1264</v>
      </c>
      <c r="C1761" s="17" t="s">
        <v>46</v>
      </c>
      <c r="D1761" s="17" t="s">
        <v>66</v>
      </c>
      <c r="E1761" s="17" t="s">
        <v>37</v>
      </c>
      <c r="F1761" s="31" t="str">
        <f>VLOOKUP(G1761,'Policy Type'!$A:$B,2,FALSE)</f>
        <v>Others</v>
      </c>
      <c r="G1761" s="17" t="s">
        <v>746</v>
      </c>
      <c r="H1761" s="32">
        <v>45290</v>
      </c>
      <c r="I1761" s="32">
        <v>45655</v>
      </c>
      <c r="J1761" s="34">
        <v>1334400</v>
      </c>
      <c r="K1761" s="34">
        <f t="shared" si="443"/>
        <v>240192</v>
      </c>
      <c r="L1761" s="34">
        <f t="shared" si="444"/>
        <v>1574592</v>
      </c>
      <c r="M1761" s="17">
        <f>L1761*0.05</f>
        <v>78729.6</v>
      </c>
      <c r="N1761" s="17" t="s">
        <v>52</v>
      </c>
      <c r="O1761" s="35" t="s">
        <v>53</v>
      </c>
      <c r="P1761" s="36" t="str">
        <f t="shared" si="446"/>
        <v>New Client</v>
      </c>
      <c r="Q1761" s="39" t="str">
        <f t="shared" si="4"/>
        <v>No</v>
      </c>
      <c r="R1761" s="40" t="str">
        <f t="shared" si="5"/>
        <v/>
      </c>
    </row>
    <row r="1762" ht="14.25" customHeight="1" spans="1:18">
      <c r="A1762" s="30" t="s">
        <v>1779</v>
      </c>
      <c r="B1762" s="17">
        <v>1090</v>
      </c>
      <c r="C1762" s="17" t="s">
        <v>42</v>
      </c>
      <c r="D1762" s="17" t="s">
        <v>36</v>
      </c>
      <c r="E1762" s="17" t="s">
        <v>37</v>
      </c>
      <c r="F1762" s="31" t="str">
        <f>VLOOKUP(G1762,'Policy Type'!$A:$B,2,FALSE)</f>
        <v>Liability</v>
      </c>
      <c r="G1762" s="17" t="s">
        <v>38</v>
      </c>
      <c r="H1762" s="32">
        <v>45280</v>
      </c>
      <c r="I1762" s="32">
        <v>45462</v>
      </c>
      <c r="J1762" s="34">
        <v>80600</v>
      </c>
      <c r="K1762" s="34">
        <f t="shared" si="443"/>
        <v>14508</v>
      </c>
      <c r="L1762" s="34">
        <f t="shared" si="444"/>
        <v>95108</v>
      </c>
      <c r="M1762" s="17">
        <f t="shared" ref="M1762:M1763" si="473">L1762*0.2</f>
        <v>19021.6</v>
      </c>
      <c r="N1762" s="17" t="s">
        <v>39</v>
      </c>
      <c r="O1762" s="35" t="s">
        <v>49</v>
      </c>
      <c r="P1762" s="36" t="str">
        <f t="shared" si="446"/>
        <v>New Client</v>
      </c>
      <c r="Q1762" s="39" t="str">
        <f t="shared" si="4"/>
        <v>Yes</v>
      </c>
      <c r="R1762" s="40" t="str">
        <f t="shared" si="5"/>
        <v/>
      </c>
    </row>
    <row r="1763" ht="14.25" customHeight="1" spans="1:18">
      <c r="A1763" s="30" t="s">
        <v>1780</v>
      </c>
      <c r="B1763" s="17">
        <v>1265</v>
      </c>
      <c r="C1763" s="17" t="s">
        <v>42</v>
      </c>
      <c r="D1763" s="17" t="s">
        <v>36</v>
      </c>
      <c r="E1763" s="17" t="s">
        <v>78</v>
      </c>
      <c r="F1763" s="31" t="str">
        <f>VLOOKUP(G1763,'Policy Type'!$A:$B,2,FALSE)</f>
        <v>P&amp;C</v>
      </c>
      <c r="G1763" s="17" t="s">
        <v>48</v>
      </c>
      <c r="H1763" s="32">
        <v>45286</v>
      </c>
      <c r="I1763" s="32">
        <v>45651</v>
      </c>
      <c r="J1763" s="34">
        <v>2950100</v>
      </c>
      <c r="K1763" s="34">
        <f t="shared" si="443"/>
        <v>531018</v>
      </c>
      <c r="L1763" s="34">
        <f t="shared" si="444"/>
        <v>3481118</v>
      </c>
      <c r="M1763" s="17">
        <f t="shared" si="473"/>
        <v>696223.6</v>
      </c>
      <c r="N1763" s="17" t="s">
        <v>39</v>
      </c>
      <c r="O1763" s="35" t="s">
        <v>53</v>
      </c>
      <c r="P1763" s="36" t="str">
        <f t="shared" si="446"/>
        <v>Old Client</v>
      </c>
      <c r="Q1763" s="39" t="str">
        <f t="shared" si="4"/>
        <v>Yes</v>
      </c>
      <c r="R1763" s="40" t="str">
        <f t="shared" si="5"/>
        <v>Cross-Sold</v>
      </c>
    </row>
    <row r="1764" ht="14.25" customHeight="1" spans="1:18">
      <c r="A1764" s="30" t="s">
        <v>1781</v>
      </c>
      <c r="B1764" s="17">
        <v>1266</v>
      </c>
      <c r="C1764" s="17" t="s">
        <v>46</v>
      </c>
      <c r="D1764" s="17" t="s">
        <v>88</v>
      </c>
      <c r="E1764" s="17" t="s">
        <v>780</v>
      </c>
      <c r="F1764" s="31" t="str">
        <f>VLOOKUP(G1764,'Policy Type'!$A:$B,2,FALSE)</f>
        <v>Liability</v>
      </c>
      <c r="G1764" s="17" t="s">
        <v>38</v>
      </c>
      <c r="H1764" s="32">
        <v>45280</v>
      </c>
      <c r="I1764" s="32">
        <v>45645</v>
      </c>
      <c r="J1764" s="34">
        <v>629700</v>
      </c>
      <c r="K1764" s="34">
        <f t="shared" si="443"/>
        <v>113346</v>
      </c>
      <c r="L1764" s="34">
        <f t="shared" si="444"/>
        <v>743046</v>
      </c>
      <c r="M1764" s="17">
        <f>L1764*0.05</f>
        <v>37152.3</v>
      </c>
      <c r="N1764" s="17" t="s">
        <v>39</v>
      </c>
      <c r="O1764" s="35" t="s">
        <v>49</v>
      </c>
      <c r="P1764" s="36" t="str">
        <f t="shared" si="446"/>
        <v>New Client</v>
      </c>
      <c r="Q1764" s="39" t="str">
        <f t="shared" si="4"/>
        <v>Yes</v>
      </c>
      <c r="R1764" s="40" t="str">
        <f t="shared" si="5"/>
        <v/>
      </c>
    </row>
    <row r="1765" ht="14.25" customHeight="1" spans="1:18">
      <c r="A1765" s="30" t="s">
        <v>1782</v>
      </c>
      <c r="B1765" s="17">
        <v>15</v>
      </c>
      <c r="C1765" s="17" t="s">
        <v>57</v>
      </c>
      <c r="D1765" s="17" t="s">
        <v>36</v>
      </c>
      <c r="E1765" s="17" t="s">
        <v>37</v>
      </c>
      <c r="F1765" s="31" t="str">
        <f>VLOOKUP(G1765,'Policy Type'!$A:$B,2,FALSE)</f>
        <v>Liability</v>
      </c>
      <c r="G1765" s="17" t="s">
        <v>38</v>
      </c>
      <c r="H1765" s="32">
        <v>45280</v>
      </c>
      <c r="I1765" s="32">
        <v>45645</v>
      </c>
      <c r="J1765" s="34">
        <v>350700</v>
      </c>
      <c r="K1765" s="34">
        <f t="shared" si="443"/>
        <v>63126</v>
      </c>
      <c r="L1765" s="34">
        <f t="shared" si="444"/>
        <v>413826</v>
      </c>
      <c r="M1765" s="17">
        <f>L1765*0.2</f>
        <v>82765.2</v>
      </c>
      <c r="N1765" s="17" t="s">
        <v>39</v>
      </c>
      <c r="O1765" s="35" t="s">
        <v>49</v>
      </c>
      <c r="P1765" s="36" t="str">
        <f t="shared" si="446"/>
        <v>Old Client</v>
      </c>
      <c r="Q1765" s="39" t="str">
        <f t="shared" si="4"/>
        <v>Yes</v>
      </c>
      <c r="R1765" s="40" t="str">
        <f t="shared" si="5"/>
        <v/>
      </c>
    </row>
    <row r="1766" ht="14.25" customHeight="1" spans="1:18">
      <c r="A1766" s="30" t="s">
        <v>1783</v>
      </c>
      <c r="B1766" s="17">
        <v>1267</v>
      </c>
      <c r="C1766" s="17" t="s">
        <v>42</v>
      </c>
      <c r="D1766" s="17" t="s">
        <v>36</v>
      </c>
      <c r="E1766" s="17" t="s">
        <v>60</v>
      </c>
      <c r="F1766" s="31" t="str">
        <f>VLOOKUP(G1766,'Policy Type'!$A:$B,2,FALSE)</f>
        <v>Others</v>
      </c>
      <c r="G1766" s="17" t="s">
        <v>170</v>
      </c>
      <c r="H1766" s="32">
        <v>45282</v>
      </c>
      <c r="I1766" s="32">
        <v>45647</v>
      </c>
      <c r="J1766" s="34">
        <v>1522600</v>
      </c>
      <c r="K1766" s="34">
        <f t="shared" si="443"/>
        <v>274068</v>
      </c>
      <c r="L1766" s="34">
        <f t="shared" si="444"/>
        <v>1796668</v>
      </c>
      <c r="M1766" s="17">
        <f>L1766*0.15</f>
        <v>269500.2</v>
      </c>
      <c r="N1766" s="17" t="s">
        <v>52</v>
      </c>
      <c r="O1766" s="35" t="s">
        <v>53</v>
      </c>
      <c r="P1766" s="36" t="str">
        <f t="shared" si="446"/>
        <v>New Client</v>
      </c>
      <c r="Q1766" s="39" t="str">
        <f t="shared" si="4"/>
        <v>No</v>
      </c>
      <c r="R1766" s="40" t="str">
        <f t="shared" si="5"/>
        <v/>
      </c>
    </row>
    <row r="1767" ht="14.25" customHeight="1" spans="1:18">
      <c r="A1767" s="30" t="s">
        <v>1784</v>
      </c>
      <c r="B1767" s="17">
        <v>1268</v>
      </c>
      <c r="C1767" s="17" t="s">
        <v>46</v>
      </c>
      <c r="D1767" s="17" t="s">
        <v>66</v>
      </c>
      <c r="E1767" s="17" t="s">
        <v>37</v>
      </c>
      <c r="F1767" s="31" t="str">
        <f>VLOOKUP(G1767,'Policy Type'!$A:$B,2,FALSE)</f>
        <v>Liability</v>
      </c>
      <c r="G1767" s="17" t="s">
        <v>38</v>
      </c>
      <c r="H1767" s="32">
        <v>45280</v>
      </c>
      <c r="I1767" s="32">
        <v>45401</v>
      </c>
      <c r="J1767" s="34">
        <v>172900</v>
      </c>
      <c r="K1767" s="34">
        <f t="shared" si="443"/>
        <v>31122</v>
      </c>
      <c r="L1767" s="34">
        <f t="shared" si="444"/>
        <v>204022</v>
      </c>
      <c r="M1767" s="17">
        <f>L1767*0.05</f>
        <v>10201.1</v>
      </c>
      <c r="N1767" s="17" t="s">
        <v>39</v>
      </c>
      <c r="O1767" s="35" t="s">
        <v>49</v>
      </c>
      <c r="P1767" s="36" t="str">
        <f t="shared" si="446"/>
        <v>New Client</v>
      </c>
      <c r="Q1767" s="39" t="str">
        <f t="shared" si="4"/>
        <v>Yes</v>
      </c>
      <c r="R1767" s="40" t="str">
        <f t="shared" si="5"/>
        <v/>
      </c>
    </row>
    <row r="1768" ht="14.25" customHeight="1" spans="1:18">
      <c r="A1768" s="30" t="s">
        <v>1785</v>
      </c>
      <c r="B1768" s="17">
        <v>1269</v>
      </c>
      <c r="C1768" s="17" t="s">
        <v>57</v>
      </c>
      <c r="D1768" s="17" t="s">
        <v>36</v>
      </c>
      <c r="E1768" s="17" t="s">
        <v>43</v>
      </c>
      <c r="F1768" s="31" t="str">
        <f>VLOOKUP(G1768,'Policy Type'!$A:$B,2,FALSE)</f>
        <v>Liability</v>
      </c>
      <c r="G1768" s="17" t="s">
        <v>38</v>
      </c>
      <c r="H1768" s="32">
        <v>45280</v>
      </c>
      <c r="I1768" s="32">
        <v>45645</v>
      </c>
      <c r="J1768" s="34">
        <v>96900</v>
      </c>
      <c r="K1768" s="34">
        <f t="shared" si="443"/>
        <v>17442</v>
      </c>
      <c r="L1768" s="34">
        <f t="shared" si="444"/>
        <v>114342</v>
      </c>
      <c r="M1768" s="17">
        <f t="shared" ref="M1768:M1769" si="474">L1768*0.2</f>
        <v>22868.4</v>
      </c>
      <c r="N1768" s="17" t="s">
        <v>52</v>
      </c>
      <c r="O1768" s="35" t="s">
        <v>49</v>
      </c>
      <c r="P1768" s="36" t="str">
        <f t="shared" si="446"/>
        <v>New Client</v>
      </c>
      <c r="Q1768" s="39" t="str">
        <f t="shared" si="4"/>
        <v>Yes</v>
      </c>
      <c r="R1768" s="40" t="str">
        <f t="shared" si="5"/>
        <v/>
      </c>
    </row>
    <row r="1769" ht="14.25" customHeight="1" spans="1:18">
      <c r="A1769" s="30" t="s">
        <v>1786</v>
      </c>
      <c r="B1769" s="17">
        <v>1270</v>
      </c>
      <c r="C1769" s="17" t="s">
        <v>42</v>
      </c>
      <c r="D1769" s="17" t="s">
        <v>36</v>
      </c>
      <c r="E1769" s="17" t="s">
        <v>84</v>
      </c>
      <c r="F1769" s="31" t="str">
        <f>VLOOKUP(G1769,'Policy Type'!$A:$B,2,FALSE)</f>
        <v>P&amp;C</v>
      </c>
      <c r="G1769" s="17" t="s">
        <v>68</v>
      </c>
      <c r="H1769" s="32">
        <v>45287</v>
      </c>
      <c r="I1769" s="32">
        <v>45652</v>
      </c>
      <c r="J1769" s="34">
        <v>920282</v>
      </c>
      <c r="K1769" s="34">
        <f t="shared" si="443"/>
        <v>165650.76</v>
      </c>
      <c r="L1769" s="34">
        <f t="shared" si="444"/>
        <v>1085932.76</v>
      </c>
      <c r="M1769" s="17">
        <f t="shared" si="474"/>
        <v>217186.552</v>
      </c>
      <c r="N1769" s="17" t="s">
        <v>52</v>
      </c>
      <c r="O1769" s="35" t="s">
        <v>53</v>
      </c>
      <c r="P1769" s="36" t="str">
        <f t="shared" si="446"/>
        <v>New Client</v>
      </c>
      <c r="Q1769" s="39" t="str">
        <f t="shared" si="4"/>
        <v>No</v>
      </c>
      <c r="R1769" s="40" t="str">
        <f t="shared" si="5"/>
        <v/>
      </c>
    </row>
    <row r="1770" ht="14.25" customHeight="1" spans="1:18">
      <c r="A1770" s="30" t="s">
        <v>1787</v>
      </c>
      <c r="B1770" s="17">
        <v>1271</v>
      </c>
      <c r="C1770" s="17" t="s">
        <v>46</v>
      </c>
      <c r="D1770" s="17" t="s">
        <v>47</v>
      </c>
      <c r="E1770" s="17" t="s">
        <v>43</v>
      </c>
      <c r="F1770" s="31" t="str">
        <f>VLOOKUP(G1770,'Policy Type'!$A:$B,2,FALSE)</f>
        <v>Others</v>
      </c>
      <c r="G1770" s="17" t="s">
        <v>111</v>
      </c>
      <c r="H1770" s="32">
        <v>45281</v>
      </c>
      <c r="I1770" s="32">
        <v>45290</v>
      </c>
      <c r="J1770" s="34">
        <v>470400</v>
      </c>
      <c r="K1770" s="34">
        <f t="shared" si="443"/>
        <v>84672</v>
      </c>
      <c r="L1770" s="34">
        <f t="shared" si="444"/>
        <v>555072</v>
      </c>
      <c r="M1770" s="17">
        <f>L1770*0.05</f>
        <v>27753.6</v>
      </c>
      <c r="N1770" s="17" t="s">
        <v>52</v>
      </c>
      <c r="O1770" s="35" t="s">
        <v>49</v>
      </c>
      <c r="P1770" s="36" t="str">
        <f t="shared" si="446"/>
        <v>New Client</v>
      </c>
      <c r="Q1770" s="39" t="str">
        <f t="shared" si="4"/>
        <v>No</v>
      </c>
      <c r="R1770" s="40" t="str">
        <f t="shared" si="5"/>
        <v/>
      </c>
    </row>
    <row r="1771" ht="14.25" customHeight="1" spans="1:18">
      <c r="A1771" s="30" t="s">
        <v>1788</v>
      </c>
      <c r="B1771" s="17">
        <v>721</v>
      </c>
      <c r="C1771" s="17" t="s">
        <v>35</v>
      </c>
      <c r="D1771" s="17" t="s">
        <v>36</v>
      </c>
      <c r="E1771" s="17" t="s">
        <v>221</v>
      </c>
      <c r="F1771" s="31" t="str">
        <f>VLOOKUP(G1771,'Policy Type'!$A:$B,2,FALSE)</f>
        <v>Liability</v>
      </c>
      <c r="G1771" s="17" t="s">
        <v>38</v>
      </c>
      <c r="H1771" s="32">
        <v>45279</v>
      </c>
      <c r="I1771" s="32">
        <v>45644</v>
      </c>
      <c r="J1771" s="34">
        <v>118000</v>
      </c>
      <c r="K1771" s="34">
        <f t="shared" si="443"/>
        <v>21240</v>
      </c>
      <c r="L1771" s="34">
        <f t="shared" si="444"/>
        <v>139240</v>
      </c>
      <c r="M1771" s="17">
        <f t="shared" ref="M1771:M1772" si="475">L1771*0.2</f>
        <v>27848</v>
      </c>
      <c r="N1771" s="17" t="s">
        <v>39</v>
      </c>
      <c r="O1771" s="35" t="s">
        <v>49</v>
      </c>
      <c r="P1771" s="36" t="str">
        <f t="shared" si="446"/>
        <v>Old Client</v>
      </c>
      <c r="Q1771" s="39" t="str">
        <f t="shared" si="4"/>
        <v>Yes</v>
      </c>
      <c r="R1771" s="40" t="str">
        <f t="shared" si="5"/>
        <v/>
      </c>
    </row>
    <row r="1772" ht="14.25" customHeight="1" spans="1:18">
      <c r="A1772" s="30" t="s">
        <v>1789</v>
      </c>
      <c r="B1772" s="17">
        <v>255</v>
      </c>
      <c r="C1772" s="17" t="s">
        <v>57</v>
      </c>
      <c r="D1772" s="17" t="s">
        <v>36</v>
      </c>
      <c r="E1772" s="17" t="s">
        <v>221</v>
      </c>
      <c r="F1772" s="31" t="str">
        <f>VLOOKUP(G1772,'Policy Type'!$A:$B,2,FALSE)</f>
        <v>Liability</v>
      </c>
      <c r="G1772" s="17" t="s">
        <v>38</v>
      </c>
      <c r="H1772" s="32">
        <v>45280</v>
      </c>
      <c r="I1772" s="32">
        <v>45462</v>
      </c>
      <c r="J1772" s="34">
        <v>118000</v>
      </c>
      <c r="K1772" s="34">
        <f t="shared" si="443"/>
        <v>21240</v>
      </c>
      <c r="L1772" s="34">
        <f t="shared" si="444"/>
        <v>139240</v>
      </c>
      <c r="M1772" s="17">
        <f t="shared" si="475"/>
        <v>27848</v>
      </c>
      <c r="N1772" s="17" t="s">
        <v>39</v>
      </c>
      <c r="O1772" s="35" t="s">
        <v>49</v>
      </c>
      <c r="P1772" s="36" t="str">
        <f t="shared" si="446"/>
        <v>Old Client</v>
      </c>
      <c r="Q1772" s="39" t="str">
        <f t="shared" si="4"/>
        <v>Yes</v>
      </c>
      <c r="R1772" s="40" t="str">
        <f t="shared" si="5"/>
        <v/>
      </c>
    </row>
    <row r="1773" ht="14.25" customHeight="1" spans="1:18">
      <c r="A1773" s="30" t="s">
        <v>1790</v>
      </c>
      <c r="B1773" s="17">
        <v>1272</v>
      </c>
      <c r="C1773" s="17" t="s">
        <v>46</v>
      </c>
      <c r="D1773" s="17" t="s">
        <v>88</v>
      </c>
      <c r="E1773" s="17" t="s">
        <v>37</v>
      </c>
      <c r="F1773" s="31" t="str">
        <f>VLOOKUP(G1773,'Policy Type'!$A:$B,2,FALSE)</f>
        <v>Liability</v>
      </c>
      <c r="G1773" s="17" t="s">
        <v>38</v>
      </c>
      <c r="H1773" s="32">
        <v>45281</v>
      </c>
      <c r="I1773" s="32">
        <v>45646</v>
      </c>
      <c r="J1773" s="34">
        <v>104100</v>
      </c>
      <c r="K1773" s="34">
        <f t="shared" si="443"/>
        <v>18738</v>
      </c>
      <c r="L1773" s="34">
        <f t="shared" si="444"/>
        <v>122838</v>
      </c>
      <c r="M1773" s="17">
        <f>L1773*0.05</f>
        <v>6141.9</v>
      </c>
      <c r="N1773" s="17" t="s">
        <v>39</v>
      </c>
      <c r="O1773" s="35" t="s">
        <v>49</v>
      </c>
      <c r="P1773" s="36" t="str">
        <f t="shared" si="446"/>
        <v>New Client</v>
      </c>
      <c r="Q1773" s="39" t="str">
        <f t="shared" si="4"/>
        <v>Yes</v>
      </c>
      <c r="R1773" s="40" t="str">
        <f t="shared" si="5"/>
        <v/>
      </c>
    </row>
    <row r="1774" ht="14.25" customHeight="1" spans="1:18">
      <c r="A1774" s="30" t="s">
        <v>1791</v>
      </c>
      <c r="B1774" s="17">
        <v>1273</v>
      </c>
      <c r="C1774" s="17" t="s">
        <v>57</v>
      </c>
      <c r="D1774" s="17" t="s">
        <v>36</v>
      </c>
      <c r="E1774" s="17" t="s">
        <v>763</v>
      </c>
      <c r="F1774" s="31" t="str">
        <f>VLOOKUP(G1774,'Policy Type'!$A:$B,2,FALSE)</f>
        <v>Others</v>
      </c>
      <c r="G1774" s="17" t="s">
        <v>318</v>
      </c>
      <c r="H1774" s="32">
        <v>45284</v>
      </c>
      <c r="I1774" s="32">
        <v>45649</v>
      </c>
      <c r="J1774" s="34">
        <v>1043200</v>
      </c>
      <c r="K1774" s="34">
        <f t="shared" si="443"/>
        <v>187776</v>
      </c>
      <c r="L1774" s="34">
        <f t="shared" si="444"/>
        <v>1230976</v>
      </c>
      <c r="M1774" s="17">
        <f>L1774*0.15</f>
        <v>184646.4</v>
      </c>
      <c r="N1774" s="17" t="s">
        <v>39</v>
      </c>
      <c r="O1774" s="35" t="s">
        <v>53</v>
      </c>
      <c r="P1774" s="36" t="str">
        <f t="shared" si="446"/>
        <v>New Client</v>
      </c>
      <c r="Q1774" s="39" t="str">
        <f t="shared" si="4"/>
        <v>No</v>
      </c>
      <c r="R1774" s="40" t="str">
        <f t="shared" si="5"/>
        <v/>
      </c>
    </row>
    <row r="1775" ht="14.25" customHeight="1" spans="1:18">
      <c r="A1775" s="30" t="s">
        <v>1792</v>
      </c>
      <c r="B1775" s="17">
        <v>1274</v>
      </c>
      <c r="C1775" s="17" t="s">
        <v>35</v>
      </c>
      <c r="D1775" s="17" t="s">
        <v>36</v>
      </c>
      <c r="E1775" s="17" t="s">
        <v>43</v>
      </c>
      <c r="F1775" s="31" t="str">
        <f>VLOOKUP(G1775,'Policy Type'!$A:$B,2,FALSE)</f>
        <v>P&amp;C</v>
      </c>
      <c r="G1775" s="17" t="s">
        <v>80</v>
      </c>
      <c r="H1775" s="32">
        <v>45281</v>
      </c>
      <c r="I1775" s="32">
        <v>45281</v>
      </c>
      <c r="J1775" s="34">
        <v>241000</v>
      </c>
      <c r="K1775" s="34">
        <f t="shared" si="443"/>
        <v>43380</v>
      </c>
      <c r="L1775" s="34">
        <f t="shared" si="444"/>
        <v>284380</v>
      </c>
      <c r="M1775" s="17">
        <f>L1775*0.2</f>
        <v>56876</v>
      </c>
      <c r="N1775" s="17" t="s">
        <v>39</v>
      </c>
      <c r="O1775" s="35" t="s">
        <v>49</v>
      </c>
      <c r="P1775" s="36" t="str">
        <f t="shared" si="446"/>
        <v>New Client</v>
      </c>
      <c r="Q1775" s="39" t="str">
        <f t="shared" si="4"/>
        <v>No</v>
      </c>
      <c r="R1775" s="40" t="str">
        <f t="shared" si="5"/>
        <v/>
      </c>
    </row>
    <row r="1776" ht="14.25" customHeight="1" spans="1:18">
      <c r="A1776" s="30" t="s">
        <v>1793</v>
      </c>
      <c r="B1776" s="17">
        <v>666</v>
      </c>
      <c r="C1776" s="17" t="s">
        <v>57</v>
      </c>
      <c r="D1776" s="17" t="s">
        <v>36</v>
      </c>
      <c r="E1776" s="17" t="s">
        <v>43</v>
      </c>
      <c r="F1776" s="31" t="str">
        <f>VLOOKUP(G1776,'Policy Type'!$A:$B,2,FALSE)</f>
        <v>Others</v>
      </c>
      <c r="G1776" s="17" t="s">
        <v>212</v>
      </c>
      <c r="H1776" s="32">
        <v>45281</v>
      </c>
      <c r="I1776" s="32">
        <v>45463</v>
      </c>
      <c r="J1776" s="34">
        <v>444600</v>
      </c>
      <c r="K1776" s="34">
        <f t="shared" si="443"/>
        <v>80028</v>
      </c>
      <c r="L1776" s="34">
        <f t="shared" si="444"/>
        <v>524628</v>
      </c>
      <c r="M1776" s="17">
        <f>L1776*0.15</f>
        <v>78694.2</v>
      </c>
      <c r="N1776" s="17" t="s">
        <v>39</v>
      </c>
      <c r="O1776" s="35" t="s">
        <v>49</v>
      </c>
      <c r="P1776" s="36" t="str">
        <f t="shared" si="446"/>
        <v>Old Client</v>
      </c>
      <c r="Q1776" s="39" t="str">
        <f t="shared" si="4"/>
        <v>Yes</v>
      </c>
      <c r="R1776" s="40" t="str">
        <f t="shared" si="5"/>
        <v>Cross-Sold</v>
      </c>
    </row>
    <row r="1777" ht="14.25" customHeight="1" spans="1:18">
      <c r="A1777" s="30" t="s">
        <v>1794</v>
      </c>
      <c r="B1777" s="17">
        <v>1275</v>
      </c>
      <c r="C1777" s="17" t="s">
        <v>42</v>
      </c>
      <c r="D1777" s="17" t="s">
        <v>36</v>
      </c>
      <c r="E1777" s="17" t="s">
        <v>43</v>
      </c>
      <c r="F1777" s="31" t="str">
        <f>VLOOKUP(G1777,'Policy Type'!$A:$B,2,FALSE)</f>
        <v>P&amp;C</v>
      </c>
      <c r="G1777" s="17" t="s">
        <v>44</v>
      </c>
      <c r="H1777" s="32">
        <v>45281</v>
      </c>
      <c r="I1777" s="32">
        <v>45646</v>
      </c>
      <c r="J1777" s="34">
        <v>59000</v>
      </c>
      <c r="K1777" s="34">
        <f t="shared" si="443"/>
        <v>10620</v>
      </c>
      <c r="L1777" s="34">
        <f t="shared" si="444"/>
        <v>69620</v>
      </c>
      <c r="M1777" s="17">
        <f>L1777*0.2</f>
        <v>13924</v>
      </c>
      <c r="N1777" s="17" t="s">
        <v>39</v>
      </c>
      <c r="O1777" s="35" t="s">
        <v>49</v>
      </c>
      <c r="P1777" s="36" t="str">
        <f t="shared" si="446"/>
        <v>Old Client</v>
      </c>
      <c r="Q1777" s="39" t="str">
        <f t="shared" si="4"/>
        <v>No</v>
      </c>
      <c r="R1777" s="40" t="str">
        <f t="shared" si="5"/>
        <v/>
      </c>
    </row>
    <row r="1778" ht="14.25" customHeight="1" spans="1:18">
      <c r="A1778" s="30" t="s">
        <v>1795</v>
      </c>
      <c r="B1778" s="17">
        <v>1276</v>
      </c>
      <c r="C1778" s="17" t="s">
        <v>46</v>
      </c>
      <c r="D1778" s="17" t="s">
        <v>76</v>
      </c>
      <c r="E1778" s="17" t="s">
        <v>37</v>
      </c>
      <c r="F1778" s="31" t="str">
        <f>VLOOKUP(G1778,'Policy Type'!$A:$B,2,FALSE)</f>
        <v>Liability</v>
      </c>
      <c r="G1778" s="17" t="s">
        <v>38</v>
      </c>
      <c r="H1778" s="32">
        <v>45281</v>
      </c>
      <c r="I1778" s="32">
        <v>45311</v>
      </c>
      <c r="J1778" s="34">
        <v>68800</v>
      </c>
      <c r="K1778" s="34">
        <f t="shared" si="443"/>
        <v>12384</v>
      </c>
      <c r="L1778" s="34">
        <f t="shared" si="444"/>
        <v>81184</v>
      </c>
      <c r="M1778" s="17">
        <f t="shared" ref="M1778:M1779" si="476">L1778*0.05</f>
        <v>4059.2</v>
      </c>
      <c r="N1778" s="17" t="s">
        <v>39</v>
      </c>
      <c r="O1778" s="35" t="s">
        <v>49</v>
      </c>
      <c r="P1778" s="36" t="str">
        <f t="shared" si="446"/>
        <v>Old Client</v>
      </c>
      <c r="Q1778" s="39" t="str">
        <f t="shared" si="4"/>
        <v>Yes</v>
      </c>
      <c r="R1778" s="40" t="str">
        <f t="shared" si="5"/>
        <v/>
      </c>
    </row>
    <row r="1779" ht="14.25" customHeight="1" spans="1:18">
      <c r="A1779" s="30" t="s">
        <v>1796</v>
      </c>
      <c r="B1779" s="17">
        <v>1276</v>
      </c>
      <c r="C1779" s="17" t="s">
        <v>46</v>
      </c>
      <c r="D1779" s="17" t="s">
        <v>47</v>
      </c>
      <c r="E1779" s="17" t="s">
        <v>780</v>
      </c>
      <c r="F1779" s="31" t="str">
        <f>VLOOKUP(G1779,'Policy Type'!$A:$B,2,FALSE)</f>
        <v>Liability</v>
      </c>
      <c r="G1779" s="17" t="s">
        <v>38</v>
      </c>
      <c r="H1779" s="32">
        <v>45281</v>
      </c>
      <c r="I1779" s="32">
        <v>45311</v>
      </c>
      <c r="J1779" s="34">
        <v>430400</v>
      </c>
      <c r="K1779" s="34">
        <f t="shared" si="443"/>
        <v>77472</v>
      </c>
      <c r="L1779" s="34">
        <f t="shared" si="444"/>
        <v>507872</v>
      </c>
      <c r="M1779" s="17">
        <f t="shared" si="476"/>
        <v>25393.6</v>
      </c>
      <c r="N1779" s="17" t="s">
        <v>39</v>
      </c>
      <c r="O1779" s="35" t="s">
        <v>49</v>
      </c>
      <c r="P1779" s="36" t="str">
        <f t="shared" si="446"/>
        <v>Old Client</v>
      </c>
      <c r="Q1779" s="39" t="str">
        <f t="shared" si="4"/>
        <v>Yes</v>
      </c>
      <c r="R1779" s="40" t="str">
        <f t="shared" si="5"/>
        <v/>
      </c>
    </row>
    <row r="1780" ht="14.25" customHeight="1" spans="1:18">
      <c r="A1780" s="30" t="s">
        <v>1797</v>
      </c>
      <c r="B1780" s="17">
        <v>1277</v>
      </c>
      <c r="C1780" s="17" t="s">
        <v>35</v>
      </c>
      <c r="D1780" s="17" t="s">
        <v>36</v>
      </c>
      <c r="E1780" s="17" t="s">
        <v>84</v>
      </c>
      <c r="F1780" s="31" t="str">
        <f>VLOOKUP(G1780,'Policy Type'!$A:$B,2,FALSE)</f>
        <v>Liability</v>
      </c>
      <c r="G1780" s="17" t="s">
        <v>86</v>
      </c>
      <c r="H1780" s="32">
        <v>45281</v>
      </c>
      <c r="I1780" s="32">
        <v>45646</v>
      </c>
      <c r="J1780" s="34">
        <v>3540000</v>
      </c>
      <c r="K1780" s="34">
        <f t="shared" si="443"/>
        <v>637200</v>
      </c>
      <c r="L1780" s="34">
        <f t="shared" si="444"/>
        <v>4177200</v>
      </c>
      <c r="M1780" s="17">
        <f t="shared" ref="M1780:M1781" si="477">L1780*0.2</f>
        <v>835440</v>
      </c>
      <c r="N1780" s="17" t="s">
        <v>39</v>
      </c>
      <c r="O1780" s="35" t="s">
        <v>49</v>
      </c>
      <c r="P1780" s="36" t="str">
        <f t="shared" si="446"/>
        <v>Old Client</v>
      </c>
      <c r="Q1780" s="39" t="str">
        <f t="shared" si="4"/>
        <v>Yes</v>
      </c>
      <c r="R1780" s="40" t="str">
        <f t="shared" si="5"/>
        <v/>
      </c>
    </row>
    <row r="1781" ht="14.25" customHeight="1" spans="1:18">
      <c r="A1781" s="30" t="s">
        <v>1798</v>
      </c>
      <c r="B1781" s="17">
        <v>844</v>
      </c>
      <c r="C1781" s="17" t="s">
        <v>42</v>
      </c>
      <c r="D1781" s="17" t="s">
        <v>36</v>
      </c>
      <c r="E1781" s="17" t="s">
        <v>37</v>
      </c>
      <c r="F1781" s="31" t="str">
        <f>VLOOKUP(G1781,'Policy Type'!$A:$B,2,FALSE)</f>
        <v>Liability</v>
      </c>
      <c r="G1781" s="17" t="s">
        <v>38</v>
      </c>
      <c r="H1781" s="32">
        <v>45281</v>
      </c>
      <c r="I1781" s="32">
        <v>45371</v>
      </c>
      <c r="J1781" s="34">
        <v>96900</v>
      </c>
      <c r="K1781" s="34">
        <f t="shared" si="443"/>
        <v>17442</v>
      </c>
      <c r="L1781" s="34">
        <f t="shared" si="444"/>
        <v>114342</v>
      </c>
      <c r="M1781" s="17">
        <f t="shared" si="477"/>
        <v>22868.4</v>
      </c>
      <c r="N1781" s="17" t="s">
        <v>39</v>
      </c>
      <c r="O1781" s="35" t="s">
        <v>49</v>
      </c>
      <c r="P1781" s="36" t="str">
        <f t="shared" si="446"/>
        <v>Old Client</v>
      </c>
      <c r="Q1781" s="39" t="str">
        <f t="shared" si="4"/>
        <v>Yes</v>
      </c>
      <c r="R1781" s="40" t="str">
        <f t="shared" si="5"/>
        <v/>
      </c>
    </row>
    <row r="1782" ht="14.25" customHeight="1" spans="1:18">
      <c r="A1782" s="30" t="s">
        <v>1799</v>
      </c>
      <c r="B1782" s="17">
        <v>1278</v>
      </c>
      <c r="C1782" s="17" t="s">
        <v>35</v>
      </c>
      <c r="D1782" s="17" t="s">
        <v>36</v>
      </c>
      <c r="E1782" s="17" t="s">
        <v>37</v>
      </c>
      <c r="F1782" s="31" t="str">
        <f>VLOOKUP(G1782,'Policy Type'!$A:$B,2,FALSE)</f>
        <v>Others</v>
      </c>
      <c r="G1782" s="17" t="s">
        <v>154</v>
      </c>
      <c r="H1782" s="32">
        <v>45291</v>
      </c>
      <c r="I1782" s="32">
        <v>45656</v>
      </c>
      <c r="J1782" s="34">
        <v>1223200</v>
      </c>
      <c r="K1782" s="34">
        <f t="shared" si="443"/>
        <v>220176</v>
      </c>
      <c r="L1782" s="34">
        <f t="shared" si="444"/>
        <v>1443376</v>
      </c>
      <c r="M1782" s="17">
        <f t="shared" ref="M1782:M1783" si="478">L1782*0.15</f>
        <v>216506.4</v>
      </c>
      <c r="N1782" s="17" t="s">
        <v>39</v>
      </c>
      <c r="O1782" s="35" t="s">
        <v>53</v>
      </c>
      <c r="P1782" s="36" t="str">
        <f t="shared" si="446"/>
        <v>New Client</v>
      </c>
      <c r="Q1782" s="39" t="str">
        <f t="shared" si="4"/>
        <v>No</v>
      </c>
      <c r="R1782" s="40" t="str">
        <f t="shared" si="5"/>
        <v/>
      </c>
    </row>
    <row r="1783" ht="14.25" customHeight="1" spans="1:18">
      <c r="A1783" s="30" t="s">
        <v>1800</v>
      </c>
      <c r="B1783" s="17">
        <v>1047</v>
      </c>
      <c r="C1783" s="17" t="s">
        <v>57</v>
      </c>
      <c r="D1783" s="17" t="s">
        <v>36</v>
      </c>
      <c r="E1783" s="17" t="s">
        <v>37</v>
      </c>
      <c r="F1783" s="31" t="str">
        <f>VLOOKUP(G1783,'Policy Type'!$A:$B,2,FALSE)</f>
        <v>Others</v>
      </c>
      <c r="G1783" s="17" t="s">
        <v>154</v>
      </c>
      <c r="H1783" s="32">
        <v>45287</v>
      </c>
      <c r="I1783" s="32">
        <v>45652</v>
      </c>
      <c r="J1783" s="34">
        <v>1740400</v>
      </c>
      <c r="K1783" s="34">
        <f t="shared" si="443"/>
        <v>313272</v>
      </c>
      <c r="L1783" s="34">
        <f t="shared" si="444"/>
        <v>2053672</v>
      </c>
      <c r="M1783" s="17">
        <f t="shared" si="478"/>
        <v>308050.8</v>
      </c>
      <c r="N1783" s="17" t="s">
        <v>39</v>
      </c>
      <c r="O1783" s="35" t="s">
        <v>40</v>
      </c>
      <c r="P1783" s="36" t="str">
        <f t="shared" si="446"/>
        <v>Old Client</v>
      </c>
      <c r="Q1783" s="39" t="str">
        <f t="shared" si="4"/>
        <v>Yes</v>
      </c>
      <c r="R1783" s="40" t="str">
        <f t="shared" si="5"/>
        <v>Cross-Sold</v>
      </c>
    </row>
    <row r="1784" ht="14.25" customHeight="1" spans="1:18">
      <c r="A1784" s="30" t="s">
        <v>1801</v>
      </c>
      <c r="B1784" s="17">
        <v>283</v>
      </c>
      <c r="C1784" s="17" t="s">
        <v>46</v>
      </c>
      <c r="D1784" s="17" t="s">
        <v>66</v>
      </c>
      <c r="E1784" s="17" t="s">
        <v>84</v>
      </c>
      <c r="F1784" s="31" t="str">
        <f>VLOOKUP(G1784,'Policy Type'!$A:$B,2,FALSE)</f>
        <v>Liability</v>
      </c>
      <c r="G1784" s="17" t="s">
        <v>105</v>
      </c>
      <c r="H1784" s="32">
        <v>45282</v>
      </c>
      <c r="I1784" s="32">
        <v>45647</v>
      </c>
      <c r="J1784" s="34">
        <v>17700000</v>
      </c>
      <c r="K1784" s="34">
        <f t="shared" si="443"/>
        <v>3186000</v>
      </c>
      <c r="L1784" s="34">
        <f t="shared" si="444"/>
        <v>20886000</v>
      </c>
      <c r="M1784" s="17">
        <f>L1784*0.05</f>
        <v>1044300</v>
      </c>
      <c r="N1784" s="17" t="s">
        <v>39</v>
      </c>
      <c r="O1784" s="35" t="s">
        <v>53</v>
      </c>
      <c r="P1784" s="36" t="str">
        <f t="shared" si="446"/>
        <v>Old Client</v>
      </c>
      <c r="Q1784" s="39" t="str">
        <f t="shared" si="4"/>
        <v>Yes</v>
      </c>
      <c r="R1784" s="40" t="str">
        <f t="shared" si="5"/>
        <v/>
      </c>
    </row>
    <row r="1785" ht="14.25" customHeight="1" spans="1:18">
      <c r="A1785" s="30" t="s">
        <v>1802</v>
      </c>
      <c r="B1785" s="17">
        <v>283</v>
      </c>
      <c r="C1785" s="17" t="s">
        <v>42</v>
      </c>
      <c r="D1785" s="17" t="s">
        <v>36</v>
      </c>
      <c r="E1785" s="17" t="s">
        <v>78</v>
      </c>
      <c r="F1785" s="31" t="str">
        <f>VLOOKUP(G1785,'Policy Type'!$A:$B,2,FALSE)</f>
        <v>Liability</v>
      </c>
      <c r="G1785" s="17" t="s">
        <v>94</v>
      </c>
      <c r="H1785" s="32">
        <v>45274</v>
      </c>
      <c r="I1785" s="32">
        <v>45639</v>
      </c>
      <c r="J1785" s="34">
        <v>472000</v>
      </c>
      <c r="K1785" s="34">
        <f t="shared" si="443"/>
        <v>84960</v>
      </c>
      <c r="L1785" s="34">
        <f t="shared" si="444"/>
        <v>556960</v>
      </c>
      <c r="M1785" s="17">
        <f t="shared" ref="M1785:M1786" si="479">L1785*0.2</f>
        <v>111392</v>
      </c>
      <c r="N1785" s="17" t="s">
        <v>39</v>
      </c>
      <c r="O1785" s="35" t="s">
        <v>49</v>
      </c>
      <c r="P1785" s="36" t="str">
        <f t="shared" si="446"/>
        <v>Old Client</v>
      </c>
      <c r="Q1785" s="39" t="str">
        <f t="shared" si="4"/>
        <v>Yes</v>
      </c>
      <c r="R1785" s="40" t="str">
        <f t="shared" si="5"/>
        <v/>
      </c>
    </row>
    <row r="1786" ht="14.25" customHeight="1" spans="1:18">
      <c r="A1786" s="30" t="s">
        <v>1803</v>
      </c>
      <c r="B1786" s="17">
        <v>1043</v>
      </c>
      <c r="C1786" s="17" t="s">
        <v>42</v>
      </c>
      <c r="D1786" s="17" t="s">
        <v>36</v>
      </c>
      <c r="E1786" s="17" t="s">
        <v>132</v>
      </c>
      <c r="F1786" s="31" t="str">
        <f>VLOOKUP(G1786,'Policy Type'!$A:$B,2,FALSE)</f>
        <v>P&amp;C</v>
      </c>
      <c r="G1786" s="17" t="s">
        <v>68</v>
      </c>
      <c r="H1786" s="32">
        <v>45285</v>
      </c>
      <c r="I1786" s="32">
        <v>45650</v>
      </c>
      <c r="J1786" s="34">
        <v>5360032</v>
      </c>
      <c r="K1786" s="34">
        <f t="shared" si="443"/>
        <v>964805.76</v>
      </c>
      <c r="L1786" s="34">
        <f t="shared" si="444"/>
        <v>6324837.76</v>
      </c>
      <c r="M1786" s="17">
        <f t="shared" si="479"/>
        <v>1264967.552</v>
      </c>
      <c r="N1786" s="17" t="s">
        <v>52</v>
      </c>
      <c r="O1786" s="35" t="s">
        <v>53</v>
      </c>
      <c r="P1786" s="36" t="str">
        <f t="shared" si="446"/>
        <v>Old Client</v>
      </c>
      <c r="Q1786" s="39" t="str">
        <f t="shared" si="4"/>
        <v>No</v>
      </c>
      <c r="R1786" s="40" t="str">
        <f t="shared" si="5"/>
        <v/>
      </c>
    </row>
    <row r="1787" ht="14.25" customHeight="1" spans="1:18">
      <c r="A1787" s="30" t="s">
        <v>1804</v>
      </c>
      <c r="B1787" s="17">
        <v>1163</v>
      </c>
      <c r="C1787" s="17" t="s">
        <v>46</v>
      </c>
      <c r="D1787" s="17" t="s">
        <v>88</v>
      </c>
      <c r="E1787" s="17" t="s">
        <v>43</v>
      </c>
      <c r="F1787" s="31" t="str">
        <f>VLOOKUP(G1787,'Policy Type'!$A:$B,2,FALSE)</f>
        <v>P&amp;C</v>
      </c>
      <c r="G1787" s="17" t="s">
        <v>44</v>
      </c>
      <c r="H1787" s="32">
        <v>45268</v>
      </c>
      <c r="I1787" s="32">
        <v>45633</v>
      </c>
      <c r="J1787" s="34">
        <v>118000</v>
      </c>
      <c r="K1787" s="34">
        <f t="shared" si="443"/>
        <v>21240</v>
      </c>
      <c r="L1787" s="34">
        <f t="shared" si="444"/>
        <v>139240</v>
      </c>
      <c r="M1787" s="17">
        <f>L1787*0.05</f>
        <v>6962</v>
      </c>
      <c r="N1787" s="17" t="s">
        <v>39</v>
      </c>
      <c r="O1787" s="35" t="s">
        <v>49</v>
      </c>
      <c r="P1787" s="36" t="str">
        <f t="shared" si="446"/>
        <v>Old Client</v>
      </c>
      <c r="Q1787" s="39" t="str">
        <f t="shared" si="4"/>
        <v>No</v>
      </c>
      <c r="R1787" s="40" t="str">
        <f t="shared" si="5"/>
        <v/>
      </c>
    </row>
    <row r="1788" ht="14.25" customHeight="1" spans="1:18">
      <c r="A1788" s="30" t="s">
        <v>1805</v>
      </c>
      <c r="B1788" s="17">
        <v>838</v>
      </c>
      <c r="C1788" s="17" t="s">
        <v>57</v>
      </c>
      <c r="D1788" s="17" t="s">
        <v>36</v>
      </c>
      <c r="E1788" s="17" t="s">
        <v>103</v>
      </c>
      <c r="F1788" s="31" t="str">
        <f>VLOOKUP(G1788,'Policy Type'!$A:$B,2,FALSE)</f>
        <v>P&amp;C</v>
      </c>
      <c r="G1788" s="17" t="s">
        <v>44</v>
      </c>
      <c r="H1788" s="32">
        <v>45280</v>
      </c>
      <c r="I1788" s="32">
        <v>45645</v>
      </c>
      <c r="J1788" s="34">
        <v>357600</v>
      </c>
      <c r="K1788" s="34">
        <f t="shared" si="443"/>
        <v>64368</v>
      </c>
      <c r="L1788" s="34">
        <f t="shared" si="444"/>
        <v>421968</v>
      </c>
      <c r="M1788" s="17">
        <f>L1788*0.2</f>
        <v>84393.6</v>
      </c>
      <c r="N1788" s="17" t="s">
        <v>39</v>
      </c>
      <c r="O1788" s="35" t="s">
        <v>53</v>
      </c>
      <c r="P1788" s="36" t="str">
        <f t="shared" si="446"/>
        <v>Old Client</v>
      </c>
      <c r="Q1788" s="39" t="str">
        <f t="shared" si="4"/>
        <v>No</v>
      </c>
      <c r="R1788" s="40" t="str">
        <f t="shared" si="5"/>
        <v/>
      </c>
    </row>
    <row r="1789" ht="14.25" customHeight="1" spans="1:18">
      <c r="A1789" s="30" t="s">
        <v>1806</v>
      </c>
      <c r="B1789" s="17">
        <v>1106</v>
      </c>
      <c r="C1789" s="17" t="s">
        <v>46</v>
      </c>
      <c r="D1789" s="17" t="s">
        <v>76</v>
      </c>
      <c r="E1789" s="17" t="s">
        <v>103</v>
      </c>
      <c r="F1789" s="31" t="str">
        <f>VLOOKUP(G1789,'Policy Type'!$A:$B,2,FALSE)</f>
        <v>P&amp;C</v>
      </c>
      <c r="G1789" s="17" t="s">
        <v>44</v>
      </c>
      <c r="H1789" s="32">
        <v>45280</v>
      </c>
      <c r="I1789" s="32">
        <v>45645</v>
      </c>
      <c r="J1789" s="34">
        <v>70800</v>
      </c>
      <c r="K1789" s="34">
        <f t="shared" si="443"/>
        <v>12744</v>
      </c>
      <c r="L1789" s="34">
        <f t="shared" si="444"/>
        <v>83544</v>
      </c>
      <c r="M1789" s="17">
        <f>L1789*0.05</f>
        <v>4177.2</v>
      </c>
      <c r="N1789" s="17" t="s">
        <v>39</v>
      </c>
      <c r="O1789" s="35" t="s">
        <v>49</v>
      </c>
      <c r="P1789" s="36" t="str">
        <f t="shared" si="446"/>
        <v>Old Client</v>
      </c>
      <c r="Q1789" s="39" t="str">
        <f t="shared" si="4"/>
        <v>No</v>
      </c>
      <c r="R1789" s="40" t="str">
        <f t="shared" si="5"/>
        <v/>
      </c>
    </row>
    <row r="1790" ht="14.25" customHeight="1" spans="1:18">
      <c r="A1790" s="30"/>
      <c r="B1790" s="17"/>
      <c r="C1790" s="17"/>
      <c r="D1790" s="17"/>
      <c r="E1790" s="17"/>
      <c r="F1790" s="31"/>
      <c r="G1790" s="17"/>
      <c r="H1790" s="32"/>
      <c r="I1790" s="32"/>
      <c r="J1790" s="34"/>
      <c r="K1790" s="34"/>
      <c r="L1790" s="17"/>
      <c r="M1790" s="17"/>
      <c r="N1790" s="17" t="s">
        <v>52</v>
      </c>
      <c r="O1790" s="35" t="s">
        <v>277</v>
      </c>
      <c r="P1790" s="36"/>
      <c r="Q1790" s="39" t="str">
        <f t="shared" si="4"/>
        <v>No</v>
      </c>
      <c r="R1790" s="40" t="str">
        <f t="shared" si="5"/>
        <v/>
      </c>
    </row>
    <row r="1791" ht="14.25" customHeight="1" spans="1:18">
      <c r="A1791" s="30" t="s">
        <v>1807</v>
      </c>
      <c r="B1791" s="17">
        <v>1244</v>
      </c>
      <c r="C1791" s="17" t="s">
        <v>42</v>
      </c>
      <c r="D1791" s="17" t="s">
        <v>36</v>
      </c>
      <c r="E1791" s="17" t="s">
        <v>37</v>
      </c>
      <c r="F1791" s="31" t="str">
        <f>VLOOKUP(G1791,'Policy Type'!$A:$B,2,FALSE)</f>
        <v>P&amp;C</v>
      </c>
      <c r="G1791" s="17" t="s">
        <v>68</v>
      </c>
      <c r="H1791" s="32">
        <v>45291</v>
      </c>
      <c r="I1791" s="32">
        <v>45656</v>
      </c>
      <c r="J1791" s="34">
        <v>1145662</v>
      </c>
      <c r="K1791" s="34">
        <f t="shared" ref="K1791:K1793" si="480">J1791*0.18</f>
        <v>206219.16</v>
      </c>
      <c r="L1791" s="34">
        <f t="shared" ref="L1791:L1793" si="481">J1791+K1791</f>
        <v>1351881.16</v>
      </c>
      <c r="M1791" s="17">
        <f>L1791*0.2</f>
        <v>270376.232</v>
      </c>
      <c r="N1791" s="17" t="s">
        <v>39</v>
      </c>
      <c r="O1791" s="35" t="s">
        <v>53</v>
      </c>
      <c r="P1791" s="36" t="str">
        <f t="shared" ref="P1791:P1793" si="482">IF(COUNTIF(B:B,B1791)=1,"New Client","Old Client")</f>
        <v>Old Client</v>
      </c>
      <c r="Q1791" s="39" t="str">
        <f t="shared" si="4"/>
        <v>Yes</v>
      </c>
      <c r="R1791" s="40" t="str">
        <f t="shared" si="5"/>
        <v>Cross-Sold</v>
      </c>
    </row>
    <row r="1792" ht="14.25" customHeight="1" spans="1:18">
      <c r="A1792" s="30" t="s">
        <v>1808</v>
      </c>
      <c r="B1792" s="17">
        <v>244</v>
      </c>
      <c r="C1792" s="17" t="s">
        <v>57</v>
      </c>
      <c r="D1792" s="17" t="s">
        <v>36</v>
      </c>
      <c r="E1792" s="17" t="s">
        <v>60</v>
      </c>
      <c r="F1792" s="31" t="str">
        <f>VLOOKUP(G1792,'Policy Type'!$A:$B,2,FALSE)</f>
        <v>Others</v>
      </c>
      <c r="G1792" s="17" t="s">
        <v>170</v>
      </c>
      <c r="H1792" s="32">
        <v>45283</v>
      </c>
      <c r="I1792" s="32">
        <v>45648</v>
      </c>
      <c r="J1792" s="34">
        <v>1258400</v>
      </c>
      <c r="K1792" s="34">
        <f t="shared" si="480"/>
        <v>226512</v>
      </c>
      <c r="L1792" s="34">
        <f t="shared" si="481"/>
        <v>1484912</v>
      </c>
      <c r="M1792" s="17">
        <f t="shared" ref="M1792:M1793" si="483">L1792*0.15</f>
        <v>222736.8</v>
      </c>
      <c r="N1792" s="17" t="s">
        <v>52</v>
      </c>
      <c r="O1792" s="35" t="s">
        <v>53</v>
      </c>
      <c r="P1792" s="36" t="str">
        <f t="shared" si="482"/>
        <v>Old Client</v>
      </c>
      <c r="Q1792" s="39" t="str">
        <f t="shared" si="4"/>
        <v>Yes</v>
      </c>
      <c r="R1792" s="40" t="str">
        <f t="shared" si="5"/>
        <v>Cross-Sold</v>
      </c>
    </row>
    <row r="1793" ht="14.25" customHeight="1" spans="1:18">
      <c r="A1793" s="30" t="s">
        <v>1809</v>
      </c>
      <c r="B1793" s="17">
        <v>1279</v>
      </c>
      <c r="C1793" s="17" t="s">
        <v>42</v>
      </c>
      <c r="D1793" s="17" t="s">
        <v>36</v>
      </c>
      <c r="E1793" s="17" t="s">
        <v>43</v>
      </c>
      <c r="F1793" s="31" t="str">
        <f>VLOOKUP(G1793,'Policy Type'!$A:$B,2,FALSE)</f>
        <v>Others</v>
      </c>
      <c r="G1793" s="17" t="s">
        <v>212</v>
      </c>
      <c r="H1793" s="32">
        <v>45282</v>
      </c>
      <c r="I1793" s="32">
        <v>45647</v>
      </c>
      <c r="J1793" s="34">
        <v>256800</v>
      </c>
      <c r="K1793" s="34">
        <f t="shared" si="480"/>
        <v>46224</v>
      </c>
      <c r="L1793" s="34">
        <f t="shared" si="481"/>
        <v>303024</v>
      </c>
      <c r="M1793" s="17">
        <f t="shared" si="483"/>
        <v>45453.6</v>
      </c>
      <c r="N1793" s="17" t="s">
        <v>39</v>
      </c>
      <c r="O1793" s="35" t="s">
        <v>49</v>
      </c>
      <c r="P1793" s="36" t="str">
        <f t="shared" si="482"/>
        <v>Old Client</v>
      </c>
      <c r="Q1793" s="39" t="str">
        <f t="shared" si="4"/>
        <v>No</v>
      </c>
      <c r="R1793" s="40" t="str">
        <f t="shared" si="5"/>
        <v/>
      </c>
    </row>
    <row r="1794" ht="14.25" customHeight="1" spans="1:18">
      <c r="A1794" s="30"/>
      <c r="B1794" s="17"/>
      <c r="C1794" s="17"/>
      <c r="D1794" s="17"/>
      <c r="E1794" s="17"/>
      <c r="F1794" s="31"/>
      <c r="G1794" s="17"/>
      <c r="H1794" s="32"/>
      <c r="I1794" s="32"/>
      <c r="J1794" s="34"/>
      <c r="K1794" s="34"/>
      <c r="L1794" s="17"/>
      <c r="M1794" s="17"/>
      <c r="N1794" s="17" t="s">
        <v>52</v>
      </c>
      <c r="O1794" s="35" t="s">
        <v>277</v>
      </c>
      <c r="P1794" s="36"/>
      <c r="Q1794" s="39" t="str">
        <f t="shared" si="4"/>
        <v>No</v>
      </c>
      <c r="R1794" s="40" t="str">
        <f t="shared" si="5"/>
        <v/>
      </c>
    </row>
    <row r="1795" ht="14.25" customHeight="1" spans="1:18">
      <c r="A1795" s="30"/>
      <c r="B1795" s="17"/>
      <c r="C1795" s="17"/>
      <c r="D1795" s="17"/>
      <c r="E1795" s="17"/>
      <c r="F1795" s="31"/>
      <c r="G1795" s="17"/>
      <c r="H1795" s="32"/>
      <c r="I1795" s="32"/>
      <c r="J1795" s="34"/>
      <c r="K1795" s="34"/>
      <c r="L1795" s="17"/>
      <c r="M1795" s="17"/>
      <c r="N1795" s="17" t="s">
        <v>39</v>
      </c>
      <c r="O1795" s="35" t="s">
        <v>277</v>
      </c>
      <c r="P1795" s="36"/>
      <c r="Q1795" s="39" t="str">
        <f t="shared" si="4"/>
        <v>No</v>
      </c>
      <c r="R1795" s="40" t="str">
        <f t="shared" si="5"/>
        <v/>
      </c>
    </row>
    <row r="1796" ht="14.25" customHeight="1" spans="1:18">
      <c r="A1796" s="30"/>
      <c r="B1796" s="17"/>
      <c r="C1796" s="17"/>
      <c r="D1796" s="17"/>
      <c r="E1796" s="17"/>
      <c r="F1796" s="31"/>
      <c r="G1796" s="17"/>
      <c r="H1796" s="32"/>
      <c r="I1796" s="32"/>
      <c r="J1796" s="34"/>
      <c r="K1796" s="34"/>
      <c r="L1796" s="17"/>
      <c r="M1796" s="17"/>
      <c r="N1796" s="17" t="s">
        <v>39</v>
      </c>
      <c r="O1796" s="35" t="s">
        <v>277</v>
      </c>
      <c r="P1796" s="36"/>
      <c r="Q1796" s="39" t="str">
        <f t="shared" si="4"/>
        <v>No</v>
      </c>
      <c r="R1796" s="40" t="str">
        <f t="shared" si="5"/>
        <v/>
      </c>
    </row>
    <row r="1797" ht="14.25" customHeight="1" spans="1:18">
      <c r="A1797" s="30" t="s">
        <v>1810</v>
      </c>
      <c r="B1797" s="17">
        <v>122</v>
      </c>
      <c r="C1797" s="17" t="s">
        <v>35</v>
      </c>
      <c r="D1797" s="17" t="s">
        <v>36</v>
      </c>
      <c r="E1797" s="17" t="s">
        <v>43</v>
      </c>
      <c r="F1797" s="31" t="str">
        <f>VLOOKUP(G1797,'Policy Type'!$A:$B,2,FALSE)</f>
        <v>Others</v>
      </c>
      <c r="G1797" s="17" t="s">
        <v>287</v>
      </c>
      <c r="H1797" s="32">
        <v>45275</v>
      </c>
      <c r="I1797" s="32">
        <v>45640</v>
      </c>
      <c r="J1797" s="34">
        <v>232200</v>
      </c>
      <c r="K1797" s="34">
        <f t="shared" ref="K1797:K1798" si="484">J1797*0.18</f>
        <v>41796</v>
      </c>
      <c r="L1797" s="34">
        <f t="shared" ref="L1797:L1798" si="485">J1797+K1797</f>
        <v>273996</v>
      </c>
      <c r="M1797" s="17">
        <f t="shared" ref="M1797:M1798" si="486">L1797*0.15</f>
        <v>41099.4</v>
      </c>
      <c r="N1797" s="17" t="s">
        <v>52</v>
      </c>
      <c r="O1797" s="35" t="s">
        <v>49</v>
      </c>
      <c r="P1797" s="36" t="str">
        <f t="shared" ref="P1797:P1798" si="487">IF(COUNTIF(B:B,B1797)=1,"New Client","Old Client")</f>
        <v>Old Client</v>
      </c>
      <c r="Q1797" s="39" t="str">
        <f t="shared" si="4"/>
        <v>Yes</v>
      </c>
      <c r="R1797" s="40" t="str">
        <f t="shared" si="5"/>
        <v>Cross-Sold</v>
      </c>
    </row>
    <row r="1798" ht="14.25" customHeight="1" spans="1:18">
      <c r="A1798" s="30" t="s">
        <v>1811</v>
      </c>
      <c r="B1798" s="17">
        <v>66</v>
      </c>
      <c r="C1798" s="17" t="s">
        <v>35</v>
      </c>
      <c r="D1798" s="17" t="s">
        <v>36</v>
      </c>
      <c r="E1798" s="17" t="s">
        <v>60</v>
      </c>
      <c r="F1798" s="31" t="str">
        <f>VLOOKUP(G1798,'Policy Type'!$A:$B,2,FALSE)</f>
        <v>Others</v>
      </c>
      <c r="G1798" s="17" t="s">
        <v>478</v>
      </c>
      <c r="H1798" s="32">
        <v>45280</v>
      </c>
      <c r="I1798" s="32">
        <v>45645</v>
      </c>
      <c r="J1798" s="34">
        <v>438400</v>
      </c>
      <c r="K1798" s="34">
        <f t="shared" si="484"/>
        <v>78912</v>
      </c>
      <c r="L1798" s="34">
        <f t="shared" si="485"/>
        <v>517312</v>
      </c>
      <c r="M1798" s="17">
        <f t="shared" si="486"/>
        <v>77596.8</v>
      </c>
      <c r="N1798" s="17" t="s">
        <v>39</v>
      </c>
      <c r="O1798" s="35" t="s">
        <v>49</v>
      </c>
      <c r="P1798" s="36" t="str">
        <f t="shared" si="487"/>
        <v>Old Client</v>
      </c>
      <c r="Q1798" s="39" t="str">
        <f t="shared" si="4"/>
        <v>Yes</v>
      </c>
      <c r="R1798" s="40" t="str">
        <f t="shared" si="5"/>
        <v>Cross-Sold</v>
      </c>
    </row>
    <row r="1799" ht="14.25" customHeight="1" spans="1:18">
      <c r="A1799" s="30"/>
      <c r="B1799" s="17"/>
      <c r="C1799" s="17"/>
      <c r="D1799" s="17"/>
      <c r="E1799" s="17"/>
      <c r="F1799" s="31"/>
      <c r="G1799" s="17"/>
      <c r="H1799" s="32"/>
      <c r="I1799" s="32"/>
      <c r="J1799" s="34"/>
      <c r="K1799" s="34"/>
      <c r="L1799" s="17"/>
      <c r="M1799" s="17"/>
      <c r="N1799" s="17" t="s">
        <v>39</v>
      </c>
      <c r="O1799" s="35" t="s">
        <v>277</v>
      </c>
      <c r="P1799" s="36"/>
      <c r="Q1799" s="39" t="str">
        <f t="shared" si="4"/>
        <v>No</v>
      </c>
      <c r="R1799" s="40" t="str">
        <f t="shared" si="5"/>
        <v/>
      </c>
    </row>
    <row r="1800" ht="14.25" customHeight="1" spans="1:18">
      <c r="A1800" s="30"/>
      <c r="B1800" s="17"/>
      <c r="C1800" s="17"/>
      <c r="D1800" s="17"/>
      <c r="E1800" s="17"/>
      <c r="F1800" s="31"/>
      <c r="G1800" s="17"/>
      <c r="H1800" s="32"/>
      <c r="I1800" s="32"/>
      <c r="J1800" s="34"/>
      <c r="K1800" s="34"/>
      <c r="L1800" s="17"/>
      <c r="M1800" s="17"/>
      <c r="N1800" s="17" t="s">
        <v>39</v>
      </c>
      <c r="O1800" s="35" t="s">
        <v>277</v>
      </c>
      <c r="P1800" s="36"/>
      <c r="Q1800" s="39" t="str">
        <f t="shared" si="4"/>
        <v>No</v>
      </c>
      <c r="R1800" s="40" t="str">
        <f t="shared" si="5"/>
        <v/>
      </c>
    </row>
    <row r="1801" ht="14.25" customHeight="1" spans="1:18">
      <c r="A1801" s="30"/>
      <c r="B1801" s="17"/>
      <c r="C1801" s="17"/>
      <c r="D1801" s="17"/>
      <c r="E1801" s="17"/>
      <c r="F1801" s="31"/>
      <c r="G1801" s="17"/>
      <c r="H1801" s="32"/>
      <c r="I1801" s="32"/>
      <c r="J1801" s="34"/>
      <c r="K1801" s="34"/>
      <c r="L1801" s="17"/>
      <c r="M1801" s="17"/>
      <c r="N1801" s="17" t="s">
        <v>39</v>
      </c>
      <c r="O1801" s="35" t="s">
        <v>277</v>
      </c>
      <c r="P1801" s="36"/>
      <c r="Q1801" s="39" t="str">
        <f t="shared" si="4"/>
        <v>No</v>
      </c>
      <c r="R1801" s="40" t="str">
        <f t="shared" si="5"/>
        <v/>
      </c>
    </row>
    <row r="1802" ht="14.25" customHeight="1" spans="1:18">
      <c r="A1802" s="30"/>
      <c r="B1802" s="17"/>
      <c r="C1802" s="17"/>
      <c r="D1802" s="17"/>
      <c r="E1802" s="17"/>
      <c r="F1802" s="31"/>
      <c r="G1802" s="17"/>
      <c r="H1802" s="32"/>
      <c r="I1802" s="32"/>
      <c r="J1802" s="34"/>
      <c r="K1802" s="34"/>
      <c r="L1802" s="17"/>
      <c r="M1802" s="17"/>
      <c r="N1802" s="17" t="s">
        <v>39</v>
      </c>
      <c r="O1802" s="35" t="s">
        <v>277</v>
      </c>
      <c r="P1802" s="36"/>
      <c r="Q1802" s="39" t="str">
        <f t="shared" si="4"/>
        <v>No</v>
      </c>
      <c r="R1802" s="40" t="str">
        <f t="shared" si="5"/>
        <v/>
      </c>
    </row>
    <row r="1803" ht="14.25" customHeight="1" spans="1:18">
      <c r="A1803" s="30"/>
      <c r="B1803" s="17"/>
      <c r="C1803" s="17"/>
      <c r="D1803" s="17"/>
      <c r="E1803" s="17"/>
      <c r="F1803" s="31"/>
      <c r="G1803" s="17"/>
      <c r="H1803" s="32"/>
      <c r="I1803" s="32"/>
      <c r="J1803" s="34"/>
      <c r="K1803" s="34"/>
      <c r="L1803" s="17"/>
      <c r="M1803" s="17"/>
      <c r="N1803" s="17" t="s">
        <v>52</v>
      </c>
      <c r="O1803" s="35" t="s">
        <v>277</v>
      </c>
      <c r="P1803" s="36"/>
      <c r="Q1803" s="39" t="str">
        <f t="shared" si="4"/>
        <v>No</v>
      </c>
      <c r="R1803" s="40" t="str">
        <f t="shared" si="5"/>
        <v/>
      </c>
    </row>
    <row r="1804" ht="14.25" customHeight="1" spans="1:18">
      <c r="A1804" s="30" t="s">
        <v>1812</v>
      </c>
      <c r="B1804" s="17">
        <v>60</v>
      </c>
      <c r="C1804" s="17" t="s">
        <v>46</v>
      </c>
      <c r="D1804" s="17" t="s">
        <v>88</v>
      </c>
      <c r="E1804" s="17" t="s">
        <v>780</v>
      </c>
      <c r="F1804" s="31" t="str">
        <f>VLOOKUP(G1804,'Policy Type'!$A:$B,2,FALSE)</f>
        <v>Liability</v>
      </c>
      <c r="G1804" s="17" t="s">
        <v>38</v>
      </c>
      <c r="H1804" s="32">
        <v>45282</v>
      </c>
      <c r="I1804" s="32">
        <v>45312</v>
      </c>
      <c r="J1804" s="34">
        <v>74800</v>
      </c>
      <c r="K1804" s="34">
        <f t="shared" ref="K1804:K1856" si="488">J1804*0.18</f>
        <v>13464</v>
      </c>
      <c r="L1804" s="34">
        <f t="shared" ref="L1804:L1856" si="489">J1804+K1804</f>
        <v>88264</v>
      </c>
      <c r="M1804" s="17">
        <f>L1804*0.05</f>
        <v>4413.2</v>
      </c>
      <c r="N1804" s="17" t="s">
        <v>39</v>
      </c>
      <c r="O1804" s="35" t="s">
        <v>49</v>
      </c>
      <c r="P1804" s="36" t="str">
        <f t="shared" ref="P1804:P1856" si="490">IF(COUNTIF(B:B,B1804)=1,"New Client","Old Client")</f>
        <v>Old Client</v>
      </c>
      <c r="Q1804" s="39" t="str">
        <f t="shared" si="4"/>
        <v>Yes</v>
      </c>
      <c r="R1804" s="40" t="str">
        <f t="shared" si="5"/>
        <v/>
      </c>
    </row>
    <row r="1805" ht="14.25" customHeight="1" spans="1:18">
      <c r="A1805" s="30" t="s">
        <v>1813</v>
      </c>
      <c r="B1805" s="17">
        <v>244</v>
      </c>
      <c r="C1805" s="17" t="s">
        <v>57</v>
      </c>
      <c r="D1805" s="17" t="s">
        <v>36</v>
      </c>
      <c r="E1805" s="17" t="s">
        <v>780</v>
      </c>
      <c r="F1805" s="31" t="str">
        <f>VLOOKUP(G1805,'Policy Type'!$A:$B,2,FALSE)</f>
        <v>Liability</v>
      </c>
      <c r="G1805" s="17" t="s">
        <v>38</v>
      </c>
      <c r="H1805" s="32">
        <v>45281</v>
      </c>
      <c r="I1805" s="32">
        <v>45463</v>
      </c>
      <c r="J1805" s="34">
        <v>480000</v>
      </c>
      <c r="K1805" s="34">
        <f t="shared" si="488"/>
        <v>86400</v>
      </c>
      <c r="L1805" s="34">
        <f t="shared" si="489"/>
        <v>566400</v>
      </c>
      <c r="M1805" s="17">
        <f t="shared" ref="M1805:M1811" si="491">L1805*0.2</f>
        <v>113280</v>
      </c>
      <c r="N1805" s="17" t="s">
        <v>39</v>
      </c>
      <c r="O1805" s="35" t="s">
        <v>49</v>
      </c>
      <c r="P1805" s="36" t="str">
        <f t="shared" si="490"/>
        <v>Old Client</v>
      </c>
      <c r="Q1805" s="39" t="str">
        <f t="shared" si="4"/>
        <v>Yes</v>
      </c>
      <c r="R1805" s="40" t="str">
        <f t="shared" si="5"/>
        <v/>
      </c>
    </row>
    <row r="1806" ht="14.25" customHeight="1" spans="1:18">
      <c r="A1806" s="30" t="s">
        <v>1814</v>
      </c>
      <c r="B1806" s="17">
        <v>1284</v>
      </c>
      <c r="C1806" s="17" t="s">
        <v>35</v>
      </c>
      <c r="D1806" s="17" t="s">
        <v>36</v>
      </c>
      <c r="E1806" s="17" t="s">
        <v>37</v>
      </c>
      <c r="F1806" s="31" t="str">
        <f>VLOOKUP(G1806,'Policy Type'!$A:$B,2,FALSE)</f>
        <v>Liability</v>
      </c>
      <c r="G1806" s="17" t="s">
        <v>38</v>
      </c>
      <c r="H1806" s="32">
        <v>45281</v>
      </c>
      <c r="I1806" s="32">
        <v>45463</v>
      </c>
      <c r="J1806" s="34">
        <v>245700</v>
      </c>
      <c r="K1806" s="34">
        <f t="shared" si="488"/>
        <v>44226</v>
      </c>
      <c r="L1806" s="34">
        <f t="shared" si="489"/>
        <v>289926</v>
      </c>
      <c r="M1806" s="17">
        <f t="shared" si="491"/>
        <v>57985.2</v>
      </c>
      <c r="N1806" s="17" t="s">
        <v>39</v>
      </c>
      <c r="O1806" s="35" t="s">
        <v>49</v>
      </c>
      <c r="P1806" s="36" t="str">
        <f t="shared" si="490"/>
        <v>Old Client</v>
      </c>
      <c r="Q1806" s="39" t="str">
        <f t="shared" si="4"/>
        <v>Yes</v>
      </c>
      <c r="R1806" s="40" t="str">
        <f t="shared" si="5"/>
        <v/>
      </c>
    </row>
    <row r="1807" ht="14.25" customHeight="1" spans="1:18">
      <c r="A1807" s="30" t="s">
        <v>1815</v>
      </c>
      <c r="B1807" s="17">
        <v>1285</v>
      </c>
      <c r="C1807" s="17" t="s">
        <v>35</v>
      </c>
      <c r="D1807" s="17" t="s">
        <v>36</v>
      </c>
      <c r="E1807" s="17" t="s">
        <v>37</v>
      </c>
      <c r="F1807" s="31" t="str">
        <f>VLOOKUP(G1807,'Policy Type'!$A:$B,2,FALSE)</f>
        <v>P&amp;C</v>
      </c>
      <c r="G1807" s="17" t="s">
        <v>68</v>
      </c>
      <c r="H1807" s="32">
        <v>45284</v>
      </c>
      <c r="I1807" s="32">
        <v>45649</v>
      </c>
      <c r="J1807" s="34">
        <v>1150972</v>
      </c>
      <c r="K1807" s="34">
        <f t="shared" si="488"/>
        <v>207174.96</v>
      </c>
      <c r="L1807" s="34">
        <f t="shared" si="489"/>
        <v>1358146.96</v>
      </c>
      <c r="M1807" s="17">
        <f t="shared" si="491"/>
        <v>271629.392</v>
      </c>
      <c r="N1807" s="17" t="s">
        <v>39</v>
      </c>
      <c r="O1807" s="35" t="s">
        <v>53</v>
      </c>
      <c r="P1807" s="36" t="str">
        <f t="shared" si="490"/>
        <v>New Client</v>
      </c>
      <c r="Q1807" s="39" t="str">
        <f t="shared" si="4"/>
        <v>No</v>
      </c>
      <c r="R1807" s="40" t="str">
        <f t="shared" si="5"/>
        <v/>
      </c>
    </row>
    <row r="1808" ht="14.25" customHeight="1" spans="1:18">
      <c r="A1808" s="30" t="s">
        <v>1816</v>
      </c>
      <c r="B1808" s="17">
        <v>1286</v>
      </c>
      <c r="C1808" s="17" t="s">
        <v>35</v>
      </c>
      <c r="D1808" s="17" t="s">
        <v>36</v>
      </c>
      <c r="E1808" s="17" t="s">
        <v>84</v>
      </c>
      <c r="F1808" s="31" t="str">
        <f>VLOOKUP(G1808,'Policy Type'!$A:$B,2,FALSE)</f>
        <v>Liability</v>
      </c>
      <c r="G1808" s="17" t="s">
        <v>86</v>
      </c>
      <c r="H1808" s="32">
        <v>45282</v>
      </c>
      <c r="I1808" s="32">
        <v>45647</v>
      </c>
      <c r="J1808" s="34">
        <v>2596000</v>
      </c>
      <c r="K1808" s="34">
        <f t="shared" si="488"/>
        <v>467280</v>
      </c>
      <c r="L1808" s="34">
        <f t="shared" si="489"/>
        <v>3063280</v>
      </c>
      <c r="M1808" s="17">
        <f t="shared" si="491"/>
        <v>612656</v>
      </c>
      <c r="N1808" s="17" t="s">
        <v>39</v>
      </c>
      <c r="O1808" s="35" t="s">
        <v>49</v>
      </c>
      <c r="P1808" s="36" t="str">
        <f t="shared" si="490"/>
        <v>New Client</v>
      </c>
      <c r="Q1808" s="39" t="str">
        <f t="shared" si="4"/>
        <v>Yes</v>
      </c>
      <c r="R1808" s="40" t="str">
        <f t="shared" si="5"/>
        <v/>
      </c>
    </row>
    <row r="1809" ht="14.25" customHeight="1" spans="1:18">
      <c r="A1809" s="30" t="s">
        <v>1817</v>
      </c>
      <c r="B1809" s="17">
        <v>232</v>
      </c>
      <c r="C1809" s="17" t="s">
        <v>42</v>
      </c>
      <c r="D1809" s="17" t="s">
        <v>36</v>
      </c>
      <c r="E1809" s="17" t="s">
        <v>78</v>
      </c>
      <c r="F1809" s="31" t="str">
        <f>VLOOKUP(G1809,'Policy Type'!$A:$B,2,FALSE)</f>
        <v>Liability</v>
      </c>
      <c r="G1809" s="17" t="s">
        <v>121</v>
      </c>
      <c r="H1809" s="32">
        <v>45282</v>
      </c>
      <c r="I1809" s="32">
        <v>45647</v>
      </c>
      <c r="J1809" s="34">
        <v>506400</v>
      </c>
      <c r="K1809" s="34">
        <f t="shared" si="488"/>
        <v>91152</v>
      </c>
      <c r="L1809" s="34">
        <f t="shared" si="489"/>
        <v>597552</v>
      </c>
      <c r="M1809" s="17">
        <f t="shared" si="491"/>
        <v>119510.4</v>
      </c>
      <c r="N1809" s="17" t="s">
        <v>39</v>
      </c>
      <c r="O1809" s="35" t="s">
        <v>49</v>
      </c>
      <c r="P1809" s="36" t="str">
        <f t="shared" si="490"/>
        <v>Old Client</v>
      </c>
      <c r="Q1809" s="39" t="str">
        <f t="shared" si="4"/>
        <v>Yes</v>
      </c>
      <c r="R1809" s="40" t="str">
        <f t="shared" si="5"/>
        <v/>
      </c>
    </row>
    <row r="1810" ht="14.25" customHeight="1" spans="1:18">
      <c r="A1810" s="30" t="s">
        <v>1818</v>
      </c>
      <c r="B1810" s="17">
        <v>1287</v>
      </c>
      <c r="C1810" s="17" t="s">
        <v>57</v>
      </c>
      <c r="D1810" s="17" t="s">
        <v>36</v>
      </c>
      <c r="E1810" s="17" t="s">
        <v>37</v>
      </c>
      <c r="F1810" s="31" t="str">
        <f>VLOOKUP(G1810,'Policy Type'!$A:$B,2,FALSE)</f>
        <v>Liability</v>
      </c>
      <c r="G1810" s="17" t="s">
        <v>38</v>
      </c>
      <c r="H1810" s="32">
        <v>45282</v>
      </c>
      <c r="I1810" s="32">
        <v>45312</v>
      </c>
      <c r="J1810" s="34">
        <v>66900</v>
      </c>
      <c r="K1810" s="34">
        <f t="shared" si="488"/>
        <v>12042</v>
      </c>
      <c r="L1810" s="34">
        <f t="shared" si="489"/>
        <v>78942</v>
      </c>
      <c r="M1810" s="17">
        <f t="shared" si="491"/>
        <v>15788.4</v>
      </c>
      <c r="N1810" s="17" t="s">
        <v>39</v>
      </c>
      <c r="O1810" s="35" t="s">
        <v>49</v>
      </c>
      <c r="P1810" s="36" t="str">
        <f t="shared" si="490"/>
        <v>Old Client</v>
      </c>
      <c r="Q1810" s="39" t="str">
        <f t="shared" si="4"/>
        <v>Yes</v>
      </c>
      <c r="R1810" s="40" t="str">
        <f t="shared" si="5"/>
        <v/>
      </c>
    </row>
    <row r="1811" ht="14.25" customHeight="1" spans="1:18">
      <c r="A1811" s="30" t="s">
        <v>1819</v>
      </c>
      <c r="B1811" s="17">
        <v>1288</v>
      </c>
      <c r="C1811" s="17" t="s">
        <v>57</v>
      </c>
      <c r="D1811" s="17" t="s">
        <v>36</v>
      </c>
      <c r="E1811" s="17" t="s">
        <v>78</v>
      </c>
      <c r="F1811" s="31" t="str">
        <f>VLOOKUP(G1811,'Policy Type'!$A:$B,2,FALSE)</f>
        <v>Liability</v>
      </c>
      <c r="G1811" s="17" t="s">
        <v>94</v>
      </c>
      <c r="H1811" s="32">
        <v>45282</v>
      </c>
      <c r="I1811" s="32">
        <v>45647</v>
      </c>
      <c r="J1811" s="34">
        <v>508108</v>
      </c>
      <c r="K1811" s="34">
        <f t="shared" si="488"/>
        <v>91459.44</v>
      </c>
      <c r="L1811" s="34">
        <f t="shared" si="489"/>
        <v>599567.44</v>
      </c>
      <c r="M1811" s="17">
        <f t="shared" si="491"/>
        <v>119913.488</v>
      </c>
      <c r="N1811" s="17" t="s">
        <v>39</v>
      </c>
      <c r="O1811" s="35" t="s">
        <v>49</v>
      </c>
      <c r="P1811" s="36" t="str">
        <f t="shared" si="490"/>
        <v>New Client</v>
      </c>
      <c r="Q1811" s="39" t="str">
        <f t="shared" si="4"/>
        <v>Yes</v>
      </c>
      <c r="R1811" s="40" t="str">
        <f t="shared" si="5"/>
        <v/>
      </c>
    </row>
    <row r="1812" ht="14.25" customHeight="1" spans="1:18">
      <c r="A1812" s="30" t="s">
        <v>1820</v>
      </c>
      <c r="B1812" s="17">
        <v>1289</v>
      </c>
      <c r="C1812" s="17" t="s">
        <v>46</v>
      </c>
      <c r="D1812" s="17" t="s">
        <v>88</v>
      </c>
      <c r="E1812" s="17" t="s">
        <v>43</v>
      </c>
      <c r="F1812" s="31" t="str">
        <f>VLOOKUP(G1812,'Policy Type'!$A:$B,2,FALSE)</f>
        <v>P&amp;C</v>
      </c>
      <c r="G1812" s="17" t="s">
        <v>48</v>
      </c>
      <c r="H1812" s="32">
        <v>45282</v>
      </c>
      <c r="I1812" s="32">
        <v>45647</v>
      </c>
      <c r="J1812" s="34">
        <v>14750100</v>
      </c>
      <c r="K1812" s="34">
        <f t="shared" si="488"/>
        <v>2655018</v>
      </c>
      <c r="L1812" s="34">
        <f t="shared" si="489"/>
        <v>17405118</v>
      </c>
      <c r="M1812" s="17">
        <f t="shared" ref="M1812:M1813" si="492">L1812*0.05</f>
        <v>870255.9</v>
      </c>
      <c r="N1812" s="17" t="s">
        <v>39</v>
      </c>
      <c r="O1812" s="35" t="s">
        <v>49</v>
      </c>
      <c r="P1812" s="36" t="str">
        <f t="shared" si="490"/>
        <v>New Client</v>
      </c>
      <c r="Q1812" s="39" t="str">
        <f t="shared" si="4"/>
        <v>No</v>
      </c>
      <c r="R1812" s="40" t="str">
        <f t="shared" si="5"/>
        <v/>
      </c>
    </row>
    <row r="1813" ht="14.25" customHeight="1" spans="1:18">
      <c r="A1813" s="30" t="s">
        <v>1821</v>
      </c>
      <c r="B1813" s="17">
        <v>1290</v>
      </c>
      <c r="C1813" s="17" t="s">
        <v>46</v>
      </c>
      <c r="D1813" s="17" t="s">
        <v>88</v>
      </c>
      <c r="E1813" s="17" t="s">
        <v>132</v>
      </c>
      <c r="F1813" s="31" t="str">
        <f>VLOOKUP(G1813,'Policy Type'!$A:$B,2,FALSE)</f>
        <v>Others</v>
      </c>
      <c r="G1813" s="17" t="s">
        <v>124</v>
      </c>
      <c r="H1813" s="32">
        <v>45284</v>
      </c>
      <c r="I1813" s="32">
        <v>45649</v>
      </c>
      <c r="J1813" s="34">
        <v>34101500</v>
      </c>
      <c r="K1813" s="34">
        <f t="shared" si="488"/>
        <v>6138270</v>
      </c>
      <c r="L1813" s="34">
        <f t="shared" si="489"/>
        <v>40239770</v>
      </c>
      <c r="M1813" s="17">
        <f t="shared" si="492"/>
        <v>2011988.5</v>
      </c>
      <c r="N1813" s="17" t="s">
        <v>39</v>
      </c>
      <c r="O1813" s="35" t="s">
        <v>49</v>
      </c>
      <c r="P1813" s="36" t="str">
        <f t="shared" si="490"/>
        <v>New Client</v>
      </c>
      <c r="Q1813" s="39" t="str">
        <f t="shared" si="4"/>
        <v>No</v>
      </c>
      <c r="R1813" s="40" t="str">
        <f t="shared" si="5"/>
        <v/>
      </c>
    </row>
    <row r="1814" ht="14.25" customHeight="1" spans="1:18">
      <c r="A1814" s="30" t="s">
        <v>1822</v>
      </c>
      <c r="B1814" s="17">
        <v>63</v>
      </c>
      <c r="C1814" s="17" t="s">
        <v>57</v>
      </c>
      <c r="D1814" s="17" t="s">
        <v>36</v>
      </c>
      <c r="E1814" s="17" t="s">
        <v>78</v>
      </c>
      <c r="F1814" s="31" t="str">
        <f>VLOOKUP(G1814,'Policy Type'!$A:$B,2,FALSE)</f>
        <v>Liability</v>
      </c>
      <c r="G1814" s="17" t="s">
        <v>536</v>
      </c>
      <c r="H1814" s="32">
        <v>45282</v>
      </c>
      <c r="I1814" s="32">
        <v>45464</v>
      </c>
      <c r="J1814" s="34">
        <v>25000</v>
      </c>
      <c r="K1814" s="34">
        <f t="shared" si="488"/>
        <v>4500</v>
      </c>
      <c r="L1814" s="34">
        <f t="shared" si="489"/>
        <v>29500</v>
      </c>
      <c r="M1814" s="17">
        <f t="shared" ref="M1814:M1815" si="493">L1814*0.2</f>
        <v>5900</v>
      </c>
      <c r="N1814" s="17" t="s">
        <v>52</v>
      </c>
      <c r="O1814" s="35" t="s">
        <v>49</v>
      </c>
      <c r="P1814" s="36" t="str">
        <f t="shared" si="490"/>
        <v>Old Client</v>
      </c>
      <c r="Q1814" s="39" t="str">
        <f t="shared" si="4"/>
        <v>Yes</v>
      </c>
      <c r="R1814" s="40" t="str">
        <f t="shared" si="5"/>
        <v/>
      </c>
    </row>
    <row r="1815" ht="14.25" customHeight="1" spans="1:18">
      <c r="A1815" s="30" t="s">
        <v>1823</v>
      </c>
      <c r="B1815" s="17">
        <v>539</v>
      </c>
      <c r="C1815" s="17" t="s">
        <v>35</v>
      </c>
      <c r="D1815" s="17" t="s">
        <v>36</v>
      </c>
      <c r="E1815" s="17" t="s">
        <v>37</v>
      </c>
      <c r="F1815" s="31" t="str">
        <f>VLOOKUP(G1815,'Policy Type'!$A:$B,2,FALSE)</f>
        <v>Liability</v>
      </c>
      <c r="G1815" s="17" t="s">
        <v>38</v>
      </c>
      <c r="H1815" s="32">
        <v>45283</v>
      </c>
      <c r="I1815" s="32">
        <v>45313</v>
      </c>
      <c r="J1815" s="34">
        <v>72700</v>
      </c>
      <c r="K1815" s="34">
        <f t="shared" si="488"/>
        <v>13086</v>
      </c>
      <c r="L1815" s="34">
        <f t="shared" si="489"/>
        <v>85786</v>
      </c>
      <c r="M1815" s="17">
        <f t="shared" si="493"/>
        <v>17157.2</v>
      </c>
      <c r="N1815" s="17" t="s">
        <v>39</v>
      </c>
      <c r="O1815" s="35" t="s">
        <v>49</v>
      </c>
      <c r="P1815" s="36" t="str">
        <f t="shared" si="490"/>
        <v>Old Client</v>
      </c>
      <c r="Q1815" s="39" t="str">
        <f t="shared" si="4"/>
        <v>Yes</v>
      </c>
      <c r="R1815" s="40" t="str">
        <f t="shared" si="5"/>
        <v/>
      </c>
    </row>
    <row r="1816" ht="14.25" customHeight="1" spans="1:18">
      <c r="A1816" s="30" t="s">
        <v>1824</v>
      </c>
      <c r="B1816" s="17">
        <v>957</v>
      </c>
      <c r="C1816" s="17" t="s">
        <v>42</v>
      </c>
      <c r="D1816" s="17" t="s">
        <v>36</v>
      </c>
      <c r="E1816" s="17" t="s">
        <v>684</v>
      </c>
      <c r="F1816" s="31" t="str">
        <f>VLOOKUP(G1816,'Policy Type'!$A:$B,2,FALSE)</f>
        <v>Others</v>
      </c>
      <c r="G1816" s="17" t="s">
        <v>154</v>
      </c>
      <c r="H1816" s="32">
        <v>45284</v>
      </c>
      <c r="I1816" s="32">
        <v>45649</v>
      </c>
      <c r="J1816" s="34">
        <v>912900</v>
      </c>
      <c r="K1816" s="34">
        <f t="shared" si="488"/>
        <v>164322</v>
      </c>
      <c r="L1816" s="34">
        <f t="shared" si="489"/>
        <v>1077222</v>
      </c>
      <c r="M1816" s="17">
        <f t="shared" ref="M1816:M1817" si="494">L1816*0.15</f>
        <v>161583.3</v>
      </c>
      <c r="N1816" s="17" t="s">
        <v>52</v>
      </c>
      <c r="O1816" s="35" t="s">
        <v>40</v>
      </c>
      <c r="P1816" s="36" t="str">
        <f t="shared" si="490"/>
        <v>Old Client</v>
      </c>
      <c r="Q1816" s="39" t="str">
        <f t="shared" si="4"/>
        <v>Yes</v>
      </c>
      <c r="R1816" s="40" t="str">
        <f t="shared" si="5"/>
        <v>Cross-Sold</v>
      </c>
    </row>
    <row r="1817" ht="14.25" customHeight="1" spans="1:18">
      <c r="A1817" s="30" t="s">
        <v>1825</v>
      </c>
      <c r="B1817" s="17">
        <v>1291</v>
      </c>
      <c r="C1817" s="17" t="s">
        <v>57</v>
      </c>
      <c r="D1817" s="17" t="s">
        <v>36</v>
      </c>
      <c r="E1817" s="17" t="s">
        <v>43</v>
      </c>
      <c r="F1817" s="31" t="str">
        <f>VLOOKUP(G1817,'Policy Type'!$A:$B,2,FALSE)</f>
        <v>Others</v>
      </c>
      <c r="G1817" s="17" t="s">
        <v>124</v>
      </c>
      <c r="H1817" s="32">
        <v>45283</v>
      </c>
      <c r="I1817" s="32">
        <v>45648</v>
      </c>
      <c r="J1817" s="34">
        <v>14111000</v>
      </c>
      <c r="K1817" s="34">
        <f t="shared" si="488"/>
        <v>2539980</v>
      </c>
      <c r="L1817" s="34">
        <f t="shared" si="489"/>
        <v>16650980</v>
      </c>
      <c r="M1817" s="17">
        <f t="shared" si="494"/>
        <v>2497647</v>
      </c>
      <c r="N1817" s="17" t="s">
        <v>39</v>
      </c>
      <c r="O1817" s="35" t="s">
        <v>49</v>
      </c>
      <c r="P1817" s="36" t="str">
        <f t="shared" si="490"/>
        <v>New Client</v>
      </c>
      <c r="Q1817" s="39" t="str">
        <f t="shared" si="4"/>
        <v>No</v>
      </c>
      <c r="R1817" s="40" t="str">
        <f t="shared" si="5"/>
        <v/>
      </c>
    </row>
    <row r="1818" ht="14.25" customHeight="1" spans="1:18">
      <c r="A1818" s="30" t="s">
        <v>1826</v>
      </c>
      <c r="B1818" s="17">
        <v>1292</v>
      </c>
      <c r="C1818" s="17" t="s">
        <v>42</v>
      </c>
      <c r="D1818" s="17" t="s">
        <v>36</v>
      </c>
      <c r="E1818" s="17" t="s">
        <v>43</v>
      </c>
      <c r="F1818" s="31" t="str">
        <f>VLOOKUP(G1818,'Policy Type'!$A:$B,2,FALSE)</f>
        <v>P&amp;C</v>
      </c>
      <c r="G1818" s="17" t="s">
        <v>68</v>
      </c>
      <c r="H1818" s="32">
        <v>45287</v>
      </c>
      <c r="I1818" s="32">
        <v>45652</v>
      </c>
      <c r="J1818" s="34">
        <v>1476298</v>
      </c>
      <c r="K1818" s="34">
        <f t="shared" si="488"/>
        <v>265733.64</v>
      </c>
      <c r="L1818" s="34">
        <f t="shared" si="489"/>
        <v>1742031.64</v>
      </c>
      <c r="M1818" s="17">
        <f t="shared" ref="M1818:M1837" si="495">L1818*0.2</f>
        <v>348406.328</v>
      </c>
      <c r="N1818" s="17" t="s">
        <v>39</v>
      </c>
      <c r="O1818" s="35" t="s">
        <v>40</v>
      </c>
      <c r="P1818" s="36" t="str">
        <f t="shared" si="490"/>
        <v>New Client</v>
      </c>
      <c r="Q1818" s="39" t="str">
        <f t="shared" si="4"/>
        <v>No</v>
      </c>
      <c r="R1818" s="40" t="str">
        <f t="shared" si="5"/>
        <v/>
      </c>
    </row>
    <row r="1819" ht="14.25" customHeight="1" spans="1:18">
      <c r="A1819" s="30" t="s">
        <v>1827</v>
      </c>
      <c r="B1819" s="17">
        <v>1293</v>
      </c>
      <c r="C1819" s="17" t="s">
        <v>57</v>
      </c>
      <c r="D1819" s="17" t="s">
        <v>36</v>
      </c>
      <c r="E1819" s="17" t="s">
        <v>78</v>
      </c>
      <c r="F1819" s="31" t="str">
        <f>VLOOKUP(G1819,'Policy Type'!$A:$B,2,FALSE)</f>
        <v>Liability</v>
      </c>
      <c r="G1819" s="17" t="s">
        <v>536</v>
      </c>
      <c r="H1819" s="32">
        <v>45283</v>
      </c>
      <c r="I1819" s="32">
        <v>45465</v>
      </c>
      <c r="J1819" s="34">
        <v>25000</v>
      </c>
      <c r="K1819" s="34">
        <f t="shared" si="488"/>
        <v>4500</v>
      </c>
      <c r="L1819" s="34">
        <f t="shared" si="489"/>
        <v>29500</v>
      </c>
      <c r="M1819" s="17">
        <f t="shared" si="495"/>
        <v>5900</v>
      </c>
      <c r="N1819" s="17" t="s">
        <v>52</v>
      </c>
      <c r="O1819" s="35" t="s">
        <v>49</v>
      </c>
      <c r="P1819" s="36" t="str">
        <f t="shared" si="490"/>
        <v>New Client</v>
      </c>
      <c r="Q1819" s="39" t="str">
        <f t="shared" si="4"/>
        <v>Yes</v>
      </c>
      <c r="R1819" s="40" t="str">
        <f t="shared" si="5"/>
        <v/>
      </c>
    </row>
    <row r="1820" ht="14.25" customHeight="1" spans="1:18">
      <c r="A1820" s="30" t="s">
        <v>1828</v>
      </c>
      <c r="B1820" s="17">
        <v>119</v>
      </c>
      <c r="C1820" s="17" t="s">
        <v>35</v>
      </c>
      <c r="D1820" s="17" t="s">
        <v>36</v>
      </c>
      <c r="E1820" s="17" t="s">
        <v>78</v>
      </c>
      <c r="F1820" s="31" t="str">
        <f>VLOOKUP(G1820,'Policy Type'!$A:$B,2,FALSE)</f>
        <v>Liability</v>
      </c>
      <c r="G1820" s="17" t="s">
        <v>536</v>
      </c>
      <c r="H1820" s="32">
        <v>45283</v>
      </c>
      <c r="I1820" s="32">
        <v>45465</v>
      </c>
      <c r="J1820" s="34">
        <v>25000</v>
      </c>
      <c r="K1820" s="34">
        <f t="shared" si="488"/>
        <v>4500</v>
      </c>
      <c r="L1820" s="34">
        <f t="shared" si="489"/>
        <v>29500</v>
      </c>
      <c r="M1820" s="17">
        <f t="shared" si="495"/>
        <v>5900</v>
      </c>
      <c r="N1820" s="17" t="s">
        <v>52</v>
      </c>
      <c r="O1820" s="35" t="s">
        <v>49</v>
      </c>
      <c r="P1820" s="36" t="str">
        <f t="shared" si="490"/>
        <v>Old Client</v>
      </c>
      <c r="Q1820" s="39" t="str">
        <f t="shared" si="4"/>
        <v>Yes</v>
      </c>
      <c r="R1820" s="40" t="str">
        <f t="shared" si="5"/>
        <v/>
      </c>
    </row>
    <row r="1821" ht="14.25" customHeight="1" spans="1:18">
      <c r="A1821" s="30" t="s">
        <v>1829</v>
      </c>
      <c r="B1821" s="17">
        <v>1294</v>
      </c>
      <c r="C1821" s="17" t="s">
        <v>42</v>
      </c>
      <c r="D1821" s="17" t="s">
        <v>36</v>
      </c>
      <c r="E1821" s="17" t="s">
        <v>78</v>
      </c>
      <c r="F1821" s="31" t="str">
        <f>VLOOKUP(G1821,'Policy Type'!$A:$B,2,FALSE)</f>
        <v>Liability</v>
      </c>
      <c r="G1821" s="17" t="s">
        <v>536</v>
      </c>
      <c r="H1821" s="32">
        <v>45283</v>
      </c>
      <c r="I1821" s="32">
        <v>45465</v>
      </c>
      <c r="J1821" s="34">
        <v>25000</v>
      </c>
      <c r="K1821" s="34">
        <f t="shared" si="488"/>
        <v>4500</v>
      </c>
      <c r="L1821" s="34">
        <f t="shared" si="489"/>
        <v>29500</v>
      </c>
      <c r="M1821" s="17">
        <f t="shared" si="495"/>
        <v>5900</v>
      </c>
      <c r="N1821" s="17" t="s">
        <v>52</v>
      </c>
      <c r="O1821" s="35" t="s">
        <v>49</v>
      </c>
      <c r="P1821" s="36" t="str">
        <f t="shared" si="490"/>
        <v>Old Client</v>
      </c>
      <c r="Q1821" s="39" t="str">
        <f t="shared" si="4"/>
        <v>Yes</v>
      </c>
      <c r="R1821" s="40" t="str">
        <f t="shared" si="5"/>
        <v/>
      </c>
    </row>
    <row r="1822" ht="14.25" customHeight="1" spans="1:18">
      <c r="A1822" s="30" t="s">
        <v>1830</v>
      </c>
      <c r="B1822" s="17">
        <v>1294</v>
      </c>
      <c r="C1822" s="17" t="s">
        <v>42</v>
      </c>
      <c r="D1822" s="17" t="s">
        <v>36</v>
      </c>
      <c r="E1822" s="17" t="s">
        <v>78</v>
      </c>
      <c r="F1822" s="31" t="str">
        <f>VLOOKUP(G1822,'Policy Type'!$A:$B,2,FALSE)</f>
        <v>Liability</v>
      </c>
      <c r="G1822" s="17" t="s">
        <v>536</v>
      </c>
      <c r="H1822" s="32">
        <v>45283</v>
      </c>
      <c r="I1822" s="32">
        <v>45465</v>
      </c>
      <c r="J1822" s="34">
        <v>25000</v>
      </c>
      <c r="K1822" s="34">
        <f t="shared" si="488"/>
        <v>4500</v>
      </c>
      <c r="L1822" s="34">
        <f t="shared" si="489"/>
        <v>29500</v>
      </c>
      <c r="M1822" s="17">
        <f t="shared" si="495"/>
        <v>5900</v>
      </c>
      <c r="N1822" s="17" t="s">
        <v>52</v>
      </c>
      <c r="O1822" s="35" t="s">
        <v>49</v>
      </c>
      <c r="P1822" s="36" t="str">
        <f t="shared" si="490"/>
        <v>Old Client</v>
      </c>
      <c r="Q1822" s="39" t="str">
        <f t="shared" si="4"/>
        <v>Yes</v>
      </c>
      <c r="R1822" s="40" t="str">
        <f t="shared" si="5"/>
        <v/>
      </c>
    </row>
    <row r="1823" ht="14.25" customHeight="1" spans="1:18">
      <c r="A1823" s="30" t="s">
        <v>1831</v>
      </c>
      <c r="B1823" s="17">
        <v>1294</v>
      </c>
      <c r="C1823" s="17" t="s">
        <v>35</v>
      </c>
      <c r="D1823" s="17" t="s">
        <v>36</v>
      </c>
      <c r="E1823" s="17" t="s">
        <v>78</v>
      </c>
      <c r="F1823" s="31" t="str">
        <f>VLOOKUP(G1823,'Policy Type'!$A:$B,2,FALSE)</f>
        <v>Liability</v>
      </c>
      <c r="G1823" s="17" t="s">
        <v>536</v>
      </c>
      <c r="H1823" s="32">
        <v>45283</v>
      </c>
      <c r="I1823" s="32">
        <v>45434</v>
      </c>
      <c r="J1823" s="34">
        <v>24500</v>
      </c>
      <c r="K1823" s="34">
        <f t="shared" si="488"/>
        <v>4410</v>
      </c>
      <c r="L1823" s="34">
        <f t="shared" si="489"/>
        <v>28910</v>
      </c>
      <c r="M1823" s="17">
        <f t="shared" si="495"/>
        <v>5782</v>
      </c>
      <c r="N1823" s="17" t="s">
        <v>52</v>
      </c>
      <c r="O1823" s="35" t="s">
        <v>49</v>
      </c>
      <c r="P1823" s="36" t="str">
        <f t="shared" si="490"/>
        <v>Old Client</v>
      </c>
      <c r="Q1823" s="39" t="str">
        <f t="shared" si="4"/>
        <v>Yes</v>
      </c>
      <c r="R1823" s="40" t="str">
        <f t="shared" si="5"/>
        <v/>
      </c>
    </row>
    <row r="1824" ht="14.25" customHeight="1" spans="1:18">
      <c r="A1824" s="30" t="s">
        <v>1832</v>
      </c>
      <c r="B1824" s="17">
        <v>1294</v>
      </c>
      <c r="C1824" s="17" t="s">
        <v>42</v>
      </c>
      <c r="D1824" s="17" t="s">
        <v>36</v>
      </c>
      <c r="E1824" s="17" t="s">
        <v>78</v>
      </c>
      <c r="F1824" s="31" t="str">
        <f>VLOOKUP(G1824,'Policy Type'!$A:$B,2,FALSE)</f>
        <v>Liability</v>
      </c>
      <c r="G1824" s="17" t="s">
        <v>536</v>
      </c>
      <c r="H1824" s="32">
        <v>45283</v>
      </c>
      <c r="I1824" s="32">
        <v>45465</v>
      </c>
      <c r="J1824" s="34">
        <v>25000</v>
      </c>
      <c r="K1824" s="34">
        <f t="shared" si="488"/>
        <v>4500</v>
      </c>
      <c r="L1824" s="34">
        <f t="shared" si="489"/>
        <v>29500</v>
      </c>
      <c r="M1824" s="17">
        <f t="shared" si="495"/>
        <v>5900</v>
      </c>
      <c r="N1824" s="17" t="s">
        <v>52</v>
      </c>
      <c r="O1824" s="35" t="s">
        <v>49</v>
      </c>
      <c r="P1824" s="36" t="str">
        <f t="shared" si="490"/>
        <v>Old Client</v>
      </c>
      <c r="Q1824" s="39" t="str">
        <f t="shared" si="4"/>
        <v>Yes</v>
      </c>
      <c r="R1824" s="40" t="str">
        <f t="shared" si="5"/>
        <v/>
      </c>
    </row>
    <row r="1825" ht="14.25" customHeight="1" spans="1:18">
      <c r="A1825" s="30" t="s">
        <v>1833</v>
      </c>
      <c r="B1825" s="17">
        <v>1294</v>
      </c>
      <c r="C1825" s="17" t="s">
        <v>42</v>
      </c>
      <c r="D1825" s="17" t="s">
        <v>36</v>
      </c>
      <c r="E1825" s="17" t="s">
        <v>78</v>
      </c>
      <c r="F1825" s="31" t="str">
        <f>VLOOKUP(G1825,'Policy Type'!$A:$B,2,FALSE)</f>
        <v>Liability</v>
      </c>
      <c r="G1825" s="17" t="s">
        <v>536</v>
      </c>
      <c r="H1825" s="32">
        <v>45283</v>
      </c>
      <c r="I1825" s="32">
        <v>45648</v>
      </c>
      <c r="J1825" s="34">
        <v>27800</v>
      </c>
      <c r="K1825" s="34">
        <f t="shared" si="488"/>
        <v>5004</v>
      </c>
      <c r="L1825" s="34">
        <f t="shared" si="489"/>
        <v>32804</v>
      </c>
      <c r="M1825" s="17">
        <f t="shared" si="495"/>
        <v>6560.8</v>
      </c>
      <c r="N1825" s="17" t="s">
        <v>52</v>
      </c>
      <c r="O1825" s="35" t="s">
        <v>49</v>
      </c>
      <c r="P1825" s="36" t="str">
        <f t="shared" si="490"/>
        <v>Old Client</v>
      </c>
      <c r="Q1825" s="39" t="str">
        <f t="shared" si="4"/>
        <v>Yes</v>
      </c>
      <c r="R1825" s="40" t="str">
        <f t="shared" si="5"/>
        <v/>
      </c>
    </row>
    <row r="1826" ht="14.25" customHeight="1" spans="1:18">
      <c r="A1826" s="30" t="s">
        <v>1834</v>
      </c>
      <c r="B1826" s="17">
        <v>1294</v>
      </c>
      <c r="C1826" s="17" t="s">
        <v>42</v>
      </c>
      <c r="D1826" s="17" t="s">
        <v>36</v>
      </c>
      <c r="E1826" s="17" t="s">
        <v>78</v>
      </c>
      <c r="F1826" s="31" t="str">
        <f>VLOOKUP(G1826,'Policy Type'!$A:$B,2,FALSE)</f>
        <v>Liability</v>
      </c>
      <c r="G1826" s="17" t="s">
        <v>536</v>
      </c>
      <c r="H1826" s="32">
        <v>45283</v>
      </c>
      <c r="I1826" s="32">
        <v>45648</v>
      </c>
      <c r="J1826" s="34">
        <v>27800</v>
      </c>
      <c r="K1826" s="34">
        <f t="shared" si="488"/>
        <v>5004</v>
      </c>
      <c r="L1826" s="34">
        <f t="shared" si="489"/>
        <v>32804</v>
      </c>
      <c r="M1826" s="17">
        <f t="shared" si="495"/>
        <v>6560.8</v>
      </c>
      <c r="N1826" s="17" t="s">
        <v>52</v>
      </c>
      <c r="O1826" s="35" t="s">
        <v>49</v>
      </c>
      <c r="P1826" s="36" t="str">
        <f t="shared" si="490"/>
        <v>Old Client</v>
      </c>
      <c r="Q1826" s="39" t="str">
        <f t="shared" si="4"/>
        <v>Yes</v>
      </c>
      <c r="R1826" s="40" t="str">
        <f t="shared" si="5"/>
        <v/>
      </c>
    </row>
    <row r="1827" ht="14.25" customHeight="1" spans="1:18">
      <c r="A1827" s="30" t="s">
        <v>1835</v>
      </c>
      <c r="B1827" s="17">
        <v>853</v>
      </c>
      <c r="C1827" s="17" t="s">
        <v>35</v>
      </c>
      <c r="D1827" s="17" t="s">
        <v>36</v>
      </c>
      <c r="E1827" s="17" t="s">
        <v>78</v>
      </c>
      <c r="F1827" s="31" t="str">
        <f>VLOOKUP(G1827,'Policy Type'!$A:$B,2,FALSE)</f>
        <v>Liability</v>
      </c>
      <c r="G1827" s="17" t="s">
        <v>536</v>
      </c>
      <c r="H1827" s="32">
        <v>45283</v>
      </c>
      <c r="I1827" s="32">
        <v>45434</v>
      </c>
      <c r="J1827" s="34">
        <v>24500</v>
      </c>
      <c r="K1827" s="34">
        <f t="shared" si="488"/>
        <v>4410</v>
      </c>
      <c r="L1827" s="34">
        <f t="shared" si="489"/>
        <v>28910</v>
      </c>
      <c r="M1827" s="17">
        <f t="shared" si="495"/>
        <v>5782</v>
      </c>
      <c r="N1827" s="17" t="s">
        <v>39</v>
      </c>
      <c r="O1827" s="35" t="s">
        <v>49</v>
      </c>
      <c r="P1827" s="36" t="str">
        <f t="shared" si="490"/>
        <v>Old Client</v>
      </c>
      <c r="Q1827" s="39" t="str">
        <f t="shared" si="4"/>
        <v>Yes</v>
      </c>
      <c r="R1827" s="40" t="str">
        <f t="shared" si="5"/>
        <v/>
      </c>
    </row>
    <row r="1828" ht="14.25" customHeight="1" spans="1:18">
      <c r="A1828" s="30" t="s">
        <v>1836</v>
      </c>
      <c r="B1828" s="17">
        <v>853</v>
      </c>
      <c r="C1828" s="17" t="s">
        <v>42</v>
      </c>
      <c r="D1828" s="17" t="s">
        <v>36</v>
      </c>
      <c r="E1828" s="17" t="s">
        <v>78</v>
      </c>
      <c r="F1828" s="31" t="str">
        <f>VLOOKUP(G1828,'Policy Type'!$A:$B,2,FALSE)</f>
        <v>Liability</v>
      </c>
      <c r="G1828" s="17" t="s">
        <v>536</v>
      </c>
      <c r="H1828" s="32">
        <v>45283</v>
      </c>
      <c r="I1828" s="32">
        <v>45434</v>
      </c>
      <c r="J1828" s="34">
        <v>24500</v>
      </c>
      <c r="K1828" s="34">
        <f t="shared" si="488"/>
        <v>4410</v>
      </c>
      <c r="L1828" s="34">
        <f t="shared" si="489"/>
        <v>28910</v>
      </c>
      <c r="M1828" s="17">
        <f t="shared" si="495"/>
        <v>5782</v>
      </c>
      <c r="N1828" s="17" t="s">
        <v>39</v>
      </c>
      <c r="O1828" s="35" t="s">
        <v>49</v>
      </c>
      <c r="P1828" s="36" t="str">
        <f t="shared" si="490"/>
        <v>Old Client</v>
      </c>
      <c r="Q1828" s="39" t="str">
        <f t="shared" si="4"/>
        <v>Yes</v>
      </c>
      <c r="R1828" s="40" t="str">
        <f t="shared" si="5"/>
        <v/>
      </c>
    </row>
    <row r="1829" ht="14.25" customHeight="1" spans="1:18">
      <c r="A1829" s="30" t="s">
        <v>1837</v>
      </c>
      <c r="B1829" s="17">
        <v>936</v>
      </c>
      <c r="C1829" s="17" t="s">
        <v>35</v>
      </c>
      <c r="D1829" s="17" t="s">
        <v>36</v>
      </c>
      <c r="E1829" s="17" t="s">
        <v>78</v>
      </c>
      <c r="F1829" s="31" t="str">
        <f>VLOOKUP(G1829,'Policy Type'!$A:$B,2,FALSE)</f>
        <v>Liability</v>
      </c>
      <c r="G1829" s="17" t="s">
        <v>536</v>
      </c>
      <c r="H1829" s="32">
        <v>45283</v>
      </c>
      <c r="I1829" s="32">
        <v>45465</v>
      </c>
      <c r="J1829" s="34">
        <v>25000</v>
      </c>
      <c r="K1829" s="34">
        <f t="shared" si="488"/>
        <v>4500</v>
      </c>
      <c r="L1829" s="34">
        <f t="shared" si="489"/>
        <v>29500</v>
      </c>
      <c r="M1829" s="17">
        <f t="shared" si="495"/>
        <v>5900</v>
      </c>
      <c r="N1829" s="17" t="s">
        <v>52</v>
      </c>
      <c r="O1829" s="35" t="s">
        <v>49</v>
      </c>
      <c r="P1829" s="36" t="str">
        <f t="shared" si="490"/>
        <v>Old Client</v>
      </c>
      <c r="Q1829" s="39" t="str">
        <f t="shared" si="4"/>
        <v>Yes</v>
      </c>
      <c r="R1829" s="40" t="str">
        <f t="shared" si="5"/>
        <v/>
      </c>
    </row>
    <row r="1830" ht="14.25" customHeight="1" spans="1:18">
      <c r="A1830" s="30" t="s">
        <v>1838</v>
      </c>
      <c r="B1830" s="17">
        <v>936</v>
      </c>
      <c r="C1830" s="17" t="s">
        <v>57</v>
      </c>
      <c r="D1830" s="17" t="s">
        <v>36</v>
      </c>
      <c r="E1830" s="17" t="s">
        <v>78</v>
      </c>
      <c r="F1830" s="31" t="str">
        <f>VLOOKUP(G1830,'Policy Type'!$A:$B,2,FALSE)</f>
        <v>Liability</v>
      </c>
      <c r="G1830" s="17" t="s">
        <v>536</v>
      </c>
      <c r="H1830" s="32">
        <v>45284</v>
      </c>
      <c r="I1830" s="32">
        <v>45466</v>
      </c>
      <c r="J1830" s="34">
        <v>25000</v>
      </c>
      <c r="K1830" s="34">
        <f t="shared" si="488"/>
        <v>4500</v>
      </c>
      <c r="L1830" s="34">
        <f t="shared" si="489"/>
        <v>29500</v>
      </c>
      <c r="M1830" s="17">
        <f t="shared" si="495"/>
        <v>5900</v>
      </c>
      <c r="N1830" s="17" t="s">
        <v>52</v>
      </c>
      <c r="O1830" s="35" t="s">
        <v>49</v>
      </c>
      <c r="P1830" s="36" t="str">
        <f t="shared" si="490"/>
        <v>Old Client</v>
      </c>
      <c r="Q1830" s="39" t="str">
        <f t="shared" si="4"/>
        <v>Yes</v>
      </c>
      <c r="R1830" s="40" t="str">
        <f t="shared" si="5"/>
        <v/>
      </c>
    </row>
    <row r="1831" ht="14.25" customHeight="1" spans="1:18">
      <c r="A1831" s="30" t="s">
        <v>1839</v>
      </c>
      <c r="B1831" s="17">
        <v>1295</v>
      </c>
      <c r="C1831" s="17" t="s">
        <v>42</v>
      </c>
      <c r="D1831" s="17" t="s">
        <v>36</v>
      </c>
      <c r="E1831" s="17" t="s">
        <v>78</v>
      </c>
      <c r="F1831" s="31" t="str">
        <f>VLOOKUP(G1831,'Policy Type'!$A:$B,2,FALSE)</f>
        <v>Liability</v>
      </c>
      <c r="G1831" s="17" t="s">
        <v>536</v>
      </c>
      <c r="H1831" s="32">
        <v>45284</v>
      </c>
      <c r="I1831" s="32">
        <v>45435</v>
      </c>
      <c r="J1831" s="34">
        <v>24500</v>
      </c>
      <c r="K1831" s="34">
        <f t="shared" si="488"/>
        <v>4410</v>
      </c>
      <c r="L1831" s="34">
        <f t="shared" si="489"/>
        <v>28910</v>
      </c>
      <c r="M1831" s="17">
        <f t="shared" si="495"/>
        <v>5782</v>
      </c>
      <c r="N1831" s="17" t="s">
        <v>52</v>
      </c>
      <c r="O1831" s="35" t="s">
        <v>49</v>
      </c>
      <c r="P1831" s="36" t="str">
        <f t="shared" si="490"/>
        <v>Old Client</v>
      </c>
      <c r="Q1831" s="39" t="str">
        <f t="shared" si="4"/>
        <v>Yes</v>
      </c>
      <c r="R1831" s="40" t="str">
        <f t="shared" si="5"/>
        <v/>
      </c>
    </row>
    <row r="1832" ht="14.25" customHeight="1" spans="1:18">
      <c r="A1832" s="30" t="s">
        <v>1840</v>
      </c>
      <c r="B1832" s="17">
        <v>1295</v>
      </c>
      <c r="C1832" s="17" t="s">
        <v>42</v>
      </c>
      <c r="D1832" s="17" t="s">
        <v>36</v>
      </c>
      <c r="E1832" s="17" t="s">
        <v>78</v>
      </c>
      <c r="F1832" s="31" t="str">
        <f>VLOOKUP(G1832,'Policy Type'!$A:$B,2,FALSE)</f>
        <v>Liability</v>
      </c>
      <c r="G1832" s="17" t="s">
        <v>536</v>
      </c>
      <c r="H1832" s="32">
        <v>45284</v>
      </c>
      <c r="I1832" s="32">
        <v>45435</v>
      </c>
      <c r="J1832" s="34">
        <v>24500</v>
      </c>
      <c r="K1832" s="34">
        <f t="shared" si="488"/>
        <v>4410</v>
      </c>
      <c r="L1832" s="34">
        <f t="shared" si="489"/>
        <v>28910</v>
      </c>
      <c r="M1832" s="17">
        <f t="shared" si="495"/>
        <v>5782</v>
      </c>
      <c r="N1832" s="17" t="s">
        <v>52</v>
      </c>
      <c r="O1832" s="35" t="s">
        <v>49</v>
      </c>
      <c r="P1832" s="36" t="str">
        <f t="shared" si="490"/>
        <v>Old Client</v>
      </c>
      <c r="Q1832" s="39" t="str">
        <f t="shared" si="4"/>
        <v>Yes</v>
      </c>
      <c r="R1832" s="40" t="str">
        <f t="shared" si="5"/>
        <v/>
      </c>
    </row>
    <row r="1833" ht="14.25" customHeight="1" spans="1:18">
      <c r="A1833" s="30" t="s">
        <v>1841</v>
      </c>
      <c r="B1833" s="17">
        <v>1295</v>
      </c>
      <c r="C1833" s="17" t="s">
        <v>35</v>
      </c>
      <c r="D1833" s="17" t="s">
        <v>36</v>
      </c>
      <c r="E1833" s="17" t="s">
        <v>78</v>
      </c>
      <c r="F1833" s="31" t="str">
        <f>VLOOKUP(G1833,'Policy Type'!$A:$B,2,FALSE)</f>
        <v>Liability</v>
      </c>
      <c r="G1833" s="17" t="s">
        <v>536</v>
      </c>
      <c r="H1833" s="32">
        <v>45284</v>
      </c>
      <c r="I1833" s="32">
        <v>45466</v>
      </c>
      <c r="J1833" s="34">
        <v>25000</v>
      </c>
      <c r="K1833" s="34">
        <f t="shared" si="488"/>
        <v>4500</v>
      </c>
      <c r="L1833" s="34">
        <f t="shared" si="489"/>
        <v>29500</v>
      </c>
      <c r="M1833" s="17">
        <f t="shared" si="495"/>
        <v>5900</v>
      </c>
      <c r="N1833" s="17" t="s">
        <v>52</v>
      </c>
      <c r="O1833" s="35" t="s">
        <v>49</v>
      </c>
      <c r="P1833" s="36" t="str">
        <f t="shared" si="490"/>
        <v>Old Client</v>
      </c>
      <c r="Q1833" s="39" t="str">
        <f t="shared" si="4"/>
        <v>Yes</v>
      </c>
      <c r="R1833" s="40" t="str">
        <f t="shared" si="5"/>
        <v/>
      </c>
    </row>
    <row r="1834" ht="14.25" customHeight="1" spans="1:18">
      <c r="A1834" s="30" t="s">
        <v>1842</v>
      </c>
      <c r="B1834" s="17">
        <v>1295</v>
      </c>
      <c r="C1834" s="17" t="s">
        <v>42</v>
      </c>
      <c r="D1834" s="17" t="s">
        <v>36</v>
      </c>
      <c r="E1834" s="17" t="s">
        <v>78</v>
      </c>
      <c r="F1834" s="31" t="str">
        <f>VLOOKUP(G1834,'Policy Type'!$A:$B,2,FALSE)</f>
        <v>Liability</v>
      </c>
      <c r="G1834" s="17" t="s">
        <v>536</v>
      </c>
      <c r="H1834" s="32">
        <v>45284</v>
      </c>
      <c r="I1834" s="32">
        <v>45466</v>
      </c>
      <c r="J1834" s="34">
        <v>25000</v>
      </c>
      <c r="K1834" s="34">
        <f t="shared" si="488"/>
        <v>4500</v>
      </c>
      <c r="L1834" s="34">
        <f t="shared" si="489"/>
        <v>29500</v>
      </c>
      <c r="M1834" s="17">
        <f t="shared" si="495"/>
        <v>5900</v>
      </c>
      <c r="N1834" s="17" t="s">
        <v>52</v>
      </c>
      <c r="O1834" s="35" t="s">
        <v>49</v>
      </c>
      <c r="P1834" s="36" t="str">
        <f t="shared" si="490"/>
        <v>Old Client</v>
      </c>
      <c r="Q1834" s="39" t="str">
        <f t="shared" si="4"/>
        <v>Yes</v>
      </c>
      <c r="R1834" s="40" t="str">
        <f t="shared" si="5"/>
        <v/>
      </c>
    </row>
    <row r="1835" ht="14.25" customHeight="1" spans="1:18">
      <c r="A1835" s="30" t="s">
        <v>1843</v>
      </c>
      <c r="B1835" s="17">
        <v>1295</v>
      </c>
      <c r="C1835" s="17" t="s">
        <v>35</v>
      </c>
      <c r="D1835" s="17" t="s">
        <v>36</v>
      </c>
      <c r="E1835" s="17" t="s">
        <v>78</v>
      </c>
      <c r="F1835" s="31" t="str">
        <f>VLOOKUP(G1835,'Policy Type'!$A:$B,2,FALSE)</f>
        <v>Liability</v>
      </c>
      <c r="G1835" s="17" t="s">
        <v>536</v>
      </c>
      <c r="H1835" s="32">
        <v>45284</v>
      </c>
      <c r="I1835" s="32">
        <v>45466</v>
      </c>
      <c r="J1835" s="34">
        <v>25000</v>
      </c>
      <c r="K1835" s="34">
        <f t="shared" si="488"/>
        <v>4500</v>
      </c>
      <c r="L1835" s="34">
        <f t="shared" si="489"/>
        <v>29500</v>
      </c>
      <c r="M1835" s="17">
        <f t="shared" si="495"/>
        <v>5900</v>
      </c>
      <c r="N1835" s="17" t="s">
        <v>52</v>
      </c>
      <c r="O1835" s="35" t="s">
        <v>49</v>
      </c>
      <c r="P1835" s="36" t="str">
        <f t="shared" si="490"/>
        <v>Old Client</v>
      </c>
      <c r="Q1835" s="39" t="str">
        <f t="shared" si="4"/>
        <v>Yes</v>
      </c>
      <c r="R1835" s="40" t="str">
        <f t="shared" si="5"/>
        <v/>
      </c>
    </row>
    <row r="1836" ht="14.25" customHeight="1" spans="1:18">
      <c r="A1836" s="30" t="s">
        <v>1844</v>
      </c>
      <c r="B1836" s="17">
        <v>1295</v>
      </c>
      <c r="C1836" s="17" t="s">
        <v>35</v>
      </c>
      <c r="D1836" s="17" t="s">
        <v>36</v>
      </c>
      <c r="E1836" s="17" t="s">
        <v>78</v>
      </c>
      <c r="F1836" s="31" t="str">
        <f>VLOOKUP(G1836,'Policy Type'!$A:$B,2,FALSE)</f>
        <v>Liability</v>
      </c>
      <c r="G1836" s="17" t="s">
        <v>536</v>
      </c>
      <c r="H1836" s="32">
        <v>45284</v>
      </c>
      <c r="I1836" s="32">
        <v>45435</v>
      </c>
      <c r="J1836" s="34">
        <v>24500</v>
      </c>
      <c r="K1836" s="34">
        <f t="shared" si="488"/>
        <v>4410</v>
      </c>
      <c r="L1836" s="34">
        <f t="shared" si="489"/>
        <v>28910</v>
      </c>
      <c r="M1836" s="17">
        <f t="shared" si="495"/>
        <v>5782</v>
      </c>
      <c r="N1836" s="17" t="s">
        <v>52</v>
      </c>
      <c r="O1836" s="35" t="s">
        <v>49</v>
      </c>
      <c r="P1836" s="36" t="str">
        <f t="shared" si="490"/>
        <v>Old Client</v>
      </c>
      <c r="Q1836" s="39" t="str">
        <f t="shared" si="4"/>
        <v>Yes</v>
      </c>
      <c r="R1836" s="40" t="str">
        <f t="shared" si="5"/>
        <v/>
      </c>
    </row>
    <row r="1837" ht="14.25" customHeight="1" spans="1:18">
      <c r="A1837" s="30" t="s">
        <v>1845</v>
      </c>
      <c r="B1837" s="17">
        <v>1295</v>
      </c>
      <c r="C1837" s="17" t="s">
        <v>57</v>
      </c>
      <c r="D1837" s="17" t="s">
        <v>36</v>
      </c>
      <c r="E1837" s="17" t="s">
        <v>78</v>
      </c>
      <c r="F1837" s="31" t="str">
        <f>VLOOKUP(G1837,'Policy Type'!$A:$B,2,FALSE)</f>
        <v>Liability</v>
      </c>
      <c r="G1837" s="17" t="s">
        <v>536</v>
      </c>
      <c r="H1837" s="32">
        <v>45284</v>
      </c>
      <c r="I1837" s="32">
        <v>45466</v>
      </c>
      <c r="J1837" s="34">
        <v>25000</v>
      </c>
      <c r="K1837" s="34">
        <f t="shared" si="488"/>
        <v>4500</v>
      </c>
      <c r="L1837" s="34">
        <f t="shared" si="489"/>
        <v>29500</v>
      </c>
      <c r="M1837" s="17">
        <f t="shared" si="495"/>
        <v>5900</v>
      </c>
      <c r="N1837" s="17" t="s">
        <v>52</v>
      </c>
      <c r="O1837" s="35" t="s">
        <v>49</v>
      </c>
      <c r="P1837" s="36" t="str">
        <f t="shared" si="490"/>
        <v>Old Client</v>
      </c>
      <c r="Q1837" s="39" t="str">
        <f t="shared" si="4"/>
        <v>Yes</v>
      </c>
      <c r="R1837" s="40" t="str">
        <f t="shared" si="5"/>
        <v/>
      </c>
    </row>
    <row r="1838" ht="14.25" customHeight="1" spans="1:18">
      <c r="A1838" s="30" t="s">
        <v>1846</v>
      </c>
      <c r="B1838" s="17">
        <v>1295</v>
      </c>
      <c r="C1838" s="17" t="s">
        <v>46</v>
      </c>
      <c r="D1838" s="17" t="s">
        <v>76</v>
      </c>
      <c r="E1838" s="17" t="s">
        <v>78</v>
      </c>
      <c r="F1838" s="31" t="str">
        <f>VLOOKUP(G1838,'Policy Type'!$A:$B,2,FALSE)</f>
        <v>Liability</v>
      </c>
      <c r="G1838" s="17" t="s">
        <v>536</v>
      </c>
      <c r="H1838" s="32">
        <v>45284</v>
      </c>
      <c r="I1838" s="32">
        <v>45466</v>
      </c>
      <c r="J1838" s="34">
        <v>25000</v>
      </c>
      <c r="K1838" s="34">
        <f t="shared" si="488"/>
        <v>4500</v>
      </c>
      <c r="L1838" s="34">
        <f t="shared" si="489"/>
        <v>29500</v>
      </c>
      <c r="M1838" s="17">
        <f>L1838*0.05</f>
        <v>1475</v>
      </c>
      <c r="N1838" s="17" t="s">
        <v>52</v>
      </c>
      <c r="O1838" s="35" t="s">
        <v>49</v>
      </c>
      <c r="P1838" s="36" t="str">
        <f t="shared" si="490"/>
        <v>Old Client</v>
      </c>
      <c r="Q1838" s="39" t="str">
        <f t="shared" si="4"/>
        <v>Yes</v>
      </c>
      <c r="R1838" s="40" t="str">
        <f t="shared" si="5"/>
        <v/>
      </c>
    </row>
    <row r="1839" ht="14.25" customHeight="1" spans="1:18">
      <c r="A1839" s="30" t="s">
        <v>1847</v>
      </c>
      <c r="B1839" s="17">
        <v>1295</v>
      </c>
      <c r="C1839" s="17" t="s">
        <v>35</v>
      </c>
      <c r="D1839" s="17" t="s">
        <v>36</v>
      </c>
      <c r="E1839" s="17" t="s">
        <v>78</v>
      </c>
      <c r="F1839" s="31" t="str">
        <f>VLOOKUP(G1839,'Policy Type'!$A:$B,2,FALSE)</f>
        <v>Liability</v>
      </c>
      <c r="G1839" s="17" t="s">
        <v>536</v>
      </c>
      <c r="H1839" s="32">
        <v>45281</v>
      </c>
      <c r="I1839" s="32">
        <v>45463</v>
      </c>
      <c r="J1839" s="34">
        <v>25000</v>
      </c>
      <c r="K1839" s="34">
        <f t="shared" si="488"/>
        <v>4500</v>
      </c>
      <c r="L1839" s="34">
        <f t="shared" si="489"/>
        <v>29500</v>
      </c>
      <c r="M1839" s="17">
        <f t="shared" ref="M1839:M1840" si="496">L1839*0.2</f>
        <v>5900</v>
      </c>
      <c r="N1839" s="17" t="s">
        <v>52</v>
      </c>
      <c r="O1839" s="35" t="s">
        <v>49</v>
      </c>
      <c r="P1839" s="36" t="str">
        <f t="shared" si="490"/>
        <v>Old Client</v>
      </c>
      <c r="Q1839" s="39" t="str">
        <f t="shared" si="4"/>
        <v>Yes</v>
      </c>
      <c r="R1839" s="40" t="str">
        <f t="shared" si="5"/>
        <v/>
      </c>
    </row>
    <row r="1840" ht="14.25" customHeight="1" spans="1:18">
      <c r="A1840" s="30" t="s">
        <v>1848</v>
      </c>
      <c r="B1840" s="17">
        <v>1295</v>
      </c>
      <c r="C1840" s="17" t="s">
        <v>57</v>
      </c>
      <c r="D1840" s="17" t="s">
        <v>36</v>
      </c>
      <c r="E1840" s="17" t="s">
        <v>37</v>
      </c>
      <c r="F1840" s="31" t="str">
        <f>VLOOKUP(G1840,'Policy Type'!$A:$B,2,FALSE)</f>
        <v>Liability</v>
      </c>
      <c r="G1840" s="17" t="s">
        <v>38</v>
      </c>
      <c r="H1840" s="32">
        <v>45284</v>
      </c>
      <c r="I1840" s="32">
        <v>45314</v>
      </c>
      <c r="J1840" s="34">
        <v>64300</v>
      </c>
      <c r="K1840" s="34">
        <f t="shared" si="488"/>
        <v>11574</v>
      </c>
      <c r="L1840" s="34">
        <f t="shared" si="489"/>
        <v>75874</v>
      </c>
      <c r="M1840" s="17">
        <f t="shared" si="496"/>
        <v>15174.8</v>
      </c>
      <c r="N1840" s="17" t="s">
        <v>39</v>
      </c>
      <c r="O1840" s="35" t="s">
        <v>49</v>
      </c>
      <c r="P1840" s="36" t="str">
        <f t="shared" si="490"/>
        <v>Old Client</v>
      </c>
      <c r="Q1840" s="39" t="str">
        <f t="shared" si="4"/>
        <v>Yes</v>
      </c>
      <c r="R1840" s="40" t="str">
        <f t="shared" si="5"/>
        <v/>
      </c>
    </row>
    <row r="1841" ht="14.25" customHeight="1" spans="1:18">
      <c r="A1841" s="30" t="s">
        <v>1849</v>
      </c>
      <c r="B1841" s="17">
        <v>853</v>
      </c>
      <c r="C1841" s="17" t="s">
        <v>46</v>
      </c>
      <c r="D1841" s="17" t="s">
        <v>47</v>
      </c>
      <c r="E1841" s="17" t="s">
        <v>37</v>
      </c>
      <c r="F1841" s="31" t="str">
        <f>VLOOKUP(G1841,'Policy Type'!$A:$B,2,FALSE)</f>
        <v>Liability</v>
      </c>
      <c r="G1841" s="17" t="s">
        <v>38</v>
      </c>
      <c r="H1841" s="32">
        <v>45284</v>
      </c>
      <c r="I1841" s="32">
        <v>45649</v>
      </c>
      <c r="J1841" s="34">
        <v>280400</v>
      </c>
      <c r="K1841" s="34">
        <f t="shared" si="488"/>
        <v>50472</v>
      </c>
      <c r="L1841" s="34">
        <f t="shared" si="489"/>
        <v>330872</v>
      </c>
      <c r="M1841" s="17">
        <f>L1841*0.05</f>
        <v>16543.6</v>
      </c>
      <c r="N1841" s="17" t="s">
        <v>52</v>
      </c>
      <c r="O1841" s="35" t="s">
        <v>49</v>
      </c>
      <c r="P1841" s="36" t="str">
        <f t="shared" si="490"/>
        <v>Old Client</v>
      </c>
      <c r="Q1841" s="39" t="str">
        <f t="shared" si="4"/>
        <v>Yes</v>
      </c>
      <c r="R1841" s="40" t="str">
        <f t="shared" si="5"/>
        <v/>
      </c>
    </row>
    <row r="1842" ht="14.25" customHeight="1" spans="1:18">
      <c r="A1842" s="30" t="s">
        <v>1850</v>
      </c>
      <c r="B1842" s="17">
        <v>1296</v>
      </c>
      <c r="C1842" s="17" t="s">
        <v>42</v>
      </c>
      <c r="D1842" s="17" t="s">
        <v>36</v>
      </c>
      <c r="E1842" s="17" t="s">
        <v>37</v>
      </c>
      <c r="F1842" s="31" t="str">
        <f>VLOOKUP(G1842,'Policy Type'!$A:$B,2,FALSE)</f>
        <v>Liability</v>
      </c>
      <c r="G1842" s="17" t="s">
        <v>38</v>
      </c>
      <c r="H1842" s="32">
        <v>45285</v>
      </c>
      <c r="I1842" s="32">
        <v>45315</v>
      </c>
      <c r="J1842" s="34">
        <v>96500</v>
      </c>
      <c r="K1842" s="34">
        <f t="shared" si="488"/>
        <v>17370</v>
      </c>
      <c r="L1842" s="34">
        <f t="shared" si="489"/>
        <v>113870</v>
      </c>
      <c r="M1842" s="17">
        <f>L1842*0.2</f>
        <v>22774</v>
      </c>
      <c r="N1842" s="17" t="s">
        <v>39</v>
      </c>
      <c r="O1842" s="35" t="s">
        <v>49</v>
      </c>
      <c r="P1842" s="36" t="str">
        <f t="shared" si="490"/>
        <v>Old Client</v>
      </c>
      <c r="Q1842" s="39" t="str">
        <f t="shared" si="4"/>
        <v>Yes</v>
      </c>
      <c r="R1842" s="40" t="str">
        <f t="shared" si="5"/>
        <v/>
      </c>
    </row>
    <row r="1843" ht="14.25" customHeight="1" spans="1:18">
      <c r="A1843" s="30" t="s">
        <v>1851</v>
      </c>
      <c r="B1843" s="17">
        <v>1297</v>
      </c>
      <c r="C1843" s="17" t="s">
        <v>42</v>
      </c>
      <c r="D1843" s="17" t="s">
        <v>36</v>
      </c>
      <c r="E1843" s="17" t="s">
        <v>84</v>
      </c>
      <c r="F1843" s="31" t="str">
        <f>VLOOKUP(G1843,'Policy Type'!$A:$B,2,FALSE)</f>
        <v>Others</v>
      </c>
      <c r="G1843" s="17" t="s">
        <v>116</v>
      </c>
      <c r="H1843" s="32">
        <v>45285</v>
      </c>
      <c r="I1843" s="32">
        <v>45346</v>
      </c>
      <c r="J1843" s="34">
        <v>118600</v>
      </c>
      <c r="K1843" s="34">
        <f t="shared" si="488"/>
        <v>21348</v>
      </c>
      <c r="L1843" s="34">
        <f t="shared" si="489"/>
        <v>139948</v>
      </c>
      <c r="M1843" s="17">
        <f t="shared" ref="M1843:M1844" si="497">L1843*0.15</f>
        <v>20992.2</v>
      </c>
      <c r="N1843" s="17" t="s">
        <v>39</v>
      </c>
      <c r="O1843" s="35" t="s">
        <v>49</v>
      </c>
      <c r="P1843" s="36" t="str">
        <f t="shared" si="490"/>
        <v>New Client</v>
      </c>
      <c r="Q1843" s="39" t="str">
        <f t="shared" si="4"/>
        <v>No</v>
      </c>
      <c r="R1843" s="40" t="str">
        <f t="shared" si="5"/>
        <v/>
      </c>
    </row>
    <row r="1844" ht="14.25" customHeight="1" spans="1:18">
      <c r="A1844" s="30" t="s">
        <v>1852</v>
      </c>
      <c r="B1844" s="17">
        <v>1298</v>
      </c>
      <c r="C1844" s="17" t="s">
        <v>35</v>
      </c>
      <c r="D1844" s="17" t="s">
        <v>36</v>
      </c>
      <c r="E1844" s="17" t="s">
        <v>84</v>
      </c>
      <c r="F1844" s="31" t="str">
        <f>VLOOKUP(G1844,'Policy Type'!$A:$B,2,FALSE)</f>
        <v>Others</v>
      </c>
      <c r="G1844" s="17" t="s">
        <v>116</v>
      </c>
      <c r="H1844" s="32">
        <v>45285</v>
      </c>
      <c r="I1844" s="32">
        <v>45346</v>
      </c>
      <c r="J1844" s="34">
        <v>207600</v>
      </c>
      <c r="K1844" s="34">
        <f t="shared" si="488"/>
        <v>37368</v>
      </c>
      <c r="L1844" s="34">
        <f t="shared" si="489"/>
        <v>244968</v>
      </c>
      <c r="M1844" s="17">
        <f t="shared" si="497"/>
        <v>36745.2</v>
      </c>
      <c r="N1844" s="17" t="s">
        <v>39</v>
      </c>
      <c r="O1844" s="35" t="s">
        <v>49</v>
      </c>
      <c r="P1844" s="36" t="str">
        <f t="shared" si="490"/>
        <v>New Client</v>
      </c>
      <c r="Q1844" s="39" t="str">
        <f t="shared" si="4"/>
        <v>No</v>
      </c>
      <c r="R1844" s="40" t="str">
        <f t="shared" si="5"/>
        <v/>
      </c>
    </row>
    <row r="1845" ht="14.25" customHeight="1" spans="1:18">
      <c r="A1845" s="30" t="s">
        <v>1853</v>
      </c>
      <c r="B1845" s="17">
        <v>76</v>
      </c>
      <c r="C1845" s="17" t="s">
        <v>46</v>
      </c>
      <c r="D1845" s="17" t="s">
        <v>88</v>
      </c>
      <c r="E1845" s="17" t="s">
        <v>84</v>
      </c>
      <c r="F1845" s="31" t="str">
        <f>VLOOKUP(G1845,'Policy Type'!$A:$B,2,FALSE)</f>
        <v>Others</v>
      </c>
      <c r="G1845" s="17" t="s">
        <v>116</v>
      </c>
      <c r="H1845" s="32">
        <v>45285</v>
      </c>
      <c r="I1845" s="32">
        <v>45346</v>
      </c>
      <c r="J1845" s="34">
        <v>112700</v>
      </c>
      <c r="K1845" s="34">
        <f t="shared" si="488"/>
        <v>20286</v>
      </c>
      <c r="L1845" s="34">
        <f t="shared" si="489"/>
        <v>132986</v>
      </c>
      <c r="M1845" s="17">
        <f>L1845*0.05</f>
        <v>6649.3</v>
      </c>
      <c r="N1845" s="17" t="s">
        <v>39</v>
      </c>
      <c r="O1845" s="35" t="s">
        <v>49</v>
      </c>
      <c r="P1845" s="36" t="str">
        <f t="shared" si="490"/>
        <v>Old Client</v>
      </c>
      <c r="Q1845" s="39" t="str">
        <f t="shared" si="4"/>
        <v>Yes</v>
      </c>
      <c r="R1845" s="40" t="str">
        <f t="shared" si="5"/>
        <v>Cross-Sold</v>
      </c>
    </row>
    <row r="1846" ht="14.25" customHeight="1" spans="1:18">
      <c r="A1846" s="30" t="s">
        <v>1854</v>
      </c>
      <c r="B1846" s="17">
        <v>76</v>
      </c>
      <c r="C1846" s="17" t="s">
        <v>57</v>
      </c>
      <c r="D1846" s="17" t="s">
        <v>36</v>
      </c>
      <c r="E1846" s="17" t="s">
        <v>132</v>
      </c>
      <c r="F1846" s="31" t="str">
        <f>VLOOKUP(G1846,'Policy Type'!$A:$B,2,FALSE)</f>
        <v>Others</v>
      </c>
      <c r="G1846" s="17" t="s">
        <v>217</v>
      </c>
      <c r="H1846" s="32">
        <v>45289</v>
      </c>
      <c r="I1846" s="32">
        <v>45654</v>
      </c>
      <c r="J1846" s="34">
        <v>4642000</v>
      </c>
      <c r="K1846" s="34">
        <f t="shared" si="488"/>
        <v>835560</v>
      </c>
      <c r="L1846" s="34">
        <f t="shared" si="489"/>
        <v>5477560</v>
      </c>
      <c r="M1846" s="17">
        <f>L1846*0.15</f>
        <v>821634</v>
      </c>
      <c r="N1846" s="17" t="s">
        <v>52</v>
      </c>
      <c r="O1846" s="35" t="s">
        <v>49</v>
      </c>
      <c r="P1846" s="36" t="str">
        <f t="shared" si="490"/>
        <v>Old Client</v>
      </c>
      <c r="Q1846" s="39" t="str">
        <f t="shared" si="4"/>
        <v>Yes</v>
      </c>
      <c r="R1846" s="40" t="str">
        <f t="shared" si="5"/>
        <v>Cross-Sold</v>
      </c>
    </row>
    <row r="1847" ht="14.25" customHeight="1" spans="1:18">
      <c r="A1847" s="30" t="s">
        <v>1855</v>
      </c>
      <c r="B1847" s="17">
        <v>76</v>
      </c>
      <c r="C1847" s="17" t="s">
        <v>42</v>
      </c>
      <c r="D1847" s="17" t="s">
        <v>36</v>
      </c>
      <c r="E1847" s="17" t="s">
        <v>37</v>
      </c>
      <c r="F1847" s="31" t="str">
        <f>VLOOKUP(G1847,'Policy Type'!$A:$B,2,FALSE)</f>
        <v>P&amp;C</v>
      </c>
      <c r="G1847" s="17" t="s">
        <v>80</v>
      </c>
      <c r="H1847" s="32">
        <v>45286</v>
      </c>
      <c r="I1847" s="32">
        <v>45286</v>
      </c>
      <c r="J1847" s="34">
        <v>118900</v>
      </c>
      <c r="K1847" s="34">
        <f t="shared" si="488"/>
        <v>21402</v>
      </c>
      <c r="L1847" s="34">
        <f t="shared" si="489"/>
        <v>140302</v>
      </c>
      <c r="M1847" s="17">
        <f>L1847*0.2</f>
        <v>28060.4</v>
      </c>
      <c r="N1847" s="17" t="s">
        <v>39</v>
      </c>
      <c r="O1847" s="35" t="s">
        <v>49</v>
      </c>
      <c r="P1847" s="36" t="str">
        <f t="shared" si="490"/>
        <v>Old Client</v>
      </c>
      <c r="Q1847" s="39" t="str">
        <f t="shared" si="4"/>
        <v>Yes</v>
      </c>
      <c r="R1847" s="40" t="str">
        <f t="shared" si="5"/>
        <v>Cross-Sold</v>
      </c>
    </row>
    <row r="1848" ht="14.25" customHeight="1" spans="1:18">
      <c r="A1848" s="30" t="s">
        <v>1856</v>
      </c>
      <c r="B1848" s="17">
        <v>1299</v>
      </c>
      <c r="C1848" s="17" t="s">
        <v>46</v>
      </c>
      <c r="D1848" s="17" t="s">
        <v>47</v>
      </c>
      <c r="E1848" s="17" t="s">
        <v>37</v>
      </c>
      <c r="F1848" s="31" t="str">
        <f>VLOOKUP(G1848,'Policy Type'!$A:$B,2,FALSE)</f>
        <v>Liability</v>
      </c>
      <c r="G1848" s="17" t="s">
        <v>38</v>
      </c>
      <c r="H1848" s="32">
        <v>45286</v>
      </c>
      <c r="I1848" s="32">
        <v>45316</v>
      </c>
      <c r="J1848" s="34">
        <v>68900</v>
      </c>
      <c r="K1848" s="34">
        <f t="shared" si="488"/>
        <v>12402</v>
      </c>
      <c r="L1848" s="34">
        <f t="shared" si="489"/>
        <v>81302</v>
      </c>
      <c r="M1848" s="17">
        <f>L1848*0.05</f>
        <v>4065.1</v>
      </c>
      <c r="N1848" s="17" t="s">
        <v>39</v>
      </c>
      <c r="O1848" s="35" t="s">
        <v>49</v>
      </c>
      <c r="P1848" s="36" t="str">
        <f t="shared" si="490"/>
        <v>New Client</v>
      </c>
      <c r="Q1848" s="39" t="str">
        <f t="shared" si="4"/>
        <v>Yes</v>
      </c>
      <c r="R1848" s="40" t="str">
        <f t="shared" si="5"/>
        <v/>
      </c>
    </row>
    <row r="1849" ht="14.25" customHeight="1" spans="1:18">
      <c r="A1849" s="30" t="s">
        <v>1857</v>
      </c>
      <c r="B1849" s="17">
        <v>69</v>
      </c>
      <c r="C1849" s="17" t="s">
        <v>42</v>
      </c>
      <c r="D1849" s="17" t="s">
        <v>36</v>
      </c>
      <c r="E1849" s="17" t="s">
        <v>78</v>
      </c>
      <c r="F1849" s="31" t="str">
        <f>VLOOKUP(G1849,'Policy Type'!$A:$B,2,FALSE)</f>
        <v>Liability</v>
      </c>
      <c r="G1849" s="17" t="s">
        <v>536</v>
      </c>
      <c r="H1849" s="32">
        <v>45280</v>
      </c>
      <c r="I1849" s="32">
        <v>45462</v>
      </c>
      <c r="J1849" s="34">
        <v>25000</v>
      </c>
      <c r="K1849" s="34">
        <f t="shared" si="488"/>
        <v>4500</v>
      </c>
      <c r="L1849" s="34">
        <f t="shared" si="489"/>
        <v>29500</v>
      </c>
      <c r="M1849" s="17">
        <f>L1849*0.2</f>
        <v>5900</v>
      </c>
      <c r="N1849" s="17" t="s">
        <v>39</v>
      </c>
      <c r="O1849" s="35" t="s">
        <v>49</v>
      </c>
      <c r="P1849" s="36" t="str">
        <f t="shared" si="490"/>
        <v>Old Client</v>
      </c>
      <c r="Q1849" s="39" t="str">
        <f t="shared" si="4"/>
        <v>Yes</v>
      </c>
      <c r="R1849" s="40" t="str">
        <f t="shared" si="5"/>
        <v/>
      </c>
    </row>
    <row r="1850" ht="14.25" customHeight="1" spans="1:18">
      <c r="A1850" s="30" t="s">
        <v>1858</v>
      </c>
      <c r="B1850" s="17">
        <v>1300</v>
      </c>
      <c r="C1850" s="17" t="s">
        <v>46</v>
      </c>
      <c r="D1850" s="17" t="s">
        <v>47</v>
      </c>
      <c r="E1850" s="17" t="s">
        <v>78</v>
      </c>
      <c r="F1850" s="31" t="str">
        <f>VLOOKUP(G1850,'Policy Type'!$A:$B,2,FALSE)</f>
        <v>Liability</v>
      </c>
      <c r="G1850" s="17" t="s">
        <v>536</v>
      </c>
      <c r="H1850" s="32">
        <v>45280</v>
      </c>
      <c r="I1850" s="32">
        <v>45462</v>
      </c>
      <c r="J1850" s="34">
        <v>25000</v>
      </c>
      <c r="K1850" s="34">
        <f t="shared" si="488"/>
        <v>4500</v>
      </c>
      <c r="L1850" s="34">
        <f t="shared" si="489"/>
        <v>29500</v>
      </c>
      <c r="M1850" s="17">
        <f>L1850*0.05</f>
        <v>1475</v>
      </c>
      <c r="N1850" s="17" t="s">
        <v>39</v>
      </c>
      <c r="O1850" s="35" t="s">
        <v>49</v>
      </c>
      <c r="P1850" s="36" t="str">
        <f t="shared" si="490"/>
        <v>Old Client</v>
      </c>
      <c r="Q1850" s="39" t="str">
        <f t="shared" si="4"/>
        <v>Yes</v>
      </c>
      <c r="R1850" s="40" t="str">
        <f t="shared" si="5"/>
        <v/>
      </c>
    </row>
    <row r="1851" ht="14.25" customHeight="1" spans="1:18">
      <c r="A1851" s="30" t="s">
        <v>1859</v>
      </c>
      <c r="B1851" s="17">
        <v>1301</v>
      </c>
      <c r="C1851" s="17" t="s">
        <v>42</v>
      </c>
      <c r="D1851" s="17" t="s">
        <v>36</v>
      </c>
      <c r="E1851" s="17" t="s">
        <v>78</v>
      </c>
      <c r="F1851" s="31" t="str">
        <f>VLOOKUP(G1851,'Policy Type'!$A:$B,2,FALSE)</f>
        <v>Liability</v>
      </c>
      <c r="G1851" s="17" t="s">
        <v>536</v>
      </c>
      <c r="H1851" s="32">
        <v>45280</v>
      </c>
      <c r="I1851" s="32">
        <v>45462</v>
      </c>
      <c r="J1851" s="34">
        <v>25000</v>
      </c>
      <c r="K1851" s="34">
        <f t="shared" si="488"/>
        <v>4500</v>
      </c>
      <c r="L1851" s="34">
        <f t="shared" si="489"/>
        <v>29500</v>
      </c>
      <c r="M1851" s="17">
        <f t="shared" ref="M1851:M1852" si="498">L1851*0.2</f>
        <v>5900</v>
      </c>
      <c r="N1851" s="17" t="s">
        <v>39</v>
      </c>
      <c r="O1851" s="35" t="s">
        <v>49</v>
      </c>
      <c r="P1851" s="36" t="str">
        <f t="shared" si="490"/>
        <v>Old Client</v>
      </c>
      <c r="Q1851" s="39" t="str">
        <f t="shared" si="4"/>
        <v>Yes</v>
      </c>
      <c r="R1851" s="40" t="str">
        <f t="shared" si="5"/>
        <v/>
      </c>
    </row>
    <row r="1852" ht="14.25" customHeight="1" spans="1:18">
      <c r="A1852" s="30" t="s">
        <v>1860</v>
      </c>
      <c r="B1852" s="17">
        <v>1301</v>
      </c>
      <c r="C1852" s="17" t="s">
        <v>57</v>
      </c>
      <c r="D1852" s="17" t="s">
        <v>36</v>
      </c>
      <c r="E1852" s="17" t="s">
        <v>60</v>
      </c>
      <c r="F1852" s="31" t="str">
        <f>VLOOKUP(G1852,'Policy Type'!$A:$B,2,FALSE)</f>
        <v>P&amp;C</v>
      </c>
      <c r="G1852" s="17" t="s">
        <v>55</v>
      </c>
      <c r="H1852" s="32">
        <v>45288</v>
      </c>
      <c r="I1852" s="32">
        <v>45653</v>
      </c>
      <c r="J1852" s="34">
        <v>130508</v>
      </c>
      <c r="K1852" s="34">
        <f t="shared" si="488"/>
        <v>23491.44</v>
      </c>
      <c r="L1852" s="34">
        <f t="shared" si="489"/>
        <v>153999.44</v>
      </c>
      <c r="M1852" s="17">
        <f t="shared" si="498"/>
        <v>30799.888</v>
      </c>
      <c r="N1852" s="17" t="s">
        <v>52</v>
      </c>
      <c r="O1852" s="35" t="s">
        <v>53</v>
      </c>
      <c r="P1852" s="36" t="str">
        <f t="shared" si="490"/>
        <v>Old Client</v>
      </c>
      <c r="Q1852" s="39" t="str">
        <f t="shared" si="4"/>
        <v>Yes</v>
      </c>
      <c r="R1852" s="40" t="str">
        <f t="shared" si="5"/>
        <v>Cross-Sold</v>
      </c>
    </row>
    <row r="1853" ht="14.25" customHeight="1" spans="1:18">
      <c r="A1853" s="30" t="s">
        <v>1861</v>
      </c>
      <c r="B1853" s="17">
        <v>1301</v>
      </c>
      <c r="C1853" s="17" t="s">
        <v>46</v>
      </c>
      <c r="D1853" s="17" t="s">
        <v>88</v>
      </c>
      <c r="E1853" s="17" t="s">
        <v>37</v>
      </c>
      <c r="F1853" s="31" t="str">
        <f>VLOOKUP(G1853,'Policy Type'!$A:$B,2,FALSE)</f>
        <v>Others</v>
      </c>
      <c r="G1853" s="17" t="s">
        <v>126</v>
      </c>
      <c r="H1853" s="32">
        <v>45284</v>
      </c>
      <c r="I1853" s="32">
        <v>45649</v>
      </c>
      <c r="J1853" s="34">
        <v>3813100</v>
      </c>
      <c r="K1853" s="34">
        <f t="shared" si="488"/>
        <v>686358</v>
      </c>
      <c r="L1853" s="34">
        <f t="shared" si="489"/>
        <v>4499458</v>
      </c>
      <c r="M1853" s="17">
        <f>L1853*0.05</f>
        <v>224972.9</v>
      </c>
      <c r="N1853" s="17" t="s">
        <v>39</v>
      </c>
      <c r="O1853" s="35" t="s">
        <v>53</v>
      </c>
      <c r="P1853" s="36" t="str">
        <f t="shared" si="490"/>
        <v>Old Client</v>
      </c>
      <c r="Q1853" s="39" t="str">
        <f t="shared" si="4"/>
        <v>Yes</v>
      </c>
      <c r="R1853" s="40" t="str">
        <f t="shared" si="5"/>
        <v>Cross-Sold</v>
      </c>
    </row>
    <row r="1854" ht="14.25" customHeight="1" spans="1:18">
      <c r="A1854" s="30" t="s">
        <v>1862</v>
      </c>
      <c r="B1854" s="17">
        <v>1053</v>
      </c>
      <c r="C1854" s="17" t="s">
        <v>42</v>
      </c>
      <c r="D1854" s="17" t="s">
        <v>36</v>
      </c>
      <c r="E1854" s="17" t="s">
        <v>37</v>
      </c>
      <c r="F1854" s="31" t="str">
        <f>VLOOKUP(G1854,'Policy Type'!$A:$B,2,FALSE)</f>
        <v>P&amp;C</v>
      </c>
      <c r="G1854" s="17" t="s">
        <v>44</v>
      </c>
      <c r="H1854" s="32">
        <v>45284</v>
      </c>
      <c r="I1854" s="32">
        <v>45649</v>
      </c>
      <c r="J1854" s="34">
        <v>914500</v>
      </c>
      <c r="K1854" s="34">
        <f t="shared" si="488"/>
        <v>164610</v>
      </c>
      <c r="L1854" s="34">
        <f t="shared" si="489"/>
        <v>1079110</v>
      </c>
      <c r="M1854" s="17">
        <f t="shared" ref="M1854:M1855" si="499">L1854*0.2</f>
        <v>215822</v>
      </c>
      <c r="N1854" s="17" t="s">
        <v>39</v>
      </c>
      <c r="O1854" s="35" t="s">
        <v>53</v>
      </c>
      <c r="P1854" s="36" t="str">
        <f t="shared" si="490"/>
        <v>Old Client</v>
      </c>
      <c r="Q1854" s="39" t="str">
        <f t="shared" si="4"/>
        <v>Yes</v>
      </c>
      <c r="R1854" s="40" t="str">
        <f t="shared" si="5"/>
        <v>Cross-Sold</v>
      </c>
    </row>
    <row r="1855" ht="14.25" customHeight="1" spans="1:18">
      <c r="A1855" s="30" t="s">
        <v>1863</v>
      </c>
      <c r="B1855" s="17">
        <v>15</v>
      </c>
      <c r="C1855" s="17" t="s">
        <v>57</v>
      </c>
      <c r="D1855" s="17" t="s">
        <v>36</v>
      </c>
      <c r="E1855" s="17" t="s">
        <v>37</v>
      </c>
      <c r="F1855" s="31" t="str">
        <f>VLOOKUP(G1855,'Policy Type'!$A:$B,2,FALSE)</f>
        <v>Liability</v>
      </c>
      <c r="G1855" s="17" t="s">
        <v>402</v>
      </c>
      <c r="H1855" s="32">
        <v>45284</v>
      </c>
      <c r="I1855" s="32">
        <v>45649</v>
      </c>
      <c r="J1855" s="34">
        <v>177000</v>
      </c>
      <c r="K1855" s="34">
        <f t="shared" si="488"/>
        <v>31860</v>
      </c>
      <c r="L1855" s="34">
        <f t="shared" si="489"/>
        <v>208860</v>
      </c>
      <c r="M1855" s="17">
        <f t="shared" si="499"/>
        <v>41772</v>
      </c>
      <c r="N1855" s="17" t="s">
        <v>39</v>
      </c>
      <c r="O1855" s="35" t="s">
        <v>53</v>
      </c>
      <c r="P1855" s="36" t="str">
        <f t="shared" si="490"/>
        <v>Old Client</v>
      </c>
      <c r="Q1855" s="39" t="str">
        <f t="shared" si="4"/>
        <v>Yes</v>
      </c>
      <c r="R1855" s="40" t="str">
        <f t="shared" si="5"/>
        <v/>
      </c>
    </row>
    <row r="1856" ht="14.25" customHeight="1" spans="1:18">
      <c r="A1856" s="30" t="s">
        <v>1864</v>
      </c>
      <c r="B1856" s="17">
        <v>15</v>
      </c>
      <c r="C1856" s="17" t="s">
        <v>42</v>
      </c>
      <c r="D1856" s="17" t="s">
        <v>36</v>
      </c>
      <c r="E1856" s="17" t="s">
        <v>132</v>
      </c>
      <c r="F1856" s="31" t="str">
        <f>VLOOKUP(G1856,'Policy Type'!$A:$B,2,FALSE)</f>
        <v>Others</v>
      </c>
      <c r="G1856" s="17" t="s">
        <v>154</v>
      </c>
      <c r="H1856" s="32">
        <v>45291</v>
      </c>
      <c r="I1856" s="32">
        <v>45656</v>
      </c>
      <c r="J1856" s="34">
        <v>2388100</v>
      </c>
      <c r="K1856" s="34">
        <f t="shared" si="488"/>
        <v>429858</v>
      </c>
      <c r="L1856" s="34">
        <f t="shared" si="489"/>
        <v>2817958</v>
      </c>
      <c r="M1856" s="17">
        <f>L1856*0.15</f>
        <v>422693.7</v>
      </c>
      <c r="N1856" s="17" t="s">
        <v>52</v>
      </c>
      <c r="O1856" s="35" t="s">
        <v>40</v>
      </c>
      <c r="P1856" s="36" t="str">
        <f t="shared" si="490"/>
        <v>Old Client</v>
      </c>
      <c r="Q1856" s="39" t="str">
        <f t="shared" si="4"/>
        <v>Yes</v>
      </c>
      <c r="R1856" s="40" t="str">
        <f t="shared" si="5"/>
        <v>Cross-Sold</v>
      </c>
    </row>
    <row r="1857" ht="14.25" customHeight="1" spans="1:18">
      <c r="A1857" s="30"/>
      <c r="B1857" s="17"/>
      <c r="C1857" s="17"/>
      <c r="D1857" s="17"/>
      <c r="E1857" s="17"/>
      <c r="F1857" s="31"/>
      <c r="G1857" s="17"/>
      <c r="H1857" s="32"/>
      <c r="I1857" s="32"/>
      <c r="J1857" s="34"/>
      <c r="K1857" s="34"/>
      <c r="L1857" s="17"/>
      <c r="M1857" s="17"/>
      <c r="N1857" s="17" t="s">
        <v>39</v>
      </c>
      <c r="O1857" s="35" t="s">
        <v>277</v>
      </c>
      <c r="P1857" s="36"/>
      <c r="Q1857" s="39" t="str">
        <f t="shared" si="4"/>
        <v>No</v>
      </c>
      <c r="R1857" s="40" t="str">
        <f t="shared" si="5"/>
        <v/>
      </c>
    </row>
    <row r="1858" ht="14.25" customHeight="1" spans="1:18">
      <c r="A1858" s="30"/>
      <c r="B1858" s="17"/>
      <c r="C1858" s="17"/>
      <c r="D1858" s="17"/>
      <c r="E1858" s="17"/>
      <c r="F1858" s="31"/>
      <c r="G1858" s="17"/>
      <c r="H1858" s="32"/>
      <c r="I1858" s="32"/>
      <c r="J1858" s="34"/>
      <c r="K1858" s="34"/>
      <c r="L1858" s="17"/>
      <c r="M1858" s="17"/>
      <c r="N1858" s="17" t="s">
        <v>39</v>
      </c>
      <c r="O1858" s="35" t="s">
        <v>277</v>
      </c>
      <c r="P1858" s="36"/>
      <c r="Q1858" s="39" t="str">
        <f t="shared" si="4"/>
        <v>No</v>
      </c>
      <c r="R1858" s="40" t="str">
        <f t="shared" si="5"/>
        <v/>
      </c>
    </row>
    <row r="1859" ht="14.25" customHeight="1" spans="1:18">
      <c r="A1859" s="30"/>
      <c r="B1859" s="17"/>
      <c r="C1859" s="17"/>
      <c r="D1859" s="17"/>
      <c r="E1859" s="17"/>
      <c r="F1859" s="31"/>
      <c r="G1859" s="17"/>
      <c r="H1859" s="32"/>
      <c r="I1859" s="32"/>
      <c r="J1859" s="34"/>
      <c r="K1859" s="34"/>
      <c r="L1859" s="17"/>
      <c r="M1859" s="17"/>
      <c r="N1859" s="17" t="s">
        <v>39</v>
      </c>
      <c r="O1859" s="35" t="s">
        <v>277</v>
      </c>
      <c r="P1859" s="36"/>
      <c r="Q1859" s="39" t="str">
        <f t="shared" si="4"/>
        <v>No</v>
      </c>
      <c r="R1859" s="40" t="str">
        <f t="shared" si="5"/>
        <v/>
      </c>
    </row>
    <row r="1860" ht="14.25" customHeight="1" spans="1:18">
      <c r="A1860" s="30"/>
      <c r="B1860" s="17"/>
      <c r="C1860" s="17"/>
      <c r="D1860" s="17"/>
      <c r="E1860" s="17"/>
      <c r="F1860" s="31"/>
      <c r="G1860" s="17"/>
      <c r="H1860" s="32"/>
      <c r="I1860" s="32"/>
      <c r="J1860" s="34"/>
      <c r="K1860" s="34"/>
      <c r="L1860" s="17"/>
      <c r="M1860" s="17"/>
      <c r="N1860" s="17" t="s">
        <v>39</v>
      </c>
      <c r="O1860" s="35" t="s">
        <v>277</v>
      </c>
      <c r="P1860" s="36"/>
      <c r="Q1860" s="39" t="str">
        <f t="shared" si="4"/>
        <v>No</v>
      </c>
      <c r="R1860" s="40" t="str">
        <f t="shared" si="5"/>
        <v/>
      </c>
    </row>
    <row r="1861" ht="14.25" customHeight="1" spans="1:18">
      <c r="A1861" s="30"/>
      <c r="B1861" s="17"/>
      <c r="C1861" s="17"/>
      <c r="D1861" s="17"/>
      <c r="E1861" s="17"/>
      <c r="F1861" s="31"/>
      <c r="G1861" s="17"/>
      <c r="H1861" s="32"/>
      <c r="I1861" s="32"/>
      <c r="J1861" s="34"/>
      <c r="K1861" s="34"/>
      <c r="L1861" s="17"/>
      <c r="M1861" s="17"/>
      <c r="N1861" s="17" t="s">
        <v>39</v>
      </c>
      <c r="O1861" s="35" t="s">
        <v>277</v>
      </c>
      <c r="P1861" s="36"/>
      <c r="Q1861" s="39" t="str">
        <f t="shared" si="4"/>
        <v>No</v>
      </c>
      <c r="R1861" s="40" t="str">
        <f t="shared" si="5"/>
        <v/>
      </c>
    </row>
    <row r="1862" ht="14.25" customHeight="1" spans="1:18">
      <c r="A1862" s="30" t="s">
        <v>1865</v>
      </c>
      <c r="B1862" s="17">
        <v>69</v>
      </c>
      <c r="C1862" s="17" t="s">
        <v>46</v>
      </c>
      <c r="D1862" s="17" t="s">
        <v>66</v>
      </c>
      <c r="E1862" s="17" t="s">
        <v>103</v>
      </c>
      <c r="F1862" s="31" t="str">
        <f>VLOOKUP(G1862,'Policy Type'!$A:$B,2,FALSE)</f>
        <v>P&amp;C</v>
      </c>
      <c r="G1862" s="17" t="s">
        <v>68</v>
      </c>
      <c r="H1862" s="32">
        <v>45288</v>
      </c>
      <c r="I1862" s="32">
        <v>45653</v>
      </c>
      <c r="J1862" s="34">
        <v>1394642</v>
      </c>
      <c r="K1862" s="34">
        <f t="shared" ref="K1862:K1877" si="500">J1862*0.18</f>
        <v>251035.56</v>
      </c>
      <c r="L1862" s="34">
        <f t="shared" ref="L1862:L1877" si="501">J1862+K1862</f>
        <v>1645677.56</v>
      </c>
      <c r="M1862" s="17">
        <f>L1862*0.05</f>
        <v>82283.878</v>
      </c>
      <c r="N1862" s="17" t="s">
        <v>39</v>
      </c>
      <c r="O1862" s="35" t="s">
        <v>40</v>
      </c>
      <c r="P1862" s="36" t="str">
        <f t="shared" ref="P1862:P1877" si="502">IF(COUNTIF(B:B,B1862)=1,"New Client","Old Client")</f>
        <v>Old Client</v>
      </c>
      <c r="Q1862" s="39" t="str">
        <f t="shared" si="4"/>
        <v>Yes</v>
      </c>
      <c r="R1862" s="40" t="str">
        <f t="shared" si="5"/>
        <v>Cross-Sold</v>
      </c>
    </row>
    <row r="1863" ht="14.25" customHeight="1" spans="1:18">
      <c r="A1863" s="30" t="s">
        <v>1866</v>
      </c>
      <c r="B1863" s="17">
        <v>134</v>
      </c>
      <c r="C1863" s="17" t="s">
        <v>57</v>
      </c>
      <c r="D1863" s="17" t="s">
        <v>36</v>
      </c>
      <c r="E1863" s="17" t="s">
        <v>37</v>
      </c>
      <c r="F1863" s="31" t="str">
        <f>VLOOKUP(G1863,'Policy Type'!$A:$B,2,FALSE)</f>
        <v>Liability</v>
      </c>
      <c r="G1863" s="17" t="s">
        <v>38</v>
      </c>
      <c r="H1863" s="32">
        <v>45286</v>
      </c>
      <c r="I1863" s="32">
        <v>45651</v>
      </c>
      <c r="J1863" s="34">
        <v>755300</v>
      </c>
      <c r="K1863" s="34">
        <f t="shared" si="500"/>
        <v>135954</v>
      </c>
      <c r="L1863" s="34">
        <f t="shared" si="501"/>
        <v>891254</v>
      </c>
      <c r="M1863" s="17">
        <f t="shared" ref="M1863:M1864" si="503">L1863*0.2</f>
        <v>178250.8</v>
      </c>
      <c r="N1863" s="17" t="s">
        <v>39</v>
      </c>
      <c r="O1863" s="35" t="s">
        <v>49</v>
      </c>
      <c r="P1863" s="36" t="str">
        <f t="shared" si="502"/>
        <v>Old Client</v>
      </c>
      <c r="Q1863" s="39" t="str">
        <f t="shared" si="4"/>
        <v>Yes</v>
      </c>
      <c r="R1863" s="40" t="str">
        <f t="shared" si="5"/>
        <v/>
      </c>
    </row>
    <row r="1864" ht="14.25" customHeight="1" spans="1:18">
      <c r="A1864" s="30" t="s">
        <v>1867</v>
      </c>
      <c r="B1864" s="17">
        <v>841</v>
      </c>
      <c r="C1864" s="17" t="s">
        <v>35</v>
      </c>
      <c r="D1864" s="17" t="s">
        <v>36</v>
      </c>
      <c r="E1864" s="17" t="s">
        <v>84</v>
      </c>
      <c r="F1864" s="31" t="str">
        <f>VLOOKUP(G1864,'Policy Type'!$A:$B,2,FALSE)</f>
        <v>Liability</v>
      </c>
      <c r="G1864" s="17" t="s">
        <v>86</v>
      </c>
      <c r="H1864" s="32">
        <v>45286</v>
      </c>
      <c r="I1864" s="32">
        <v>45651</v>
      </c>
      <c r="J1864" s="34">
        <v>1416000</v>
      </c>
      <c r="K1864" s="34">
        <f t="shared" si="500"/>
        <v>254880</v>
      </c>
      <c r="L1864" s="34">
        <f t="shared" si="501"/>
        <v>1670880</v>
      </c>
      <c r="M1864" s="17">
        <f t="shared" si="503"/>
        <v>334176</v>
      </c>
      <c r="N1864" s="17" t="s">
        <v>39</v>
      </c>
      <c r="O1864" s="35" t="s">
        <v>49</v>
      </c>
      <c r="P1864" s="36" t="str">
        <f t="shared" si="502"/>
        <v>Old Client</v>
      </c>
      <c r="Q1864" s="39" t="str">
        <f t="shared" si="4"/>
        <v>Yes</v>
      </c>
      <c r="R1864" s="40" t="str">
        <f t="shared" si="5"/>
        <v/>
      </c>
    </row>
    <row r="1865" ht="14.25" customHeight="1" spans="1:18">
      <c r="A1865" s="30" t="s">
        <v>1868</v>
      </c>
      <c r="B1865" s="17">
        <v>1303</v>
      </c>
      <c r="C1865" s="17" t="s">
        <v>35</v>
      </c>
      <c r="D1865" s="17" t="s">
        <v>36</v>
      </c>
      <c r="E1865" s="17" t="s">
        <v>37</v>
      </c>
      <c r="F1865" s="31" t="str">
        <f>VLOOKUP(G1865,'Policy Type'!$A:$B,2,FALSE)</f>
        <v>Others</v>
      </c>
      <c r="G1865" s="17" t="s">
        <v>111</v>
      </c>
      <c r="H1865" s="32">
        <v>45297</v>
      </c>
      <c r="I1865" s="32">
        <v>45315</v>
      </c>
      <c r="J1865" s="34">
        <v>198900</v>
      </c>
      <c r="K1865" s="34">
        <f t="shared" si="500"/>
        <v>35802</v>
      </c>
      <c r="L1865" s="34">
        <f t="shared" si="501"/>
        <v>234702</v>
      </c>
      <c r="M1865" s="17">
        <f>L1865*0.15</f>
        <v>35205.3</v>
      </c>
      <c r="N1865" s="17" t="s">
        <v>52</v>
      </c>
      <c r="O1865" s="35" t="s">
        <v>49</v>
      </c>
      <c r="P1865" s="36" t="str">
        <f t="shared" si="502"/>
        <v>New Client</v>
      </c>
      <c r="Q1865" s="39" t="str">
        <f t="shared" si="4"/>
        <v>No</v>
      </c>
      <c r="R1865" s="40" t="str">
        <f t="shared" si="5"/>
        <v/>
      </c>
    </row>
    <row r="1866" ht="14.25" customHeight="1" spans="1:18">
      <c r="A1866" s="30" t="s">
        <v>1869</v>
      </c>
      <c r="B1866" s="17">
        <v>1304</v>
      </c>
      <c r="C1866" s="17" t="s">
        <v>46</v>
      </c>
      <c r="D1866" s="17" t="s">
        <v>66</v>
      </c>
      <c r="E1866" s="17" t="s">
        <v>37</v>
      </c>
      <c r="F1866" s="31" t="str">
        <f>VLOOKUP(G1866,'Policy Type'!$A:$B,2,FALSE)</f>
        <v>Others</v>
      </c>
      <c r="G1866" s="17" t="s">
        <v>111</v>
      </c>
      <c r="H1866" s="32">
        <v>45297</v>
      </c>
      <c r="I1866" s="32">
        <v>45315</v>
      </c>
      <c r="J1866" s="34">
        <v>179000</v>
      </c>
      <c r="K1866" s="34">
        <f t="shared" si="500"/>
        <v>32220</v>
      </c>
      <c r="L1866" s="34">
        <f t="shared" si="501"/>
        <v>211220</v>
      </c>
      <c r="M1866" s="17">
        <f t="shared" ref="M1866:M1867" si="504">L1866*0.05</f>
        <v>10561</v>
      </c>
      <c r="N1866" s="17" t="s">
        <v>52</v>
      </c>
      <c r="O1866" s="35" t="s">
        <v>49</v>
      </c>
      <c r="P1866" s="36" t="str">
        <f t="shared" si="502"/>
        <v>New Client</v>
      </c>
      <c r="Q1866" s="39" t="str">
        <f t="shared" si="4"/>
        <v>No</v>
      </c>
      <c r="R1866" s="40" t="str">
        <f t="shared" si="5"/>
        <v/>
      </c>
    </row>
    <row r="1867" ht="14.25" customHeight="1" spans="1:18">
      <c r="A1867" s="30" t="s">
        <v>1870</v>
      </c>
      <c r="B1867" s="17">
        <v>406</v>
      </c>
      <c r="C1867" s="17" t="s">
        <v>46</v>
      </c>
      <c r="D1867" s="17" t="s">
        <v>76</v>
      </c>
      <c r="E1867" s="17" t="s">
        <v>763</v>
      </c>
      <c r="F1867" s="31" t="str">
        <f>VLOOKUP(G1867,'Policy Type'!$A:$B,2,FALSE)</f>
        <v>Others</v>
      </c>
      <c r="G1867" s="17" t="s">
        <v>197</v>
      </c>
      <c r="H1867" s="32">
        <v>45287</v>
      </c>
      <c r="I1867" s="32">
        <v>45652</v>
      </c>
      <c r="J1867" s="34">
        <v>13874300</v>
      </c>
      <c r="K1867" s="34">
        <f t="shared" si="500"/>
        <v>2497374</v>
      </c>
      <c r="L1867" s="34">
        <f t="shared" si="501"/>
        <v>16371674</v>
      </c>
      <c r="M1867" s="17">
        <f t="shared" si="504"/>
        <v>818583.7</v>
      </c>
      <c r="N1867" s="17" t="s">
        <v>39</v>
      </c>
      <c r="O1867" s="35" t="s">
        <v>53</v>
      </c>
      <c r="P1867" s="36" t="str">
        <f t="shared" si="502"/>
        <v>Old Client</v>
      </c>
      <c r="Q1867" s="39" t="str">
        <f t="shared" si="4"/>
        <v>No</v>
      </c>
      <c r="R1867" s="40" t="str">
        <f t="shared" si="5"/>
        <v/>
      </c>
    </row>
    <row r="1868" ht="14.25" customHeight="1" spans="1:18">
      <c r="A1868" s="30" t="s">
        <v>1871</v>
      </c>
      <c r="B1868" s="17">
        <v>1305</v>
      </c>
      <c r="C1868" s="17" t="s">
        <v>42</v>
      </c>
      <c r="D1868" s="17" t="s">
        <v>36</v>
      </c>
      <c r="E1868" s="17" t="s">
        <v>763</v>
      </c>
      <c r="F1868" s="31" t="str">
        <f>VLOOKUP(G1868,'Policy Type'!$A:$B,2,FALSE)</f>
        <v>Others</v>
      </c>
      <c r="G1868" s="17" t="s">
        <v>1093</v>
      </c>
      <c r="H1868" s="32">
        <v>45287</v>
      </c>
      <c r="I1868" s="32">
        <v>45652</v>
      </c>
      <c r="J1868" s="34">
        <v>10284100</v>
      </c>
      <c r="K1868" s="34">
        <f t="shared" si="500"/>
        <v>1851138</v>
      </c>
      <c r="L1868" s="34">
        <f t="shared" si="501"/>
        <v>12135238</v>
      </c>
      <c r="M1868" s="17">
        <f>L1868*0.15</f>
        <v>1820285.7</v>
      </c>
      <c r="N1868" s="17" t="s">
        <v>39</v>
      </c>
      <c r="O1868" s="35" t="s">
        <v>53</v>
      </c>
      <c r="P1868" s="36" t="str">
        <f t="shared" si="502"/>
        <v>Old Client</v>
      </c>
      <c r="Q1868" s="39" t="str">
        <f t="shared" si="4"/>
        <v>No</v>
      </c>
      <c r="R1868" s="40" t="str">
        <f t="shared" si="5"/>
        <v/>
      </c>
    </row>
    <row r="1869" ht="14.25" customHeight="1" spans="1:18">
      <c r="A1869" s="30" t="s">
        <v>1872</v>
      </c>
      <c r="B1869" s="17">
        <v>59</v>
      </c>
      <c r="C1869" s="17" t="s">
        <v>46</v>
      </c>
      <c r="D1869" s="17" t="s">
        <v>66</v>
      </c>
      <c r="E1869" s="17" t="s">
        <v>132</v>
      </c>
      <c r="F1869" s="31" t="str">
        <f>VLOOKUP(G1869,'Policy Type'!$A:$B,2,FALSE)</f>
        <v>Others</v>
      </c>
      <c r="G1869" s="17" t="s">
        <v>437</v>
      </c>
      <c r="H1869" s="32">
        <v>45286</v>
      </c>
      <c r="I1869" s="32">
        <v>45651</v>
      </c>
      <c r="J1869" s="34">
        <v>3502200</v>
      </c>
      <c r="K1869" s="34">
        <f t="shared" si="500"/>
        <v>630396</v>
      </c>
      <c r="L1869" s="34">
        <f t="shared" si="501"/>
        <v>4132596</v>
      </c>
      <c r="M1869" s="17">
        <f t="shared" ref="M1869:M1870" si="505">L1869*0.05</f>
        <v>206629.8</v>
      </c>
      <c r="N1869" s="17" t="s">
        <v>52</v>
      </c>
      <c r="O1869" s="35" t="s">
        <v>49</v>
      </c>
      <c r="P1869" s="36" t="str">
        <f t="shared" si="502"/>
        <v>Old Client</v>
      </c>
      <c r="Q1869" s="39" t="str">
        <f t="shared" si="4"/>
        <v>Yes</v>
      </c>
      <c r="R1869" s="40" t="str">
        <f t="shared" si="5"/>
        <v>Cross-Sold</v>
      </c>
    </row>
    <row r="1870" ht="14.25" customHeight="1" spans="1:18">
      <c r="A1870" s="30" t="s">
        <v>1873</v>
      </c>
      <c r="B1870" s="17">
        <v>59</v>
      </c>
      <c r="C1870" s="17" t="s">
        <v>46</v>
      </c>
      <c r="D1870" s="17" t="s">
        <v>88</v>
      </c>
      <c r="E1870" s="17" t="s">
        <v>43</v>
      </c>
      <c r="F1870" s="31" t="str">
        <f>VLOOKUP(G1870,'Policy Type'!$A:$B,2,FALSE)</f>
        <v>Others</v>
      </c>
      <c r="G1870" s="17" t="s">
        <v>168</v>
      </c>
      <c r="H1870" s="32">
        <v>45302</v>
      </c>
      <c r="I1870" s="32">
        <v>45667</v>
      </c>
      <c r="J1870" s="34">
        <v>65100</v>
      </c>
      <c r="K1870" s="34">
        <f t="shared" si="500"/>
        <v>11718</v>
      </c>
      <c r="L1870" s="34">
        <f t="shared" si="501"/>
        <v>76818</v>
      </c>
      <c r="M1870" s="17">
        <f t="shared" si="505"/>
        <v>3840.9</v>
      </c>
      <c r="N1870" s="17" t="s">
        <v>52</v>
      </c>
      <c r="O1870" s="35" t="s">
        <v>53</v>
      </c>
      <c r="P1870" s="36" t="str">
        <f t="shared" si="502"/>
        <v>Old Client</v>
      </c>
      <c r="Q1870" s="39" t="str">
        <f t="shared" si="4"/>
        <v>Yes</v>
      </c>
      <c r="R1870" s="40" t="str">
        <f t="shared" si="5"/>
        <v>Cross-Sold</v>
      </c>
    </row>
    <row r="1871" ht="14.25" customHeight="1" spans="1:18">
      <c r="A1871" s="30" t="s">
        <v>1874</v>
      </c>
      <c r="B1871" s="17">
        <v>1306</v>
      </c>
      <c r="C1871" s="17" t="s">
        <v>57</v>
      </c>
      <c r="D1871" s="17" t="s">
        <v>36</v>
      </c>
      <c r="E1871" s="17" t="s">
        <v>78</v>
      </c>
      <c r="F1871" s="31" t="str">
        <f>VLOOKUP(G1871,'Policy Type'!$A:$B,2,FALSE)</f>
        <v>Others</v>
      </c>
      <c r="G1871" s="17" t="s">
        <v>154</v>
      </c>
      <c r="H1871" s="32">
        <v>45287</v>
      </c>
      <c r="I1871" s="32">
        <v>45652</v>
      </c>
      <c r="J1871" s="34">
        <v>1646300</v>
      </c>
      <c r="K1871" s="34">
        <f t="shared" si="500"/>
        <v>296334</v>
      </c>
      <c r="L1871" s="34">
        <f t="shared" si="501"/>
        <v>1942634</v>
      </c>
      <c r="M1871" s="17">
        <f>L1871*0.15</f>
        <v>291395.1</v>
      </c>
      <c r="N1871" s="17" t="s">
        <v>52</v>
      </c>
      <c r="O1871" s="35" t="s">
        <v>40</v>
      </c>
      <c r="P1871" s="36" t="str">
        <f t="shared" si="502"/>
        <v>New Client</v>
      </c>
      <c r="Q1871" s="39" t="str">
        <f t="shared" si="4"/>
        <v>No</v>
      </c>
      <c r="R1871" s="40" t="str">
        <f t="shared" si="5"/>
        <v/>
      </c>
    </row>
    <row r="1872" ht="14.25" customHeight="1" spans="1:18">
      <c r="A1872" s="30" t="s">
        <v>1875</v>
      </c>
      <c r="B1872" s="17">
        <v>1307</v>
      </c>
      <c r="C1872" s="17" t="s">
        <v>46</v>
      </c>
      <c r="D1872" s="17" t="s">
        <v>66</v>
      </c>
      <c r="E1872" s="17" t="s">
        <v>43</v>
      </c>
      <c r="F1872" s="31" t="str">
        <f>VLOOKUP(G1872,'Policy Type'!$A:$B,2,FALSE)</f>
        <v>Others</v>
      </c>
      <c r="G1872" s="17" t="s">
        <v>160</v>
      </c>
      <c r="H1872" s="32">
        <v>45290</v>
      </c>
      <c r="I1872" s="32">
        <v>45655</v>
      </c>
      <c r="J1872" s="34">
        <v>2171200</v>
      </c>
      <c r="K1872" s="34">
        <f t="shared" si="500"/>
        <v>390816</v>
      </c>
      <c r="L1872" s="34">
        <f t="shared" si="501"/>
        <v>2562016</v>
      </c>
      <c r="M1872" s="17">
        <f t="shared" ref="M1872:M1875" si="506">L1872*0.05</f>
        <v>128100.8</v>
      </c>
      <c r="N1872" s="17" t="s">
        <v>52</v>
      </c>
      <c r="O1872" s="35" t="s">
        <v>53</v>
      </c>
      <c r="P1872" s="36" t="str">
        <f t="shared" si="502"/>
        <v>New Client</v>
      </c>
      <c r="Q1872" s="39" t="str">
        <f t="shared" si="4"/>
        <v>No</v>
      </c>
      <c r="R1872" s="40" t="str">
        <f t="shared" si="5"/>
        <v/>
      </c>
    </row>
    <row r="1873" ht="14.25" customHeight="1" spans="1:18">
      <c r="A1873" s="30" t="s">
        <v>1876</v>
      </c>
      <c r="B1873" s="17">
        <v>602</v>
      </c>
      <c r="C1873" s="17" t="s">
        <v>46</v>
      </c>
      <c r="D1873" s="17" t="s">
        <v>66</v>
      </c>
      <c r="E1873" s="17" t="s">
        <v>43</v>
      </c>
      <c r="F1873" s="31" t="str">
        <f>VLOOKUP(G1873,'Policy Type'!$A:$B,2,FALSE)</f>
        <v>Others</v>
      </c>
      <c r="G1873" s="17" t="s">
        <v>189</v>
      </c>
      <c r="H1873" s="32">
        <v>45288</v>
      </c>
      <c r="I1873" s="32">
        <v>45653</v>
      </c>
      <c r="J1873" s="34">
        <v>955500</v>
      </c>
      <c r="K1873" s="34">
        <f t="shared" si="500"/>
        <v>171990</v>
      </c>
      <c r="L1873" s="34">
        <f t="shared" si="501"/>
        <v>1127490</v>
      </c>
      <c r="M1873" s="17">
        <f t="shared" si="506"/>
        <v>56374.5</v>
      </c>
      <c r="N1873" s="17" t="s">
        <v>52</v>
      </c>
      <c r="O1873" s="35" t="s">
        <v>53</v>
      </c>
      <c r="P1873" s="36" t="str">
        <f t="shared" si="502"/>
        <v>Old Client</v>
      </c>
      <c r="Q1873" s="39" t="str">
        <f t="shared" si="4"/>
        <v>Yes</v>
      </c>
      <c r="R1873" s="40" t="str">
        <f t="shared" si="5"/>
        <v>Cross-Sold</v>
      </c>
    </row>
    <row r="1874" ht="14.25" customHeight="1" spans="1:18">
      <c r="A1874" s="30" t="s">
        <v>1877</v>
      </c>
      <c r="B1874" s="17">
        <v>1308</v>
      </c>
      <c r="C1874" s="17" t="s">
        <v>46</v>
      </c>
      <c r="D1874" s="17" t="s">
        <v>76</v>
      </c>
      <c r="E1874" s="17" t="s">
        <v>78</v>
      </c>
      <c r="F1874" s="31" t="str">
        <f>VLOOKUP(G1874,'Policy Type'!$A:$B,2,FALSE)</f>
        <v>Liability</v>
      </c>
      <c r="G1874" s="17" t="s">
        <v>536</v>
      </c>
      <c r="H1874" s="32">
        <v>45230</v>
      </c>
      <c r="I1874" s="32">
        <v>45342</v>
      </c>
      <c r="J1874" s="34">
        <v>660600</v>
      </c>
      <c r="K1874" s="34">
        <f t="shared" si="500"/>
        <v>118908</v>
      </c>
      <c r="L1874" s="34">
        <f t="shared" si="501"/>
        <v>779508</v>
      </c>
      <c r="M1874" s="17">
        <f t="shared" si="506"/>
        <v>38975.4</v>
      </c>
      <c r="N1874" s="17" t="s">
        <v>39</v>
      </c>
      <c r="O1874" s="35" t="s">
        <v>49</v>
      </c>
      <c r="P1874" s="36" t="str">
        <f t="shared" si="502"/>
        <v>Old Client</v>
      </c>
      <c r="Q1874" s="39" t="str">
        <f t="shared" si="4"/>
        <v>Yes</v>
      </c>
      <c r="R1874" s="40" t="str">
        <f t="shared" si="5"/>
        <v/>
      </c>
    </row>
    <row r="1875" ht="14.25" customHeight="1" spans="1:18">
      <c r="A1875" s="30" t="s">
        <v>1878</v>
      </c>
      <c r="B1875" s="17">
        <v>1308</v>
      </c>
      <c r="C1875" s="17" t="s">
        <v>46</v>
      </c>
      <c r="D1875" s="17" t="s">
        <v>88</v>
      </c>
      <c r="E1875" s="17" t="s">
        <v>37</v>
      </c>
      <c r="F1875" s="31" t="str">
        <f>VLOOKUP(G1875,'Policy Type'!$A:$B,2,FALSE)</f>
        <v>Liability</v>
      </c>
      <c r="G1875" s="17" t="s">
        <v>38</v>
      </c>
      <c r="H1875" s="32">
        <v>45287</v>
      </c>
      <c r="I1875" s="32">
        <v>45652</v>
      </c>
      <c r="J1875" s="34">
        <v>139400</v>
      </c>
      <c r="K1875" s="34">
        <f t="shared" si="500"/>
        <v>25092</v>
      </c>
      <c r="L1875" s="34">
        <f t="shared" si="501"/>
        <v>164492</v>
      </c>
      <c r="M1875" s="17">
        <f t="shared" si="506"/>
        <v>8224.6</v>
      </c>
      <c r="N1875" s="17" t="s">
        <v>39</v>
      </c>
      <c r="O1875" s="35" t="s">
        <v>49</v>
      </c>
      <c r="P1875" s="36" t="str">
        <f t="shared" si="502"/>
        <v>Old Client</v>
      </c>
      <c r="Q1875" s="39" t="str">
        <f t="shared" si="4"/>
        <v>Yes</v>
      </c>
      <c r="R1875" s="40" t="str">
        <f t="shared" si="5"/>
        <v/>
      </c>
    </row>
    <row r="1876" ht="14.25" customHeight="1" spans="1:18">
      <c r="A1876" s="30" t="s">
        <v>1879</v>
      </c>
      <c r="B1876" s="17">
        <v>1309</v>
      </c>
      <c r="C1876" s="17" t="s">
        <v>35</v>
      </c>
      <c r="D1876" s="17" t="s">
        <v>36</v>
      </c>
      <c r="E1876" s="17" t="s">
        <v>37</v>
      </c>
      <c r="F1876" s="31" t="str">
        <f>VLOOKUP(G1876,'Policy Type'!$A:$B,2,FALSE)</f>
        <v>Others</v>
      </c>
      <c r="G1876" s="17" t="s">
        <v>170</v>
      </c>
      <c r="H1876" s="32">
        <v>45290</v>
      </c>
      <c r="I1876" s="32">
        <v>45655</v>
      </c>
      <c r="J1876" s="34">
        <v>2555200</v>
      </c>
      <c r="K1876" s="34">
        <f t="shared" si="500"/>
        <v>459936</v>
      </c>
      <c r="L1876" s="34">
        <f t="shared" si="501"/>
        <v>3015136</v>
      </c>
      <c r="M1876" s="17">
        <f t="shared" ref="M1876:M1877" si="507">L1876*0.15</f>
        <v>452270.4</v>
      </c>
      <c r="N1876" s="17" t="s">
        <v>52</v>
      </c>
      <c r="O1876" s="35" t="s">
        <v>53</v>
      </c>
      <c r="P1876" s="36" t="str">
        <f t="shared" si="502"/>
        <v>New Client</v>
      </c>
      <c r="Q1876" s="39" t="str">
        <f t="shared" si="4"/>
        <v>No</v>
      </c>
      <c r="R1876" s="40" t="str">
        <f t="shared" si="5"/>
        <v/>
      </c>
    </row>
    <row r="1877" ht="14.25" customHeight="1" spans="1:18">
      <c r="A1877" s="30" t="s">
        <v>1880</v>
      </c>
      <c r="B1877" s="17">
        <v>1310</v>
      </c>
      <c r="C1877" s="17" t="s">
        <v>57</v>
      </c>
      <c r="D1877" s="17" t="s">
        <v>36</v>
      </c>
      <c r="E1877" s="17" t="s">
        <v>132</v>
      </c>
      <c r="F1877" s="31" t="str">
        <f>VLOOKUP(G1877,'Policy Type'!$A:$B,2,FALSE)</f>
        <v>Others</v>
      </c>
      <c r="G1877" s="17" t="s">
        <v>135</v>
      </c>
      <c r="H1877" s="32">
        <v>45287</v>
      </c>
      <c r="I1877" s="32">
        <v>45652</v>
      </c>
      <c r="J1877" s="34">
        <v>656100</v>
      </c>
      <c r="K1877" s="34">
        <f t="shared" si="500"/>
        <v>118098</v>
      </c>
      <c r="L1877" s="34">
        <f t="shared" si="501"/>
        <v>774198</v>
      </c>
      <c r="M1877" s="17">
        <f t="shared" si="507"/>
        <v>116129.7</v>
      </c>
      <c r="N1877" s="17" t="s">
        <v>39</v>
      </c>
      <c r="O1877" s="35" t="s">
        <v>49</v>
      </c>
      <c r="P1877" s="36" t="str">
        <f t="shared" si="502"/>
        <v>New Client</v>
      </c>
      <c r="Q1877" s="39" t="str">
        <f t="shared" si="4"/>
        <v>No</v>
      </c>
      <c r="R1877" s="40" t="str">
        <f t="shared" si="5"/>
        <v/>
      </c>
    </row>
    <row r="1878" ht="14.25" customHeight="1" spans="1:18">
      <c r="A1878" s="30"/>
      <c r="B1878" s="17"/>
      <c r="C1878" s="17"/>
      <c r="D1878" s="17"/>
      <c r="E1878" s="17"/>
      <c r="F1878" s="31"/>
      <c r="G1878" s="17"/>
      <c r="H1878" s="32"/>
      <c r="I1878" s="32"/>
      <c r="J1878" s="34"/>
      <c r="K1878" s="34"/>
      <c r="L1878" s="17"/>
      <c r="M1878" s="17"/>
      <c r="N1878" s="17" t="s">
        <v>39</v>
      </c>
      <c r="O1878" s="35" t="s">
        <v>277</v>
      </c>
      <c r="P1878" s="36"/>
      <c r="Q1878" s="39" t="str">
        <f t="shared" si="4"/>
        <v>No</v>
      </c>
      <c r="R1878" s="40" t="str">
        <f t="shared" si="5"/>
        <v/>
      </c>
    </row>
    <row r="1879" ht="14.25" customHeight="1" spans="1:18">
      <c r="A1879" s="30" t="s">
        <v>1881</v>
      </c>
      <c r="B1879" s="17">
        <v>1312</v>
      </c>
      <c r="C1879" s="17" t="s">
        <v>35</v>
      </c>
      <c r="D1879" s="17" t="s">
        <v>36</v>
      </c>
      <c r="E1879" s="17" t="s">
        <v>132</v>
      </c>
      <c r="F1879" s="31" t="str">
        <f>VLOOKUP(G1879,'Policy Type'!$A:$B,2,FALSE)</f>
        <v>Others</v>
      </c>
      <c r="G1879" s="17" t="s">
        <v>135</v>
      </c>
      <c r="H1879" s="32">
        <v>45286</v>
      </c>
      <c r="I1879" s="32">
        <v>45651</v>
      </c>
      <c r="J1879" s="34">
        <v>295000</v>
      </c>
      <c r="K1879" s="34">
        <f t="shared" ref="K1879:K1930" si="508">J1879*0.18</f>
        <v>53100</v>
      </c>
      <c r="L1879" s="34">
        <f t="shared" ref="L1879:L1930" si="509">J1879+K1879</f>
        <v>348100</v>
      </c>
      <c r="M1879" s="17">
        <f t="shared" ref="M1879:M1881" si="510">L1879*0.15</f>
        <v>52215</v>
      </c>
      <c r="N1879" s="17" t="s">
        <v>39</v>
      </c>
      <c r="O1879" s="35" t="s">
        <v>49</v>
      </c>
      <c r="P1879" s="36" t="str">
        <f t="shared" ref="P1879:P1930" si="511">IF(COUNTIF(B:B,B1879)=1,"New Client","Old Client")</f>
        <v>New Client</v>
      </c>
      <c r="Q1879" s="39" t="str">
        <f t="shared" si="4"/>
        <v>No</v>
      </c>
      <c r="R1879" s="40" t="str">
        <f t="shared" si="5"/>
        <v/>
      </c>
    </row>
    <row r="1880" ht="14.25" customHeight="1" spans="1:18">
      <c r="A1880" s="30" t="s">
        <v>1882</v>
      </c>
      <c r="B1880" s="17">
        <v>134</v>
      </c>
      <c r="C1880" s="17" t="s">
        <v>35</v>
      </c>
      <c r="D1880" s="17" t="s">
        <v>36</v>
      </c>
      <c r="E1880" s="17" t="s">
        <v>37</v>
      </c>
      <c r="F1880" s="31" t="str">
        <f>VLOOKUP(G1880,'Policy Type'!$A:$B,2,FALSE)</f>
        <v>Others</v>
      </c>
      <c r="G1880" s="17" t="s">
        <v>129</v>
      </c>
      <c r="H1880" s="32">
        <v>45291</v>
      </c>
      <c r="I1880" s="32">
        <v>45656</v>
      </c>
      <c r="J1880" s="34">
        <v>770000</v>
      </c>
      <c r="K1880" s="34">
        <f t="shared" si="508"/>
        <v>138600</v>
      </c>
      <c r="L1880" s="34">
        <f t="shared" si="509"/>
        <v>908600</v>
      </c>
      <c r="M1880" s="17">
        <f t="shared" si="510"/>
        <v>136290</v>
      </c>
      <c r="N1880" s="17" t="s">
        <v>39</v>
      </c>
      <c r="O1880" s="35" t="s">
        <v>53</v>
      </c>
      <c r="P1880" s="36" t="str">
        <f t="shared" si="511"/>
        <v>Old Client</v>
      </c>
      <c r="Q1880" s="39" t="str">
        <f t="shared" si="4"/>
        <v>Yes</v>
      </c>
      <c r="R1880" s="40" t="str">
        <f t="shared" si="5"/>
        <v>Cross-Sold</v>
      </c>
    </row>
    <row r="1881" ht="14.25" customHeight="1" spans="1:18">
      <c r="A1881" s="30" t="s">
        <v>1883</v>
      </c>
      <c r="B1881" s="17">
        <v>1313</v>
      </c>
      <c r="C1881" s="17" t="s">
        <v>42</v>
      </c>
      <c r="D1881" s="17" t="s">
        <v>36</v>
      </c>
      <c r="E1881" s="17" t="s">
        <v>43</v>
      </c>
      <c r="F1881" s="31" t="str">
        <f>VLOOKUP(G1881,'Policy Type'!$A:$B,2,FALSE)</f>
        <v>Others</v>
      </c>
      <c r="G1881" s="17" t="s">
        <v>189</v>
      </c>
      <c r="H1881" s="32">
        <v>45288</v>
      </c>
      <c r="I1881" s="32">
        <v>45653</v>
      </c>
      <c r="J1881" s="34">
        <v>1414800</v>
      </c>
      <c r="K1881" s="34">
        <f t="shared" si="508"/>
        <v>254664</v>
      </c>
      <c r="L1881" s="34">
        <f t="shared" si="509"/>
        <v>1669464</v>
      </c>
      <c r="M1881" s="17">
        <f t="shared" si="510"/>
        <v>250419.6</v>
      </c>
      <c r="N1881" s="17" t="s">
        <v>52</v>
      </c>
      <c r="O1881" s="35" t="s">
        <v>53</v>
      </c>
      <c r="P1881" s="36" t="str">
        <f t="shared" si="511"/>
        <v>New Client</v>
      </c>
      <c r="Q1881" s="39" t="str">
        <f t="shared" si="4"/>
        <v>No</v>
      </c>
      <c r="R1881" s="40" t="str">
        <f t="shared" si="5"/>
        <v/>
      </c>
    </row>
    <row r="1882" ht="14.25" customHeight="1" spans="1:18">
      <c r="A1882" s="30" t="s">
        <v>1884</v>
      </c>
      <c r="B1882" s="17">
        <v>61</v>
      </c>
      <c r="C1882" s="17" t="s">
        <v>46</v>
      </c>
      <c r="D1882" s="17" t="s">
        <v>47</v>
      </c>
      <c r="E1882" s="17" t="s">
        <v>60</v>
      </c>
      <c r="F1882" s="31" t="str">
        <f>VLOOKUP(G1882,'Policy Type'!$A:$B,2,FALSE)</f>
        <v>Others</v>
      </c>
      <c r="G1882" s="17" t="s">
        <v>170</v>
      </c>
      <c r="H1882" s="32">
        <v>45289</v>
      </c>
      <c r="I1882" s="32">
        <v>45654</v>
      </c>
      <c r="J1882" s="34">
        <v>4952500</v>
      </c>
      <c r="K1882" s="34">
        <f t="shared" si="508"/>
        <v>891450</v>
      </c>
      <c r="L1882" s="34">
        <f t="shared" si="509"/>
        <v>5843950</v>
      </c>
      <c r="M1882" s="17">
        <f t="shared" ref="M1882:M1883" si="512">L1882*0.05</f>
        <v>292197.5</v>
      </c>
      <c r="N1882" s="17" t="s">
        <v>52</v>
      </c>
      <c r="O1882" s="35" t="s">
        <v>53</v>
      </c>
      <c r="P1882" s="36" t="str">
        <f t="shared" si="511"/>
        <v>Old Client</v>
      </c>
      <c r="Q1882" s="39" t="str">
        <f t="shared" si="4"/>
        <v>Yes</v>
      </c>
      <c r="R1882" s="40" t="str">
        <f t="shared" si="5"/>
        <v>Cross-Sold</v>
      </c>
    </row>
    <row r="1883" ht="14.25" customHeight="1" spans="1:18">
      <c r="A1883" s="30" t="s">
        <v>1885</v>
      </c>
      <c r="B1883" s="17">
        <v>26</v>
      </c>
      <c r="C1883" s="17" t="s">
        <v>46</v>
      </c>
      <c r="D1883" s="17" t="s">
        <v>88</v>
      </c>
      <c r="E1883" s="17" t="s">
        <v>60</v>
      </c>
      <c r="F1883" s="31" t="str">
        <f>VLOOKUP(G1883,'Policy Type'!$A:$B,2,FALSE)</f>
        <v>Others</v>
      </c>
      <c r="G1883" s="17" t="s">
        <v>170</v>
      </c>
      <c r="H1883" s="32">
        <v>45289</v>
      </c>
      <c r="I1883" s="32">
        <v>45654</v>
      </c>
      <c r="J1883" s="34">
        <v>4493200</v>
      </c>
      <c r="K1883" s="34">
        <f t="shared" si="508"/>
        <v>808776</v>
      </c>
      <c r="L1883" s="34">
        <f t="shared" si="509"/>
        <v>5301976</v>
      </c>
      <c r="M1883" s="17">
        <f t="shared" si="512"/>
        <v>265098.8</v>
      </c>
      <c r="N1883" s="17" t="s">
        <v>52</v>
      </c>
      <c r="O1883" s="35" t="s">
        <v>53</v>
      </c>
      <c r="P1883" s="36" t="str">
        <f t="shared" si="511"/>
        <v>Old Client</v>
      </c>
      <c r="Q1883" s="39" t="str">
        <f t="shared" si="4"/>
        <v>No</v>
      </c>
      <c r="R1883" s="40" t="str">
        <f t="shared" si="5"/>
        <v/>
      </c>
    </row>
    <row r="1884" ht="14.25" customHeight="1" spans="1:18">
      <c r="A1884" s="30" t="s">
        <v>1886</v>
      </c>
      <c r="B1884" s="17">
        <v>26</v>
      </c>
      <c r="C1884" s="17" t="s">
        <v>35</v>
      </c>
      <c r="D1884" s="17" t="s">
        <v>36</v>
      </c>
      <c r="E1884" s="17" t="s">
        <v>60</v>
      </c>
      <c r="F1884" s="31" t="str">
        <f>VLOOKUP(G1884,'Policy Type'!$A:$B,2,FALSE)</f>
        <v>Others</v>
      </c>
      <c r="G1884" s="17" t="s">
        <v>156</v>
      </c>
      <c r="H1884" s="32">
        <v>45291</v>
      </c>
      <c r="I1884" s="32">
        <v>45656</v>
      </c>
      <c r="J1884" s="34">
        <v>109800</v>
      </c>
      <c r="K1884" s="34">
        <f t="shared" si="508"/>
        <v>19764</v>
      </c>
      <c r="L1884" s="34">
        <f t="shared" si="509"/>
        <v>129564</v>
      </c>
      <c r="M1884" s="17">
        <f t="shared" ref="M1884:M1885" si="513">L1884*0.15</f>
        <v>19434.6</v>
      </c>
      <c r="N1884" s="17" t="s">
        <v>52</v>
      </c>
      <c r="O1884" s="35" t="s">
        <v>53</v>
      </c>
      <c r="P1884" s="36" t="str">
        <f t="shared" si="511"/>
        <v>Old Client</v>
      </c>
      <c r="Q1884" s="39" t="str">
        <f t="shared" si="4"/>
        <v>No</v>
      </c>
      <c r="R1884" s="40" t="str">
        <f t="shared" si="5"/>
        <v/>
      </c>
    </row>
    <row r="1885" ht="14.25" customHeight="1" spans="1:18">
      <c r="A1885" s="30" t="s">
        <v>1887</v>
      </c>
      <c r="B1885" s="17">
        <v>1314</v>
      </c>
      <c r="C1885" s="17" t="s">
        <v>42</v>
      </c>
      <c r="D1885" s="17" t="s">
        <v>36</v>
      </c>
      <c r="E1885" s="17" t="s">
        <v>60</v>
      </c>
      <c r="F1885" s="31" t="str">
        <f>VLOOKUP(G1885,'Policy Type'!$A:$B,2,FALSE)</f>
        <v>Others</v>
      </c>
      <c r="G1885" s="17" t="s">
        <v>170</v>
      </c>
      <c r="H1885" s="32">
        <v>45290</v>
      </c>
      <c r="I1885" s="32">
        <v>45655</v>
      </c>
      <c r="J1885" s="34">
        <v>4333400</v>
      </c>
      <c r="K1885" s="34">
        <f t="shared" si="508"/>
        <v>780012</v>
      </c>
      <c r="L1885" s="34">
        <f t="shared" si="509"/>
        <v>5113412</v>
      </c>
      <c r="M1885" s="17">
        <f t="shared" si="513"/>
        <v>767011.8</v>
      </c>
      <c r="N1885" s="17" t="s">
        <v>52</v>
      </c>
      <c r="O1885" s="35" t="s">
        <v>53</v>
      </c>
      <c r="P1885" s="36" t="str">
        <f t="shared" si="511"/>
        <v>New Client</v>
      </c>
      <c r="Q1885" s="39" t="str">
        <f t="shared" si="4"/>
        <v>No</v>
      </c>
      <c r="R1885" s="40" t="str">
        <f t="shared" si="5"/>
        <v/>
      </c>
    </row>
    <row r="1886" ht="14.25" customHeight="1" spans="1:18">
      <c r="A1886" s="30" t="s">
        <v>1888</v>
      </c>
      <c r="B1886" s="17">
        <v>1315</v>
      </c>
      <c r="C1886" s="17" t="s">
        <v>46</v>
      </c>
      <c r="D1886" s="17" t="s">
        <v>66</v>
      </c>
      <c r="E1886" s="17" t="s">
        <v>43</v>
      </c>
      <c r="F1886" s="31" t="str">
        <f>VLOOKUP(G1886,'Policy Type'!$A:$B,2,FALSE)</f>
        <v>P&amp;C</v>
      </c>
      <c r="G1886" s="17" t="s">
        <v>68</v>
      </c>
      <c r="H1886" s="32">
        <v>45291</v>
      </c>
      <c r="I1886" s="32">
        <v>45656</v>
      </c>
      <c r="J1886" s="34">
        <v>1459542</v>
      </c>
      <c r="K1886" s="34">
        <f t="shared" si="508"/>
        <v>262717.56</v>
      </c>
      <c r="L1886" s="34">
        <f t="shared" si="509"/>
        <v>1722259.56</v>
      </c>
      <c r="M1886" s="17">
        <f t="shared" ref="M1886:M1887" si="514">L1886*0.05</f>
        <v>86112.978</v>
      </c>
      <c r="N1886" s="17" t="s">
        <v>39</v>
      </c>
      <c r="O1886" s="35" t="s">
        <v>53</v>
      </c>
      <c r="P1886" s="36" t="str">
        <f t="shared" si="511"/>
        <v>Old Client</v>
      </c>
      <c r="Q1886" s="39" t="str">
        <f t="shared" si="4"/>
        <v>Yes</v>
      </c>
      <c r="R1886" s="40" t="str">
        <f t="shared" si="5"/>
        <v>Cross-Sold</v>
      </c>
    </row>
    <row r="1887" ht="14.25" customHeight="1" spans="1:18">
      <c r="A1887" s="30" t="s">
        <v>1889</v>
      </c>
      <c r="B1887" s="17">
        <v>1315</v>
      </c>
      <c r="C1887" s="17" t="s">
        <v>46</v>
      </c>
      <c r="D1887" s="17" t="s">
        <v>47</v>
      </c>
      <c r="E1887" s="17" t="s">
        <v>84</v>
      </c>
      <c r="F1887" s="31" t="str">
        <f>VLOOKUP(G1887,'Policy Type'!$A:$B,2,FALSE)</f>
        <v>Liability</v>
      </c>
      <c r="G1887" s="17" t="s">
        <v>86</v>
      </c>
      <c r="H1887" s="32">
        <v>45287</v>
      </c>
      <c r="I1887" s="32">
        <v>45652</v>
      </c>
      <c r="J1887" s="34">
        <v>3186000</v>
      </c>
      <c r="K1887" s="34">
        <f t="shared" si="508"/>
        <v>573480</v>
      </c>
      <c r="L1887" s="34">
        <f t="shared" si="509"/>
        <v>3759480</v>
      </c>
      <c r="M1887" s="17">
        <f t="shared" si="514"/>
        <v>187974</v>
      </c>
      <c r="N1887" s="17" t="s">
        <v>39</v>
      </c>
      <c r="O1887" s="35" t="s">
        <v>49</v>
      </c>
      <c r="P1887" s="36" t="str">
        <f t="shared" si="511"/>
        <v>Old Client</v>
      </c>
      <c r="Q1887" s="39" t="str">
        <f t="shared" si="4"/>
        <v>Yes</v>
      </c>
      <c r="R1887" s="40" t="str">
        <f t="shared" si="5"/>
        <v/>
      </c>
    </row>
    <row r="1888" ht="14.25" customHeight="1" spans="1:18">
      <c r="A1888" s="30" t="s">
        <v>1890</v>
      </c>
      <c r="B1888" s="17">
        <v>1316</v>
      </c>
      <c r="C1888" s="17" t="s">
        <v>35</v>
      </c>
      <c r="D1888" s="17" t="s">
        <v>36</v>
      </c>
      <c r="E1888" s="17" t="s">
        <v>37</v>
      </c>
      <c r="F1888" s="31" t="str">
        <f>VLOOKUP(G1888,'Policy Type'!$A:$B,2,FALSE)</f>
        <v>Liability</v>
      </c>
      <c r="G1888" s="17" t="s">
        <v>38</v>
      </c>
      <c r="H1888" s="32">
        <v>45287</v>
      </c>
      <c r="I1888" s="32">
        <v>45652</v>
      </c>
      <c r="J1888" s="34">
        <v>392200</v>
      </c>
      <c r="K1888" s="34">
        <f t="shared" si="508"/>
        <v>70596</v>
      </c>
      <c r="L1888" s="34">
        <f t="shared" si="509"/>
        <v>462796</v>
      </c>
      <c r="M1888" s="17">
        <f>L1888*0.2</f>
        <v>92559.2</v>
      </c>
      <c r="N1888" s="17" t="s">
        <v>39</v>
      </c>
      <c r="O1888" s="35" t="s">
        <v>49</v>
      </c>
      <c r="P1888" s="36" t="str">
        <f t="shared" si="511"/>
        <v>New Client</v>
      </c>
      <c r="Q1888" s="39" t="str">
        <f t="shared" si="4"/>
        <v>Yes</v>
      </c>
      <c r="R1888" s="40" t="str">
        <f t="shared" si="5"/>
        <v/>
      </c>
    </row>
    <row r="1889" ht="14.25" customHeight="1" spans="1:18">
      <c r="A1889" s="30" t="s">
        <v>1891</v>
      </c>
      <c r="B1889" s="17">
        <v>1317</v>
      </c>
      <c r="C1889" s="17" t="s">
        <v>46</v>
      </c>
      <c r="D1889" s="17" t="s">
        <v>47</v>
      </c>
      <c r="E1889" s="17" t="s">
        <v>37</v>
      </c>
      <c r="F1889" s="31" t="str">
        <f>VLOOKUP(G1889,'Policy Type'!$A:$B,2,FALSE)</f>
        <v>Liability</v>
      </c>
      <c r="G1889" s="17" t="s">
        <v>121</v>
      </c>
      <c r="H1889" s="32">
        <v>45289</v>
      </c>
      <c r="I1889" s="32">
        <v>45654</v>
      </c>
      <c r="J1889" s="34">
        <v>1226500</v>
      </c>
      <c r="K1889" s="34">
        <f t="shared" si="508"/>
        <v>220770</v>
      </c>
      <c r="L1889" s="34">
        <f t="shared" si="509"/>
        <v>1447270</v>
      </c>
      <c r="M1889" s="17">
        <f t="shared" ref="M1889:M1893" si="515">L1889*0.05</f>
        <v>72363.5</v>
      </c>
      <c r="N1889" s="17" t="s">
        <v>39</v>
      </c>
      <c r="O1889" s="35" t="s">
        <v>53</v>
      </c>
      <c r="P1889" s="36" t="str">
        <f t="shared" si="511"/>
        <v>New Client</v>
      </c>
      <c r="Q1889" s="39" t="str">
        <f t="shared" si="4"/>
        <v>Yes</v>
      </c>
      <c r="R1889" s="40" t="str">
        <f t="shared" si="5"/>
        <v/>
      </c>
    </row>
    <row r="1890" ht="14.25" customHeight="1" spans="1:18">
      <c r="A1890" s="30" t="s">
        <v>1892</v>
      </c>
      <c r="B1890" s="17">
        <v>1008</v>
      </c>
      <c r="C1890" s="17" t="s">
        <v>46</v>
      </c>
      <c r="D1890" s="17" t="s">
        <v>76</v>
      </c>
      <c r="E1890" s="17" t="s">
        <v>84</v>
      </c>
      <c r="F1890" s="31" t="str">
        <f>VLOOKUP(G1890,'Policy Type'!$A:$B,2,FALSE)</f>
        <v>Liability</v>
      </c>
      <c r="G1890" s="17" t="s">
        <v>101</v>
      </c>
      <c r="H1890" s="32">
        <v>45288</v>
      </c>
      <c r="I1890" s="32">
        <v>45653</v>
      </c>
      <c r="J1890" s="34">
        <v>11210000</v>
      </c>
      <c r="K1890" s="34">
        <f t="shared" si="508"/>
        <v>2017800</v>
      </c>
      <c r="L1890" s="34">
        <f t="shared" si="509"/>
        <v>13227800</v>
      </c>
      <c r="M1890" s="17">
        <f t="shared" si="515"/>
        <v>661390</v>
      </c>
      <c r="N1890" s="17" t="s">
        <v>39</v>
      </c>
      <c r="O1890" s="35" t="s">
        <v>49</v>
      </c>
      <c r="P1890" s="36" t="str">
        <f t="shared" si="511"/>
        <v>Old Client</v>
      </c>
      <c r="Q1890" s="39" t="str">
        <f t="shared" si="4"/>
        <v>Yes</v>
      </c>
      <c r="R1890" s="40" t="str">
        <f t="shared" si="5"/>
        <v/>
      </c>
    </row>
    <row r="1891" ht="14.25" customHeight="1" spans="1:18">
      <c r="A1891" s="30" t="s">
        <v>1893</v>
      </c>
      <c r="B1891" s="17">
        <v>202</v>
      </c>
      <c r="C1891" s="17" t="s">
        <v>46</v>
      </c>
      <c r="D1891" s="17" t="s">
        <v>47</v>
      </c>
      <c r="E1891" s="17" t="s">
        <v>78</v>
      </c>
      <c r="F1891" s="31" t="str">
        <f>VLOOKUP(G1891,'Policy Type'!$A:$B,2,FALSE)</f>
        <v>Liability</v>
      </c>
      <c r="G1891" s="17" t="s">
        <v>94</v>
      </c>
      <c r="H1891" s="32">
        <v>45287</v>
      </c>
      <c r="I1891" s="32">
        <v>45652</v>
      </c>
      <c r="J1891" s="34">
        <v>472000</v>
      </c>
      <c r="K1891" s="34">
        <f t="shared" si="508"/>
        <v>84960</v>
      </c>
      <c r="L1891" s="34">
        <f t="shared" si="509"/>
        <v>556960</v>
      </c>
      <c r="M1891" s="17">
        <f t="shared" si="515"/>
        <v>27848</v>
      </c>
      <c r="N1891" s="17" t="s">
        <v>39</v>
      </c>
      <c r="O1891" s="35" t="s">
        <v>49</v>
      </c>
      <c r="P1891" s="36" t="str">
        <f t="shared" si="511"/>
        <v>Old Client</v>
      </c>
      <c r="Q1891" s="39" t="str">
        <f t="shared" si="4"/>
        <v>Yes</v>
      </c>
      <c r="R1891" s="40" t="str">
        <f t="shared" si="5"/>
        <v/>
      </c>
    </row>
    <row r="1892" ht="14.25" customHeight="1" spans="1:18">
      <c r="A1892" s="30" t="s">
        <v>1894</v>
      </c>
      <c r="B1892" s="17">
        <v>1319</v>
      </c>
      <c r="C1892" s="17" t="s">
        <v>46</v>
      </c>
      <c r="D1892" s="17" t="s">
        <v>88</v>
      </c>
      <c r="E1892" s="17" t="s">
        <v>43</v>
      </c>
      <c r="F1892" s="31" t="str">
        <f>VLOOKUP(G1892,'Policy Type'!$A:$B,2,FALSE)</f>
        <v>Liability</v>
      </c>
      <c r="G1892" s="17" t="s">
        <v>38</v>
      </c>
      <c r="H1892" s="32">
        <v>45286</v>
      </c>
      <c r="I1892" s="32">
        <v>45651</v>
      </c>
      <c r="J1892" s="34">
        <v>649400</v>
      </c>
      <c r="K1892" s="34">
        <f t="shared" si="508"/>
        <v>116892</v>
      </c>
      <c r="L1892" s="34">
        <f t="shared" si="509"/>
        <v>766292</v>
      </c>
      <c r="M1892" s="17">
        <f t="shared" si="515"/>
        <v>38314.6</v>
      </c>
      <c r="N1892" s="17" t="s">
        <v>39</v>
      </c>
      <c r="O1892" s="35" t="s">
        <v>49</v>
      </c>
      <c r="P1892" s="36" t="str">
        <f t="shared" si="511"/>
        <v>New Client</v>
      </c>
      <c r="Q1892" s="39" t="str">
        <f t="shared" si="4"/>
        <v>Yes</v>
      </c>
      <c r="R1892" s="40" t="str">
        <f t="shared" si="5"/>
        <v/>
      </c>
    </row>
    <row r="1893" ht="14.25" customHeight="1" spans="1:18">
      <c r="A1893" s="30" t="s">
        <v>1895</v>
      </c>
      <c r="B1893" s="17">
        <v>1318</v>
      </c>
      <c r="C1893" s="17" t="s">
        <v>46</v>
      </c>
      <c r="D1893" s="17" t="s">
        <v>76</v>
      </c>
      <c r="E1893" s="17" t="s">
        <v>780</v>
      </c>
      <c r="F1893" s="31" t="str">
        <f>VLOOKUP(G1893,'Policy Type'!$A:$B,2,FALSE)</f>
        <v>Liability</v>
      </c>
      <c r="G1893" s="17" t="s">
        <v>38</v>
      </c>
      <c r="H1893" s="32">
        <v>45286</v>
      </c>
      <c r="I1893" s="32">
        <v>45651</v>
      </c>
      <c r="J1893" s="34">
        <v>389000</v>
      </c>
      <c r="K1893" s="34">
        <f t="shared" si="508"/>
        <v>70020</v>
      </c>
      <c r="L1893" s="34">
        <f t="shared" si="509"/>
        <v>459020</v>
      </c>
      <c r="M1893" s="17">
        <f t="shared" si="515"/>
        <v>22951</v>
      </c>
      <c r="N1893" s="17" t="s">
        <v>39</v>
      </c>
      <c r="O1893" s="35" t="s">
        <v>49</v>
      </c>
      <c r="P1893" s="36" t="str">
        <f t="shared" si="511"/>
        <v>Old Client</v>
      </c>
      <c r="Q1893" s="39" t="str">
        <f t="shared" si="4"/>
        <v>Yes</v>
      </c>
      <c r="R1893" s="40" t="str">
        <f t="shared" si="5"/>
        <v/>
      </c>
    </row>
    <row r="1894" ht="14.25" customHeight="1" spans="1:18">
      <c r="A1894" s="30" t="s">
        <v>1896</v>
      </c>
      <c r="B1894" s="17">
        <v>1320</v>
      </c>
      <c r="C1894" s="17" t="s">
        <v>57</v>
      </c>
      <c r="D1894" s="17" t="s">
        <v>36</v>
      </c>
      <c r="E1894" s="17" t="s">
        <v>37</v>
      </c>
      <c r="F1894" s="31" t="str">
        <f>VLOOKUP(G1894,'Policy Type'!$A:$B,2,FALSE)</f>
        <v>Others</v>
      </c>
      <c r="G1894" s="17" t="s">
        <v>152</v>
      </c>
      <c r="H1894" s="32">
        <v>45292</v>
      </c>
      <c r="I1894" s="32">
        <v>45657</v>
      </c>
      <c r="J1894" s="34">
        <v>1094300</v>
      </c>
      <c r="K1894" s="34">
        <f t="shared" si="508"/>
        <v>196974</v>
      </c>
      <c r="L1894" s="34">
        <f t="shared" si="509"/>
        <v>1291274</v>
      </c>
      <c r="M1894" s="17">
        <f>L1894*0.15</f>
        <v>193691.1</v>
      </c>
      <c r="N1894" s="17" t="s">
        <v>52</v>
      </c>
      <c r="O1894" s="35" t="s">
        <v>53</v>
      </c>
      <c r="P1894" s="36" t="str">
        <f t="shared" si="511"/>
        <v>New Client</v>
      </c>
      <c r="Q1894" s="39" t="str">
        <f t="shared" si="4"/>
        <v>No</v>
      </c>
      <c r="R1894" s="40" t="str">
        <f t="shared" si="5"/>
        <v/>
      </c>
    </row>
    <row r="1895" ht="14.25" customHeight="1" spans="1:18">
      <c r="A1895" s="30" t="s">
        <v>1897</v>
      </c>
      <c r="B1895" s="17">
        <v>1321</v>
      </c>
      <c r="C1895" s="17" t="s">
        <v>57</v>
      </c>
      <c r="D1895" s="17" t="s">
        <v>36</v>
      </c>
      <c r="E1895" s="17" t="s">
        <v>37</v>
      </c>
      <c r="F1895" s="31" t="str">
        <f>VLOOKUP(G1895,'Policy Type'!$A:$B,2,FALSE)</f>
        <v>Liability</v>
      </c>
      <c r="G1895" s="17" t="s">
        <v>38</v>
      </c>
      <c r="H1895" s="32">
        <v>45288</v>
      </c>
      <c r="I1895" s="32">
        <v>45349</v>
      </c>
      <c r="J1895" s="34">
        <v>60200</v>
      </c>
      <c r="K1895" s="34">
        <f t="shared" si="508"/>
        <v>10836</v>
      </c>
      <c r="L1895" s="34">
        <f t="shared" si="509"/>
        <v>71036</v>
      </c>
      <c r="M1895" s="17">
        <f>L1895*0.2</f>
        <v>14207.2</v>
      </c>
      <c r="N1895" s="17" t="s">
        <v>39</v>
      </c>
      <c r="O1895" s="35" t="s">
        <v>49</v>
      </c>
      <c r="P1895" s="36" t="str">
        <f t="shared" si="511"/>
        <v>New Client</v>
      </c>
      <c r="Q1895" s="39" t="str">
        <f t="shared" si="4"/>
        <v>Yes</v>
      </c>
      <c r="R1895" s="40" t="str">
        <f t="shared" si="5"/>
        <v/>
      </c>
    </row>
    <row r="1896" ht="14.25" customHeight="1" spans="1:18">
      <c r="A1896" s="30" t="s">
        <v>1898</v>
      </c>
      <c r="B1896" s="17">
        <v>1322</v>
      </c>
      <c r="C1896" s="17" t="s">
        <v>57</v>
      </c>
      <c r="D1896" s="17" t="s">
        <v>36</v>
      </c>
      <c r="E1896" s="17" t="s">
        <v>84</v>
      </c>
      <c r="F1896" s="31" t="str">
        <f>VLOOKUP(G1896,'Policy Type'!$A:$B,2,FALSE)</f>
        <v>Others</v>
      </c>
      <c r="G1896" s="17" t="s">
        <v>1135</v>
      </c>
      <c r="H1896" s="32">
        <v>45295</v>
      </c>
      <c r="I1896" s="32">
        <v>45660</v>
      </c>
      <c r="J1896" s="34">
        <v>3648800</v>
      </c>
      <c r="K1896" s="34">
        <f t="shared" si="508"/>
        <v>656784</v>
      </c>
      <c r="L1896" s="34">
        <f t="shared" si="509"/>
        <v>4305584</v>
      </c>
      <c r="M1896" s="17">
        <f>L1896*0.15</f>
        <v>645837.6</v>
      </c>
      <c r="N1896" s="17" t="s">
        <v>52</v>
      </c>
      <c r="O1896" s="35" t="s">
        <v>53</v>
      </c>
      <c r="P1896" s="36" t="str">
        <f t="shared" si="511"/>
        <v>New Client</v>
      </c>
      <c r="Q1896" s="39" t="str">
        <f t="shared" si="4"/>
        <v>No</v>
      </c>
      <c r="R1896" s="40" t="str">
        <f t="shared" si="5"/>
        <v/>
      </c>
    </row>
    <row r="1897" ht="14.25" customHeight="1" spans="1:18">
      <c r="A1897" s="30" t="s">
        <v>1899</v>
      </c>
      <c r="B1897" s="17">
        <v>1219</v>
      </c>
      <c r="C1897" s="17" t="s">
        <v>35</v>
      </c>
      <c r="D1897" s="17" t="s">
        <v>36</v>
      </c>
      <c r="E1897" s="17" t="s">
        <v>84</v>
      </c>
      <c r="F1897" s="31" t="str">
        <f>VLOOKUP(G1897,'Policy Type'!$A:$B,2,FALSE)</f>
        <v>Liability</v>
      </c>
      <c r="G1897" s="17" t="s">
        <v>86</v>
      </c>
      <c r="H1897" s="32">
        <v>45288</v>
      </c>
      <c r="I1897" s="32">
        <v>45653</v>
      </c>
      <c r="J1897" s="34">
        <v>4484000</v>
      </c>
      <c r="K1897" s="34">
        <f t="shared" si="508"/>
        <v>807120</v>
      </c>
      <c r="L1897" s="34">
        <f t="shared" si="509"/>
        <v>5291120</v>
      </c>
      <c r="M1897" s="17">
        <f>L1897*0.2</f>
        <v>1058224</v>
      </c>
      <c r="N1897" s="17" t="s">
        <v>39</v>
      </c>
      <c r="O1897" s="35" t="s">
        <v>49</v>
      </c>
      <c r="P1897" s="36" t="str">
        <f t="shared" si="511"/>
        <v>Old Client</v>
      </c>
      <c r="Q1897" s="39" t="str">
        <f t="shared" si="4"/>
        <v>Yes</v>
      </c>
      <c r="R1897" s="40" t="str">
        <f t="shared" si="5"/>
        <v/>
      </c>
    </row>
    <row r="1898" ht="14.25" customHeight="1" spans="1:18">
      <c r="A1898" s="30" t="s">
        <v>1900</v>
      </c>
      <c r="B1898" s="17">
        <v>421</v>
      </c>
      <c r="C1898" s="17" t="s">
        <v>57</v>
      </c>
      <c r="D1898" s="17" t="s">
        <v>36</v>
      </c>
      <c r="E1898" s="17" t="s">
        <v>1632</v>
      </c>
      <c r="F1898" s="31" t="str">
        <f>VLOOKUP(G1898,'Policy Type'!$A:$B,2,FALSE)</f>
        <v>Others</v>
      </c>
      <c r="G1898" s="17" t="s">
        <v>212</v>
      </c>
      <c r="H1898" s="32">
        <v>45288</v>
      </c>
      <c r="I1898" s="32">
        <v>45653</v>
      </c>
      <c r="J1898" s="34">
        <v>4247900</v>
      </c>
      <c r="K1898" s="34">
        <f t="shared" si="508"/>
        <v>764622</v>
      </c>
      <c r="L1898" s="34">
        <f t="shared" si="509"/>
        <v>5012522</v>
      </c>
      <c r="M1898" s="17">
        <f>L1898*0.15</f>
        <v>751878.3</v>
      </c>
      <c r="N1898" s="17" t="s">
        <v>39</v>
      </c>
      <c r="O1898" s="35" t="s">
        <v>49</v>
      </c>
      <c r="P1898" s="36" t="str">
        <f t="shared" si="511"/>
        <v>Old Client</v>
      </c>
      <c r="Q1898" s="39" t="str">
        <f t="shared" si="4"/>
        <v>No</v>
      </c>
      <c r="R1898" s="40" t="str">
        <f t="shared" si="5"/>
        <v/>
      </c>
    </row>
    <row r="1899" ht="14.25" customHeight="1" spans="1:18">
      <c r="A1899" s="30" t="s">
        <v>1901</v>
      </c>
      <c r="B1899" s="17">
        <v>1323</v>
      </c>
      <c r="C1899" s="17" t="s">
        <v>46</v>
      </c>
      <c r="D1899" s="17" t="s">
        <v>66</v>
      </c>
      <c r="E1899" s="17" t="s">
        <v>60</v>
      </c>
      <c r="F1899" s="31" t="str">
        <f>VLOOKUP(G1899,'Policy Type'!$A:$B,2,FALSE)</f>
        <v>P&amp;C</v>
      </c>
      <c r="G1899" s="17" t="s">
        <v>55</v>
      </c>
      <c r="H1899" s="32">
        <v>45289</v>
      </c>
      <c r="I1899" s="32">
        <v>45654</v>
      </c>
      <c r="J1899" s="34">
        <v>106790</v>
      </c>
      <c r="K1899" s="34">
        <f t="shared" si="508"/>
        <v>19222.2</v>
      </c>
      <c r="L1899" s="34">
        <f t="shared" si="509"/>
        <v>126012.2</v>
      </c>
      <c r="M1899" s="17">
        <f>L1899*0.05</f>
        <v>6300.61</v>
      </c>
      <c r="N1899" s="17" t="s">
        <v>39</v>
      </c>
      <c r="O1899" s="35" t="s">
        <v>53</v>
      </c>
      <c r="P1899" s="36" t="str">
        <f t="shared" si="511"/>
        <v>New Client</v>
      </c>
      <c r="Q1899" s="39" t="str">
        <f t="shared" si="4"/>
        <v>No</v>
      </c>
      <c r="R1899" s="40" t="str">
        <f t="shared" si="5"/>
        <v/>
      </c>
    </row>
    <row r="1900" ht="14.25" customHeight="1" spans="1:18">
      <c r="A1900" s="30" t="s">
        <v>1902</v>
      </c>
      <c r="B1900" s="17">
        <v>1324</v>
      </c>
      <c r="C1900" s="17" t="s">
        <v>57</v>
      </c>
      <c r="D1900" s="17" t="s">
        <v>36</v>
      </c>
      <c r="E1900" s="17" t="s">
        <v>780</v>
      </c>
      <c r="F1900" s="31" t="str">
        <f>VLOOKUP(G1900,'Policy Type'!$A:$B,2,FALSE)</f>
        <v>Others</v>
      </c>
      <c r="G1900" s="17" t="s">
        <v>154</v>
      </c>
      <c r="H1900" s="32">
        <v>45292</v>
      </c>
      <c r="I1900" s="32">
        <v>45657</v>
      </c>
      <c r="J1900" s="34">
        <v>3427400</v>
      </c>
      <c r="K1900" s="34">
        <f t="shared" si="508"/>
        <v>616932</v>
      </c>
      <c r="L1900" s="34">
        <f t="shared" si="509"/>
        <v>4044332</v>
      </c>
      <c r="M1900" s="17">
        <f>L1900*0.15</f>
        <v>606649.8</v>
      </c>
      <c r="N1900" s="17" t="s">
        <v>39</v>
      </c>
      <c r="O1900" s="35" t="s">
        <v>40</v>
      </c>
      <c r="P1900" s="36" t="str">
        <f t="shared" si="511"/>
        <v>New Client</v>
      </c>
      <c r="Q1900" s="39" t="str">
        <f t="shared" si="4"/>
        <v>No</v>
      </c>
      <c r="R1900" s="40" t="str">
        <f t="shared" si="5"/>
        <v/>
      </c>
    </row>
    <row r="1901" ht="14.25" customHeight="1" spans="1:18">
      <c r="A1901" s="30" t="s">
        <v>1903</v>
      </c>
      <c r="B1901" s="17">
        <v>1164</v>
      </c>
      <c r="C1901" s="17" t="s">
        <v>57</v>
      </c>
      <c r="D1901" s="17" t="s">
        <v>36</v>
      </c>
      <c r="E1901" s="17" t="s">
        <v>37</v>
      </c>
      <c r="F1901" s="31" t="str">
        <f>VLOOKUP(G1901,'Policy Type'!$A:$B,2,FALSE)</f>
        <v>Liability</v>
      </c>
      <c r="G1901" s="17" t="s">
        <v>38</v>
      </c>
      <c r="H1901" s="32">
        <v>45288</v>
      </c>
      <c r="I1901" s="32">
        <v>45653</v>
      </c>
      <c r="J1901" s="34">
        <v>114700</v>
      </c>
      <c r="K1901" s="34">
        <f t="shared" si="508"/>
        <v>20646</v>
      </c>
      <c r="L1901" s="34">
        <f t="shared" si="509"/>
        <v>135346</v>
      </c>
      <c r="M1901" s="17">
        <f t="shared" ref="M1901:M1902" si="516">L1901*0.2</f>
        <v>27069.2</v>
      </c>
      <c r="N1901" s="17" t="s">
        <v>39</v>
      </c>
      <c r="O1901" s="35" t="s">
        <v>49</v>
      </c>
      <c r="P1901" s="36" t="str">
        <f t="shared" si="511"/>
        <v>New Client</v>
      </c>
      <c r="Q1901" s="39" t="str">
        <f t="shared" si="4"/>
        <v>Yes</v>
      </c>
      <c r="R1901" s="40" t="str">
        <f t="shared" si="5"/>
        <v/>
      </c>
    </row>
    <row r="1902" ht="14.25" customHeight="1" spans="1:18">
      <c r="A1902" s="30" t="s">
        <v>1904</v>
      </c>
      <c r="B1902" s="17">
        <v>340</v>
      </c>
      <c r="C1902" s="17" t="s">
        <v>35</v>
      </c>
      <c r="D1902" s="17" t="s">
        <v>36</v>
      </c>
      <c r="E1902" s="17" t="s">
        <v>284</v>
      </c>
      <c r="F1902" s="31" t="str">
        <f>VLOOKUP(G1902,'Policy Type'!$A:$B,2,FALSE)</f>
        <v>P&amp;C</v>
      </c>
      <c r="G1902" s="17" t="s">
        <v>44</v>
      </c>
      <c r="H1902" s="32">
        <v>45293</v>
      </c>
      <c r="I1902" s="32">
        <v>45658</v>
      </c>
      <c r="J1902" s="34">
        <v>21100</v>
      </c>
      <c r="K1902" s="34">
        <f t="shared" si="508"/>
        <v>3798</v>
      </c>
      <c r="L1902" s="34">
        <f t="shared" si="509"/>
        <v>24898</v>
      </c>
      <c r="M1902" s="17">
        <f t="shared" si="516"/>
        <v>4979.6</v>
      </c>
      <c r="N1902" s="17" t="s">
        <v>39</v>
      </c>
      <c r="O1902" s="35" t="s">
        <v>49</v>
      </c>
      <c r="P1902" s="36" t="str">
        <f t="shared" si="511"/>
        <v>Old Client</v>
      </c>
      <c r="Q1902" s="39" t="str">
        <f t="shared" si="4"/>
        <v>Yes</v>
      </c>
      <c r="R1902" s="40" t="str">
        <f t="shared" si="5"/>
        <v>Cross-Sold</v>
      </c>
    </row>
    <row r="1903" ht="14.25" customHeight="1" spans="1:18">
      <c r="A1903" s="30" t="s">
        <v>1905</v>
      </c>
      <c r="B1903" s="17">
        <v>1325</v>
      </c>
      <c r="C1903" s="17" t="s">
        <v>42</v>
      </c>
      <c r="D1903" s="17" t="s">
        <v>36</v>
      </c>
      <c r="E1903" s="17" t="s">
        <v>284</v>
      </c>
      <c r="F1903" s="31" t="str">
        <f>VLOOKUP(G1903,'Policy Type'!$A:$B,2,FALSE)</f>
        <v>Others</v>
      </c>
      <c r="G1903" s="17" t="s">
        <v>212</v>
      </c>
      <c r="H1903" s="32">
        <v>45293</v>
      </c>
      <c r="I1903" s="32">
        <v>45658</v>
      </c>
      <c r="J1903" s="34">
        <v>42600</v>
      </c>
      <c r="K1903" s="34">
        <f t="shared" si="508"/>
        <v>7668</v>
      </c>
      <c r="L1903" s="34">
        <f t="shared" si="509"/>
        <v>50268</v>
      </c>
      <c r="M1903" s="17">
        <f>L1903*0.15</f>
        <v>7540.2</v>
      </c>
      <c r="N1903" s="17" t="s">
        <v>39</v>
      </c>
      <c r="O1903" s="35" t="s">
        <v>49</v>
      </c>
      <c r="P1903" s="36" t="str">
        <f t="shared" si="511"/>
        <v>New Client</v>
      </c>
      <c r="Q1903" s="39" t="str">
        <f t="shared" si="4"/>
        <v>No</v>
      </c>
      <c r="R1903" s="40" t="str">
        <f t="shared" si="5"/>
        <v/>
      </c>
    </row>
    <row r="1904" ht="14.25" customHeight="1" spans="1:18">
      <c r="A1904" s="30" t="s">
        <v>1906</v>
      </c>
      <c r="B1904" s="17">
        <v>1326</v>
      </c>
      <c r="C1904" s="17" t="s">
        <v>42</v>
      </c>
      <c r="D1904" s="17" t="s">
        <v>36</v>
      </c>
      <c r="E1904" s="17" t="s">
        <v>78</v>
      </c>
      <c r="F1904" s="31" t="str">
        <f>VLOOKUP(G1904,'Policy Type'!$A:$B,2,FALSE)</f>
        <v>Liability</v>
      </c>
      <c r="G1904" s="17" t="s">
        <v>94</v>
      </c>
      <c r="H1904" s="32">
        <v>45288</v>
      </c>
      <c r="I1904" s="32">
        <v>45653</v>
      </c>
      <c r="J1904" s="34">
        <v>598378</v>
      </c>
      <c r="K1904" s="34">
        <f t="shared" si="508"/>
        <v>107708.04</v>
      </c>
      <c r="L1904" s="34">
        <f t="shared" si="509"/>
        <v>706086.04</v>
      </c>
      <c r="M1904" s="17">
        <f>L1904*0.2</f>
        <v>141217.208</v>
      </c>
      <c r="N1904" s="17" t="s">
        <v>39</v>
      </c>
      <c r="O1904" s="35" t="s">
        <v>49</v>
      </c>
      <c r="P1904" s="36" t="str">
        <f t="shared" si="511"/>
        <v>Old Client</v>
      </c>
      <c r="Q1904" s="39" t="str">
        <f t="shared" si="4"/>
        <v>Yes</v>
      </c>
      <c r="R1904" s="40" t="str">
        <f t="shared" si="5"/>
        <v/>
      </c>
    </row>
    <row r="1905" ht="14.25" customHeight="1" spans="1:18">
      <c r="A1905" s="30" t="s">
        <v>1907</v>
      </c>
      <c r="B1905" s="17">
        <v>1326</v>
      </c>
      <c r="C1905" s="17" t="s">
        <v>46</v>
      </c>
      <c r="D1905" s="17" t="s">
        <v>88</v>
      </c>
      <c r="E1905" s="17" t="s">
        <v>763</v>
      </c>
      <c r="F1905" s="31" t="str">
        <f>VLOOKUP(G1905,'Policy Type'!$A:$B,2,FALSE)</f>
        <v>Others</v>
      </c>
      <c r="G1905" s="17" t="s">
        <v>197</v>
      </c>
      <c r="H1905" s="32">
        <v>45289</v>
      </c>
      <c r="I1905" s="32">
        <v>45654</v>
      </c>
      <c r="J1905" s="34">
        <v>61323300</v>
      </c>
      <c r="K1905" s="34">
        <f t="shared" si="508"/>
        <v>11038194</v>
      </c>
      <c r="L1905" s="34">
        <f t="shared" si="509"/>
        <v>72361494</v>
      </c>
      <c r="M1905" s="17">
        <f>L1905*0.05</f>
        <v>3618074.7</v>
      </c>
      <c r="N1905" s="17" t="s">
        <v>39</v>
      </c>
      <c r="O1905" s="35" t="s">
        <v>53</v>
      </c>
      <c r="P1905" s="36" t="str">
        <f t="shared" si="511"/>
        <v>Old Client</v>
      </c>
      <c r="Q1905" s="39" t="str">
        <f t="shared" si="4"/>
        <v>Yes</v>
      </c>
      <c r="R1905" s="40" t="str">
        <f t="shared" si="5"/>
        <v>Cross-Sold</v>
      </c>
    </row>
    <row r="1906" ht="14.25" customHeight="1" spans="1:18">
      <c r="A1906" s="30" t="s">
        <v>1908</v>
      </c>
      <c r="B1906" s="17">
        <v>1327</v>
      </c>
      <c r="C1906" s="17" t="s">
        <v>35</v>
      </c>
      <c r="D1906" s="17" t="s">
        <v>36</v>
      </c>
      <c r="E1906" s="17" t="s">
        <v>763</v>
      </c>
      <c r="F1906" s="31" t="str">
        <f>VLOOKUP(G1906,'Policy Type'!$A:$B,2,FALSE)</f>
        <v>Others</v>
      </c>
      <c r="G1906" s="17" t="s">
        <v>1093</v>
      </c>
      <c r="H1906" s="32">
        <v>45289</v>
      </c>
      <c r="I1906" s="32">
        <v>45654</v>
      </c>
      <c r="J1906" s="34">
        <v>46676400</v>
      </c>
      <c r="K1906" s="34">
        <f t="shared" si="508"/>
        <v>8401752</v>
      </c>
      <c r="L1906" s="34">
        <f t="shared" si="509"/>
        <v>55078152</v>
      </c>
      <c r="M1906" s="17">
        <f t="shared" ref="M1906:M1908" si="517">L1906*0.15</f>
        <v>8261722.8</v>
      </c>
      <c r="N1906" s="17" t="s">
        <v>39</v>
      </c>
      <c r="O1906" s="35" t="s">
        <v>53</v>
      </c>
      <c r="P1906" s="36" t="str">
        <f t="shared" si="511"/>
        <v>New Client</v>
      </c>
      <c r="Q1906" s="39" t="str">
        <f t="shared" si="4"/>
        <v>No</v>
      </c>
      <c r="R1906" s="40" t="str">
        <f t="shared" si="5"/>
        <v/>
      </c>
    </row>
    <row r="1907" ht="14.25" customHeight="1" spans="1:18">
      <c r="A1907" s="30" t="s">
        <v>1909</v>
      </c>
      <c r="B1907" s="17">
        <v>210</v>
      </c>
      <c r="C1907" s="17" t="s">
        <v>35</v>
      </c>
      <c r="D1907" s="17" t="s">
        <v>36</v>
      </c>
      <c r="E1907" s="17" t="s">
        <v>91</v>
      </c>
      <c r="F1907" s="31" t="str">
        <f>VLOOKUP(G1907,'Policy Type'!$A:$B,2,FALSE)</f>
        <v>Others</v>
      </c>
      <c r="G1907" s="17" t="s">
        <v>791</v>
      </c>
      <c r="H1907" s="32">
        <v>45300</v>
      </c>
      <c r="I1907" s="32">
        <v>45665</v>
      </c>
      <c r="J1907" s="34">
        <v>67900</v>
      </c>
      <c r="K1907" s="34">
        <f t="shared" si="508"/>
        <v>12222</v>
      </c>
      <c r="L1907" s="34">
        <f t="shared" si="509"/>
        <v>80122</v>
      </c>
      <c r="M1907" s="17">
        <f t="shared" si="517"/>
        <v>12018.3</v>
      </c>
      <c r="N1907" s="17" t="s">
        <v>52</v>
      </c>
      <c r="O1907" s="35" t="s">
        <v>53</v>
      </c>
      <c r="P1907" s="36" t="str">
        <f t="shared" si="511"/>
        <v>Old Client</v>
      </c>
      <c r="Q1907" s="39" t="str">
        <f t="shared" si="4"/>
        <v>Yes</v>
      </c>
      <c r="R1907" s="40" t="str">
        <f t="shared" si="5"/>
        <v>Cross-Sold</v>
      </c>
    </row>
    <row r="1908" ht="14.25" customHeight="1" spans="1:18">
      <c r="A1908" s="30" t="s">
        <v>1910</v>
      </c>
      <c r="B1908" s="17">
        <v>210</v>
      </c>
      <c r="C1908" s="17" t="s">
        <v>42</v>
      </c>
      <c r="D1908" s="17" t="s">
        <v>36</v>
      </c>
      <c r="E1908" s="17" t="s">
        <v>60</v>
      </c>
      <c r="F1908" s="31" t="str">
        <f>VLOOKUP(G1908,'Policy Type'!$A:$B,2,FALSE)</f>
        <v>Others</v>
      </c>
      <c r="G1908" s="17" t="s">
        <v>170</v>
      </c>
      <c r="H1908" s="32">
        <v>45289</v>
      </c>
      <c r="I1908" s="32">
        <v>45654</v>
      </c>
      <c r="J1908" s="34">
        <v>3870900</v>
      </c>
      <c r="K1908" s="34">
        <f t="shared" si="508"/>
        <v>696762</v>
      </c>
      <c r="L1908" s="34">
        <f t="shared" si="509"/>
        <v>4567662</v>
      </c>
      <c r="M1908" s="17">
        <f t="shared" si="517"/>
        <v>685149.3</v>
      </c>
      <c r="N1908" s="17" t="s">
        <v>52</v>
      </c>
      <c r="O1908" s="35" t="s">
        <v>53</v>
      </c>
      <c r="P1908" s="36" t="str">
        <f t="shared" si="511"/>
        <v>Old Client</v>
      </c>
      <c r="Q1908" s="39" t="str">
        <f t="shared" si="4"/>
        <v>Yes</v>
      </c>
      <c r="R1908" s="40" t="str">
        <f t="shared" si="5"/>
        <v>Cross-Sold</v>
      </c>
    </row>
    <row r="1909" ht="14.25" customHeight="1" spans="1:18">
      <c r="A1909" s="30" t="s">
        <v>1911</v>
      </c>
      <c r="B1909" s="17">
        <v>1328</v>
      </c>
      <c r="C1909" s="17" t="s">
        <v>57</v>
      </c>
      <c r="D1909" s="17" t="s">
        <v>36</v>
      </c>
      <c r="E1909" s="17" t="s">
        <v>37</v>
      </c>
      <c r="F1909" s="31" t="str">
        <f>VLOOKUP(G1909,'Policy Type'!$A:$B,2,FALSE)</f>
        <v>P&amp;C</v>
      </c>
      <c r="G1909" s="17" t="s">
        <v>68</v>
      </c>
      <c r="H1909" s="32">
        <v>45292</v>
      </c>
      <c r="I1909" s="32">
        <v>45657</v>
      </c>
      <c r="J1909" s="34">
        <v>711894</v>
      </c>
      <c r="K1909" s="34">
        <f t="shared" si="508"/>
        <v>128140.92</v>
      </c>
      <c r="L1909" s="34">
        <f t="shared" si="509"/>
        <v>840034.92</v>
      </c>
      <c r="M1909" s="17">
        <f>L1909*0.2</f>
        <v>168006.984</v>
      </c>
      <c r="N1909" s="17" t="s">
        <v>52</v>
      </c>
      <c r="O1909" s="35" t="s">
        <v>53</v>
      </c>
      <c r="P1909" s="36" t="str">
        <f t="shared" si="511"/>
        <v>New Client</v>
      </c>
      <c r="Q1909" s="39" t="str">
        <f t="shared" si="4"/>
        <v>No</v>
      </c>
      <c r="R1909" s="40" t="str">
        <f t="shared" si="5"/>
        <v/>
      </c>
    </row>
    <row r="1910" ht="14.25" customHeight="1" spans="1:18">
      <c r="A1910" s="30" t="s">
        <v>1912</v>
      </c>
      <c r="B1910" s="17">
        <v>1329</v>
      </c>
      <c r="C1910" s="17" t="s">
        <v>46</v>
      </c>
      <c r="D1910" s="17" t="s">
        <v>66</v>
      </c>
      <c r="E1910" s="17" t="s">
        <v>84</v>
      </c>
      <c r="F1910" s="31" t="str">
        <f>VLOOKUP(G1910,'Policy Type'!$A:$B,2,FALSE)</f>
        <v>Liability</v>
      </c>
      <c r="G1910" s="17" t="s">
        <v>58</v>
      </c>
      <c r="H1910" s="32">
        <v>45289</v>
      </c>
      <c r="I1910" s="32">
        <v>45654</v>
      </c>
      <c r="J1910" s="34">
        <v>1770000</v>
      </c>
      <c r="K1910" s="34">
        <f t="shared" si="508"/>
        <v>318600</v>
      </c>
      <c r="L1910" s="34">
        <f t="shared" si="509"/>
        <v>2088600</v>
      </c>
      <c r="M1910" s="17">
        <f t="shared" ref="M1910:M1911" si="518">L1910*0.05</f>
        <v>104430</v>
      </c>
      <c r="N1910" s="17" t="s">
        <v>39</v>
      </c>
      <c r="O1910" s="35" t="s">
        <v>49</v>
      </c>
      <c r="P1910" s="36" t="str">
        <f t="shared" si="511"/>
        <v>New Client</v>
      </c>
      <c r="Q1910" s="39" t="str">
        <f t="shared" si="4"/>
        <v>Yes</v>
      </c>
      <c r="R1910" s="40" t="str">
        <f t="shared" si="5"/>
        <v/>
      </c>
    </row>
    <row r="1911" ht="14.25" customHeight="1" spans="1:18">
      <c r="A1911" s="30" t="s">
        <v>1913</v>
      </c>
      <c r="B1911" s="17">
        <v>1330</v>
      </c>
      <c r="C1911" s="17" t="s">
        <v>46</v>
      </c>
      <c r="D1911" s="17" t="s">
        <v>76</v>
      </c>
      <c r="E1911" s="17" t="s">
        <v>84</v>
      </c>
      <c r="F1911" s="31" t="str">
        <f>VLOOKUP(G1911,'Policy Type'!$A:$B,2,FALSE)</f>
        <v>Others</v>
      </c>
      <c r="G1911" s="17" t="s">
        <v>154</v>
      </c>
      <c r="H1911" s="32">
        <v>45292</v>
      </c>
      <c r="I1911" s="32">
        <v>45657</v>
      </c>
      <c r="J1911" s="34">
        <v>15619900</v>
      </c>
      <c r="K1911" s="34">
        <f t="shared" si="508"/>
        <v>2811582</v>
      </c>
      <c r="L1911" s="34">
        <f t="shared" si="509"/>
        <v>18431482</v>
      </c>
      <c r="M1911" s="17">
        <f t="shared" si="518"/>
        <v>921574.1</v>
      </c>
      <c r="N1911" s="17" t="s">
        <v>39</v>
      </c>
      <c r="O1911" s="35" t="s">
        <v>40</v>
      </c>
      <c r="P1911" s="36" t="str">
        <f t="shared" si="511"/>
        <v>New Client</v>
      </c>
      <c r="Q1911" s="39" t="str">
        <f t="shared" si="4"/>
        <v>No</v>
      </c>
      <c r="R1911" s="40" t="str">
        <f t="shared" si="5"/>
        <v/>
      </c>
    </row>
    <row r="1912" ht="14.25" customHeight="1" spans="1:18">
      <c r="A1912" s="30" t="s">
        <v>1914</v>
      </c>
      <c r="B1912" s="17">
        <v>1331</v>
      </c>
      <c r="C1912" s="17" t="s">
        <v>35</v>
      </c>
      <c r="D1912" s="17" t="s">
        <v>36</v>
      </c>
      <c r="E1912" s="17" t="s">
        <v>132</v>
      </c>
      <c r="F1912" s="31" t="str">
        <f>VLOOKUP(G1912,'Policy Type'!$A:$B,2,FALSE)</f>
        <v>Others</v>
      </c>
      <c r="G1912" s="17" t="s">
        <v>791</v>
      </c>
      <c r="H1912" s="32">
        <v>45289</v>
      </c>
      <c r="I1912" s="32">
        <v>45654</v>
      </c>
      <c r="J1912" s="34">
        <v>295000</v>
      </c>
      <c r="K1912" s="34">
        <f t="shared" si="508"/>
        <v>53100</v>
      </c>
      <c r="L1912" s="34">
        <f t="shared" si="509"/>
        <v>348100</v>
      </c>
      <c r="M1912" s="17">
        <f>L1912*0.15</f>
        <v>52215</v>
      </c>
      <c r="N1912" s="17" t="s">
        <v>39</v>
      </c>
      <c r="O1912" s="35" t="s">
        <v>49</v>
      </c>
      <c r="P1912" s="36" t="str">
        <f t="shared" si="511"/>
        <v>New Client</v>
      </c>
      <c r="Q1912" s="39" t="str">
        <f t="shared" si="4"/>
        <v>No</v>
      </c>
      <c r="R1912" s="40" t="str">
        <f t="shared" si="5"/>
        <v/>
      </c>
    </row>
    <row r="1913" ht="14.25" customHeight="1" spans="1:18">
      <c r="A1913" s="30" t="s">
        <v>1915</v>
      </c>
      <c r="B1913" s="17">
        <v>1332</v>
      </c>
      <c r="C1913" s="17" t="s">
        <v>35</v>
      </c>
      <c r="D1913" s="17" t="s">
        <v>36</v>
      </c>
      <c r="E1913" s="17" t="s">
        <v>60</v>
      </c>
      <c r="F1913" s="31" t="str">
        <f>VLOOKUP(G1913,'Policy Type'!$A:$B,2,FALSE)</f>
        <v>P&amp;C</v>
      </c>
      <c r="G1913" s="17" t="s">
        <v>72</v>
      </c>
      <c r="H1913" s="32">
        <v>45290</v>
      </c>
      <c r="I1913" s="32">
        <v>45655</v>
      </c>
      <c r="J1913" s="34">
        <v>121900</v>
      </c>
      <c r="K1913" s="34">
        <f t="shared" si="508"/>
        <v>21942</v>
      </c>
      <c r="L1913" s="34">
        <f t="shared" si="509"/>
        <v>143842</v>
      </c>
      <c r="M1913" s="17">
        <f>L1913*0.2</f>
        <v>28768.4</v>
      </c>
      <c r="N1913" s="17" t="s">
        <v>39</v>
      </c>
      <c r="O1913" s="35" t="s">
        <v>49</v>
      </c>
      <c r="P1913" s="36" t="str">
        <f t="shared" si="511"/>
        <v>New Client</v>
      </c>
      <c r="Q1913" s="39" t="str">
        <f t="shared" si="4"/>
        <v>No</v>
      </c>
      <c r="R1913" s="40" t="str">
        <f t="shared" si="5"/>
        <v/>
      </c>
    </row>
    <row r="1914" ht="14.25" customHeight="1" spans="1:18">
      <c r="A1914" s="30" t="s">
        <v>1916</v>
      </c>
      <c r="B1914" s="17">
        <v>1333</v>
      </c>
      <c r="C1914" s="17" t="s">
        <v>46</v>
      </c>
      <c r="D1914" s="17" t="s">
        <v>47</v>
      </c>
      <c r="E1914" s="17" t="s">
        <v>103</v>
      </c>
      <c r="F1914" s="31" t="str">
        <f>VLOOKUP(G1914,'Policy Type'!$A:$B,2,FALSE)</f>
        <v>Others</v>
      </c>
      <c r="G1914" s="17" t="s">
        <v>1016</v>
      </c>
      <c r="H1914" s="32">
        <v>45293</v>
      </c>
      <c r="I1914" s="32">
        <v>45658</v>
      </c>
      <c r="J1914" s="34">
        <v>863400</v>
      </c>
      <c r="K1914" s="34">
        <f t="shared" si="508"/>
        <v>155412</v>
      </c>
      <c r="L1914" s="34">
        <f t="shared" si="509"/>
        <v>1018812</v>
      </c>
      <c r="M1914" s="17">
        <f>L1914*0.05</f>
        <v>50940.6</v>
      </c>
      <c r="N1914" s="17" t="s">
        <v>39</v>
      </c>
      <c r="O1914" s="35" t="s">
        <v>40</v>
      </c>
      <c r="P1914" s="36" t="str">
        <f t="shared" si="511"/>
        <v>New Client</v>
      </c>
      <c r="Q1914" s="39" t="str">
        <f t="shared" si="4"/>
        <v>No</v>
      </c>
      <c r="R1914" s="40" t="str">
        <f t="shared" si="5"/>
        <v/>
      </c>
    </row>
    <row r="1915" ht="14.25" customHeight="1" spans="1:18">
      <c r="A1915" s="30" t="s">
        <v>1917</v>
      </c>
      <c r="B1915" s="17">
        <v>1334</v>
      </c>
      <c r="C1915" s="17" t="s">
        <v>57</v>
      </c>
      <c r="D1915" s="17" t="s">
        <v>36</v>
      </c>
      <c r="E1915" s="17" t="s">
        <v>103</v>
      </c>
      <c r="F1915" s="31" t="str">
        <f>VLOOKUP(G1915,'Policy Type'!$A:$B,2,FALSE)</f>
        <v>Others</v>
      </c>
      <c r="G1915" s="17" t="s">
        <v>1016</v>
      </c>
      <c r="H1915" s="32">
        <v>45293</v>
      </c>
      <c r="I1915" s="32">
        <v>45658</v>
      </c>
      <c r="J1915" s="34">
        <v>863400</v>
      </c>
      <c r="K1915" s="34">
        <f t="shared" si="508"/>
        <v>155412</v>
      </c>
      <c r="L1915" s="34">
        <f t="shared" si="509"/>
        <v>1018812</v>
      </c>
      <c r="M1915" s="17">
        <f>L1915*0.15</f>
        <v>152821.8</v>
      </c>
      <c r="N1915" s="17" t="s">
        <v>39</v>
      </c>
      <c r="O1915" s="35" t="s">
        <v>53</v>
      </c>
      <c r="P1915" s="36" t="str">
        <f t="shared" si="511"/>
        <v>New Client</v>
      </c>
      <c r="Q1915" s="39" t="str">
        <f t="shared" si="4"/>
        <v>No</v>
      </c>
      <c r="R1915" s="40" t="str">
        <f t="shared" si="5"/>
        <v/>
      </c>
    </row>
    <row r="1916" ht="14.25" customHeight="1" spans="1:18">
      <c r="A1916" s="30" t="s">
        <v>1918</v>
      </c>
      <c r="B1916" s="17">
        <v>1335</v>
      </c>
      <c r="C1916" s="17" t="s">
        <v>46</v>
      </c>
      <c r="D1916" s="17" t="s">
        <v>76</v>
      </c>
      <c r="E1916" s="17" t="s">
        <v>37</v>
      </c>
      <c r="F1916" s="31" t="str">
        <f>VLOOKUP(G1916,'Policy Type'!$A:$B,2,FALSE)</f>
        <v>Liability</v>
      </c>
      <c r="G1916" s="17" t="s">
        <v>38</v>
      </c>
      <c r="H1916" s="32">
        <v>45282</v>
      </c>
      <c r="I1916" s="32">
        <v>45647</v>
      </c>
      <c r="J1916" s="34">
        <v>116000</v>
      </c>
      <c r="K1916" s="34">
        <f t="shared" si="508"/>
        <v>20880</v>
      </c>
      <c r="L1916" s="34">
        <f t="shared" si="509"/>
        <v>136880</v>
      </c>
      <c r="M1916" s="17">
        <f>L1916*0.05</f>
        <v>6844</v>
      </c>
      <c r="N1916" s="17" t="s">
        <v>39</v>
      </c>
      <c r="O1916" s="35" t="s">
        <v>49</v>
      </c>
      <c r="P1916" s="36" t="str">
        <f t="shared" si="511"/>
        <v>Old Client</v>
      </c>
      <c r="Q1916" s="39" t="str">
        <f t="shared" si="4"/>
        <v>Yes</v>
      </c>
      <c r="R1916" s="40" t="str">
        <f t="shared" si="5"/>
        <v/>
      </c>
    </row>
    <row r="1917" ht="14.25" customHeight="1" spans="1:18">
      <c r="A1917" s="30" t="s">
        <v>1919</v>
      </c>
      <c r="B1917" s="17">
        <v>1335</v>
      </c>
      <c r="C1917" s="17" t="s">
        <v>57</v>
      </c>
      <c r="D1917" s="17" t="s">
        <v>36</v>
      </c>
      <c r="E1917" s="17" t="s">
        <v>37</v>
      </c>
      <c r="F1917" s="31" t="str">
        <f>VLOOKUP(G1917,'Policy Type'!$A:$B,2,FALSE)</f>
        <v>Liability</v>
      </c>
      <c r="G1917" s="17" t="s">
        <v>38</v>
      </c>
      <c r="H1917" s="32">
        <v>45289</v>
      </c>
      <c r="I1917" s="32">
        <v>45471</v>
      </c>
      <c r="J1917" s="34">
        <v>267300</v>
      </c>
      <c r="K1917" s="34">
        <f t="shared" si="508"/>
        <v>48114</v>
      </c>
      <c r="L1917" s="34">
        <f t="shared" si="509"/>
        <v>315414</v>
      </c>
      <c r="M1917" s="17">
        <f t="shared" ref="M1917:M1918" si="519">L1917*0.2</f>
        <v>63082.8</v>
      </c>
      <c r="N1917" s="17" t="s">
        <v>39</v>
      </c>
      <c r="O1917" s="35" t="s">
        <v>49</v>
      </c>
      <c r="P1917" s="36" t="str">
        <f t="shared" si="511"/>
        <v>Old Client</v>
      </c>
      <c r="Q1917" s="39" t="str">
        <f t="shared" si="4"/>
        <v>Yes</v>
      </c>
      <c r="R1917" s="40" t="str">
        <f t="shared" si="5"/>
        <v/>
      </c>
    </row>
    <row r="1918" ht="14.25" customHeight="1" spans="1:18">
      <c r="A1918" s="30" t="s">
        <v>1920</v>
      </c>
      <c r="B1918" s="17">
        <v>1336</v>
      </c>
      <c r="C1918" s="17" t="s">
        <v>35</v>
      </c>
      <c r="D1918" s="17" t="s">
        <v>36</v>
      </c>
      <c r="E1918" s="17" t="s">
        <v>37</v>
      </c>
      <c r="F1918" s="31" t="str">
        <f>VLOOKUP(G1918,'Policy Type'!$A:$B,2,FALSE)</f>
        <v>Liability</v>
      </c>
      <c r="G1918" s="17" t="s">
        <v>38</v>
      </c>
      <c r="H1918" s="32">
        <v>45289</v>
      </c>
      <c r="I1918" s="32">
        <v>45654</v>
      </c>
      <c r="J1918" s="34">
        <v>179800</v>
      </c>
      <c r="K1918" s="34">
        <f t="shared" si="508"/>
        <v>32364</v>
      </c>
      <c r="L1918" s="34">
        <f t="shared" si="509"/>
        <v>212164</v>
      </c>
      <c r="M1918" s="17">
        <f t="shared" si="519"/>
        <v>42432.8</v>
      </c>
      <c r="N1918" s="17" t="s">
        <v>39</v>
      </c>
      <c r="O1918" s="35" t="s">
        <v>49</v>
      </c>
      <c r="P1918" s="36" t="str">
        <f t="shared" si="511"/>
        <v>New Client</v>
      </c>
      <c r="Q1918" s="39" t="str">
        <f t="shared" si="4"/>
        <v>Yes</v>
      </c>
      <c r="R1918" s="40" t="str">
        <f t="shared" si="5"/>
        <v/>
      </c>
    </row>
    <row r="1919" ht="14.25" customHeight="1" spans="1:18">
      <c r="A1919" s="30" t="s">
        <v>1921</v>
      </c>
      <c r="B1919" s="17">
        <v>1337</v>
      </c>
      <c r="C1919" s="17" t="s">
        <v>46</v>
      </c>
      <c r="D1919" s="17" t="s">
        <v>76</v>
      </c>
      <c r="E1919" s="17" t="s">
        <v>37</v>
      </c>
      <c r="F1919" s="31" t="str">
        <f>VLOOKUP(G1919,'Policy Type'!$A:$B,2,FALSE)</f>
        <v>P&amp;C</v>
      </c>
      <c r="G1919" s="17" t="s">
        <v>80</v>
      </c>
      <c r="H1919" s="32">
        <v>45290</v>
      </c>
      <c r="I1919" s="32">
        <v>45290</v>
      </c>
      <c r="J1919" s="34">
        <v>114500</v>
      </c>
      <c r="K1919" s="34">
        <f t="shared" si="508"/>
        <v>20610</v>
      </c>
      <c r="L1919" s="34">
        <f t="shared" si="509"/>
        <v>135110</v>
      </c>
      <c r="M1919" s="17">
        <f>L1919*0.05</f>
        <v>6755.5</v>
      </c>
      <c r="N1919" s="17" t="s">
        <v>39</v>
      </c>
      <c r="O1919" s="35" t="s">
        <v>49</v>
      </c>
      <c r="P1919" s="36" t="str">
        <f t="shared" si="511"/>
        <v>New Client</v>
      </c>
      <c r="Q1919" s="39" t="str">
        <f t="shared" si="4"/>
        <v>No</v>
      </c>
      <c r="R1919" s="40" t="str">
        <f t="shared" si="5"/>
        <v/>
      </c>
    </row>
    <row r="1920" ht="14.25" customHeight="1" spans="1:18">
      <c r="A1920" s="30" t="s">
        <v>1922</v>
      </c>
      <c r="B1920" s="17">
        <v>1338</v>
      </c>
      <c r="C1920" s="17" t="s">
        <v>57</v>
      </c>
      <c r="D1920" s="17" t="s">
        <v>36</v>
      </c>
      <c r="E1920" s="17" t="s">
        <v>43</v>
      </c>
      <c r="F1920" s="31" t="str">
        <f>VLOOKUP(G1920,'Policy Type'!$A:$B,2,FALSE)</f>
        <v>P&amp;C</v>
      </c>
      <c r="G1920" s="17" t="s">
        <v>44</v>
      </c>
      <c r="H1920" s="32">
        <v>45290</v>
      </c>
      <c r="I1920" s="32">
        <v>45655</v>
      </c>
      <c r="J1920" s="34">
        <v>41400</v>
      </c>
      <c r="K1920" s="34">
        <f t="shared" si="508"/>
        <v>7452</v>
      </c>
      <c r="L1920" s="34">
        <f t="shared" si="509"/>
        <v>48852</v>
      </c>
      <c r="M1920" s="17">
        <f>L1920*0.2</f>
        <v>9770.4</v>
      </c>
      <c r="N1920" s="17" t="s">
        <v>39</v>
      </c>
      <c r="O1920" s="35" t="s">
        <v>49</v>
      </c>
      <c r="P1920" s="36" t="str">
        <f t="shared" si="511"/>
        <v>New Client</v>
      </c>
      <c r="Q1920" s="39" t="str">
        <f t="shared" si="4"/>
        <v>No</v>
      </c>
      <c r="R1920" s="40" t="str">
        <f t="shared" si="5"/>
        <v/>
      </c>
    </row>
    <row r="1921" ht="14.25" customHeight="1" spans="1:18">
      <c r="A1921" s="30" t="s">
        <v>1923</v>
      </c>
      <c r="B1921" s="17">
        <v>309</v>
      </c>
      <c r="C1921" s="17" t="s">
        <v>42</v>
      </c>
      <c r="D1921" s="17" t="s">
        <v>36</v>
      </c>
      <c r="E1921" s="17" t="s">
        <v>43</v>
      </c>
      <c r="F1921" s="31" t="str">
        <f>VLOOKUP(G1921,'Policy Type'!$A:$B,2,FALSE)</f>
        <v>Others</v>
      </c>
      <c r="G1921" s="17" t="s">
        <v>212</v>
      </c>
      <c r="H1921" s="32">
        <v>45290</v>
      </c>
      <c r="I1921" s="32">
        <v>45655</v>
      </c>
      <c r="J1921" s="34">
        <v>950300</v>
      </c>
      <c r="K1921" s="34">
        <f t="shared" si="508"/>
        <v>171054</v>
      </c>
      <c r="L1921" s="34">
        <f t="shared" si="509"/>
        <v>1121354</v>
      </c>
      <c r="M1921" s="17">
        <f>L1921*0.15</f>
        <v>168203.1</v>
      </c>
      <c r="N1921" s="17" t="s">
        <v>39</v>
      </c>
      <c r="O1921" s="35" t="s">
        <v>49</v>
      </c>
      <c r="P1921" s="36" t="str">
        <f t="shared" si="511"/>
        <v>Old Client</v>
      </c>
      <c r="Q1921" s="39" t="str">
        <f t="shared" si="4"/>
        <v>Yes</v>
      </c>
      <c r="R1921" s="40" t="str">
        <f t="shared" si="5"/>
        <v>Cross-Sold</v>
      </c>
    </row>
    <row r="1922" ht="14.25" customHeight="1" spans="1:18">
      <c r="A1922" s="30" t="s">
        <v>1924</v>
      </c>
      <c r="B1922" s="17">
        <v>1339</v>
      </c>
      <c r="C1922" s="17" t="s">
        <v>42</v>
      </c>
      <c r="D1922" s="17" t="s">
        <v>36</v>
      </c>
      <c r="E1922" s="17" t="s">
        <v>78</v>
      </c>
      <c r="F1922" s="31" t="str">
        <f>VLOOKUP(G1922,'Policy Type'!$A:$B,2,FALSE)</f>
        <v>P&amp;C</v>
      </c>
      <c r="G1922" s="17" t="s">
        <v>68</v>
      </c>
      <c r="H1922" s="32">
        <v>45291</v>
      </c>
      <c r="I1922" s="32">
        <v>45656</v>
      </c>
      <c r="J1922" s="34">
        <v>3575636</v>
      </c>
      <c r="K1922" s="34">
        <f t="shared" si="508"/>
        <v>643614.48</v>
      </c>
      <c r="L1922" s="34">
        <f t="shared" si="509"/>
        <v>4219250.48</v>
      </c>
      <c r="M1922" s="17">
        <f t="shared" ref="M1922:M1925" si="520">L1922*0.2</f>
        <v>843850.096</v>
      </c>
      <c r="N1922" s="17" t="s">
        <v>39</v>
      </c>
      <c r="O1922" s="35" t="s">
        <v>53</v>
      </c>
      <c r="P1922" s="36" t="str">
        <f t="shared" si="511"/>
        <v>Old Client</v>
      </c>
      <c r="Q1922" s="39" t="str">
        <f t="shared" si="4"/>
        <v>Yes</v>
      </c>
      <c r="R1922" s="40" t="str">
        <f t="shared" si="5"/>
        <v>Cross-Sold</v>
      </c>
    </row>
    <row r="1923" ht="14.25" customHeight="1" spans="1:18">
      <c r="A1923" s="30" t="s">
        <v>1925</v>
      </c>
      <c r="B1923" s="17">
        <v>1339</v>
      </c>
      <c r="C1923" s="17" t="s">
        <v>35</v>
      </c>
      <c r="D1923" s="17" t="s">
        <v>36</v>
      </c>
      <c r="E1923" s="17" t="s">
        <v>132</v>
      </c>
      <c r="F1923" s="31" t="str">
        <f>VLOOKUP(G1923,'Policy Type'!$A:$B,2,FALSE)</f>
        <v>Liability</v>
      </c>
      <c r="G1923" s="17" t="s">
        <v>121</v>
      </c>
      <c r="H1923" s="32">
        <v>45289</v>
      </c>
      <c r="I1923" s="32">
        <v>45654</v>
      </c>
      <c r="J1923" s="34">
        <v>737500</v>
      </c>
      <c r="K1923" s="34">
        <f t="shared" si="508"/>
        <v>132750</v>
      </c>
      <c r="L1923" s="34">
        <f t="shared" si="509"/>
        <v>870250</v>
      </c>
      <c r="M1923" s="17">
        <f t="shared" si="520"/>
        <v>174050</v>
      </c>
      <c r="N1923" s="17" t="s">
        <v>39</v>
      </c>
      <c r="O1923" s="35" t="s">
        <v>49</v>
      </c>
      <c r="P1923" s="36" t="str">
        <f t="shared" si="511"/>
        <v>Old Client</v>
      </c>
      <c r="Q1923" s="39" t="str">
        <f t="shared" si="4"/>
        <v>Yes</v>
      </c>
      <c r="R1923" s="40" t="str">
        <f t="shared" si="5"/>
        <v/>
      </c>
    </row>
    <row r="1924" ht="14.25" customHeight="1" spans="1:18">
      <c r="A1924" s="30" t="s">
        <v>1926</v>
      </c>
      <c r="B1924" s="17">
        <v>1340</v>
      </c>
      <c r="C1924" s="17" t="s">
        <v>42</v>
      </c>
      <c r="D1924" s="17" t="s">
        <v>36</v>
      </c>
      <c r="E1924" s="17" t="s">
        <v>37</v>
      </c>
      <c r="F1924" s="31" t="str">
        <f>VLOOKUP(G1924,'Policy Type'!$A:$B,2,FALSE)</f>
        <v>P&amp;C</v>
      </c>
      <c r="G1924" s="17" t="s">
        <v>68</v>
      </c>
      <c r="H1924" s="32">
        <v>45292</v>
      </c>
      <c r="I1924" s="32">
        <v>45657</v>
      </c>
      <c r="J1924" s="34">
        <v>460672</v>
      </c>
      <c r="K1924" s="34">
        <f t="shared" si="508"/>
        <v>82920.96</v>
      </c>
      <c r="L1924" s="34">
        <f t="shared" si="509"/>
        <v>543592.96</v>
      </c>
      <c r="M1924" s="17">
        <f t="shared" si="520"/>
        <v>108718.592</v>
      </c>
      <c r="N1924" s="17" t="s">
        <v>52</v>
      </c>
      <c r="O1924" s="35" t="s">
        <v>53</v>
      </c>
      <c r="P1924" s="36" t="str">
        <f t="shared" si="511"/>
        <v>New Client</v>
      </c>
      <c r="Q1924" s="39" t="str">
        <f t="shared" si="4"/>
        <v>No</v>
      </c>
      <c r="R1924" s="40" t="str">
        <f t="shared" si="5"/>
        <v/>
      </c>
    </row>
    <row r="1925" ht="14.25" customHeight="1" spans="1:18">
      <c r="A1925" s="30" t="s">
        <v>1927</v>
      </c>
      <c r="B1925" s="17">
        <v>1341</v>
      </c>
      <c r="C1925" s="17" t="s">
        <v>35</v>
      </c>
      <c r="D1925" s="17" t="s">
        <v>36</v>
      </c>
      <c r="E1925" s="17" t="s">
        <v>78</v>
      </c>
      <c r="F1925" s="31" t="str">
        <f>VLOOKUP(G1925,'Policy Type'!$A:$B,2,FALSE)</f>
        <v>Liability</v>
      </c>
      <c r="G1925" s="17" t="s">
        <v>536</v>
      </c>
      <c r="H1925" s="32">
        <v>45290</v>
      </c>
      <c r="I1925" s="32">
        <v>45472</v>
      </c>
      <c r="J1925" s="34">
        <v>25000</v>
      </c>
      <c r="K1925" s="34">
        <f t="shared" si="508"/>
        <v>4500</v>
      </c>
      <c r="L1925" s="34">
        <f t="shared" si="509"/>
        <v>29500</v>
      </c>
      <c r="M1925" s="17">
        <f t="shared" si="520"/>
        <v>5900</v>
      </c>
      <c r="N1925" s="17" t="s">
        <v>52</v>
      </c>
      <c r="O1925" s="35" t="s">
        <v>49</v>
      </c>
      <c r="P1925" s="36" t="str">
        <f t="shared" si="511"/>
        <v>New Client</v>
      </c>
      <c r="Q1925" s="39" t="str">
        <f t="shared" si="4"/>
        <v>Yes</v>
      </c>
      <c r="R1925" s="40" t="str">
        <f t="shared" si="5"/>
        <v/>
      </c>
    </row>
    <row r="1926" ht="14.25" customHeight="1" spans="1:18">
      <c r="A1926" s="30" t="s">
        <v>1928</v>
      </c>
      <c r="B1926" s="17">
        <v>485</v>
      </c>
      <c r="C1926" s="17" t="s">
        <v>46</v>
      </c>
      <c r="D1926" s="17" t="s">
        <v>47</v>
      </c>
      <c r="E1926" s="17" t="s">
        <v>78</v>
      </c>
      <c r="F1926" s="31" t="str">
        <f>VLOOKUP(G1926,'Policy Type'!$A:$B,2,FALSE)</f>
        <v>Liability</v>
      </c>
      <c r="G1926" s="17" t="s">
        <v>536</v>
      </c>
      <c r="H1926" s="32">
        <v>45287</v>
      </c>
      <c r="I1926" s="32">
        <v>45408</v>
      </c>
      <c r="J1926" s="34">
        <v>24100</v>
      </c>
      <c r="K1926" s="34">
        <f t="shared" si="508"/>
        <v>4338</v>
      </c>
      <c r="L1926" s="34">
        <f t="shared" si="509"/>
        <v>28438</v>
      </c>
      <c r="M1926" s="17">
        <f>L1926*0.05</f>
        <v>1421.9</v>
      </c>
      <c r="N1926" s="17" t="s">
        <v>39</v>
      </c>
      <c r="O1926" s="35" t="s">
        <v>49</v>
      </c>
      <c r="P1926" s="36" t="str">
        <f t="shared" si="511"/>
        <v>Old Client</v>
      </c>
      <c r="Q1926" s="39" t="str">
        <f t="shared" si="4"/>
        <v>Yes</v>
      </c>
      <c r="R1926" s="40" t="str">
        <f t="shared" si="5"/>
        <v/>
      </c>
    </row>
    <row r="1927" ht="14.25" customHeight="1" spans="1:18">
      <c r="A1927" s="30" t="s">
        <v>1929</v>
      </c>
      <c r="B1927" s="17">
        <v>1074</v>
      </c>
      <c r="C1927" s="17" t="s">
        <v>35</v>
      </c>
      <c r="D1927" s="17" t="s">
        <v>36</v>
      </c>
      <c r="E1927" s="17" t="s">
        <v>780</v>
      </c>
      <c r="F1927" s="31" t="str">
        <f>VLOOKUP(G1927,'Policy Type'!$A:$B,2,FALSE)</f>
        <v>Liability</v>
      </c>
      <c r="G1927" s="17" t="s">
        <v>38</v>
      </c>
      <c r="H1927" s="32">
        <v>45273</v>
      </c>
      <c r="I1927" s="32">
        <v>45638</v>
      </c>
      <c r="J1927" s="34">
        <v>252000</v>
      </c>
      <c r="K1927" s="34">
        <f t="shared" si="508"/>
        <v>45360</v>
      </c>
      <c r="L1927" s="34">
        <f t="shared" si="509"/>
        <v>297360</v>
      </c>
      <c r="M1927" s="17">
        <f>L1927*0.2</f>
        <v>59472</v>
      </c>
      <c r="N1927" s="17" t="s">
        <v>39</v>
      </c>
      <c r="O1927" s="35" t="s">
        <v>49</v>
      </c>
      <c r="P1927" s="36" t="str">
        <f t="shared" si="511"/>
        <v>Old Client</v>
      </c>
      <c r="Q1927" s="39" t="str">
        <f t="shared" si="4"/>
        <v>Yes</v>
      </c>
      <c r="R1927" s="40" t="str">
        <f t="shared" si="5"/>
        <v/>
      </c>
    </row>
    <row r="1928" ht="14.25" customHeight="1" spans="1:18">
      <c r="A1928" s="30" t="s">
        <v>1930</v>
      </c>
      <c r="B1928" s="17">
        <v>1342</v>
      </c>
      <c r="C1928" s="17" t="s">
        <v>46</v>
      </c>
      <c r="D1928" s="17" t="s">
        <v>76</v>
      </c>
      <c r="E1928" s="17" t="s">
        <v>37</v>
      </c>
      <c r="F1928" s="31" t="str">
        <f>VLOOKUP(G1928,'Policy Type'!$A:$B,2,FALSE)</f>
        <v>P&amp;C</v>
      </c>
      <c r="G1928" s="17" t="s">
        <v>68</v>
      </c>
      <c r="H1928" s="32">
        <v>45290</v>
      </c>
      <c r="I1928" s="32">
        <v>45655</v>
      </c>
      <c r="J1928" s="34">
        <v>1378830</v>
      </c>
      <c r="K1928" s="34">
        <f t="shared" si="508"/>
        <v>248189.4</v>
      </c>
      <c r="L1928" s="34">
        <f t="shared" si="509"/>
        <v>1627019.4</v>
      </c>
      <c r="M1928" s="17">
        <f>L1928*0.05</f>
        <v>81350.97</v>
      </c>
      <c r="N1928" s="17" t="s">
        <v>52</v>
      </c>
      <c r="O1928" s="35" t="s">
        <v>53</v>
      </c>
      <c r="P1928" s="36" t="str">
        <f t="shared" si="511"/>
        <v>New Client</v>
      </c>
      <c r="Q1928" s="39" t="str">
        <f t="shared" si="4"/>
        <v>No</v>
      </c>
      <c r="R1928" s="40" t="str">
        <f t="shared" si="5"/>
        <v/>
      </c>
    </row>
    <row r="1929" ht="14.25" customHeight="1" spans="1:18">
      <c r="A1929" s="30" t="s">
        <v>1931</v>
      </c>
      <c r="B1929" s="17">
        <v>1343</v>
      </c>
      <c r="C1929" s="17" t="s">
        <v>57</v>
      </c>
      <c r="D1929" s="17" t="s">
        <v>36</v>
      </c>
      <c r="E1929" s="17" t="s">
        <v>37</v>
      </c>
      <c r="F1929" s="31" t="str">
        <f>VLOOKUP(G1929,'Policy Type'!$A:$B,2,FALSE)</f>
        <v>Liability</v>
      </c>
      <c r="G1929" s="17" t="s">
        <v>38</v>
      </c>
      <c r="H1929" s="32">
        <v>45288</v>
      </c>
      <c r="I1929" s="32">
        <v>45470</v>
      </c>
      <c r="J1929" s="34">
        <v>133100</v>
      </c>
      <c r="K1929" s="34">
        <f t="shared" si="508"/>
        <v>23958</v>
      </c>
      <c r="L1929" s="34">
        <f t="shared" si="509"/>
        <v>157058</v>
      </c>
      <c r="M1929" s="17">
        <f>L1929*0.2</f>
        <v>31411.6</v>
      </c>
      <c r="N1929" s="17" t="s">
        <v>39</v>
      </c>
      <c r="O1929" s="35" t="s">
        <v>49</v>
      </c>
      <c r="P1929" s="36" t="str">
        <f t="shared" si="511"/>
        <v>New Client</v>
      </c>
      <c r="Q1929" s="39" t="str">
        <f t="shared" si="4"/>
        <v>Yes</v>
      </c>
      <c r="R1929" s="40" t="str">
        <f t="shared" si="5"/>
        <v/>
      </c>
    </row>
    <row r="1930" ht="14.25" customHeight="1" spans="1:18">
      <c r="A1930" s="30" t="s">
        <v>1932</v>
      </c>
      <c r="B1930" s="17">
        <v>1344</v>
      </c>
      <c r="C1930" s="17" t="s">
        <v>46</v>
      </c>
      <c r="D1930" s="17" t="s">
        <v>47</v>
      </c>
      <c r="E1930" s="17" t="s">
        <v>1933</v>
      </c>
      <c r="F1930" s="31" t="str">
        <f>VLOOKUP(G1930,'Policy Type'!$A:$B,2,FALSE)</f>
        <v>Others</v>
      </c>
      <c r="G1930" s="17" t="s">
        <v>124</v>
      </c>
      <c r="H1930" s="32">
        <v>45289</v>
      </c>
      <c r="I1930" s="32">
        <v>45654</v>
      </c>
      <c r="J1930" s="34">
        <v>37052000</v>
      </c>
      <c r="K1930" s="34">
        <f t="shared" si="508"/>
        <v>6669360</v>
      </c>
      <c r="L1930" s="34">
        <f t="shared" si="509"/>
        <v>43721360</v>
      </c>
      <c r="M1930" s="17">
        <f>L1930*0.05</f>
        <v>2186068</v>
      </c>
      <c r="N1930" s="17" t="s">
        <v>39</v>
      </c>
      <c r="O1930" s="35" t="s">
        <v>49</v>
      </c>
      <c r="P1930" s="36" t="str">
        <f t="shared" si="511"/>
        <v>New Client</v>
      </c>
      <c r="Q1930" s="39" t="str">
        <f t="shared" si="4"/>
        <v>No</v>
      </c>
      <c r="R1930" s="40" t="str">
        <f t="shared" si="5"/>
        <v/>
      </c>
    </row>
    <row r="1931" ht="14.25" customHeight="1" spans="1:18">
      <c r="A1931" s="30"/>
      <c r="B1931" s="17"/>
      <c r="C1931" s="17"/>
      <c r="D1931" s="17"/>
      <c r="E1931" s="17"/>
      <c r="F1931" s="31"/>
      <c r="G1931" s="17"/>
      <c r="H1931" s="32"/>
      <c r="I1931" s="32"/>
      <c r="J1931" s="34"/>
      <c r="K1931" s="34"/>
      <c r="L1931" s="17"/>
      <c r="M1931" s="17"/>
      <c r="N1931" s="17" t="s">
        <v>39</v>
      </c>
      <c r="O1931" s="35" t="s">
        <v>277</v>
      </c>
      <c r="P1931" s="36"/>
      <c r="Q1931" s="39" t="str">
        <f t="shared" si="4"/>
        <v>No</v>
      </c>
      <c r="R1931" s="40" t="str">
        <f t="shared" si="5"/>
        <v/>
      </c>
    </row>
    <row r="1932" ht="14.25" customHeight="1" spans="1:18">
      <c r="A1932" s="30" t="s">
        <v>1934</v>
      </c>
      <c r="B1932" s="17">
        <v>639</v>
      </c>
      <c r="C1932" s="17" t="s">
        <v>57</v>
      </c>
      <c r="D1932" s="17" t="s">
        <v>36</v>
      </c>
      <c r="E1932" s="17" t="s">
        <v>37</v>
      </c>
      <c r="F1932" s="31" t="str">
        <f>VLOOKUP(G1932,'Policy Type'!$A:$B,2,FALSE)</f>
        <v>Liability</v>
      </c>
      <c r="G1932" s="17" t="s">
        <v>38</v>
      </c>
      <c r="H1932" s="32">
        <v>45291</v>
      </c>
      <c r="I1932" s="32">
        <v>45473</v>
      </c>
      <c r="J1932" s="34">
        <v>117200</v>
      </c>
      <c r="K1932" s="34">
        <f t="shared" ref="K1932:K2014" si="521">J1932*0.18</f>
        <v>21096</v>
      </c>
      <c r="L1932" s="34">
        <f t="shared" ref="L1932:L2014" si="522">J1932+K1932</f>
        <v>138296</v>
      </c>
      <c r="M1932" s="17">
        <f>L1932*0.2</f>
        <v>27659.2</v>
      </c>
      <c r="N1932" s="17" t="s">
        <v>39</v>
      </c>
      <c r="O1932" s="35" t="s">
        <v>49</v>
      </c>
      <c r="P1932" s="36" t="str">
        <f t="shared" ref="P1932:P2014" si="523">IF(COUNTIF(B:B,B1932)=1,"New Client","Old Client")</f>
        <v>Old Client</v>
      </c>
      <c r="Q1932" s="39" t="str">
        <f t="shared" si="4"/>
        <v>Yes</v>
      </c>
      <c r="R1932" s="40" t="str">
        <f t="shared" si="5"/>
        <v/>
      </c>
    </row>
    <row r="1933" ht="14.25" customHeight="1" spans="1:18">
      <c r="A1933" s="30" t="s">
        <v>1935</v>
      </c>
      <c r="B1933" s="17">
        <v>134</v>
      </c>
      <c r="C1933" s="17" t="s">
        <v>46</v>
      </c>
      <c r="D1933" s="17" t="s">
        <v>47</v>
      </c>
      <c r="E1933" s="17" t="s">
        <v>37</v>
      </c>
      <c r="F1933" s="31" t="str">
        <f>VLOOKUP(G1933,'Policy Type'!$A:$B,2,FALSE)</f>
        <v>Liability</v>
      </c>
      <c r="G1933" s="17" t="s">
        <v>38</v>
      </c>
      <c r="H1933" s="32">
        <v>45262</v>
      </c>
      <c r="I1933" s="32">
        <v>45352</v>
      </c>
      <c r="J1933" s="34">
        <v>87700</v>
      </c>
      <c r="K1933" s="34">
        <f t="shared" si="521"/>
        <v>15786</v>
      </c>
      <c r="L1933" s="34">
        <f t="shared" si="522"/>
        <v>103486</v>
      </c>
      <c r="M1933" s="17">
        <f>L1933*0.05</f>
        <v>5174.3</v>
      </c>
      <c r="N1933" s="17" t="s">
        <v>52</v>
      </c>
      <c r="O1933" s="35" t="s">
        <v>49</v>
      </c>
      <c r="P1933" s="36" t="str">
        <f t="shared" si="523"/>
        <v>Old Client</v>
      </c>
      <c r="Q1933" s="39" t="str">
        <f t="shared" si="4"/>
        <v>Yes</v>
      </c>
      <c r="R1933" s="40" t="str">
        <f t="shared" si="5"/>
        <v/>
      </c>
    </row>
    <row r="1934" ht="14.25" customHeight="1" spans="1:18">
      <c r="A1934" s="30" t="s">
        <v>1936</v>
      </c>
      <c r="B1934" s="17">
        <v>1346</v>
      </c>
      <c r="C1934" s="17" t="s">
        <v>35</v>
      </c>
      <c r="D1934" s="17" t="s">
        <v>36</v>
      </c>
      <c r="E1934" s="17" t="s">
        <v>43</v>
      </c>
      <c r="F1934" s="31" t="str">
        <f>VLOOKUP(G1934,'Policy Type'!$A:$B,2,FALSE)</f>
        <v>P&amp;C</v>
      </c>
      <c r="G1934" s="17" t="s">
        <v>55</v>
      </c>
      <c r="H1934" s="32">
        <v>45294</v>
      </c>
      <c r="I1934" s="32">
        <v>45659</v>
      </c>
      <c r="J1934" s="34">
        <v>145100</v>
      </c>
      <c r="K1934" s="34">
        <f t="shared" si="521"/>
        <v>26118</v>
      </c>
      <c r="L1934" s="34">
        <f t="shared" si="522"/>
        <v>171218</v>
      </c>
      <c r="M1934" s="17">
        <f>L1934*0.2</f>
        <v>34243.6</v>
      </c>
      <c r="N1934" s="17" t="s">
        <v>52</v>
      </c>
      <c r="O1934" s="35" t="s">
        <v>53</v>
      </c>
      <c r="P1934" s="36" t="str">
        <f t="shared" si="523"/>
        <v>New Client</v>
      </c>
      <c r="Q1934" s="39" t="str">
        <f t="shared" si="4"/>
        <v>No</v>
      </c>
      <c r="R1934" s="40" t="str">
        <f t="shared" si="5"/>
        <v/>
      </c>
    </row>
    <row r="1935" ht="14.25" customHeight="1" spans="1:18">
      <c r="A1935" s="30" t="s">
        <v>1937</v>
      </c>
      <c r="B1935" s="17">
        <v>1347</v>
      </c>
      <c r="C1935" s="17" t="s">
        <v>46</v>
      </c>
      <c r="D1935" s="17" t="s">
        <v>76</v>
      </c>
      <c r="E1935" s="17" t="s">
        <v>43</v>
      </c>
      <c r="F1935" s="31" t="str">
        <f>VLOOKUP(G1935,'Policy Type'!$A:$B,2,FALSE)</f>
        <v>P&amp;C</v>
      </c>
      <c r="G1935" s="17" t="s">
        <v>55</v>
      </c>
      <c r="H1935" s="32">
        <v>45293</v>
      </c>
      <c r="I1935" s="32">
        <v>45658</v>
      </c>
      <c r="J1935" s="34">
        <v>101900</v>
      </c>
      <c r="K1935" s="34">
        <f t="shared" si="521"/>
        <v>18342</v>
      </c>
      <c r="L1935" s="34">
        <f t="shared" si="522"/>
        <v>120242</v>
      </c>
      <c r="M1935" s="17">
        <f>L1935*0.05</f>
        <v>6012.1</v>
      </c>
      <c r="N1935" s="17" t="s">
        <v>39</v>
      </c>
      <c r="O1935" s="35" t="s">
        <v>53</v>
      </c>
      <c r="P1935" s="36" t="str">
        <f t="shared" si="523"/>
        <v>New Client</v>
      </c>
      <c r="Q1935" s="39" t="str">
        <f t="shared" si="4"/>
        <v>No</v>
      </c>
      <c r="R1935" s="40" t="str">
        <f t="shared" si="5"/>
        <v/>
      </c>
    </row>
    <row r="1936" ht="14.25" customHeight="1" spans="1:18">
      <c r="A1936" s="30" t="s">
        <v>1938</v>
      </c>
      <c r="B1936" s="17">
        <v>1348</v>
      </c>
      <c r="C1936" s="17" t="s">
        <v>35</v>
      </c>
      <c r="D1936" s="17" t="s">
        <v>36</v>
      </c>
      <c r="E1936" s="17" t="s">
        <v>37</v>
      </c>
      <c r="F1936" s="31" t="str">
        <f>VLOOKUP(G1936,'Policy Type'!$A:$B,2,FALSE)</f>
        <v>P&amp;C</v>
      </c>
      <c r="G1936" s="17" t="s">
        <v>68</v>
      </c>
      <c r="H1936" s="32">
        <v>45296</v>
      </c>
      <c r="I1936" s="32">
        <v>45661</v>
      </c>
      <c r="J1936" s="34">
        <v>367688</v>
      </c>
      <c r="K1936" s="34">
        <f t="shared" si="521"/>
        <v>66183.84</v>
      </c>
      <c r="L1936" s="34">
        <f t="shared" si="522"/>
        <v>433871.84</v>
      </c>
      <c r="M1936" s="17">
        <f>L1936*0.2</f>
        <v>86774.368</v>
      </c>
      <c r="N1936" s="17" t="s">
        <v>52</v>
      </c>
      <c r="O1936" s="35" t="s">
        <v>53</v>
      </c>
      <c r="P1936" s="36" t="str">
        <f t="shared" si="523"/>
        <v>Old Client</v>
      </c>
      <c r="Q1936" s="39" t="str">
        <f t="shared" si="4"/>
        <v>No</v>
      </c>
      <c r="R1936" s="40" t="str">
        <f t="shared" si="5"/>
        <v/>
      </c>
    </row>
    <row r="1937" ht="14.25" customHeight="1" spans="1:18">
      <c r="A1937" s="30" t="s">
        <v>1939</v>
      </c>
      <c r="B1937" s="17">
        <v>1349</v>
      </c>
      <c r="C1937" s="17" t="s">
        <v>35</v>
      </c>
      <c r="D1937" s="17" t="s">
        <v>36</v>
      </c>
      <c r="E1937" s="17" t="s">
        <v>43</v>
      </c>
      <c r="F1937" s="31" t="str">
        <f>VLOOKUP(G1937,'Policy Type'!$A:$B,2,FALSE)</f>
        <v>Others</v>
      </c>
      <c r="G1937" s="17" t="s">
        <v>160</v>
      </c>
      <c r="H1937" s="32">
        <v>45295</v>
      </c>
      <c r="I1937" s="32">
        <v>45660</v>
      </c>
      <c r="J1937" s="34">
        <v>3157700</v>
      </c>
      <c r="K1937" s="34">
        <f t="shared" si="521"/>
        <v>568386</v>
      </c>
      <c r="L1937" s="34">
        <f t="shared" si="522"/>
        <v>3726086</v>
      </c>
      <c r="M1937" s="17">
        <f>L1937*0.15</f>
        <v>558912.9</v>
      </c>
      <c r="N1937" s="17" t="s">
        <v>52</v>
      </c>
      <c r="O1937" s="35" t="s">
        <v>53</v>
      </c>
      <c r="P1937" s="36" t="str">
        <f t="shared" si="523"/>
        <v>Old Client</v>
      </c>
      <c r="Q1937" s="39" t="str">
        <f t="shared" si="4"/>
        <v>Yes</v>
      </c>
      <c r="R1937" s="40" t="str">
        <f t="shared" si="5"/>
        <v>Cross-Sold</v>
      </c>
    </row>
    <row r="1938" ht="14.25" customHeight="1" spans="1:18">
      <c r="A1938" s="30" t="s">
        <v>1940</v>
      </c>
      <c r="B1938" s="17">
        <v>1348</v>
      </c>
      <c r="C1938" s="17" t="s">
        <v>35</v>
      </c>
      <c r="D1938" s="17" t="s">
        <v>36</v>
      </c>
      <c r="E1938" s="17" t="s">
        <v>43</v>
      </c>
      <c r="F1938" s="31" t="str">
        <f>VLOOKUP(G1938,'Policy Type'!$A:$B,2,FALSE)</f>
        <v>P&amp;C</v>
      </c>
      <c r="G1938" s="17" t="s">
        <v>68</v>
      </c>
      <c r="H1938" s="32">
        <v>45308</v>
      </c>
      <c r="I1938" s="32">
        <v>45673</v>
      </c>
      <c r="J1938" s="34">
        <v>3370000</v>
      </c>
      <c r="K1938" s="34">
        <f t="shared" si="521"/>
        <v>606600</v>
      </c>
      <c r="L1938" s="34">
        <f t="shared" si="522"/>
        <v>3976600</v>
      </c>
      <c r="M1938" s="17">
        <f>L1938*0.2</f>
        <v>795320</v>
      </c>
      <c r="N1938" s="17" t="s">
        <v>39</v>
      </c>
      <c r="O1938" s="35" t="s">
        <v>53</v>
      </c>
      <c r="P1938" s="36" t="str">
        <f t="shared" si="523"/>
        <v>Old Client</v>
      </c>
      <c r="Q1938" s="39" t="str">
        <f t="shared" si="4"/>
        <v>No</v>
      </c>
      <c r="R1938" s="40" t="str">
        <f t="shared" si="5"/>
        <v/>
      </c>
    </row>
    <row r="1939" ht="14.25" customHeight="1" spans="1:18">
      <c r="A1939" s="30" t="s">
        <v>1941</v>
      </c>
      <c r="B1939" s="17">
        <v>222</v>
      </c>
      <c r="C1939" s="17" t="s">
        <v>46</v>
      </c>
      <c r="D1939" s="17" t="s">
        <v>76</v>
      </c>
      <c r="E1939" s="17" t="s">
        <v>37</v>
      </c>
      <c r="F1939" s="31" t="str">
        <f>VLOOKUP(G1939,'Policy Type'!$A:$B,2,FALSE)</f>
        <v>Others</v>
      </c>
      <c r="G1939" s="17" t="s">
        <v>193</v>
      </c>
      <c r="H1939" s="32">
        <v>45310</v>
      </c>
      <c r="I1939" s="32">
        <v>45675</v>
      </c>
      <c r="J1939" s="34">
        <v>1964500</v>
      </c>
      <c r="K1939" s="34">
        <f t="shared" si="521"/>
        <v>353610</v>
      </c>
      <c r="L1939" s="34">
        <f t="shared" si="522"/>
        <v>2318110</v>
      </c>
      <c r="M1939" s="17">
        <f>L1939*0.05</f>
        <v>115905.5</v>
      </c>
      <c r="N1939" s="17" t="s">
        <v>39</v>
      </c>
      <c r="O1939" s="35" t="s">
        <v>53</v>
      </c>
      <c r="P1939" s="36" t="str">
        <f t="shared" si="523"/>
        <v>Old Client</v>
      </c>
      <c r="Q1939" s="39" t="str">
        <f t="shared" si="4"/>
        <v>No</v>
      </c>
      <c r="R1939" s="40" t="str">
        <f t="shared" si="5"/>
        <v/>
      </c>
    </row>
    <row r="1940" ht="14.25" customHeight="1" spans="1:18">
      <c r="A1940" s="30" t="s">
        <v>1942</v>
      </c>
      <c r="B1940" s="17">
        <v>581</v>
      </c>
      <c r="C1940" s="17" t="s">
        <v>35</v>
      </c>
      <c r="D1940" s="17" t="s">
        <v>36</v>
      </c>
      <c r="E1940" s="17" t="s">
        <v>37</v>
      </c>
      <c r="F1940" s="31" t="str">
        <f>VLOOKUP(G1940,'Policy Type'!$A:$B,2,FALSE)</f>
        <v>Others</v>
      </c>
      <c r="G1940" s="17" t="s">
        <v>256</v>
      </c>
      <c r="H1940" s="32">
        <v>45298</v>
      </c>
      <c r="I1940" s="32">
        <v>45663</v>
      </c>
      <c r="J1940" s="34">
        <v>3300700</v>
      </c>
      <c r="K1940" s="34">
        <f t="shared" si="521"/>
        <v>594126</v>
      </c>
      <c r="L1940" s="34">
        <f t="shared" si="522"/>
        <v>3894826</v>
      </c>
      <c r="M1940" s="17">
        <f>L1940*0.15</f>
        <v>584223.9</v>
      </c>
      <c r="N1940" s="17" t="s">
        <v>39</v>
      </c>
      <c r="O1940" s="35" t="s">
        <v>53</v>
      </c>
      <c r="P1940" s="36" t="str">
        <f t="shared" si="523"/>
        <v>Old Client</v>
      </c>
      <c r="Q1940" s="39" t="str">
        <f t="shared" si="4"/>
        <v>Yes</v>
      </c>
      <c r="R1940" s="40" t="str">
        <f t="shared" si="5"/>
        <v>Cross-Sold</v>
      </c>
    </row>
    <row r="1941" ht="14.25" customHeight="1" spans="1:18">
      <c r="A1941" s="30" t="s">
        <v>1943</v>
      </c>
      <c r="B1941" s="17">
        <v>581</v>
      </c>
      <c r="C1941" s="17" t="s">
        <v>57</v>
      </c>
      <c r="D1941" s="17" t="s">
        <v>36</v>
      </c>
      <c r="E1941" s="17" t="s">
        <v>37</v>
      </c>
      <c r="F1941" s="31" t="str">
        <f>VLOOKUP(G1941,'Policy Type'!$A:$B,2,FALSE)</f>
        <v>Liability</v>
      </c>
      <c r="G1941" s="17" t="s">
        <v>121</v>
      </c>
      <c r="H1941" s="32">
        <v>45301</v>
      </c>
      <c r="I1941" s="32">
        <v>45666</v>
      </c>
      <c r="J1941" s="34">
        <v>1459800</v>
      </c>
      <c r="K1941" s="34">
        <f t="shared" si="521"/>
        <v>262764</v>
      </c>
      <c r="L1941" s="34">
        <f t="shared" si="522"/>
        <v>1722564</v>
      </c>
      <c r="M1941" s="17">
        <f>L1941*0.2</f>
        <v>344512.8</v>
      </c>
      <c r="N1941" s="17" t="s">
        <v>39</v>
      </c>
      <c r="O1941" s="35" t="s">
        <v>53</v>
      </c>
      <c r="P1941" s="36" t="str">
        <f t="shared" si="523"/>
        <v>Old Client</v>
      </c>
      <c r="Q1941" s="39" t="str">
        <f t="shared" si="4"/>
        <v>Yes</v>
      </c>
      <c r="R1941" s="40" t="str">
        <f t="shared" si="5"/>
        <v/>
      </c>
    </row>
    <row r="1942" ht="14.25" customHeight="1" spans="1:18">
      <c r="A1942" s="30" t="s">
        <v>1944</v>
      </c>
      <c r="B1942" s="17">
        <v>1350</v>
      </c>
      <c r="C1942" s="17" t="s">
        <v>42</v>
      </c>
      <c r="D1942" s="17" t="s">
        <v>36</v>
      </c>
      <c r="E1942" s="17" t="s">
        <v>37</v>
      </c>
      <c r="F1942" s="31" t="str">
        <f>VLOOKUP(G1942,'Policy Type'!$A:$B,2,FALSE)</f>
        <v>Others</v>
      </c>
      <c r="G1942" s="17" t="s">
        <v>212</v>
      </c>
      <c r="H1942" s="32">
        <v>45304</v>
      </c>
      <c r="I1942" s="32">
        <v>45669</v>
      </c>
      <c r="J1942" s="34">
        <v>311600</v>
      </c>
      <c r="K1942" s="34">
        <f t="shared" si="521"/>
        <v>56088</v>
      </c>
      <c r="L1942" s="34">
        <f t="shared" si="522"/>
        <v>367688</v>
      </c>
      <c r="M1942" s="17">
        <f t="shared" ref="M1942:M1943" si="524">L1942*0.15</f>
        <v>55153.2</v>
      </c>
      <c r="N1942" s="17" t="s">
        <v>52</v>
      </c>
      <c r="O1942" s="35" t="s">
        <v>53</v>
      </c>
      <c r="P1942" s="36" t="str">
        <f t="shared" si="523"/>
        <v>Old Client</v>
      </c>
      <c r="Q1942" s="39" t="str">
        <f t="shared" si="4"/>
        <v>No</v>
      </c>
      <c r="R1942" s="40" t="str">
        <f t="shared" si="5"/>
        <v/>
      </c>
    </row>
    <row r="1943" ht="14.25" customHeight="1" spans="1:18">
      <c r="A1943" s="30" t="s">
        <v>1945</v>
      </c>
      <c r="B1943" s="17">
        <v>6</v>
      </c>
      <c r="C1943" s="17" t="s">
        <v>57</v>
      </c>
      <c r="D1943" s="17" t="s">
        <v>36</v>
      </c>
      <c r="E1943" s="17" t="s">
        <v>37</v>
      </c>
      <c r="F1943" s="31" t="str">
        <f>VLOOKUP(G1943,'Policy Type'!$A:$B,2,FALSE)</f>
        <v>Others</v>
      </c>
      <c r="G1943" s="17" t="s">
        <v>212</v>
      </c>
      <c r="H1943" s="32">
        <v>45304</v>
      </c>
      <c r="I1943" s="32">
        <v>45669</v>
      </c>
      <c r="J1943" s="34">
        <v>216600</v>
      </c>
      <c r="K1943" s="34">
        <f t="shared" si="521"/>
        <v>38988</v>
      </c>
      <c r="L1943" s="34">
        <f t="shared" si="522"/>
        <v>255588</v>
      </c>
      <c r="M1943" s="17">
        <f t="shared" si="524"/>
        <v>38338.2</v>
      </c>
      <c r="N1943" s="17" t="s">
        <v>52</v>
      </c>
      <c r="O1943" s="35" t="s">
        <v>53</v>
      </c>
      <c r="P1943" s="36" t="str">
        <f t="shared" si="523"/>
        <v>Old Client</v>
      </c>
      <c r="Q1943" s="39" t="str">
        <f t="shared" si="4"/>
        <v>Yes</v>
      </c>
      <c r="R1943" s="40" t="str">
        <f t="shared" si="5"/>
        <v>Cross-Sold</v>
      </c>
    </row>
    <row r="1944" ht="14.25" customHeight="1" spans="1:18">
      <c r="A1944" s="30" t="s">
        <v>1946</v>
      </c>
      <c r="B1944" s="17">
        <v>1351</v>
      </c>
      <c r="C1944" s="17" t="s">
        <v>46</v>
      </c>
      <c r="D1944" s="17" t="s">
        <v>88</v>
      </c>
      <c r="E1944" s="17" t="s">
        <v>60</v>
      </c>
      <c r="F1944" s="31" t="str">
        <f>VLOOKUP(G1944,'Policy Type'!$A:$B,2,FALSE)</f>
        <v>P&amp;C</v>
      </c>
      <c r="G1944" s="17" t="s">
        <v>55</v>
      </c>
      <c r="H1944" s="32">
        <v>45294</v>
      </c>
      <c r="I1944" s="32">
        <v>45659</v>
      </c>
      <c r="J1944" s="34">
        <v>174800</v>
      </c>
      <c r="K1944" s="34">
        <f t="shared" si="521"/>
        <v>31464</v>
      </c>
      <c r="L1944" s="34">
        <f t="shared" si="522"/>
        <v>206264</v>
      </c>
      <c r="M1944" s="17">
        <f>L1944*0.05</f>
        <v>10313.2</v>
      </c>
      <c r="N1944" s="17" t="s">
        <v>52</v>
      </c>
      <c r="O1944" s="35" t="s">
        <v>53</v>
      </c>
      <c r="P1944" s="36" t="str">
        <f t="shared" si="523"/>
        <v>Old Client</v>
      </c>
      <c r="Q1944" s="39" t="str">
        <f t="shared" si="4"/>
        <v>No</v>
      </c>
      <c r="R1944" s="40" t="str">
        <f t="shared" si="5"/>
        <v/>
      </c>
    </row>
    <row r="1945" ht="14.25" customHeight="1" spans="1:18">
      <c r="A1945" s="30" t="s">
        <v>1947</v>
      </c>
      <c r="B1945" s="17">
        <v>1351</v>
      </c>
      <c r="C1945" s="17" t="s">
        <v>35</v>
      </c>
      <c r="D1945" s="17" t="s">
        <v>36</v>
      </c>
      <c r="E1945" s="17" t="s">
        <v>84</v>
      </c>
      <c r="F1945" s="31" t="str">
        <f>VLOOKUP(G1945,'Policy Type'!$A:$B,2,FALSE)</f>
        <v>Others</v>
      </c>
      <c r="G1945" s="17" t="s">
        <v>152</v>
      </c>
      <c r="H1945" s="32">
        <v>45293</v>
      </c>
      <c r="I1945" s="32">
        <v>45658</v>
      </c>
      <c r="J1945" s="34">
        <v>1628300</v>
      </c>
      <c r="K1945" s="34">
        <f t="shared" si="521"/>
        <v>293094</v>
      </c>
      <c r="L1945" s="34">
        <f t="shared" si="522"/>
        <v>1921394</v>
      </c>
      <c r="M1945" s="17">
        <f>L1945*0.15</f>
        <v>288209.1</v>
      </c>
      <c r="N1945" s="17" t="s">
        <v>52</v>
      </c>
      <c r="O1945" s="35" t="s">
        <v>53</v>
      </c>
      <c r="P1945" s="36" t="str">
        <f t="shared" si="523"/>
        <v>Old Client</v>
      </c>
      <c r="Q1945" s="39" t="str">
        <f t="shared" si="4"/>
        <v>No</v>
      </c>
      <c r="R1945" s="40" t="str">
        <f t="shared" si="5"/>
        <v/>
      </c>
    </row>
    <row r="1946" ht="14.25" customHeight="1" spans="1:18">
      <c r="A1946" s="30" t="s">
        <v>1948</v>
      </c>
      <c r="B1946" s="17">
        <v>1352</v>
      </c>
      <c r="C1946" s="17" t="s">
        <v>35</v>
      </c>
      <c r="D1946" s="17" t="s">
        <v>36</v>
      </c>
      <c r="E1946" s="17" t="s">
        <v>37</v>
      </c>
      <c r="F1946" s="31" t="str">
        <f>VLOOKUP(G1946,'Policy Type'!$A:$B,2,FALSE)</f>
        <v>Liability</v>
      </c>
      <c r="G1946" s="17" t="s">
        <v>38</v>
      </c>
      <c r="H1946" s="32">
        <v>45293</v>
      </c>
      <c r="I1946" s="32">
        <v>45658</v>
      </c>
      <c r="J1946" s="34">
        <v>212200</v>
      </c>
      <c r="K1946" s="34">
        <f t="shared" si="521"/>
        <v>38196</v>
      </c>
      <c r="L1946" s="34">
        <f t="shared" si="522"/>
        <v>250396</v>
      </c>
      <c r="M1946" s="17">
        <f t="shared" ref="M1946:M1947" si="525">L1946*0.2</f>
        <v>50079.2</v>
      </c>
      <c r="N1946" s="17" t="s">
        <v>39</v>
      </c>
      <c r="O1946" s="35" t="s">
        <v>49</v>
      </c>
      <c r="P1946" s="36" t="str">
        <f t="shared" si="523"/>
        <v>New Client</v>
      </c>
      <c r="Q1946" s="39" t="str">
        <f t="shared" si="4"/>
        <v>Yes</v>
      </c>
      <c r="R1946" s="40" t="str">
        <f t="shared" si="5"/>
        <v/>
      </c>
    </row>
    <row r="1947" ht="14.25" customHeight="1" spans="1:18">
      <c r="A1947" s="30" t="s">
        <v>1949</v>
      </c>
      <c r="B1947" s="17">
        <v>1353</v>
      </c>
      <c r="C1947" s="17" t="s">
        <v>57</v>
      </c>
      <c r="D1947" s="17" t="s">
        <v>36</v>
      </c>
      <c r="E1947" s="17" t="s">
        <v>78</v>
      </c>
      <c r="F1947" s="31" t="str">
        <f>VLOOKUP(G1947,'Policy Type'!$A:$B,2,FALSE)</f>
        <v>Liability</v>
      </c>
      <c r="G1947" s="17" t="s">
        <v>536</v>
      </c>
      <c r="H1947" s="32">
        <v>45292</v>
      </c>
      <c r="I1947" s="32">
        <v>45900</v>
      </c>
      <c r="J1947" s="34">
        <v>31600</v>
      </c>
      <c r="K1947" s="34">
        <f t="shared" si="521"/>
        <v>5688</v>
      </c>
      <c r="L1947" s="34">
        <f t="shared" si="522"/>
        <v>37288</v>
      </c>
      <c r="M1947" s="17">
        <f t="shared" si="525"/>
        <v>7457.6</v>
      </c>
      <c r="N1947" s="17" t="s">
        <v>52</v>
      </c>
      <c r="O1947" s="35" t="s">
        <v>49</v>
      </c>
      <c r="P1947" s="36" t="str">
        <f t="shared" si="523"/>
        <v>New Client</v>
      </c>
      <c r="Q1947" s="39" t="str">
        <f t="shared" si="4"/>
        <v>Yes</v>
      </c>
      <c r="R1947" s="40" t="str">
        <f t="shared" si="5"/>
        <v/>
      </c>
    </row>
    <row r="1948" ht="14.25" customHeight="1" spans="1:18">
      <c r="A1948" s="30" t="s">
        <v>1950</v>
      </c>
      <c r="B1948" s="17">
        <v>1354</v>
      </c>
      <c r="C1948" s="17" t="s">
        <v>46</v>
      </c>
      <c r="D1948" s="17" t="s">
        <v>76</v>
      </c>
      <c r="E1948" s="17" t="s">
        <v>78</v>
      </c>
      <c r="F1948" s="31" t="str">
        <f>VLOOKUP(G1948,'Policy Type'!$A:$B,2,FALSE)</f>
        <v>Liability</v>
      </c>
      <c r="G1948" s="17" t="s">
        <v>536</v>
      </c>
      <c r="H1948" s="32">
        <v>45292</v>
      </c>
      <c r="I1948" s="32">
        <v>45535</v>
      </c>
      <c r="J1948" s="34">
        <v>26000</v>
      </c>
      <c r="K1948" s="34">
        <f t="shared" si="521"/>
        <v>4680</v>
      </c>
      <c r="L1948" s="34">
        <f t="shared" si="522"/>
        <v>30680</v>
      </c>
      <c r="M1948" s="17">
        <f>L1948*0.05</f>
        <v>1534</v>
      </c>
      <c r="N1948" s="17" t="s">
        <v>52</v>
      </c>
      <c r="O1948" s="35" t="s">
        <v>49</v>
      </c>
      <c r="P1948" s="36" t="str">
        <f t="shared" si="523"/>
        <v>New Client</v>
      </c>
      <c r="Q1948" s="39" t="str">
        <f t="shared" si="4"/>
        <v>Yes</v>
      </c>
      <c r="R1948" s="40" t="str">
        <f t="shared" si="5"/>
        <v/>
      </c>
    </row>
    <row r="1949" ht="14.25" customHeight="1" spans="1:18">
      <c r="A1949" s="30" t="s">
        <v>1951</v>
      </c>
      <c r="B1949" s="17">
        <v>856</v>
      </c>
      <c r="C1949" s="17" t="s">
        <v>57</v>
      </c>
      <c r="D1949" s="17" t="s">
        <v>36</v>
      </c>
      <c r="E1949" s="17" t="s">
        <v>103</v>
      </c>
      <c r="F1949" s="31" t="str">
        <f>VLOOKUP(G1949,'Policy Type'!$A:$B,2,FALSE)</f>
        <v>Others</v>
      </c>
      <c r="G1949" s="17" t="s">
        <v>478</v>
      </c>
      <c r="H1949" s="32">
        <v>45293</v>
      </c>
      <c r="I1949" s="32">
        <v>45658</v>
      </c>
      <c r="J1949" s="34">
        <v>470900</v>
      </c>
      <c r="K1949" s="34">
        <f t="shared" si="521"/>
        <v>84762</v>
      </c>
      <c r="L1949" s="34">
        <f t="shared" si="522"/>
        <v>555662</v>
      </c>
      <c r="M1949" s="17">
        <f t="shared" ref="M1949:M1950" si="526">L1949*0.15</f>
        <v>83349.3</v>
      </c>
      <c r="N1949" s="17" t="s">
        <v>52</v>
      </c>
      <c r="O1949" s="35" t="s">
        <v>40</v>
      </c>
      <c r="P1949" s="36" t="str">
        <f t="shared" si="523"/>
        <v>Old Client</v>
      </c>
      <c r="Q1949" s="39" t="str">
        <f t="shared" si="4"/>
        <v>Yes</v>
      </c>
      <c r="R1949" s="40" t="str">
        <f t="shared" si="5"/>
        <v>Cross-Sold</v>
      </c>
    </row>
    <row r="1950" ht="14.25" customHeight="1" spans="1:18">
      <c r="A1950" s="30" t="s">
        <v>1952</v>
      </c>
      <c r="B1950" s="17">
        <v>856</v>
      </c>
      <c r="C1950" s="17" t="s">
        <v>42</v>
      </c>
      <c r="D1950" s="17" t="s">
        <v>36</v>
      </c>
      <c r="E1950" s="17" t="s">
        <v>103</v>
      </c>
      <c r="F1950" s="31" t="str">
        <f>VLOOKUP(G1950,'Policy Type'!$A:$B,2,FALSE)</f>
        <v>Others</v>
      </c>
      <c r="G1950" s="17" t="s">
        <v>478</v>
      </c>
      <c r="H1950" s="32">
        <v>45294</v>
      </c>
      <c r="I1950" s="32">
        <v>45659</v>
      </c>
      <c r="J1950" s="34">
        <v>470900</v>
      </c>
      <c r="K1950" s="34">
        <f t="shared" si="521"/>
        <v>84762</v>
      </c>
      <c r="L1950" s="34">
        <f t="shared" si="522"/>
        <v>555662</v>
      </c>
      <c r="M1950" s="17">
        <f t="shared" si="526"/>
        <v>83349.3</v>
      </c>
      <c r="N1950" s="17" t="s">
        <v>52</v>
      </c>
      <c r="O1950" s="35" t="s">
        <v>40</v>
      </c>
      <c r="P1950" s="36" t="str">
        <f t="shared" si="523"/>
        <v>Old Client</v>
      </c>
      <c r="Q1950" s="39" t="str">
        <f t="shared" si="4"/>
        <v>Yes</v>
      </c>
      <c r="R1950" s="40" t="str">
        <f t="shared" si="5"/>
        <v>Cross-Sold</v>
      </c>
    </row>
    <row r="1951" ht="14.25" customHeight="1" spans="1:18">
      <c r="A1951" s="30" t="s">
        <v>1953</v>
      </c>
      <c r="B1951" s="17">
        <v>1355</v>
      </c>
      <c r="C1951" s="17" t="s">
        <v>42</v>
      </c>
      <c r="D1951" s="17" t="s">
        <v>36</v>
      </c>
      <c r="E1951" s="17" t="s">
        <v>37</v>
      </c>
      <c r="F1951" s="31" t="str">
        <f>VLOOKUP(G1951,'Policy Type'!$A:$B,2,FALSE)</f>
        <v>P&amp;C</v>
      </c>
      <c r="G1951" s="17" t="s">
        <v>80</v>
      </c>
      <c r="H1951" s="32">
        <v>45293</v>
      </c>
      <c r="I1951" s="32">
        <v>45293</v>
      </c>
      <c r="J1951" s="34">
        <v>196300</v>
      </c>
      <c r="K1951" s="34">
        <f t="shared" si="521"/>
        <v>35334</v>
      </c>
      <c r="L1951" s="34">
        <f t="shared" si="522"/>
        <v>231634</v>
      </c>
      <c r="M1951" s="17">
        <f>L1951*0.2</f>
        <v>46326.8</v>
      </c>
      <c r="N1951" s="17" t="s">
        <v>39</v>
      </c>
      <c r="O1951" s="35" t="s">
        <v>49</v>
      </c>
      <c r="P1951" s="36" t="str">
        <f t="shared" si="523"/>
        <v>New Client</v>
      </c>
      <c r="Q1951" s="39" t="str">
        <f t="shared" si="4"/>
        <v>No</v>
      </c>
      <c r="R1951" s="40" t="str">
        <f t="shared" si="5"/>
        <v/>
      </c>
    </row>
    <row r="1952" ht="14.25" customHeight="1" spans="1:18">
      <c r="A1952" s="30" t="s">
        <v>1954</v>
      </c>
      <c r="B1952" s="17">
        <v>1356</v>
      </c>
      <c r="C1952" s="17" t="s">
        <v>35</v>
      </c>
      <c r="D1952" s="17" t="s">
        <v>36</v>
      </c>
      <c r="E1952" s="17" t="s">
        <v>84</v>
      </c>
      <c r="F1952" s="31" t="str">
        <f>VLOOKUP(G1952,'Policy Type'!$A:$B,2,FALSE)</f>
        <v>Others</v>
      </c>
      <c r="G1952" s="17" t="s">
        <v>212</v>
      </c>
      <c r="H1952" s="32">
        <v>45293</v>
      </c>
      <c r="I1952" s="32">
        <v>45658</v>
      </c>
      <c r="J1952" s="34">
        <v>575600</v>
      </c>
      <c r="K1952" s="34">
        <f t="shared" si="521"/>
        <v>103608</v>
      </c>
      <c r="L1952" s="34">
        <f t="shared" si="522"/>
        <v>679208</v>
      </c>
      <c r="M1952" s="17">
        <f>L1952*0.15</f>
        <v>101881.2</v>
      </c>
      <c r="N1952" s="17" t="s">
        <v>39</v>
      </c>
      <c r="O1952" s="35" t="s">
        <v>49</v>
      </c>
      <c r="P1952" s="36" t="str">
        <f t="shared" si="523"/>
        <v>New Client</v>
      </c>
      <c r="Q1952" s="39" t="str">
        <f t="shared" si="4"/>
        <v>No</v>
      </c>
      <c r="R1952" s="40" t="str">
        <f t="shared" si="5"/>
        <v/>
      </c>
    </row>
    <row r="1953" ht="14.25" customHeight="1" spans="1:18">
      <c r="A1953" s="30" t="s">
        <v>1955</v>
      </c>
      <c r="B1953" s="17">
        <v>211</v>
      </c>
      <c r="C1953" s="17" t="s">
        <v>46</v>
      </c>
      <c r="D1953" s="17" t="s">
        <v>66</v>
      </c>
      <c r="E1953" s="17" t="s">
        <v>132</v>
      </c>
      <c r="F1953" s="31" t="str">
        <f>VLOOKUP(G1953,'Policy Type'!$A:$B,2,FALSE)</f>
        <v>Others</v>
      </c>
      <c r="G1953" s="17" t="s">
        <v>791</v>
      </c>
      <c r="H1953" s="32">
        <v>45293</v>
      </c>
      <c r="I1953" s="32">
        <v>45658</v>
      </c>
      <c r="J1953" s="34">
        <v>295000</v>
      </c>
      <c r="K1953" s="34">
        <f t="shared" si="521"/>
        <v>53100</v>
      </c>
      <c r="L1953" s="34">
        <f t="shared" si="522"/>
        <v>348100</v>
      </c>
      <c r="M1953" s="17">
        <f>L1953*0.05</f>
        <v>17405</v>
      </c>
      <c r="N1953" s="17" t="s">
        <v>39</v>
      </c>
      <c r="O1953" s="35" t="s">
        <v>49</v>
      </c>
      <c r="P1953" s="36" t="str">
        <f t="shared" si="523"/>
        <v>Old Client</v>
      </c>
      <c r="Q1953" s="39" t="str">
        <f t="shared" si="4"/>
        <v>Yes</v>
      </c>
      <c r="R1953" s="40" t="str">
        <f t="shared" si="5"/>
        <v>Cross-Sold</v>
      </c>
    </row>
    <row r="1954" ht="14.25" customHeight="1" spans="1:18">
      <c r="A1954" s="30" t="s">
        <v>1956</v>
      </c>
      <c r="B1954" s="17">
        <v>1357</v>
      </c>
      <c r="C1954" s="17" t="s">
        <v>42</v>
      </c>
      <c r="D1954" s="17" t="s">
        <v>36</v>
      </c>
      <c r="E1954" s="17" t="s">
        <v>37</v>
      </c>
      <c r="F1954" s="31" t="str">
        <f>VLOOKUP(G1954,'Policy Type'!$A:$B,2,FALSE)</f>
        <v>Liability</v>
      </c>
      <c r="G1954" s="17" t="s">
        <v>38</v>
      </c>
      <c r="H1954" s="32">
        <v>45293</v>
      </c>
      <c r="I1954" s="32">
        <v>45658</v>
      </c>
      <c r="J1954" s="34">
        <v>95100</v>
      </c>
      <c r="K1954" s="34">
        <f t="shared" si="521"/>
        <v>17118</v>
      </c>
      <c r="L1954" s="34">
        <f t="shared" si="522"/>
        <v>112218</v>
      </c>
      <c r="M1954" s="17">
        <f>L1954*0.2</f>
        <v>22443.6</v>
      </c>
      <c r="N1954" s="17" t="s">
        <v>39</v>
      </c>
      <c r="O1954" s="35" t="s">
        <v>49</v>
      </c>
      <c r="P1954" s="36" t="str">
        <f t="shared" si="523"/>
        <v>New Client</v>
      </c>
      <c r="Q1954" s="39" t="str">
        <f t="shared" si="4"/>
        <v>Yes</v>
      </c>
      <c r="R1954" s="40" t="str">
        <f t="shared" si="5"/>
        <v/>
      </c>
    </row>
    <row r="1955" ht="14.25" customHeight="1" spans="1:18">
      <c r="A1955" s="30" t="s">
        <v>1957</v>
      </c>
      <c r="B1955" s="17">
        <v>1358</v>
      </c>
      <c r="C1955" s="17" t="s">
        <v>46</v>
      </c>
      <c r="D1955" s="17" t="s">
        <v>88</v>
      </c>
      <c r="E1955" s="17" t="s">
        <v>37</v>
      </c>
      <c r="F1955" s="31" t="str">
        <f>VLOOKUP(G1955,'Policy Type'!$A:$B,2,FALSE)</f>
        <v>Liability</v>
      </c>
      <c r="G1955" s="17" t="s">
        <v>38</v>
      </c>
      <c r="H1955" s="32">
        <v>45293</v>
      </c>
      <c r="I1955" s="32">
        <v>45323</v>
      </c>
      <c r="J1955" s="34">
        <v>59900</v>
      </c>
      <c r="K1955" s="34">
        <f t="shared" si="521"/>
        <v>10782</v>
      </c>
      <c r="L1955" s="34">
        <f t="shared" si="522"/>
        <v>70682</v>
      </c>
      <c r="M1955" s="17">
        <f>L1955*0.05</f>
        <v>3534.1</v>
      </c>
      <c r="N1955" s="17" t="s">
        <v>39</v>
      </c>
      <c r="O1955" s="35" t="s">
        <v>49</v>
      </c>
      <c r="P1955" s="36" t="str">
        <f t="shared" si="523"/>
        <v>New Client</v>
      </c>
      <c r="Q1955" s="39" t="str">
        <f t="shared" si="4"/>
        <v>Yes</v>
      </c>
      <c r="R1955" s="40" t="str">
        <f t="shared" si="5"/>
        <v/>
      </c>
    </row>
    <row r="1956" ht="14.25" customHeight="1" spans="1:18">
      <c r="A1956" s="30" t="s">
        <v>1958</v>
      </c>
      <c r="B1956" s="17">
        <v>1359</v>
      </c>
      <c r="C1956" s="17" t="s">
        <v>35</v>
      </c>
      <c r="D1956" s="17" t="s">
        <v>36</v>
      </c>
      <c r="E1956" s="17" t="s">
        <v>43</v>
      </c>
      <c r="F1956" s="31" t="str">
        <f>VLOOKUP(G1956,'Policy Type'!$A:$B,2,FALSE)</f>
        <v>Others</v>
      </c>
      <c r="G1956" s="17" t="s">
        <v>212</v>
      </c>
      <c r="H1956" s="32">
        <v>45293</v>
      </c>
      <c r="I1956" s="32">
        <v>45658</v>
      </c>
      <c r="J1956" s="34">
        <v>296100</v>
      </c>
      <c r="K1956" s="34">
        <f t="shared" si="521"/>
        <v>53298</v>
      </c>
      <c r="L1956" s="34">
        <f t="shared" si="522"/>
        <v>349398</v>
      </c>
      <c r="M1956" s="17">
        <f>L1956*0.15</f>
        <v>52409.7</v>
      </c>
      <c r="N1956" s="17" t="s">
        <v>39</v>
      </c>
      <c r="O1956" s="35" t="s">
        <v>49</v>
      </c>
      <c r="P1956" s="36" t="str">
        <f t="shared" si="523"/>
        <v>New Client</v>
      </c>
      <c r="Q1956" s="39" t="str">
        <f t="shared" si="4"/>
        <v>No</v>
      </c>
      <c r="R1956" s="40" t="str">
        <f t="shared" si="5"/>
        <v/>
      </c>
    </row>
    <row r="1957" ht="14.25" customHeight="1" spans="1:18">
      <c r="A1957" s="30" t="s">
        <v>1959</v>
      </c>
      <c r="B1957" s="17">
        <v>1360</v>
      </c>
      <c r="C1957" s="17" t="s">
        <v>35</v>
      </c>
      <c r="D1957" s="17" t="s">
        <v>36</v>
      </c>
      <c r="E1957" s="17" t="s">
        <v>43</v>
      </c>
      <c r="F1957" s="31" t="str">
        <f>VLOOKUP(G1957,'Policy Type'!$A:$B,2,FALSE)</f>
        <v>P&amp;C</v>
      </c>
      <c r="G1957" s="17" t="s">
        <v>44</v>
      </c>
      <c r="H1957" s="32">
        <v>45293</v>
      </c>
      <c r="I1957" s="32">
        <v>45658</v>
      </c>
      <c r="J1957" s="34">
        <v>42500</v>
      </c>
      <c r="K1957" s="34">
        <f t="shared" si="521"/>
        <v>7650</v>
      </c>
      <c r="L1957" s="34">
        <f t="shared" si="522"/>
        <v>50150</v>
      </c>
      <c r="M1957" s="17">
        <f t="shared" ref="M1957:M1959" si="527">L1957*0.2</f>
        <v>10030</v>
      </c>
      <c r="N1957" s="17" t="s">
        <v>39</v>
      </c>
      <c r="O1957" s="35" t="s">
        <v>49</v>
      </c>
      <c r="P1957" s="36" t="str">
        <f t="shared" si="523"/>
        <v>New Client</v>
      </c>
      <c r="Q1957" s="39" t="str">
        <f t="shared" si="4"/>
        <v>No</v>
      </c>
      <c r="R1957" s="40" t="str">
        <f t="shared" si="5"/>
        <v/>
      </c>
    </row>
    <row r="1958" ht="14.25" customHeight="1" spans="1:18">
      <c r="A1958" s="30" t="s">
        <v>1960</v>
      </c>
      <c r="B1958" s="17">
        <v>1361</v>
      </c>
      <c r="C1958" s="17" t="s">
        <v>35</v>
      </c>
      <c r="D1958" s="17" t="s">
        <v>36</v>
      </c>
      <c r="E1958" s="17" t="s">
        <v>78</v>
      </c>
      <c r="F1958" s="31" t="str">
        <f>VLOOKUP(G1958,'Policy Type'!$A:$B,2,FALSE)</f>
        <v>Liability</v>
      </c>
      <c r="G1958" s="17" t="s">
        <v>94</v>
      </c>
      <c r="H1958" s="32">
        <v>45293</v>
      </c>
      <c r="I1958" s="32">
        <v>45658</v>
      </c>
      <c r="J1958" s="34">
        <v>354000</v>
      </c>
      <c r="K1958" s="34">
        <f t="shared" si="521"/>
        <v>63720</v>
      </c>
      <c r="L1958" s="34">
        <f t="shared" si="522"/>
        <v>417720</v>
      </c>
      <c r="M1958" s="17">
        <f t="shared" si="527"/>
        <v>83544</v>
      </c>
      <c r="N1958" s="17" t="s">
        <v>39</v>
      </c>
      <c r="O1958" s="35" t="s">
        <v>49</v>
      </c>
      <c r="P1958" s="36" t="str">
        <f t="shared" si="523"/>
        <v>Old Client</v>
      </c>
      <c r="Q1958" s="39" t="str">
        <f t="shared" si="4"/>
        <v>Yes</v>
      </c>
      <c r="R1958" s="40" t="str">
        <f t="shared" si="5"/>
        <v/>
      </c>
    </row>
    <row r="1959" ht="14.25" customHeight="1" spans="1:18">
      <c r="A1959" s="30" t="s">
        <v>1961</v>
      </c>
      <c r="B1959" s="17">
        <v>1361</v>
      </c>
      <c r="C1959" s="17" t="s">
        <v>42</v>
      </c>
      <c r="D1959" s="17" t="s">
        <v>36</v>
      </c>
      <c r="E1959" s="17" t="s">
        <v>78</v>
      </c>
      <c r="F1959" s="31" t="str">
        <f>VLOOKUP(G1959,'Policy Type'!$A:$B,2,FALSE)</f>
        <v>Liability</v>
      </c>
      <c r="G1959" s="17" t="s">
        <v>94</v>
      </c>
      <c r="H1959" s="32">
        <v>45293</v>
      </c>
      <c r="I1959" s="32">
        <v>45658</v>
      </c>
      <c r="J1959" s="34">
        <v>1416118</v>
      </c>
      <c r="K1959" s="34">
        <f t="shared" si="521"/>
        <v>254901.24</v>
      </c>
      <c r="L1959" s="34">
        <f t="shared" si="522"/>
        <v>1671019.24</v>
      </c>
      <c r="M1959" s="17">
        <f t="shared" si="527"/>
        <v>334203.848</v>
      </c>
      <c r="N1959" s="17" t="s">
        <v>39</v>
      </c>
      <c r="O1959" s="35" t="s">
        <v>49</v>
      </c>
      <c r="P1959" s="36" t="str">
        <f t="shared" si="523"/>
        <v>Old Client</v>
      </c>
      <c r="Q1959" s="39" t="str">
        <f t="shared" si="4"/>
        <v>Yes</v>
      </c>
      <c r="R1959" s="40" t="str">
        <f t="shared" si="5"/>
        <v/>
      </c>
    </row>
    <row r="1960" ht="14.25" customHeight="1" spans="1:18">
      <c r="A1960" s="30" t="s">
        <v>1962</v>
      </c>
      <c r="B1960" s="17">
        <v>1362</v>
      </c>
      <c r="C1960" s="17" t="s">
        <v>46</v>
      </c>
      <c r="D1960" s="17" t="s">
        <v>76</v>
      </c>
      <c r="E1960" s="17" t="s">
        <v>132</v>
      </c>
      <c r="F1960" s="31" t="str">
        <f>VLOOKUP(G1960,'Policy Type'!$A:$B,2,FALSE)</f>
        <v>Others</v>
      </c>
      <c r="G1960" s="17" t="s">
        <v>791</v>
      </c>
      <c r="H1960" s="32">
        <v>45294</v>
      </c>
      <c r="I1960" s="32">
        <v>45659</v>
      </c>
      <c r="J1960" s="34">
        <v>295000</v>
      </c>
      <c r="K1960" s="34">
        <f t="shared" si="521"/>
        <v>53100</v>
      </c>
      <c r="L1960" s="34">
        <f t="shared" si="522"/>
        <v>348100</v>
      </c>
      <c r="M1960" s="17">
        <f t="shared" ref="M1960:M1961" si="528">L1960*0.05</f>
        <v>17405</v>
      </c>
      <c r="N1960" s="17" t="s">
        <v>39</v>
      </c>
      <c r="O1960" s="35" t="s">
        <v>49</v>
      </c>
      <c r="P1960" s="36" t="str">
        <f t="shared" si="523"/>
        <v>New Client</v>
      </c>
      <c r="Q1960" s="39" t="str">
        <f t="shared" si="4"/>
        <v>No</v>
      </c>
      <c r="R1960" s="40" t="str">
        <f t="shared" si="5"/>
        <v/>
      </c>
    </row>
    <row r="1961" ht="14.25" customHeight="1" spans="1:18">
      <c r="A1961" s="30" t="s">
        <v>1963</v>
      </c>
      <c r="B1961" s="17">
        <v>1363</v>
      </c>
      <c r="C1961" s="17" t="s">
        <v>46</v>
      </c>
      <c r="D1961" s="17" t="s">
        <v>66</v>
      </c>
      <c r="E1961" s="17" t="s">
        <v>43</v>
      </c>
      <c r="F1961" s="31" t="str">
        <f>VLOOKUP(G1961,'Policy Type'!$A:$B,2,FALSE)</f>
        <v>P&amp;C</v>
      </c>
      <c r="G1961" s="17" t="s">
        <v>68</v>
      </c>
      <c r="H1961" s="32">
        <v>45305</v>
      </c>
      <c r="I1961" s="32">
        <v>45670</v>
      </c>
      <c r="J1961" s="34">
        <v>1594600</v>
      </c>
      <c r="K1961" s="34">
        <f t="shared" si="521"/>
        <v>287028</v>
      </c>
      <c r="L1961" s="34">
        <f t="shared" si="522"/>
        <v>1881628</v>
      </c>
      <c r="M1961" s="17">
        <f t="shared" si="528"/>
        <v>94081.4</v>
      </c>
      <c r="N1961" s="17" t="s">
        <v>52</v>
      </c>
      <c r="O1961" s="35" t="s">
        <v>40</v>
      </c>
      <c r="P1961" s="36" t="str">
        <f t="shared" si="523"/>
        <v>New Client</v>
      </c>
      <c r="Q1961" s="39" t="str">
        <f t="shared" si="4"/>
        <v>No</v>
      </c>
      <c r="R1961" s="40" t="str">
        <f t="shared" si="5"/>
        <v/>
      </c>
    </row>
    <row r="1962" ht="14.25" customHeight="1" spans="1:18">
      <c r="A1962" s="30" t="s">
        <v>1964</v>
      </c>
      <c r="B1962" s="17">
        <v>1364</v>
      </c>
      <c r="C1962" s="17" t="s">
        <v>57</v>
      </c>
      <c r="D1962" s="17" t="s">
        <v>36</v>
      </c>
      <c r="E1962" s="17" t="s">
        <v>43</v>
      </c>
      <c r="F1962" s="31" t="str">
        <f>VLOOKUP(G1962,'Policy Type'!$A:$B,2,FALSE)</f>
        <v>P&amp;C</v>
      </c>
      <c r="G1962" s="17" t="s">
        <v>55</v>
      </c>
      <c r="H1962" s="32">
        <v>45300</v>
      </c>
      <c r="I1962" s="32">
        <v>45665</v>
      </c>
      <c r="J1962" s="34">
        <v>148600</v>
      </c>
      <c r="K1962" s="34">
        <f t="shared" si="521"/>
        <v>26748</v>
      </c>
      <c r="L1962" s="34">
        <f t="shared" si="522"/>
        <v>175348</v>
      </c>
      <c r="M1962" s="17">
        <f>L1962*0.2</f>
        <v>35069.6</v>
      </c>
      <c r="N1962" s="17" t="s">
        <v>52</v>
      </c>
      <c r="O1962" s="35" t="s">
        <v>53</v>
      </c>
      <c r="P1962" s="36" t="str">
        <f t="shared" si="523"/>
        <v>New Client</v>
      </c>
      <c r="Q1962" s="39" t="str">
        <f t="shared" si="4"/>
        <v>No</v>
      </c>
      <c r="R1962" s="40" t="str">
        <f t="shared" si="5"/>
        <v/>
      </c>
    </row>
    <row r="1963" ht="14.25" customHeight="1" spans="1:18">
      <c r="A1963" s="30" t="s">
        <v>1965</v>
      </c>
      <c r="B1963" s="17">
        <v>1365</v>
      </c>
      <c r="C1963" s="17" t="s">
        <v>46</v>
      </c>
      <c r="D1963" s="17" t="s">
        <v>88</v>
      </c>
      <c r="E1963" s="17" t="s">
        <v>763</v>
      </c>
      <c r="F1963" s="31" t="str">
        <f>VLOOKUP(G1963,'Policy Type'!$A:$B,2,FALSE)</f>
        <v>Others</v>
      </c>
      <c r="G1963" s="17" t="s">
        <v>197</v>
      </c>
      <c r="H1963" s="32">
        <v>45296</v>
      </c>
      <c r="I1963" s="32">
        <v>45661</v>
      </c>
      <c r="J1963" s="34">
        <v>3527400</v>
      </c>
      <c r="K1963" s="34">
        <f t="shared" si="521"/>
        <v>634932</v>
      </c>
      <c r="L1963" s="34">
        <f t="shared" si="522"/>
        <v>4162332</v>
      </c>
      <c r="M1963" s="17">
        <f t="shared" ref="M1963:M1965" si="529">L1963*0.05</f>
        <v>208116.6</v>
      </c>
      <c r="N1963" s="17" t="s">
        <v>39</v>
      </c>
      <c r="O1963" s="35" t="s">
        <v>53</v>
      </c>
      <c r="P1963" s="36" t="str">
        <f t="shared" si="523"/>
        <v>New Client</v>
      </c>
      <c r="Q1963" s="39" t="str">
        <f t="shared" si="4"/>
        <v>No</v>
      </c>
      <c r="R1963" s="40" t="str">
        <f t="shared" si="5"/>
        <v/>
      </c>
    </row>
    <row r="1964" ht="14.25" customHeight="1" spans="1:18">
      <c r="A1964" s="30" t="s">
        <v>1966</v>
      </c>
      <c r="B1964" s="17">
        <v>1366</v>
      </c>
      <c r="C1964" s="17" t="s">
        <v>46</v>
      </c>
      <c r="D1964" s="17" t="s">
        <v>76</v>
      </c>
      <c r="E1964" s="17" t="s">
        <v>43</v>
      </c>
      <c r="F1964" s="31" t="str">
        <f>VLOOKUP(G1964,'Policy Type'!$A:$B,2,FALSE)</f>
        <v>P&amp;C</v>
      </c>
      <c r="G1964" s="17" t="s">
        <v>55</v>
      </c>
      <c r="H1964" s="32">
        <v>45298</v>
      </c>
      <c r="I1964" s="32">
        <v>45663</v>
      </c>
      <c r="J1964" s="34">
        <v>148444</v>
      </c>
      <c r="K1964" s="34">
        <f t="shared" si="521"/>
        <v>26719.92</v>
      </c>
      <c r="L1964" s="34">
        <f t="shared" si="522"/>
        <v>175163.92</v>
      </c>
      <c r="M1964" s="17">
        <f t="shared" si="529"/>
        <v>8758.196</v>
      </c>
      <c r="N1964" s="17" t="s">
        <v>52</v>
      </c>
      <c r="O1964" s="35" t="s">
        <v>53</v>
      </c>
      <c r="P1964" s="36" t="str">
        <f t="shared" si="523"/>
        <v>Old Client</v>
      </c>
      <c r="Q1964" s="39" t="str">
        <f t="shared" si="4"/>
        <v>No</v>
      </c>
      <c r="R1964" s="40" t="str">
        <f t="shared" si="5"/>
        <v/>
      </c>
    </row>
    <row r="1965" ht="14.25" customHeight="1" spans="1:18">
      <c r="A1965" s="30" t="s">
        <v>1967</v>
      </c>
      <c r="B1965" s="17">
        <v>250</v>
      </c>
      <c r="C1965" s="17" t="s">
        <v>46</v>
      </c>
      <c r="D1965" s="17" t="s">
        <v>88</v>
      </c>
      <c r="E1965" s="17" t="s">
        <v>60</v>
      </c>
      <c r="F1965" s="31" t="str">
        <f>VLOOKUP(G1965,'Policy Type'!$A:$B,2,FALSE)</f>
        <v>P&amp;C</v>
      </c>
      <c r="G1965" s="17" t="s">
        <v>68</v>
      </c>
      <c r="H1965" s="32">
        <v>45296</v>
      </c>
      <c r="I1965" s="32">
        <v>45661</v>
      </c>
      <c r="J1965" s="34">
        <v>1081470</v>
      </c>
      <c r="K1965" s="34">
        <f t="shared" si="521"/>
        <v>194664.6</v>
      </c>
      <c r="L1965" s="34">
        <f t="shared" si="522"/>
        <v>1276134.6</v>
      </c>
      <c r="M1965" s="17">
        <f t="shared" si="529"/>
        <v>63806.73</v>
      </c>
      <c r="N1965" s="17" t="s">
        <v>52</v>
      </c>
      <c r="O1965" s="35" t="s">
        <v>40</v>
      </c>
      <c r="P1965" s="36" t="str">
        <f t="shared" si="523"/>
        <v>Old Client</v>
      </c>
      <c r="Q1965" s="39" t="str">
        <f t="shared" si="4"/>
        <v>No</v>
      </c>
      <c r="R1965" s="40" t="str">
        <f t="shared" si="5"/>
        <v/>
      </c>
    </row>
    <row r="1966" ht="14.25" customHeight="1" spans="1:18">
      <c r="A1966" s="30" t="s">
        <v>1968</v>
      </c>
      <c r="B1966" s="17">
        <v>587</v>
      </c>
      <c r="C1966" s="17" t="s">
        <v>42</v>
      </c>
      <c r="D1966" s="17" t="s">
        <v>36</v>
      </c>
      <c r="E1966" s="17" t="s">
        <v>37</v>
      </c>
      <c r="F1966" s="31" t="str">
        <f>VLOOKUP(G1966,'Policy Type'!$A:$B,2,FALSE)</f>
        <v>Liability</v>
      </c>
      <c r="G1966" s="17" t="s">
        <v>38</v>
      </c>
      <c r="H1966" s="32">
        <v>45294</v>
      </c>
      <c r="I1966" s="32">
        <v>45384</v>
      </c>
      <c r="J1966" s="34">
        <v>352100</v>
      </c>
      <c r="K1966" s="34">
        <f t="shared" si="521"/>
        <v>63378</v>
      </c>
      <c r="L1966" s="34">
        <f t="shared" si="522"/>
        <v>415478</v>
      </c>
      <c r="M1966" s="17">
        <f>L1966*0.2</f>
        <v>83095.6</v>
      </c>
      <c r="N1966" s="17" t="s">
        <v>39</v>
      </c>
      <c r="O1966" s="35" t="s">
        <v>49</v>
      </c>
      <c r="P1966" s="36" t="str">
        <f t="shared" si="523"/>
        <v>Old Client</v>
      </c>
      <c r="Q1966" s="39" t="str">
        <f t="shared" si="4"/>
        <v>Yes</v>
      </c>
      <c r="R1966" s="40" t="str">
        <f t="shared" si="5"/>
        <v/>
      </c>
    </row>
    <row r="1967" ht="14.25" customHeight="1" spans="1:18">
      <c r="A1967" s="30" t="s">
        <v>1969</v>
      </c>
      <c r="B1967" s="17">
        <v>422</v>
      </c>
      <c r="C1967" s="17" t="s">
        <v>42</v>
      </c>
      <c r="D1967" s="17" t="s">
        <v>36</v>
      </c>
      <c r="E1967" s="17" t="s">
        <v>91</v>
      </c>
      <c r="F1967" s="31" t="str">
        <f>VLOOKUP(G1967,'Policy Type'!$A:$B,2,FALSE)</f>
        <v>Others</v>
      </c>
      <c r="G1967" s="17" t="s">
        <v>791</v>
      </c>
      <c r="H1967" s="32">
        <v>45295</v>
      </c>
      <c r="I1967" s="32">
        <v>45660</v>
      </c>
      <c r="J1967" s="34">
        <v>343900</v>
      </c>
      <c r="K1967" s="34">
        <f t="shared" si="521"/>
        <v>61902</v>
      </c>
      <c r="L1967" s="34">
        <f t="shared" si="522"/>
        <v>405802</v>
      </c>
      <c r="M1967" s="17">
        <f>L1967*0.15</f>
        <v>60870.3</v>
      </c>
      <c r="N1967" s="17" t="s">
        <v>39</v>
      </c>
      <c r="O1967" s="35" t="s">
        <v>53</v>
      </c>
      <c r="P1967" s="36" t="str">
        <f t="shared" si="523"/>
        <v>Old Client</v>
      </c>
      <c r="Q1967" s="39" t="str">
        <f t="shared" si="4"/>
        <v>Yes</v>
      </c>
      <c r="R1967" s="40" t="str">
        <f t="shared" si="5"/>
        <v>Cross-Sold</v>
      </c>
    </row>
    <row r="1968" ht="14.25" customHeight="1" spans="1:18">
      <c r="A1968" s="30" t="s">
        <v>1970</v>
      </c>
      <c r="B1968" s="17">
        <v>1367</v>
      </c>
      <c r="C1968" s="17" t="s">
        <v>35</v>
      </c>
      <c r="D1968" s="17" t="s">
        <v>36</v>
      </c>
      <c r="E1968" s="17" t="s">
        <v>84</v>
      </c>
      <c r="F1968" s="31" t="str">
        <f>VLOOKUP(G1968,'Policy Type'!$A:$B,2,FALSE)</f>
        <v>Liability</v>
      </c>
      <c r="G1968" s="17" t="s">
        <v>58</v>
      </c>
      <c r="H1968" s="32">
        <v>45269</v>
      </c>
      <c r="I1968" s="32">
        <v>45634</v>
      </c>
      <c r="J1968" s="34">
        <v>5251000</v>
      </c>
      <c r="K1968" s="34">
        <f t="shared" si="521"/>
        <v>945180</v>
      </c>
      <c r="L1968" s="34">
        <f t="shared" si="522"/>
        <v>6196180</v>
      </c>
      <c r="M1968" s="17">
        <f t="shared" ref="M1968:M1971" si="530">L1968*0.2</f>
        <v>1239236</v>
      </c>
      <c r="N1968" s="17" t="s">
        <v>39</v>
      </c>
      <c r="O1968" s="35" t="s">
        <v>53</v>
      </c>
      <c r="P1968" s="36" t="str">
        <f t="shared" si="523"/>
        <v>Old Client</v>
      </c>
      <c r="Q1968" s="39" t="str">
        <f t="shared" si="4"/>
        <v>Yes</v>
      </c>
      <c r="R1968" s="40" t="str">
        <f t="shared" si="5"/>
        <v/>
      </c>
    </row>
    <row r="1969" ht="14.25" customHeight="1" spans="1:18">
      <c r="A1969" s="30" t="s">
        <v>1971</v>
      </c>
      <c r="B1969" s="17">
        <v>1368</v>
      </c>
      <c r="C1969" s="17" t="s">
        <v>42</v>
      </c>
      <c r="D1969" s="17" t="s">
        <v>36</v>
      </c>
      <c r="E1969" s="17" t="s">
        <v>84</v>
      </c>
      <c r="F1969" s="31" t="str">
        <f>VLOOKUP(G1969,'Policy Type'!$A:$B,2,FALSE)</f>
        <v>Liability</v>
      </c>
      <c r="G1969" s="17" t="s">
        <v>86</v>
      </c>
      <c r="H1969" s="32">
        <v>45269</v>
      </c>
      <c r="I1969" s="32">
        <v>45634</v>
      </c>
      <c r="J1969" s="34">
        <v>7670000</v>
      </c>
      <c r="K1969" s="34">
        <f t="shared" si="521"/>
        <v>1380600</v>
      </c>
      <c r="L1969" s="34">
        <f t="shared" si="522"/>
        <v>9050600</v>
      </c>
      <c r="M1969" s="17">
        <f t="shared" si="530"/>
        <v>1810120</v>
      </c>
      <c r="N1969" s="17" t="s">
        <v>39</v>
      </c>
      <c r="O1969" s="35" t="s">
        <v>53</v>
      </c>
      <c r="P1969" s="36" t="str">
        <f t="shared" si="523"/>
        <v>New Client</v>
      </c>
      <c r="Q1969" s="39" t="str">
        <f t="shared" si="4"/>
        <v>Yes</v>
      </c>
      <c r="R1969" s="40" t="str">
        <f t="shared" si="5"/>
        <v/>
      </c>
    </row>
    <row r="1970" ht="14.25" customHeight="1" spans="1:18">
      <c r="A1970" s="30" t="s">
        <v>1972</v>
      </c>
      <c r="B1970" s="17">
        <v>1369</v>
      </c>
      <c r="C1970" s="17" t="s">
        <v>35</v>
      </c>
      <c r="D1970" s="17" t="s">
        <v>36</v>
      </c>
      <c r="E1970" s="17" t="s">
        <v>43</v>
      </c>
      <c r="F1970" s="31" t="str">
        <f>VLOOKUP(G1970,'Policy Type'!$A:$B,2,FALSE)</f>
        <v>P&amp;C</v>
      </c>
      <c r="G1970" s="17" t="s">
        <v>55</v>
      </c>
      <c r="H1970" s="32">
        <v>45297</v>
      </c>
      <c r="I1970" s="32">
        <v>45662</v>
      </c>
      <c r="J1970" s="34">
        <v>141836</v>
      </c>
      <c r="K1970" s="34">
        <f t="shared" si="521"/>
        <v>25530.48</v>
      </c>
      <c r="L1970" s="34">
        <f t="shared" si="522"/>
        <v>167366.48</v>
      </c>
      <c r="M1970" s="17">
        <f t="shared" si="530"/>
        <v>33473.296</v>
      </c>
      <c r="N1970" s="17" t="s">
        <v>52</v>
      </c>
      <c r="O1970" s="35" t="s">
        <v>53</v>
      </c>
      <c r="P1970" s="36" t="str">
        <f t="shared" si="523"/>
        <v>Old Client</v>
      </c>
      <c r="Q1970" s="39" t="str">
        <f t="shared" si="4"/>
        <v>Yes</v>
      </c>
      <c r="R1970" s="40" t="str">
        <f t="shared" si="5"/>
        <v>Cross-Sold</v>
      </c>
    </row>
    <row r="1971" ht="14.25" customHeight="1" spans="1:18">
      <c r="A1971" s="30" t="s">
        <v>1973</v>
      </c>
      <c r="B1971" s="17">
        <v>1369</v>
      </c>
      <c r="C1971" s="17" t="s">
        <v>42</v>
      </c>
      <c r="D1971" s="17" t="s">
        <v>36</v>
      </c>
      <c r="E1971" s="17" t="s">
        <v>37</v>
      </c>
      <c r="F1971" s="31" t="str">
        <f>VLOOKUP(G1971,'Policy Type'!$A:$B,2,FALSE)</f>
        <v>Liability</v>
      </c>
      <c r="G1971" s="17" t="s">
        <v>38</v>
      </c>
      <c r="H1971" s="32">
        <v>45293</v>
      </c>
      <c r="I1971" s="32">
        <v>45383</v>
      </c>
      <c r="J1971" s="34">
        <v>128200</v>
      </c>
      <c r="K1971" s="34">
        <f t="shared" si="521"/>
        <v>23076</v>
      </c>
      <c r="L1971" s="34">
        <f t="shared" si="522"/>
        <v>151276</v>
      </c>
      <c r="M1971" s="17">
        <f t="shared" si="530"/>
        <v>30255.2</v>
      </c>
      <c r="N1971" s="17" t="s">
        <v>39</v>
      </c>
      <c r="O1971" s="35" t="s">
        <v>49</v>
      </c>
      <c r="P1971" s="36" t="str">
        <f t="shared" si="523"/>
        <v>Old Client</v>
      </c>
      <c r="Q1971" s="39" t="str">
        <f t="shared" si="4"/>
        <v>Yes</v>
      </c>
      <c r="R1971" s="40" t="str">
        <f t="shared" si="5"/>
        <v/>
      </c>
    </row>
    <row r="1972" ht="14.25" customHeight="1" spans="1:18">
      <c r="A1972" s="30" t="s">
        <v>1974</v>
      </c>
      <c r="B1972" s="17">
        <v>1370</v>
      </c>
      <c r="C1972" s="17" t="s">
        <v>57</v>
      </c>
      <c r="D1972" s="17" t="s">
        <v>36</v>
      </c>
      <c r="E1972" s="17" t="s">
        <v>132</v>
      </c>
      <c r="F1972" s="31" t="str">
        <f>VLOOKUP(G1972,'Policy Type'!$A:$B,2,FALSE)</f>
        <v>Others</v>
      </c>
      <c r="G1972" s="17" t="s">
        <v>111</v>
      </c>
      <c r="H1972" s="32">
        <v>45296</v>
      </c>
      <c r="I1972" s="32">
        <v>45661</v>
      </c>
      <c r="J1972" s="34">
        <v>1827500</v>
      </c>
      <c r="K1972" s="34">
        <f t="shared" si="521"/>
        <v>328950</v>
      </c>
      <c r="L1972" s="34">
        <f t="shared" si="522"/>
        <v>2156450</v>
      </c>
      <c r="M1972" s="17">
        <f t="shared" ref="M1972:M1973" si="531">L1972*0.15</f>
        <v>323467.5</v>
      </c>
      <c r="N1972" s="17" t="s">
        <v>52</v>
      </c>
      <c r="O1972" s="35" t="s">
        <v>53</v>
      </c>
      <c r="P1972" s="36" t="str">
        <f t="shared" si="523"/>
        <v>New Client</v>
      </c>
      <c r="Q1972" s="39" t="str">
        <f t="shared" si="4"/>
        <v>No</v>
      </c>
      <c r="R1972" s="40" t="str">
        <f t="shared" si="5"/>
        <v/>
      </c>
    </row>
    <row r="1973" ht="14.25" customHeight="1" spans="1:18">
      <c r="A1973" s="30" t="s">
        <v>1975</v>
      </c>
      <c r="B1973" s="17">
        <v>1371</v>
      </c>
      <c r="C1973" s="17" t="s">
        <v>35</v>
      </c>
      <c r="D1973" s="17" t="s">
        <v>36</v>
      </c>
      <c r="E1973" s="17" t="s">
        <v>84</v>
      </c>
      <c r="F1973" s="31" t="str">
        <f>VLOOKUP(G1973,'Policy Type'!$A:$B,2,FALSE)</f>
        <v>Others</v>
      </c>
      <c r="G1973" s="17" t="s">
        <v>116</v>
      </c>
      <c r="H1973" s="32">
        <v>45293</v>
      </c>
      <c r="I1973" s="32">
        <v>45626</v>
      </c>
      <c r="J1973" s="34">
        <v>48021900</v>
      </c>
      <c r="K1973" s="34">
        <f t="shared" si="521"/>
        <v>8643942</v>
      </c>
      <c r="L1973" s="34">
        <f t="shared" si="522"/>
        <v>56665842</v>
      </c>
      <c r="M1973" s="17">
        <f t="shared" si="531"/>
        <v>8499876.3</v>
      </c>
      <c r="N1973" s="17" t="s">
        <v>39</v>
      </c>
      <c r="O1973" s="35" t="s">
        <v>49</v>
      </c>
      <c r="P1973" s="36" t="str">
        <f t="shared" si="523"/>
        <v>New Client</v>
      </c>
      <c r="Q1973" s="39" t="str">
        <f t="shared" si="4"/>
        <v>No</v>
      </c>
      <c r="R1973" s="40" t="str">
        <f t="shared" si="5"/>
        <v/>
      </c>
    </row>
    <row r="1974" ht="14.25" customHeight="1" spans="1:18">
      <c r="A1974" s="30" t="s">
        <v>1976</v>
      </c>
      <c r="B1974" s="17">
        <v>357</v>
      </c>
      <c r="C1974" s="17" t="s">
        <v>57</v>
      </c>
      <c r="D1974" s="17" t="s">
        <v>36</v>
      </c>
      <c r="E1974" s="17" t="s">
        <v>43</v>
      </c>
      <c r="F1974" s="31" t="str">
        <f>VLOOKUP(G1974,'Policy Type'!$A:$B,2,FALSE)</f>
        <v>P&amp;C</v>
      </c>
      <c r="G1974" s="17" t="s">
        <v>72</v>
      </c>
      <c r="H1974" s="32">
        <v>45300</v>
      </c>
      <c r="I1974" s="32">
        <v>45665</v>
      </c>
      <c r="J1974" s="34">
        <v>61900</v>
      </c>
      <c r="K1974" s="34">
        <f t="shared" si="521"/>
        <v>11142</v>
      </c>
      <c r="L1974" s="34">
        <f t="shared" si="522"/>
        <v>73042</v>
      </c>
      <c r="M1974" s="17">
        <f>L1974*0.2</f>
        <v>14608.4</v>
      </c>
      <c r="N1974" s="17" t="s">
        <v>52</v>
      </c>
      <c r="O1974" s="35" t="s">
        <v>53</v>
      </c>
      <c r="P1974" s="36" t="str">
        <f t="shared" si="523"/>
        <v>Old Client</v>
      </c>
      <c r="Q1974" s="39" t="str">
        <f t="shared" si="4"/>
        <v>No</v>
      </c>
      <c r="R1974" s="40" t="str">
        <f t="shared" si="5"/>
        <v/>
      </c>
    </row>
    <row r="1975" ht="14.25" customHeight="1" spans="1:18">
      <c r="A1975" s="30" t="s">
        <v>1977</v>
      </c>
      <c r="B1975" s="17">
        <v>63</v>
      </c>
      <c r="C1975" s="17" t="s">
        <v>35</v>
      </c>
      <c r="D1975" s="17" t="s">
        <v>36</v>
      </c>
      <c r="E1975" s="17" t="s">
        <v>43</v>
      </c>
      <c r="F1975" s="31" t="str">
        <f>VLOOKUP(G1975,'Policy Type'!$A:$B,2,FALSE)</f>
        <v>Others</v>
      </c>
      <c r="G1975" s="17" t="s">
        <v>189</v>
      </c>
      <c r="H1975" s="32">
        <v>45298</v>
      </c>
      <c r="I1975" s="32">
        <v>45663</v>
      </c>
      <c r="J1975" s="34">
        <v>1340000</v>
      </c>
      <c r="K1975" s="34">
        <f t="shared" si="521"/>
        <v>241200</v>
      </c>
      <c r="L1975" s="34">
        <f t="shared" si="522"/>
        <v>1581200</v>
      </c>
      <c r="M1975" s="17">
        <f t="shared" ref="M1975:M1977" si="532">L1975*0.15</f>
        <v>237180</v>
      </c>
      <c r="N1975" s="17" t="s">
        <v>52</v>
      </c>
      <c r="O1975" s="35" t="s">
        <v>53</v>
      </c>
      <c r="P1975" s="36" t="str">
        <f t="shared" si="523"/>
        <v>Old Client</v>
      </c>
      <c r="Q1975" s="39" t="str">
        <f t="shared" si="4"/>
        <v>Yes</v>
      </c>
      <c r="R1975" s="40" t="str">
        <f t="shared" si="5"/>
        <v>Cross-Sold</v>
      </c>
    </row>
    <row r="1976" ht="14.25" customHeight="1" spans="1:18">
      <c r="A1976" s="30" t="s">
        <v>1978</v>
      </c>
      <c r="B1976" s="17">
        <v>1372</v>
      </c>
      <c r="C1976" s="17" t="s">
        <v>57</v>
      </c>
      <c r="D1976" s="17" t="s">
        <v>36</v>
      </c>
      <c r="E1976" s="17" t="s">
        <v>60</v>
      </c>
      <c r="F1976" s="31" t="str">
        <f>VLOOKUP(G1976,'Policy Type'!$A:$B,2,FALSE)</f>
        <v>Others</v>
      </c>
      <c r="G1976" s="17" t="s">
        <v>245</v>
      </c>
      <c r="H1976" s="32">
        <v>45297</v>
      </c>
      <c r="I1976" s="32">
        <v>45662</v>
      </c>
      <c r="J1976" s="34">
        <v>655100</v>
      </c>
      <c r="K1976" s="34">
        <f t="shared" si="521"/>
        <v>117918</v>
      </c>
      <c r="L1976" s="34">
        <f t="shared" si="522"/>
        <v>773018</v>
      </c>
      <c r="M1976" s="17">
        <f t="shared" si="532"/>
        <v>115952.7</v>
      </c>
      <c r="N1976" s="17" t="s">
        <v>52</v>
      </c>
      <c r="O1976" s="35" t="s">
        <v>53</v>
      </c>
      <c r="P1976" s="36" t="str">
        <f t="shared" si="523"/>
        <v>Old Client</v>
      </c>
      <c r="Q1976" s="39" t="str">
        <f t="shared" si="4"/>
        <v>No</v>
      </c>
      <c r="R1976" s="40" t="str">
        <f t="shared" si="5"/>
        <v/>
      </c>
    </row>
    <row r="1977" ht="14.25" customHeight="1" spans="1:18">
      <c r="A1977" s="30" t="s">
        <v>1979</v>
      </c>
      <c r="B1977" s="17">
        <v>1373</v>
      </c>
      <c r="C1977" s="17" t="s">
        <v>35</v>
      </c>
      <c r="D1977" s="17" t="s">
        <v>36</v>
      </c>
      <c r="E1977" s="17" t="s">
        <v>60</v>
      </c>
      <c r="F1977" s="31" t="str">
        <f>VLOOKUP(G1977,'Policy Type'!$A:$B,2,FALSE)</f>
        <v>Others</v>
      </c>
      <c r="G1977" s="17" t="s">
        <v>170</v>
      </c>
      <c r="H1977" s="32">
        <v>45298</v>
      </c>
      <c r="I1977" s="32">
        <v>45663</v>
      </c>
      <c r="J1977" s="34">
        <v>3720800</v>
      </c>
      <c r="K1977" s="34">
        <f t="shared" si="521"/>
        <v>669744</v>
      </c>
      <c r="L1977" s="34">
        <f t="shared" si="522"/>
        <v>4390544</v>
      </c>
      <c r="M1977" s="17">
        <f t="shared" si="532"/>
        <v>658581.6</v>
      </c>
      <c r="N1977" s="17" t="s">
        <v>52</v>
      </c>
      <c r="O1977" s="35" t="s">
        <v>53</v>
      </c>
      <c r="P1977" s="36" t="str">
        <f t="shared" si="523"/>
        <v>Old Client</v>
      </c>
      <c r="Q1977" s="39" t="str">
        <f t="shared" si="4"/>
        <v>Yes</v>
      </c>
      <c r="R1977" s="40" t="str">
        <f t="shared" si="5"/>
        <v>Cross-Sold</v>
      </c>
    </row>
    <row r="1978" ht="14.25" customHeight="1" spans="1:18">
      <c r="A1978" s="30" t="s">
        <v>1980</v>
      </c>
      <c r="B1978" s="17">
        <v>1373</v>
      </c>
      <c r="C1978" s="17" t="s">
        <v>42</v>
      </c>
      <c r="D1978" s="17" t="s">
        <v>36</v>
      </c>
      <c r="E1978" s="17" t="s">
        <v>84</v>
      </c>
      <c r="F1978" s="31" t="str">
        <f>VLOOKUP(G1978,'Policy Type'!$A:$B,2,FALSE)</f>
        <v>Liability</v>
      </c>
      <c r="G1978" s="17" t="s">
        <v>38</v>
      </c>
      <c r="H1978" s="32">
        <v>45296</v>
      </c>
      <c r="I1978" s="32">
        <v>45661</v>
      </c>
      <c r="J1978" s="34">
        <v>9785200</v>
      </c>
      <c r="K1978" s="34">
        <f t="shared" si="521"/>
        <v>1761336</v>
      </c>
      <c r="L1978" s="34">
        <f t="shared" si="522"/>
        <v>11546536</v>
      </c>
      <c r="M1978" s="17">
        <f>L1978*0.2</f>
        <v>2309307.2</v>
      </c>
      <c r="N1978" s="17" t="s">
        <v>39</v>
      </c>
      <c r="O1978" s="35" t="s">
        <v>53</v>
      </c>
      <c r="P1978" s="36" t="str">
        <f t="shared" si="523"/>
        <v>Old Client</v>
      </c>
      <c r="Q1978" s="39" t="str">
        <f t="shared" si="4"/>
        <v>Yes</v>
      </c>
      <c r="R1978" s="40" t="str">
        <f t="shared" si="5"/>
        <v/>
      </c>
    </row>
    <row r="1979" ht="14.25" customHeight="1" spans="1:18">
      <c r="A1979" s="30" t="s">
        <v>1981</v>
      </c>
      <c r="B1979" s="17">
        <v>1373</v>
      </c>
      <c r="C1979" s="17" t="s">
        <v>42</v>
      </c>
      <c r="D1979" s="17" t="s">
        <v>36</v>
      </c>
      <c r="E1979" s="17" t="s">
        <v>780</v>
      </c>
      <c r="F1979" s="31" t="str">
        <f>VLOOKUP(G1979,'Policy Type'!$A:$B,2,FALSE)</f>
        <v>Others</v>
      </c>
      <c r="G1979" s="17" t="s">
        <v>487</v>
      </c>
      <c r="H1979" s="32">
        <v>45294</v>
      </c>
      <c r="I1979" s="32">
        <v>48946</v>
      </c>
      <c r="J1979" s="34">
        <v>516300</v>
      </c>
      <c r="K1979" s="34">
        <f t="shared" si="521"/>
        <v>92934</v>
      </c>
      <c r="L1979" s="34">
        <f t="shared" si="522"/>
        <v>609234</v>
      </c>
      <c r="M1979" s="17">
        <f>L1979*0.15</f>
        <v>91385.1</v>
      </c>
      <c r="N1979" s="17" t="s">
        <v>52</v>
      </c>
      <c r="O1979" s="35" t="s">
        <v>49</v>
      </c>
      <c r="P1979" s="36" t="str">
        <f t="shared" si="523"/>
        <v>Old Client</v>
      </c>
      <c r="Q1979" s="39" t="str">
        <f t="shared" si="4"/>
        <v>Yes</v>
      </c>
      <c r="R1979" s="40" t="str">
        <f t="shared" si="5"/>
        <v>Cross-Sold</v>
      </c>
    </row>
    <row r="1980" ht="14.25" customHeight="1" spans="1:18">
      <c r="A1980" s="30" t="s">
        <v>1982</v>
      </c>
      <c r="B1980" s="17">
        <v>467</v>
      </c>
      <c r="C1980" s="17" t="s">
        <v>46</v>
      </c>
      <c r="D1980" s="17" t="s">
        <v>66</v>
      </c>
      <c r="E1980" s="17" t="s">
        <v>60</v>
      </c>
      <c r="F1980" s="31" t="str">
        <f>VLOOKUP(G1980,'Policy Type'!$A:$B,2,FALSE)</f>
        <v>Others</v>
      </c>
      <c r="G1980" s="17" t="s">
        <v>193</v>
      </c>
      <c r="H1980" s="32">
        <v>45296</v>
      </c>
      <c r="I1980" s="32">
        <v>45661</v>
      </c>
      <c r="J1980" s="34">
        <v>4479000</v>
      </c>
      <c r="K1980" s="34">
        <f t="shared" si="521"/>
        <v>806220</v>
      </c>
      <c r="L1980" s="34">
        <f t="shared" si="522"/>
        <v>5285220</v>
      </c>
      <c r="M1980" s="17">
        <f t="shared" ref="M1980:M1981" si="533">L1980*0.05</f>
        <v>264261</v>
      </c>
      <c r="N1980" s="17" t="s">
        <v>39</v>
      </c>
      <c r="O1980" s="35" t="s">
        <v>40</v>
      </c>
      <c r="P1980" s="36" t="str">
        <f t="shared" si="523"/>
        <v>Old Client</v>
      </c>
      <c r="Q1980" s="39" t="str">
        <f t="shared" si="4"/>
        <v>Yes</v>
      </c>
      <c r="R1980" s="40" t="str">
        <f t="shared" si="5"/>
        <v>Cross-Sold</v>
      </c>
    </row>
    <row r="1981" ht="14.25" customHeight="1" spans="1:18">
      <c r="A1981" s="30" t="s">
        <v>1983</v>
      </c>
      <c r="B1981" s="17">
        <v>1374</v>
      </c>
      <c r="C1981" s="17" t="s">
        <v>46</v>
      </c>
      <c r="D1981" s="17" t="s">
        <v>47</v>
      </c>
      <c r="E1981" s="17" t="s">
        <v>37</v>
      </c>
      <c r="F1981" s="31" t="str">
        <f>VLOOKUP(G1981,'Policy Type'!$A:$B,2,FALSE)</f>
        <v>Liability</v>
      </c>
      <c r="G1981" s="17" t="s">
        <v>38</v>
      </c>
      <c r="H1981" s="32">
        <v>45294</v>
      </c>
      <c r="I1981" s="32">
        <v>45659</v>
      </c>
      <c r="J1981" s="34">
        <v>324100</v>
      </c>
      <c r="K1981" s="34">
        <f t="shared" si="521"/>
        <v>58338</v>
      </c>
      <c r="L1981" s="34">
        <f t="shared" si="522"/>
        <v>382438</v>
      </c>
      <c r="M1981" s="17">
        <f t="shared" si="533"/>
        <v>19121.9</v>
      </c>
      <c r="N1981" s="17" t="s">
        <v>39</v>
      </c>
      <c r="O1981" s="35" t="s">
        <v>49</v>
      </c>
      <c r="P1981" s="36" t="str">
        <f t="shared" si="523"/>
        <v>New Client</v>
      </c>
      <c r="Q1981" s="39" t="str">
        <f t="shared" si="4"/>
        <v>Yes</v>
      </c>
      <c r="R1981" s="40" t="str">
        <f t="shared" si="5"/>
        <v/>
      </c>
    </row>
    <row r="1982" ht="14.25" customHeight="1" spans="1:18">
      <c r="A1982" s="30" t="s">
        <v>1984</v>
      </c>
      <c r="B1982" s="17">
        <v>1375</v>
      </c>
      <c r="C1982" s="17" t="s">
        <v>42</v>
      </c>
      <c r="D1982" s="17" t="s">
        <v>36</v>
      </c>
      <c r="E1982" s="17" t="s">
        <v>132</v>
      </c>
      <c r="F1982" s="31" t="str">
        <f>VLOOKUP(G1982,'Policy Type'!$A:$B,2,FALSE)</f>
        <v>Others</v>
      </c>
      <c r="G1982" s="17" t="s">
        <v>791</v>
      </c>
      <c r="H1982" s="32">
        <v>45294</v>
      </c>
      <c r="I1982" s="32">
        <v>45659</v>
      </c>
      <c r="J1982" s="34">
        <v>295000</v>
      </c>
      <c r="K1982" s="34">
        <f t="shared" si="521"/>
        <v>53100</v>
      </c>
      <c r="L1982" s="34">
        <f t="shared" si="522"/>
        <v>348100</v>
      </c>
      <c r="M1982" s="17">
        <f>L1982*0.15</f>
        <v>52215</v>
      </c>
      <c r="N1982" s="17" t="s">
        <v>39</v>
      </c>
      <c r="O1982" s="35" t="s">
        <v>49</v>
      </c>
      <c r="P1982" s="36" t="str">
        <f t="shared" si="523"/>
        <v>Old Client</v>
      </c>
      <c r="Q1982" s="39" t="str">
        <f t="shared" si="4"/>
        <v>Yes</v>
      </c>
      <c r="R1982" s="40" t="str">
        <f t="shared" si="5"/>
        <v>Cross-Sold</v>
      </c>
    </row>
    <row r="1983" ht="14.25" customHeight="1" spans="1:18">
      <c r="A1983" s="30" t="s">
        <v>1985</v>
      </c>
      <c r="B1983" s="17">
        <v>1376</v>
      </c>
      <c r="C1983" s="17" t="s">
        <v>42</v>
      </c>
      <c r="D1983" s="17" t="s">
        <v>36</v>
      </c>
      <c r="E1983" s="17" t="s">
        <v>780</v>
      </c>
      <c r="F1983" s="31" t="str">
        <f>VLOOKUP(G1983,'Policy Type'!$A:$B,2,FALSE)</f>
        <v>Liability</v>
      </c>
      <c r="G1983" s="17" t="s">
        <v>38</v>
      </c>
      <c r="H1983" s="32">
        <v>45294</v>
      </c>
      <c r="I1983" s="32">
        <v>45324</v>
      </c>
      <c r="J1983" s="34">
        <v>59200</v>
      </c>
      <c r="K1983" s="34">
        <f t="shared" si="521"/>
        <v>10656</v>
      </c>
      <c r="L1983" s="34">
        <f t="shared" si="522"/>
        <v>69856</v>
      </c>
      <c r="M1983" s="17">
        <f t="shared" ref="M1983:M1985" si="534">L1983*0.2</f>
        <v>13971.2</v>
      </c>
      <c r="N1983" s="17" t="s">
        <v>39</v>
      </c>
      <c r="O1983" s="35" t="s">
        <v>49</v>
      </c>
      <c r="P1983" s="36" t="str">
        <f t="shared" si="523"/>
        <v>New Client</v>
      </c>
      <c r="Q1983" s="39" t="str">
        <f t="shared" si="4"/>
        <v>Yes</v>
      </c>
      <c r="R1983" s="40" t="str">
        <f t="shared" si="5"/>
        <v/>
      </c>
    </row>
    <row r="1984" ht="14.25" customHeight="1" spans="1:18">
      <c r="A1984" s="30" t="s">
        <v>1986</v>
      </c>
      <c r="B1984" s="17">
        <v>1377</v>
      </c>
      <c r="C1984" s="17" t="s">
        <v>35</v>
      </c>
      <c r="D1984" s="17" t="s">
        <v>36</v>
      </c>
      <c r="E1984" s="17" t="s">
        <v>37</v>
      </c>
      <c r="F1984" s="31" t="str">
        <f>VLOOKUP(G1984,'Policy Type'!$A:$B,2,FALSE)</f>
        <v>Liability</v>
      </c>
      <c r="G1984" s="17" t="s">
        <v>38</v>
      </c>
      <c r="H1984" s="32">
        <v>45294</v>
      </c>
      <c r="I1984" s="32">
        <v>45659</v>
      </c>
      <c r="J1984" s="34">
        <v>1381400</v>
      </c>
      <c r="K1984" s="34">
        <f t="shared" si="521"/>
        <v>248652</v>
      </c>
      <c r="L1984" s="34">
        <f t="shared" si="522"/>
        <v>1630052</v>
      </c>
      <c r="M1984" s="17">
        <f t="shared" si="534"/>
        <v>326010.4</v>
      </c>
      <c r="N1984" s="17" t="s">
        <v>39</v>
      </c>
      <c r="O1984" s="35" t="s">
        <v>49</v>
      </c>
      <c r="P1984" s="36" t="str">
        <f t="shared" si="523"/>
        <v>New Client</v>
      </c>
      <c r="Q1984" s="39" t="str">
        <f t="shared" si="4"/>
        <v>Yes</v>
      </c>
      <c r="R1984" s="40" t="str">
        <f t="shared" si="5"/>
        <v/>
      </c>
    </row>
    <row r="1985" ht="14.25" customHeight="1" spans="1:18">
      <c r="A1985" s="30" t="s">
        <v>1987</v>
      </c>
      <c r="B1985" s="17">
        <v>950</v>
      </c>
      <c r="C1985" s="17" t="s">
        <v>42</v>
      </c>
      <c r="D1985" s="17" t="s">
        <v>36</v>
      </c>
      <c r="E1985" s="17" t="s">
        <v>37</v>
      </c>
      <c r="F1985" s="31" t="str">
        <f>VLOOKUP(G1985,'Policy Type'!$A:$B,2,FALSE)</f>
        <v>Liability</v>
      </c>
      <c r="G1985" s="17" t="s">
        <v>38</v>
      </c>
      <c r="H1985" s="32">
        <v>45295</v>
      </c>
      <c r="I1985" s="32">
        <v>45660</v>
      </c>
      <c r="J1985" s="34">
        <v>91000</v>
      </c>
      <c r="K1985" s="34">
        <f t="shared" si="521"/>
        <v>16380</v>
      </c>
      <c r="L1985" s="34">
        <f t="shared" si="522"/>
        <v>107380</v>
      </c>
      <c r="M1985" s="17">
        <f t="shared" si="534"/>
        <v>21476</v>
      </c>
      <c r="N1985" s="17" t="s">
        <v>39</v>
      </c>
      <c r="O1985" s="35" t="s">
        <v>49</v>
      </c>
      <c r="P1985" s="36" t="str">
        <f t="shared" si="523"/>
        <v>Old Client</v>
      </c>
      <c r="Q1985" s="39" t="str">
        <f t="shared" si="4"/>
        <v>Yes</v>
      </c>
      <c r="R1985" s="40" t="str">
        <f t="shared" si="5"/>
        <v/>
      </c>
    </row>
    <row r="1986" ht="14.25" customHeight="1" spans="1:18">
      <c r="A1986" s="30" t="s">
        <v>1988</v>
      </c>
      <c r="B1986" s="17">
        <v>1378</v>
      </c>
      <c r="C1986" s="17" t="s">
        <v>46</v>
      </c>
      <c r="D1986" s="17" t="s">
        <v>66</v>
      </c>
      <c r="E1986" s="17" t="s">
        <v>43</v>
      </c>
      <c r="F1986" s="31" t="str">
        <f>VLOOKUP(G1986,'Policy Type'!$A:$B,2,FALSE)</f>
        <v>Others</v>
      </c>
      <c r="G1986" s="17" t="s">
        <v>212</v>
      </c>
      <c r="H1986" s="32">
        <v>45296</v>
      </c>
      <c r="I1986" s="32">
        <v>45661</v>
      </c>
      <c r="J1986" s="34">
        <v>503600</v>
      </c>
      <c r="K1986" s="34">
        <f t="shared" si="521"/>
        <v>90648</v>
      </c>
      <c r="L1986" s="34">
        <f t="shared" si="522"/>
        <v>594248</v>
      </c>
      <c r="M1986" s="17">
        <f>L1986*0.05</f>
        <v>29712.4</v>
      </c>
      <c r="N1986" s="17" t="s">
        <v>39</v>
      </c>
      <c r="O1986" s="35" t="s">
        <v>49</v>
      </c>
      <c r="P1986" s="36" t="str">
        <f t="shared" si="523"/>
        <v>New Client</v>
      </c>
      <c r="Q1986" s="39" t="str">
        <f t="shared" si="4"/>
        <v>No</v>
      </c>
      <c r="R1986" s="40" t="str">
        <f t="shared" si="5"/>
        <v/>
      </c>
    </row>
    <row r="1987" ht="14.25" customHeight="1" spans="1:18">
      <c r="A1987" s="30" t="s">
        <v>1989</v>
      </c>
      <c r="B1987" s="17">
        <v>1379</v>
      </c>
      <c r="C1987" s="17" t="s">
        <v>57</v>
      </c>
      <c r="D1987" s="17" t="s">
        <v>36</v>
      </c>
      <c r="E1987" s="17" t="s">
        <v>78</v>
      </c>
      <c r="F1987" s="31" t="str">
        <f>VLOOKUP(G1987,'Policy Type'!$A:$B,2,FALSE)</f>
        <v>Liability</v>
      </c>
      <c r="G1987" s="17" t="s">
        <v>94</v>
      </c>
      <c r="H1987" s="32">
        <v>45295</v>
      </c>
      <c r="I1987" s="32">
        <v>45660</v>
      </c>
      <c r="J1987" s="34">
        <v>472000</v>
      </c>
      <c r="K1987" s="34">
        <f t="shared" si="521"/>
        <v>84960</v>
      </c>
      <c r="L1987" s="34">
        <f t="shared" si="522"/>
        <v>556960</v>
      </c>
      <c r="M1987" s="17">
        <f>L1987*0.2</f>
        <v>111392</v>
      </c>
      <c r="N1987" s="17" t="s">
        <v>39</v>
      </c>
      <c r="O1987" s="35" t="s">
        <v>49</v>
      </c>
      <c r="P1987" s="36" t="str">
        <f t="shared" si="523"/>
        <v>New Client</v>
      </c>
      <c r="Q1987" s="39" t="str">
        <f t="shared" si="4"/>
        <v>Yes</v>
      </c>
      <c r="R1987" s="40" t="str">
        <f t="shared" si="5"/>
        <v/>
      </c>
    </row>
    <row r="1988" ht="14.25" customHeight="1" spans="1:18">
      <c r="A1988" s="30" t="s">
        <v>1990</v>
      </c>
      <c r="B1988" s="17">
        <v>1380</v>
      </c>
      <c r="C1988" s="17" t="s">
        <v>42</v>
      </c>
      <c r="D1988" s="17" t="s">
        <v>36</v>
      </c>
      <c r="E1988" s="17" t="s">
        <v>978</v>
      </c>
      <c r="F1988" s="31" t="str">
        <f>VLOOKUP(G1988,'Policy Type'!$A:$B,2,FALSE)</f>
        <v>Others</v>
      </c>
      <c r="G1988" s="17" t="s">
        <v>154</v>
      </c>
      <c r="H1988" s="32">
        <v>45298</v>
      </c>
      <c r="I1988" s="32">
        <v>45663</v>
      </c>
      <c r="J1988" s="34">
        <v>3134400</v>
      </c>
      <c r="K1988" s="34">
        <f t="shared" si="521"/>
        <v>564192</v>
      </c>
      <c r="L1988" s="34">
        <f t="shared" si="522"/>
        <v>3698592</v>
      </c>
      <c r="M1988" s="17">
        <f>L1988*0.15</f>
        <v>554788.8</v>
      </c>
      <c r="N1988" s="17" t="s">
        <v>39</v>
      </c>
      <c r="O1988" s="35" t="s">
        <v>40</v>
      </c>
      <c r="P1988" s="36" t="str">
        <f t="shared" si="523"/>
        <v>Old Client</v>
      </c>
      <c r="Q1988" s="39" t="str">
        <f t="shared" si="4"/>
        <v>No</v>
      </c>
      <c r="R1988" s="40" t="str">
        <f t="shared" si="5"/>
        <v/>
      </c>
    </row>
    <row r="1989" ht="14.25" customHeight="1" spans="1:18">
      <c r="A1989" s="30" t="s">
        <v>1991</v>
      </c>
      <c r="B1989" s="17">
        <v>1381</v>
      </c>
      <c r="C1989" s="17" t="s">
        <v>35</v>
      </c>
      <c r="D1989" s="17" t="s">
        <v>36</v>
      </c>
      <c r="E1989" s="17" t="s">
        <v>78</v>
      </c>
      <c r="F1989" s="31" t="str">
        <f>VLOOKUP(G1989,'Policy Type'!$A:$B,2,FALSE)</f>
        <v>Liability</v>
      </c>
      <c r="G1989" s="17" t="s">
        <v>536</v>
      </c>
      <c r="H1989" s="32">
        <v>45295</v>
      </c>
      <c r="I1989" s="32">
        <v>45841</v>
      </c>
      <c r="J1989" s="34">
        <v>30700</v>
      </c>
      <c r="K1989" s="34">
        <f t="shared" si="521"/>
        <v>5526</v>
      </c>
      <c r="L1989" s="34">
        <f t="shared" si="522"/>
        <v>36226</v>
      </c>
      <c r="M1989" s="17">
        <f t="shared" ref="M1989:M1992" si="535">L1989*0.2</f>
        <v>7245.2</v>
      </c>
      <c r="N1989" s="17" t="s">
        <v>52</v>
      </c>
      <c r="O1989" s="35" t="s">
        <v>49</v>
      </c>
      <c r="P1989" s="36" t="str">
        <f t="shared" si="523"/>
        <v>New Client</v>
      </c>
      <c r="Q1989" s="39" t="str">
        <f t="shared" si="4"/>
        <v>Yes</v>
      </c>
      <c r="R1989" s="40" t="str">
        <f t="shared" si="5"/>
        <v/>
      </c>
    </row>
    <row r="1990" ht="14.25" customHeight="1" spans="1:18">
      <c r="A1990" s="30" t="s">
        <v>1992</v>
      </c>
      <c r="B1990" s="17">
        <v>1382</v>
      </c>
      <c r="C1990" s="17" t="s">
        <v>35</v>
      </c>
      <c r="D1990" s="17" t="s">
        <v>36</v>
      </c>
      <c r="E1990" s="17" t="s">
        <v>78</v>
      </c>
      <c r="F1990" s="31" t="str">
        <f>VLOOKUP(G1990,'Policy Type'!$A:$B,2,FALSE)</f>
        <v>Liability</v>
      </c>
      <c r="G1990" s="17" t="s">
        <v>536</v>
      </c>
      <c r="H1990" s="32">
        <v>45295</v>
      </c>
      <c r="I1990" s="32">
        <v>45538</v>
      </c>
      <c r="J1990" s="34">
        <v>26000</v>
      </c>
      <c r="K1990" s="34">
        <f t="shared" si="521"/>
        <v>4680</v>
      </c>
      <c r="L1990" s="34">
        <f t="shared" si="522"/>
        <v>30680</v>
      </c>
      <c r="M1990" s="17">
        <f t="shared" si="535"/>
        <v>6136</v>
      </c>
      <c r="N1990" s="17" t="s">
        <v>52</v>
      </c>
      <c r="O1990" s="35" t="s">
        <v>49</v>
      </c>
      <c r="P1990" s="36" t="str">
        <f t="shared" si="523"/>
        <v>New Client</v>
      </c>
      <c r="Q1990" s="39" t="str">
        <f t="shared" si="4"/>
        <v>Yes</v>
      </c>
      <c r="R1990" s="40" t="str">
        <f t="shared" si="5"/>
        <v/>
      </c>
    </row>
    <row r="1991" ht="14.25" customHeight="1" spans="1:18">
      <c r="A1991" s="30" t="s">
        <v>1993</v>
      </c>
      <c r="B1991" s="17">
        <v>856</v>
      </c>
      <c r="C1991" s="17" t="s">
        <v>57</v>
      </c>
      <c r="D1991" s="17" t="s">
        <v>36</v>
      </c>
      <c r="E1991" s="17" t="s">
        <v>78</v>
      </c>
      <c r="F1991" s="31" t="str">
        <f>VLOOKUP(G1991,'Policy Type'!$A:$B,2,FALSE)</f>
        <v>Liability</v>
      </c>
      <c r="G1991" s="17" t="s">
        <v>536</v>
      </c>
      <c r="H1991" s="32">
        <v>45295</v>
      </c>
      <c r="I1991" s="32">
        <v>45415</v>
      </c>
      <c r="J1991" s="34">
        <v>24100</v>
      </c>
      <c r="K1991" s="34">
        <f t="shared" si="521"/>
        <v>4338</v>
      </c>
      <c r="L1991" s="34">
        <f t="shared" si="522"/>
        <v>28438</v>
      </c>
      <c r="M1991" s="17">
        <f t="shared" si="535"/>
        <v>5687.6</v>
      </c>
      <c r="N1991" s="17" t="s">
        <v>52</v>
      </c>
      <c r="O1991" s="35" t="s">
        <v>49</v>
      </c>
      <c r="P1991" s="36" t="str">
        <f t="shared" si="523"/>
        <v>Old Client</v>
      </c>
      <c r="Q1991" s="39" t="str">
        <f t="shared" si="4"/>
        <v>Yes</v>
      </c>
      <c r="R1991" s="40" t="str">
        <f t="shared" si="5"/>
        <v/>
      </c>
    </row>
    <row r="1992" ht="14.25" customHeight="1" spans="1:18">
      <c r="A1992" s="30" t="s">
        <v>1994</v>
      </c>
      <c r="B1992" s="17">
        <v>856</v>
      </c>
      <c r="C1992" s="17" t="s">
        <v>35</v>
      </c>
      <c r="D1992" s="17" t="s">
        <v>36</v>
      </c>
      <c r="E1992" s="17" t="s">
        <v>78</v>
      </c>
      <c r="F1992" s="31" t="str">
        <f>VLOOKUP(G1992,'Policy Type'!$A:$B,2,FALSE)</f>
        <v>Liability</v>
      </c>
      <c r="G1992" s="17" t="s">
        <v>536</v>
      </c>
      <c r="H1992" s="32">
        <v>45295</v>
      </c>
      <c r="I1992" s="32">
        <v>45385</v>
      </c>
      <c r="J1992" s="34">
        <v>23600</v>
      </c>
      <c r="K1992" s="34">
        <f t="shared" si="521"/>
        <v>4248</v>
      </c>
      <c r="L1992" s="34">
        <f t="shared" si="522"/>
        <v>27848</v>
      </c>
      <c r="M1992" s="17">
        <f t="shared" si="535"/>
        <v>5569.6</v>
      </c>
      <c r="N1992" s="17" t="s">
        <v>52</v>
      </c>
      <c r="O1992" s="35" t="s">
        <v>49</v>
      </c>
      <c r="P1992" s="36" t="str">
        <f t="shared" si="523"/>
        <v>Old Client</v>
      </c>
      <c r="Q1992" s="39" t="str">
        <f t="shared" si="4"/>
        <v>Yes</v>
      </c>
      <c r="R1992" s="40" t="str">
        <f t="shared" si="5"/>
        <v/>
      </c>
    </row>
    <row r="1993" ht="14.25" customHeight="1" spans="1:18">
      <c r="A1993" s="30" t="s">
        <v>1995</v>
      </c>
      <c r="B1993" s="17">
        <v>856</v>
      </c>
      <c r="C1993" s="17" t="s">
        <v>46</v>
      </c>
      <c r="D1993" s="17" t="s">
        <v>47</v>
      </c>
      <c r="E1993" s="17" t="s">
        <v>43</v>
      </c>
      <c r="F1993" s="31" t="str">
        <f>VLOOKUP(G1993,'Policy Type'!$A:$B,2,FALSE)</f>
        <v>Others</v>
      </c>
      <c r="G1993" s="17" t="s">
        <v>791</v>
      </c>
      <c r="H1993" s="32">
        <v>45297</v>
      </c>
      <c r="I1993" s="32">
        <v>45662</v>
      </c>
      <c r="J1993" s="34">
        <v>1830100</v>
      </c>
      <c r="K1993" s="34">
        <f t="shared" si="521"/>
        <v>329418</v>
      </c>
      <c r="L1993" s="34">
        <f t="shared" si="522"/>
        <v>2159518</v>
      </c>
      <c r="M1993" s="17">
        <f>L1993*0.05</f>
        <v>107975.9</v>
      </c>
      <c r="N1993" s="17" t="s">
        <v>39</v>
      </c>
      <c r="O1993" s="35" t="s">
        <v>53</v>
      </c>
      <c r="P1993" s="36" t="str">
        <f t="shared" si="523"/>
        <v>Old Client</v>
      </c>
      <c r="Q1993" s="39" t="str">
        <f t="shared" si="4"/>
        <v>Yes</v>
      </c>
      <c r="R1993" s="40" t="str">
        <f t="shared" si="5"/>
        <v>Cross-Sold</v>
      </c>
    </row>
    <row r="1994" ht="14.25" customHeight="1" spans="1:18">
      <c r="A1994" s="30" t="s">
        <v>1996</v>
      </c>
      <c r="B1994" s="17">
        <v>856</v>
      </c>
      <c r="C1994" s="17" t="s">
        <v>42</v>
      </c>
      <c r="D1994" s="17" t="s">
        <v>36</v>
      </c>
      <c r="E1994" s="17" t="s">
        <v>78</v>
      </c>
      <c r="F1994" s="31" t="str">
        <f>VLOOKUP(G1994,'Policy Type'!$A:$B,2,FALSE)</f>
        <v>Liability</v>
      </c>
      <c r="G1994" s="17" t="s">
        <v>121</v>
      </c>
      <c r="H1994" s="32">
        <v>45295</v>
      </c>
      <c r="I1994" s="32">
        <v>45660</v>
      </c>
      <c r="J1994" s="34">
        <v>380000</v>
      </c>
      <c r="K1994" s="34">
        <f t="shared" si="521"/>
        <v>68400</v>
      </c>
      <c r="L1994" s="34">
        <f t="shared" si="522"/>
        <v>448400</v>
      </c>
      <c r="M1994" s="17">
        <f>L1994*0.2</f>
        <v>89680</v>
      </c>
      <c r="N1994" s="17" t="s">
        <v>39</v>
      </c>
      <c r="O1994" s="35" t="s">
        <v>49</v>
      </c>
      <c r="P1994" s="36" t="str">
        <f t="shared" si="523"/>
        <v>Old Client</v>
      </c>
      <c r="Q1994" s="39" t="str">
        <f t="shared" si="4"/>
        <v>Yes</v>
      </c>
      <c r="R1994" s="40" t="str">
        <f t="shared" si="5"/>
        <v/>
      </c>
    </row>
    <row r="1995" ht="14.25" customHeight="1" spans="1:18">
      <c r="A1995" s="30" t="s">
        <v>1997</v>
      </c>
      <c r="B1995" s="17">
        <v>1383</v>
      </c>
      <c r="C1995" s="17" t="s">
        <v>57</v>
      </c>
      <c r="D1995" s="17" t="s">
        <v>36</v>
      </c>
      <c r="E1995" s="17" t="s">
        <v>84</v>
      </c>
      <c r="F1995" s="31" t="str">
        <f>VLOOKUP(G1995,'Policy Type'!$A:$B,2,FALSE)</f>
        <v>Others</v>
      </c>
      <c r="G1995" s="17" t="s">
        <v>152</v>
      </c>
      <c r="H1995" s="32">
        <v>45302</v>
      </c>
      <c r="I1995" s="32">
        <v>45667</v>
      </c>
      <c r="J1995" s="34">
        <v>2629100</v>
      </c>
      <c r="K1995" s="34">
        <f t="shared" si="521"/>
        <v>473238</v>
      </c>
      <c r="L1995" s="34">
        <f t="shared" si="522"/>
        <v>3102338</v>
      </c>
      <c r="M1995" s="17">
        <f>L1995*0.15</f>
        <v>465350.7</v>
      </c>
      <c r="N1995" s="17" t="s">
        <v>52</v>
      </c>
      <c r="O1995" s="35" t="s">
        <v>53</v>
      </c>
      <c r="P1995" s="36" t="str">
        <f t="shared" si="523"/>
        <v>New Client</v>
      </c>
      <c r="Q1995" s="39" t="str">
        <f t="shared" si="4"/>
        <v>No</v>
      </c>
      <c r="R1995" s="40" t="str">
        <f t="shared" si="5"/>
        <v/>
      </c>
    </row>
    <row r="1996" ht="14.25" customHeight="1" spans="1:18">
      <c r="A1996" s="30" t="s">
        <v>1998</v>
      </c>
      <c r="B1996" s="17">
        <v>1384</v>
      </c>
      <c r="C1996" s="17" t="s">
        <v>57</v>
      </c>
      <c r="D1996" s="17" t="s">
        <v>36</v>
      </c>
      <c r="E1996" s="17" t="s">
        <v>43</v>
      </c>
      <c r="F1996" s="31" t="str">
        <f>VLOOKUP(G1996,'Policy Type'!$A:$B,2,FALSE)</f>
        <v>P&amp;C</v>
      </c>
      <c r="G1996" s="17" t="s">
        <v>72</v>
      </c>
      <c r="H1996" s="32">
        <v>45298</v>
      </c>
      <c r="I1996" s="32">
        <v>45663</v>
      </c>
      <c r="J1996" s="34">
        <v>101000</v>
      </c>
      <c r="K1996" s="34">
        <f t="shared" si="521"/>
        <v>18180</v>
      </c>
      <c r="L1996" s="34">
        <f t="shared" si="522"/>
        <v>119180</v>
      </c>
      <c r="M1996" s="17">
        <f t="shared" ref="M1996:M1998" si="536">L1996*0.2</f>
        <v>23836</v>
      </c>
      <c r="N1996" s="17" t="s">
        <v>39</v>
      </c>
      <c r="O1996" s="35" t="s">
        <v>53</v>
      </c>
      <c r="P1996" s="36" t="str">
        <f t="shared" si="523"/>
        <v>Old Client</v>
      </c>
      <c r="Q1996" s="39" t="str">
        <f t="shared" si="4"/>
        <v>Yes</v>
      </c>
      <c r="R1996" s="40" t="str">
        <f t="shared" si="5"/>
        <v>Cross-Sold</v>
      </c>
    </row>
    <row r="1997" ht="14.25" customHeight="1" spans="1:18">
      <c r="A1997" s="30" t="s">
        <v>1999</v>
      </c>
      <c r="B1997" s="17">
        <v>382</v>
      </c>
      <c r="C1997" s="17" t="s">
        <v>42</v>
      </c>
      <c r="D1997" s="17" t="s">
        <v>36</v>
      </c>
      <c r="E1997" s="17" t="s">
        <v>43</v>
      </c>
      <c r="F1997" s="31" t="str">
        <f>VLOOKUP(G1997,'Policy Type'!$A:$B,2,FALSE)</f>
        <v>P&amp;C</v>
      </c>
      <c r="G1997" s="17" t="s">
        <v>51</v>
      </c>
      <c r="H1997" s="32">
        <v>45299</v>
      </c>
      <c r="I1997" s="32">
        <v>45664</v>
      </c>
      <c r="J1997" s="34">
        <v>153400</v>
      </c>
      <c r="K1997" s="34">
        <f t="shared" si="521"/>
        <v>27612</v>
      </c>
      <c r="L1997" s="34">
        <f t="shared" si="522"/>
        <v>181012</v>
      </c>
      <c r="M1997" s="17">
        <f t="shared" si="536"/>
        <v>36202.4</v>
      </c>
      <c r="N1997" s="17" t="s">
        <v>52</v>
      </c>
      <c r="O1997" s="35" t="s">
        <v>53</v>
      </c>
      <c r="P1997" s="36" t="str">
        <f t="shared" si="523"/>
        <v>Old Client</v>
      </c>
      <c r="Q1997" s="39" t="str">
        <f t="shared" si="4"/>
        <v>No</v>
      </c>
      <c r="R1997" s="40" t="str">
        <f t="shared" si="5"/>
        <v/>
      </c>
    </row>
    <row r="1998" ht="14.25" customHeight="1" spans="1:18">
      <c r="A1998" s="30" t="s">
        <v>2000</v>
      </c>
      <c r="B1998" s="17">
        <v>148</v>
      </c>
      <c r="C1998" s="17" t="s">
        <v>35</v>
      </c>
      <c r="D1998" s="17" t="s">
        <v>36</v>
      </c>
      <c r="E1998" s="17" t="s">
        <v>221</v>
      </c>
      <c r="F1998" s="31" t="str">
        <f>VLOOKUP(G1998,'Policy Type'!$A:$B,2,FALSE)</f>
        <v>Liability</v>
      </c>
      <c r="G1998" s="17" t="s">
        <v>94</v>
      </c>
      <c r="H1998" s="32">
        <v>45295</v>
      </c>
      <c r="I1998" s="32">
        <v>45660</v>
      </c>
      <c r="J1998" s="34">
        <v>590000</v>
      </c>
      <c r="K1998" s="34">
        <f t="shared" si="521"/>
        <v>106200</v>
      </c>
      <c r="L1998" s="34">
        <f t="shared" si="522"/>
        <v>696200</v>
      </c>
      <c r="M1998" s="17">
        <f t="shared" si="536"/>
        <v>139240</v>
      </c>
      <c r="N1998" s="17" t="s">
        <v>39</v>
      </c>
      <c r="O1998" s="35" t="s">
        <v>49</v>
      </c>
      <c r="P1998" s="36" t="str">
        <f t="shared" si="523"/>
        <v>Old Client</v>
      </c>
      <c r="Q1998" s="39" t="str">
        <f t="shared" si="4"/>
        <v>Yes</v>
      </c>
      <c r="R1998" s="40" t="str">
        <f t="shared" si="5"/>
        <v/>
      </c>
    </row>
    <row r="1999" ht="14.25" customHeight="1" spans="1:18">
      <c r="A1999" s="30" t="s">
        <v>2001</v>
      </c>
      <c r="B1999" s="17">
        <v>188</v>
      </c>
      <c r="C1999" s="17" t="s">
        <v>35</v>
      </c>
      <c r="D1999" s="17" t="s">
        <v>36</v>
      </c>
      <c r="E1999" s="17" t="s">
        <v>37</v>
      </c>
      <c r="F1999" s="31" t="str">
        <f>VLOOKUP(G1999,'Policy Type'!$A:$B,2,FALSE)</f>
        <v>Others</v>
      </c>
      <c r="G1999" s="17" t="s">
        <v>111</v>
      </c>
      <c r="H1999" s="32">
        <v>45298</v>
      </c>
      <c r="I1999" s="32">
        <v>45306</v>
      </c>
      <c r="J1999" s="34">
        <v>70900</v>
      </c>
      <c r="K1999" s="34">
        <f t="shared" si="521"/>
        <v>12762</v>
      </c>
      <c r="L1999" s="34">
        <f t="shared" si="522"/>
        <v>83662</v>
      </c>
      <c r="M1999" s="17">
        <f>L1999*0.15</f>
        <v>12549.3</v>
      </c>
      <c r="N1999" s="17" t="s">
        <v>52</v>
      </c>
      <c r="O1999" s="35" t="s">
        <v>49</v>
      </c>
      <c r="P1999" s="36" t="str">
        <f t="shared" si="523"/>
        <v>Old Client</v>
      </c>
      <c r="Q1999" s="39" t="str">
        <f t="shared" si="4"/>
        <v>Yes</v>
      </c>
      <c r="R1999" s="40" t="str">
        <f t="shared" si="5"/>
        <v>Cross-Sold</v>
      </c>
    </row>
    <row r="2000" ht="14.25" customHeight="1" spans="1:18">
      <c r="A2000" s="30" t="s">
        <v>2002</v>
      </c>
      <c r="B2000" s="17">
        <v>1385</v>
      </c>
      <c r="C2000" s="17" t="s">
        <v>57</v>
      </c>
      <c r="D2000" s="17" t="s">
        <v>36</v>
      </c>
      <c r="E2000" s="17" t="s">
        <v>103</v>
      </c>
      <c r="F2000" s="31" t="str">
        <f>VLOOKUP(G2000,'Policy Type'!$A:$B,2,FALSE)</f>
        <v>P&amp;C</v>
      </c>
      <c r="G2000" s="17" t="s">
        <v>44</v>
      </c>
      <c r="H2000" s="32">
        <v>45295</v>
      </c>
      <c r="I2000" s="32">
        <v>45660</v>
      </c>
      <c r="J2000" s="34">
        <v>710400</v>
      </c>
      <c r="K2000" s="34">
        <f t="shared" si="521"/>
        <v>127872</v>
      </c>
      <c r="L2000" s="34">
        <f t="shared" si="522"/>
        <v>838272</v>
      </c>
      <c r="M2000" s="17">
        <f>L2000*0.2</f>
        <v>167654.4</v>
      </c>
      <c r="N2000" s="17" t="s">
        <v>39</v>
      </c>
      <c r="O2000" s="35" t="s">
        <v>53</v>
      </c>
      <c r="P2000" s="36" t="str">
        <f t="shared" si="523"/>
        <v>New Client</v>
      </c>
      <c r="Q2000" s="39" t="str">
        <f t="shared" si="4"/>
        <v>No</v>
      </c>
      <c r="R2000" s="40" t="str">
        <f t="shared" si="5"/>
        <v/>
      </c>
    </row>
    <row r="2001" ht="14.25" customHeight="1" spans="1:18">
      <c r="A2001" s="30" t="s">
        <v>2003</v>
      </c>
      <c r="B2001" s="17">
        <v>1386</v>
      </c>
      <c r="C2001" s="17" t="s">
        <v>46</v>
      </c>
      <c r="D2001" s="17" t="s">
        <v>88</v>
      </c>
      <c r="E2001" s="17" t="s">
        <v>103</v>
      </c>
      <c r="F2001" s="31" t="str">
        <f>VLOOKUP(G2001,'Policy Type'!$A:$B,2,FALSE)</f>
        <v>Others</v>
      </c>
      <c r="G2001" s="17" t="s">
        <v>212</v>
      </c>
      <c r="H2001" s="32">
        <v>45295</v>
      </c>
      <c r="I2001" s="32">
        <v>45660</v>
      </c>
      <c r="J2001" s="34">
        <v>3374100</v>
      </c>
      <c r="K2001" s="34">
        <f t="shared" si="521"/>
        <v>607338</v>
      </c>
      <c r="L2001" s="34">
        <f t="shared" si="522"/>
        <v>3981438</v>
      </c>
      <c r="M2001" s="17">
        <f>L2001*0.05</f>
        <v>199071.9</v>
      </c>
      <c r="N2001" s="17" t="s">
        <v>39</v>
      </c>
      <c r="O2001" s="35" t="s">
        <v>53</v>
      </c>
      <c r="P2001" s="36" t="str">
        <f t="shared" si="523"/>
        <v>New Client</v>
      </c>
      <c r="Q2001" s="39" t="str">
        <f t="shared" si="4"/>
        <v>No</v>
      </c>
      <c r="R2001" s="40" t="str">
        <f t="shared" si="5"/>
        <v/>
      </c>
    </row>
    <row r="2002" ht="14.25" customHeight="1" spans="1:18">
      <c r="A2002" s="30" t="s">
        <v>2004</v>
      </c>
      <c r="B2002" s="17">
        <v>1387</v>
      </c>
      <c r="C2002" s="17" t="s">
        <v>57</v>
      </c>
      <c r="D2002" s="17" t="s">
        <v>36</v>
      </c>
      <c r="E2002" s="17" t="s">
        <v>37</v>
      </c>
      <c r="F2002" s="31" t="str">
        <f>VLOOKUP(G2002,'Policy Type'!$A:$B,2,FALSE)</f>
        <v>Liability</v>
      </c>
      <c r="G2002" s="17" t="s">
        <v>38</v>
      </c>
      <c r="H2002" s="32">
        <v>45297</v>
      </c>
      <c r="I2002" s="32">
        <v>45327</v>
      </c>
      <c r="J2002" s="34">
        <v>62800</v>
      </c>
      <c r="K2002" s="34">
        <f t="shared" si="521"/>
        <v>11304</v>
      </c>
      <c r="L2002" s="34">
        <f t="shared" si="522"/>
        <v>74104</v>
      </c>
      <c r="M2002" s="17">
        <f t="shared" ref="M2002:M2003" si="537">L2002*0.2</f>
        <v>14820.8</v>
      </c>
      <c r="N2002" s="17" t="s">
        <v>39</v>
      </c>
      <c r="O2002" s="35" t="s">
        <v>49</v>
      </c>
      <c r="P2002" s="36" t="str">
        <f t="shared" si="523"/>
        <v>Old Client</v>
      </c>
      <c r="Q2002" s="39" t="str">
        <f t="shared" si="4"/>
        <v>Yes</v>
      </c>
      <c r="R2002" s="40" t="str">
        <f t="shared" si="5"/>
        <v/>
      </c>
    </row>
    <row r="2003" ht="14.25" customHeight="1" spans="1:18">
      <c r="A2003" s="30" t="s">
        <v>2005</v>
      </c>
      <c r="B2003" s="17">
        <v>1387</v>
      </c>
      <c r="C2003" s="17" t="s">
        <v>42</v>
      </c>
      <c r="D2003" s="17" t="s">
        <v>36</v>
      </c>
      <c r="E2003" s="17" t="s">
        <v>84</v>
      </c>
      <c r="F2003" s="31" t="str">
        <f>VLOOKUP(G2003,'Policy Type'!$A:$B,2,FALSE)</f>
        <v>Liability</v>
      </c>
      <c r="G2003" s="17" t="s">
        <v>86</v>
      </c>
      <c r="H2003" s="32">
        <v>45295</v>
      </c>
      <c r="I2003" s="32">
        <v>45660</v>
      </c>
      <c r="J2003" s="34">
        <v>17700000</v>
      </c>
      <c r="K2003" s="34">
        <f t="shared" si="521"/>
        <v>3186000</v>
      </c>
      <c r="L2003" s="34">
        <f t="shared" si="522"/>
        <v>20886000</v>
      </c>
      <c r="M2003" s="17">
        <f t="shared" si="537"/>
        <v>4177200</v>
      </c>
      <c r="N2003" s="17" t="s">
        <v>39</v>
      </c>
      <c r="O2003" s="35" t="s">
        <v>49</v>
      </c>
      <c r="P2003" s="36" t="str">
        <f t="shared" si="523"/>
        <v>Old Client</v>
      </c>
      <c r="Q2003" s="39" t="str">
        <f t="shared" si="4"/>
        <v>Yes</v>
      </c>
      <c r="R2003" s="40" t="str">
        <f t="shared" si="5"/>
        <v/>
      </c>
    </row>
    <row r="2004" ht="14.25" customHeight="1" spans="1:18">
      <c r="A2004" s="30" t="s">
        <v>2006</v>
      </c>
      <c r="B2004" s="17">
        <v>1388</v>
      </c>
      <c r="C2004" s="17" t="s">
        <v>46</v>
      </c>
      <c r="D2004" s="17" t="s">
        <v>66</v>
      </c>
      <c r="E2004" s="17" t="s">
        <v>78</v>
      </c>
      <c r="F2004" s="31" t="str">
        <f>VLOOKUP(G2004,'Policy Type'!$A:$B,2,FALSE)</f>
        <v>Liability</v>
      </c>
      <c r="G2004" s="17" t="s">
        <v>536</v>
      </c>
      <c r="H2004" s="32">
        <v>45295</v>
      </c>
      <c r="I2004" s="32">
        <v>45476</v>
      </c>
      <c r="J2004" s="34">
        <v>25000</v>
      </c>
      <c r="K2004" s="34">
        <f t="shared" si="521"/>
        <v>4500</v>
      </c>
      <c r="L2004" s="34">
        <f t="shared" si="522"/>
        <v>29500</v>
      </c>
      <c r="M2004" s="17">
        <f t="shared" ref="M2004:M2005" si="538">L2004*0.05</f>
        <v>1475</v>
      </c>
      <c r="N2004" s="17" t="s">
        <v>52</v>
      </c>
      <c r="O2004" s="35" t="s">
        <v>49</v>
      </c>
      <c r="P2004" s="36" t="str">
        <f t="shared" si="523"/>
        <v>New Client</v>
      </c>
      <c r="Q2004" s="39" t="str">
        <f t="shared" si="4"/>
        <v>Yes</v>
      </c>
      <c r="R2004" s="40" t="str">
        <f t="shared" si="5"/>
        <v/>
      </c>
    </row>
    <row r="2005" ht="14.25" customHeight="1" spans="1:18">
      <c r="A2005" s="30" t="s">
        <v>2007</v>
      </c>
      <c r="B2005" s="17">
        <v>1389</v>
      </c>
      <c r="C2005" s="17" t="s">
        <v>46</v>
      </c>
      <c r="D2005" s="17" t="s">
        <v>88</v>
      </c>
      <c r="E2005" s="17" t="s">
        <v>78</v>
      </c>
      <c r="F2005" s="31" t="str">
        <f>VLOOKUP(G2005,'Policy Type'!$A:$B,2,FALSE)</f>
        <v>Liability</v>
      </c>
      <c r="G2005" s="17" t="s">
        <v>536</v>
      </c>
      <c r="H2005" s="32">
        <v>45295</v>
      </c>
      <c r="I2005" s="32">
        <v>45446</v>
      </c>
      <c r="J2005" s="34">
        <v>24500</v>
      </c>
      <c r="K2005" s="34">
        <f t="shared" si="521"/>
        <v>4410</v>
      </c>
      <c r="L2005" s="34">
        <f t="shared" si="522"/>
        <v>28910</v>
      </c>
      <c r="M2005" s="17">
        <f t="shared" si="538"/>
        <v>1445.5</v>
      </c>
      <c r="N2005" s="17" t="s">
        <v>52</v>
      </c>
      <c r="O2005" s="35" t="s">
        <v>49</v>
      </c>
      <c r="P2005" s="36" t="str">
        <f t="shared" si="523"/>
        <v>New Client</v>
      </c>
      <c r="Q2005" s="39" t="str">
        <f t="shared" si="4"/>
        <v>Yes</v>
      </c>
      <c r="R2005" s="40" t="str">
        <f t="shared" si="5"/>
        <v/>
      </c>
    </row>
    <row r="2006" ht="14.25" customHeight="1" spans="1:18">
      <c r="A2006" s="30" t="s">
        <v>2008</v>
      </c>
      <c r="B2006" s="17">
        <v>853</v>
      </c>
      <c r="C2006" s="17" t="s">
        <v>42</v>
      </c>
      <c r="D2006" s="17" t="s">
        <v>36</v>
      </c>
      <c r="E2006" s="17" t="s">
        <v>37</v>
      </c>
      <c r="F2006" s="31" t="str">
        <f>VLOOKUP(G2006,'Policy Type'!$A:$B,2,FALSE)</f>
        <v>Liability</v>
      </c>
      <c r="G2006" s="17" t="s">
        <v>38</v>
      </c>
      <c r="H2006" s="32">
        <v>45295</v>
      </c>
      <c r="I2006" s="32">
        <v>45325</v>
      </c>
      <c r="J2006" s="34">
        <v>56600</v>
      </c>
      <c r="K2006" s="34">
        <f t="shared" si="521"/>
        <v>10188</v>
      </c>
      <c r="L2006" s="34">
        <f t="shared" si="522"/>
        <v>66788</v>
      </c>
      <c r="M2006" s="17">
        <f>L2006*0.2</f>
        <v>13357.6</v>
      </c>
      <c r="N2006" s="17" t="s">
        <v>39</v>
      </c>
      <c r="O2006" s="35" t="s">
        <v>49</v>
      </c>
      <c r="P2006" s="36" t="str">
        <f t="shared" si="523"/>
        <v>Old Client</v>
      </c>
      <c r="Q2006" s="39" t="str">
        <f t="shared" si="4"/>
        <v>Yes</v>
      </c>
      <c r="R2006" s="40" t="str">
        <f t="shared" si="5"/>
        <v/>
      </c>
    </row>
    <row r="2007" ht="14.25" customHeight="1" spans="1:18">
      <c r="A2007" s="30" t="s">
        <v>2009</v>
      </c>
      <c r="B2007" s="17">
        <v>853</v>
      </c>
      <c r="C2007" s="17" t="s">
        <v>46</v>
      </c>
      <c r="D2007" s="17" t="s">
        <v>88</v>
      </c>
      <c r="E2007" s="17" t="s">
        <v>37</v>
      </c>
      <c r="F2007" s="31" t="str">
        <f>VLOOKUP(G2007,'Policy Type'!$A:$B,2,FALSE)</f>
        <v>Liability</v>
      </c>
      <c r="G2007" s="17" t="s">
        <v>38</v>
      </c>
      <c r="H2007" s="32">
        <v>45296</v>
      </c>
      <c r="I2007" s="32">
        <v>45326</v>
      </c>
      <c r="J2007" s="34">
        <v>83600</v>
      </c>
      <c r="K2007" s="34">
        <f t="shared" si="521"/>
        <v>15048</v>
      </c>
      <c r="L2007" s="34">
        <f t="shared" si="522"/>
        <v>98648</v>
      </c>
      <c r="M2007" s="17">
        <f>L2007*0.05</f>
        <v>4932.4</v>
      </c>
      <c r="N2007" s="17" t="s">
        <v>39</v>
      </c>
      <c r="O2007" s="35" t="s">
        <v>49</v>
      </c>
      <c r="P2007" s="36" t="str">
        <f t="shared" si="523"/>
        <v>Old Client</v>
      </c>
      <c r="Q2007" s="39" t="str">
        <f t="shared" si="4"/>
        <v>Yes</v>
      </c>
      <c r="R2007" s="40" t="str">
        <f t="shared" si="5"/>
        <v/>
      </c>
    </row>
    <row r="2008" ht="14.25" customHeight="1" spans="1:18">
      <c r="A2008" s="30" t="s">
        <v>2010</v>
      </c>
      <c r="B2008" s="17">
        <v>1390</v>
      </c>
      <c r="C2008" s="17" t="s">
        <v>35</v>
      </c>
      <c r="D2008" s="17" t="s">
        <v>36</v>
      </c>
      <c r="E2008" s="17" t="s">
        <v>60</v>
      </c>
      <c r="F2008" s="31" t="str">
        <f>VLOOKUP(G2008,'Policy Type'!$A:$B,2,FALSE)</f>
        <v>Others</v>
      </c>
      <c r="G2008" s="17" t="s">
        <v>170</v>
      </c>
      <c r="H2008" s="32">
        <v>45298</v>
      </c>
      <c r="I2008" s="32">
        <v>45663</v>
      </c>
      <c r="J2008" s="34">
        <v>2396900</v>
      </c>
      <c r="K2008" s="34">
        <f t="shared" si="521"/>
        <v>431442</v>
      </c>
      <c r="L2008" s="34">
        <f t="shared" si="522"/>
        <v>2828342</v>
      </c>
      <c r="M2008" s="17">
        <f>L2008*0.15</f>
        <v>424251.3</v>
      </c>
      <c r="N2008" s="17" t="s">
        <v>52</v>
      </c>
      <c r="O2008" s="35" t="s">
        <v>53</v>
      </c>
      <c r="P2008" s="36" t="str">
        <f t="shared" si="523"/>
        <v>New Client</v>
      </c>
      <c r="Q2008" s="39" t="str">
        <f t="shared" si="4"/>
        <v>No</v>
      </c>
      <c r="R2008" s="40" t="str">
        <f t="shared" si="5"/>
        <v/>
      </c>
    </row>
    <row r="2009" ht="14.25" customHeight="1" spans="1:18">
      <c r="A2009" s="30" t="s">
        <v>2011</v>
      </c>
      <c r="B2009" s="17">
        <v>1391</v>
      </c>
      <c r="C2009" s="17" t="s">
        <v>35</v>
      </c>
      <c r="D2009" s="17" t="s">
        <v>36</v>
      </c>
      <c r="E2009" s="17" t="s">
        <v>43</v>
      </c>
      <c r="F2009" s="31" t="str">
        <f>VLOOKUP(G2009,'Policy Type'!$A:$B,2,FALSE)</f>
        <v>P&amp;C</v>
      </c>
      <c r="G2009" s="17" t="s">
        <v>55</v>
      </c>
      <c r="H2009" s="32">
        <v>45311</v>
      </c>
      <c r="I2009" s="32">
        <v>45676</v>
      </c>
      <c r="J2009" s="34">
        <v>119180</v>
      </c>
      <c r="K2009" s="34">
        <f t="shared" si="521"/>
        <v>21452.4</v>
      </c>
      <c r="L2009" s="34">
        <f t="shared" si="522"/>
        <v>140632.4</v>
      </c>
      <c r="M2009" s="17">
        <f>L2009*0.2</f>
        <v>28126.48</v>
      </c>
      <c r="N2009" s="17" t="s">
        <v>39</v>
      </c>
      <c r="O2009" s="35" t="s">
        <v>40</v>
      </c>
      <c r="P2009" s="36" t="str">
        <f t="shared" si="523"/>
        <v>New Client</v>
      </c>
      <c r="Q2009" s="39" t="str">
        <f t="shared" si="4"/>
        <v>No</v>
      </c>
      <c r="R2009" s="40" t="str">
        <f t="shared" si="5"/>
        <v/>
      </c>
    </row>
    <row r="2010" ht="14.25" customHeight="1" spans="1:18">
      <c r="A2010" s="30" t="s">
        <v>2012</v>
      </c>
      <c r="B2010" s="17">
        <v>1392</v>
      </c>
      <c r="C2010" s="17" t="s">
        <v>42</v>
      </c>
      <c r="D2010" s="17" t="s">
        <v>36</v>
      </c>
      <c r="E2010" s="17" t="s">
        <v>132</v>
      </c>
      <c r="F2010" s="31" t="str">
        <f>VLOOKUP(G2010,'Policy Type'!$A:$B,2,FALSE)</f>
        <v>Others</v>
      </c>
      <c r="G2010" s="17" t="s">
        <v>217</v>
      </c>
      <c r="H2010" s="32">
        <v>45311</v>
      </c>
      <c r="I2010" s="32">
        <v>45676</v>
      </c>
      <c r="J2010" s="34">
        <v>2392900</v>
      </c>
      <c r="K2010" s="34">
        <f t="shared" si="521"/>
        <v>430722</v>
      </c>
      <c r="L2010" s="34">
        <f t="shared" si="522"/>
        <v>2823622</v>
      </c>
      <c r="M2010" s="17">
        <f t="shared" ref="M2010:M2012" si="539">L2010*0.15</f>
        <v>423543.3</v>
      </c>
      <c r="N2010" s="17" t="s">
        <v>52</v>
      </c>
      <c r="O2010" s="35" t="s">
        <v>53</v>
      </c>
      <c r="P2010" s="36" t="str">
        <f t="shared" si="523"/>
        <v>New Client</v>
      </c>
      <c r="Q2010" s="39" t="str">
        <f t="shared" si="4"/>
        <v>No</v>
      </c>
      <c r="R2010" s="40" t="str">
        <f t="shared" si="5"/>
        <v/>
      </c>
    </row>
    <row r="2011" ht="14.25" customHeight="1" spans="1:18">
      <c r="A2011" s="30" t="s">
        <v>2013</v>
      </c>
      <c r="B2011" s="17">
        <v>1393</v>
      </c>
      <c r="C2011" s="17" t="s">
        <v>42</v>
      </c>
      <c r="D2011" s="17" t="s">
        <v>36</v>
      </c>
      <c r="E2011" s="17" t="s">
        <v>132</v>
      </c>
      <c r="F2011" s="31" t="str">
        <f>VLOOKUP(G2011,'Policy Type'!$A:$B,2,FALSE)</f>
        <v>Others</v>
      </c>
      <c r="G2011" s="17" t="s">
        <v>791</v>
      </c>
      <c r="H2011" s="32">
        <v>45296</v>
      </c>
      <c r="I2011" s="32">
        <v>45661</v>
      </c>
      <c r="J2011" s="34">
        <v>295000</v>
      </c>
      <c r="K2011" s="34">
        <f t="shared" si="521"/>
        <v>53100</v>
      </c>
      <c r="L2011" s="34">
        <f t="shared" si="522"/>
        <v>348100</v>
      </c>
      <c r="M2011" s="17">
        <f t="shared" si="539"/>
        <v>52215</v>
      </c>
      <c r="N2011" s="17" t="s">
        <v>39</v>
      </c>
      <c r="O2011" s="35" t="s">
        <v>49</v>
      </c>
      <c r="P2011" s="36" t="str">
        <f t="shared" si="523"/>
        <v>Old Client</v>
      </c>
      <c r="Q2011" s="39" t="str">
        <f t="shared" si="4"/>
        <v>Yes</v>
      </c>
      <c r="R2011" s="40" t="str">
        <f t="shared" si="5"/>
        <v>Cross-Sold</v>
      </c>
    </row>
    <row r="2012" ht="14.25" customHeight="1" spans="1:18">
      <c r="A2012" s="30" t="s">
        <v>2014</v>
      </c>
      <c r="B2012" s="17">
        <v>1394</v>
      </c>
      <c r="C2012" s="17" t="s">
        <v>57</v>
      </c>
      <c r="D2012" s="17" t="s">
        <v>36</v>
      </c>
      <c r="E2012" s="17" t="s">
        <v>60</v>
      </c>
      <c r="F2012" s="31" t="str">
        <f>VLOOKUP(G2012,'Policy Type'!$A:$B,2,FALSE)</f>
        <v>Others</v>
      </c>
      <c r="G2012" s="17" t="s">
        <v>170</v>
      </c>
      <c r="H2012" s="32">
        <v>45298</v>
      </c>
      <c r="I2012" s="32">
        <v>45663</v>
      </c>
      <c r="J2012" s="34">
        <v>6205900</v>
      </c>
      <c r="K2012" s="34">
        <f t="shared" si="521"/>
        <v>1117062</v>
      </c>
      <c r="L2012" s="34">
        <f t="shared" si="522"/>
        <v>7322962</v>
      </c>
      <c r="M2012" s="17">
        <f t="shared" si="539"/>
        <v>1098444.3</v>
      </c>
      <c r="N2012" s="17" t="s">
        <v>52</v>
      </c>
      <c r="O2012" s="35" t="s">
        <v>53</v>
      </c>
      <c r="P2012" s="36" t="str">
        <f t="shared" si="523"/>
        <v>New Client</v>
      </c>
      <c r="Q2012" s="39" t="str">
        <f t="shared" si="4"/>
        <v>No</v>
      </c>
      <c r="R2012" s="40" t="str">
        <f t="shared" si="5"/>
        <v/>
      </c>
    </row>
    <row r="2013" ht="14.25" customHeight="1" spans="1:18">
      <c r="A2013" s="30" t="s">
        <v>2015</v>
      </c>
      <c r="B2013" s="17">
        <v>1395</v>
      </c>
      <c r="C2013" s="17" t="s">
        <v>42</v>
      </c>
      <c r="D2013" s="17" t="s">
        <v>36</v>
      </c>
      <c r="E2013" s="17" t="s">
        <v>37</v>
      </c>
      <c r="F2013" s="31" t="str">
        <f>VLOOKUP(G2013,'Policy Type'!$A:$B,2,FALSE)</f>
        <v>Liability</v>
      </c>
      <c r="G2013" s="17" t="s">
        <v>38</v>
      </c>
      <c r="H2013" s="32">
        <v>45296</v>
      </c>
      <c r="I2013" s="32">
        <v>45326</v>
      </c>
      <c r="J2013" s="34">
        <v>81300</v>
      </c>
      <c r="K2013" s="34">
        <f t="shared" si="521"/>
        <v>14634</v>
      </c>
      <c r="L2013" s="34">
        <f t="shared" si="522"/>
        <v>95934</v>
      </c>
      <c r="M2013" s="17">
        <f>L2013*0.2</f>
        <v>19186.8</v>
      </c>
      <c r="N2013" s="17" t="s">
        <v>39</v>
      </c>
      <c r="O2013" s="35" t="s">
        <v>49</v>
      </c>
      <c r="P2013" s="36" t="str">
        <f t="shared" si="523"/>
        <v>New Client</v>
      </c>
      <c r="Q2013" s="39" t="str">
        <f t="shared" si="4"/>
        <v>Yes</v>
      </c>
      <c r="R2013" s="40" t="str">
        <f t="shared" si="5"/>
        <v/>
      </c>
    </row>
    <row r="2014" ht="14.25" customHeight="1" spans="1:18">
      <c r="A2014" s="30" t="s">
        <v>2016</v>
      </c>
      <c r="B2014" s="17">
        <v>58</v>
      </c>
      <c r="C2014" s="17" t="s">
        <v>46</v>
      </c>
      <c r="D2014" s="17" t="s">
        <v>66</v>
      </c>
      <c r="E2014" s="17" t="s">
        <v>37</v>
      </c>
      <c r="F2014" s="31" t="str">
        <f>VLOOKUP(G2014,'Policy Type'!$A:$B,2,FALSE)</f>
        <v>Liability</v>
      </c>
      <c r="G2014" s="17" t="s">
        <v>38</v>
      </c>
      <c r="H2014" s="32">
        <v>45296</v>
      </c>
      <c r="I2014" s="32">
        <v>45661</v>
      </c>
      <c r="J2014" s="34">
        <v>72900</v>
      </c>
      <c r="K2014" s="34">
        <f t="shared" si="521"/>
        <v>13122</v>
      </c>
      <c r="L2014" s="34">
        <f t="shared" si="522"/>
        <v>86022</v>
      </c>
      <c r="M2014" s="17">
        <f>L2014*0.05</f>
        <v>4301.1</v>
      </c>
      <c r="N2014" s="17" t="s">
        <v>39</v>
      </c>
      <c r="O2014" s="35" t="s">
        <v>49</v>
      </c>
      <c r="P2014" s="36" t="str">
        <f t="shared" si="523"/>
        <v>New Client</v>
      </c>
      <c r="Q2014" s="39" t="str">
        <f t="shared" si="4"/>
        <v>Yes</v>
      </c>
      <c r="R2014" s="40" t="str">
        <f t="shared" si="5"/>
        <v/>
      </c>
    </row>
    <row r="2015" ht="14.25" customHeight="1" spans="1:18">
      <c r="A2015" s="30"/>
      <c r="B2015" s="17"/>
      <c r="C2015" s="17"/>
      <c r="D2015" s="17"/>
      <c r="E2015" s="17"/>
      <c r="F2015" s="31"/>
      <c r="G2015" s="17"/>
      <c r="H2015" s="32"/>
      <c r="I2015" s="32"/>
      <c r="J2015" s="34"/>
      <c r="K2015" s="34"/>
      <c r="L2015" s="17"/>
      <c r="M2015" s="17"/>
      <c r="N2015" s="17" t="s">
        <v>39</v>
      </c>
      <c r="O2015" s="35" t="s">
        <v>277</v>
      </c>
      <c r="P2015" s="36"/>
      <c r="Q2015" s="39" t="str">
        <f t="shared" si="4"/>
        <v>No</v>
      </c>
      <c r="R2015" s="40" t="str">
        <f t="shared" si="5"/>
        <v/>
      </c>
    </row>
    <row r="2016" ht="14.25" customHeight="1" spans="1:18">
      <c r="A2016" s="30" t="s">
        <v>2017</v>
      </c>
      <c r="B2016" s="17">
        <v>1397</v>
      </c>
      <c r="C2016" s="17" t="s">
        <v>46</v>
      </c>
      <c r="D2016" s="17" t="s">
        <v>47</v>
      </c>
      <c r="E2016" s="17" t="s">
        <v>60</v>
      </c>
      <c r="F2016" s="31" t="str">
        <f>VLOOKUP(G2016,'Policy Type'!$A:$B,2,FALSE)</f>
        <v>Others</v>
      </c>
      <c r="G2016" s="17" t="s">
        <v>170</v>
      </c>
      <c r="H2016" s="32">
        <v>45298</v>
      </c>
      <c r="I2016" s="32">
        <v>45663</v>
      </c>
      <c r="J2016" s="34">
        <v>529500</v>
      </c>
      <c r="K2016" s="34">
        <f t="shared" ref="K2016:K2038" si="540">J2016*0.18</f>
        <v>95310</v>
      </c>
      <c r="L2016" s="34">
        <f t="shared" ref="L2016:L2038" si="541">J2016+K2016</f>
        <v>624810</v>
      </c>
      <c r="M2016" s="17">
        <f>L2016*0.05</f>
        <v>31240.5</v>
      </c>
      <c r="N2016" s="17" t="s">
        <v>52</v>
      </c>
      <c r="O2016" s="35" t="s">
        <v>53</v>
      </c>
      <c r="P2016" s="36" t="str">
        <f t="shared" ref="P2016:P2038" si="542">IF(COUNTIF(B:B,B2016)=1,"New Client","Old Client")</f>
        <v>New Client</v>
      </c>
      <c r="Q2016" s="39" t="str">
        <f t="shared" si="4"/>
        <v>No</v>
      </c>
      <c r="R2016" s="40" t="str">
        <f t="shared" si="5"/>
        <v/>
      </c>
    </row>
    <row r="2017" ht="14.25" customHeight="1" spans="1:18">
      <c r="A2017" s="30" t="s">
        <v>2018</v>
      </c>
      <c r="B2017" s="17">
        <v>76</v>
      </c>
      <c r="C2017" s="17" t="s">
        <v>35</v>
      </c>
      <c r="D2017" s="17" t="s">
        <v>36</v>
      </c>
      <c r="E2017" s="17" t="s">
        <v>37</v>
      </c>
      <c r="F2017" s="31" t="str">
        <f>VLOOKUP(G2017,'Policy Type'!$A:$B,2,FALSE)</f>
        <v>Others</v>
      </c>
      <c r="G2017" s="17" t="s">
        <v>111</v>
      </c>
      <c r="H2017" s="32">
        <v>45298</v>
      </c>
      <c r="I2017" s="32">
        <v>45303</v>
      </c>
      <c r="J2017" s="34">
        <v>68400</v>
      </c>
      <c r="K2017" s="34">
        <f t="shared" si="540"/>
        <v>12312</v>
      </c>
      <c r="L2017" s="34">
        <f t="shared" si="541"/>
        <v>80712</v>
      </c>
      <c r="M2017" s="17">
        <f>L2017*0.15</f>
        <v>12106.8</v>
      </c>
      <c r="N2017" s="17" t="s">
        <v>52</v>
      </c>
      <c r="O2017" s="35" t="s">
        <v>49</v>
      </c>
      <c r="P2017" s="36" t="str">
        <f t="shared" si="542"/>
        <v>Old Client</v>
      </c>
      <c r="Q2017" s="39" t="str">
        <f t="shared" si="4"/>
        <v>Yes</v>
      </c>
      <c r="R2017" s="40" t="str">
        <f t="shared" si="5"/>
        <v>Cross-Sold</v>
      </c>
    </row>
    <row r="2018" ht="14.25" customHeight="1" spans="1:18">
      <c r="A2018" s="30" t="s">
        <v>2019</v>
      </c>
      <c r="B2018" s="17">
        <v>1398</v>
      </c>
      <c r="C2018" s="17" t="s">
        <v>57</v>
      </c>
      <c r="D2018" s="17" t="s">
        <v>36</v>
      </c>
      <c r="E2018" s="17" t="s">
        <v>37</v>
      </c>
      <c r="F2018" s="31" t="str">
        <f>VLOOKUP(G2018,'Policy Type'!$A:$B,2,FALSE)</f>
        <v>P&amp;C</v>
      </c>
      <c r="G2018" s="17" t="s">
        <v>80</v>
      </c>
      <c r="H2018" s="32">
        <v>45296</v>
      </c>
      <c r="I2018" s="32">
        <v>45296</v>
      </c>
      <c r="J2018" s="34">
        <v>1016000</v>
      </c>
      <c r="K2018" s="34">
        <f t="shared" si="540"/>
        <v>182880</v>
      </c>
      <c r="L2018" s="34">
        <f t="shared" si="541"/>
        <v>1198880</v>
      </c>
      <c r="M2018" s="17">
        <f t="shared" ref="M2018:M2035" si="543">L2018*0.2</f>
        <v>239776</v>
      </c>
      <c r="N2018" s="17" t="s">
        <v>39</v>
      </c>
      <c r="O2018" s="35" t="s">
        <v>49</v>
      </c>
      <c r="P2018" s="36" t="str">
        <f t="shared" si="542"/>
        <v>New Client</v>
      </c>
      <c r="Q2018" s="39" t="str">
        <f t="shared" si="4"/>
        <v>No</v>
      </c>
      <c r="R2018" s="40" t="str">
        <f t="shared" si="5"/>
        <v/>
      </c>
    </row>
    <row r="2019" ht="14.25" customHeight="1" spans="1:18">
      <c r="A2019" s="30" t="s">
        <v>2020</v>
      </c>
      <c r="B2019" s="17">
        <v>1399</v>
      </c>
      <c r="C2019" s="17" t="s">
        <v>42</v>
      </c>
      <c r="D2019" s="17" t="s">
        <v>36</v>
      </c>
      <c r="E2019" s="17" t="s">
        <v>84</v>
      </c>
      <c r="F2019" s="31" t="str">
        <f>VLOOKUP(G2019,'Policy Type'!$A:$B,2,FALSE)</f>
        <v>P&amp;C</v>
      </c>
      <c r="G2019" s="17" t="s">
        <v>68</v>
      </c>
      <c r="H2019" s="32">
        <v>45296</v>
      </c>
      <c r="I2019" s="32">
        <v>45661</v>
      </c>
      <c r="J2019" s="34">
        <v>2984810</v>
      </c>
      <c r="K2019" s="34">
        <f t="shared" si="540"/>
        <v>537265.8</v>
      </c>
      <c r="L2019" s="34">
        <f t="shared" si="541"/>
        <v>3522075.8</v>
      </c>
      <c r="M2019" s="17">
        <f t="shared" si="543"/>
        <v>704415.16</v>
      </c>
      <c r="N2019" s="17" t="s">
        <v>39</v>
      </c>
      <c r="O2019" s="35" t="s">
        <v>40</v>
      </c>
      <c r="P2019" s="36" t="str">
        <f t="shared" si="542"/>
        <v>New Client</v>
      </c>
      <c r="Q2019" s="39" t="str">
        <f t="shared" si="4"/>
        <v>No</v>
      </c>
      <c r="R2019" s="40" t="str">
        <f t="shared" si="5"/>
        <v/>
      </c>
    </row>
    <row r="2020" ht="14.25" customHeight="1" spans="1:18">
      <c r="A2020" s="30" t="s">
        <v>2021</v>
      </c>
      <c r="B2020" s="17">
        <v>69</v>
      </c>
      <c r="C2020" s="17" t="s">
        <v>42</v>
      </c>
      <c r="D2020" s="17" t="s">
        <v>36</v>
      </c>
      <c r="E2020" s="17" t="s">
        <v>84</v>
      </c>
      <c r="F2020" s="31" t="str">
        <f>VLOOKUP(G2020,'Policy Type'!$A:$B,2,FALSE)</f>
        <v>Liability</v>
      </c>
      <c r="G2020" s="17" t="s">
        <v>105</v>
      </c>
      <c r="H2020" s="32">
        <v>45297</v>
      </c>
      <c r="I2020" s="32">
        <v>45662</v>
      </c>
      <c r="J2020" s="34">
        <v>33040000</v>
      </c>
      <c r="K2020" s="34">
        <f t="shared" si="540"/>
        <v>5947200</v>
      </c>
      <c r="L2020" s="34">
        <f t="shared" si="541"/>
        <v>38987200</v>
      </c>
      <c r="M2020" s="17">
        <f t="shared" si="543"/>
        <v>7797440</v>
      </c>
      <c r="N2020" s="17" t="s">
        <v>39</v>
      </c>
      <c r="O2020" s="35" t="s">
        <v>53</v>
      </c>
      <c r="P2020" s="36" t="str">
        <f t="shared" si="542"/>
        <v>Old Client</v>
      </c>
      <c r="Q2020" s="39" t="str">
        <f t="shared" si="4"/>
        <v>Yes</v>
      </c>
      <c r="R2020" s="40" t="str">
        <f t="shared" si="5"/>
        <v/>
      </c>
    </row>
    <row r="2021" ht="14.25" customHeight="1" spans="1:18">
      <c r="A2021" s="30" t="s">
        <v>2022</v>
      </c>
      <c r="B2021" s="17">
        <v>119</v>
      </c>
      <c r="C2021" s="17" t="s">
        <v>42</v>
      </c>
      <c r="D2021" s="17" t="s">
        <v>36</v>
      </c>
      <c r="E2021" s="17" t="s">
        <v>84</v>
      </c>
      <c r="F2021" s="31" t="str">
        <f>VLOOKUP(G2021,'Policy Type'!$A:$B,2,FALSE)</f>
        <v>Liability</v>
      </c>
      <c r="G2021" s="17" t="s">
        <v>58</v>
      </c>
      <c r="H2021" s="32">
        <v>45315</v>
      </c>
      <c r="I2021" s="32">
        <v>45680</v>
      </c>
      <c r="J2021" s="34">
        <v>1062000</v>
      </c>
      <c r="K2021" s="34">
        <f t="shared" si="540"/>
        <v>191160</v>
      </c>
      <c r="L2021" s="34">
        <f t="shared" si="541"/>
        <v>1253160</v>
      </c>
      <c r="M2021" s="17">
        <f t="shared" si="543"/>
        <v>250632</v>
      </c>
      <c r="N2021" s="17" t="s">
        <v>39</v>
      </c>
      <c r="O2021" s="35" t="s">
        <v>53</v>
      </c>
      <c r="P2021" s="36" t="str">
        <f t="shared" si="542"/>
        <v>Old Client</v>
      </c>
      <c r="Q2021" s="39" t="str">
        <f t="shared" si="4"/>
        <v>Yes</v>
      </c>
      <c r="R2021" s="40" t="str">
        <f t="shared" si="5"/>
        <v/>
      </c>
    </row>
    <row r="2022" ht="14.25" customHeight="1" spans="1:18">
      <c r="A2022" s="30" t="s">
        <v>2023</v>
      </c>
      <c r="B2022" s="17">
        <v>158</v>
      </c>
      <c r="C2022" s="17" t="s">
        <v>35</v>
      </c>
      <c r="D2022" s="17" t="s">
        <v>36</v>
      </c>
      <c r="E2022" s="17" t="s">
        <v>43</v>
      </c>
      <c r="F2022" s="31" t="str">
        <f>VLOOKUP(G2022,'Policy Type'!$A:$B,2,FALSE)</f>
        <v>Liability</v>
      </c>
      <c r="G2022" s="17" t="s">
        <v>58</v>
      </c>
      <c r="H2022" s="32">
        <v>45297</v>
      </c>
      <c r="I2022" s="32">
        <v>45662</v>
      </c>
      <c r="J2022" s="34">
        <v>1357000</v>
      </c>
      <c r="K2022" s="34">
        <f t="shared" si="540"/>
        <v>244260</v>
      </c>
      <c r="L2022" s="34">
        <f t="shared" si="541"/>
        <v>1601260</v>
      </c>
      <c r="M2022" s="17">
        <f t="shared" si="543"/>
        <v>320252</v>
      </c>
      <c r="N2022" s="17" t="s">
        <v>39</v>
      </c>
      <c r="O2022" s="35" t="s">
        <v>53</v>
      </c>
      <c r="P2022" s="36" t="str">
        <f t="shared" si="542"/>
        <v>Old Client</v>
      </c>
      <c r="Q2022" s="39" t="str">
        <f t="shared" si="4"/>
        <v>Yes</v>
      </c>
      <c r="R2022" s="40" t="str">
        <f t="shared" si="5"/>
        <v/>
      </c>
    </row>
    <row r="2023" ht="14.25" customHeight="1" spans="1:18">
      <c r="A2023" s="30" t="s">
        <v>2024</v>
      </c>
      <c r="B2023" s="17">
        <v>1400</v>
      </c>
      <c r="C2023" s="17" t="s">
        <v>35</v>
      </c>
      <c r="D2023" s="17" t="s">
        <v>36</v>
      </c>
      <c r="E2023" s="17" t="s">
        <v>780</v>
      </c>
      <c r="F2023" s="31" t="str">
        <f>VLOOKUP(G2023,'Policy Type'!$A:$B,2,FALSE)</f>
        <v>Liability</v>
      </c>
      <c r="G2023" s="17" t="s">
        <v>38</v>
      </c>
      <c r="H2023" s="32">
        <v>45296</v>
      </c>
      <c r="I2023" s="32">
        <v>45326</v>
      </c>
      <c r="J2023" s="34">
        <v>171600</v>
      </c>
      <c r="K2023" s="34">
        <f t="shared" si="540"/>
        <v>30888</v>
      </c>
      <c r="L2023" s="34">
        <f t="shared" si="541"/>
        <v>202488</v>
      </c>
      <c r="M2023" s="17">
        <f t="shared" si="543"/>
        <v>40497.6</v>
      </c>
      <c r="N2023" s="17" t="s">
        <v>39</v>
      </c>
      <c r="O2023" s="35" t="s">
        <v>49</v>
      </c>
      <c r="P2023" s="36" t="str">
        <f t="shared" si="542"/>
        <v>Old Client</v>
      </c>
      <c r="Q2023" s="39" t="str">
        <f t="shared" si="4"/>
        <v>Yes</v>
      </c>
      <c r="R2023" s="40" t="str">
        <f t="shared" si="5"/>
        <v/>
      </c>
    </row>
    <row r="2024" ht="14.25" customHeight="1" spans="1:18">
      <c r="A2024" s="30" t="s">
        <v>2025</v>
      </c>
      <c r="B2024" s="17">
        <v>1401</v>
      </c>
      <c r="C2024" s="17" t="s">
        <v>35</v>
      </c>
      <c r="D2024" s="17" t="s">
        <v>36</v>
      </c>
      <c r="E2024" s="17" t="s">
        <v>37</v>
      </c>
      <c r="F2024" s="31" t="str">
        <f>VLOOKUP(G2024,'Policy Type'!$A:$B,2,FALSE)</f>
        <v>Liability</v>
      </c>
      <c r="G2024" s="17" t="s">
        <v>38</v>
      </c>
      <c r="H2024" s="32">
        <v>45296</v>
      </c>
      <c r="I2024" s="32">
        <v>45661</v>
      </c>
      <c r="J2024" s="34">
        <v>1742300</v>
      </c>
      <c r="K2024" s="34">
        <f t="shared" si="540"/>
        <v>313614</v>
      </c>
      <c r="L2024" s="34">
        <f t="shared" si="541"/>
        <v>2055914</v>
      </c>
      <c r="M2024" s="17">
        <f t="shared" si="543"/>
        <v>411182.8</v>
      </c>
      <c r="N2024" s="17" t="s">
        <v>39</v>
      </c>
      <c r="O2024" s="35" t="s">
        <v>49</v>
      </c>
      <c r="P2024" s="36" t="str">
        <f t="shared" si="542"/>
        <v>New Client</v>
      </c>
      <c r="Q2024" s="39" t="str">
        <f t="shared" si="4"/>
        <v>Yes</v>
      </c>
      <c r="R2024" s="40" t="str">
        <f t="shared" si="5"/>
        <v/>
      </c>
    </row>
    <row r="2025" ht="14.25" customHeight="1" spans="1:18">
      <c r="A2025" s="30" t="s">
        <v>2026</v>
      </c>
      <c r="B2025" s="17">
        <v>1402</v>
      </c>
      <c r="C2025" s="17" t="s">
        <v>35</v>
      </c>
      <c r="D2025" s="17" t="s">
        <v>36</v>
      </c>
      <c r="E2025" s="17" t="s">
        <v>78</v>
      </c>
      <c r="F2025" s="31" t="str">
        <f>VLOOKUP(G2025,'Policy Type'!$A:$B,2,FALSE)</f>
        <v>Liability</v>
      </c>
      <c r="G2025" s="17" t="s">
        <v>536</v>
      </c>
      <c r="H2025" s="32">
        <v>45296</v>
      </c>
      <c r="I2025" s="32">
        <v>45661</v>
      </c>
      <c r="J2025" s="34">
        <v>27800</v>
      </c>
      <c r="K2025" s="34">
        <f t="shared" si="540"/>
        <v>5004</v>
      </c>
      <c r="L2025" s="34">
        <f t="shared" si="541"/>
        <v>32804</v>
      </c>
      <c r="M2025" s="17">
        <f t="shared" si="543"/>
        <v>6560.8</v>
      </c>
      <c r="N2025" s="17" t="s">
        <v>52</v>
      </c>
      <c r="O2025" s="35" t="s">
        <v>49</v>
      </c>
      <c r="P2025" s="36" t="str">
        <f t="shared" si="542"/>
        <v>Old Client</v>
      </c>
      <c r="Q2025" s="39" t="str">
        <f t="shared" si="4"/>
        <v>Yes</v>
      </c>
      <c r="R2025" s="40" t="str">
        <f t="shared" si="5"/>
        <v/>
      </c>
    </row>
    <row r="2026" ht="14.25" customHeight="1" spans="1:18">
      <c r="A2026" s="30" t="s">
        <v>2027</v>
      </c>
      <c r="B2026" s="17">
        <v>1403</v>
      </c>
      <c r="C2026" s="17" t="s">
        <v>42</v>
      </c>
      <c r="D2026" s="17" t="s">
        <v>36</v>
      </c>
      <c r="E2026" s="17" t="s">
        <v>78</v>
      </c>
      <c r="F2026" s="31" t="str">
        <f>VLOOKUP(G2026,'Policy Type'!$A:$B,2,FALSE)</f>
        <v>Liability</v>
      </c>
      <c r="G2026" s="17" t="s">
        <v>536</v>
      </c>
      <c r="H2026" s="32">
        <v>45296</v>
      </c>
      <c r="I2026" s="32">
        <v>45447</v>
      </c>
      <c r="J2026" s="34">
        <v>24500</v>
      </c>
      <c r="K2026" s="34">
        <f t="shared" si="540"/>
        <v>4410</v>
      </c>
      <c r="L2026" s="34">
        <f t="shared" si="541"/>
        <v>28910</v>
      </c>
      <c r="M2026" s="17">
        <f t="shared" si="543"/>
        <v>5782</v>
      </c>
      <c r="N2026" s="17" t="s">
        <v>52</v>
      </c>
      <c r="O2026" s="35" t="s">
        <v>49</v>
      </c>
      <c r="P2026" s="36" t="str">
        <f t="shared" si="542"/>
        <v>New Client</v>
      </c>
      <c r="Q2026" s="39" t="str">
        <f t="shared" si="4"/>
        <v>Yes</v>
      </c>
      <c r="R2026" s="40" t="str">
        <f t="shared" si="5"/>
        <v/>
      </c>
    </row>
    <row r="2027" ht="14.25" customHeight="1" spans="1:18">
      <c r="A2027" s="30" t="s">
        <v>2028</v>
      </c>
      <c r="B2027" s="17">
        <v>1404</v>
      </c>
      <c r="C2027" s="17" t="s">
        <v>42</v>
      </c>
      <c r="D2027" s="17" t="s">
        <v>36</v>
      </c>
      <c r="E2027" s="17" t="s">
        <v>78</v>
      </c>
      <c r="F2027" s="31" t="str">
        <f>VLOOKUP(G2027,'Policy Type'!$A:$B,2,FALSE)</f>
        <v>Liability</v>
      </c>
      <c r="G2027" s="17" t="s">
        <v>536</v>
      </c>
      <c r="H2027" s="32">
        <v>45296</v>
      </c>
      <c r="I2027" s="32">
        <v>45447</v>
      </c>
      <c r="J2027" s="34">
        <v>24500</v>
      </c>
      <c r="K2027" s="34">
        <f t="shared" si="540"/>
        <v>4410</v>
      </c>
      <c r="L2027" s="34">
        <f t="shared" si="541"/>
        <v>28910</v>
      </c>
      <c r="M2027" s="17">
        <f t="shared" si="543"/>
        <v>5782</v>
      </c>
      <c r="N2027" s="17" t="s">
        <v>52</v>
      </c>
      <c r="O2027" s="35" t="s">
        <v>49</v>
      </c>
      <c r="P2027" s="36" t="str">
        <f t="shared" si="542"/>
        <v>Old Client</v>
      </c>
      <c r="Q2027" s="39" t="str">
        <f t="shared" si="4"/>
        <v>Yes</v>
      </c>
      <c r="R2027" s="40" t="str">
        <f t="shared" si="5"/>
        <v/>
      </c>
    </row>
    <row r="2028" ht="14.25" customHeight="1" spans="1:18">
      <c r="A2028" s="30" t="s">
        <v>2029</v>
      </c>
      <c r="B2028" s="17">
        <v>1404</v>
      </c>
      <c r="C2028" s="17" t="s">
        <v>57</v>
      </c>
      <c r="D2028" s="17" t="s">
        <v>36</v>
      </c>
      <c r="E2028" s="17" t="s">
        <v>78</v>
      </c>
      <c r="F2028" s="31" t="str">
        <f>VLOOKUP(G2028,'Policy Type'!$A:$B,2,FALSE)</f>
        <v>Liability</v>
      </c>
      <c r="G2028" s="17" t="s">
        <v>536</v>
      </c>
      <c r="H2028" s="32">
        <v>45296</v>
      </c>
      <c r="I2028" s="32">
        <v>45447</v>
      </c>
      <c r="J2028" s="34">
        <v>24500</v>
      </c>
      <c r="K2028" s="34">
        <f t="shared" si="540"/>
        <v>4410</v>
      </c>
      <c r="L2028" s="34">
        <f t="shared" si="541"/>
        <v>28910</v>
      </c>
      <c r="M2028" s="17">
        <f t="shared" si="543"/>
        <v>5782</v>
      </c>
      <c r="N2028" s="17" t="s">
        <v>52</v>
      </c>
      <c r="O2028" s="35" t="s">
        <v>49</v>
      </c>
      <c r="P2028" s="36" t="str">
        <f t="shared" si="542"/>
        <v>Old Client</v>
      </c>
      <c r="Q2028" s="39" t="str">
        <f t="shared" si="4"/>
        <v>Yes</v>
      </c>
      <c r="R2028" s="40" t="str">
        <f t="shared" si="5"/>
        <v/>
      </c>
    </row>
    <row r="2029" ht="14.25" customHeight="1" spans="1:18">
      <c r="A2029" s="30" t="s">
        <v>2030</v>
      </c>
      <c r="B2029" s="17">
        <v>1404</v>
      </c>
      <c r="C2029" s="17" t="s">
        <v>57</v>
      </c>
      <c r="D2029" s="17" t="s">
        <v>36</v>
      </c>
      <c r="E2029" s="17" t="s">
        <v>78</v>
      </c>
      <c r="F2029" s="31" t="str">
        <f>VLOOKUP(G2029,'Policy Type'!$A:$B,2,FALSE)</f>
        <v>Liability</v>
      </c>
      <c r="G2029" s="17" t="s">
        <v>536</v>
      </c>
      <c r="H2029" s="32">
        <v>45296</v>
      </c>
      <c r="I2029" s="32">
        <v>45478</v>
      </c>
      <c r="J2029" s="34">
        <v>25000</v>
      </c>
      <c r="K2029" s="34">
        <f t="shared" si="540"/>
        <v>4500</v>
      </c>
      <c r="L2029" s="34">
        <f t="shared" si="541"/>
        <v>29500</v>
      </c>
      <c r="M2029" s="17">
        <f t="shared" si="543"/>
        <v>5900</v>
      </c>
      <c r="N2029" s="17" t="s">
        <v>52</v>
      </c>
      <c r="O2029" s="35" t="s">
        <v>49</v>
      </c>
      <c r="P2029" s="36" t="str">
        <f t="shared" si="542"/>
        <v>Old Client</v>
      </c>
      <c r="Q2029" s="39" t="str">
        <f t="shared" si="4"/>
        <v>Yes</v>
      </c>
      <c r="R2029" s="40" t="str">
        <f t="shared" si="5"/>
        <v/>
      </c>
    </row>
    <row r="2030" ht="14.25" customHeight="1" spans="1:18">
      <c r="A2030" s="30" t="s">
        <v>2031</v>
      </c>
      <c r="B2030" s="17">
        <v>1404</v>
      </c>
      <c r="C2030" s="17" t="s">
        <v>35</v>
      </c>
      <c r="D2030" s="17" t="s">
        <v>36</v>
      </c>
      <c r="E2030" s="17" t="s">
        <v>78</v>
      </c>
      <c r="F2030" s="31" t="str">
        <f>VLOOKUP(G2030,'Policy Type'!$A:$B,2,FALSE)</f>
        <v>Liability</v>
      </c>
      <c r="G2030" s="17" t="s">
        <v>536</v>
      </c>
      <c r="H2030" s="32">
        <v>45296</v>
      </c>
      <c r="I2030" s="32">
        <v>45477</v>
      </c>
      <c r="J2030" s="34">
        <v>25000</v>
      </c>
      <c r="K2030" s="34">
        <f t="shared" si="540"/>
        <v>4500</v>
      </c>
      <c r="L2030" s="34">
        <f t="shared" si="541"/>
        <v>29500</v>
      </c>
      <c r="M2030" s="17">
        <f t="shared" si="543"/>
        <v>5900</v>
      </c>
      <c r="N2030" s="17" t="s">
        <v>52</v>
      </c>
      <c r="O2030" s="35" t="s">
        <v>49</v>
      </c>
      <c r="P2030" s="36" t="str">
        <f t="shared" si="542"/>
        <v>Old Client</v>
      </c>
      <c r="Q2030" s="39" t="str">
        <f t="shared" si="4"/>
        <v>Yes</v>
      </c>
      <c r="R2030" s="40" t="str">
        <f t="shared" si="5"/>
        <v/>
      </c>
    </row>
    <row r="2031" ht="14.25" customHeight="1" spans="1:18">
      <c r="A2031" s="30" t="s">
        <v>2032</v>
      </c>
      <c r="B2031" s="17">
        <v>1404</v>
      </c>
      <c r="C2031" s="17" t="s">
        <v>35</v>
      </c>
      <c r="D2031" s="17" t="s">
        <v>36</v>
      </c>
      <c r="E2031" s="17" t="s">
        <v>78</v>
      </c>
      <c r="F2031" s="31" t="str">
        <f>VLOOKUP(G2031,'Policy Type'!$A:$B,2,FALSE)</f>
        <v>Liability</v>
      </c>
      <c r="G2031" s="17" t="s">
        <v>536</v>
      </c>
      <c r="H2031" s="32">
        <v>45296</v>
      </c>
      <c r="I2031" s="32">
        <v>45661</v>
      </c>
      <c r="J2031" s="34">
        <v>27800</v>
      </c>
      <c r="K2031" s="34">
        <f t="shared" si="540"/>
        <v>5004</v>
      </c>
      <c r="L2031" s="34">
        <f t="shared" si="541"/>
        <v>32804</v>
      </c>
      <c r="M2031" s="17">
        <f t="shared" si="543"/>
        <v>6560.8</v>
      </c>
      <c r="N2031" s="17" t="s">
        <v>52</v>
      </c>
      <c r="O2031" s="35" t="s">
        <v>49</v>
      </c>
      <c r="P2031" s="36" t="str">
        <f t="shared" si="542"/>
        <v>Old Client</v>
      </c>
      <c r="Q2031" s="39" t="str">
        <f t="shared" si="4"/>
        <v>Yes</v>
      </c>
      <c r="R2031" s="40" t="str">
        <f t="shared" si="5"/>
        <v/>
      </c>
    </row>
    <row r="2032" ht="14.25" customHeight="1" spans="1:18">
      <c r="A2032" s="30" t="s">
        <v>2033</v>
      </c>
      <c r="B2032" s="17">
        <v>857</v>
      </c>
      <c r="C2032" s="17" t="s">
        <v>57</v>
      </c>
      <c r="D2032" s="17" t="s">
        <v>36</v>
      </c>
      <c r="E2032" s="17" t="s">
        <v>78</v>
      </c>
      <c r="F2032" s="31" t="str">
        <f>VLOOKUP(G2032,'Policy Type'!$A:$B,2,FALSE)</f>
        <v>Liability</v>
      </c>
      <c r="G2032" s="17" t="s">
        <v>536</v>
      </c>
      <c r="H2032" s="32">
        <v>45296</v>
      </c>
      <c r="I2032" s="32">
        <v>45477</v>
      </c>
      <c r="J2032" s="34">
        <v>25000</v>
      </c>
      <c r="K2032" s="34">
        <f t="shared" si="540"/>
        <v>4500</v>
      </c>
      <c r="L2032" s="34">
        <f t="shared" si="541"/>
        <v>29500</v>
      </c>
      <c r="M2032" s="17">
        <f t="shared" si="543"/>
        <v>5900</v>
      </c>
      <c r="N2032" s="17" t="s">
        <v>52</v>
      </c>
      <c r="O2032" s="35" t="s">
        <v>49</v>
      </c>
      <c r="P2032" s="36" t="str">
        <f t="shared" si="542"/>
        <v>Old Client</v>
      </c>
      <c r="Q2032" s="39" t="str">
        <f t="shared" si="4"/>
        <v>Yes</v>
      </c>
      <c r="R2032" s="40" t="str">
        <f t="shared" si="5"/>
        <v/>
      </c>
    </row>
    <row r="2033" ht="14.25" customHeight="1" spans="1:18">
      <c r="A2033" s="30" t="s">
        <v>2034</v>
      </c>
      <c r="B2033" s="17">
        <v>857</v>
      </c>
      <c r="C2033" s="17" t="s">
        <v>35</v>
      </c>
      <c r="D2033" s="17" t="s">
        <v>36</v>
      </c>
      <c r="E2033" s="17" t="s">
        <v>78</v>
      </c>
      <c r="F2033" s="31" t="str">
        <f>VLOOKUP(G2033,'Policy Type'!$A:$B,2,FALSE)</f>
        <v>Liability</v>
      </c>
      <c r="G2033" s="17" t="s">
        <v>536</v>
      </c>
      <c r="H2033" s="32">
        <v>45296</v>
      </c>
      <c r="I2033" s="32">
        <v>45661</v>
      </c>
      <c r="J2033" s="34">
        <v>27800</v>
      </c>
      <c r="K2033" s="34">
        <f t="shared" si="540"/>
        <v>5004</v>
      </c>
      <c r="L2033" s="34">
        <f t="shared" si="541"/>
        <v>32804</v>
      </c>
      <c r="M2033" s="17">
        <f t="shared" si="543"/>
        <v>6560.8</v>
      </c>
      <c r="N2033" s="17" t="s">
        <v>52</v>
      </c>
      <c r="O2033" s="35" t="s">
        <v>49</v>
      </c>
      <c r="P2033" s="36" t="str">
        <f t="shared" si="542"/>
        <v>Old Client</v>
      </c>
      <c r="Q2033" s="39" t="str">
        <f t="shared" si="4"/>
        <v>Yes</v>
      </c>
      <c r="R2033" s="40" t="str">
        <f t="shared" si="5"/>
        <v/>
      </c>
    </row>
    <row r="2034" ht="14.25" customHeight="1" spans="1:18">
      <c r="A2034" s="30" t="s">
        <v>2035</v>
      </c>
      <c r="B2034" s="17">
        <v>857</v>
      </c>
      <c r="C2034" s="17" t="s">
        <v>42</v>
      </c>
      <c r="D2034" s="17" t="s">
        <v>36</v>
      </c>
      <c r="E2034" s="17" t="s">
        <v>78</v>
      </c>
      <c r="F2034" s="31" t="str">
        <f>VLOOKUP(G2034,'Policy Type'!$A:$B,2,FALSE)</f>
        <v>Liability</v>
      </c>
      <c r="G2034" s="17" t="s">
        <v>536</v>
      </c>
      <c r="H2034" s="32">
        <v>45296</v>
      </c>
      <c r="I2034" s="32">
        <v>45477</v>
      </c>
      <c r="J2034" s="34">
        <v>25000</v>
      </c>
      <c r="K2034" s="34">
        <f t="shared" si="540"/>
        <v>4500</v>
      </c>
      <c r="L2034" s="34">
        <f t="shared" si="541"/>
        <v>29500</v>
      </c>
      <c r="M2034" s="17">
        <f t="shared" si="543"/>
        <v>5900</v>
      </c>
      <c r="N2034" s="17" t="s">
        <v>52</v>
      </c>
      <c r="O2034" s="35" t="s">
        <v>49</v>
      </c>
      <c r="P2034" s="36" t="str">
        <f t="shared" si="542"/>
        <v>Old Client</v>
      </c>
      <c r="Q2034" s="39" t="str">
        <f t="shared" si="4"/>
        <v>Yes</v>
      </c>
      <c r="R2034" s="40" t="str">
        <f t="shared" si="5"/>
        <v/>
      </c>
    </row>
    <row r="2035" ht="14.25" customHeight="1" spans="1:18">
      <c r="A2035" s="30" t="s">
        <v>2036</v>
      </c>
      <c r="B2035" s="17">
        <v>857</v>
      </c>
      <c r="C2035" s="17" t="s">
        <v>42</v>
      </c>
      <c r="D2035" s="17" t="s">
        <v>36</v>
      </c>
      <c r="E2035" s="17" t="s">
        <v>78</v>
      </c>
      <c r="F2035" s="31" t="str">
        <f>VLOOKUP(G2035,'Policy Type'!$A:$B,2,FALSE)</f>
        <v>Liability</v>
      </c>
      <c r="G2035" s="17" t="s">
        <v>536</v>
      </c>
      <c r="H2035" s="32">
        <v>45296</v>
      </c>
      <c r="I2035" s="32">
        <v>45447</v>
      </c>
      <c r="J2035" s="34">
        <v>24500</v>
      </c>
      <c r="K2035" s="34">
        <f t="shared" si="540"/>
        <v>4410</v>
      </c>
      <c r="L2035" s="34">
        <f t="shared" si="541"/>
        <v>28910</v>
      </c>
      <c r="M2035" s="17">
        <f t="shared" si="543"/>
        <v>5782</v>
      </c>
      <c r="N2035" s="17" t="s">
        <v>52</v>
      </c>
      <c r="O2035" s="35" t="s">
        <v>49</v>
      </c>
      <c r="P2035" s="36" t="str">
        <f t="shared" si="542"/>
        <v>Old Client</v>
      </c>
      <c r="Q2035" s="39" t="str">
        <f t="shared" si="4"/>
        <v>Yes</v>
      </c>
      <c r="R2035" s="40" t="str">
        <f t="shared" si="5"/>
        <v/>
      </c>
    </row>
    <row r="2036" ht="14.25" customHeight="1" spans="1:18">
      <c r="A2036" s="30" t="s">
        <v>2037</v>
      </c>
      <c r="B2036" s="17">
        <v>857</v>
      </c>
      <c r="C2036" s="17" t="s">
        <v>46</v>
      </c>
      <c r="D2036" s="17" t="s">
        <v>66</v>
      </c>
      <c r="E2036" s="17" t="s">
        <v>60</v>
      </c>
      <c r="F2036" s="31" t="str">
        <f>VLOOKUP(G2036,'Policy Type'!$A:$B,2,FALSE)</f>
        <v>Others</v>
      </c>
      <c r="G2036" s="17" t="s">
        <v>478</v>
      </c>
      <c r="H2036" s="32">
        <v>45310</v>
      </c>
      <c r="I2036" s="32">
        <v>45675</v>
      </c>
      <c r="J2036" s="34">
        <v>309100</v>
      </c>
      <c r="K2036" s="34">
        <f t="shared" si="540"/>
        <v>55638</v>
      </c>
      <c r="L2036" s="34">
        <f t="shared" si="541"/>
        <v>364738</v>
      </c>
      <c r="M2036" s="17">
        <f t="shared" ref="M2036:M2037" si="544">L2036*0.05</f>
        <v>18236.9</v>
      </c>
      <c r="N2036" s="17" t="s">
        <v>52</v>
      </c>
      <c r="O2036" s="35" t="s">
        <v>40</v>
      </c>
      <c r="P2036" s="36" t="str">
        <f t="shared" si="542"/>
        <v>Old Client</v>
      </c>
      <c r="Q2036" s="39" t="str">
        <f t="shared" si="4"/>
        <v>Yes</v>
      </c>
      <c r="R2036" s="40" t="str">
        <f t="shared" si="5"/>
        <v>Cross-Sold</v>
      </c>
    </row>
    <row r="2037" ht="14.25" customHeight="1" spans="1:18">
      <c r="A2037" s="30" t="s">
        <v>2038</v>
      </c>
      <c r="B2037" s="17">
        <v>857</v>
      </c>
      <c r="C2037" s="17" t="s">
        <v>46</v>
      </c>
      <c r="D2037" s="17" t="s">
        <v>76</v>
      </c>
      <c r="E2037" s="17" t="s">
        <v>78</v>
      </c>
      <c r="F2037" s="31" t="str">
        <f>VLOOKUP(G2037,'Policy Type'!$A:$B,2,FALSE)</f>
        <v>Liability</v>
      </c>
      <c r="G2037" s="17" t="s">
        <v>94</v>
      </c>
      <c r="H2037" s="32">
        <v>45296</v>
      </c>
      <c r="I2037" s="32">
        <v>45661</v>
      </c>
      <c r="J2037" s="34">
        <v>430818</v>
      </c>
      <c r="K2037" s="34">
        <f t="shared" si="540"/>
        <v>77547.24</v>
      </c>
      <c r="L2037" s="34">
        <f t="shared" si="541"/>
        <v>508365.24</v>
      </c>
      <c r="M2037" s="17">
        <f t="shared" si="544"/>
        <v>25418.262</v>
      </c>
      <c r="N2037" s="17" t="s">
        <v>52</v>
      </c>
      <c r="O2037" s="35" t="s">
        <v>49</v>
      </c>
      <c r="P2037" s="36" t="str">
        <f t="shared" si="542"/>
        <v>Old Client</v>
      </c>
      <c r="Q2037" s="39" t="str">
        <f t="shared" si="4"/>
        <v>Yes</v>
      </c>
      <c r="R2037" s="40" t="str">
        <f t="shared" si="5"/>
        <v/>
      </c>
    </row>
    <row r="2038" ht="14.25" customHeight="1" spans="1:18">
      <c r="A2038" s="30" t="s">
        <v>2039</v>
      </c>
      <c r="B2038" s="17">
        <v>1405</v>
      </c>
      <c r="C2038" s="17" t="s">
        <v>57</v>
      </c>
      <c r="D2038" s="17" t="s">
        <v>36</v>
      </c>
      <c r="E2038" s="17" t="s">
        <v>132</v>
      </c>
      <c r="F2038" s="31" t="str">
        <f>VLOOKUP(G2038,'Policy Type'!$A:$B,2,FALSE)</f>
        <v>Others</v>
      </c>
      <c r="G2038" s="17" t="s">
        <v>212</v>
      </c>
      <c r="H2038" s="32">
        <v>45296</v>
      </c>
      <c r="I2038" s="32">
        <v>45661</v>
      </c>
      <c r="J2038" s="34">
        <v>532300</v>
      </c>
      <c r="K2038" s="34">
        <f t="shared" si="540"/>
        <v>95814</v>
      </c>
      <c r="L2038" s="34">
        <f t="shared" si="541"/>
        <v>628114</v>
      </c>
      <c r="M2038" s="17">
        <f>L2038*0.15</f>
        <v>94217.1</v>
      </c>
      <c r="N2038" s="17" t="s">
        <v>39</v>
      </c>
      <c r="O2038" s="35" t="s">
        <v>49</v>
      </c>
      <c r="P2038" s="36" t="str">
        <f t="shared" si="542"/>
        <v>New Client</v>
      </c>
      <c r="Q2038" s="39" t="str">
        <f t="shared" si="4"/>
        <v>No</v>
      </c>
      <c r="R2038" s="40" t="str">
        <f t="shared" si="5"/>
        <v/>
      </c>
    </row>
    <row r="2039" ht="14.25" customHeight="1" spans="1:18">
      <c r="A2039" s="30"/>
      <c r="B2039" s="17"/>
      <c r="C2039" s="17"/>
      <c r="D2039" s="17"/>
      <c r="E2039" s="17"/>
      <c r="F2039" s="31"/>
      <c r="G2039" s="17"/>
      <c r="H2039" s="32"/>
      <c r="I2039" s="32"/>
      <c r="J2039" s="34"/>
      <c r="K2039" s="34"/>
      <c r="L2039" s="17"/>
      <c r="M2039" s="17"/>
      <c r="N2039" s="17" t="s">
        <v>39</v>
      </c>
      <c r="O2039" s="35" t="s">
        <v>277</v>
      </c>
      <c r="P2039" s="36"/>
      <c r="Q2039" s="39" t="str">
        <f t="shared" si="4"/>
        <v>No</v>
      </c>
      <c r="R2039" s="40" t="str">
        <f t="shared" si="5"/>
        <v/>
      </c>
    </row>
    <row r="2040" ht="14.25" customHeight="1" spans="1:18">
      <c r="A2040" s="30"/>
      <c r="B2040" s="17"/>
      <c r="C2040" s="17"/>
      <c r="D2040" s="17"/>
      <c r="E2040" s="17"/>
      <c r="F2040" s="31"/>
      <c r="G2040" s="17"/>
      <c r="H2040" s="32"/>
      <c r="I2040" s="32"/>
      <c r="J2040" s="34"/>
      <c r="K2040" s="34"/>
      <c r="L2040" s="17"/>
      <c r="M2040" s="17"/>
      <c r="N2040" s="17" t="s">
        <v>39</v>
      </c>
      <c r="O2040" s="35" t="s">
        <v>277</v>
      </c>
      <c r="P2040" s="36"/>
      <c r="Q2040" s="39" t="str">
        <f t="shared" si="4"/>
        <v>No</v>
      </c>
      <c r="R2040" s="40" t="str">
        <f t="shared" si="5"/>
        <v/>
      </c>
    </row>
    <row r="2041" ht="14.25" customHeight="1" spans="1:18">
      <c r="A2041" s="30" t="s">
        <v>2040</v>
      </c>
      <c r="B2041" s="17">
        <v>69</v>
      </c>
      <c r="C2041" s="17" t="s">
        <v>42</v>
      </c>
      <c r="D2041" s="17" t="s">
        <v>36</v>
      </c>
      <c r="E2041" s="17" t="s">
        <v>43</v>
      </c>
      <c r="F2041" s="31" t="str">
        <f>VLOOKUP(G2041,'Policy Type'!$A:$B,2,FALSE)</f>
        <v>Others</v>
      </c>
      <c r="G2041" s="17" t="s">
        <v>212</v>
      </c>
      <c r="H2041" s="32">
        <v>45295</v>
      </c>
      <c r="I2041" s="32">
        <v>45660</v>
      </c>
      <c r="J2041" s="34">
        <v>1148800</v>
      </c>
      <c r="K2041" s="34">
        <f t="shared" ref="K2041:K2055" si="545">J2041*0.18</f>
        <v>206784</v>
      </c>
      <c r="L2041" s="34">
        <f t="shared" ref="L2041:L2055" si="546">J2041+K2041</f>
        <v>1355584</v>
      </c>
      <c r="M2041" s="17">
        <f>L2041*0.15</f>
        <v>203337.6</v>
      </c>
      <c r="N2041" s="17" t="s">
        <v>39</v>
      </c>
      <c r="O2041" s="35" t="s">
        <v>49</v>
      </c>
      <c r="P2041" s="36" t="str">
        <f t="shared" ref="P2041:P2055" si="547">IF(COUNTIF(B:B,B2041)=1,"New Client","Old Client")</f>
        <v>Old Client</v>
      </c>
      <c r="Q2041" s="39" t="str">
        <f t="shared" si="4"/>
        <v>Yes</v>
      </c>
      <c r="R2041" s="40" t="str">
        <f t="shared" si="5"/>
        <v>Cross-Sold</v>
      </c>
    </row>
    <row r="2042" ht="14.25" customHeight="1" spans="1:18">
      <c r="A2042" s="30" t="s">
        <v>2041</v>
      </c>
      <c r="B2042" s="17">
        <v>719</v>
      </c>
      <c r="C2042" s="17" t="s">
        <v>42</v>
      </c>
      <c r="D2042" s="17" t="s">
        <v>36</v>
      </c>
      <c r="E2042" s="17" t="s">
        <v>37</v>
      </c>
      <c r="F2042" s="31" t="str">
        <f>VLOOKUP(G2042,'Policy Type'!$A:$B,2,FALSE)</f>
        <v>Liability</v>
      </c>
      <c r="G2042" s="17" t="s">
        <v>38</v>
      </c>
      <c r="H2042" s="32">
        <v>45296</v>
      </c>
      <c r="I2042" s="32">
        <v>45326</v>
      </c>
      <c r="J2042" s="34">
        <v>79600</v>
      </c>
      <c r="K2042" s="34">
        <f t="shared" si="545"/>
        <v>14328</v>
      </c>
      <c r="L2042" s="34">
        <f t="shared" si="546"/>
        <v>93928</v>
      </c>
      <c r="M2042" s="17">
        <f t="shared" ref="M2042:M2044" si="548">L2042*0.2</f>
        <v>18785.6</v>
      </c>
      <c r="N2042" s="17" t="s">
        <v>39</v>
      </c>
      <c r="O2042" s="35" t="s">
        <v>49</v>
      </c>
      <c r="P2042" s="36" t="str">
        <f t="shared" si="547"/>
        <v>Old Client</v>
      </c>
      <c r="Q2042" s="39" t="str">
        <f t="shared" si="4"/>
        <v>Yes</v>
      </c>
      <c r="R2042" s="40" t="str">
        <f t="shared" si="5"/>
        <v/>
      </c>
    </row>
    <row r="2043" ht="14.25" customHeight="1" spans="1:18">
      <c r="A2043" s="30" t="s">
        <v>2042</v>
      </c>
      <c r="B2043" s="17">
        <v>1407</v>
      </c>
      <c r="C2043" s="17" t="s">
        <v>35</v>
      </c>
      <c r="D2043" s="17" t="s">
        <v>36</v>
      </c>
      <c r="E2043" s="17" t="s">
        <v>37</v>
      </c>
      <c r="F2043" s="31" t="str">
        <f>VLOOKUP(G2043,'Policy Type'!$A:$B,2,FALSE)</f>
        <v>Liability</v>
      </c>
      <c r="G2043" s="17" t="s">
        <v>38</v>
      </c>
      <c r="H2043" s="32">
        <v>45297</v>
      </c>
      <c r="I2043" s="32">
        <v>45327</v>
      </c>
      <c r="J2043" s="34">
        <v>67500</v>
      </c>
      <c r="K2043" s="34">
        <f t="shared" si="545"/>
        <v>12150</v>
      </c>
      <c r="L2043" s="34">
        <f t="shared" si="546"/>
        <v>79650</v>
      </c>
      <c r="M2043" s="17">
        <f t="shared" si="548"/>
        <v>15930</v>
      </c>
      <c r="N2043" s="17" t="s">
        <v>39</v>
      </c>
      <c r="O2043" s="35" t="s">
        <v>49</v>
      </c>
      <c r="P2043" s="36" t="str">
        <f t="shared" si="547"/>
        <v>New Client</v>
      </c>
      <c r="Q2043" s="39" t="str">
        <f t="shared" si="4"/>
        <v>Yes</v>
      </c>
      <c r="R2043" s="40" t="str">
        <f t="shared" si="5"/>
        <v/>
      </c>
    </row>
    <row r="2044" ht="14.25" customHeight="1" spans="1:18">
      <c r="A2044" s="30" t="s">
        <v>2043</v>
      </c>
      <c r="B2044" s="17">
        <v>1408</v>
      </c>
      <c r="C2044" s="17" t="s">
        <v>42</v>
      </c>
      <c r="D2044" s="17" t="s">
        <v>36</v>
      </c>
      <c r="E2044" s="17" t="s">
        <v>60</v>
      </c>
      <c r="F2044" s="31" t="str">
        <f>VLOOKUP(G2044,'Policy Type'!$A:$B,2,FALSE)</f>
        <v>P&amp;C</v>
      </c>
      <c r="G2044" s="17" t="s">
        <v>68</v>
      </c>
      <c r="H2044" s="32">
        <v>45305</v>
      </c>
      <c r="I2044" s="32">
        <v>45670</v>
      </c>
      <c r="J2044" s="34">
        <v>1451872</v>
      </c>
      <c r="K2044" s="34">
        <f t="shared" si="545"/>
        <v>261336.96</v>
      </c>
      <c r="L2044" s="34">
        <f t="shared" si="546"/>
        <v>1713208.96</v>
      </c>
      <c r="M2044" s="17">
        <f t="shared" si="548"/>
        <v>342641.792</v>
      </c>
      <c r="N2044" s="17" t="s">
        <v>52</v>
      </c>
      <c r="O2044" s="35" t="s">
        <v>40</v>
      </c>
      <c r="P2044" s="36" t="str">
        <f t="shared" si="547"/>
        <v>Old Client</v>
      </c>
      <c r="Q2044" s="39" t="str">
        <f t="shared" si="4"/>
        <v>Yes</v>
      </c>
      <c r="R2044" s="40" t="str">
        <f t="shared" si="5"/>
        <v>Cross-Sold</v>
      </c>
    </row>
    <row r="2045" ht="14.25" customHeight="1" spans="1:18">
      <c r="A2045" s="30" t="s">
        <v>2044</v>
      </c>
      <c r="B2045" s="17">
        <v>1409</v>
      </c>
      <c r="C2045" s="17" t="s">
        <v>46</v>
      </c>
      <c r="D2045" s="17" t="s">
        <v>88</v>
      </c>
      <c r="E2045" s="17" t="s">
        <v>37</v>
      </c>
      <c r="F2045" s="31" t="str">
        <f>VLOOKUP(G2045,'Policy Type'!$A:$B,2,FALSE)</f>
        <v>Liability</v>
      </c>
      <c r="G2045" s="17" t="s">
        <v>38</v>
      </c>
      <c r="H2045" s="32">
        <v>45297</v>
      </c>
      <c r="I2045" s="32">
        <v>45662</v>
      </c>
      <c r="J2045" s="34">
        <v>642200</v>
      </c>
      <c r="K2045" s="34">
        <f t="shared" si="545"/>
        <v>115596</v>
      </c>
      <c r="L2045" s="34">
        <f t="shared" si="546"/>
        <v>757796</v>
      </c>
      <c r="M2045" s="17">
        <f>L2045*0.05</f>
        <v>37889.8</v>
      </c>
      <c r="N2045" s="17" t="s">
        <v>39</v>
      </c>
      <c r="O2045" s="35" t="s">
        <v>49</v>
      </c>
      <c r="P2045" s="36" t="str">
        <f t="shared" si="547"/>
        <v>New Client</v>
      </c>
      <c r="Q2045" s="39" t="str">
        <f t="shared" si="4"/>
        <v>Yes</v>
      </c>
      <c r="R2045" s="40" t="str">
        <f t="shared" si="5"/>
        <v/>
      </c>
    </row>
    <row r="2046" ht="14.25" customHeight="1" spans="1:18">
      <c r="A2046" s="30" t="s">
        <v>2045</v>
      </c>
      <c r="B2046" s="17">
        <v>1410</v>
      </c>
      <c r="C2046" s="17" t="s">
        <v>42</v>
      </c>
      <c r="D2046" s="17" t="s">
        <v>36</v>
      </c>
      <c r="E2046" s="17" t="s">
        <v>43</v>
      </c>
      <c r="F2046" s="31" t="str">
        <f>VLOOKUP(G2046,'Policy Type'!$A:$B,2,FALSE)</f>
        <v>Liability</v>
      </c>
      <c r="G2046" s="17" t="s">
        <v>58</v>
      </c>
      <c r="H2046" s="32">
        <v>45298</v>
      </c>
      <c r="I2046" s="32">
        <v>45663</v>
      </c>
      <c r="J2046" s="34">
        <v>2360000</v>
      </c>
      <c r="K2046" s="34">
        <f t="shared" si="545"/>
        <v>424800</v>
      </c>
      <c r="L2046" s="34">
        <f t="shared" si="546"/>
        <v>2784800</v>
      </c>
      <c r="M2046" s="17">
        <f>L2046*0.2</f>
        <v>556960</v>
      </c>
      <c r="N2046" s="17" t="s">
        <v>39</v>
      </c>
      <c r="O2046" s="35" t="s">
        <v>53</v>
      </c>
      <c r="P2046" s="36" t="str">
        <f t="shared" si="547"/>
        <v>New Client</v>
      </c>
      <c r="Q2046" s="39" t="str">
        <f t="shared" si="4"/>
        <v>Yes</v>
      </c>
      <c r="R2046" s="40" t="str">
        <f t="shared" si="5"/>
        <v/>
      </c>
    </row>
    <row r="2047" ht="14.25" customHeight="1" spans="1:18">
      <c r="A2047" s="30" t="s">
        <v>2046</v>
      </c>
      <c r="B2047" s="17">
        <v>1411</v>
      </c>
      <c r="C2047" s="17" t="s">
        <v>46</v>
      </c>
      <c r="D2047" s="17" t="s">
        <v>66</v>
      </c>
      <c r="E2047" s="17" t="s">
        <v>43</v>
      </c>
      <c r="F2047" s="31" t="str">
        <f>VLOOKUP(G2047,'Policy Type'!$A:$B,2,FALSE)</f>
        <v>Others</v>
      </c>
      <c r="G2047" s="17" t="s">
        <v>135</v>
      </c>
      <c r="H2047" s="32">
        <v>45299</v>
      </c>
      <c r="I2047" s="32">
        <v>45664</v>
      </c>
      <c r="J2047" s="34">
        <v>5477000</v>
      </c>
      <c r="K2047" s="34">
        <f t="shared" si="545"/>
        <v>985860</v>
      </c>
      <c r="L2047" s="34">
        <f t="shared" si="546"/>
        <v>6462860</v>
      </c>
      <c r="M2047" s="17">
        <f t="shared" ref="M2047:M2049" si="549">L2047*0.05</f>
        <v>323143</v>
      </c>
      <c r="N2047" s="17" t="s">
        <v>39</v>
      </c>
      <c r="O2047" s="35" t="s">
        <v>53</v>
      </c>
      <c r="P2047" s="36" t="str">
        <f t="shared" si="547"/>
        <v>New Client</v>
      </c>
      <c r="Q2047" s="39" t="str">
        <f t="shared" si="4"/>
        <v>No</v>
      </c>
      <c r="R2047" s="40" t="str">
        <f t="shared" si="5"/>
        <v/>
      </c>
    </row>
    <row r="2048" ht="14.25" customHeight="1" spans="1:18">
      <c r="A2048" s="30" t="s">
        <v>2047</v>
      </c>
      <c r="B2048" s="17">
        <v>1412</v>
      </c>
      <c r="C2048" s="17" t="s">
        <v>46</v>
      </c>
      <c r="D2048" s="17" t="s">
        <v>47</v>
      </c>
      <c r="E2048" s="17" t="s">
        <v>780</v>
      </c>
      <c r="F2048" s="31" t="str">
        <f>VLOOKUP(G2048,'Policy Type'!$A:$B,2,FALSE)</f>
        <v>Liability</v>
      </c>
      <c r="G2048" s="17" t="s">
        <v>38</v>
      </c>
      <c r="H2048" s="32">
        <v>45296</v>
      </c>
      <c r="I2048" s="32">
        <v>45661</v>
      </c>
      <c r="J2048" s="34">
        <v>136300</v>
      </c>
      <c r="K2048" s="34">
        <f t="shared" si="545"/>
        <v>24534</v>
      </c>
      <c r="L2048" s="34">
        <f t="shared" si="546"/>
        <v>160834</v>
      </c>
      <c r="M2048" s="17">
        <f t="shared" si="549"/>
        <v>8041.7</v>
      </c>
      <c r="N2048" s="17" t="s">
        <v>39</v>
      </c>
      <c r="O2048" s="35" t="s">
        <v>49</v>
      </c>
      <c r="P2048" s="36" t="str">
        <f t="shared" si="547"/>
        <v>Old Client</v>
      </c>
      <c r="Q2048" s="39" t="str">
        <f t="shared" si="4"/>
        <v>Yes</v>
      </c>
      <c r="R2048" s="40" t="str">
        <f t="shared" si="5"/>
        <v/>
      </c>
    </row>
    <row r="2049" ht="14.25" customHeight="1" spans="1:18">
      <c r="A2049" s="30" t="s">
        <v>2048</v>
      </c>
      <c r="B2049" s="17">
        <v>1412</v>
      </c>
      <c r="C2049" s="17" t="s">
        <v>46</v>
      </c>
      <c r="D2049" s="17" t="s">
        <v>76</v>
      </c>
      <c r="E2049" s="17" t="s">
        <v>60</v>
      </c>
      <c r="F2049" s="31" t="str">
        <f>VLOOKUP(G2049,'Policy Type'!$A:$B,2,FALSE)</f>
        <v>Others</v>
      </c>
      <c r="G2049" s="17" t="s">
        <v>212</v>
      </c>
      <c r="H2049" s="32">
        <v>45301</v>
      </c>
      <c r="I2049" s="32">
        <v>45666</v>
      </c>
      <c r="J2049" s="34">
        <v>148107100</v>
      </c>
      <c r="K2049" s="34">
        <f t="shared" si="545"/>
        <v>26659278</v>
      </c>
      <c r="L2049" s="34">
        <f t="shared" si="546"/>
        <v>174766378</v>
      </c>
      <c r="M2049" s="17">
        <f t="shared" si="549"/>
        <v>8738318.9</v>
      </c>
      <c r="N2049" s="17" t="s">
        <v>39</v>
      </c>
      <c r="O2049" s="35" t="s">
        <v>49</v>
      </c>
      <c r="P2049" s="36" t="str">
        <f t="shared" si="547"/>
        <v>Old Client</v>
      </c>
      <c r="Q2049" s="39" t="str">
        <f t="shared" si="4"/>
        <v>Yes</v>
      </c>
      <c r="R2049" s="40" t="str">
        <f t="shared" si="5"/>
        <v>Cross-Sold</v>
      </c>
    </row>
    <row r="2050" ht="14.25" customHeight="1" spans="1:18">
      <c r="A2050" s="30" t="s">
        <v>2049</v>
      </c>
      <c r="B2050" s="17">
        <v>1413</v>
      </c>
      <c r="C2050" s="17" t="s">
        <v>35</v>
      </c>
      <c r="D2050" s="17" t="s">
        <v>36</v>
      </c>
      <c r="E2050" s="17" t="s">
        <v>43</v>
      </c>
      <c r="F2050" s="31" t="str">
        <f>VLOOKUP(G2050,'Policy Type'!$A:$B,2,FALSE)</f>
        <v>P&amp;C</v>
      </c>
      <c r="G2050" s="17" t="s">
        <v>44</v>
      </c>
      <c r="H2050" s="32">
        <v>45296</v>
      </c>
      <c r="I2050" s="32">
        <v>45661</v>
      </c>
      <c r="J2050" s="34">
        <v>50700</v>
      </c>
      <c r="K2050" s="34">
        <f t="shared" si="545"/>
        <v>9126</v>
      </c>
      <c r="L2050" s="34">
        <f t="shared" si="546"/>
        <v>59826</v>
      </c>
      <c r="M2050" s="17">
        <f t="shared" ref="M2050:M2051" si="550">L2050*0.2</f>
        <v>11965.2</v>
      </c>
      <c r="N2050" s="17" t="s">
        <v>39</v>
      </c>
      <c r="O2050" s="35" t="s">
        <v>49</v>
      </c>
      <c r="P2050" s="36" t="str">
        <f t="shared" si="547"/>
        <v>New Client</v>
      </c>
      <c r="Q2050" s="39" t="str">
        <f t="shared" si="4"/>
        <v>No</v>
      </c>
      <c r="R2050" s="40" t="str">
        <f t="shared" si="5"/>
        <v/>
      </c>
    </row>
    <row r="2051" ht="14.25" customHeight="1" spans="1:18">
      <c r="A2051" s="30" t="s">
        <v>2050</v>
      </c>
      <c r="B2051" s="17">
        <v>1414</v>
      </c>
      <c r="C2051" s="17" t="s">
        <v>35</v>
      </c>
      <c r="D2051" s="17" t="s">
        <v>36</v>
      </c>
      <c r="E2051" s="17" t="s">
        <v>780</v>
      </c>
      <c r="F2051" s="31" t="str">
        <f>VLOOKUP(G2051,'Policy Type'!$A:$B,2,FALSE)</f>
        <v>Liability</v>
      </c>
      <c r="G2051" s="17" t="s">
        <v>38</v>
      </c>
      <c r="H2051" s="32">
        <v>45294</v>
      </c>
      <c r="I2051" s="32">
        <v>45659</v>
      </c>
      <c r="J2051" s="34">
        <v>832000</v>
      </c>
      <c r="K2051" s="34">
        <f t="shared" si="545"/>
        <v>149760</v>
      </c>
      <c r="L2051" s="34">
        <f t="shared" si="546"/>
        <v>981760</v>
      </c>
      <c r="M2051" s="17">
        <f t="shared" si="550"/>
        <v>196352</v>
      </c>
      <c r="N2051" s="17" t="s">
        <v>39</v>
      </c>
      <c r="O2051" s="35" t="s">
        <v>49</v>
      </c>
      <c r="P2051" s="36" t="str">
        <f t="shared" si="547"/>
        <v>Old Client</v>
      </c>
      <c r="Q2051" s="39" t="str">
        <f t="shared" si="4"/>
        <v>Yes</v>
      </c>
      <c r="R2051" s="40" t="str">
        <f t="shared" si="5"/>
        <v/>
      </c>
    </row>
    <row r="2052" ht="14.25" customHeight="1" spans="1:18">
      <c r="A2052" s="30" t="s">
        <v>2051</v>
      </c>
      <c r="B2052" s="17">
        <v>1380</v>
      </c>
      <c r="C2052" s="17" t="s">
        <v>46</v>
      </c>
      <c r="D2052" s="17" t="s">
        <v>88</v>
      </c>
      <c r="E2052" s="17" t="s">
        <v>43</v>
      </c>
      <c r="F2052" s="31" t="str">
        <f>VLOOKUP(G2052,'Policy Type'!$A:$B,2,FALSE)</f>
        <v>P&amp;C</v>
      </c>
      <c r="G2052" s="17" t="s">
        <v>44</v>
      </c>
      <c r="H2052" s="32">
        <v>45294</v>
      </c>
      <c r="I2052" s="32">
        <v>45659</v>
      </c>
      <c r="J2052" s="34">
        <v>554600</v>
      </c>
      <c r="K2052" s="34">
        <f t="shared" si="545"/>
        <v>99828</v>
      </c>
      <c r="L2052" s="34">
        <f t="shared" si="546"/>
        <v>654428</v>
      </c>
      <c r="M2052" s="17">
        <f>L2052*0.05</f>
        <v>32721.4</v>
      </c>
      <c r="N2052" s="17" t="s">
        <v>39</v>
      </c>
      <c r="O2052" s="35" t="s">
        <v>49</v>
      </c>
      <c r="P2052" s="36" t="str">
        <f t="shared" si="547"/>
        <v>Old Client</v>
      </c>
      <c r="Q2052" s="39" t="str">
        <f t="shared" si="4"/>
        <v>No</v>
      </c>
      <c r="R2052" s="40" t="str">
        <f t="shared" si="5"/>
        <v/>
      </c>
    </row>
    <row r="2053" ht="14.25" customHeight="1" spans="1:18">
      <c r="A2053" s="30" t="s">
        <v>2052</v>
      </c>
      <c r="B2053" s="17">
        <v>1415</v>
      </c>
      <c r="C2053" s="17" t="s">
        <v>57</v>
      </c>
      <c r="D2053" s="17" t="s">
        <v>36</v>
      </c>
      <c r="E2053" s="17" t="s">
        <v>43</v>
      </c>
      <c r="F2053" s="31" t="str">
        <f>VLOOKUP(G2053,'Policy Type'!$A:$B,2,FALSE)</f>
        <v>Others</v>
      </c>
      <c r="G2053" s="17" t="s">
        <v>212</v>
      </c>
      <c r="H2053" s="32">
        <v>45294</v>
      </c>
      <c r="I2053" s="32">
        <v>45659</v>
      </c>
      <c r="J2053" s="34">
        <v>5027200</v>
      </c>
      <c r="K2053" s="34">
        <f t="shared" si="545"/>
        <v>904896</v>
      </c>
      <c r="L2053" s="34">
        <f t="shared" si="546"/>
        <v>5932096</v>
      </c>
      <c r="M2053" s="17">
        <f>L2053*0.15</f>
        <v>889814.4</v>
      </c>
      <c r="N2053" s="17" t="s">
        <v>39</v>
      </c>
      <c r="O2053" s="35" t="s">
        <v>49</v>
      </c>
      <c r="P2053" s="36" t="str">
        <f t="shared" si="547"/>
        <v>New Client</v>
      </c>
      <c r="Q2053" s="39" t="str">
        <f t="shared" si="4"/>
        <v>No</v>
      </c>
      <c r="R2053" s="40" t="str">
        <f t="shared" si="5"/>
        <v/>
      </c>
    </row>
    <row r="2054" ht="14.25" customHeight="1" spans="1:18">
      <c r="A2054" s="30" t="s">
        <v>2053</v>
      </c>
      <c r="B2054" s="17">
        <v>1416</v>
      </c>
      <c r="C2054" s="17" t="s">
        <v>35</v>
      </c>
      <c r="D2054" s="17" t="s">
        <v>36</v>
      </c>
      <c r="E2054" s="17" t="s">
        <v>37</v>
      </c>
      <c r="F2054" s="31" t="str">
        <f>VLOOKUP(G2054,'Policy Type'!$A:$B,2,FALSE)</f>
        <v>Liability</v>
      </c>
      <c r="G2054" s="17" t="s">
        <v>38</v>
      </c>
      <c r="H2054" s="32">
        <v>45294</v>
      </c>
      <c r="I2054" s="32">
        <v>45475</v>
      </c>
      <c r="J2054" s="34">
        <v>103200</v>
      </c>
      <c r="K2054" s="34">
        <f t="shared" si="545"/>
        <v>18576</v>
      </c>
      <c r="L2054" s="34">
        <f t="shared" si="546"/>
        <v>121776</v>
      </c>
      <c r="M2054" s="17">
        <f>L2054*0.2</f>
        <v>24355.2</v>
      </c>
      <c r="N2054" s="17" t="s">
        <v>39</v>
      </c>
      <c r="O2054" s="35" t="s">
        <v>49</v>
      </c>
      <c r="P2054" s="36" t="str">
        <f t="shared" si="547"/>
        <v>Old Client</v>
      </c>
      <c r="Q2054" s="39" t="str">
        <f t="shared" si="4"/>
        <v>Yes</v>
      </c>
      <c r="R2054" s="40" t="str">
        <f t="shared" si="5"/>
        <v/>
      </c>
    </row>
    <row r="2055" ht="14.25" customHeight="1" spans="1:18">
      <c r="A2055" s="30" t="s">
        <v>2054</v>
      </c>
      <c r="B2055" s="17">
        <v>1416</v>
      </c>
      <c r="C2055" s="17" t="s">
        <v>57</v>
      </c>
      <c r="D2055" s="17" t="s">
        <v>36</v>
      </c>
      <c r="E2055" s="17" t="s">
        <v>60</v>
      </c>
      <c r="F2055" s="31" t="str">
        <f>VLOOKUP(G2055,'Policy Type'!$A:$B,2,FALSE)</f>
        <v>Others</v>
      </c>
      <c r="G2055" s="17" t="s">
        <v>2055</v>
      </c>
      <c r="H2055" s="32">
        <v>45313</v>
      </c>
      <c r="I2055" s="32">
        <v>45678</v>
      </c>
      <c r="J2055" s="34">
        <v>155800</v>
      </c>
      <c r="K2055" s="34">
        <f t="shared" si="545"/>
        <v>28044</v>
      </c>
      <c r="L2055" s="34">
        <f t="shared" si="546"/>
        <v>183844</v>
      </c>
      <c r="M2055" s="17">
        <f>L2055*0.15</f>
        <v>27576.6</v>
      </c>
      <c r="N2055" s="17" t="s">
        <v>39</v>
      </c>
      <c r="O2055" s="35" t="s">
        <v>53</v>
      </c>
      <c r="P2055" s="36" t="str">
        <f t="shared" si="547"/>
        <v>Old Client</v>
      </c>
      <c r="Q2055" s="39" t="str">
        <f t="shared" si="4"/>
        <v>Yes</v>
      </c>
      <c r="R2055" s="40" t="str">
        <f t="shared" si="5"/>
        <v>Cross-Sold</v>
      </c>
    </row>
    <row r="2056" ht="14.25" customHeight="1" spans="1:18">
      <c r="A2056" s="30"/>
      <c r="B2056" s="17"/>
      <c r="C2056" s="17"/>
      <c r="D2056" s="17"/>
      <c r="E2056" s="17"/>
      <c r="F2056" s="31"/>
      <c r="G2056" s="17"/>
      <c r="H2056" s="32"/>
      <c r="I2056" s="32"/>
      <c r="J2056" s="34"/>
      <c r="K2056" s="34"/>
      <c r="L2056" s="17"/>
      <c r="M2056" s="17"/>
      <c r="N2056" s="17" t="s">
        <v>39</v>
      </c>
      <c r="O2056" s="35" t="s">
        <v>277</v>
      </c>
      <c r="P2056" s="36"/>
      <c r="Q2056" s="39" t="str">
        <f t="shared" si="4"/>
        <v>No</v>
      </c>
      <c r="R2056" s="40" t="str">
        <f t="shared" si="5"/>
        <v/>
      </c>
    </row>
    <row r="2057" ht="14.25" customHeight="1" spans="1:18">
      <c r="A2057" s="30"/>
      <c r="B2057" s="17"/>
      <c r="C2057" s="17"/>
      <c r="D2057" s="17"/>
      <c r="E2057" s="17"/>
      <c r="F2057" s="31"/>
      <c r="G2057" s="17"/>
      <c r="H2057" s="32"/>
      <c r="I2057" s="32"/>
      <c r="J2057" s="34"/>
      <c r="K2057" s="34"/>
      <c r="L2057" s="17"/>
      <c r="M2057" s="17"/>
      <c r="N2057" s="17" t="s">
        <v>39</v>
      </c>
      <c r="O2057" s="35" t="s">
        <v>277</v>
      </c>
      <c r="P2057" s="36"/>
      <c r="Q2057" s="39" t="str">
        <f t="shared" si="4"/>
        <v>No</v>
      </c>
      <c r="R2057" s="40" t="str">
        <f t="shared" si="5"/>
        <v/>
      </c>
    </row>
    <row r="2058" ht="14.25" customHeight="1" spans="1:18">
      <c r="A2058" s="30" t="s">
        <v>2056</v>
      </c>
      <c r="B2058" s="17">
        <v>134</v>
      </c>
      <c r="C2058" s="17" t="s">
        <v>42</v>
      </c>
      <c r="D2058" s="17" t="s">
        <v>36</v>
      </c>
      <c r="E2058" s="17" t="s">
        <v>43</v>
      </c>
      <c r="F2058" s="31" t="str">
        <f>VLOOKUP(G2058,'Policy Type'!$A:$B,2,FALSE)</f>
        <v>P&amp;C</v>
      </c>
      <c r="G2058" s="17" t="s">
        <v>72</v>
      </c>
      <c r="H2058" s="32">
        <v>45297</v>
      </c>
      <c r="I2058" s="32">
        <v>45662</v>
      </c>
      <c r="J2058" s="34">
        <v>74600</v>
      </c>
      <c r="K2058" s="34">
        <f t="shared" ref="K2058:K2080" si="551">J2058*0.18</f>
        <v>13428</v>
      </c>
      <c r="L2058" s="34">
        <f t="shared" ref="L2058:L2080" si="552">J2058+K2058</f>
        <v>88028</v>
      </c>
      <c r="M2058" s="17">
        <f t="shared" ref="M2058:M2059" si="553">L2058*0.2</f>
        <v>17605.6</v>
      </c>
      <c r="N2058" s="17" t="s">
        <v>52</v>
      </c>
      <c r="O2058" s="35" t="s">
        <v>49</v>
      </c>
      <c r="P2058" s="36" t="str">
        <f t="shared" ref="P2058:P2080" si="554">IF(COUNTIF(B:B,B2058)=1,"New Client","Old Client")</f>
        <v>Old Client</v>
      </c>
      <c r="Q2058" s="39" t="str">
        <f t="shared" si="4"/>
        <v>Yes</v>
      </c>
      <c r="R2058" s="40" t="str">
        <f t="shared" si="5"/>
        <v>Cross-Sold</v>
      </c>
    </row>
    <row r="2059" ht="14.25" customHeight="1" spans="1:18">
      <c r="A2059" s="30" t="s">
        <v>2057</v>
      </c>
      <c r="B2059" s="17">
        <v>134</v>
      </c>
      <c r="C2059" s="17" t="s">
        <v>57</v>
      </c>
      <c r="D2059" s="17" t="s">
        <v>36</v>
      </c>
      <c r="E2059" s="17" t="s">
        <v>108</v>
      </c>
      <c r="F2059" s="31" t="str">
        <f>VLOOKUP(G2059,'Policy Type'!$A:$B,2,FALSE)</f>
        <v>Liability</v>
      </c>
      <c r="G2059" s="17" t="s">
        <v>38</v>
      </c>
      <c r="H2059" s="32">
        <v>45275</v>
      </c>
      <c r="I2059" s="32">
        <v>45640</v>
      </c>
      <c r="J2059" s="34">
        <v>747400</v>
      </c>
      <c r="K2059" s="34">
        <f t="shared" si="551"/>
        <v>134532</v>
      </c>
      <c r="L2059" s="34">
        <f t="shared" si="552"/>
        <v>881932</v>
      </c>
      <c r="M2059" s="17">
        <f t="shared" si="553"/>
        <v>176386.4</v>
      </c>
      <c r="N2059" s="17" t="s">
        <v>39</v>
      </c>
      <c r="O2059" s="35" t="s">
        <v>49</v>
      </c>
      <c r="P2059" s="36" t="str">
        <f t="shared" si="554"/>
        <v>Old Client</v>
      </c>
      <c r="Q2059" s="39" t="str">
        <f t="shared" si="4"/>
        <v>Yes</v>
      </c>
      <c r="R2059" s="40" t="str">
        <f t="shared" si="5"/>
        <v/>
      </c>
    </row>
    <row r="2060" ht="14.25" customHeight="1" spans="1:18">
      <c r="A2060" s="30" t="s">
        <v>2058</v>
      </c>
      <c r="B2060" s="17">
        <v>766</v>
      </c>
      <c r="C2060" s="17" t="s">
        <v>57</v>
      </c>
      <c r="D2060" s="17" t="s">
        <v>36</v>
      </c>
      <c r="E2060" s="17" t="s">
        <v>108</v>
      </c>
      <c r="F2060" s="31" t="str">
        <f>VLOOKUP(G2060,'Policy Type'!$A:$B,2,FALSE)</f>
        <v>Others</v>
      </c>
      <c r="G2060" s="17" t="s">
        <v>124</v>
      </c>
      <c r="H2060" s="32">
        <v>45275</v>
      </c>
      <c r="I2060" s="32">
        <v>45640</v>
      </c>
      <c r="J2060" s="34">
        <v>139342500</v>
      </c>
      <c r="K2060" s="34">
        <f t="shared" si="551"/>
        <v>25081650</v>
      </c>
      <c r="L2060" s="34">
        <f t="shared" si="552"/>
        <v>164424150</v>
      </c>
      <c r="M2060" s="17">
        <f>L2060*0.15</f>
        <v>24663622.5</v>
      </c>
      <c r="N2060" s="17" t="s">
        <v>39</v>
      </c>
      <c r="O2060" s="35" t="s">
        <v>40</v>
      </c>
      <c r="P2060" s="36" t="str">
        <f t="shared" si="554"/>
        <v>Old Client</v>
      </c>
      <c r="Q2060" s="39" t="str">
        <f t="shared" si="4"/>
        <v>No</v>
      </c>
      <c r="R2060" s="40" t="str">
        <f t="shared" si="5"/>
        <v/>
      </c>
    </row>
    <row r="2061" ht="14.25" customHeight="1" spans="1:18">
      <c r="A2061" s="30" t="s">
        <v>2059</v>
      </c>
      <c r="B2061" s="17">
        <v>1419</v>
      </c>
      <c r="C2061" s="17" t="s">
        <v>57</v>
      </c>
      <c r="D2061" s="17" t="s">
        <v>36</v>
      </c>
      <c r="E2061" s="17" t="s">
        <v>78</v>
      </c>
      <c r="F2061" s="31" t="str">
        <f>VLOOKUP(G2061,'Policy Type'!$A:$B,2,FALSE)</f>
        <v>P&amp;C</v>
      </c>
      <c r="G2061" s="17" t="s">
        <v>48</v>
      </c>
      <c r="H2061" s="32">
        <v>45266</v>
      </c>
      <c r="I2061" s="32">
        <v>45631</v>
      </c>
      <c r="J2061" s="34">
        <v>1180100</v>
      </c>
      <c r="K2061" s="34">
        <f t="shared" si="551"/>
        <v>212418</v>
      </c>
      <c r="L2061" s="34">
        <f t="shared" si="552"/>
        <v>1392518</v>
      </c>
      <c r="M2061" s="17">
        <f>L2061*0.2</f>
        <v>278503.6</v>
      </c>
      <c r="N2061" s="17" t="s">
        <v>39</v>
      </c>
      <c r="O2061" s="35" t="s">
        <v>40</v>
      </c>
      <c r="P2061" s="36" t="str">
        <f t="shared" si="554"/>
        <v>New Client</v>
      </c>
      <c r="Q2061" s="39" t="str">
        <f t="shared" si="4"/>
        <v>No</v>
      </c>
      <c r="R2061" s="40" t="str">
        <f t="shared" si="5"/>
        <v/>
      </c>
    </row>
    <row r="2062" ht="14.25" customHeight="1" spans="1:18">
      <c r="A2062" s="30" t="s">
        <v>2060</v>
      </c>
      <c r="B2062" s="17">
        <v>1420</v>
      </c>
      <c r="C2062" s="17" t="s">
        <v>42</v>
      </c>
      <c r="D2062" s="17" t="s">
        <v>36</v>
      </c>
      <c r="E2062" s="17" t="s">
        <v>108</v>
      </c>
      <c r="F2062" s="31" t="str">
        <f>VLOOKUP(G2062,'Policy Type'!$A:$B,2,FALSE)</f>
        <v>Others</v>
      </c>
      <c r="G2062" s="17" t="s">
        <v>124</v>
      </c>
      <c r="H2062" s="32">
        <v>45275</v>
      </c>
      <c r="I2062" s="32">
        <v>45640</v>
      </c>
      <c r="J2062" s="34">
        <v>37151500</v>
      </c>
      <c r="K2062" s="34">
        <f t="shared" si="551"/>
        <v>6687270</v>
      </c>
      <c r="L2062" s="34">
        <f t="shared" si="552"/>
        <v>43838770</v>
      </c>
      <c r="M2062" s="17">
        <f>L2062*0.15</f>
        <v>6575815.5</v>
      </c>
      <c r="N2062" s="17" t="s">
        <v>39</v>
      </c>
      <c r="O2062" s="35" t="s">
        <v>40</v>
      </c>
      <c r="P2062" s="36" t="str">
        <f t="shared" si="554"/>
        <v>New Client</v>
      </c>
      <c r="Q2062" s="39" t="str">
        <f t="shared" si="4"/>
        <v>No</v>
      </c>
      <c r="R2062" s="40" t="str">
        <f t="shared" si="5"/>
        <v/>
      </c>
    </row>
    <row r="2063" ht="14.25" customHeight="1" spans="1:18">
      <c r="A2063" s="30" t="s">
        <v>2061</v>
      </c>
      <c r="B2063" s="17">
        <v>1421</v>
      </c>
      <c r="C2063" s="17" t="s">
        <v>42</v>
      </c>
      <c r="D2063" s="17" t="s">
        <v>36</v>
      </c>
      <c r="E2063" s="17" t="s">
        <v>84</v>
      </c>
      <c r="F2063" s="31" t="str">
        <f>VLOOKUP(G2063,'Policy Type'!$A:$B,2,FALSE)</f>
        <v>Liability</v>
      </c>
      <c r="G2063" s="17" t="s">
        <v>101</v>
      </c>
      <c r="H2063" s="32">
        <v>45283</v>
      </c>
      <c r="I2063" s="32">
        <v>45648</v>
      </c>
      <c r="J2063" s="34">
        <v>48380000</v>
      </c>
      <c r="K2063" s="34">
        <f t="shared" si="551"/>
        <v>8708400</v>
      </c>
      <c r="L2063" s="34">
        <f t="shared" si="552"/>
        <v>57088400</v>
      </c>
      <c r="M2063" s="17">
        <f>L2063*0.2</f>
        <v>11417680</v>
      </c>
      <c r="N2063" s="17" t="s">
        <v>39</v>
      </c>
      <c r="O2063" s="35" t="s">
        <v>40</v>
      </c>
      <c r="P2063" s="36" t="str">
        <f t="shared" si="554"/>
        <v>Old Client</v>
      </c>
      <c r="Q2063" s="39" t="str">
        <f t="shared" si="4"/>
        <v>Yes</v>
      </c>
      <c r="R2063" s="40" t="str">
        <f t="shared" si="5"/>
        <v/>
      </c>
    </row>
    <row r="2064" ht="14.25" customHeight="1" spans="1:18">
      <c r="A2064" s="30" t="s">
        <v>2062</v>
      </c>
      <c r="B2064" s="17">
        <v>1422</v>
      </c>
      <c r="C2064" s="17" t="s">
        <v>57</v>
      </c>
      <c r="D2064" s="17" t="s">
        <v>36</v>
      </c>
      <c r="E2064" s="17" t="s">
        <v>103</v>
      </c>
      <c r="F2064" s="31" t="str">
        <f>VLOOKUP(G2064,'Policy Type'!$A:$B,2,FALSE)</f>
        <v>Others</v>
      </c>
      <c r="G2064" s="17" t="s">
        <v>212</v>
      </c>
      <c r="H2064" s="32">
        <v>45289</v>
      </c>
      <c r="I2064" s="32">
        <v>45654</v>
      </c>
      <c r="J2064" s="34">
        <v>4454000</v>
      </c>
      <c r="K2064" s="34">
        <f t="shared" si="551"/>
        <v>801720</v>
      </c>
      <c r="L2064" s="34">
        <f t="shared" si="552"/>
        <v>5255720</v>
      </c>
      <c r="M2064" s="17">
        <f>L2064*0.15</f>
        <v>788358</v>
      </c>
      <c r="N2064" s="17" t="s">
        <v>39</v>
      </c>
      <c r="O2064" s="35" t="s">
        <v>40</v>
      </c>
      <c r="P2064" s="36" t="str">
        <f t="shared" si="554"/>
        <v>New Client</v>
      </c>
      <c r="Q2064" s="39" t="str">
        <f t="shared" si="4"/>
        <v>No</v>
      </c>
      <c r="R2064" s="40" t="str">
        <f t="shared" si="5"/>
        <v/>
      </c>
    </row>
    <row r="2065" ht="14.25" customHeight="1" spans="1:18">
      <c r="A2065" s="30" t="s">
        <v>2063</v>
      </c>
      <c r="B2065" s="17">
        <v>1423</v>
      </c>
      <c r="C2065" s="17" t="s">
        <v>57</v>
      </c>
      <c r="D2065" s="17" t="s">
        <v>36</v>
      </c>
      <c r="E2065" s="17" t="s">
        <v>37</v>
      </c>
      <c r="F2065" s="31" t="str">
        <f>VLOOKUP(G2065,'Policy Type'!$A:$B,2,FALSE)</f>
        <v>Liability</v>
      </c>
      <c r="G2065" s="17" t="s">
        <v>38</v>
      </c>
      <c r="H2065" s="32">
        <v>45297</v>
      </c>
      <c r="I2065" s="32">
        <v>45662</v>
      </c>
      <c r="J2065" s="34">
        <v>210400</v>
      </c>
      <c r="K2065" s="34">
        <f t="shared" si="551"/>
        <v>37872</v>
      </c>
      <c r="L2065" s="34">
        <f t="shared" si="552"/>
        <v>248272</v>
      </c>
      <c r="M2065" s="17">
        <f t="shared" ref="M2065:M2066" si="555">L2065*0.2</f>
        <v>49654.4</v>
      </c>
      <c r="N2065" s="17" t="s">
        <v>39</v>
      </c>
      <c r="O2065" s="35" t="s">
        <v>49</v>
      </c>
      <c r="P2065" s="36" t="str">
        <f t="shared" si="554"/>
        <v>New Client</v>
      </c>
      <c r="Q2065" s="39" t="str">
        <f t="shared" si="4"/>
        <v>Yes</v>
      </c>
      <c r="R2065" s="40" t="str">
        <f t="shared" si="5"/>
        <v/>
      </c>
    </row>
    <row r="2066" ht="14.25" customHeight="1" spans="1:18">
      <c r="A2066" s="30" t="s">
        <v>2064</v>
      </c>
      <c r="B2066" s="17">
        <v>1424</v>
      </c>
      <c r="C2066" s="17" t="s">
        <v>35</v>
      </c>
      <c r="D2066" s="17" t="s">
        <v>36</v>
      </c>
      <c r="E2066" s="17" t="s">
        <v>780</v>
      </c>
      <c r="F2066" s="31" t="str">
        <f>VLOOKUP(G2066,'Policy Type'!$A:$B,2,FALSE)</f>
        <v>Liability</v>
      </c>
      <c r="G2066" s="17" t="s">
        <v>38</v>
      </c>
      <c r="H2066" s="32">
        <v>45296</v>
      </c>
      <c r="I2066" s="32">
        <v>45661</v>
      </c>
      <c r="J2066" s="34">
        <v>239900</v>
      </c>
      <c r="K2066" s="34">
        <f t="shared" si="551"/>
        <v>43182</v>
      </c>
      <c r="L2066" s="34">
        <f t="shared" si="552"/>
        <v>283082</v>
      </c>
      <c r="M2066" s="17">
        <f t="shared" si="555"/>
        <v>56616.4</v>
      </c>
      <c r="N2066" s="17" t="s">
        <v>39</v>
      </c>
      <c r="O2066" s="35" t="s">
        <v>49</v>
      </c>
      <c r="P2066" s="36" t="str">
        <f t="shared" si="554"/>
        <v>New Client</v>
      </c>
      <c r="Q2066" s="39" t="str">
        <f t="shared" si="4"/>
        <v>Yes</v>
      </c>
      <c r="R2066" s="40" t="str">
        <f t="shared" si="5"/>
        <v/>
      </c>
    </row>
    <row r="2067" ht="14.25" customHeight="1" spans="1:18">
      <c r="A2067" s="30" t="s">
        <v>2065</v>
      </c>
      <c r="B2067" s="17">
        <v>1425</v>
      </c>
      <c r="C2067" s="17" t="s">
        <v>46</v>
      </c>
      <c r="D2067" s="17" t="s">
        <v>66</v>
      </c>
      <c r="E2067" s="17" t="s">
        <v>780</v>
      </c>
      <c r="F2067" s="31" t="str">
        <f>VLOOKUP(G2067,'Policy Type'!$A:$B,2,FALSE)</f>
        <v>Liability</v>
      </c>
      <c r="G2067" s="17" t="s">
        <v>38</v>
      </c>
      <c r="H2067" s="32">
        <v>45296</v>
      </c>
      <c r="I2067" s="32">
        <v>45326</v>
      </c>
      <c r="J2067" s="34">
        <v>62700</v>
      </c>
      <c r="K2067" s="34">
        <f t="shared" si="551"/>
        <v>11286</v>
      </c>
      <c r="L2067" s="34">
        <f t="shared" si="552"/>
        <v>73986</v>
      </c>
      <c r="M2067" s="17">
        <f t="shared" ref="M2067:M2068" si="556">L2067*0.05</f>
        <v>3699.3</v>
      </c>
      <c r="N2067" s="17" t="s">
        <v>39</v>
      </c>
      <c r="O2067" s="35" t="s">
        <v>49</v>
      </c>
      <c r="P2067" s="36" t="str">
        <f t="shared" si="554"/>
        <v>New Client</v>
      </c>
      <c r="Q2067" s="39" t="str">
        <f t="shared" si="4"/>
        <v>Yes</v>
      </c>
      <c r="R2067" s="40" t="str">
        <f t="shared" si="5"/>
        <v/>
      </c>
    </row>
    <row r="2068" ht="14.25" customHeight="1" spans="1:18">
      <c r="A2068" s="30" t="s">
        <v>2066</v>
      </c>
      <c r="B2068" s="17">
        <v>1426</v>
      </c>
      <c r="C2068" s="17" t="s">
        <v>46</v>
      </c>
      <c r="D2068" s="17" t="s">
        <v>76</v>
      </c>
      <c r="E2068" s="17" t="s">
        <v>780</v>
      </c>
      <c r="F2068" s="31" t="str">
        <f>VLOOKUP(G2068,'Policy Type'!$A:$B,2,FALSE)</f>
        <v>Liability</v>
      </c>
      <c r="G2068" s="17" t="s">
        <v>38</v>
      </c>
      <c r="H2068" s="32">
        <v>45296</v>
      </c>
      <c r="I2068" s="32">
        <v>45326</v>
      </c>
      <c r="J2068" s="34">
        <v>108900</v>
      </c>
      <c r="K2068" s="34">
        <f t="shared" si="551"/>
        <v>19602</v>
      </c>
      <c r="L2068" s="34">
        <f t="shared" si="552"/>
        <v>128502</v>
      </c>
      <c r="M2068" s="17">
        <f t="shared" si="556"/>
        <v>6425.1</v>
      </c>
      <c r="N2068" s="17" t="s">
        <v>39</v>
      </c>
      <c r="O2068" s="35" t="s">
        <v>49</v>
      </c>
      <c r="P2068" s="36" t="str">
        <f t="shared" si="554"/>
        <v>New Client</v>
      </c>
      <c r="Q2068" s="39" t="str">
        <f t="shared" si="4"/>
        <v>Yes</v>
      </c>
      <c r="R2068" s="40" t="str">
        <f t="shared" si="5"/>
        <v/>
      </c>
    </row>
    <row r="2069" ht="14.25" customHeight="1" spans="1:18">
      <c r="A2069" s="30" t="s">
        <v>2067</v>
      </c>
      <c r="B2069" s="17">
        <v>1427</v>
      </c>
      <c r="C2069" s="17" t="s">
        <v>42</v>
      </c>
      <c r="D2069" s="17" t="s">
        <v>36</v>
      </c>
      <c r="E2069" s="17" t="s">
        <v>43</v>
      </c>
      <c r="F2069" s="31" t="str">
        <f>VLOOKUP(G2069,'Policy Type'!$A:$B,2,FALSE)</f>
        <v>Liability</v>
      </c>
      <c r="G2069" s="17" t="s">
        <v>86</v>
      </c>
      <c r="H2069" s="32">
        <v>45297</v>
      </c>
      <c r="I2069" s="32">
        <v>45662</v>
      </c>
      <c r="J2069" s="34">
        <v>5451600</v>
      </c>
      <c r="K2069" s="34">
        <f t="shared" si="551"/>
        <v>981288</v>
      </c>
      <c r="L2069" s="34">
        <f t="shared" si="552"/>
        <v>6432888</v>
      </c>
      <c r="M2069" s="17">
        <f>L2069*0.2</f>
        <v>1286577.6</v>
      </c>
      <c r="N2069" s="17" t="s">
        <v>52</v>
      </c>
      <c r="O2069" s="35" t="s">
        <v>49</v>
      </c>
      <c r="P2069" s="36" t="str">
        <f t="shared" si="554"/>
        <v>New Client</v>
      </c>
      <c r="Q2069" s="39" t="str">
        <f t="shared" si="4"/>
        <v>Yes</v>
      </c>
      <c r="R2069" s="40" t="str">
        <f t="shared" si="5"/>
        <v/>
      </c>
    </row>
    <row r="2070" ht="14.25" customHeight="1" spans="1:18">
      <c r="A2070" s="30" t="s">
        <v>2068</v>
      </c>
      <c r="B2070" s="17">
        <v>1428</v>
      </c>
      <c r="C2070" s="17" t="s">
        <v>46</v>
      </c>
      <c r="D2070" s="17" t="s">
        <v>88</v>
      </c>
      <c r="E2070" s="17" t="s">
        <v>780</v>
      </c>
      <c r="F2070" s="31" t="str">
        <f>VLOOKUP(G2070,'Policy Type'!$A:$B,2,FALSE)</f>
        <v>Liability</v>
      </c>
      <c r="G2070" s="17" t="s">
        <v>38</v>
      </c>
      <c r="H2070" s="32">
        <v>45297</v>
      </c>
      <c r="I2070" s="32">
        <v>45662</v>
      </c>
      <c r="J2070" s="34">
        <v>179600</v>
      </c>
      <c r="K2070" s="34">
        <f t="shared" si="551"/>
        <v>32328</v>
      </c>
      <c r="L2070" s="34">
        <f t="shared" si="552"/>
        <v>211928</v>
      </c>
      <c r="M2070" s="17">
        <f>L2070*0.05</f>
        <v>10596.4</v>
      </c>
      <c r="N2070" s="17" t="s">
        <v>39</v>
      </c>
      <c r="O2070" s="35" t="s">
        <v>49</v>
      </c>
      <c r="P2070" s="36" t="str">
        <f t="shared" si="554"/>
        <v>New Client</v>
      </c>
      <c r="Q2070" s="39" t="str">
        <f t="shared" si="4"/>
        <v>Yes</v>
      </c>
      <c r="R2070" s="40" t="str">
        <f t="shared" si="5"/>
        <v/>
      </c>
    </row>
    <row r="2071" ht="14.25" customHeight="1" spans="1:18">
      <c r="A2071" s="30" t="s">
        <v>2069</v>
      </c>
      <c r="B2071" s="17">
        <v>1429</v>
      </c>
      <c r="C2071" s="17" t="s">
        <v>42</v>
      </c>
      <c r="D2071" s="17" t="s">
        <v>36</v>
      </c>
      <c r="E2071" s="17" t="s">
        <v>780</v>
      </c>
      <c r="F2071" s="31" t="str">
        <f>VLOOKUP(G2071,'Policy Type'!$A:$B,2,FALSE)</f>
        <v>Liability</v>
      </c>
      <c r="G2071" s="17" t="s">
        <v>38</v>
      </c>
      <c r="H2071" s="32">
        <v>45297</v>
      </c>
      <c r="I2071" s="32">
        <v>45662</v>
      </c>
      <c r="J2071" s="34">
        <v>204500</v>
      </c>
      <c r="K2071" s="34">
        <f t="shared" si="551"/>
        <v>36810</v>
      </c>
      <c r="L2071" s="34">
        <f t="shared" si="552"/>
        <v>241310</v>
      </c>
      <c r="M2071" s="17">
        <f>L2071*0.2</f>
        <v>48262</v>
      </c>
      <c r="N2071" s="17" t="s">
        <v>39</v>
      </c>
      <c r="O2071" s="35" t="s">
        <v>49</v>
      </c>
      <c r="P2071" s="36" t="str">
        <f t="shared" si="554"/>
        <v>New Client</v>
      </c>
      <c r="Q2071" s="39" t="str">
        <f t="shared" si="4"/>
        <v>Yes</v>
      </c>
      <c r="R2071" s="40" t="str">
        <f t="shared" si="5"/>
        <v/>
      </c>
    </row>
    <row r="2072" ht="14.25" customHeight="1" spans="1:18">
      <c r="A2072" s="30" t="s">
        <v>2070</v>
      </c>
      <c r="B2072" s="17">
        <v>1430</v>
      </c>
      <c r="C2072" s="17" t="s">
        <v>46</v>
      </c>
      <c r="D2072" s="17" t="s">
        <v>47</v>
      </c>
      <c r="E2072" s="17" t="s">
        <v>1015</v>
      </c>
      <c r="F2072" s="31" t="str">
        <f>VLOOKUP(G2072,'Policy Type'!$A:$B,2,FALSE)</f>
        <v>Others</v>
      </c>
      <c r="G2072" s="17" t="s">
        <v>1016</v>
      </c>
      <c r="H2072" s="32">
        <v>45322</v>
      </c>
      <c r="I2072" s="32">
        <v>45687</v>
      </c>
      <c r="J2072" s="34">
        <v>4965500</v>
      </c>
      <c r="K2072" s="34">
        <f t="shared" si="551"/>
        <v>893790</v>
      </c>
      <c r="L2072" s="34">
        <f t="shared" si="552"/>
        <v>5859290</v>
      </c>
      <c r="M2072" s="17">
        <f>L2072*0.05</f>
        <v>292964.5</v>
      </c>
      <c r="N2072" s="17" t="s">
        <v>52</v>
      </c>
      <c r="O2072" s="35" t="s">
        <v>40</v>
      </c>
      <c r="P2072" s="36" t="str">
        <f t="shared" si="554"/>
        <v>Old Client</v>
      </c>
      <c r="Q2072" s="39" t="str">
        <f t="shared" si="4"/>
        <v>Yes</v>
      </c>
      <c r="R2072" s="40" t="str">
        <f t="shared" si="5"/>
        <v>Cross-Sold</v>
      </c>
    </row>
    <row r="2073" ht="14.25" customHeight="1" spans="1:18">
      <c r="A2073" s="30" t="s">
        <v>2071</v>
      </c>
      <c r="B2073" s="17">
        <v>1431</v>
      </c>
      <c r="C2073" s="17" t="s">
        <v>35</v>
      </c>
      <c r="D2073" s="17" t="s">
        <v>36</v>
      </c>
      <c r="E2073" s="17" t="s">
        <v>37</v>
      </c>
      <c r="F2073" s="31" t="str">
        <f>VLOOKUP(G2073,'Policy Type'!$A:$B,2,FALSE)</f>
        <v>Liability</v>
      </c>
      <c r="G2073" s="17" t="s">
        <v>38</v>
      </c>
      <c r="H2073" s="32">
        <v>45298</v>
      </c>
      <c r="I2073" s="32">
        <v>45328</v>
      </c>
      <c r="J2073" s="34">
        <v>21800</v>
      </c>
      <c r="K2073" s="34">
        <f t="shared" si="551"/>
        <v>3924</v>
      </c>
      <c r="L2073" s="34">
        <f t="shared" si="552"/>
        <v>25724</v>
      </c>
      <c r="M2073" s="17">
        <f>L2073*0.2</f>
        <v>5144.8</v>
      </c>
      <c r="N2073" s="17" t="s">
        <v>39</v>
      </c>
      <c r="O2073" s="35" t="s">
        <v>49</v>
      </c>
      <c r="P2073" s="36" t="str">
        <f t="shared" si="554"/>
        <v>New Client</v>
      </c>
      <c r="Q2073" s="39" t="str">
        <f t="shared" si="4"/>
        <v>Yes</v>
      </c>
      <c r="R2073" s="40" t="str">
        <f t="shared" si="5"/>
        <v/>
      </c>
    </row>
    <row r="2074" ht="14.25" customHeight="1" spans="1:18">
      <c r="A2074" s="30" t="s">
        <v>2072</v>
      </c>
      <c r="B2074" s="17">
        <v>832</v>
      </c>
      <c r="C2074" s="17" t="s">
        <v>46</v>
      </c>
      <c r="D2074" s="17" t="s">
        <v>76</v>
      </c>
      <c r="E2074" s="17" t="s">
        <v>43</v>
      </c>
      <c r="F2074" s="31" t="str">
        <f>VLOOKUP(G2074,'Policy Type'!$A:$B,2,FALSE)</f>
        <v>Others</v>
      </c>
      <c r="G2074" s="17" t="s">
        <v>2055</v>
      </c>
      <c r="H2074" s="32">
        <v>45299</v>
      </c>
      <c r="I2074" s="32">
        <v>45664</v>
      </c>
      <c r="J2074" s="34">
        <v>1105600</v>
      </c>
      <c r="K2074" s="34">
        <f t="shared" si="551"/>
        <v>199008</v>
      </c>
      <c r="L2074" s="34">
        <f t="shared" si="552"/>
        <v>1304608</v>
      </c>
      <c r="M2074" s="17">
        <f>L2074*0.05</f>
        <v>65230.4</v>
      </c>
      <c r="N2074" s="17" t="s">
        <v>52</v>
      </c>
      <c r="O2074" s="35" t="s">
        <v>53</v>
      </c>
      <c r="P2074" s="36" t="str">
        <f t="shared" si="554"/>
        <v>Old Client</v>
      </c>
      <c r="Q2074" s="39" t="str">
        <f t="shared" si="4"/>
        <v>No</v>
      </c>
      <c r="R2074" s="40" t="str">
        <f t="shared" si="5"/>
        <v/>
      </c>
    </row>
    <row r="2075" ht="14.25" customHeight="1" spans="1:18">
      <c r="A2075" s="30" t="s">
        <v>2073</v>
      </c>
      <c r="B2075" s="17">
        <v>1432</v>
      </c>
      <c r="C2075" s="17" t="s">
        <v>35</v>
      </c>
      <c r="D2075" s="17" t="s">
        <v>36</v>
      </c>
      <c r="E2075" s="17" t="s">
        <v>780</v>
      </c>
      <c r="F2075" s="31" t="str">
        <f>VLOOKUP(G2075,'Policy Type'!$A:$B,2,FALSE)</f>
        <v>Others</v>
      </c>
      <c r="G2075" s="17" t="s">
        <v>212</v>
      </c>
      <c r="H2075" s="32">
        <v>45297</v>
      </c>
      <c r="I2075" s="32">
        <v>48949</v>
      </c>
      <c r="J2075" s="34">
        <v>242500</v>
      </c>
      <c r="K2075" s="34">
        <f t="shared" si="551"/>
        <v>43650</v>
      </c>
      <c r="L2075" s="34">
        <f t="shared" si="552"/>
        <v>286150</v>
      </c>
      <c r="M2075" s="17">
        <f t="shared" ref="M2075:M2078" si="557">L2075*0.15</f>
        <v>42922.5</v>
      </c>
      <c r="N2075" s="17" t="s">
        <v>52</v>
      </c>
      <c r="O2075" s="35" t="s">
        <v>49</v>
      </c>
      <c r="P2075" s="36" t="str">
        <f t="shared" si="554"/>
        <v>New Client</v>
      </c>
      <c r="Q2075" s="39" t="str">
        <f t="shared" si="4"/>
        <v>No</v>
      </c>
      <c r="R2075" s="40" t="str">
        <f t="shared" si="5"/>
        <v/>
      </c>
    </row>
    <row r="2076" ht="14.25" customHeight="1" spans="1:18">
      <c r="A2076" s="30" t="s">
        <v>2074</v>
      </c>
      <c r="B2076" s="17">
        <v>484</v>
      </c>
      <c r="C2076" s="17" t="s">
        <v>42</v>
      </c>
      <c r="D2076" s="17" t="s">
        <v>36</v>
      </c>
      <c r="E2076" s="17" t="s">
        <v>132</v>
      </c>
      <c r="F2076" s="31" t="str">
        <f>VLOOKUP(G2076,'Policy Type'!$A:$B,2,FALSE)</f>
        <v>Others</v>
      </c>
      <c r="G2076" s="17" t="s">
        <v>111</v>
      </c>
      <c r="H2076" s="32">
        <v>45272</v>
      </c>
      <c r="I2076" s="32">
        <v>45297</v>
      </c>
      <c r="J2076" s="34">
        <v>137800</v>
      </c>
      <c r="K2076" s="34">
        <f t="shared" si="551"/>
        <v>24804</v>
      </c>
      <c r="L2076" s="34">
        <f t="shared" si="552"/>
        <v>162604</v>
      </c>
      <c r="M2076" s="17">
        <f t="shared" si="557"/>
        <v>24390.6</v>
      </c>
      <c r="N2076" s="17" t="s">
        <v>52</v>
      </c>
      <c r="O2076" s="35" t="s">
        <v>49</v>
      </c>
      <c r="P2076" s="36" t="str">
        <f t="shared" si="554"/>
        <v>Old Client</v>
      </c>
      <c r="Q2076" s="39" t="str">
        <f t="shared" si="4"/>
        <v>Yes</v>
      </c>
      <c r="R2076" s="40" t="str">
        <f t="shared" si="5"/>
        <v>Cross-Sold</v>
      </c>
    </row>
    <row r="2077" ht="14.25" customHeight="1" spans="1:18">
      <c r="A2077" s="30" t="s">
        <v>2075</v>
      </c>
      <c r="B2077" s="17">
        <v>1433</v>
      </c>
      <c r="C2077" s="17" t="s">
        <v>42</v>
      </c>
      <c r="D2077" s="17" t="s">
        <v>36</v>
      </c>
      <c r="E2077" s="17" t="s">
        <v>132</v>
      </c>
      <c r="F2077" s="31" t="str">
        <f>VLOOKUP(G2077,'Policy Type'!$A:$B,2,FALSE)</f>
        <v>Others</v>
      </c>
      <c r="G2077" s="17" t="s">
        <v>111</v>
      </c>
      <c r="H2077" s="32">
        <v>45272</v>
      </c>
      <c r="I2077" s="32">
        <v>45297</v>
      </c>
      <c r="J2077" s="34">
        <v>114300</v>
      </c>
      <c r="K2077" s="34">
        <f t="shared" si="551"/>
        <v>20574</v>
      </c>
      <c r="L2077" s="34">
        <f t="shared" si="552"/>
        <v>134874</v>
      </c>
      <c r="M2077" s="17">
        <f t="shared" si="557"/>
        <v>20231.1</v>
      </c>
      <c r="N2077" s="17" t="s">
        <v>52</v>
      </c>
      <c r="O2077" s="35" t="s">
        <v>49</v>
      </c>
      <c r="P2077" s="36" t="str">
        <f t="shared" si="554"/>
        <v>New Client</v>
      </c>
      <c r="Q2077" s="39" t="str">
        <f t="shared" si="4"/>
        <v>No</v>
      </c>
      <c r="R2077" s="40" t="str">
        <f t="shared" si="5"/>
        <v/>
      </c>
    </row>
    <row r="2078" ht="14.25" customHeight="1" spans="1:18">
      <c r="A2078" s="30" t="s">
        <v>2076</v>
      </c>
      <c r="B2078" s="17">
        <v>1434</v>
      </c>
      <c r="C2078" s="17" t="s">
        <v>42</v>
      </c>
      <c r="D2078" s="17" t="s">
        <v>36</v>
      </c>
      <c r="E2078" s="17" t="s">
        <v>132</v>
      </c>
      <c r="F2078" s="31" t="str">
        <f>VLOOKUP(G2078,'Policy Type'!$A:$B,2,FALSE)</f>
        <v>Others</v>
      </c>
      <c r="G2078" s="17" t="s">
        <v>111</v>
      </c>
      <c r="H2078" s="32">
        <v>45274</v>
      </c>
      <c r="I2078" s="32">
        <v>45283</v>
      </c>
      <c r="J2078" s="34">
        <v>302500</v>
      </c>
      <c r="K2078" s="34">
        <f t="shared" si="551"/>
        <v>54450</v>
      </c>
      <c r="L2078" s="34">
        <f t="shared" si="552"/>
        <v>356950</v>
      </c>
      <c r="M2078" s="17">
        <f t="shared" si="557"/>
        <v>53542.5</v>
      </c>
      <c r="N2078" s="17" t="s">
        <v>39</v>
      </c>
      <c r="O2078" s="35" t="s">
        <v>49</v>
      </c>
      <c r="P2078" s="36" t="str">
        <f t="shared" si="554"/>
        <v>New Client</v>
      </c>
      <c r="Q2078" s="39" t="str">
        <f t="shared" si="4"/>
        <v>No</v>
      </c>
      <c r="R2078" s="40" t="str">
        <f t="shared" si="5"/>
        <v/>
      </c>
    </row>
    <row r="2079" ht="14.25" customHeight="1" spans="1:18">
      <c r="A2079" s="30" t="s">
        <v>2077</v>
      </c>
      <c r="B2079" s="17">
        <v>1435</v>
      </c>
      <c r="C2079" s="17" t="s">
        <v>46</v>
      </c>
      <c r="D2079" s="17" t="s">
        <v>88</v>
      </c>
      <c r="E2079" s="17" t="s">
        <v>132</v>
      </c>
      <c r="F2079" s="31" t="str">
        <f>VLOOKUP(G2079,'Policy Type'!$A:$B,2,FALSE)</f>
        <v>Others</v>
      </c>
      <c r="G2079" s="17" t="s">
        <v>111</v>
      </c>
      <c r="H2079" s="32">
        <v>45274</v>
      </c>
      <c r="I2079" s="32">
        <v>45283</v>
      </c>
      <c r="J2079" s="34">
        <v>263600</v>
      </c>
      <c r="K2079" s="34">
        <f t="shared" si="551"/>
        <v>47448</v>
      </c>
      <c r="L2079" s="34">
        <f t="shared" si="552"/>
        <v>311048</v>
      </c>
      <c r="M2079" s="17">
        <f>L2079*0.05</f>
        <v>15552.4</v>
      </c>
      <c r="N2079" s="17" t="s">
        <v>52</v>
      </c>
      <c r="O2079" s="35" t="s">
        <v>49</v>
      </c>
      <c r="P2079" s="36" t="str">
        <f t="shared" si="554"/>
        <v>New Client</v>
      </c>
      <c r="Q2079" s="39" t="str">
        <f t="shared" si="4"/>
        <v>No</v>
      </c>
      <c r="R2079" s="40" t="str">
        <f t="shared" si="5"/>
        <v/>
      </c>
    </row>
    <row r="2080" ht="14.25" customHeight="1" spans="1:18">
      <c r="A2080" s="30" t="s">
        <v>2078</v>
      </c>
      <c r="B2080" s="17">
        <v>1436</v>
      </c>
      <c r="C2080" s="17" t="s">
        <v>35</v>
      </c>
      <c r="D2080" s="17" t="s">
        <v>36</v>
      </c>
      <c r="E2080" s="17" t="s">
        <v>978</v>
      </c>
      <c r="F2080" s="31" t="str">
        <f>VLOOKUP(G2080,'Policy Type'!$A:$B,2,FALSE)</f>
        <v>Others</v>
      </c>
      <c r="G2080" s="17" t="s">
        <v>124</v>
      </c>
      <c r="H2080" s="32">
        <v>45292</v>
      </c>
      <c r="I2080" s="32">
        <v>45657</v>
      </c>
      <c r="J2080" s="34">
        <v>625400000</v>
      </c>
      <c r="K2080" s="34">
        <f t="shared" si="551"/>
        <v>112572000</v>
      </c>
      <c r="L2080" s="34">
        <f t="shared" si="552"/>
        <v>737972000</v>
      </c>
      <c r="M2080" s="17">
        <f>L2080*0.15</f>
        <v>110695800</v>
      </c>
      <c r="N2080" s="17" t="s">
        <v>39</v>
      </c>
      <c r="O2080" s="35" t="s">
        <v>40</v>
      </c>
      <c r="P2080" s="36" t="str">
        <f t="shared" si="554"/>
        <v>New Client</v>
      </c>
      <c r="Q2080" s="39" t="str">
        <f t="shared" si="4"/>
        <v>No</v>
      </c>
      <c r="R2080" s="40" t="str">
        <f t="shared" si="5"/>
        <v/>
      </c>
    </row>
    <row r="2081" ht="14.25" customHeight="1" spans="1:18">
      <c r="A2081" s="30"/>
      <c r="B2081" s="17"/>
      <c r="C2081" s="17"/>
      <c r="D2081" s="17"/>
      <c r="E2081" s="17"/>
      <c r="F2081" s="31"/>
      <c r="G2081" s="17"/>
      <c r="H2081" s="32"/>
      <c r="I2081" s="32"/>
      <c r="J2081" s="34"/>
      <c r="K2081" s="34"/>
      <c r="L2081" s="17"/>
      <c r="M2081" s="17"/>
      <c r="N2081" s="17" t="s">
        <v>39</v>
      </c>
      <c r="O2081" s="35" t="s">
        <v>277</v>
      </c>
      <c r="P2081" s="36"/>
      <c r="Q2081" s="39" t="str">
        <f t="shared" si="4"/>
        <v>No</v>
      </c>
      <c r="R2081" s="40" t="str">
        <f t="shared" si="5"/>
        <v/>
      </c>
    </row>
    <row r="2082" ht="14.25" customHeight="1" spans="1:18">
      <c r="A2082" s="30" t="s">
        <v>2079</v>
      </c>
      <c r="B2082" s="17">
        <v>1438</v>
      </c>
      <c r="C2082" s="17" t="s">
        <v>42</v>
      </c>
      <c r="D2082" s="17" t="s">
        <v>36</v>
      </c>
      <c r="E2082" s="17" t="s">
        <v>37</v>
      </c>
      <c r="F2082" s="31" t="str">
        <f>VLOOKUP(G2082,'Policy Type'!$A:$B,2,FALSE)</f>
        <v>Liability</v>
      </c>
      <c r="G2082" s="17" t="s">
        <v>536</v>
      </c>
      <c r="H2082" s="32">
        <v>45277</v>
      </c>
      <c r="I2082" s="32">
        <v>45642</v>
      </c>
      <c r="J2082" s="34">
        <v>238600</v>
      </c>
      <c r="K2082" s="34">
        <f>J2082*0.18</f>
        <v>42948</v>
      </c>
      <c r="L2082" s="34">
        <f>J2082+K2082</f>
        <v>281548</v>
      </c>
      <c r="M2082" s="17">
        <f>L2082*0.2</f>
        <v>56309.6</v>
      </c>
      <c r="N2082" s="17" t="s">
        <v>39</v>
      </c>
      <c r="O2082" s="35" t="s">
        <v>53</v>
      </c>
      <c r="P2082" s="36" t="str">
        <f>IF(COUNTIF(B:B,B2082)=1,"New Client","Old Client")</f>
        <v>New Client</v>
      </c>
      <c r="Q2082" s="39" t="str">
        <f t="shared" si="4"/>
        <v>Yes</v>
      </c>
      <c r="R2082" s="40" t="str">
        <f t="shared" si="5"/>
        <v/>
      </c>
    </row>
    <row r="2083" ht="14.25" customHeight="1" spans="1:18">
      <c r="A2083" s="30"/>
      <c r="B2083" s="17"/>
      <c r="C2083" s="17"/>
      <c r="D2083" s="17"/>
      <c r="E2083" s="17"/>
      <c r="F2083" s="31"/>
      <c r="G2083" s="17"/>
      <c r="H2083" s="32"/>
      <c r="I2083" s="32"/>
      <c r="J2083" s="34"/>
      <c r="K2083" s="34"/>
      <c r="L2083" s="17"/>
      <c r="M2083" s="17"/>
      <c r="N2083" s="17" t="s">
        <v>52</v>
      </c>
      <c r="O2083" s="35" t="s">
        <v>277</v>
      </c>
      <c r="P2083" s="36"/>
      <c r="Q2083" s="39" t="str">
        <f t="shared" si="4"/>
        <v>No</v>
      </c>
      <c r="R2083" s="40" t="str">
        <f t="shared" si="5"/>
        <v/>
      </c>
    </row>
    <row r="2084" ht="14.25" customHeight="1" spans="1:18">
      <c r="A2084" s="30" t="s">
        <v>2080</v>
      </c>
      <c r="B2084" s="17">
        <v>283</v>
      </c>
      <c r="C2084" s="17" t="s">
        <v>35</v>
      </c>
      <c r="D2084" s="17" t="s">
        <v>36</v>
      </c>
      <c r="E2084" s="17" t="s">
        <v>37</v>
      </c>
      <c r="F2084" s="31" t="str">
        <f>VLOOKUP(G2084,'Policy Type'!$A:$B,2,FALSE)</f>
        <v>Liability</v>
      </c>
      <c r="G2084" s="17" t="s">
        <v>38</v>
      </c>
      <c r="H2084" s="32">
        <v>45299</v>
      </c>
      <c r="I2084" s="32">
        <v>45480</v>
      </c>
      <c r="J2084" s="34">
        <v>341900</v>
      </c>
      <c r="K2084" s="34">
        <f t="shared" ref="K2084:K2090" si="558">J2084*0.18</f>
        <v>61542</v>
      </c>
      <c r="L2084" s="34">
        <f t="shared" ref="L2084:L2090" si="559">J2084+K2084</f>
        <v>403442</v>
      </c>
      <c r="M2084" s="17">
        <f t="shared" ref="M2084:M2090" si="560">L2084*0.2</f>
        <v>80688.4</v>
      </c>
      <c r="N2084" s="17" t="s">
        <v>39</v>
      </c>
      <c r="O2084" s="35" t="s">
        <v>49</v>
      </c>
      <c r="P2084" s="36" t="str">
        <f t="shared" ref="P2084:P2090" si="561">IF(COUNTIF(B:B,B2084)=1,"New Client","Old Client")</f>
        <v>Old Client</v>
      </c>
      <c r="Q2084" s="39" t="str">
        <f t="shared" si="4"/>
        <v>Yes</v>
      </c>
      <c r="R2084" s="40" t="str">
        <f t="shared" si="5"/>
        <v/>
      </c>
    </row>
    <row r="2085" ht="14.25" customHeight="1" spans="1:18">
      <c r="A2085" s="30" t="s">
        <v>2081</v>
      </c>
      <c r="B2085" s="17">
        <v>602</v>
      </c>
      <c r="C2085" s="17" t="s">
        <v>35</v>
      </c>
      <c r="D2085" s="17" t="s">
        <v>36</v>
      </c>
      <c r="E2085" s="17" t="s">
        <v>37</v>
      </c>
      <c r="F2085" s="31" t="str">
        <f>VLOOKUP(G2085,'Policy Type'!$A:$B,2,FALSE)</f>
        <v>Liability</v>
      </c>
      <c r="G2085" s="17" t="s">
        <v>38</v>
      </c>
      <c r="H2085" s="32">
        <v>45299</v>
      </c>
      <c r="I2085" s="32">
        <v>45389</v>
      </c>
      <c r="J2085" s="34">
        <v>204700</v>
      </c>
      <c r="K2085" s="34">
        <f t="shared" si="558"/>
        <v>36846</v>
      </c>
      <c r="L2085" s="34">
        <f t="shared" si="559"/>
        <v>241546</v>
      </c>
      <c r="M2085" s="17">
        <f t="shared" si="560"/>
        <v>48309.2</v>
      </c>
      <c r="N2085" s="17" t="s">
        <v>39</v>
      </c>
      <c r="O2085" s="35" t="s">
        <v>49</v>
      </c>
      <c r="P2085" s="36" t="str">
        <f t="shared" si="561"/>
        <v>Old Client</v>
      </c>
      <c r="Q2085" s="39" t="str">
        <f t="shared" si="4"/>
        <v>Yes</v>
      </c>
      <c r="R2085" s="40" t="str">
        <f t="shared" si="5"/>
        <v/>
      </c>
    </row>
    <row r="2086" ht="14.25" customHeight="1" spans="1:18">
      <c r="A2086" s="30" t="s">
        <v>2082</v>
      </c>
      <c r="B2086" s="17">
        <v>1439</v>
      </c>
      <c r="C2086" s="17" t="s">
        <v>42</v>
      </c>
      <c r="D2086" s="17" t="s">
        <v>36</v>
      </c>
      <c r="E2086" s="17" t="s">
        <v>78</v>
      </c>
      <c r="F2086" s="31" t="str">
        <f>VLOOKUP(G2086,'Policy Type'!$A:$B,2,FALSE)</f>
        <v>Liability</v>
      </c>
      <c r="G2086" s="17" t="s">
        <v>536</v>
      </c>
      <c r="H2086" s="32">
        <v>45299</v>
      </c>
      <c r="I2086" s="32">
        <v>45664</v>
      </c>
      <c r="J2086" s="34">
        <v>81400</v>
      </c>
      <c r="K2086" s="34">
        <f t="shared" si="558"/>
        <v>14652</v>
      </c>
      <c r="L2086" s="34">
        <f t="shared" si="559"/>
        <v>96052</v>
      </c>
      <c r="M2086" s="17">
        <f t="shared" si="560"/>
        <v>19210.4</v>
      </c>
      <c r="N2086" s="17" t="s">
        <v>39</v>
      </c>
      <c r="O2086" s="35" t="s">
        <v>49</v>
      </c>
      <c r="P2086" s="36" t="str">
        <f t="shared" si="561"/>
        <v>New Client</v>
      </c>
      <c r="Q2086" s="39" t="str">
        <f t="shared" si="4"/>
        <v>Yes</v>
      </c>
      <c r="R2086" s="40" t="str">
        <f t="shared" si="5"/>
        <v/>
      </c>
    </row>
    <row r="2087" ht="14.25" customHeight="1" spans="1:18">
      <c r="A2087" s="30" t="s">
        <v>2083</v>
      </c>
      <c r="B2087" s="17">
        <v>1440</v>
      </c>
      <c r="C2087" s="17" t="s">
        <v>57</v>
      </c>
      <c r="D2087" s="17" t="s">
        <v>36</v>
      </c>
      <c r="E2087" s="17" t="s">
        <v>43</v>
      </c>
      <c r="F2087" s="31" t="str">
        <f>VLOOKUP(G2087,'Policy Type'!$A:$B,2,FALSE)</f>
        <v>Liability</v>
      </c>
      <c r="G2087" s="17" t="s">
        <v>86</v>
      </c>
      <c r="H2087" s="32">
        <v>45299</v>
      </c>
      <c r="I2087" s="32">
        <v>45664</v>
      </c>
      <c r="J2087" s="34">
        <v>1622500</v>
      </c>
      <c r="K2087" s="34">
        <f t="shared" si="558"/>
        <v>292050</v>
      </c>
      <c r="L2087" s="34">
        <f t="shared" si="559"/>
        <v>1914550</v>
      </c>
      <c r="M2087" s="17">
        <f t="shared" si="560"/>
        <v>382910</v>
      </c>
      <c r="N2087" s="17" t="s">
        <v>39</v>
      </c>
      <c r="O2087" s="35" t="s">
        <v>49</v>
      </c>
      <c r="P2087" s="36" t="str">
        <f t="shared" si="561"/>
        <v>Old Client</v>
      </c>
      <c r="Q2087" s="39" t="str">
        <f t="shared" si="4"/>
        <v>Yes</v>
      </c>
      <c r="R2087" s="40" t="str">
        <f t="shared" si="5"/>
        <v/>
      </c>
    </row>
    <row r="2088" ht="14.25" customHeight="1" spans="1:18">
      <c r="A2088" s="30" t="s">
        <v>2084</v>
      </c>
      <c r="B2088" s="17">
        <v>1441</v>
      </c>
      <c r="C2088" s="17" t="s">
        <v>42</v>
      </c>
      <c r="D2088" s="17" t="s">
        <v>36</v>
      </c>
      <c r="E2088" s="17" t="s">
        <v>37</v>
      </c>
      <c r="F2088" s="31" t="str">
        <f>VLOOKUP(G2088,'Policy Type'!$A:$B,2,FALSE)</f>
        <v>Liability</v>
      </c>
      <c r="G2088" s="17" t="s">
        <v>38</v>
      </c>
      <c r="H2088" s="32">
        <v>45299</v>
      </c>
      <c r="I2088" s="32">
        <v>45664</v>
      </c>
      <c r="J2088" s="34">
        <v>1322900</v>
      </c>
      <c r="K2088" s="34">
        <f t="shared" si="558"/>
        <v>238122</v>
      </c>
      <c r="L2088" s="34">
        <f t="shared" si="559"/>
        <v>1561022</v>
      </c>
      <c r="M2088" s="17">
        <f t="shared" si="560"/>
        <v>312204.4</v>
      </c>
      <c r="N2088" s="17" t="s">
        <v>39</v>
      </c>
      <c r="O2088" s="35" t="s">
        <v>49</v>
      </c>
      <c r="P2088" s="36" t="str">
        <f t="shared" si="561"/>
        <v>Old Client</v>
      </c>
      <c r="Q2088" s="39" t="str">
        <f t="shared" si="4"/>
        <v>Yes</v>
      </c>
      <c r="R2088" s="40" t="str">
        <f t="shared" si="5"/>
        <v/>
      </c>
    </row>
    <row r="2089" ht="14.25" customHeight="1" spans="1:18">
      <c r="A2089" s="30" t="s">
        <v>2085</v>
      </c>
      <c r="B2089" s="17">
        <v>1442</v>
      </c>
      <c r="C2089" s="17" t="s">
        <v>35</v>
      </c>
      <c r="D2089" s="17" t="s">
        <v>36</v>
      </c>
      <c r="E2089" s="17" t="s">
        <v>43</v>
      </c>
      <c r="F2089" s="31" t="str">
        <f>VLOOKUP(G2089,'Policy Type'!$A:$B,2,FALSE)</f>
        <v>Liability</v>
      </c>
      <c r="G2089" s="17" t="s">
        <v>86</v>
      </c>
      <c r="H2089" s="32">
        <v>45299</v>
      </c>
      <c r="I2089" s="32">
        <v>45664</v>
      </c>
      <c r="J2089" s="34">
        <v>826000</v>
      </c>
      <c r="K2089" s="34">
        <f t="shared" si="558"/>
        <v>148680</v>
      </c>
      <c r="L2089" s="34">
        <f t="shared" si="559"/>
        <v>974680</v>
      </c>
      <c r="M2089" s="17">
        <f t="shared" si="560"/>
        <v>194936</v>
      </c>
      <c r="N2089" s="17" t="s">
        <v>39</v>
      </c>
      <c r="O2089" s="35" t="s">
        <v>49</v>
      </c>
      <c r="P2089" s="36" t="str">
        <f t="shared" si="561"/>
        <v>New Client</v>
      </c>
      <c r="Q2089" s="39" t="str">
        <f t="shared" si="4"/>
        <v>Yes</v>
      </c>
      <c r="R2089" s="40" t="str">
        <f t="shared" si="5"/>
        <v/>
      </c>
    </row>
    <row r="2090" ht="14.25" customHeight="1" spans="1:18">
      <c r="A2090" s="30" t="s">
        <v>2086</v>
      </c>
      <c r="B2090" s="17">
        <v>1443</v>
      </c>
      <c r="C2090" s="17" t="s">
        <v>42</v>
      </c>
      <c r="D2090" s="17" t="s">
        <v>36</v>
      </c>
      <c r="E2090" s="17" t="s">
        <v>84</v>
      </c>
      <c r="F2090" s="31" t="str">
        <f>VLOOKUP(G2090,'Policy Type'!$A:$B,2,FALSE)</f>
        <v>Liability</v>
      </c>
      <c r="G2090" s="17" t="s">
        <v>86</v>
      </c>
      <c r="H2090" s="32">
        <v>45299</v>
      </c>
      <c r="I2090" s="32">
        <v>45664</v>
      </c>
      <c r="J2090" s="34">
        <v>4383700</v>
      </c>
      <c r="K2090" s="34">
        <f t="shared" si="558"/>
        <v>789066</v>
      </c>
      <c r="L2090" s="34">
        <f t="shared" si="559"/>
        <v>5172766</v>
      </c>
      <c r="M2090" s="17">
        <f t="shared" si="560"/>
        <v>1034553.2</v>
      </c>
      <c r="N2090" s="17" t="s">
        <v>39</v>
      </c>
      <c r="O2090" s="35" t="s">
        <v>49</v>
      </c>
      <c r="P2090" s="36" t="str">
        <f t="shared" si="561"/>
        <v>New Client</v>
      </c>
      <c r="Q2090" s="39" t="str">
        <f t="shared" si="4"/>
        <v>Yes</v>
      </c>
      <c r="R2090" s="40" t="str">
        <f t="shared" si="5"/>
        <v/>
      </c>
    </row>
    <row r="2091" ht="14.25" customHeight="1" spans="1:18">
      <c r="A2091" s="30"/>
      <c r="B2091" s="17"/>
      <c r="C2091" s="17"/>
      <c r="D2091" s="17"/>
      <c r="E2091" s="17"/>
      <c r="F2091" s="31"/>
      <c r="G2091" s="17"/>
      <c r="H2091" s="32"/>
      <c r="I2091" s="32"/>
      <c r="J2091" s="34"/>
      <c r="K2091" s="34"/>
      <c r="L2091" s="17"/>
      <c r="M2091" s="17"/>
      <c r="N2091" s="17" t="s">
        <v>39</v>
      </c>
      <c r="O2091" s="35" t="s">
        <v>277</v>
      </c>
      <c r="P2091" s="36"/>
      <c r="Q2091" s="39" t="str">
        <f t="shared" si="4"/>
        <v>No</v>
      </c>
      <c r="R2091" s="40" t="str">
        <f t="shared" si="5"/>
        <v/>
      </c>
    </row>
    <row r="2092" ht="14.25" customHeight="1" spans="1:18">
      <c r="A2092" s="30" t="s">
        <v>2087</v>
      </c>
      <c r="B2092" s="17">
        <v>1445</v>
      </c>
      <c r="C2092" s="17" t="s">
        <v>57</v>
      </c>
      <c r="D2092" s="17" t="s">
        <v>36</v>
      </c>
      <c r="E2092" s="17" t="s">
        <v>78</v>
      </c>
      <c r="F2092" s="31" t="str">
        <f>VLOOKUP(G2092,'Policy Type'!$A:$B,2,FALSE)</f>
        <v>Liability</v>
      </c>
      <c r="G2092" s="17" t="s">
        <v>536</v>
      </c>
      <c r="H2092" s="32">
        <v>45300</v>
      </c>
      <c r="I2092" s="32">
        <v>45665</v>
      </c>
      <c r="J2092" s="34">
        <v>69600</v>
      </c>
      <c r="K2092" s="34">
        <f t="shared" ref="K2092:K2106" si="562">J2092*0.18</f>
        <v>12528</v>
      </c>
      <c r="L2092" s="34">
        <f t="shared" ref="L2092:L2106" si="563">J2092+K2092</f>
        <v>82128</v>
      </c>
      <c r="M2092" s="17">
        <f t="shared" ref="M2092:M2094" si="564">L2092*0.2</f>
        <v>16425.6</v>
      </c>
      <c r="N2092" s="17" t="s">
        <v>39</v>
      </c>
      <c r="O2092" s="35" t="s">
        <v>49</v>
      </c>
      <c r="P2092" s="36" t="str">
        <f t="shared" ref="P2092:P2106" si="565">IF(COUNTIF(B:B,B2092)=1,"New Client","Old Client")</f>
        <v>New Client</v>
      </c>
      <c r="Q2092" s="39" t="str">
        <f t="shared" si="4"/>
        <v>Yes</v>
      </c>
      <c r="R2092" s="40" t="str">
        <f t="shared" si="5"/>
        <v/>
      </c>
    </row>
    <row r="2093" ht="14.25" customHeight="1" spans="1:18">
      <c r="A2093" s="30" t="s">
        <v>2088</v>
      </c>
      <c r="B2093" s="17">
        <v>70</v>
      </c>
      <c r="C2093" s="17" t="s">
        <v>57</v>
      </c>
      <c r="D2093" s="17" t="s">
        <v>36</v>
      </c>
      <c r="E2093" s="17" t="s">
        <v>78</v>
      </c>
      <c r="F2093" s="31" t="str">
        <f>VLOOKUP(G2093,'Policy Type'!$A:$B,2,FALSE)</f>
        <v>Liability</v>
      </c>
      <c r="G2093" s="17" t="s">
        <v>536</v>
      </c>
      <c r="H2093" s="32">
        <v>45300</v>
      </c>
      <c r="I2093" s="32">
        <v>45330</v>
      </c>
      <c r="J2093" s="34">
        <v>23600</v>
      </c>
      <c r="K2093" s="34">
        <f t="shared" si="562"/>
        <v>4248</v>
      </c>
      <c r="L2093" s="34">
        <f t="shared" si="563"/>
        <v>27848</v>
      </c>
      <c r="M2093" s="17">
        <f t="shared" si="564"/>
        <v>5569.6</v>
      </c>
      <c r="N2093" s="17" t="s">
        <v>39</v>
      </c>
      <c r="O2093" s="35" t="s">
        <v>49</v>
      </c>
      <c r="P2093" s="36" t="str">
        <f t="shared" si="565"/>
        <v>Old Client</v>
      </c>
      <c r="Q2093" s="39" t="str">
        <f t="shared" si="4"/>
        <v>Yes</v>
      </c>
      <c r="R2093" s="40" t="str">
        <f t="shared" si="5"/>
        <v/>
      </c>
    </row>
    <row r="2094" ht="14.25" customHeight="1" spans="1:18">
      <c r="A2094" s="30" t="s">
        <v>2089</v>
      </c>
      <c r="B2094" s="17">
        <v>1441</v>
      </c>
      <c r="C2094" s="17" t="s">
        <v>35</v>
      </c>
      <c r="D2094" s="17" t="s">
        <v>36</v>
      </c>
      <c r="E2094" s="17" t="s">
        <v>43</v>
      </c>
      <c r="F2094" s="31" t="str">
        <f>VLOOKUP(G2094,'Policy Type'!$A:$B,2,FALSE)</f>
        <v>P&amp;C</v>
      </c>
      <c r="G2094" s="17" t="s">
        <v>44</v>
      </c>
      <c r="H2094" s="32">
        <v>45299</v>
      </c>
      <c r="I2094" s="32">
        <v>45664</v>
      </c>
      <c r="J2094" s="34">
        <v>56600</v>
      </c>
      <c r="K2094" s="34">
        <f t="shared" si="562"/>
        <v>10188</v>
      </c>
      <c r="L2094" s="34">
        <f t="shared" si="563"/>
        <v>66788</v>
      </c>
      <c r="M2094" s="17">
        <f t="shared" si="564"/>
        <v>13357.6</v>
      </c>
      <c r="N2094" s="17" t="s">
        <v>39</v>
      </c>
      <c r="O2094" s="35" t="s">
        <v>49</v>
      </c>
      <c r="P2094" s="36" t="str">
        <f t="shared" si="565"/>
        <v>Old Client</v>
      </c>
      <c r="Q2094" s="39" t="str">
        <f t="shared" si="4"/>
        <v>Yes</v>
      </c>
      <c r="R2094" s="40" t="str">
        <f t="shared" si="5"/>
        <v>Cross-Sold</v>
      </c>
    </row>
    <row r="2095" ht="14.25" customHeight="1" spans="1:18">
      <c r="A2095" s="30" t="s">
        <v>2090</v>
      </c>
      <c r="B2095" s="17">
        <v>1441</v>
      </c>
      <c r="C2095" s="17" t="s">
        <v>57</v>
      </c>
      <c r="D2095" s="17" t="s">
        <v>36</v>
      </c>
      <c r="E2095" s="17" t="s">
        <v>43</v>
      </c>
      <c r="F2095" s="31" t="str">
        <f>VLOOKUP(G2095,'Policy Type'!$A:$B,2,FALSE)</f>
        <v>Others</v>
      </c>
      <c r="G2095" s="17" t="s">
        <v>212</v>
      </c>
      <c r="H2095" s="32">
        <v>45299</v>
      </c>
      <c r="I2095" s="32">
        <v>45664</v>
      </c>
      <c r="J2095" s="34">
        <v>449000</v>
      </c>
      <c r="K2095" s="34">
        <f t="shared" si="562"/>
        <v>80820</v>
      </c>
      <c r="L2095" s="34">
        <f t="shared" si="563"/>
        <v>529820</v>
      </c>
      <c r="M2095" s="17">
        <f>L2095*0.15</f>
        <v>79473</v>
      </c>
      <c r="N2095" s="17" t="s">
        <v>39</v>
      </c>
      <c r="O2095" s="35" t="s">
        <v>49</v>
      </c>
      <c r="P2095" s="36" t="str">
        <f t="shared" si="565"/>
        <v>Old Client</v>
      </c>
      <c r="Q2095" s="39" t="str">
        <f t="shared" si="4"/>
        <v>Yes</v>
      </c>
      <c r="R2095" s="40" t="str">
        <f t="shared" si="5"/>
        <v>Cross-Sold</v>
      </c>
    </row>
    <row r="2096" ht="14.25" customHeight="1" spans="1:18">
      <c r="A2096" s="30" t="s">
        <v>2091</v>
      </c>
      <c r="B2096" s="17">
        <v>1446</v>
      </c>
      <c r="C2096" s="17" t="s">
        <v>46</v>
      </c>
      <c r="D2096" s="17" t="s">
        <v>76</v>
      </c>
      <c r="E2096" s="17" t="s">
        <v>37</v>
      </c>
      <c r="F2096" s="31" t="str">
        <f>VLOOKUP(G2096,'Policy Type'!$A:$B,2,FALSE)</f>
        <v>Liability</v>
      </c>
      <c r="G2096" s="17" t="s">
        <v>38</v>
      </c>
      <c r="H2096" s="32">
        <v>45299</v>
      </c>
      <c r="I2096" s="32">
        <v>45664</v>
      </c>
      <c r="J2096" s="34">
        <v>239100</v>
      </c>
      <c r="K2096" s="34">
        <f t="shared" si="562"/>
        <v>43038</v>
      </c>
      <c r="L2096" s="34">
        <f t="shared" si="563"/>
        <v>282138</v>
      </c>
      <c r="M2096" s="17">
        <f t="shared" ref="M2096:M2099" si="566">L2096*0.05</f>
        <v>14106.9</v>
      </c>
      <c r="N2096" s="17" t="s">
        <v>39</v>
      </c>
      <c r="O2096" s="35" t="s">
        <v>49</v>
      </c>
      <c r="P2096" s="36" t="str">
        <f t="shared" si="565"/>
        <v>Old Client</v>
      </c>
      <c r="Q2096" s="39" t="str">
        <f t="shared" si="4"/>
        <v>Yes</v>
      </c>
      <c r="R2096" s="40" t="str">
        <f t="shared" si="5"/>
        <v/>
      </c>
    </row>
    <row r="2097" ht="14.25" customHeight="1" spans="1:18">
      <c r="A2097" s="30" t="s">
        <v>2092</v>
      </c>
      <c r="B2097" s="17">
        <v>1446</v>
      </c>
      <c r="C2097" s="17" t="s">
        <v>46</v>
      </c>
      <c r="D2097" s="17" t="s">
        <v>76</v>
      </c>
      <c r="E2097" s="17" t="s">
        <v>37</v>
      </c>
      <c r="F2097" s="31" t="str">
        <f>VLOOKUP(G2097,'Policy Type'!$A:$B,2,FALSE)</f>
        <v>Liability</v>
      </c>
      <c r="G2097" s="17" t="s">
        <v>38</v>
      </c>
      <c r="H2097" s="32">
        <v>45299</v>
      </c>
      <c r="I2097" s="32">
        <v>45329</v>
      </c>
      <c r="J2097" s="34">
        <v>67200</v>
      </c>
      <c r="K2097" s="34">
        <f t="shared" si="562"/>
        <v>12096</v>
      </c>
      <c r="L2097" s="34">
        <f t="shared" si="563"/>
        <v>79296</v>
      </c>
      <c r="M2097" s="17">
        <f t="shared" si="566"/>
        <v>3964.8</v>
      </c>
      <c r="N2097" s="17" t="s">
        <v>39</v>
      </c>
      <c r="O2097" s="35" t="s">
        <v>49</v>
      </c>
      <c r="P2097" s="36" t="str">
        <f t="shared" si="565"/>
        <v>Old Client</v>
      </c>
      <c r="Q2097" s="39" t="str">
        <f t="shared" si="4"/>
        <v>Yes</v>
      </c>
      <c r="R2097" s="40" t="str">
        <f t="shared" si="5"/>
        <v/>
      </c>
    </row>
    <row r="2098" ht="14.25" customHeight="1" spans="1:18">
      <c r="A2098" s="30" t="s">
        <v>2093</v>
      </c>
      <c r="B2098" s="17">
        <v>1447</v>
      </c>
      <c r="C2098" s="17" t="s">
        <v>46</v>
      </c>
      <c r="D2098" s="17" t="s">
        <v>47</v>
      </c>
      <c r="E2098" s="17" t="s">
        <v>780</v>
      </c>
      <c r="F2098" s="31" t="str">
        <f>VLOOKUP(G2098,'Policy Type'!$A:$B,2,FALSE)</f>
        <v>Liability</v>
      </c>
      <c r="G2098" s="17" t="s">
        <v>38</v>
      </c>
      <c r="H2098" s="32">
        <v>45299</v>
      </c>
      <c r="I2098" s="32">
        <v>45419</v>
      </c>
      <c r="J2098" s="34">
        <v>106100</v>
      </c>
      <c r="K2098" s="34">
        <f t="shared" si="562"/>
        <v>19098</v>
      </c>
      <c r="L2098" s="34">
        <f t="shared" si="563"/>
        <v>125198</v>
      </c>
      <c r="M2098" s="17">
        <f t="shared" si="566"/>
        <v>6259.9</v>
      </c>
      <c r="N2098" s="17" t="s">
        <v>52</v>
      </c>
      <c r="O2098" s="35" t="s">
        <v>49</v>
      </c>
      <c r="P2098" s="36" t="str">
        <f t="shared" si="565"/>
        <v>New Client</v>
      </c>
      <c r="Q2098" s="39" t="str">
        <f t="shared" si="4"/>
        <v>Yes</v>
      </c>
      <c r="R2098" s="40" t="str">
        <f t="shared" si="5"/>
        <v/>
      </c>
    </row>
    <row r="2099" ht="14.25" customHeight="1" spans="1:18">
      <c r="A2099" s="30" t="s">
        <v>2094</v>
      </c>
      <c r="B2099" s="17">
        <v>1448</v>
      </c>
      <c r="C2099" s="17" t="s">
        <v>46</v>
      </c>
      <c r="D2099" s="17" t="s">
        <v>66</v>
      </c>
      <c r="E2099" s="17" t="s">
        <v>37</v>
      </c>
      <c r="F2099" s="31" t="str">
        <f>VLOOKUP(G2099,'Policy Type'!$A:$B,2,FALSE)</f>
        <v>Liability</v>
      </c>
      <c r="G2099" s="17" t="s">
        <v>38</v>
      </c>
      <c r="H2099" s="32">
        <v>45299</v>
      </c>
      <c r="I2099" s="32">
        <v>45664</v>
      </c>
      <c r="J2099" s="34">
        <v>635400</v>
      </c>
      <c r="K2099" s="34">
        <f t="shared" si="562"/>
        <v>114372</v>
      </c>
      <c r="L2099" s="34">
        <f t="shared" si="563"/>
        <v>749772</v>
      </c>
      <c r="M2099" s="17">
        <f t="shared" si="566"/>
        <v>37488.6</v>
      </c>
      <c r="N2099" s="17" t="s">
        <v>39</v>
      </c>
      <c r="O2099" s="35" t="s">
        <v>49</v>
      </c>
      <c r="P2099" s="36" t="str">
        <f t="shared" si="565"/>
        <v>Old Client</v>
      </c>
      <c r="Q2099" s="39" t="str">
        <f t="shared" si="4"/>
        <v>Yes</v>
      </c>
      <c r="R2099" s="40" t="str">
        <f t="shared" si="5"/>
        <v/>
      </c>
    </row>
    <row r="2100" ht="14.25" customHeight="1" spans="1:18">
      <c r="A2100" s="30" t="s">
        <v>2095</v>
      </c>
      <c r="B2100" s="17">
        <v>1449</v>
      </c>
      <c r="C2100" s="17" t="s">
        <v>57</v>
      </c>
      <c r="D2100" s="17" t="s">
        <v>36</v>
      </c>
      <c r="E2100" s="17" t="s">
        <v>84</v>
      </c>
      <c r="F2100" s="31" t="str">
        <f>VLOOKUP(G2100,'Policy Type'!$A:$B,2,FALSE)</f>
        <v>Liability</v>
      </c>
      <c r="G2100" s="17" t="s">
        <v>58</v>
      </c>
      <c r="H2100" s="32">
        <v>45311</v>
      </c>
      <c r="I2100" s="32">
        <v>45676</v>
      </c>
      <c r="J2100" s="34">
        <v>2124000</v>
      </c>
      <c r="K2100" s="34">
        <f t="shared" si="562"/>
        <v>382320</v>
      </c>
      <c r="L2100" s="34">
        <f t="shared" si="563"/>
        <v>2506320</v>
      </c>
      <c r="M2100" s="17">
        <f>L2100*0.2</f>
        <v>501264</v>
      </c>
      <c r="N2100" s="17" t="s">
        <v>39</v>
      </c>
      <c r="O2100" s="35" t="s">
        <v>53</v>
      </c>
      <c r="P2100" s="36" t="str">
        <f t="shared" si="565"/>
        <v>New Client</v>
      </c>
      <c r="Q2100" s="39" t="str">
        <f t="shared" si="4"/>
        <v>Yes</v>
      </c>
      <c r="R2100" s="40" t="str">
        <f t="shared" si="5"/>
        <v/>
      </c>
    </row>
    <row r="2101" ht="14.25" customHeight="1" spans="1:18">
      <c r="A2101" s="30" t="s">
        <v>2096</v>
      </c>
      <c r="B2101" s="17">
        <v>1450</v>
      </c>
      <c r="C2101" s="17" t="s">
        <v>46</v>
      </c>
      <c r="D2101" s="17" t="s">
        <v>88</v>
      </c>
      <c r="E2101" s="17" t="s">
        <v>37</v>
      </c>
      <c r="F2101" s="31" t="str">
        <f>VLOOKUP(G2101,'Policy Type'!$A:$B,2,FALSE)</f>
        <v>P&amp;C</v>
      </c>
      <c r="G2101" s="17" t="s">
        <v>80</v>
      </c>
      <c r="H2101" s="32">
        <v>45300</v>
      </c>
      <c r="I2101" s="32">
        <v>45300</v>
      </c>
      <c r="J2101" s="34">
        <v>128700</v>
      </c>
      <c r="K2101" s="34">
        <f t="shared" si="562"/>
        <v>23166</v>
      </c>
      <c r="L2101" s="34">
        <f t="shared" si="563"/>
        <v>151866</v>
      </c>
      <c r="M2101" s="17">
        <f>L2101*0.05</f>
        <v>7593.3</v>
      </c>
      <c r="N2101" s="17" t="s">
        <v>39</v>
      </c>
      <c r="O2101" s="35" t="s">
        <v>49</v>
      </c>
      <c r="P2101" s="36" t="str">
        <f t="shared" si="565"/>
        <v>New Client</v>
      </c>
      <c r="Q2101" s="39" t="str">
        <f t="shared" si="4"/>
        <v>No</v>
      </c>
      <c r="R2101" s="40" t="str">
        <f t="shared" si="5"/>
        <v/>
      </c>
    </row>
    <row r="2102" ht="14.25" customHeight="1" spans="1:18">
      <c r="A2102" s="30" t="s">
        <v>2097</v>
      </c>
      <c r="B2102" s="17">
        <v>774</v>
      </c>
      <c r="C2102" s="17" t="s">
        <v>35</v>
      </c>
      <c r="D2102" s="17" t="s">
        <v>36</v>
      </c>
      <c r="E2102" s="17" t="s">
        <v>132</v>
      </c>
      <c r="F2102" s="31" t="str">
        <f>VLOOKUP(G2102,'Policy Type'!$A:$B,2,FALSE)</f>
        <v>Others</v>
      </c>
      <c r="G2102" s="17" t="s">
        <v>245</v>
      </c>
      <c r="H2102" s="32">
        <v>45299</v>
      </c>
      <c r="I2102" s="32">
        <v>45664</v>
      </c>
      <c r="J2102" s="34">
        <v>1566600</v>
      </c>
      <c r="K2102" s="34">
        <f t="shared" si="562"/>
        <v>281988</v>
      </c>
      <c r="L2102" s="34">
        <f t="shared" si="563"/>
        <v>1848588</v>
      </c>
      <c r="M2102" s="17">
        <f t="shared" ref="M2102:M2103" si="567">L2102*0.15</f>
        <v>277288.2</v>
      </c>
      <c r="N2102" s="17" t="s">
        <v>52</v>
      </c>
      <c r="O2102" s="35" t="s">
        <v>53</v>
      </c>
      <c r="P2102" s="36" t="str">
        <f t="shared" si="565"/>
        <v>Old Client</v>
      </c>
      <c r="Q2102" s="39" t="str">
        <f t="shared" si="4"/>
        <v>No</v>
      </c>
      <c r="R2102" s="40" t="str">
        <f t="shared" si="5"/>
        <v/>
      </c>
    </row>
    <row r="2103" ht="14.25" customHeight="1" spans="1:18">
      <c r="A2103" s="30" t="s">
        <v>2098</v>
      </c>
      <c r="B2103" s="17">
        <v>69</v>
      </c>
      <c r="C2103" s="17" t="s">
        <v>42</v>
      </c>
      <c r="D2103" s="17" t="s">
        <v>36</v>
      </c>
      <c r="E2103" s="17" t="s">
        <v>91</v>
      </c>
      <c r="F2103" s="31" t="str">
        <f>VLOOKUP(G2103,'Policy Type'!$A:$B,2,FALSE)</f>
        <v>Others</v>
      </c>
      <c r="G2103" s="17" t="s">
        <v>791</v>
      </c>
      <c r="H2103" s="32">
        <v>45303</v>
      </c>
      <c r="I2103" s="32">
        <v>45668</v>
      </c>
      <c r="J2103" s="34">
        <v>270300</v>
      </c>
      <c r="K2103" s="34">
        <f t="shared" si="562"/>
        <v>48654</v>
      </c>
      <c r="L2103" s="34">
        <f t="shared" si="563"/>
        <v>318954</v>
      </c>
      <c r="M2103" s="17">
        <f t="shared" si="567"/>
        <v>47843.1</v>
      </c>
      <c r="N2103" s="17" t="s">
        <v>39</v>
      </c>
      <c r="O2103" s="35" t="s">
        <v>53</v>
      </c>
      <c r="P2103" s="36" t="str">
        <f t="shared" si="565"/>
        <v>Old Client</v>
      </c>
      <c r="Q2103" s="39" t="str">
        <f t="shared" si="4"/>
        <v>Yes</v>
      </c>
      <c r="R2103" s="40" t="str">
        <f t="shared" si="5"/>
        <v>Cross-Sold</v>
      </c>
    </row>
    <row r="2104" ht="14.25" customHeight="1" spans="1:18">
      <c r="A2104" s="30" t="s">
        <v>2099</v>
      </c>
      <c r="B2104" s="17">
        <v>1248</v>
      </c>
      <c r="C2104" s="17" t="s">
        <v>42</v>
      </c>
      <c r="D2104" s="17" t="s">
        <v>36</v>
      </c>
      <c r="E2104" s="17" t="s">
        <v>37</v>
      </c>
      <c r="F2104" s="31" t="str">
        <f>VLOOKUP(G2104,'Policy Type'!$A:$B,2,FALSE)</f>
        <v>Liability</v>
      </c>
      <c r="G2104" s="17" t="s">
        <v>38</v>
      </c>
      <c r="H2104" s="32">
        <v>45299</v>
      </c>
      <c r="I2104" s="32">
        <v>45358</v>
      </c>
      <c r="J2104" s="34">
        <v>62900</v>
      </c>
      <c r="K2104" s="34">
        <f t="shared" si="562"/>
        <v>11322</v>
      </c>
      <c r="L2104" s="34">
        <f t="shared" si="563"/>
        <v>74222</v>
      </c>
      <c r="M2104" s="17">
        <f t="shared" ref="M2104:M2106" si="568">L2104*0.2</f>
        <v>14844.4</v>
      </c>
      <c r="N2104" s="17" t="s">
        <v>39</v>
      </c>
      <c r="O2104" s="35" t="s">
        <v>49</v>
      </c>
      <c r="P2104" s="36" t="str">
        <f t="shared" si="565"/>
        <v>Old Client</v>
      </c>
      <c r="Q2104" s="39" t="str">
        <f t="shared" si="4"/>
        <v>Yes</v>
      </c>
      <c r="R2104" s="40" t="str">
        <f t="shared" si="5"/>
        <v/>
      </c>
    </row>
    <row r="2105" ht="14.25" customHeight="1" spans="1:18">
      <c r="A2105" s="30" t="s">
        <v>2100</v>
      </c>
      <c r="B2105" s="17">
        <v>1451</v>
      </c>
      <c r="C2105" s="17" t="s">
        <v>42</v>
      </c>
      <c r="D2105" s="17" t="s">
        <v>36</v>
      </c>
      <c r="E2105" s="17" t="s">
        <v>37</v>
      </c>
      <c r="F2105" s="31" t="str">
        <f>VLOOKUP(G2105,'Policy Type'!$A:$B,2,FALSE)</f>
        <v>P&amp;C</v>
      </c>
      <c r="G2105" s="17" t="s">
        <v>48</v>
      </c>
      <c r="H2105" s="32">
        <v>45300</v>
      </c>
      <c r="I2105" s="32">
        <v>45665</v>
      </c>
      <c r="J2105" s="34">
        <v>2360000</v>
      </c>
      <c r="K2105" s="34">
        <f t="shared" si="562"/>
        <v>424800</v>
      </c>
      <c r="L2105" s="34">
        <f t="shared" si="563"/>
        <v>2784800</v>
      </c>
      <c r="M2105" s="17">
        <f t="shared" si="568"/>
        <v>556960</v>
      </c>
      <c r="N2105" s="17" t="s">
        <v>39</v>
      </c>
      <c r="O2105" s="35" t="s">
        <v>49</v>
      </c>
      <c r="P2105" s="36" t="str">
        <f t="shared" si="565"/>
        <v>Old Client</v>
      </c>
      <c r="Q2105" s="39" t="str">
        <f t="shared" si="4"/>
        <v>No</v>
      </c>
      <c r="R2105" s="40" t="str">
        <f t="shared" si="5"/>
        <v/>
      </c>
    </row>
    <row r="2106" ht="14.25" customHeight="1" spans="1:18">
      <c r="A2106" s="30" t="s">
        <v>2101</v>
      </c>
      <c r="B2106" s="17">
        <v>1133</v>
      </c>
      <c r="C2106" s="17" t="s">
        <v>35</v>
      </c>
      <c r="D2106" s="17" t="s">
        <v>36</v>
      </c>
      <c r="E2106" s="17" t="s">
        <v>37</v>
      </c>
      <c r="F2106" s="31" t="str">
        <f>VLOOKUP(G2106,'Policy Type'!$A:$B,2,FALSE)</f>
        <v>Liability</v>
      </c>
      <c r="G2106" s="17" t="s">
        <v>38</v>
      </c>
      <c r="H2106" s="32">
        <v>45300</v>
      </c>
      <c r="I2106" s="32">
        <v>45330</v>
      </c>
      <c r="J2106" s="34">
        <v>354700</v>
      </c>
      <c r="K2106" s="34">
        <f t="shared" si="562"/>
        <v>63846</v>
      </c>
      <c r="L2106" s="34">
        <f t="shared" si="563"/>
        <v>418546</v>
      </c>
      <c r="M2106" s="17">
        <f t="shared" si="568"/>
        <v>83709.2</v>
      </c>
      <c r="N2106" s="17" t="s">
        <v>39</v>
      </c>
      <c r="O2106" s="35" t="s">
        <v>49</v>
      </c>
      <c r="P2106" s="36" t="str">
        <f t="shared" si="565"/>
        <v>Old Client</v>
      </c>
      <c r="Q2106" s="39" t="str">
        <f t="shared" si="4"/>
        <v>Yes</v>
      </c>
      <c r="R2106" s="40" t="str">
        <f t="shared" si="5"/>
        <v/>
      </c>
    </row>
    <row r="2107" ht="14.25" customHeight="1" spans="1:18">
      <c r="A2107" s="30"/>
      <c r="B2107" s="17"/>
      <c r="C2107" s="17"/>
      <c r="D2107" s="17"/>
      <c r="E2107" s="17"/>
      <c r="F2107" s="31"/>
      <c r="G2107" s="17"/>
      <c r="H2107" s="32"/>
      <c r="I2107" s="32"/>
      <c r="J2107" s="34"/>
      <c r="K2107" s="34"/>
      <c r="L2107" s="17"/>
      <c r="M2107" s="17"/>
      <c r="N2107" s="17" t="s">
        <v>39</v>
      </c>
      <c r="O2107" s="35" t="s">
        <v>277</v>
      </c>
      <c r="P2107" s="36"/>
      <c r="Q2107" s="39" t="str">
        <f t="shared" si="4"/>
        <v>No</v>
      </c>
      <c r="R2107" s="40" t="str">
        <f t="shared" si="5"/>
        <v/>
      </c>
    </row>
    <row r="2108" ht="14.25" customHeight="1" spans="1:18">
      <c r="A2108" s="30" t="s">
        <v>2102</v>
      </c>
      <c r="B2108" s="17">
        <v>1452</v>
      </c>
      <c r="C2108" s="17" t="s">
        <v>46</v>
      </c>
      <c r="D2108" s="17" t="s">
        <v>88</v>
      </c>
      <c r="E2108" s="17" t="s">
        <v>43</v>
      </c>
      <c r="F2108" s="31" t="str">
        <f>VLOOKUP(G2108,'Policy Type'!$A:$B,2,FALSE)</f>
        <v>Others</v>
      </c>
      <c r="G2108" s="17" t="s">
        <v>156</v>
      </c>
      <c r="H2108" s="32">
        <v>45300</v>
      </c>
      <c r="I2108" s="32">
        <v>45665</v>
      </c>
      <c r="J2108" s="34">
        <v>39100</v>
      </c>
      <c r="K2108" s="34">
        <f t="shared" ref="K2108:K2118" si="569">J2108*0.18</f>
        <v>7038</v>
      </c>
      <c r="L2108" s="34">
        <f t="shared" ref="L2108:L2118" si="570">J2108+K2108</f>
        <v>46138</v>
      </c>
      <c r="M2108" s="17">
        <f>L2108*0.05</f>
        <v>2306.9</v>
      </c>
      <c r="N2108" s="17" t="s">
        <v>52</v>
      </c>
      <c r="O2108" s="35" t="s">
        <v>53</v>
      </c>
      <c r="P2108" s="36" t="str">
        <f t="shared" ref="P2108:P2118" si="571">IF(COUNTIF(B:B,B2108)=1,"New Client","Old Client")</f>
        <v>Old Client</v>
      </c>
      <c r="Q2108" s="39" t="str">
        <f t="shared" si="4"/>
        <v>Yes</v>
      </c>
      <c r="R2108" s="40" t="str">
        <f t="shared" si="5"/>
        <v>Cross-Sold</v>
      </c>
    </row>
    <row r="2109" ht="14.25" customHeight="1" spans="1:18">
      <c r="A2109" s="30" t="s">
        <v>2103</v>
      </c>
      <c r="B2109" s="17">
        <v>860</v>
      </c>
      <c r="C2109" s="17" t="s">
        <v>42</v>
      </c>
      <c r="D2109" s="17" t="s">
        <v>36</v>
      </c>
      <c r="E2109" s="17" t="s">
        <v>780</v>
      </c>
      <c r="F2109" s="31" t="str">
        <f>VLOOKUP(G2109,'Policy Type'!$A:$B,2,FALSE)</f>
        <v>Others</v>
      </c>
      <c r="G2109" s="17" t="s">
        <v>135</v>
      </c>
      <c r="H2109" s="32">
        <v>45300</v>
      </c>
      <c r="I2109" s="32">
        <v>45665</v>
      </c>
      <c r="J2109" s="34">
        <v>692100</v>
      </c>
      <c r="K2109" s="34">
        <f t="shared" si="569"/>
        <v>124578</v>
      </c>
      <c r="L2109" s="34">
        <f t="shared" si="570"/>
        <v>816678</v>
      </c>
      <c r="M2109" s="17">
        <f t="shared" ref="M2109:M2110" si="572">L2109*0.15</f>
        <v>122501.7</v>
      </c>
      <c r="N2109" s="17" t="s">
        <v>39</v>
      </c>
      <c r="O2109" s="35" t="s">
        <v>49</v>
      </c>
      <c r="P2109" s="36" t="str">
        <f t="shared" si="571"/>
        <v>Old Client</v>
      </c>
      <c r="Q2109" s="39" t="str">
        <f t="shared" si="4"/>
        <v>Yes</v>
      </c>
      <c r="R2109" s="40" t="str">
        <f t="shared" si="5"/>
        <v>Cross-Sold</v>
      </c>
    </row>
    <row r="2110" ht="14.25" customHeight="1" spans="1:18">
      <c r="A2110" s="30" t="s">
        <v>2104</v>
      </c>
      <c r="B2110" s="17">
        <v>1372</v>
      </c>
      <c r="C2110" s="17" t="s">
        <v>42</v>
      </c>
      <c r="D2110" s="17" t="s">
        <v>36</v>
      </c>
      <c r="E2110" s="17" t="s">
        <v>91</v>
      </c>
      <c r="F2110" s="31" t="str">
        <f>VLOOKUP(G2110,'Policy Type'!$A:$B,2,FALSE)</f>
        <v>Others</v>
      </c>
      <c r="G2110" s="17" t="s">
        <v>135</v>
      </c>
      <c r="H2110" s="32">
        <v>45301</v>
      </c>
      <c r="I2110" s="32">
        <v>45666</v>
      </c>
      <c r="J2110" s="34">
        <v>1840200</v>
      </c>
      <c r="K2110" s="34">
        <f t="shared" si="569"/>
        <v>331236</v>
      </c>
      <c r="L2110" s="34">
        <f t="shared" si="570"/>
        <v>2171436</v>
      </c>
      <c r="M2110" s="17">
        <f t="shared" si="572"/>
        <v>325715.4</v>
      </c>
      <c r="N2110" s="17" t="s">
        <v>39</v>
      </c>
      <c r="O2110" s="35" t="s">
        <v>53</v>
      </c>
      <c r="P2110" s="36" t="str">
        <f t="shared" si="571"/>
        <v>Old Client</v>
      </c>
      <c r="Q2110" s="39" t="str">
        <f t="shared" si="4"/>
        <v>No</v>
      </c>
      <c r="R2110" s="40" t="str">
        <f t="shared" si="5"/>
        <v/>
      </c>
    </row>
    <row r="2111" ht="14.25" customHeight="1" spans="1:18">
      <c r="A2111" s="30" t="s">
        <v>2105</v>
      </c>
      <c r="B2111" s="17">
        <v>1453</v>
      </c>
      <c r="C2111" s="17" t="s">
        <v>35</v>
      </c>
      <c r="D2111" s="17" t="s">
        <v>36</v>
      </c>
      <c r="E2111" s="17" t="s">
        <v>43</v>
      </c>
      <c r="F2111" s="31" t="str">
        <f>VLOOKUP(G2111,'Policy Type'!$A:$B,2,FALSE)</f>
        <v>P&amp;C</v>
      </c>
      <c r="G2111" s="17" t="s">
        <v>72</v>
      </c>
      <c r="H2111" s="32">
        <v>45312</v>
      </c>
      <c r="I2111" s="32">
        <v>45677</v>
      </c>
      <c r="J2111" s="34">
        <v>21600</v>
      </c>
      <c r="K2111" s="34">
        <f t="shared" si="569"/>
        <v>3888</v>
      </c>
      <c r="L2111" s="34">
        <f t="shared" si="570"/>
        <v>25488</v>
      </c>
      <c r="M2111" s="17">
        <f>L2111*0.2</f>
        <v>5097.6</v>
      </c>
      <c r="N2111" s="17" t="s">
        <v>52</v>
      </c>
      <c r="O2111" s="35" t="s">
        <v>53</v>
      </c>
      <c r="P2111" s="36" t="str">
        <f t="shared" si="571"/>
        <v>New Client</v>
      </c>
      <c r="Q2111" s="39" t="str">
        <f t="shared" si="4"/>
        <v>No</v>
      </c>
      <c r="R2111" s="40" t="str">
        <f t="shared" si="5"/>
        <v/>
      </c>
    </row>
    <row r="2112" ht="14.25" customHeight="1" spans="1:18">
      <c r="A2112" s="30" t="s">
        <v>2106</v>
      </c>
      <c r="B2112" s="17">
        <v>117</v>
      </c>
      <c r="C2112" s="17" t="s">
        <v>57</v>
      </c>
      <c r="D2112" s="17" t="s">
        <v>36</v>
      </c>
      <c r="E2112" s="17" t="s">
        <v>132</v>
      </c>
      <c r="F2112" s="31" t="str">
        <f>VLOOKUP(G2112,'Policy Type'!$A:$B,2,FALSE)</f>
        <v>Others</v>
      </c>
      <c r="G2112" s="17" t="s">
        <v>154</v>
      </c>
      <c r="H2112" s="32">
        <v>45319</v>
      </c>
      <c r="I2112" s="32">
        <v>45684</v>
      </c>
      <c r="J2112" s="34">
        <v>1532100</v>
      </c>
      <c r="K2112" s="34">
        <f t="shared" si="569"/>
        <v>275778</v>
      </c>
      <c r="L2112" s="34">
        <f t="shared" si="570"/>
        <v>1807878</v>
      </c>
      <c r="M2112" s="17">
        <f>L2112*0.15</f>
        <v>271181.7</v>
      </c>
      <c r="N2112" s="17" t="s">
        <v>52</v>
      </c>
      <c r="O2112" s="35" t="s">
        <v>53</v>
      </c>
      <c r="P2112" s="36" t="str">
        <f t="shared" si="571"/>
        <v>Old Client</v>
      </c>
      <c r="Q2112" s="39" t="str">
        <f t="shared" si="4"/>
        <v>Yes</v>
      </c>
      <c r="R2112" s="40" t="str">
        <f t="shared" si="5"/>
        <v>Cross-Sold</v>
      </c>
    </row>
    <row r="2113" ht="14.25" customHeight="1" spans="1:18">
      <c r="A2113" s="30" t="s">
        <v>2107</v>
      </c>
      <c r="B2113" s="17">
        <v>531</v>
      </c>
      <c r="C2113" s="17" t="s">
        <v>46</v>
      </c>
      <c r="D2113" s="17" t="s">
        <v>47</v>
      </c>
      <c r="E2113" s="17" t="s">
        <v>1632</v>
      </c>
      <c r="F2113" s="31" t="str">
        <f>VLOOKUP(G2113,'Policy Type'!$A:$B,2,FALSE)</f>
        <v>Liability</v>
      </c>
      <c r="G2113" s="17" t="s">
        <v>536</v>
      </c>
      <c r="H2113" s="32">
        <v>45300</v>
      </c>
      <c r="I2113" s="32">
        <v>45504</v>
      </c>
      <c r="J2113" s="34">
        <v>569900</v>
      </c>
      <c r="K2113" s="34">
        <f t="shared" si="569"/>
        <v>102582</v>
      </c>
      <c r="L2113" s="34">
        <f t="shared" si="570"/>
        <v>672482</v>
      </c>
      <c r="M2113" s="17">
        <f>L2113*0.05</f>
        <v>33624.1</v>
      </c>
      <c r="N2113" s="17" t="s">
        <v>39</v>
      </c>
      <c r="O2113" s="35" t="s">
        <v>49</v>
      </c>
      <c r="P2113" s="36" t="str">
        <f t="shared" si="571"/>
        <v>Old Client</v>
      </c>
      <c r="Q2113" s="39" t="str">
        <f t="shared" si="4"/>
        <v>Yes</v>
      </c>
      <c r="R2113" s="40" t="str">
        <f t="shared" si="5"/>
        <v/>
      </c>
    </row>
    <row r="2114" ht="14.25" customHeight="1" spans="1:18">
      <c r="A2114" s="30" t="s">
        <v>2108</v>
      </c>
      <c r="B2114" s="17">
        <v>596</v>
      </c>
      <c r="C2114" s="17" t="s">
        <v>57</v>
      </c>
      <c r="D2114" s="17" t="s">
        <v>36</v>
      </c>
      <c r="E2114" s="17" t="s">
        <v>1632</v>
      </c>
      <c r="F2114" s="31" t="str">
        <f>VLOOKUP(G2114,'Policy Type'!$A:$B,2,FALSE)</f>
        <v>Liability</v>
      </c>
      <c r="G2114" s="17" t="s">
        <v>536</v>
      </c>
      <c r="H2114" s="32">
        <v>45300</v>
      </c>
      <c r="I2114" s="32">
        <v>45665</v>
      </c>
      <c r="J2114" s="34">
        <v>153300</v>
      </c>
      <c r="K2114" s="34">
        <f t="shared" si="569"/>
        <v>27594</v>
      </c>
      <c r="L2114" s="34">
        <f t="shared" si="570"/>
        <v>180894</v>
      </c>
      <c r="M2114" s="17">
        <f t="shared" ref="M2114:M2116" si="573">L2114*0.2</f>
        <v>36178.8</v>
      </c>
      <c r="N2114" s="17" t="s">
        <v>39</v>
      </c>
      <c r="O2114" s="35" t="s">
        <v>49</v>
      </c>
      <c r="P2114" s="36" t="str">
        <f t="shared" si="571"/>
        <v>Old Client</v>
      </c>
      <c r="Q2114" s="39" t="str">
        <f t="shared" si="4"/>
        <v>Yes</v>
      </c>
      <c r="R2114" s="40" t="str">
        <f t="shared" si="5"/>
        <v/>
      </c>
    </row>
    <row r="2115" ht="14.25" customHeight="1" spans="1:18">
      <c r="A2115" s="30" t="s">
        <v>2109</v>
      </c>
      <c r="B2115" s="17">
        <v>1454</v>
      </c>
      <c r="C2115" s="17" t="s">
        <v>57</v>
      </c>
      <c r="D2115" s="17" t="s">
        <v>36</v>
      </c>
      <c r="E2115" s="17" t="s">
        <v>37</v>
      </c>
      <c r="F2115" s="31" t="str">
        <f>VLOOKUP(G2115,'Policy Type'!$A:$B,2,FALSE)</f>
        <v>P&amp;C</v>
      </c>
      <c r="G2115" s="17" t="s">
        <v>68</v>
      </c>
      <c r="H2115" s="32">
        <v>45300</v>
      </c>
      <c r="I2115" s="32">
        <v>45665</v>
      </c>
      <c r="J2115" s="34">
        <v>656316</v>
      </c>
      <c r="K2115" s="34">
        <f t="shared" si="569"/>
        <v>118136.88</v>
      </c>
      <c r="L2115" s="34">
        <f t="shared" si="570"/>
        <v>774452.88</v>
      </c>
      <c r="M2115" s="17">
        <f t="shared" si="573"/>
        <v>154890.576</v>
      </c>
      <c r="N2115" s="17" t="s">
        <v>52</v>
      </c>
      <c r="O2115" s="35" t="s">
        <v>53</v>
      </c>
      <c r="P2115" s="36" t="str">
        <f t="shared" si="571"/>
        <v>Old Client</v>
      </c>
      <c r="Q2115" s="39" t="str">
        <f t="shared" si="4"/>
        <v>Yes</v>
      </c>
      <c r="R2115" s="40" t="str">
        <f t="shared" si="5"/>
        <v>Cross-Sold</v>
      </c>
    </row>
    <row r="2116" ht="14.25" customHeight="1" spans="1:18">
      <c r="A2116" s="30" t="s">
        <v>2110</v>
      </c>
      <c r="B2116" s="17">
        <v>1454</v>
      </c>
      <c r="C2116" s="17" t="s">
        <v>35</v>
      </c>
      <c r="D2116" s="17" t="s">
        <v>36</v>
      </c>
      <c r="E2116" s="17" t="s">
        <v>78</v>
      </c>
      <c r="F2116" s="31" t="str">
        <f>VLOOKUP(G2116,'Policy Type'!$A:$B,2,FALSE)</f>
        <v>Liability</v>
      </c>
      <c r="G2116" s="17" t="s">
        <v>94</v>
      </c>
      <c r="H2116" s="32">
        <v>45300</v>
      </c>
      <c r="I2116" s="32">
        <v>45665</v>
      </c>
      <c r="J2116" s="34">
        <v>690418</v>
      </c>
      <c r="K2116" s="34">
        <f t="shared" si="569"/>
        <v>124275.24</v>
      </c>
      <c r="L2116" s="34">
        <f t="shared" si="570"/>
        <v>814693.24</v>
      </c>
      <c r="M2116" s="17">
        <f t="shared" si="573"/>
        <v>162938.648</v>
      </c>
      <c r="N2116" s="17" t="s">
        <v>39</v>
      </c>
      <c r="O2116" s="35" t="s">
        <v>49</v>
      </c>
      <c r="P2116" s="36" t="str">
        <f t="shared" si="571"/>
        <v>Old Client</v>
      </c>
      <c r="Q2116" s="39" t="str">
        <f t="shared" si="4"/>
        <v>Yes</v>
      </c>
      <c r="R2116" s="40" t="str">
        <f t="shared" si="5"/>
        <v/>
      </c>
    </row>
    <row r="2117" ht="14.25" customHeight="1" spans="1:18">
      <c r="A2117" s="30" t="s">
        <v>2111</v>
      </c>
      <c r="B2117" s="17">
        <v>1455</v>
      </c>
      <c r="C2117" s="17" t="s">
        <v>42</v>
      </c>
      <c r="D2117" s="17" t="s">
        <v>36</v>
      </c>
      <c r="E2117" s="17" t="s">
        <v>43</v>
      </c>
      <c r="F2117" s="31" t="str">
        <f>VLOOKUP(G2117,'Policy Type'!$A:$B,2,FALSE)</f>
        <v>Others</v>
      </c>
      <c r="G2117" s="17" t="s">
        <v>168</v>
      </c>
      <c r="H2117" s="32">
        <v>45302</v>
      </c>
      <c r="I2117" s="32">
        <v>45667</v>
      </c>
      <c r="J2117" s="34">
        <v>395800</v>
      </c>
      <c r="K2117" s="34">
        <f t="shared" si="569"/>
        <v>71244</v>
      </c>
      <c r="L2117" s="34">
        <f t="shared" si="570"/>
        <v>467044</v>
      </c>
      <c r="M2117" s="17">
        <f>L2117*0.15</f>
        <v>70056.6</v>
      </c>
      <c r="N2117" s="17" t="s">
        <v>52</v>
      </c>
      <c r="O2117" s="35" t="s">
        <v>53</v>
      </c>
      <c r="P2117" s="36" t="str">
        <f t="shared" si="571"/>
        <v>Old Client</v>
      </c>
      <c r="Q2117" s="39" t="str">
        <f t="shared" si="4"/>
        <v>No</v>
      </c>
      <c r="R2117" s="40" t="str">
        <f t="shared" si="5"/>
        <v/>
      </c>
    </row>
    <row r="2118" ht="14.25" customHeight="1" spans="1:18">
      <c r="A2118" s="30" t="s">
        <v>2112</v>
      </c>
      <c r="B2118" s="17">
        <v>1456</v>
      </c>
      <c r="C2118" s="17" t="s">
        <v>46</v>
      </c>
      <c r="D2118" s="17" t="s">
        <v>66</v>
      </c>
      <c r="E2118" s="17" t="s">
        <v>37</v>
      </c>
      <c r="F2118" s="31" t="str">
        <f>VLOOKUP(G2118,'Policy Type'!$A:$B,2,FALSE)</f>
        <v>P&amp;C</v>
      </c>
      <c r="G2118" s="17" t="s">
        <v>68</v>
      </c>
      <c r="H2118" s="32">
        <v>45302</v>
      </c>
      <c r="I2118" s="32">
        <v>45667</v>
      </c>
      <c r="J2118" s="34">
        <v>409932</v>
      </c>
      <c r="K2118" s="34">
        <f t="shared" si="569"/>
        <v>73787.76</v>
      </c>
      <c r="L2118" s="34">
        <f t="shared" si="570"/>
        <v>483719.76</v>
      </c>
      <c r="M2118" s="17">
        <f>L2118*0.05</f>
        <v>24185.988</v>
      </c>
      <c r="N2118" s="17" t="s">
        <v>52</v>
      </c>
      <c r="O2118" s="35" t="s">
        <v>53</v>
      </c>
      <c r="P2118" s="36" t="str">
        <f t="shared" si="571"/>
        <v>New Client</v>
      </c>
      <c r="Q2118" s="39" t="str">
        <f t="shared" si="4"/>
        <v>No</v>
      </c>
      <c r="R2118" s="40" t="str">
        <f t="shared" si="5"/>
        <v/>
      </c>
    </row>
    <row r="2119" ht="14.25" customHeight="1" spans="1:18">
      <c r="A2119" s="30"/>
      <c r="B2119" s="17"/>
      <c r="C2119" s="17"/>
      <c r="D2119" s="17"/>
      <c r="E2119" s="17"/>
      <c r="F2119" s="31"/>
      <c r="G2119" s="17"/>
      <c r="H2119" s="32"/>
      <c r="I2119" s="32"/>
      <c r="J2119" s="34"/>
      <c r="K2119" s="34"/>
      <c r="L2119" s="17"/>
      <c r="M2119" s="17"/>
      <c r="N2119" s="17" t="s">
        <v>39</v>
      </c>
      <c r="O2119" s="35" t="s">
        <v>277</v>
      </c>
      <c r="P2119" s="36"/>
      <c r="Q2119" s="39" t="str">
        <f t="shared" si="4"/>
        <v>No</v>
      </c>
      <c r="R2119" s="40" t="str">
        <f t="shared" si="5"/>
        <v/>
      </c>
    </row>
    <row r="2120" ht="14.25" customHeight="1" spans="1:18">
      <c r="A2120" s="30"/>
      <c r="B2120" s="17"/>
      <c r="C2120" s="17"/>
      <c r="D2120" s="17"/>
      <c r="E2120" s="17"/>
      <c r="F2120" s="31"/>
      <c r="G2120" s="17"/>
      <c r="H2120" s="32"/>
      <c r="I2120" s="32"/>
      <c r="J2120" s="34"/>
      <c r="K2120" s="34"/>
      <c r="L2120" s="17"/>
      <c r="M2120" s="17"/>
      <c r="N2120" s="17" t="s">
        <v>39</v>
      </c>
      <c r="O2120" s="35" t="s">
        <v>277</v>
      </c>
      <c r="P2120" s="36"/>
      <c r="Q2120" s="39" t="str">
        <f t="shared" si="4"/>
        <v>No</v>
      </c>
      <c r="R2120" s="40" t="str">
        <f t="shared" si="5"/>
        <v/>
      </c>
    </row>
    <row r="2121" ht="14.25" customHeight="1" spans="1:18">
      <c r="A2121" s="30"/>
      <c r="B2121" s="17"/>
      <c r="C2121" s="17"/>
      <c r="D2121" s="17"/>
      <c r="E2121" s="17"/>
      <c r="F2121" s="31"/>
      <c r="G2121" s="17"/>
      <c r="H2121" s="32"/>
      <c r="I2121" s="32"/>
      <c r="J2121" s="34"/>
      <c r="K2121" s="34"/>
      <c r="L2121" s="17"/>
      <c r="M2121" s="17"/>
      <c r="N2121" s="17" t="s">
        <v>39</v>
      </c>
      <c r="O2121" s="35" t="s">
        <v>277</v>
      </c>
      <c r="P2121" s="36"/>
      <c r="Q2121" s="39" t="str">
        <f t="shared" si="4"/>
        <v>No</v>
      </c>
      <c r="R2121" s="40" t="str">
        <f t="shared" si="5"/>
        <v/>
      </c>
    </row>
    <row r="2122" ht="14.25" customHeight="1" spans="1:18">
      <c r="A2122" s="30"/>
      <c r="B2122" s="17"/>
      <c r="C2122" s="17"/>
      <c r="D2122" s="17"/>
      <c r="E2122" s="17"/>
      <c r="F2122" s="31"/>
      <c r="G2122" s="17"/>
      <c r="H2122" s="32"/>
      <c r="I2122" s="32"/>
      <c r="J2122" s="34"/>
      <c r="K2122" s="34"/>
      <c r="L2122" s="17"/>
      <c r="M2122" s="17"/>
      <c r="N2122" s="17" t="s">
        <v>39</v>
      </c>
      <c r="O2122" s="35" t="s">
        <v>277</v>
      </c>
      <c r="P2122" s="36"/>
      <c r="Q2122" s="39" t="str">
        <f t="shared" si="4"/>
        <v>No</v>
      </c>
      <c r="R2122" s="40" t="str">
        <f t="shared" si="5"/>
        <v/>
      </c>
    </row>
    <row r="2123" ht="14.25" customHeight="1" spans="1:18">
      <c r="A2123" s="30"/>
      <c r="B2123" s="17"/>
      <c r="C2123" s="17"/>
      <c r="D2123" s="17"/>
      <c r="E2123" s="17"/>
      <c r="F2123" s="31"/>
      <c r="G2123" s="17"/>
      <c r="H2123" s="32"/>
      <c r="I2123" s="32"/>
      <c r="J2123" s="34"/>
      <c r="K2123" s="34"/>
      <c r="L2123" s="17"/>
      <c r="M2123" s="17"/>
      <c r="N2123" s="17" t="s">
        <v>39</v>
      </c>
      <c r="O2123" s="35" t="s">
        <v>277</v>
      </c>
      <c r="P2123" s="36"/>
      <c r="Q2123" s="39" t="str">
        <f t="shared" si="4"/>
        <v>No</v>
      </c>
      <c r="R2123" s="40" t="str">
        <f t="shared" si="5"/>
        <v/>
      </c>
    </row>
    <row r="2124" ht="14.25" customHeight="1" spans="1:18">
      <c r="A2124" s="30"/>
      <c r="B2124" s="17"/>
      <c r="C2124" s="17"/>
      <c r="D2124" s="17"/>
      <c r="E2124" s="17"/>
      <c r="F2124" s="31"/>
      <c r="G2124" s="17"/>
      <c r="H2124" s="32"/>
      <c r="I2124" s="32"/>
      <c r="J2124" s="34"/>
      <c r="K2124" s="34"/>
      <c r="L2124" s="17"/>
      <c r="M2124" s="17"/>
      <c r="N2124" s="17" t="s">
        <v>39</v>
      </c>
      <c r="O2124" s="35" t="s">
        <v>277</v>
      </c>
      <c r="P2124" s="36"/>
      <c r="Q2124" s="39" t="str">
        <f t="shared" si="4"/>
        <v>No</v>
      </c>
      <c r="R2124" s="40" t="str">
        <f t="shared" si="5"/>
        <v/>
      </c>
    </row>
    <row r="2125" ht="14.25" customHeight="1" spans="1:18">
      <c r="A2125" s="30" t="s">
        <v>2113</v>
      </c>
      <c r="B2125" s="17">
        <v>933</v>
      </c>
      <c r="C2125" s="17" t="s">
        <v>35</v>
      </c>
      <c r="D2125" s="17" t="s">
        <v>36</v>
      </c>
      <c r="E2125" s="17" t="s">
        <v>91</v>
      </c>
      <c r="F2125" s="31" t="str">
        <f>VLOOKUP(G2125,'Policy Type'!$A:$B,2,FALSE)</f>
        <v>Others</v>
      </c>
      <c r="G2125" s="17" t="s">
        <v>212</v>
      </c>
      <c r="H2125" s="32">
        <v>45300</v>
      </c>
      <c r="I2125" s="32">
        <v>45665</v>
      </c>
      <c r="J2125" s="34">
        <v>160000</v>
      </c>
      <c r="K2125" s="34">
        <f t="shared" ref="K2125:K2150" si="574">J2125*0.18</f>
        <v>28800</v>
      </c>
      <c r="L2125" s="34">
        <f t="shared" ref="L2125:L2150" si="575">J2125+K2125</f>
        <v>188800</v>
      </c>
      <c r="M2125" s="17">
        <f>L2125*0.15</f>
        <v>28320</v>
      </c>
      <c r="N2125" s="17" t="s">
        <v>52</v>
      </c>
      <c r="O2125" s="35" t="s">
        <v>49</v>
      </c>
      <c r="P2125" s="36" t="str">
        <f t="shared" ref="P2125:P2150" si="576">IF(COUNTIF(B:B,B2125)=1,"New Client","Old Client")</f>
        <v>Old Client</v>
      </c>
      <c r="Q2125" s="39" t="str">
        <f t="shared" si="4"/>
        <v>Yes</v>
      </c>
      <c r="R2125" s="40" t="str">
        <f t="shared" si="5"/>
        <v>Cross-Sold</v>
      </c>
    </row>
    <row r="2126" ht="14.25" customHeight="1" spans="1:18">
      <c r="A2126" s="30" t="s">
        <v>2114</v>
      </c>
      <c r="B2126" s="17">
        <v>933</v>
      </c>
      <c r="C2126" s="17" t="s">
        <v>46</v>
      </c>
      <c r="D2126" s="17" t="s">
        <v>76</v>
      </c>
      <c r="E2126" s="17" t="s">
        <v>37</v>
      </c>
      <c r="F2126" s="31" t="str">
        <f>VLOOKUP(G2126,'Policy Type'!$A:$B,2,FALSE)</f>
        <v>Liability</v>
      </c>
      <c r="G2126" s="17" t="s">
        <v>38</v>
      </c>
      <c r="H2126" s="32">
        <v>45297</v>
      </c>
      <c r="I2126" s="32">
        <v>45662</v>
      </c>
      <c r="J2126" s="34">
        <v>85100</v>
      </c>
      <c r="K2126" s="34">
        <f t="shared" si="574"/>
        <v>15318</v>
      </c>
      <c r="L2126" s="34">
        <f t="shared" si="575"/>
        <v>100418</v>
      </c>
      <c r="M2126" s="17">
        <f>L2126*0.05</f>
        <v>5020.9</v>
      </c>
      <c r="N2126" s="17" t="s">
        <v>39</v>
      </c>
      <c r="O2126" s="35" t="s">
        <v>49</v>
      </c>
      <c r="P2126" s="36" t="str">
        <f t="shared" si="576"/>
        <v>Old Client</v>
      </c>
      <c r="Q2126" s="39" t="str">
        <f t="shared" si="4"/>
        <v>Yes</v>
      </c>
      <c r="R2126" s="40" t="str">
        <f t="shared" si="5"/>
        <v/>
      </c>
    </row>
    <row r="2127" ht="14.25" customHeight="1" spans="1:18">
      <c r="A2127" s="30" t="s">
        <v>2115</v>
      </c>
      <c r="B2127" s="17">
        <v>1459</v>
      </c>
      <c r="C2127" s="17" t="s">
        <v>57</v>
      </c>
      <c r="D2127" s="17" t="s">
        <v>36</v>
      </c>
      <c r="E2127" s="17" t="s">
        <v>43</v>
      </c>
      <c r="F2127" s="31" t="str">
        <f>VLOOKUP(G2127,'Policy Type'!$A:$B,2,FALSE)</f>
        <v>P&amp;C</v>
      </c>
      <c r="G2127" s="17" t="s">
        <v>55</v>
      </c>
      <c r="H2127" s="32">
        <v>45304</v>
      </c>
      <c r="I2127" s="32">
        <v>45669</v>
      </c>
      <c r="J2127" s="34">
        <v>144700</v>
      </c>
      <c r="K2127" s="34">
        <f t="shared" si="574"/>
        <v>26046</v>
      </c>
      <c r="L2127" s="34">
        <f t="shared" si="575"/>
        <v>170746</v>
      </c>
      <c r="M2127" s="17">
        <f>L2127*0.2</f>
        <v>34149.2</v>
      </c>
      <c r="N2127" s="17" t="s">
        <v>52</v>
      </c>
      <c r="O2127" s="35" t="s">
        <v>53</v>
      </c>
      <c r="P2127" s="36" t="str">
        <f t="shared" si="576"/>
        <v>New Client</v>
      </c>
      <c r="Q2127" s="39" t="str">
        <f t="shared" si="4"/>
        <v>No</v>
      </c>
      <c r="R2127" s="40" t="str">
        <f t="shared" si="5"/>
        <v/>
      </c>
    </row>
    <row r="2128" ht="14.25" customHeight="1" spans="1:18">
      <c r="A2128" s="30" t="s">
        <v>2116</v>
      </c>
      <c r="B2128" s="17">
        <v>1460</v>
      </c>
      <c r="C2128" s="17" t="s">
        <v>35</v>
      </c>
      <c r="D2128" s="17" t="s">
        <v>36</v>
      </c>
      <c r="E2128" s="17" t="s">
        <v>43</v>
      </c>
      <c r="F2128" s="31" t="str">
        <f>VLOOKUP(G2128,'Policy Type'!$A:$B,2,FALSE)</f>
        <v>Others</v>
      </c>
      <c r="G2128" s="17" t="s">
        <v>212</v>
      </c>
      <c r="H2128" s="32">
        <v>45315</v>
      </c>
      <c r="I2128" s="32">
        <v>45680</v>
      </c>
      <c r="J2128" s="34">
        <v>154900</v>
      </c>
      <c r="K2128" s="34">
        <f t="shared" si="574"/>
        <v>27882</v>
      </c>
      <c r="L2128" s="34">
        <f t="shared" si="575"/>
        <v>182782</v>
      </c>
      <c r="M2128" s="17">
        <f t="shared" ref="M2128:M2129" si="577">L2128*0.15</f>
        <v>27417.3</v>
      </c>
      <c r="N2128" s="17" t="s">
        <v>39</v>
      </c>
      <c r="O2128" s="35" t="s">
        <v>49</v>
      </c>
      <c r="P2128" s="36" t="str">
        <f t="shared" si="576"/>
        <v>Old Client</v>
      </c>
      <c r="Q2128" s="39" t="str">
        <f t="shared" si="4"/>
        <v>Yes</v>
      </c>
      <c r="R2128" s="40" t="str">
        <f t="shared" si="5"/>
        <v>Cross-Sold</v>
      </c>
    </row>
    <row r="2129" ht="14.25" customHeight="1" spans="1:18">
      <c r="A2129" s="30" t="s">
        <v>2117</v>
      </c>
      <c r="B2129" s="17">
        <v>1461</v>
      </c>
      <c r="C2129" s="17" t="s">
        <v>57</v>
      </c>
      <c r="D2129" s="17" t="s">
        <v>36</v>
      </c>
      <c r="E2129" s="17" t="s">
        <v>43</v>
      </c>
      <c r="F2129" s="31" t="str">
        <f>VLOOKUP(G2129,'Policy Type'!$A:$B,2,FALSE)</f>
        <v>Others</v>
      </c>
      <c r="G2129" s="17" t="s">
        <v>212</v>
      </c>
      <c r="H2129" s="32">
        <v>45315</v>
      </c>
      <c r="I2129" s="32">
        <v>45680</v>
      </c>
      <c r="J2129" s="34">
        <v>1211400</v>
      </c>
      <c r="K2129" s="34">
        <f t="shared" si="574"/>
        <v>218052</v>
      </c>
      <c r="L2129" s="34">
        <f t="shared" si="575"/>
        <v>1429452</v>
      </c>
      <c r="M2129" s="17">
        <f t="shared" si="577"/>
        <v>214417.8</v>
      </c>
      <c r="N2129" s="17" t="s">
        <v>39</v>
      </c>
      <c r="O2129" s="35" t="s">
        <v>49</v>
      </c>
      <c r="P2129" s="36" t="str">
        <f t="shared" si="576"/>
        <v>Old Client</v>
      </c>
      <c r="Q2129" s="39" t="str">
        <f t="shared" si="4"/>
        <v>Yes</v>
      </c>
      <c r="R2129" s="40" t="str">
        <f t="shared" si="5"/>
        <v>Cross-Sold</v>
      </c>
    </row>
    <row r="2130" ht="14.25" customHeight="1" spans="1:18">
      <c r="A2130" s="30" t="s">
        <v>2118</v>
      </c>
      <c r="B2130" s="17">
        <v>1462</v>
      </c>
      <c r="C2130" s="17" t="s">
        <v>42</v>
      </c>
      <c r="D2130" s="17" t="s">
        <v>36</v>
      </c>
      <c r="E2130" s="17" t="s">
        <v>37</v>
      </c>
      <c r="F2130" s="31" t="str">
        <f>VLOOKUP(G2130,'Policy Type'!$A:$B,2,FALSE)</f>
        <v>Liability</v>
      </c>
      <c r="G2130" s="17" t="s">
        <v>38</v>
      </c>
      <c r="H2130" s="32">
        <v>45301</v>
      </c>
      <c r="I2130" s="32">
        <v>45360</v>
      </c>
      <c r="J2130" s="34">
        <v>163200</v>
      </c>
      <c r="K2130" s="34">
        <f t="shared" si="574"/>
        <v>29376</v>
      </c>
      <c r="L2130" s="34">
        <f t="shared" si="575"/>
        <v>192576</v>
      </c>
      <c r="M2130" s="17">
        <f>L2130*0.2</f>
        <v>38515.2</v>
      </c>
      <c r="N2130" s="17" t="s">
        <v>39</v>
      </c>
      <c r="O2130" s="35" t="s">
        <v>49</v>
      </c>
      <c r="P2130" s="36" t="str">
        <f t="shared" si="576"/>
        <v>Old Client</v>
      </c>
      <c r="Q2130" s="39" t="str">
        <f t="shared" si="4"/>
        <v>Yes</v>
      </c>
      <c r="R2130" s="40" t="str">
        <f t="shared" si="5"/>
        <v/>
      </c>
    </row>
    <row r="2131" ht="14.25" customHeight="1" spans="1:18">
      <c r="A2131" s="30" t="s">
        <v>2119</v>
      </c>
      <c r="B2131" s="17">
        <v>1462</v>
      </c>
      <c r="C2131" s="17" t="s">
        <v>42</v>
      </c>
      <c r="D2131" s="17" t="s">
        <v>36</v>
      </c>
      <c r="E2131" s="17" t="s">
        <v>37</v>
      </c>
      <c r="F2131" s="31" t="str">
        <f>VLOOKUP(G2131,'Policy Type'!$A:$B,2,FALSE)</f>
        <v>Others</v>
      </c>
      <c r="G2131" s="17" t="s">
        <v>156</v>
      </c>
      <c r="H2131" s="32">
        <v>45314</v>
      </c>
      <c r="I2131" s="32">
        <v>45679</v>
      </c>
      <c r="J2131" s="34">
        <v>693000</v>
      </c>
      <c r="K2131" s="34">
        <f t="shared" si="574"/>
        <v>124740</v>
      </c>
      <c r="L2131" s="34">
        <f t="shared" si="575"/>
        <v>817740</v>
      </c>
      <c r="M2131" s="17">
        <f>L2131*0.15</f>
        <v>122661</v>
      </c>
      <c r="N2131" s="17" t="s">
        <v>52</v>
      </c>
      <c r="O2131" s="35" t="s">
        <v>53</v>
      </c>
      <c r="P2131" s="36" t="str">
        <f t="shared" si="576"/>
        <v>Old Client</v>
      </c>
      <c r="Q2131" s="39" t="str">
        <f t="shared" si="4"/>
        <v>Yes</v>
      </c>
      <c r="R2131" s="40" t="str">
        <f t="shared" si="5"/>
        <v>Cross-Sold</v>
      </c>
    </row>
    <row r="2132" ht="14.25" customHeight="1" spans="1:18">
      <c r="A2132" s="30" t="s">
        <v>2120</v>
      </c>
      <c r="B2132" s="17">
        <v>1463</v>
      </c>
      <c r="C2132" s="17" t="s">
        <v>46</v>
      </c>
      <c r="D2132" s="17" t="s">
        <v>76</v>
      </c>
      <c r="E2132" s="17" t="s">
        <v>37</v>
      </c>
      <c r="F2132" s="31" t="str">
        <f>VLOOKUP(G2132,'Policy Type'!$A:$B,2,FALSE)</f>
        <v>Others</v>
      </c>
      <c r="G2132" s="17" t="s">
        <v>152</v>
      </c>
      <c r="H2132" s="32">
        <v>45296</v>
      </c>
      <c r="I2132" s="32">
        <v>45661</v>
      </c>
      <c r="J2132" s="34">
        <v>1881000</v>
      </c>
      <c r="K2132" s="34">
        <f t="shared" si="574"/>
        <v>338580</v>
      </c>
      <c r="L2132" s="34">
        <f t="shared" si="575"/>
        <v>2219580</v>
      </c>
      <c r="M2132" s="17">
        <f>L2132*0.05</f>
        <v>110979</v>
      </c>
      <c r="N2132" s="17" t="s">
        <v>52</v>
      </c>
      <c r="O2132" s="35" t="s">
        <v>53</v>
      </c>
      <c r="P2132" s="36" t="str">
        <f t="shared" si="576"/>
        <v>Old Client</v>
      </c>
      <c r="Q2132" s="39" t="str">
        <f t="shared" si="4"/>
        <v>Yes</v>
      </c>
      <c r="R2132" s="40" t="str">
        <f t="shared" si="5"/>
        <v>Cross-Sold</v>
      </c>
    </row>
    <row r="2133" ht="14.25" customHeight="1" spans="1:18">
      <c r="A2133" s="30" t="s">
        <v>2121</v>
      </c>
      <c r="B2133" s="17">
        <v>1006</v>
      </c>
      <c r="C2133" s="17" t="s">
        <v>35</v>
      </c>
      <c r="D2133" s="17" t="s">
        <v>36</v>
      </c>
      <c r="E2133" s="17" t="s">
        <v>60</v>
      </c>
      <c r="F2133" s="31" t="str">
        <f>VLOOKUP(G2133,'Policy Type'!$A:$B,2,FALSE)</f>
        <v>Others</v>
      </c>
      <c r="G2133" s="17" t="s">
        <v>212</v>
      </c>
      <c r="H2133" s="32">
        <v>45305</v>
      </c>
      <c r="I2133" s="32">
        <v>45670</v>
      </c>
      <c r="J2133" s="34">
        <v>714800</v>
      </c>
      <c r="K2133" s="34">
        <f t="shared" si="574"/>
        <v>128664</v>
      </c>
      <c r="L2133" s="34">
        <f t="shared" si="575"/>
        <v>843464</v>
      </c>
      <c r="M2133" s="17">
        <f t="shared" ref="M2133:M2136" si="578">L2133*0.15</f>
        <v>126519.6</v>
      </c>
      <c r="N2133" s="17" t="s">
        <v>52</v>
      </c>
      <c r="O2133" s="35" t="s">
        <v>53</v>
      </c>
      <c r="P2133" s="36" t="str">
        <f t="shared" si="576"/>
        <v>Old Client</v>
      </c>
      <c r="Q2133" s="39" t="str">
        <f t="shared" si="4"/>
        <v>Yes</v>
      </c>
      <c r="R2133" s="40" t="str">
        <f t="shared" si="5"/>
        <v>Cross-Sold</v>
      </c>
    </row>
    <row r="2134" ht="14.25" customHeight="1" spans="1:18">
      <c r="A2134" s="30" t="s">
        <v>2122</v>
      </c>
      <c r="B2134" s="17">
        <v>1464</v>
      </c>
      <c r="C2134" s="17" t="s">
        <v>35</v>
      </c>
      <c r="D2134" s="17" t="s">
        <v>36</v>
      </c>
      <c r="E2134" s="17" t="s">
        <v>43</v>
      </c>
      <c r="F2134" s="31" t="str">
        <f>VLOOKUP(G2134,'Policy Type'!$A:$B,2,FALSE)</f>
        <v>Others</v>
      </c>
      <c r="G2134" s="17" t="s">
        <v>168</v>
      </c>
      <c r="H2134" s="32">
        <v>45303</v>
      </c>
      <c r="I2134" s="32">
        <v>45668</v>
      </c>
      <c r="J2134" s="34">
        <v>252500</v>
      </c>
      <c r="K2134" s="34">
        <f t="shared" si="574"/>
        <v>45450</v>
      </c>
      <c r="L2134" s="34">
        <f t="shared" si="575"/>
        <v>297950</v>
      </c>
      <c r="M2134" s="17">
        <f t="shared" si="578"/>
        <v>44692.5</v>
      </c>
      <c r="N2134" s="17" t="s">
        <v>52</v>
      </c>
      <c r="O2134" s="35" t="s">
        <v>53</v>
      </c>
      <c r="P2134" s="36" t="str">
        <f t="shared" si="576"/>
        <v>New Client</v>
      </c>
      <c r="Q2134" s="39" t="str">
        <f t="shared" si="4"/>
        <v>No</v>
      </c>
      <c r="R2134" s="40" t="str">
        <f t="shared" si="5"/>
        <v/>
      </c>
    </row>
    <row r="2135" ht="14.25" customHeight="1" spans="1:18">
      <c r="A2135" s="30" t="s">
        <v>2123</v>
      </c>
      <c r="B2135" s="17">
        <v>193</v>
      </c>
      <c r="C2135" s="17" t="s">
        <v>42</v>
      </c>
      <c r="D2135" s="17" t="s">
        <v>36</v>
      </c>
      <c r="E2135" s="17" t="s">
        <v>43</v>
      </c>
      <c r="F2135" s="31" t="str">
        <f>VLOOKUP(G2135,'Policy Type'!$A:$B,2,FALSE)</f>
        <v>Others</v>
      </c>
      <c r="G2135" s="17" t="s">
        <v>168</v>
      </c>
      <c r="H2135" s="32">
        <v>45307</v>
      </c>
      <c r="I2135" s="32">
        <v>45672</v>
      </c>
      <c r="J2135" s="34">
        <v>165800</v>
      </c>
      <c r="K2135" s="34">
        <f t="shared" si="574"/>
        <v>29844</v>
      </c>
      <c r="L2135" s="34">
        <f t="shared" si="575"/>
        <v>195644</v>
      </c>
      <c r="M2135" s="17">
        <f t="shared" si="578"/>
        <v>29346.6</v>
      </c>
      <c r="N2135" s="17" t="s">
        <v>52</v>
      </c>
      <c r="O2135" s="35" t="s">
        <v>53</v>
      </c>
      <c r="P2135" s="36" t="str">
        <f t="shared" si="576"/>
        <v>Old Client</v>
      </c>
      <c r="Q2135" s="39" t="str">
        <f t="shared" si="4"/>
        <v>No</v>
      </c>
      <c r="R2135" s="40" t="str">
        <f t="shared" si="5"/>
        <v/>
      </c>
    </row>
    <row r="2136" ht="14.25" customHeight="1" spans="1:18">
      <c r="A2136" s="30" t="s">
        <v>2124</v>
      </c>
      <c r="B2136" s="17">
        <v>1466</v>
      </c>
      <c r="C2136" s="17" t="s">
        <v>42</v>
      </c>
      <c r="D2136" s="17" t="s">
        <v>36</v>
      </c>
      <c r="E2136" s="17" t="s">
        <v>84</v>
      </c>
      <c r="F2136" s="31" t="str">
        <f>VLOOKUP(G2136,'Policy Type'!$A:$B,2,FALSE)</f>
        <v>Others</v>
      </c>
      <c r="G2136" s="17" t="s">
        <v>791</v>
      </c>
      <c r="H2136" s="32">
        <v>45301</v>
      </c>
      <c r="I2136" s="32">
        <v>45666</v>
      </c>
      <c r="J2136" s="34">
        <v>1288900</v>
      </c>
      <c r="K2136" s="34">
        <f t="shared" si="574"/>
        <v>232002</v>
      </c>
      <c r="L2136" s="34">
        <f t="shared" si="575"/>
        <v>1520902</v>
      </c>
      <c r="M2136" s="17">
        <f t="shared" si="578"/>
        <v>228135.3</v>
      </c>
      <c r="N2136" s="17" t="s">
        <v>39</v>
      </c>
      <c r="O2136" s="35" t="s">
        <v>49</v>
      </c>
      <c r="P2136" s="36" t="str">
        <f t="shared" si="576"/>
        <v>Old Client</v>
      </c>
      <c r="Q2136" s="39" t="str">
        <f t="shared" si="4"/>
        <v>Yes</v>
      </c>
      <c r="R2136" s="40" t="str">
        <f t="shared" si="5"/>
        <v>Cross-Sold</v>
      </c>
    </row>
    <row r="2137" ht="14.25" customHeight="1" spans="1:18">
      <c r="A2137" s="30" t="s">
        <v>2125</v>
      </c>
      <c r="B2137" s="17">
        <v>1466</v>
      </c>
      <c r="C2137" s="17" t="s">
        <v>46</v>
      </c>
      <c r="D2137" s="17" t="s">
        <v>88</v>
      </c>
      <c r="E2137" s="17" t="s">
        <v>37</v>
      </c>
      <c r="F2137" s="31" t="str">
        <f>VLOOKUP(G2137,'Policy Type'!$A:$B,2,FALSE)</f>
        <v>Liability</v>
      </c>
      <c r="G2137" s="17" t="s">
        <v>38</v>
      </c>
      <c r="H2137" s="32">
        <v>45299</v>
      </c>
      <c r="I2137" s="32">
        <v>45664</v>
      </c>
      <c r="J2137" s="34">
        <v>296800</v>
      </c>
      <c r="K2137" s="34">
        <f t="shared" si="574"/>
        <v>53424</v>
      </c>
      <c r="L2137" s="34">
        <f t="shared" si="575"/>
        <v>350224</v>
      </c>
      <c r="M2137" s="17">
        <f t="shared" ref="M2137:M2138" si="579">L2137*0.05</f>
        <v>17511.2</v>
      </c>
      <c r="N2137" s="17" t="s">
        <v>39</v>
      </c>
      <c r="O2137" s="35" t="s">
        <v>49</v>
      </c>
      <c r="P2137" s="36" t="str">
        <f t="shared" si="576"/>
        <v>Old Client</v>
      </c>
      <c r="Q2137" s="39" t="str">
        <f t="shared" si="4"/>
        <v>Yes</v>
      </c>
      <c r="R2137" s="40" t="str">
        <f t="shared" si="5"/>
        <v/>
      </c>
    </row>
    <row r="2138" ht="14.25" customHeight="1" spans="1:18">
      <c r="A2138" s="30" t="s">
        <v>2126</v>
      </c>
      <c r="B2138" s="17">
        <v>1467</v>
      </c>
      <c r="C2138" s="17" t="s">
        <v>46</v>
      </c>
      <c r="D2138" s="17" t="s">
        <v>76</v>
      </c>
      <c r="E2138" s="17" t="s">
        <v>43</v>
      </c>
      <c r="F2138" s="31" t="str">
        <f>VLOOKUP(G2138,'Policy Type'!$A:$B,2,FALSE)</f>
        <v>Liability</v>
      </c>
      <c r="G2138" s="17" t="s">
        <v>86</v>
      </c>
      <c r="H2138" s="32">
        <v>45301</v>
      </c>
      <c r="I2138" s="32">
        <v>45666</v>
      </c>
      <c r="J2138" s="34">
        <v>5757000</v>
      </c>
      <c r="K2138" s="34">
        <f t="shared" si="574"/>
        <v>1036260</v>
      </c>
      <c r="L2138" s="34">
        <f t="shared" si="575"/>
        <v>6793260</v>
      </c>
      <c r="M2138" s="17">
        <f t="shared" si="579"/>
        <v>339663</v>
      </c>
      <c r="N2138" s="17" t="s">
        <v>39</v>
      </c>
      <c r="O2138" s="35" t="s">
        <v>53</v>
      </c>
      <c r="P2138" s="36" t="str">
        <f t="shared" si="576"/>
        <v>New Client</v>
      </c>
      <c r="Q2138" s="39" t="str">
        <f t="shared" si="4"/>
        <v>Yes</v>
      </c>
      <c r="R2138" s="40" t="str">
        <f t="shared" si="5"/>
        <v/>
      </c>
    </row>
    <row r="2139" ht="14.25" customHeight="1" spans="1:18">
      <c r="A2139" s="30" t="s">
        <v>2127</v>
      </c>
      <c r="B2139" s="17">
        <v>1468</v>
      </c>
      <c r="C2139" s="17" t="s">
        <v>35</v>
      </c>
      <c r="D2139" s="17" t="s">
        <v>36</v>
      </c>
      <c r="E2139" s="17" t="s">
        <v>43</v>
      </c>
      <c r="F2139" s="31" t="str">
        <f>VLOOKUP(G2139,'Policy Type'!$A:$B,2,FALSE)</f>
        <v>Liability</v>
      </c>
      <c r="G2139" s="17" t="s">
        <v>86</v>
      </c>
      <c r="H2139" s="32">
        <v>45301</v>
      </c>
      <c r="I2139" s="32">
        <v>45666</v>
      </c>
      <c r="J2139" s="34">
        <v>6490000</v>
      </c>
      <c r="K2139" s="34">
        <f t="shared" si="574"/>
        <v>1168200</v>
      </c>
      <c r="L2139" s="34">
        <f t="shared" si="575"/>
        <v>7658200</v>
      </c>
      <c r="M2139" s="17">
        <f>L2139*0.2</f>
        <v>1531640</v>
      </c>
      <c r="N2139" s="17" t="s">
        <v>39</v>
      </c>
      <c r="O2139" s="35" t="s">
        <v>49</v>
      </c>
      <c r="P2139" s="36" t="str">
        <f t="shared" si="576"/>
        <v>Old Client</v>
      </c>
      <c r="Q2139" s="39" t="str">
        <f t="shared" si="4"/>
        <v>Yes</v>
      </c>
      <c r="R2139" s="40" t="str">
        <f t="shared" si="5"/>
        <v/>
      </c>
    </row>
    <row r="2140" ht="14.25" customHeight="1" spans="1:18">
      <c r="A2140" s="30" t="s">
        <v>2128</v>
      </c>
      <c r="B2140" s="17">
        <v>1469</v>
      </c>
      <c r="C2140" s="17" t="s">
        <v>46</v>
      </c>
      <c r="D2140" s="17" t="s">
        <v>76</v>
      </c>
      <c r="E2140" s="17" t="s">
        <v>78</v>
      </c>
      <c r="F2140" s="31" t="str">
        <f>VLOOKUP(G2140,'Policy Type'!$A:$B,2,FALSE)</f>
        <v>Liability</v>
      </c>
      <c r="G2140" s="17" t="s">
        <v>94</v>
      </c>
      <c r="H2140" s="32">
        <v>45300</v>
      </c>
      <c r="I2140" s="32">
        <v>45665</v>
      </c>
      <c r="J2140" s="34">
        <v>407218</v>
      </c>
      <c r="K2140" s="34">
        <f t="shared" si="574"/>
        <v>73299.24</v>
      </c>
      <c r="L2140" s="34">
        <f t="shared" si="575"/>
        <v>480517.24</v>
      </c>
      <c r="M2140" s="17">
        <f>L2140*0.05</f>
        <v>24025.862</v>
      </c>
      <c r="N2140" s="17" t="s">
        <v>39</v>
      </c>
      <c r="O2140" s="35" t="s">
        <v>49</v>
      </c>
      <c r="P2140" s="36" t="str">
        <f t="shared" si="576"/>
        <v>New Client</v>
      </c>
      <c r="Q2140" s="39" t="str">
        <f t="shared" si="4"/>
        <v>Yes</v>
      </c>
      <c r="R2140" s="40" t="str">
        <f t="shared" si="5"/>
        <v/>
      </c>
    </row>
    <row r="2141" ht="14.25" customHeight="1" spans="1:18">
      <c r="A2141" s="30" t="s">
        <v>2129</v>
      </c>
      <c r="B2141" s="17">
        <v>1470</v>
      </c>
      <c r="C2141" s="17" t="s">
        <v>42</v>
      </c>
      <c r="D2141" s="17" t="s">
        <v>36</v>
      </c>
      <c r="E2141" s="17" t="s">
        <v>780</v>
      </c>
      <c r="F2141" s="31" t="str">
        <f>VLOOKUP(G2141,'Policy Type'!$A:$B,2,FALSE)</f>
        <v>Liability</v>
      </c>
      <c r="G2141" s="17" t="s">
        <v>38</v>
      </c>
      <c r="H2141" s="32">
        <v>45300</v>
      </c>
      <c r="I2141" s="32">
        <v>45665</v>
      </c>
      <c r="J2141" s="34">
        <v>548300</v>
      </c>
      <c r="K2141" s="34">
        <f t="shared" si="574"/>
        <v>98694</v>
      </c>
      <c r="L2141" s="34">
        <f t="shared" si="575"/>
        <v>646994</v>
      </c>
      <c r="M2141" s="17">
        <f>L2141*0.2</f>
        <v>129398.8</v>
      </c>
      <c r="N2141" s="17" t="s">
        <v>39</v>
      </c>
      <c r="O2141" s="35" t="s">
        <v>49</v>
      </c>
      <c r="P2141" s="36" t="str">
        <f t="shared" si="576"/>
        <v>Old Client</v>
      </c>
      <c r="Q2141" s="39" t="str">
        <f t="shared" si="4"/>
        <v>Yes</v>
      </c>
      <c r="R2141" s="40" t="str">
        <f t="shared" si="5"/>
        <v/>
      </c>
    </row>
    <row r="2142" ht="14.25" customHeight="1" spans="1:18">
      <c r="A2142" s="30" t="s">
        <v>2130</v>
      </c>
      <c r="B2142" s="17">
        <v>1470</v>
      </c>
      <c r="C2142" s="17" t="s">
        <v>46</v>
      </c>
      <c r="D2142" s="17" t="s">
        <v>66</v>
      </c>
      <c r="E2142" s="17" t="s">
        <v>780</v>
      </c>
      <c r="F2142" s="31" t="str">
        <f>VLOOKUP(G2142,'Policy Type'!$A:$B,2,FALSE)</f>
        <v>Liability</v>
      </c>
      <c r="G2142" s="17" t="s">
        <v>38</v>
      </c>
      <c r="H2142" s="32">
        <v>45300</v>
      </c>
      <c r="I2142" s="32">
        <v>45665</v>
      </c>
      <c r="J2142" s="34">
        <v>2293400</v>
      </c>
      <c r="K2142" s="34">
        <f t="shared" si="574"/>
        <v>412812</v>
      </c>
      <c r="L2142" s="34">
        <f t="shared" si="575"/>
        <v>2706212</v>
      </c>
      <c r="M2142" s="17">
        <f t="shared" ref="M2142:M2143" si="580">L2142*0.05</f>
        <v>135310.6</v>
      </c>
      <c r="N2142" s="17" t="s">
        <v>39</v>
      </c>
      <c r="O2142" s="35" t="s">
        <v>49</v>
      </c>
      <c r="P2142" s="36" t="str">
        <f t="shared" si="576"/>
        <v>Old Client</v>
      </c>
      <c r="Q2142" s="39" t="str">
        <f t="shared" si="4"/>
        <v>Yes</v>
      </c>
      <c r="R2142" s="40" t="str">
        <f t="shared" si="5"/>
        <v/>
      </c>
    </row>
    <row r="2143" ht="14.25" customHeight="1" spans="1:18">
      <c r="A2143" s="30" t="s">
        <v>2131</v>
      </c>
      <c r="B2143" s="17">
        <v>1471</v>
      </c>
      <c r="C2143" s="17" t="s">
        <v>46</v>
      </c>
      <c r="D2143" s="17" t="s">
        <v>47</v>
      </c>
      <c r="E2143" s="17" t="s">
        <v>37</v>
      </c>
      <c r="F2143" s="31" t="str">
        <f>VLOOKUP(G2143,'Policy Type'!$A:$B,2,FALSE)</f>
        <v>Liability</v>
      </c>
      <c r="G2143" s="17" t="s">
        <v>38</v>
      </c>
      <c r="H2143" s="32">
        <v>45300</v>
      </c>
      <c r="I2143" s="32">
        <v>45481</v>
      </c>
      <c r="J2143" s="34">
        <v>325700</v>
      </c>
      <c r="K2143" s="34">
        <f t="shared" si="574"/>
        <v>58626</v>
      </c>
      <c r="L2143" s="34">
        <f t="shared" si="575"/>
        <v>384326</v>
      </c>
      <c r="M2143" s="17">
        <f t="shared" si="580"/>
        <v>19216.3</v>
      </c>
      <c r="N2143" s="17" t="s">
        <v>39</v>
      </c>
      <c r="O2143" s="35" t="s">
        <v>49</v>
      </c>
      <c r="P2143" s="36" t="str">
        <f t="shared" si="576"/>
        <v>New Client</v>
      </c>
      <c r="Q2143" s="39" t="str">
        <f t="shared" si="4"/>
        <v>Yes</v>
      </c>
      <c r="R2143" s="40" t="str">
        <f t="shared" si="5"/>
        <v/>
      </c>
    </row>
    <row r="2144" ht="14.25" customHeight="1" spans="1:18">
      <c r="A2144" s="30" t="s">
        <v>2132</v>
      </c>
      <c r="B2144" s="17">
        <v>1472</v>
      </c>
      <c r="C2144" s="17" t="s">
        <v>42</v>
      </c>
      <c r="D2144" s="17" t="s">
        <v>36</v>
      </c>
      <c r="E2144" s="17" t="s">
        <v>78</v>
      </c>
      <c r="F2144" s="31" t="str">
        <f>VLOOKUP(G2144,'Policy Type'!$A:$B,2,FALSE)</f>
        <v>Liability</v>
      </c>
      <c r="G2144" s="17" t="s">
        <v>536</v>
      </c>
      <c r="H2144" s="32">
        <v>45300</v>
      </c>
      <c r="I2144" s="32">
        <v>45390</v>
      </c>
      <c r="J2144" s="34">
        <v>380300</v>
      </c>
      <c r="K2144" s="34">
        <f t="shared" si="574"/>
        <v>68454</v>
      </c>
      <c r="L2144" s="34">
        <f t="shared" si="575"/>
        <v>448754</v>
      </c>
      <c r="M2144" s="17">
        <f t="shared" ref="M2144:M2149" si="581">L2144*0.2</f>
        <v>89750.8</v>
      </c>
      <c r="N2144" s="17" t="s">
        <v>39</v>
      </c>
      <c r="O2144" s="35" t="s">
        <v>49</v>
      </c>
      <c r="P2144" s="36" t="str">
        <f t="shared" si="576"/>
        <v>New Client</v>
      </c>
      <c r="Q2144" s="39" t="str">
        <f t="shared" si="4"/>
        <v>Yes</v>
      </c>
      <c r="R2144" s="40" t="str">
        <f t="shared" si="5"/>
        <v/>
      </c>
    </row>
    <row r="2145" ht="14.25" customHeight="1" spans="1:18">
      <c r="A2145" s="30" t="s">
        <v>2133</v>
      </c>
      <c r="B2145" s="17">
        <v>1473</v>
      </c>
      <c r="C2145" s="17" t="s">
        <v>35</v>
      </c>
      <c r="D2145" s="17" t="s">
        <v>36</v>
      </c>
      <c r="E2145" s="17" t="s">
        <v>37</v>
      </c>
      <c r="F2145" s="31" t="str">
        <f>VLOOKUP(G2145,'Policy Type'!$A:$B,2,FALSE)</f>
        <v>Liability</v>
      </c>
      <c r="G2145" s="17" t="s">
        <v>38</v>
      </c>
      <c r="H2145" s="32">
        <v>45301</v>
      </c>
      <c r="I2145" s="32">
        <v>45666</v>
      </c>
      <c r="J2145" s="34">
        <v>51600</v>
      </c>
      <c r="K2145" s="34">
        <f t="shared" si="574"/>
        <v>9288</v>
      </c>
      <c r="L2145" s="34">
        <f t="shared" si="575"/>
        <v>60888</v>
      </c>
      <c r="M2145" s="17">
        <f t="shared" si="581"/>
        <v>12177.6</v>
      </c>
      <c r="N2145" s="17" t="s">
        <v>39</v>
      </c>
      <c r="O2145" s="35" t="s">
        <v>49</v>
      </c>
      <c r="P2145" s="36" t="str">
        <f t="shared" si="576"/>
        <v>New Client</v>
      </c>
      <c r="Q2145" s="39" t="str">
        <f t="shared" si="4"/>
        <v>Yes</v>
      </c>
      <c r="R2145" s="40" t="str">
        <f t="shared" si="5"/>
        <v/>
      </c>
    </row>
    <row r="2146" ht="14.25" customHeight="1" spans="1:18">
      <c r="A2146" s="30" t="s">
        <v>2134</v>
      </c>
      <c r="B2146" s="17">
        <v>1474</v>
      </c>
      <c r="C2146" s="17" t="s">
        <v>35</v>
      </c>
      <c r="D2146" s="17" t="s">
        <v>36</v>
      </c>
      <c r="E2146" s="17" t="s">
        <v>37</v>
      </c>
      <c r="F2146" s="31" t="str">
        <f>VLOOKUP(G2146,'Policy Type'!$A:$B,2,FALSE)</f>
        <v>Liability</v>
      </c>
      <c r="G2146" s="17" t="s">
        <v>38</v>
      </c>
      <c r="H2146" s="32">
        <v>45300</v>
      </c>
      <c r="I2146" s="32">
        <v>45665</v>
      </c>
      <c r="J2146" s="34">
        <v>494800</v>
      </c>
      <c r="K2146" s="34">
        <f t="shared" si="574"/>
        <v>89064</v>
      </c>
      <c r="L2146" s="34">
        <f t="shared" si="575"/>
        <v>583864</v>
      </c>
      <c r="M2146" s="17">
        <f t="shared" si="581"/>
        <v>116772.8</v>
      </c>
      <c r="N2146" s="17" t="s">
        <v>39</v>
      </c>
      <c r="O2146" s="35" t="s">
        <v>49</v>
      </c>
      <c r="P2146" s="36" t="str">
        <f t="shared" si="576"/>
        <v>Old Client</v>
      </c>
      <c r="Q2146" s="39" t="str">
        <f t="shared" si="4"/>
        <v>Yes</v>
      </c>
      <c r="R2146" s="40" t="str">
        <f t="shared" si="5"/>
        <v/>
      </c>
    </row>
    <row r="2147" ht="14.25" customHeight="1" spans="1:18">
      <c r="A2147" s="30" t="s">
        <v>2135</v>
      </c>
      <c r="B2147" s="17">
        <v>1475</v>
      </c>
      <c r="C2147" s="17" t="s">
        <v>42</v>
      </c>
      <c r="D2147" s="17" t="s">
        <v>36</v>
      </c>
      <c r="E2147" s="17" t="s">
        <v>37</v>
      </c>
      <c r="F2147" s="31" t="str">
        <f>VLOOKUP(G2147,'Policy Type'!$A:$B,2,FALSE)</f>
        <v>P&amp;C</v>
      </c>
      <c r="G2147" s="17" t="s">
        <v>80</v>
      </c>
      <c r="H2147" s="32">
        <v>45260</v>
      </c>
      <c r="I2147" s="32">
        <v>45260</v>
      </c>
      <c r="J2147" s="34">
        <v>395800</v>
      </c>
      <c r="K2147" s="34">
        <f t="shared" si="574"/>
        <v>71244</v>
      </c>
      <c r="L2147" s="34">
        <f t="shared" si="575"/>
        <v>467044</v>
      </c>
      <c r="M2147" s="17">
        <f t="shared" si="581"/>
        <v>93408.8</v>
      </c>
      <c r="N2147" s="17" t="s">
        <v>39</v>
      </c>
      <c r="O2147" s="35" t="s">
        <v>49</v>
      </c>
      <c r="P2147" s="36" t="str">
        <f t="shared" si="576"/>
        <v>New Client</v>
      </c>
      <c r="Q2147" s="39" t="str">
        <f t="shared" si="4"/>
        <v>No</v>
      </c>
      <c r="R2147" s="40" t="str">
        <f t="shared" si="5"/>
        <v/>
      </c>
    </row>
    <row r="2148" ht="14.25" customHeight="1" spans="1:18">
      <c r="A2148" s="30" t="s">
        <v>2136</v>
      </c>
      <c r="B2148" s="17">
        <v>1476</v>
      </c>
      <c r="C2148" s="17" t="s">
        <v>57</v>
      </c>
      <c r="D2148" s="17" t="s">
        <v>36</v>
      </c>
      <c r="E2148" s="17" t="s">
        <v>37</v>
      </c>
      <c r="F2148" s="31" t="str">
        <f>VLOOKUP(G2148,'Policy Type'!$A:$B,2,FALSE)</f>
        <v>Liability</v>
      </c>
      <c r="G2148" s="17" t="s">
        <v>38</v>
      </c>
      <c r="H2148" s="32">
        <v>45247</v>
      </c>
      <c r="I2148" s="32">
        <v>45612</v>
      </c>
      <c r="J2148" s="34">
        <v>66800</v>
      </c>
      <c r="K2148" s="34">
        <f t="shared" si="574"/>
        <v>12024</v>
      </c>
      <c r="L2148" s="34">
        <f t="shared" si="575"/>
        <v>78824</v>
      </c>
      <c r="M2148" s="17">
        <f t="shared" si="581"/>
        <v>15764.8</v>
      </c>
      <c r="N2148" s="17" t="s">
        <v>39</v>
      </c>
      <c r="O2148" s="35" t="s">
        <v>49</v>
      </c>
      <c r="P2148" s="36" t="str">
        <f t="shared" si="576"/>
        <v>New Client</v>
      </c>
      <c r="Q2148" s="39" t="str">
        <f t="shared" si="4"/>
        <v>Yes</v>
      </c>
      <c r="R2148" s="40" t="str">
        <f t="shared" si="5"/>
        <v/>
      </c>
    </row>
    <row r="2149" ht="14.25" customHeight="1" spans="1:18">
      <c r="A2149" s="30" t="s">
        <v>2137</v>
      </c>
      <c r="B2149" s="17">
        <v>462</v>
      </c>
      <c r="C2149" s="17" t="s">
        <v>57</v>
      </c>
      <c r="D2149" s="17" t="s">
        <v>36</v>
      </c>
      <c r="E2149" s="17" t="s">
        <v>37</v>
      </c>
      <c r="F2149" s="31" t="str">
        <f>VLOOKUP(G2149,'Policy Type'!$A:$B,2,FALSE)</f>
        <v>Liability</v>
      </c>
      <c r="G2149" s="17" t="s">
        <v>38</v>
      </c>
      <c r="H2149" s="32">
        <v>45238</v>
      </c>
      <c r="I2149" s="32">
        <v>45419</v>
      </c>
      <c r="J2149" s="34">
        <v>77400</v>
      </c>
      <c r="K2149" s="34">
        <f t="shared" si="574"/>
        <v>13932</v>
      </c>
      <c r="L2149" s="34">
        <f t="shared" si="575"/>
        <v>91332</v>
      </c>
      <c r="M2149" s="17">
        <f t="shared" si="581"/>
        <v>18266.4</v>
      </c>
      <c r="N2149" s="17" t="s">
        <v>39</v>
      </c>
      <c r="O2149" s="35" t="s">
        <v>49</v>
      </c>
      <c r="P2149" s="36" t="str">
        <f t="shared" si="576"/>
        <v>Old Client</v>
      </c>
      <c r="Q2149" s="39" t="str">
        <f t="shared" si="4"/>
        <v>Yes</v>
      </c>
      <c r="R2149" s="40" t="str">
        <f t="shared" si="5"/>
        <v/>
      </c>
    </row>
    <row r="2150" ht="14.25" customHeight="1" spans="1:18">
      <c r="A2150" s="30" t="s">
        <v>2138</v>
      </c>
      <c r="B2150" s="17">
        <v>1477</v>
      </c>
      <c r="C2150" s="17" t="s">
        <v>57</v>
      </c>
      <c r="D2150" s="17" t="s">
        <v>36</v>
      </c>
      <c r="E2150" s="17" t="s">
        <v>37</v>
      </c>
      <c r="F2150" s="31" t="str">
        <f>VLOOKUP(G2150,'Policy Type'!$A:$B,2,FALSE)</f>
        <v>Others</v>
      </c>
      <c r="G2150" s="17" t="s">
        <v>129</v>
      </c>
      <c r="H2150" s="32">
        <v>45258</v>
      </c>
      <c r="I2150" s="32">
        <v>45623</v>
      </c>
      <c r="J2150" s="34">
        <v>793500</v>
      </c>
      <c r="K2150" s="34">
        <f t="shared" si="574"/>
        <v>142830</v>
      </c>
      <c r="L2150" s="34">
        <f t="shared" si="575"/>
        <v>936330</v>
      </c>
      <c r="M2150" s="17">
        <f>L2150*0.15</f>
        <v>140449.5</v>
      </c>
      <c r="N2150" s="17" t="s">
        <v>39</v>
      </c>
      <c r="O2150" s="35" t="s">
        <v>53</v>
      </c>
      <c r="P2150" s="36" t="str">
        <f t="shared" si="576"/>
        <v>New Client</v>
      </c>
      <c r="Q2150" s="39" t="str">
        <f t="shared" si="4"/>
        <v>No</v>
      </c>
      <c r="R2150" s="40" t="str">
        <f t="shared" si="5"/>
        <v/>
      </c>
    </row>
    <row r="2151" ht="14.25" customHeight="1" spans="1:18">
      <c r="A2151" s="30"/>
      <c r="B2151" s="17"/>
      <c r="C2151" s="17"/>
      <c r="D2151" s="17"/>
      <c r="E2151" s="17"/>
      <c r="F2151" s="31"/>
      <c r="G2151" s="17"/>
      <c r="H2151" s="32"/>
      <c r="I2151" s="32"/>
      <c r="J2151" s="34"/>
      <c r="K2151" s="34"/>
      <c r="L2151" s="17"/>
      <c r="M2151" s="17"/>
      <c r="N2151" s="17" t="s">
        <v>39</v>
      </c>
      <c r="O2151" s="35" t="s">
        <v>277</v>
      </c>
      <c r="P2151" s="36"/>
      <c r="Q2151" s="39" t="str">
        <f t="shared" si="4"/>
        <v>No</v>
      </c>
      <c r="R2151" s="40" t="str">
        <f t="shared" si="5"/>
        <v/>
      </c>
    </row>
    <row r="2152" ht="14.25" customHeight="1" spans="1:18">
      <c r="A2152" s="30" t="s">
        <v>2139</v>
      </c>
      <c r="B2152" s="17">
        <v>61</v>
      </c>
      <c r="C2152" s="17" t="s">
        <v>46</v>
      </c>
      <c r="D2152" s="17" t="s">
        <v>88</v>
      </c>
      <c r="E2152" s="17" t="s">
        <v>84</v>
      </c>
      <c r="F2152" s="31" t="str">
        <f>VLOOKUP(G2152,'Policy Type'!$A:$B,2,FALSE)</f>
        <v>Liability</v>
      </c>
      <c r="G2152" s="17" t="s">
        <v>101</v>
      </c>
      <c r="H2152" s="32">
        <v>45253</v>
      </c>
      <c r="I2152" s="32">
        <v>45618</v>
      </c>
      <c r="J2152" s="34">
        <v>826000</v>
      </c>
      <c r="K2152" s="34">
        <f>J2152*0.18</f>
        <v>148680</v>
      </c>
      <c r="L2152" s="34">
        <f>J2152+K2152</f>
        <v>974680</v>
      </c>
      <c r="M2152" s="17">
        <f>L2152*0.05</f>
        <v>48734</v>
      </c>
      <c r="N2152" s="17" t="s">
        <v>39</v>
      </c>
      <c r="O2152" s="35" t="s">
        <v>49</v>
      </c>
      <c r="P2152" s="36" t="str">
        <f>IF(COUNTIF(B:B,B2152)=1,"New Client","Old Client")</f>
        <v>Old Client</v>
      </c>
      <c r="Q2152" s="39" t="str">
        <f t="shared" si="4"/>
        <v>Yes</v>
      </c>
      <c r="R2152" s="40" t="str">
        <f t="shared" si="5"/>
        <v/>
      </c>
    </row>
    <row r="2153" ht="14.25" customHeight="1" spans="1:18">
      <c r="A2153" s="30"/>
      <c r="B2153" s="17"/>
      <c r="C2153" s="17"/>
      <c r="D2153" s="17"/>
      <c r="E2153" s="17"/>
      <c r="F2153" s="31"/>
      <c r="G2153" s="17"/>
      <c r="H2153" s="32"/>
      <c r="I2153" s="32"/>
      <c r="J2153" s="34"/>
      <c r="K2153" s="34"/>
      <c r="L2153" s="17"/>
      <c r="M2153" s="17"/>
      <c r="N2153" s="17" t="s">
        <v>39</v>
      </c>
      <c r="O2153" s="35" t="s">
        <v>277</v>
      </c>
      <c r="P2153" s="36"/>
      <c r="Q2153" s="39" t="str">
        <f t="shared" si="4"/>
        <v>No</v>
      </c>
      <c r="R2153" s="40" t="str">
        <f t="shared" si="5"/>
        <v/>
      </c>
    </row>
    <row r="2154" ht="14.25" customHeight="1" spans="1:18">
      <c r="A2154" s="30" t="s">
        <v>2140</v>
      </c>
      <c r="B2154" s="17">
        <v>896</v>
      </c>
      <c r="C2154" s="17" t="s">
        <v>46</v>
      </c>
      <c r="D2154" s="17" t="s">
        <v>76</v>
      </c>
      <c r="E2154" s="17" t="s">
        <v>37</v>
      </c>
      <c r="F2154" s="31" t="str">
        <f>VLOOKUP(G2154,'Policy Type'!$A:$B,2,FALSE)</f>
        <v>Liability</v>
      </c>
      <c r="G2154" s="17" t="s">
        <v>38</v>
      </c>
      <c r="H2154" s="32">
        <v>45302</v>
      </c>
      <c r="I2154" s="32">
        <v>45392</v>
      </c>
      <c r="J2154" s="34">
        <v>67500</v>
      </c>
      <c r="K2154" s="34">
        <f t="shared" ref="K2154:K2216" si="582">J2154*0.18</f>
        <v>12150</v>
      </c>
      <c r="L2154" s="34">
        <f t="shared" ref="L2154:L2216" si="583">J2154+K2154</f>
        <v>79650</v>
      </c>
      <c r="M2154" s="17">
        <f>L2154*0.05</f>
        <v>3982.5</v>
      </c>
      <c r="N2154" s="17" t="s">
        <v>39</v>
      </c>
      <c r="O2154" s="35" t="s">
        <v>49</v>
      </c>
      <c r="P2154" s="36" t="str">
        <f t="shared" ref="P2154:P2216" si="584">IF(COUNTIF(B:B,B2154)=1,"New Client","Old Client")</f>
        <v>Old Client</v>
      </c>
      <c r="Q2154" s="39" t="str">
        <f t="shared" si="4"/>
        <v>Yes</v>
      </c>
      <c r="R2154" s="40" t="str">
        <f t="shared" si="5"/>
        <v/>
      </c>
    </row>
    <row r="2155" ht="14.25" customHeight="1" spans="1:18">
      <c r="A2155" s="30" t="s">
        <v>2141</v>
      </c>
      <c r="B2155" s="17">
        <v>896</v>
      </c>
      <c r="C2155" s="17" t="s">
        <v>35</v>
      </c>
      <c r="D2155" s="17" t="s">
        <v>36</v>
      </c>
      <c r="E2155" s="17" t="s">
        <v>37</v>
      </c>
      <c r="F2155" s="31" t="str">
        <f>VLOOKUP(G2155,'Policy Type'!$A:$B,2,FALSE)</f>
        <v>Liability</v>
      </c>
      <c r="G2155" s="17" t="s">
        <v>38</v>
      </c>
      <c r="H2155" s="32">
        <v>45301</v>
      </c>
      <c r="I2155" s="32">
        <v>45482</v>
      </c>
      <c r="J2155" s="34">
        <v>73400</v>
      </c>
      <c r="K2155" s="34">
        <f t="shared" si="582"/>
        <v>13212</v>
      </c>
      <c r="L2155" s="34">
        <f t="shared" si="583"/>
        <v>86612</v>
      </c>
      <c r="M2155" s="17">
        <f t="shared" ref="M2155:M2157" si="585">L2155*0.2</f>
        <v>17322.4</v>
      </c>
      <c r="N2155" s="17" t="s">
        <v>39</v>
      </c>
      <c r="O2155" s="35" t="s">
        <v>49</v>
      </c>
      <c r="P2155" s="36" t="str">
        <f t="shared" si="584"/>
        <v>Old Client</v>
      </c>
      <c r="Q2155" s="39" t="str">
        <f t="shared" si="4"/>
        <v>Yes</v>
      </c>
      <c r="R2155" s="40" t="str">
        <f t="shared" si="5"/>
        <v/>
      </c>
    </row>
    <row r="2156" ht="14.25" customHeight="1" spans="1:18">
      <c r="A2156" s="30" t="s">
        <v>2142</v>
      </c>
      <c r="B2156" s="17">
        <v>1479</v>
      </c>
      <c r="C2156" s="17" t="s">
        <v>35</v>
      </c>
      <c r="D2156" s="17" t="s">
        <v>36</v>
      </c>
      <c r="E2156" s="17" t="s">
        <v>37</v>
      </c>
      <c r="F2156" s="31" t="str">
        <f>VLOOKUP(G2156,'Policy Type'!$A:$B,2,FALSE)</f>
        <v>Liability</v>
      </c>
      <c r="G2156" s="17" t="s">
        <v>38</v>
      </c>
      <c r="H2156" s="32">
        <v>45301</v>
      </c>
      <c r="I2156" s="32">
        <v>45391</v>
      </c>
      <c r="J2156" s="34">
        <v>66600</v>
      </c>
      <c r="K2156" s="34">
        <f t="shared" si="582"/>
        <v>11988</v>
      </c>
      <c r="L2156" s="34">
        <f t="shared" si="583"/>
        <v>78588</v>
      </c>
      <c r="M2156" s="17">
        <f t="shared" si="585"/>
        <v>15717.6</v>
      </c>
      <c r="N2156" s="17" t="s">
        <v>39</v>
      </c>
      <c r="O2156" s="35" t="s">
        <v>49</v>
      </c>
      <c r="P2156" s="36" t="str">
        <f t="shared" si="584"/>
        <v>Old Client</v>
      </c>
      <c r="Q2156" s="39" t="str">
        <f t="shared" si="4"/>
        <v>Yes</v>
      </c>
      <c r="R2156" s="40" t="str">
        <f t="shared" si="5"/>
        <v/>
      </c>
    </row>
    <row r="2157" ht="14.25" customHeight="1" spans="1:18">
      <c r="A2157" s="30" t="s">
        <v>2143</v>
      </c>
      <c r="B2157" s="17">
        <v>1480</v>
      </c>
      <c r="C2157" s="17" t="s">
        <v>42</v>
      </c>
      <c r="D2157" s="17" t="s">
        <v>36</v>
      </c>
      <c r="E2157" s="17" t="s">
        <v>78</v>
      </c>
      <c r="F2157" s="31" t="str">
        <f>VLOOKUP(G2157,'Policy Type'!$A:$B,2,FALSE)</f>
        <v>Liability</v>
      </c>
      <c r="G2157" s="17" t="s">
        <v>536</v>
      </c>
      <c r="H2157" s="32">
        <v>45301</v>
      </c>
      <c r="I2157" s="32">
        <v>45482</v>
      </c>
      <c r="J2157" s="34">
        <v>25000</v>
      </c>
      <c r="K2157" s="34">
        <f t="shared" si="582"/>
        <v>4500</v>
      </c>
      <c r="L2157" s="34">
        <f t="shared" si="583"/>
        <v>29500</v>
      </c>
      <c r="M2157" s="17">
        <f t="shared" si="585"/>
        <v>5900</v>
      </c>
      <c r="N2157" s="17" t="s">
        <v>52</v>
      </c>
      <c r="O2157" s="35" t="s">
        <v>49</v>
      </c>
      <c r="P2157" s="36" t="str">
        <f t="shared" si="584"/>
        <v>New Client</v>
      </c>
      <c r="Q2157" s="39" t="str">
        <f t="shared" si="4"/>
        <v>Yes</v>
      </c>
      <c r="R2157" s="40" t="str">
        <f t="shared" si="5"/>
        <v/>
      </c>
    </row>
    <row r="2158" ht="14.25" customHeight="1" spans="1:18">
      <c r="A2158" s="30" t="s">
        <v>2144</v>
      </c>
      <c r="B2158" s="17">
        <v>1481</v>
      </c>
      <c r="C2158" s="17" t="s">
        <v>46</v>
      </c>
      <c r="D2158" s="17" t="s">
        <v>76</v>
      </c>
      <c r="E2158" s="17" t="s">
        <v>37</v>
      </c>
      <c r="F2158" s="31" t="str">
        <f>VLOOKUP(G2158,'Policy Type'!$A:$B,2,FALSE)</f>
        <v>P&amp;C</v>
      </c>
      <c r="G2158" s="17" t="s">
        <v>80</v>
      </c>
      <c r="H2158" s="32">
        <v>45301</v>
      </c>
      <c r="I2158" s="32">
        <v>45301</v>
      </c>
      <c r="J2158" s="34">
        <v>156500</v>
      </c>
      <c r="K2158" s="34">
        <f t="shared" si="582"/>
        <v>28170</v>
      </c>
      <c r="L2158" s="34">
        <f t="shared" si="583"/>
        <v>184670</v>
      </c>
      <c r="M2158" s="17">
        <f t="shared" ref="M2158:M2159" si="586">L2158*0.05</f>
        <v>9233.5</v>
      </c>
      <c r="N2158" s="17" t="s">
        <v>39</v>
      </c>
      <c r="O2158" s="35" t="s">
        <v>49</v>
      </c>
      <c r="P2158" s="36" t="str">
        <f t="shared" si="584"/>
        <v>New Client</v>
      </c>
      <c r="Q2158" s="39" t="str">
        <f t="shared" si="4"/>
        <v>No</v>
      </c>
      <c r="R2158" s="40" t="str">
        <f t="shared" si="5"/>
        <v/>
      </c>
    </row>
    <row r="2159" ht="14.25" customHeight="1" spans="1:18">
      <c r="A2159" s="30" t="s">
        <v>2145</v>
      </c>
      <c r="B2159" s="17">
        <v>1482</v>
      </c>
      <c r="C2159" s="17" t="s">
        <v>46</v>
      </c>
      <c r="D2159" s="17" t="s">
        <v>88</v>
      </c>
      <c r="E2159" s="17" t="s">
        <v>78</v>
      </c>
      <c r="F2159" s="31" t="str">
        <f>VLOOKUP(G2159,'Policy Type'!$A:$B,2,FALSE)</f>
        <v>Liability</v>
      </c>
      <c r="G2159" s="17" t="s">
        <v>94</v>
      </c>
      <c r="H2159" s="32">
        <v>45301</v>
      </c>
      <c r="I2159" s="32">
        <v>45666</v>
      </c>
      <c r="J2159" s="34">
        <v>944000</v>
      </c>
      <c r="K2159" s="34">
        <f t="shared" si="582"/>
        <v>169920</v>
      </c>
      <c r="L2159" s="34">
        <f t="shared" si="583"/>
        <v>1113920</v>
      </c>
      <c r="M2159" s="17">
        <f t="shared" si="586"/>
        <v>55696</v>
      </c>
      <c r="N2159" s="17" t="s">
        <v>39</v>
      </c>
      <c r="O2159" s="35" t="s">
        <v>49</v>
      </c>
      <c r="P2159" s="36" t="str">
        <f t="shared" si="584"/>
        <v>New Client</v>
      </c>
      <c r="Q2159" s="39" t="str">
        <f t="shared" si="4"/>
        <v>Yes</v>
      </c>
      <c r="R2159" s="40" t="str">
        <f t="shared" si="5"/>
        <v/>
      </c>
    </row>
    <row r="2160" ht="14.25" customHeight="1" spans="1:18">
      <c r="A2160" s="30" t="s">
        <v>2146</v>
      </c>
      <c r="B2160" s="17">
        <v>15</v>
      </c>
      <c r="C2160" s="17" t="s">
        <v>35</v>
      </c>
      <c r="D2160" s="17" t="s">
        <v>36</v>
      </c>
      <c r="E2160" s="17" t="s">
        <v>84</v>
      </c>
      <c r="F2160" s="31" t="str">
        <f>VLOOKUP(G2160,'Policy Type'!$A:$B,2,FALSE)</f>
        <v>Liability</v>
      </c>
      <c r="G2160" s="17" t="s">
        <v>86</v>
      </c>
      <c r="H2160" s="32">
        <v>45303</v>
      </c>
      <c r="I2160" s="32">
        <v>45668</v>
      </c>
      <c r="J2160" s="34">
        <v>10030000</v>
      </c>
      <c r="K2160" s="34">
        <f t="shared" si="582"/>
        <v>1805400</v>
      </c>
      <c r="L2160" s="34">
        <f t="shared" si="583"/>
        <v>11835400</v>
      </c>
      <c r="M2160" s="17">
        <f t="shared" ref="M2160:M2163" si="587">L2160*0.2</f>
        <v>2367080</v>
      </c>
      <c r="N2160" s="17" t="s">
        <v>39</v>
      </c>
      <c r="O2160" s="35" t="s">
        <v>53</v>
      </c>
      <c r="P2160" s="36" t="str">
        <f t="shared" si="584"/>
        <v>Old Client</v>
      </c>
      <c r="Q2160" s="39" t="str">
        <f t="shared" si="4"/>
        <v>Yes</v>
      </c>
      <c r="R2160" s="40" t="str">
        <f t="shared" si="5"/>
        <v/>
      </c>
    </row>
    <row r="2161" ht="14.25" customHeight="1" spans="1:18">
      <c r="A2161" s="30" t="s">
        <v>2147</v>
      </c>
      <c r="B2161" s="17">
        <v>1483</v>
      </c>
      <c r="C2161" s="17" t="s">
        <v>57</v>
      </c>
      <c r="D2161" s="17" t="s">
        <v>36</v>
      </c>
      <c r="E2161" s="17" t="s">
        <v>84</v>
      </c>
      <c r="F2161" s="31" t="str">
        <f>VLOOKUP(G2161,'Policy Type'!$A:$B,2,FALSE)</f>
        <v>Liability</v>
      </c>
      <c r="G2161" s="17" t="s">
        <v>58</v>
      </c>
      <c r="H2161" s="32">
        <v>45303</v>
      </c>
      <c r="I2161" s="32">
        <v>45668</v>
      </c>
      <c r="J2161" s="34">
        <v>1770000</v>
      </c>
      <c r="K2161" s="34">
        <f t="shared" si="582"/>
        <v>318600</v>
      </c>
      <c r="L2161" s="34">
        <f t="shared" si="583"/>
        <v>2088600</v>
      </c>
      <c r="M2161" s="17">
        <f t="shared" si="587"/>
        <v>417720</v>
      </c>
      <c r="N2161" s="17" t="s">
        <v>39</v>
      </c>
      <c r="O2161" s="35" t="s">
        <v>53</v>
      </c>
      <c r="P2161" s="36" t="str">
        <f t="shared" si="584"/>
        <v>Old Client</v>
      </c>
      <c r="Q2161" s="39" t="str">
        <f t="shared" si="4"/>
        <v>Yes</v>
      </c>
      <c r="R2161" s="40" t="str">
        <f t="shared" si="5"/>
        <v/>
      </c>
    </row>
    <row r="2162" ht="14.25" customHeight="1" spans="1:18">
      <c r="A2162" s="30" t="s">
        <v>2148</v>
      </c>
      <c r="B2162" s="17">
        <v>430</v>
      </c>
      <c r="C2162" s="17" t="s">
        <v>57</v>
      </c>
      <c r="D2162" s="17" t="s">
        <v>36</v>
      </c>
      <c r="E2162" s="17" t="s">
        <v>84</v>
      </c>
      <c r="F2162" s="31" t="str">
        <f>VLOOKUP(G2162,'Policy Type'!$A:$B,2,FALSE)</f>
        <v>Liability</v>
      </c>
      <c r="G2162" s="17" t="s">
        <v>86</v>
      </c>
      <c r="H2162" s="32">
        <v>45301</v>
      </c>
      <c r="I2162" s="32">
        <v>45666</v>
      </c>
      <c r="J2162" s="34">
        <v>4725900</v>
      </c>
      <c r="K2162" s="34">
        <f t="shared" si="582"/>
        <v>850662</v>
      </c>
      <c r="L2162" s="34">
        <f t="shared" si="583"/>
        <v>5576562</v>
      </c>
      <c r="M2162" s="17">
        <f t="shared" si="587"/>
        <v>1115312.4</v>
      </c>
      <c r="N2162" s="17" t="s">
        <v>39</v>
      </c>
      <c r="O2162" s="35" t="s">
        <v>49</v>
      </c>
      <c r="P2162" s="36" t="str">
        <f t="shared" si="584"/>
        <v>Old Client</v>
      </c>
      <c r="Q2162" s="39" t="str">
        <f t="shared" si="4"/>
        <v>Yes</v>
      </c>
      <c r="R2162" s="40" t="str">
        <f t="shared" si="5"/>
        <v/>
      </c>
    </row>
    <row r="2163" ht="14.25" customHeight="1" spans="1:18">
      <c r="A2163" s="30" t="s">
        <v>2149</v>
      </c>
      <c r="B2163" s="17">
        <v>430</v>
      </c>
      <c r="C2163" s="17" t="s">
        <v>57</v>
      </c>
      <c r="D2163" s="17" t="s">
        <v>36</v>
      </c>
      <c r="E2163" s="17" t="s">
        <v>37</v>
      </c>
      <c r="F2163" s="31" t="str">
        <f>VLOOKUP(G2163,'Policy Type'!$A:$B,2,FALSE)</f>
        <v>Liability</v>
      </c>
      <c r="G2163" s="17" t="s">
        <v>38</v>
      </c>
      <c r="H2163" s="32">
        <v>45301</v>
      </c>
      <c r="I2163" s="32">
        <v>45666</v>
      </c>
      <c r="J2163" s="34">
        <v>842500</v>
      </c>
      <c r="K2163" s="34">
        <f t="shared" si="582"/>
        <v>151650</v>
      </c>
      <c r="L2163" s="34">
        <f t="shared" si="583"/>
        <v>994150</v>
      </c>
      <c r="M2163" s="17">
        <f t="shared" si="587"/>
        <v>198830</v>
      </c>
      <c r="N2163" s="17" t="s">
        <v>39</v>
      </c>
      <c r="O2163" s="35" t="s">
        <v>49</v>
      </c>
      <c r="P2163" s="36" t="str">
        <f t="shared" si="584"/>
        <v>Old Client</v>
      </c>
      <c r="Q2163" s="39" t="str">
        <f t="shared" si="4"/>
        <v>Yes</v>
      </c>
      <c r="R2163" s="40" t="str">
        <f t="shared" si="5"/>
        <v/>
      </c>
    </row>
    <row r="2164" ht="14.25" customHeight="1" spans="1:18">
      <c r="A2164" s="30" t="s">
        <v>2150</v>
      </c>
      <c r="B2164" s="17">
        <v>1483</v>
      </c>
      <c r="C2164" s="17" t="s">
        <v>35</v>
      </c>
      <c r="D2164" s="17" t="s">
        <v>36</v>
      </c>
      <c r="E2164" s="17" t="s">
        <v>284</v>
      </c>
      <c r="F2164" s="31" t="str">
        <f>VLOOKUP(G2164,'Policy Type'!$A:$B,2,FALSE)</f>
        <v>Others</v>
      </c>
      <c r="G2164" s="17" t="s">
        <v>212</v>
      </c>
      <c r="H2164" s="32">
        <v>45292</v>
      </c>
      <c r="I2164" s="32">
        <v>45657</v>
      </c>
      <c r="J2164" s="34">
        <v>8136600</v>
      </c>
      <c r="K2164" s="34">
        <f t="shared" si="582"/>
        <v>1464588</v>
      </c>
      <c r="L2164" s="34">
        <f t="shared" si="583"/>
        <v>9601188</v>
      </c>
      <c r="M2164" s="17">
        <f>L2164*0.15</f>
        <v>1440178.2</v>
      </c>
      <c r="N2164" s="17" t="s">
        <v>39</v>
      </c>
      <c r="O2164" s="35" t="s">
        <v>49</v>
      </c>
      <c r="P2164" s="36" t="str">
        <f t="shared" si="584"/>
        <v>Old Client</v>
      </c>
      <c r="Q2164" s="39" t="str">
        <f t="shared" si="4"/>
        <v>Yes</v>
      </c>
      <c r="R2164" s="40" t="str">
        <f t="shared" si="5"/>
        <v>Cross-Sold</v>
      </c>
    </row>
    <row r="2165" ht="14.25" customHeight="1" spans="1:18">
      <c r="A2165" s="30" t="s">
        <v>2151</v>
      </c>
      <c r="B2165" s="17">
        <v>1484</v>
      </c>
      <c r="C2165" s="17" t="s">
        <v>46</v>
      </c>
      <c r="D2165" s="17" t="s">
        <v>88</v>
      </c>
      <c r="E2165" s="17" t="s">
        <v>284</v>
      </c>
      <c r="F2165" s="31" t="str">
        <f>VLOOKUP(G2165,'Policy Type'!$A:$B,2,FALSE)</f>
        <v>P&amp;C</v>
      </c>
      <c r="G2165" s="17" t="s">
        <v>44</v>
      </c>
      <c r="H2165" s="32">
        <v>45292</v>
      </c>
      <c r="I2165" s="32">
        <v>45657</v>
      </c>
      <c r="J2165" s="34">
        <v>4076400</v>
      </c>
      <c r="K2165" s="34">
        <f t="shared" si="582"/>
        <v>733752</v>
      </c>
      <c r="L2165" s="34">
        <f t="shared" si="583"/>
        <v>4810152</v>
      </c>
      <c r="M2165" s="17">
        <f t="shared" ref="M2165:M2166" si="588">L2165*0.05</f>
        <v>240507.6</v>
      </c>
      <c r="N2165" s="17" t="s">
        <v>39</v>
      </c>
      <c r="O2165" s="35" t="s">
        <v>49</v>
      </c>
      <c r="P2165" s="36" t="str">
        <f t="shared" si="584"/>
        <v>New Client</v>
      </c>
      <c r="Q2165" s="39" t="str">
        <f t="shared" si="4"/>
        <v>No</v>
      </c>
      <c r="R2165" s="40" t="str">
        <f t="shared" si="5"/>
        <v/>
      </c>
    </row>
    <row r="2166" ht="14.25" customHeight="1" spans="1:18">
      <c r="A2166" s="30" t="s">
        <v>2152</v>
      </c>
      <c r="B2166" s="17">
        <v>63</v>
      </c>
      <c r="C2166" s="17" t="s">
        <v>46</v>
      </c>
      <c r="D2166" s="17" t="s">
        <v>76</v>
      </c>
      <c r="E2166" s="17" t="s">
        <v>60</v>
      </c>
      <c r="F2166" s="31" t="str">
        <f>VLOOKUP(G2166,'Policy Type'!$A:$B,2,FALSE)</f>
        <v>Others</v>
      </c>
      <c r="G2166" s="17" t="s">
        <v>170</v>
      </c>
      <c r="H2166" s="32">
        <v>45306</v>
      </c>
      <c r="I2166" s="32">
        <v>45671</v>
      </c>
      <c r="J2166" s="34">
        <v>4911200</v>
      </c>
      <c r="K2166" s="34">
        <f t="shared" si="582"/>
        <v>884016</v>
      </c>
      <c r="L2166" s="34">
        <f t="shared" si="583"/>
        <v>5795216</v>
      </c>
      <c r="M2166" s="17">
        <f t="shared" si="588"/>
        <v>289760.8</v>
      </c>
      <c r="N2166" s="17" t="s">
        <v>52</v>
      </c>
      <c r="O2166" s="35" t="s">
        <v>53</v>
      </c>
      <c r="P2166" s="36" t="str">
        <f t="shared" si="584"/>
        <v>Old Client</v>
      </c>
      <c r="Q2166" s="39" t="str">
        <f t="shared" si="4"/>
        <v>Yes</v>
      </c>
      <c r="R2166" s="40" t="str">
        <f t="shared" si="5"/>
        <v>Cross-Sold</v>
      </c>
    </row>
    <row r="2167" ht="14.25" customHeight="1" spans="1:18">
      <c r="A2167" s="30" t="s">
        <v>2153</v>
      </c>
      <c r="B2167" s="17">
        <v>63</v>
      </c>
      <c r="C2167" s="17" t="s">
        <v>35</v>
      </c>
      <c r="D2167" s="17" t="s">
        <v>36</v>
      </c>
      <c r="E2167" s="17" t="s">
        <v>60</v>
      </c>
      <c r="F2167" s="31" t="str">
        <f>VLOOKUP(G2167,'Policy Type'!$A:$B,2,FALSE)</f>
        <v>Others</v>
      </c>
      <c r="G2167" s="17" t="s">
        <v>478</v>
      </c>
      <c r="H2167" s="32">
        <v>45307</v>
      </c>
      <c r="I2167" s="32">
        <v>45672</v>
      </c>
      <c r="J2167" s="34">
        <v>993800</v>
      </c>
      <c r="K2167" s="34">
        <f t="shared" si="582"/>
        <v>178884</v>
      </c>
      <c r="L2167" s="34">
        <f t="shared" si="583"/>
        <v>1172684</v>
      </c>
      <c r="M2167" s="17">
        <f t="shared" ref="M2167:M2170" si="589">L2167*0.15</f>
        <v>175902.6</v>
      </c>
      <c r="N2167" s="17" t="s">
        <v>52</v>
      </c>
      <c r="O2167" s="35" t="s">
        <v>40</v>
      </c>
      <c r="P2167" s="36" t="str">
        <f t="shared" si="584"/>
        <v>Old Client</v>
      </c>
      <c r="Q2167" s="39" t="str">
        <f t="shared" si="4"/>
        <v>Yes</v>
      </c>
      <c r="R2167" s="40" t="str">
        <f t="shared" si="5"/>
        <v>Cross-Sold</v>
      </c>
    </row>
    <row r="2168" ht="14.25" customHeight="1" spans="1:18">
      <c r="A2168" s="30" t="s">
        <v>2154</v>
      </c>
      <c r="B2168" s="17">
        <v>791</v>
      </c>
      <c r="C2168" s="17" t="s">
        <v>57</v>
      </c>
      <c r="D2168" s="17" t="s">
        <v>36</v>
      </c>
      <c r="E2168" s="17" t="s">
        <v>43</v>
      </c>
      <c r="F2168" s="31" t="str">
        <f>VLOOKUP(G2168,'Policy Type'!$A:$B,2,FALSE)</f>
        <v>Others</v>
      </c>
      <c r="G2168" s="17" t="s">
        <v>168</v>
      </c>
      <c r="H2168" s="32">
        <v>45306</v>
      </c>
      <c r="I2168" s="32">
        <v>45671</v>
      </c>
      <c r="J2168" s="34">
        <v>375900</v>
      </c>
      <c r="K2168" s="34">
        <f t="shared" si="582"/>
        <v>67662</v>
      </c>
      <c r="L2168" s="34">
        <f t="shared" si="583"/>
        <v>443562</v>
      </c>
      <c r="M2168" s="17">
        <f t="shared" si="589"/>
        <v>66534.3</v>
      </c>
      <c r="N2168" s="17" t="s">
        <v>52</v>
      </c>
      <c r="O2168" s="35" t="s">
        <v>53</v>
      </c>
      <c r="P2168" s="36" t="str">
        <f t="shared" si="584"/>
        <v>Old Client</v>
      </c>
      <c r="Q2168" s="39" t="str">
        <f t="shared" si="4"/>
        <v>No</v>
      </c>
      <c r="R2168" s="40" t="str">
        <f t="shared" si="5"/>
        <v/>
      </c>
    </row>
    <row r="2169" ht="14.25" customHeight="1" spans="1:18">
      <c r="A2169" s="30" t="s">
        <v>2155</v>
      </c>
      <c r="B2169" s="17">
        <v>1485</v>
      </c>
      <c r="C2169" s="17" t="s">
        <v>35</v>
      </c>
      <c r="D2169" s="17" t="s">
        <v>36</v>
      </c>
      <c r="E2169" s="17" t="s">
        <v>43</v>
      </c>
      <c r="F2169" s="31" t="str">
        <f>VLOOKUP(G2169,'Policy Type'!$A:$B,2,FALSE)</f>
        <v>Others</v>
      </c>
      <c r="G2169" s="17" t="s">
        <v>168</v>
      </c>
      <c r="H2169" s="32">
        <v>45302</v>
      </c>
      <c r="I2169" s="32">
        <v>45667</v>
      </c>
      <c r="J2169" s="34">
        <v>435300</v>
      </c>
      <c r="K2169" s="34">
        <f t="shared" si="582"/>
        <v>78354</v>
      </c>
      <c r="L2169" s="34">
        <f t="shared" si="583"/>
        <v>513654</v>
      </c>
      <c r="M2169" s="17">
        <f t="shared" si="589"/>
        <v>77048.1</v>
      </c>
      <c r="N2169" s="17" t="s">
        <v>52</v>
      </c>
      <c r="O2169" s="35" t="s">
        <v>53</v>
      </c>
      <c r="P2169" s="36" t="str">
        <f t="shared" si="584"/>
        <v>Old Client</v>
      </c>
      <c r="Q2169" s="39" t="str">
        <f t="shared" si="4"/>
        <v>No</v>
      </c>
      <c r="R2169" s="40" t="str">
        <f t="shared" si="5"/>
        <v/>
      </c>
    </row>
    <row r="2170" ht="14.25" customHeight="1" spans="1:18">
      <c r="A2170" s="30" t="s">
        <v>2156</v>
      </c>
      <c r="B2170" s="17">
        <v>1486</v>
      </c>
      <c r="C2170" s="17" t="s">
        <v>42</v>
      </c>
      <c r="D2170" s="17" t="s">
        <v>36</v>
      </c>
      <c r="E2170" s="17" t="s">
        <v>60</v>
      </c>
      <c r="F2170" s="31" t="str">
        <f>VLOOKUP(G2170,'Policy Type'!$A:$B,2,FALSE)</f>
        <v>Others</v>
      </c>
      <c r="G2170" s="17" t="s">
        <v>170</v>
      </c>
      <c r="H2170" s="32">
        <v>45307</v>
      </c>
      <c r="I2170" s="32">
        <v>45672</v>
      </c>
      <c r="J2170" s="34">
        <v>7835600</v>
      </c>
      <c r="K2170" s="34">
        <f t="shared" si="582"/>
        <v>1410408</v>
      </c>
      <c r="L2170" s="34">
        <f t="shared" si="583"/>
        <v>9246008</v>
      </c>
      <c r="M2170" s="17">
        <f t="shared" si="589"/>
        <v>1386901.2</v>
      </c>
      <c r="N2170" s="17" t="s">
        <v>52</v>
      </c>
      <c r="O2170" s="35" t="s">
        <v>53</v>
      </c>
      <c r="P2170" s="36" t="str">
        <f t="shared" si="584"/>
        <v>New Client</v>
      </c>
      <c r="Q2170" s="39" t="str">
        <f t="shared" si="4"/>
        <v>No</v>
      </c>
      <c r="R2170" s="40" t="str">
        <f t="shared" si="5"/>
        <v/>
      </c>
    </row>
    <row r="2171" ht="14.25" customHeight="1" spans="1:18">
      <c r="A2171" s="30" t="s">
        <v>2157</v>
      </c>
      <c r="B2171" s="17">
        <v>1487</v>
      </c>
      <c r="C2171" s="17" t="s">
        <v>46</v>
      </c>
      <c r="D2171" s="17" t="s">
        <v>47</v>
      </c>
      <c r="E2171" s="17" t="s">
        <v>37</v>
      </c>
      <c r="F2171" s="31" t="str">
        <f>VLOOKUP(G2171,'Policy Type'!$A:$B,2,FALSE)</f>
        <v>Liability</v>
      </c>
      <c r="G2171" s="17" t="s">
        <v>38</v>
      </c>
      <c r="H2171" s="32">
        <v>45302</v>
      </c>
      <c r="I2171" s="32">
        <v>45483</v>
      </c>
      <c r="J2171" s="34">
        <v>231400</v>
      </c>
      <c r="K2171" s="34">
        <f t="shared" si="582"/>
        <v>41652</v>
      </c>
      <c r="L2171" s="34">
        <f t="shared" si="583"/>
        <v>273052</v>
      </c>
      <c r="M2171" s="17">
        <f>L2171*0.05</f>
        <v>13652.6</v>
      </c>
      <c r="N2171" s="17" t="s">
        <v>39</v>
      </c>
      <c r="O2171" s="35" t="s">
        <v>49</v>
      </c>
      <c r="P2171" s="36" t="str">
        <f t="shared" si="584"/>
        <v>New Client</v>
      </c>
      <c r="Q2171" s="39" t="str">
        <f t="shared" si="4"/>
        <v>Yes</v>
      </c>
      <c r="R2171" s="40" t="str">
        <f t="shared" si="5"/>
        <v/>
      </c>
    </row>
    <row r="2172" ht="14.25" customHeight="1" spans="1:18">
      <c r="A2172" s="30" t="s">
        <v>2158</v>
      </c>
      <c r="B2172" s="17">
        <v>1488</v>
      </c>
      <c r="C2172" s="17" t="s">
        <v>57</v>
      </c>
      <c r="D2172" s="17" t="s">
        <v>36</v>
      </c>
      <c r="E2172" s="17" t="s">
        <v>37</v>
      </c>
      <c r="F2172" s="31" t="str">
        <f>VLOOKUP(G2172,'Policy Type'!$A:$B,2,FALSE)</f>
        <v>Liability</v>
      </c>
      <c r="G2172" s="17" t="s">
        <v>38</v>
      </c>
      <c r="H2172" s="32">
        <v>45302</v>
      </c>
      <c r="I2172" s="32">
        <v>45332</v>
      </c>
      <c r="J2172" s="34">
        <v>50600</v>
      </c>
      <c r="K2172" s="34">
        <f t="shared" si="582"/>
        <v>9108</v>
      </c>
      <c r="L2172" s="34">
        <f t="shared" si="583"/>
        <v>59708</v>
      </c>
      <c r="M2172" s="17">
        <f t="shared" ref="M2172:M2173" si="590">L2172*0.2</f>
        <v>11941.6</v>
      </c>
      <c r="N2172" s="17" t="s">
        <v>39</v>
      </c>
      <c r="O2172" s="35" t="s">
        <v>49</v>
      </c>
      <c r="P2172" s="36" t="str">
        <f t="shared" si="584"/>
        <v>New Client</v>
      </c>
      <c r="Q2172" s="39" t="str">
        <f t="shared" si="4"/>
        <v>Yes</v>
      </c>
      <c r="R2172" s="40" t="str">
        <f t="shared" si="5"/>
        <v/>
      </c>
    </row>
    <row r="2173" ht="14.25" customHeight="1" spans="1:18">
      <c r="A2173" s="30" t="s">
        <v>2159</v>
      </c>
      <c r="B2173" s="17">
        <v>1489</v>
      </c>
      <c r="C2173" s="17" t="s">
        <v>42</v>
      </c>
      <c r="D2173" s="17" t="s">
        <v>36</v>
      </c>
      <c r="E2173" s="17" t="s">
        <v>84</v>
      </c>
      <c r="F2173" s="31" t="str">
        <f>VLOOKUP(G2173,'Policy Type'!$A:$B,2,FALSE)</f>
        <v>Liability</v>
      </c>
      <c r="G2173" s="17" t="s">
        <v>58</v>
      </c>
      <c r="H2173" s="32">
        <v>45304</v>
      </c>
      <c r="I2173" s="32">
        <v>45669</v>
      </c>
      <c r="J2173" s="34">
        <v>5310000</v>
      </c>
      <c r="K2173" s="34">
        <f t="shared" si="582"/>
        <v>955800</v>
      </c>
      <c r="L2173" s="34">
        <f t="shared" si="583"/>
        <v>6265800</v>
      </c>
      <c r="M2173" s="17">
        <f t="shared" si="590"/>
        <v>1253160</v>
      </c>
      <c r="N2173" s="17" t="s">
        <v>39</v>
      </c>
      <c r="O2173" s="35" t="s">
        <v>53</v>
      </c>
      <c r="P2173" s="36" t="str">
        <f t="shared" si="584"/>
        <v>New Client</v>
      </c>
      <c r="Q2173" s="39" t="str">
        <f t="shared" si="4"/>
        <v>Yes</v>
      </c>
      <c r="R2173" s="40" t="str">
        <f t="shared" si="5"/>
        <v/>
      </c>
    </row>
    <row r="2174" ht="14.25" customHeight="1" spans="1:18">
      <c r="A2174" s="30" t="s">
        <v>2160</v>
      </c>
      <c r="B2174" s="17">
        <v>1490</v>
      </c>
      <c r="C2174" s="17" t="s">
        <v>46</v>
      </c>
      <c r="D2174" s="17" t="s">
        <v>76</v>
      </c>
      <c r="E2174" s="17" t="s">
        <v>78</v>
      </c>
      <c r="F2174" s="31" t="str">
        <f>VLOOKUP(G2174,'Policy Type'!$A:$B,2,FALSE)</f>
        <v>Liability</v>
      </c>
      <c r="G2174" s="17" t="s">
        <v>536</v>
      </c>
      <c r="H2174" s="32">
        <v>45302</v>
      </c>
      <c r="I2174" s="32">
        <v>45443</v>
      </c>
      <c r="J2174" s="34">
        <v>1841200</v>
      </c>
      <c r="K2174" s="34">
        <f t="shared" si="582"/>
        <v>331416</v>
      </c>
      <c r="L2174" s="34">
        <f t="shared" si="583"/>
        <v>2172616</v>
      </c>
      <c r="M2174" s="17">
        <f>L2174*0.05</f>
        <v>108630.8</v>
      </c>
      <c r="N2174" s="17" t="s">
        <v>39</v>
      </c>
      <c r="O2174" s="35" t="s">
        <v>49</v>
      </c>
      <c r="P2174" s="36" t="str">
        <f t="shared" si="584"/>
        <v>New Client</v>
      </c>
      <c r="Q2174" s="39" t="str">
        <f t="shared" si="4"/>
        <v>Yes</v>
      </c>
      <c r="R2174" s="40" t="str">
        <f t="shared" si="5"/>
        <v/>
      </c>
    </row>
    <row r="2175" ht="14.25" customHeight="1" spans="1:18">
      <c r="A2175" s="30" t="s">
        <v>2161</v>
      </c>
      <c r="B2175" s="17">
        <v>116</v>
      </c>
      <c r="C2175" s="17" t="s">
        <v>42</v>
      </c>
      <c r="D2175" s="17" t="s">
        <v>36</v>
      </c>
      <c r="E2175" s="17" t="s">
        <v>37</v>
      </c>
      <c r="F2175" s="31" t="str">
        <f>VLOOKUP(G2175,'Policy Type'!$A:$B,2,FALSE)</f>
        <v>Liability</v>
      </c>
      <c r="G2175" s="17" t="s">
        <v>38</v>
      </c>
      <c r="H2175" s="32">
        <v>45268</v>
      </c>
      <c r="I2175" s="32">
        <v>45329</v>
      </c>
      <c r="J2175" s="34">
        <v>77600</v>
      </c>
      <c r="K2175" s="34">
        <f t="shared" si="582"/>
        <v>13968</v>
      </c>
      <c r="L2175" s="34">
        <f t="shared" si="583"/>
        <v>91568</v>
      </c>
      <c r="M2175" s="17">
        <f t="shared" ref="M2175:M2176" si="591">L2175*0.2</f>
        <v>18313.6</v>
      </c>
      <c r="N2175" s="17" t="s">
        <v>39</v>
      </c>
      <c r="O2175" s="35" t="s">
        <v>49</v>
      </c>
      <c r="P2175" s="36" t="str">
        <f t="shared" si="584"/>
        <v>Old Client</v>
      </c>
      <c r="Q2175" s="39" t="str">
        <f t="shared" si="4"/>
        <v>Yes</v>
      </c>
      <c r="R2175" s="40" t="str">
        <f t="shared" si="5"/>
        <v/>
      </c>
    </row>
    <row r="2176" ht="14.25" customHeight="1" spans="1:18">
      <c r="A2176" s="30" t="s">
        <v>2162</v>
      </c>
      <c r="B2176" s="17">
        <v>1491</v>
      </c>
      <c r="C2176" s="17" t="s">
        <v>35</v>
      </c>
      <c r="D2176" s="17" t="s">
        <v>36</v>
      </c>
      <c r="E2176" s="17" t="s">
        <v>37</v>
      </c>
      <c r="F2176" s="31" t="str">
        <f>VLOOKUP(G2176,'Policy Type'!$A:$B,2,FALSE)</f>
        <v>Liability</v>
      </c>
      <c r="G2176" s="17" t="s">
        <v>38</v>
      </c>
      <c r="H2176" s="32">
        <v>45268</v>
      </c>
      <c r="I2176" s="32">
        <v>45298</v>
      </c>
      <c r="J2176" s="34">
        <v>69500</v>
      </c>
      <c r="K2176" s="34">
        <f t="shared" si="582"/>
        <v>12510</v>
      </c>
      <c r="L2176" s="34">
        <f t="shared" si="583"/>
        <v>82010</v>
      </c>
      <c r="M2176" s="17">
        <f t="shared" si="591"/>
        <v>16402</v>
      </c>
      <c r="N2176" s="17" t="s">
        <v>39</v>
      </c>
      <c r="O2176" s="35" t="s">
        <v>49</v>
      </c>
      <c r="P2176" s="36" t="str">
        <f t="shared" si="584"/>
        <v>Old Client</v>
      </c>
      <c r="Q2176" s="39" t="str">
        <f t="shared" si="4"/>
        <v>Yes</v>
      </c>
      <c r="R2176" s="40" t="str">
        <f t="shared" si="5"/>
        <v/>
      </c>
    </row>
    <row r="2177" ht="14.25" customHeight="1" spans="1:18">
      <c r="A2177" s="30" t="s">
        <v>2163</v>
      </c>
      <c r="B2177" s="17">
        <v>1492</v>
      </c>
      <c r="C2177" s="17" t="s">
        <v>46</v>
      </c>
      <c r="D2177" s="17" t="s">
        <v>88</v>
      </c>
      <c r="E2177" s="17" t="s">
        <v>37</v>
      </c>
      <c r="F2177" s="31" t="str">
        <f>VLOOKUP(G2177,'Policy Type'!$A:$B,2,FALSE)</f>
        <v>P&amp;C</v>
      </c>
      <c r="G2177" s="17" t="s">
        <v>68</v>
      </c>
      <c r="H2177" s="32">
        <v>45305</v>
      </c>
      <c r="I2177" s="32">
        <v>45670</v>
      </c>
      <c r="J2177" s="34">
        <v>1125248</v>
      </c>
      <c r="K2177" s="34">
        <f t="shared" si="582"/>
        <v>202544.64</v>
      </c>
      <c r="L2177" s="34">
        <f t="shared" si="583"/>
        <v>1327792.64</v>
      </c>
      <c r="M2177" s="17">
        <f>L2177*0.05</f>
        <v>66389.632</v>
      </c>
      <c r="N2177" s="17" t="s">
        <v>39</v>
      </c>
      <c r="O2177" s="35" t="s">
        <v>40</v>
      </c>
      <c r="P2177" s="36" t="str">
        <f t="shared" si="584"/>
        <v>New Client</v>
      </c>
      <c r="Q2177" s="39" t="str">
        <f t="shared" si="4"/>
        <v>No</v>
      </c>
      <c r="R2177" s="40" t="str">
        <f t="shared" si="5"/>
        <v/>
      </c>
    </row>
    <row r="2178" ht="14.25" customHeight="1" spans="1:18">
      <c r="A2178" s="30" t="s">
        <v>2164</v>
      </c>
      <c r="B2178" s="17">
        <v>1468</v>
      </c>
      <c r="C2178" s="17" t="s">
        <v>42</v>
      </c>
      <c r="D2178" s="17" t="s">
        <v>36</v>
      </c>
      <c r="E2178" s="17" t="s">
        <v>43</v>
      </c>
      <c r="F2178" s="31" t="str">
        <f>VLOOKUP(G2178,'Policy Type'!$A:$B,2,FALSE)</f>
        <v>P&amp;C</v>
      </c>
      <c r="G2178" s="17" t="s">
        <v>55</v>
      </c>
      <c r="H2178" s="32">
        <v>45303</v>
      </c>
      <c r="I2178" s="32">
        <v>45668</v>
      </c>
      <c r="J2178" s="34">
        <v>135300</v>
      </c>
      <c r="K2178" s="34">
        <f t="shared" si="582"/>
        <v>24354</v>
      </c>
      <c r="L2178" s="34">
        <f t="shared" si="583"/>
        <v>159654</v>
      </c>
      <c r="M2178" s="17">
        <f>L2178*0.2</f>
        <v>31930.8</v>
      </c>
      <c r="N2178" s="17" t="s">
        <v>52</v>
      </c>
      <c r="O2178" s="35" t="s">
        <v>53</v>
      </c>
      <c r="P2178" s="36" t="str">
        <f t="shared" si="584"/>
        <v>Old Client</v>
      </c>
      <c r="Q2178" s="39" t="str">
        <f t="shared" si="4"/>
        <v>Yes</v>
      </c>
      <c r="R2178" s="40" t="str">
        <f t="shared" si="5"/>
        <v>Cross-Sold</v>
      </c>
    </row>
    <row r="2179" ht="14.25" customHeight="1" spans="1:18">
      <c r="A2179" s="30" t="s">
        <v>2165</v>
      </c>
      <c r="B2179" s="17">
        <v>1113</v>
      </c>
      <c r="C2179" s="17" t="s">
        <v>46</v>
      </c>
      <c r="D2179" s="17" t="s">
        <v>76</v>
      </c>
      <c r="E2179" s="17" t="s">
        <v>60</v>
      </c>
      <c r="F2179" s="31" t="str">
        <f>VLOOKUP(G2179,'Policy Type'!$A:$B,2,FALSE)</f>
        <v>P&amp;C</v>
      </c>
      <c r="G2179" s="17" t="s">
        <v>68</v>
      </c>
      <c r="H2179" s="32">
        <v>45304</v>
      </c>
      <c r="I2179" s="32">
        <v>45669</v>
      </c>
      <c r="J2179" s="34">
        <v>640858</v>
      </c>
      <c r="K2179" s="34">
        <f t="shared" si="582"/>
        <v>115354.44</v>
      </c>
      <c r="L2179" s="34">
        <f t="shared" si="583"/>
        <v>756212.44</v>
      </c>
      <c r="M2179" s="17">
        <f t="shared" ref="M2179:M2180" si="592">L2179*0.05</f>
        <v>37810.622</v>
      </c>
      <c r="N2179" s="17" t="s">
        <v>52</v>
      </c>
      <c r="O2179" s="35" t="s">
        <v>40</v>
      </c>
      <c r="P2179" s="36" t="str">
        <f t="shared" si="584"/>
        <v>Old Client</v>
      </c>
      <c r="Q2179" s="39" t="str">
        <f t="shared" si="4"/>
        <v>Yes</v>
      </c>
      <c r="R2179" s="40" t="str">
        <f t="shared" si="5"/>
        <v>Cross-Sold</v>
      </c>
    </row>
    <row r="2180" ht="14.25" customHeight="1" spans="1:18">
      <c r="A2180" s="30" t="s">
        <v>2166</v>
      </c>
      <c r="B2180" s="17">
        <v>1465</v>
      </c>
      <c r="C2180" s="17" t="s">
        <v>46</v>
      </c>
      <c r="D2180" s="17" t="s">
        <v>66</v>
      </c>
      <c r="E2180" s="17" t="s">
        <v>37</v>
      </c>
      <c r="F2180" s="31" t="str">
        <f>VLOOKUP(G2180,'Policy Type'!$A:$B,2,FALSE)</f>
        <v>Liability</v>
      </c>
      <c r="G2180" s="17" t="s">
        <v>38</v>
      </c>
      <c r="H2180" s="32">
        <v>45302</v>
      </c>
      <c r="I2180" s="32">
        <v>45667</v>
      </c>
      <c r="J2180" s="34">
        <v>611400</v>
      </c>
      <c r="K2180" s="34">
        <f t="shared" si="582"/>
        <v>110052</v>
      </c>
      <c r="L2180" s="34">
        <f t="shared" si="583"/>
        <v>721452</v>
      </c>
      <c r="M2180" s="17">
        <f t="shared" si="592"/>
        <v>36072.6</v>
      </c>
      <c r="N2180" s="17" t="s">
        <v>39</v>
      </c>
      <c r="O2180" s="35" t="s">
        <v>49</v>
      </c>
      <c r="P2180" s="36" t="str">
        <f t="shared" si="584"/>
        <v>Old Client</v>
      </c>
      <c r="Q2180" s="39" t="str">
        <f t="shared" si="4"/>
        <v>Yes</v>
      </c>
      <c r="R2180" s="40" t="str">
        <f t="shared" si="5"/>
        <v/>
      </c>
    </row>
    <row r="2181" ht="14.25" customHeight="1" spans="1:18">
      <c r="A2181" s="30" t="s">
        <v>2167</v>
      </c>
      <c r="B2181" s="17">
        <v>1493</v>
      </c>
      <c r="C2181" s="17" t="s">
        <v>42</v>
      </c>
      <c r="D2181" s="17" t="s">
        <v>36</v>
      </c>
      <c r="E2181" s="17" t="s">
        <v>37</v>
      </c>
      <c r="F2181" s="31" t="str">
        <f>VLOOKUP(G2181,'Policy Type'!$A:$B,2,FALSE)</f>
        <v>Liability</v>
      </c>
      <c r="G2181" s="17" t="s">
        <v>38</v>
      </c>
      <c r="H2181" s="32">
        <v>45301</v>
      </c>
      <c r="I2181" s="32">
        <v>45666</v>
      </c>
      <c r="J2181" s="34">
        <v>79900</v>
      </c>
      <c r="K2181" s="34">
        <f t="shared" si="582"/>
        <v>14382</v>
      </c>
      <c r="L2181" s="34">
        <f t="shared" si="583"/>
        <v>94282</v>
      </c>
      <c r="M2181" s="17">
        <f>L2181*0.2</f>
        <v>18856.4</v>
      </c>
      <c r="N2181" s="17" t="s">
        <v>39</v>
      </c>
      <c r="O2181" s="35" t="s">
        <v>49</v>
      </c>
      <c r="P2181" s="36" t="str">
        <f t="shared" si="584"/>
        <v>Old Client</v>
      </c>
      <c r="Q2181" s="39" t="str">
        <f t="shared" si="4"/>
        <v>Yes</v>
      </c>
      <c r="R2181" s="40" t="str">
        <f t="shared" si="5"/>
        <v/>
      </c>
    </row>
    <row r="2182" ht="14.25" customHeight="1" spans="1:18">
      <c r="A2182" s="30" t="s">
        <v>2168</v>
      </c>
      <c r="B2182" s="17">
        <v>1494</v>
      </c>
      <c r="C2182" s="17" t="s">
        <v>46</v>
      </c>
      <c r="D2182" s="17" t="s">
        <v>88</v>
      </c>
      <c r="E2182" s="17" t="s">
        <v>780</v>
      </c>
      <c r="F2182" s="31" t="str">
        <f>VLOOKUP(G2182,'Policy Type'!$A:$B,2,FALSE)</f>
        <v>Liability</v>
      </c>
      <c r="G2182" s="17" t="s">
        <v>38</v>
      </c>
      <c r="H2182" s="32">
        <v>45301</v>
      </c>
      <c r="I2182" s="32">
        <v>45482</v>
      </c>
      <c r="J2182" s="34">
        <v>646500</v>
      </c>
      <c r="K2182" s="34">
        <f t="shared" si="582"/>
        <v>116370</v>
      </c>
      <c r="L2182" s="34">
        <f t="shared" si="583"/>
        <v>762870</v>
      </c>
      <c r="M2182" s="17">
        <f>L2182*0.05</f>
        <v>38143.5</v>
      </c>
      <c r="N2182" s="17" t="s">
        <v>39</v>
      </c>
      <c r="O2182" s="35" t="s">
        <v>49</v>
      </c>
      <c r="P2182" s="36" t="str">
        <f t="shared" si="584"/>
        <v>New Client</v>
      </c>
      <c r="Q2182" s="39" t="str">
        <f t="shared" si="4"/>
        <v>Yes</v>
      </c>
      <c r="R2182" s="40" t="str">
        <f t="shared" si="5"/>
        <v/>
      </c>
    </row>
    <row r="2183" ht="14.25" customHeight="1" spans="1:18">
      <c r="A2183" s="30" t="s">
        <v>2169</v>
      </c>
      <c r="B2183" s="17">
        <v>1495</v>
      </c>
      <c r="C2183" s="17" t="s">
        <v>42</v>
      </c>
      <c r="D2183" s="17" t="s">
        <v>36</v>
      </c>
      <c r="E2183" s="17" t="s">
        <v>37</v>
      </c>
      <c r="F2183" s="31" t="str">
        <f>VLOOKUP(G2183,'Policy Type'!$A:$B,2,FALSE)</f>
        <v>Liability</v>
      </c>
      <c r="G2183" s="17" t="s">
        <v>38</v>
      </c>
      <c r="H2183" s="32">
        <v>45299</v>
      </c>
      <c r="I2183" s="32">
        <v>45664</v>
      </c>
      <c r="J2183" s="34">
        <v>41900</v>
      </c>
      <c r="K2183" s="34">
        <f t="shared" si="582"/>
        <v>7542</v>
      </c>
      <c r="L2183" s="34">
        <f t="shared" si="583"/>
        <v>49442</v>
      </c>
      <c r="M2183" s="17">
        <f>L2183*0.2</f>
        <v>9888.4</v>
      </c>
      <c r="N2183" s="17" t="s">
        <v>39</v>
      </c>
      <c r="O2183" s="35" t="s">
        <v>49</v>
      </c>
      <c r="P2183" s="36" t="str">
        <f t="shared" si="584"/>
        <v>New Client</v>
      </c>
      <c r="Q2183" s="39" t="str">
        <f t="shared" si="4"/>
        <v>Yes</v>
      </c>
      <c r="R2183" s="40" t="str">
        <f t="shared" si="5"/>
        <v/>
      </c>
    </row>
    <row r="2184" ht="14.25" customHeight="1" spans="1:18">
      <c r="A2184" s="30" t="s">
        <v>2170</v>
      </c>
      <c r="B2184" s="17">
        <v>1496</v>
      </c>
      <c r="C2184" s="17" t="s">
        <v>46</v>
      </c>
      <c r="D2184" s="17" t="s">
        <v>66</v>
      </c>
      <c r="E2184" s="17" t="s">
        <v>780</v>
      </c>
      <c r="F2184" s="31" t="str">
        <f>VLOOKUP(G2184,'Policy Type'!$A:$B,2,FALSE)</f>
        <v>Liability</v>
      </c>
      <c r="G2184" s="17" t="s">
        <v>38</v>
      </c>
      <c r="H2184" s="32">
        <v>45299</v>
      </c>
      <c r="I2184" s="32">
        <v>45329</v>
      </c>
      <c r="J2184" s="34">
        <v>70400</v>
      </c>
      <c r="K2184" s="34">
        <f t="shared" si="582"/>
        <v>12672</v>
      </c>
      <c r="L2184" s="34">
        <f t="shared" si="583"/>
        <v>83072</v>
      </c>
      <c r="M2184" s="17">
        <f>L2184*0.05</f>
        <v>4153.6</v>
      </c>
      <c r="N2184" s="17" t="s">
        <v>39</v>
      </c>
      <c r="O2184" s="35" t="s">
        <v>49</v>
      </c>
      <c r="P2184" s="36" t="str">
        <f t="shared" si="584"/>
        <v>New Client</v>
      </c>
      <c r="Q2184" s="39" t="str">
        <f t="shared" si="4"/>
        <v>Yes</v>
      </c>
      <c r="R2184" s="40" t="str">
        <f t="shared" si="5"/>
        <v/>
      </c>
    </row>
    <row r="2185" ht="14.25" customHeight="1" spans="1:18">
      <c r="A2185" s="30" t="s">
        <v>2171</v>
      </c>
      <c r="B2185" s="17">
        <v>1497</v>
      </c>
      <c r="C2185" s="17" t="s">
        <v>57</v>
      </c>
      <c r="D2185" s="17" t="s">
        <v>36</v>
      </c>
      <c r="E2185" s="17" t="s">
        <v>91</v>
      </c>
      <c r="F2185" s="31" t="str">
        <f>VLOOKUP(G2185,'Policy Type'!$A:$B,2,FALSE)</f>
        <v>Others</v>
      </c>
      <c r="G2185" s="17" t="s">
        <v>135</v>
      </c>
      <c r="H2185" s="32">
        <v>45303</v>
      </c>
      <c r="I2185" s="32">
        <v>45668</v>
      </c>
      <c r="J2185" s="34">
        <v>308300</v>
      </c>
      <c r="K2185" s="34">
        <f t="shared" si="582"/>
        <v>55494</v>
      </c>
      <c r="L2185" s="34">
        <f t="shared" si="583"/>
        <v>363794</v>
      </c>
      <c r="M2185" s="17">
        <f t="shared" ref="M2185:M2186" si="593">L2185*0.15</f>
        <v>54569.1</v>
      </c>
      <c r="N2185" s="17" t="s">
        <v>39</v>
      </c>
      <c r="O2185" s="35" t="s">
        <v>53</v>
      </c>
      <c r="P2185" s="36" t="str">
        <f t="shared" si="584"/>
        <v>New Client</v>
      </c>
      <c r="Q2185" s="39" t="str">
        <f t="shared" si="4"/>
        <v>No</v>
      </c>
      <c r="R2185" s="40" t="str">
        <f t="shared" si="5"/>
        <v/>
      </c>
    </row>
    <row r="2186" ht="14.25" customHeight="1" spans="1:18">
      <c r="A2186" s="30" t="s">
        <v>2172</v>
      </c>
      <c r="B2186" s="17">
        <v>1498</v>
      </c>
      <c r="C2186" s="17" t="s">
        <v>57</v>
      </c>
      <c r="D2186" s="17" t="s">
        <v>36</v>
      </c>
      <c r="E2186" s="17" t="s">
        <v>91</v>
      </c>
      <c r="F2186" s="31" t="str">
        <f>VLOOKUP(G2186,'Policy Type'!$A:$B,2,FALSE)</f>
        <v>Others</v>
      </c>
      <c r="G2186" s="17" t="s">
        <v>135</v>
      </c>
      <c r="H2186" s="32">
        <v>45303</v>
      </c>
      <c r="I2186" s="32">
        <v>45668</v>
      </c>
      <c r="J2186" s="34">
        <v>295100</v>
      </c>
      <c r="K2186" s="34">
        <f t="shared" si="582"/>
        <v>53118</v>
      </c>
      <c r="L2186" s="34">
        <f t="shared" si="583"/>
        <v>348218</v>
      </c>
      <c r="M2186" s="17">
        <f t="shared" si="593"/>
        <v>52232.7</v>
      </c>
      <c r="N2186" s="17" t="s">
        <v>39</v>
      </c>
      <c r="O2186" s="35" t="s">
        <v>53</v>
      </c>
      <c r="P2186" s="36" t="str">
        <f t="shared" si="584"/>
        <v>New Client</v>
      </c>
      <c r="Q2186" s="39" t="str">
        <f t="shared" si="4"/>
        <v>No</v>
      </c>
      <c r="R2186" s="40" t="str">
        <f t="shared" si="5"/>
        <v/>
      </c>
    </row>
    <row r="2187" ht="14.25" customHeight="1" spans="1:18">
      <c r="A2187" s="30" t="s">
        <v>2173</v>
      </c>
      <c r="B2187" s="17">
        <v>647</v>
      </c>
      <c r="C2187" s="17" t="s">
        <v>42</v>
      </c>
      <c r="D2187" s="17" t="s">
        <v>36</v>
      </c>
      <c r="E2187" s="17" t="s">
        <v>37</v>
      </c>
      <c r="F2187" s="31" t="str">
        <f>VLOOKUP(G2187,'Policy Type'!$A:$B,2,FALSE)</f>
        <v>Liability</v>
      </c>
      <c r="G2187" s="17" t="s">
        <v>38</v>
      </c>
      <c r="H2187" s="32">
        <v>45302</v>
      </c>
      <c r="I2187" s="32">
        <v>45667</v>
      </c>
      <c r="J2187" s="34">
        <v>502300</v>
      </c>
      <c r="K2187" s="34">
        <f t="shared" si="582"/>
        <v>90414</v>
      </c>
      <c r="L2187" s="34">
        <f t="shared" si="583"/>
        <v>592714</v>
      </c>
      <c r="M2187" s="17">
        <f t="shared" ref="M2187:M2188" si="594">L2187*0.2</f>
        <v>118542.8</v>
      </c>
      <c r="N2187" s="17" t="s">
        <v>39</v>
      </c>
      <c r="O2187" s="35" t="s">
        <v>49</v>
      </c>
      <c r="P2187" s="36" t="str">
        <f t="shared" si="584"/>
        <v>Old Client</v>
      </c>
      <c r="Q2187" s="39" t="str">
        <f t="shared" si="4"/>
        <v>Yes</v>
      </c>
      <c r="R2187" s="40" t="str">
        <f t="shared" si="5"/>
        <v/>
      </c>
    </row>
    <row r="2188" ht="14.25" customHeight="1" spans="1:18">
      <c r="A2188" s="30" t="s">
        <v>2174</v>
      </c>
      <c r="B2188" s="17">
        <v>647</v>
      </c>
      <c r="C2188" s="17" t="s">
        <v>57</v>
      </c>
      <c r="D2188" s="17" t="s">
        <v>36</v>
      </c>
      <c r="E2188" s="17" t="s">
        <v>37</v>
      </c>
      <c r="F2188" s="31" t="str">
        <f>VLOOKUP(G2188,'Policy Type'!$A:$B,2,FALSE)</f>
        <v>Liability</v>
      </c>
      <c r="G2188" s="17" t="s">
        <v>38</v>
      </c>
      <c r="H2188" s="32">
        <v>45302</v>
      </c>
      <c r="I2188" s="32">
        <v>45667</v>
      </c>
      <c r="J2188" s="34">
        <v>175900</v>
      </c>
      <c r="K2188" s="34">
        <f t="shared" si="582"/>
        <v>31662</v>
      </c>
      <c r="L2188" s="34">
        <f t="shared" si="583"/>
        <v>207562</v>
      </c>
      <c r="M2188" s="17">
        <f t="shared" si="594"/>
        <v>41512.4</v>
      </c>
      <c r="N2188" s="17" t="s">
        <v>39</v>
      </c>
      <c r="O2188" s="35" t="s">
        <v>49</v>
      </c>
      <c r="P2188" s="36" t="str">
        <f t="shared" si="584"/>
        <v>Old Client</v>
      </c>
      <c r="Q2188" s="39" t="str">
        <f t="shared" si="4"/>
        <v>Yes</v>
      </c>
      <c r="R2188" s="40" t="str">
        <f t="shared" si="5"/>
        <v/>
      </c>
    </row>
    <row r="2189" ht="14.25" customHeight="1" spans="1:18">
      <c r="A2189" s="30" t="s">
        <v>2175</v>
      </c>
      <c r="B2189" s="17">
        <v>1499</v>
      </c>
      <c r="C2189" s="17" t="s">
        <v>46</v>
      </c>
      <c r="D2189" s="17" t="s">
        <v>88</v>
      </c>
      <c r="E2189" s="17" t="s">
        <v>780</v>
      </c>
      <c r="F2189" s="31" t="str">
        <f>VLOOKUP(G2189,'Policy Type'!$A:$B,2,FALSE)</f>
        <v>Liability</v>
      </c>
      <c r="G2189" s="17" t="s">
        <v>38</v>
      </c>
      <c r="H2189" s="32">
        <v>45302</v>
      </c>
      <c r="I2189" s="32">
        <v>45667</v>
      </c>
      <c r="J2189" s="34">
        <v>72400</v>
      </c>
      <c r="K2189" s="34">
        <f t="shared" si="582"/>
        <v>13032</v>
      </c>
      <c r="L2189" s="34">
        <f t="shared" si="583"/>
        <v>85432</v>
      </c>
      <c r="M2189" s="17">
        <f>L2189*0.05</f>
        <v>4271.6</v>
      </c>
      <c r="N2189" s="17" t="s">
        <v>39</v>
      </c>
      <c r="O2189" s="35" t="s">
        <v>49</v>
      </c>
      <c r="P2189" s="36" t="str">
        <f t="shared" si="584"/>
        <v>New Client</v>
      </c>
      <c r="Q2189" s="39" t="str">
        <f t="shared" si="4"/>
        <v>Yes</v>
      </c>
      <c r="R2189" s="40" t="str">
        <f t="shared" si="5"/>
        <v/>
      </c>
    </row>
    <row r="2190" ht="14.25" customHeight="1" spans="1:18">
      <c r="A2190" s="30" t="s">
        <v>2176</v>
      </c>
      <c r="B2190" s="17">
        <v>1500</v>
      </c>
      <c r="C2190" s="17" t="s">
        <v>35</v>
      </c>
      <c r="D2190" s="17" t="s">
        <v>36</v>
      </c>
      <c r="E2190" s="17" t="s">
        <v>780</v>
      </c>
      <c r="F2190" s="31" t="str">
        <f>VLOOKUP(G2190,'Policy Type'!$A:$B,2,FALSE)</f>
        <v>Liability</v>
      </c>
      <c r="G2190" s="17" t="s">
        <v>38</v>
      </c>
      <c r="H2190" s="32">
        <v>45302</v>
      </c>
      <c r="I2190" s="32">
        <v>45667</v>
      </c>
      <c r="J2190" s="34">
        <v>100200</v>
      </c>
      <c r="K2190" s="34">
        <f t="shared" si="582"/>
        <v>18036</v>
      </c>
      <c r="L2190" s="34">
        <f t="shared" si="583"/>
        <v>118236</v>
      </c>
      <c r="M2190" s="17">
        <f t="shared" ref="M2190:M2193" si="595">L2190*0.2</f>
        <v>23647.2</v>
      </c>
      <c r="N2190" s="17" t="s">
        <v>52</v>
      </c>
      <c r="O2190" s="35" t="s">
        <v>49</v>
      </c>
      <c r="P2190" s="36" t="str">
        <f t="shared" si="584"/>
        <v>New Client</v>
      </c>
      <c r="Q2190" s="39" t="str">
        <f t="shared" si="4"/>
        <v>Yes</v>
      </c>
      <c r="R2190" s="40" t="str">
        <f t="shared" si="5"/>
        <v/>
      </c>
    </row>
    <row r="2191" ht="14.25" customHeight="1" spans="1:18">
      <c r="A2191" s="30" t="s">
        <v>2177</v>
      </c>
      <c r="B2191" s="17">
        <v>1501</v>
      </c>
      <c r="C2191" s="17" t="s">
        <v>57</v>
      </c>
      <c r="D2191" s="17" t="s">
        <v>36</v>
      </c>
      <c r="E2191" s="17" t="s">
        <v>37</v>
      </c>
      <c r="F2191" s="31" t="str">
        <f>VLOOKUP(G2191,'Policy Type'!$A:$B,2,FALSE)</f>
        <v>Liability</v>
      </c>
      <c r="G2191" s="17" t="s">
        <v>38</v>
      </c>
      <c r="H2191" s="32">
        <v>45302</v>
      </c>
      <c r="I2191" s="32">
        <v>45453</v>
      </c>
      <c r="J2191" s="34">
        <v>107600</v>
      </c>
      <c r="K2191" s="34">
        <f t="shared" si="582"/>
        <v>19368</v>
      </c>
      <c r="L2191" s="34">
        <f t="shared" si="583"/>
        <v>126968</v>
      </c>
      <c r="M2191" s="17">
        <f t="shared" si="595"/>
        <v>25393.6</v>
      </c>
      <c r="N2191" s="17" t="s">
        <v>39</v>
      </c>
      <c r="O2191" s="35" t="s">
        <v>49</v>
      </c>
      <c r="P2191" s="36" t="str">
        <f t="shared" si="584"/>
        <v>New Client</v>
      </c>
      <c r="Q2191" s="39" t="str">
        <f t="shared" si="4"/>
        <v>Yes</v>
      </c>
      <c r="R2191" s="40" t="str">
        <f t="shared" si="5"/>
        <v/>
      </c>
    </row>
    <row r="2192" ht="14.25" customHeight="1" spans="1:18">
      <c r="A2192" s="30" t="s">
        <v>2178</v>
      </c>
      <c r="B2192" s="17">
        <v>1502</v>
      </c>
      <c r="C2192" s="17" t="s">
        <v>35</v>
      </c>
      <c r="D2192" s="17" t="s">
        <v>36</v>
      </c>
      <c r="E2192" s="17" t="s">
        <v>37</v>
      </c>
      <c r="F2192" s="31" t="str">
        <f>VLOOKUP(G2192,'Policy Type'!$A:$B,2,FALSE)</f>
        <v>Liability</v>
      </c>
      <c r="G2192" s="17" t="s">
        <v>38</v>
      </c>
      <c r="H2192" s="32">
        <v>45302</v>
      </c>
      <c r="I2192" s="32">
        <v>45667</v>
      </c>
      <c r="J2192" s="34">
        <v>95500</v>
      </c>
      <c r="K2192" s="34">
        <f t="shared" si="582"/>
        <v>17190</v>
      </c>
      <c r="L2192" s="34">
        <f t="shared" si="583"/>
        <v>112690</v>
      </c>
      <c r="M2192" s="17">
        <f t="shared" si="595"/>
        <v>22538</v>
      </c>
      <c r="N2192" s="17" t="s">
        <v>39</v>
      </c>
      <c r="O2192" s="35" t="s">
        <v>49</v>
      </c>
      <c r="P2192" s="36" t="str">
        <f t="shared" si="584"/>
        <v>New Client</v>
      </c>
      <c r="Q2192" s="39" t="str">
        <f t="shared" si="4"/>
        <v>Yes</v>
      </c>
      <c r="R2192" s="40" t="str">
        <f t="shared" si="5"/>
        <v/>
      </c>
    </row>
    <row r="2193" ht="14.25" customHeight="1" spans="1:18">
      <c r="A2193" s="30" t="s">
        <v>2179</v>
      </c>
      <c r="B2193" s="17">
        <v>1491</v>
      </c>
      <c r="C2193" s="17" t="s">
        <v>35</v>
      </c>
      <c r="D2193" s="17" t="s">
        <v>36</v>
      </c>
      <c r="E2193" s="17" t="s">
        <v>780</v>
      </c>
      <c r="F2193" s="31" t="str">
        <f>VLOOKUP(G2193,'Policy Type'!$A:$B,2,FALSE)</f>
        <v>Liability</v>
      </c>
      <c r="G2193" s="17" t="s">
        <v>38</v>
      </c>
      <c r="H2193" s="32">
        <v>45302</v>
      </c>
      <c r="I2193" s="32">
        <v>45332</v>
      </c>
      <c r="J2193" s="34">
        <v>64700</v>
      </c>
      <c r="K2193" s="34">
        <f t="shared" si="582"/>
        <v>11646</v>
      </c>
      <c r="L2193" s="34">
        <f t="shared" si="583"/>
        <v>76346</v>
      </c>
      <c r="M2193" s="17">
        <f t="shared" si="595"/>
        <v>15269.2</v>
      </c>
      <c r="N2193" s="17" t="s">
        <v>39</v>
      </c>
      <c r="O2193" s="35" t="s">
        <v>49</v>
      </c>
      <c r="P2193" s="36" t="str">
        <f t="shared" si="584"/>
        <v>Old Client</v>
      </c>
      <c r="Q2193" s="39" t="str">
        <f t="shared" si="4"/>
        <v>Yes</v>
      </c>
      <c r="R2193" s="40" t="str">
        <f t="shared" si="5"/>
        <v/>
      </c>
    </row>
    <row r="2194" ht="14.25" customHeight="1" spans="1:18">
      <c r="A2194" s="30" t="s">
        <v>2180</v>
      </c>
      <c r="B2194" s="17">
        <v>1503</v>
      </c>
      <c r="C2194" s="17" t="s">
        <v>42</v>
      </c>
      <c r="D2194" s="17" t="s">
        <v>36</v>
      </c>
      <c r="E2194" s="17" t="s">
        <v>43</v>
      </c>
      <c r="F2194" s="31" t="str">
        <f>VLOOKUP(G2194,'Policy Type'!$A:$B,2,FALSE)</f>
        <v>Others</v>
      </c>
      <c r="G2194" s="17" t="s">
        <v>111</v>
      </c>
      <c r="H2194" s="32">
        <v>45303</v>
      </c>
      <c r="I2194" s="32">
        <v>45313</v>
      </c>
      <c r="J2194" s="34">
        <v>127500</v>
      </c>
      <c r="K2194" s="34">
        <f t="shared" si="582"/>
        <v>22950</v>
      </c>
      <c r="L2194" s="34">
        <f t="shared" si="583"/>
        <v>150450</v>
      </c>
      <c r="M2194" s="17">
        <f>L2194*0.15</f>
        <v>22567.5</v>
      </c>
      <c r="N2194" s="17" t="s">
        <v>52</v>
      </c>
      <c r="O2194" s="35" t="s">
        <v>49</v>
      </c>
      <c r="P2194" s="36" t="str">
        <f t="shared" si="584"/>
        <v>New Client</v>
      </c>
      <c r="Q2194" s="39" t="str">
        <f t="shared" si="4"/>
        <v>No</v>
      </c>
      <c r="R2194" s="40" t="str">
        <f t="shared" si="5"/>
        <v/>
      </c>
    </row>
    <row r="2195" ht="14.25" customHeight="1" spans="1:18">
      <c r="A2195" s="30" t="s">
        <v>2181</v>
      </c>
      <c r="B2195" s="17">
        <v>1504</v>
      </c>
      <c r="C2195" s="17" t="s">
        <v>46</v>
      </c>
      <c r="D2195" s="17" t="s">
        <v>66</v>
      </c>
      <c r="E2195" s="17" t="s">
        <v>84</v>
      </c>
      <c r="F2195" s="31" t="str">
        <f>VLOOKUP(G2195,'Policy Type'!$A:$B,2,FALSE)</f>
        <v>P&amp;C</v>
      </c>
      <c r="G2195" s="17" t="s">
        <v>68</v>
      </c>
      <c r="H2195" s="32">
        <v>45304</v>
      </c>
      <c r="I2195" s="32">
        <v>45669</v>
      </c>
      <c r="J2195" s="34">
        <v>1553900</v>
      </c>
      <c r="K2195" s="34">
        <f t="shared" si="582"/>
        <v>279702</v>
      </c>
      <c r="L2195" s="34">
        <f t="shared" si="583"/>
        <v>1833602</v>
      </c>
      <c r="M2195" s="17">
        <f>L2195*0.05</f>
        <v>91680.1</v>
      </c>
      <c r="N2195" s="17" t="s">
        <v>39</v>
      </c>
      <c r="O2195" s="35" t="s">
        <v>40</v>
      </c>
      <c r="P2195" s="36" t="str">
        <f t="shared" si="584"/>
        <v>New Client</v>
      </c>
      <c r="Q2195" s="39" t="str">
        <f t="shared" si="4"/>
        <v>No</v>
      </c>
      <c r="R2195" s="40" t="str">
        <f t="shared" si="5"/>
        <v/>
      </c>
    </row>
    <row r="2196" ht="14.25" customHeight="1" spans="1:18">
      <c r="A2196" s="30" t="s">
        <v>2182</v>
      </c>
      <c r="B2196" s="17">
        <v>424</v>
      </c>
      <c r="C2196" s="17" t="s">
        <v>57</v>
      </c>
      <c r="D2196" s="17" t="s">
        <v>36</v>
      </c>
      <c r="E2196" s="17" t="s">
        <v>78</v>
      </c>
      <c r="F2196" s="31" t="str">
        <f>VLOOKUP(G2196,'Policy Type'!$A:$B,2,FALSE)</f>
        <v>Liability</v>
      </c>
      <c r="G2196" s="17" t="s">
        <v>86</v>
      </c>
      <c r="H2196" s="32">
        <v>45303</v>
      </c>
      <c r="I2196" s="32">
        <v>45668</v>
      </c>
      <c r="J2196" s="34">
        <v>2006000</v>
      </c>
      <c r="K2196" s="34">
        <f t="shared" si="582"/>
        <v>361080</v>
      </c>
      <c r="L2196" s="34">
        <f t="shared" si="583"/>
        <v>2367080</v>
      </c>
      <c r="M2196" s="17">
        <f t="shared" ref="M2196:M2199" si="596">L2196*0.2</f>
        <v>473416</v>
      </c>
      <c r="N2196" s="17" t="s">
        <v>39</v>
      </c>
      <c r="O2196" s="35" t="s">
        <v>53</v>
      </c>
      <c r="P2196" s="36" t="str">
        <f t="shared" si="584"/>
        <v>Old Client</v>
      </c>
      <c r="Q2196" s="39" t="str">
        <f t="shared" si="4"/>
        <v>Yes</v>
      </c>
      <c r="R2196" s="40" t="str">
        <f t="shared" si="5"/>
        <v/>
      </c>
    </row>
    <row r="2197" ht="14.25" customHeight="1" spans="1:18">
      <c r="A2197" s="30" t="s">
        <v>2183</v>
      </c>
      <c r="B2197" s="17">
        <v>773</v>
      </c>
      <c r="C2197" s="17" t="s">
        <v>42</v>
      </c>
      <c r="D2197" s="17" t="s">
        <v>36</v>
      </c>
      <c r="E2197" s="17" t="s">
        <v>37</v>
      </c>
      <c r="F2197" s="31" t="str">
        <f>VLOOKUP(G2197,'Policy Type'!$A:$B,2,FALSE)</f>
        <v>Liability</v>
      </c>
      <c r="G2197" s="17" t="s">
        <v>38</v>
      </c>
      <c r="H2197" s="32">
        <v>45303</v>
      </c>
      <c r="I2197" s="32">
        <v>45484</v>
      </c>
      <c r="J2197" s="34">
        <v>99400</v>
      </c>
      <c r="K2197" s="34">
        <f t="shared" si="582"/>
        <v>17892</v>
      </c>
      <c r="L2197" s="34">
        <f t="shared" si="583"/>
        <v>117292</v>
      </c>
      <c r="M2197" s="17">
        <f t="shared" si="596"/>
        <v>23458.4</v>
      </c>
      <c r="N2197" s="17" t="s">
        <v>39</v>
      </c>
      <c r="O2197" s="35" t="s">
        <v>49</v>
      </c>
      <c r="P2197" s="36" t="str">
        <f t="shared" si="584"/>
        <v>Old Client</v>
      </c>
      <c r="Q2197" s="39" t="str">
        <f t="shared" si="4"/>
        <v>Yes</v>
      </c>
      <c r="R2197" s="40" t="str">
        <f t="shared" si="5"/>
        <v/>
      </c>
    </row>
    <row r="2198" ht="14.25" customHeight="1" spans="1:18">
      <c r="A2198" s="30" t="s">
        <v>2184</v>
      </c>
      <c r="B2198" s="17">
        <v>472</v>
      </c>
      <c r="C2198" s="17" t="s">
        <v>57</v>
      </c>
      <c r="D2198" s="17" t="s">
        <v>36</v>
      </c>
      <c r="E2198" s="17" t="s">
        <v>37</v>
      </c>
      <c r="F2198" s="31" t="str">
        <f>VLOOKUP(G2198,'Policy Type'!$A:$B,2,FALSE)</f>
        <v>Liability</v>
      </c>
      <c r="G2198" s="17" t="s">
        <v>38</v>
      </c>
      <c r="H2198" s="32">
        <v>45303</v>
      </c>
      <c r="I2198" s="32">
        <v>45333</v>
      </c>
      <c r="J2198" s="34">
        <v>54800</v>
      </c>
      <c r="K2198" s="34">
        <f t="shared" si="582"/>
        <v>9864</v>
      </c>
      <c r="L2198" s="34">
        <f t="shared" si="583"/>
        <v>64664</v>
      </c>
      <c r="M2198" s="17">
        <f t="shared" si="596"/>
        <v>12932.8</v>
      </c>
      <c r="N2198" s="17" t="s">
        <v>39</v>
      </c>
      <c r="O2198" s="35" t="s">
        <v>49</v>
      </c>
      <c r="P2198" s="36" t="str">
        <f t="shared" si="584"/>
        <v>Old Client</v>
      </c>
      <c r="Q2198" s="39" t="str">
        <f t="shared" si="4"/>
        <v>Yes</v>
      </c>
      <c r="R2198" s="40" t="str">
        <f t="shared" si="5"/>
        <v/>
      </c>
    </row>
    <row r="2199" ht="14.25" customHeight="1" spans="1:18">
      <c r="A2199" s="30" t="s">
        <v>2185</v>
      </c>
      <c r="B2199" s="17">
        <v>1042</v>
      </c>
      <c r="C2199" s="17" t="s">
        <v>42</v>
      </c>
      <c r="D2199" s="17" t="s">
        <v>36</v>
      </c>
      <c r="E2199" s="17" t="s">
        <v>37</v>
      </c>
      <c r="F2199" s="31" t="str">
        <f>VLOOKUP(G2199,'Policy Type'!$A:$B,2,FALSE)</f>
        <v>Liability</v>
      </c>
      <c r="G2199" s="17" t="s">
        <v>38</v>
      </c>
      <c r="H2199" s="32">
        <v>45302</v>
      </c>
      <c r="I2199" s="32">
        <v>45361</v>
      </c>
      <c r="J2199" s="34">
        <v>81700</v>
      </c>
      <c r="K2199" s="34">
        <f t="shared" si="582"/>
        <v>14706</v>
      </c>
      <c r="L2199" s="34">
        <f t="shared" si="583"/>
        <v>96406</v>
      </c>
      <c r="M2199" s="17">
        <f t="shared" si="596"/>
        <v>19281.2</v>
      </c>
      <c r="N2199" s="17" t="s">
        <v>39</v>
      </c>
      <c r="O2199" s="35" t="s">
        <v>49</v>
      </c>
      <c r="P2199" s="36" t="str">
        <f t="shared" si="584"/>
        <v>Old Client</v>
      </c>
      <c r="Q2199" s="39" t="str">
        <f t="shared" si="4"/>
        <v>Yes</v>
      </c>
      <c r="R2199" s="40" t="str">
        <f t="shared" si="5"/>
        <v/>
      </c>
    </row>
    <row r="2200" ht="14.25" customHeight="1" spans="1:18">
      <c r="A2200" s="30" t="s">
        <v>2186</v>
      </c>
      <c r="B2200" s="17">
        <v>1119</v>
      </c>
      <c r="C2200" s="17" t="s">
        <v>35</v>
      </c>
      <c r="D2200" s="17" t="s">
        <v>36</v>
      </c>
      <c r="E2200" s="17" t="s">
        <v>43</v>
      </c>
      <c r="F2200" s="31" t="str">
        <f>VLOOKUP(G2200,'Policy Type'!$A:$B,2,FALSE)</f>
        <v>Others</v>
      </c>
      <c r="G2200" s="17" t="s">
        <v>124</v>
      </c>
      <c r="H2200" s="32">
        <v>45309</v>
      </c>
      <c r="I2200" s="32">
        <v>45674</v>
      </c>
      <c r="J2200" s="34">
        <v>13725500</v>
      </c>
      <c r="K2200" s="34">
        <f t="shared" si="582"/>
        <v>2470590</v>
      </c>
      <c r="L2200" s="34">
        <f t="shared" si="583"/>
        <v>16196090</v>
      </c>
      <c r="M2200" s="17">
        <f>L2200*0.15</f>
        <v>2429413.5</v>
      </c>
      <c r="N2200" s="17" t="s">
        <v>39</v>
      </c>
      <c r="O2200" s="35" t="s">
        <v>49</v>
      </c>
      <c r="P2200" s="36" t="str">
        <f t="shared" si="584"/>
        <v>Old Client</v>
      </c>
      <c r="Q2200" s="39" t="str">
        <f t="shared" si="4"/>
        <v>No</v>
      </c>
      <c r="R2200" s="40" t="str">
        <f t="shared" si="5"/>
        <v/>
      </c>
    </row>
    <row r="2201" ht="14.25" customHeight="1" spans="1:18">
      <c r="A2201" s="30" t="s">
        <v>2187</v>
      </c>
      <c r="B2201" s="17">
        <v>1505</v>
      </c>
      <c r="C2201" s="17" t="s">
        <v>42</v>
      </c>
      <c r="D2201" s="17" t="s">
        <v>36</v>
      </c>
      <c r="E2201" s="17" t="s">
        <v>37</v>
      </c>
      <c r="F2201" s="31" t="str">
        <f>VLOOKUP(G2201,'Policy Type'!$A:$B,2,FALSE)</f>
        <v>Liability</v>
      </c>
      <c r="G2201" s="17" t="s">
        <v>38</v>
      </c>
      <c r="H2201" s="32">
        <v>45303</v>
      </c>
      <c r="I2201" s="32">
        <v>45668</v>
      </c>
      <c r="J2201" s="34">
        <v>324500</v>
      </c>
      <c r="K2201" s="34">
        <f t="shared" si="582"/>
        <v>58410</v>
      </c>
      <c r="L2201" s="34">
        <f t="shared" si="583"/>
        <v>382910</v>
      </c>
      <c r="M2201" s="17">
        <f t="shared" ref="M2201:M2204" si="597">L2201*0.2</f>
        <v>76582</v>
      </c>
      <c r="N2201" s="17" t="s">
        <v>39</v>
      </c>
      <c r="O2201" s="35" t="s">
        <v>49</v>
      </c>
      <c r="P2201" s="36" t="str">
        <f t="shared" si="584"/>
        <v>Old Client</v>
      </c>
      <c r="Q2201" s="39" t="str">
        <f t="shared" si="4"/>
        <v>Yes</v>
      </c>
      <c r="R2201" s="40" t="str">
        <f t="shared" si="5"/>
        <v/>
      </c>
    </row>
    <row r="2202" ht="14.25" customHeight="1" spans="1:18">
      <c r="A2202" s="30" t="s">
        <v>2188</v>
      </c>
      <c r="B2202" s="17">
        <v>1506</v>
      </c>
      <c r="C2202" s="17" t="s">
        <v>42</v>
      </c>
      <c r="D2202" s="17" t="s">
        <v>36</v>
      </c>
      <c r="E2202" s="17" t="s">
        <v>37</v>
      </c>
      <c r="F2202" s="31" t="str">
        <f>VLOOKUP(G2202,'Policy Type'!$A:$B,2,FALSE)</f>
        <v>P&amp;C</v>
      </c>
      <c r="G2202" s="17" t="s">
        <v>68</v>
      </c>
      <c r="H2202" s="32">
        <v>45309</v>
      </c>
      <c r="I2202" s="32">
        <v>45674</v>
      </c>
      <c r="J2202" s="34">
        <v>751542</v>
      </c>
      <c r="K2202" s="34">
        <f t="shared" si="582"/>
        <v>135277.56</v>
      </c>
      <c r="L2202" s="34">
        <f t="shared" si="583"/>
        <v>886819.56</v>
      </c>
      <c r="M2202" s="17">
        <f t="shared" si="597"/>
        <v>177363.912</v>
      </c>
      <c r="N2202" s="17" t="s">
        <v>39</v>
      </c>
      <c r="O2202" s="35" t="s">
        <v>53</v>
      </c>
      <c r="P2202" s="36" t="str">
        <f t="shared" si="584"/>
        <v>New Client</v>
      </c>
      <c r="Q2202" s="39" t="str">
        <f t="shared" si="4"/>
        <v>No</v>
      </c>
      <c r="R2202" s="40" t="str">
        <f t="shared" si="5"/>
        <v/>
      </c>
    </row>
    <row r="2203" ht="14.25" customHeight="1" spans="1:18">
      <c r="A2203" s="30" t="s">
        <v>2189</v>
      </c>
      <c r="B2203" s="17">
        <v>1507</v>
      </c>
      <c r="C2203" s="17" t="s">
        <v>35</v>
      </c>
      <c r="D2203" s="17" t="s">
        <v>36</v>
      </c>
      <c r="E2203" s="17" t="s">
        <v>37</v>
      </c>
      <c r="F2203" s="31" t="str">
        <f>VLOOKUP(G2203,'Policy Type'!$A:$B,2,FALSE)</f>
        <v>Liability</v>
      </c>
      <c r="G2203" s="17" t="s">
        <v>38</v>
      </c>
      <c r="H2203" s="32">
        <v>45303</v>
      </c>
      <c r="I2203" s="32">
        <v>45668</v>
      </c>
      <c r="J2203" s="34">
        <v>107000</v>
      </c>
      <c r="K2203" s="34">
        <f t="shared" si="582"/>
        <v>19260</v>
      </c>
      <c r="L2203" s="34">
        <f t="shared" si="583"/>
        <v>126260</v>
      </c>
      <c r="M2203" s="17">
        <f t="shared" si="597"/>
        <v>25252</v>
      </c>
      <c r="N2203" s="17" t="s">
        <v>39</v>
      </c>
      <c r="O2203" s="35" t="s">
        <v>49</v>
      </c>
      <c r="P2203" s="36" t="str">
        <f t="shared" si="584"/>
        <v>Old Client</v>
      </c>
      <c r="Q2203" s="39" t="str">
        <f t="shared" si="4"/>
        <v>Yes</v>
      </c>
      <c r="R2203" s="40" t="str">
        <f t="shared" si="5"/>
        <v/>
      </c>
    </row>
    <row r="2204" ht="14.25" customHeight="1" spans="1:18">
      <c r="A2204" s="30" t="s">
        <v>2190</v>
      </c>
      <c r="B2204" s="17">
        <v>1508</v>
      </c>
      <c r="C2204" s="17" t="s">
        <v>42</v>
      </c>
      <c r="D2204" s="17" t="s">
        <v>36</v>
      </c>
      <c r="E2204" s="17" t="s">
        <v>37</v>
      </c>
      <c r="F2204" s="31" t="str">
        <f>VLOOKUP(G2204,'Policy Type'!$A:$B,2,FALSE)</f>
        <v>Liability</v>
      </c>
      <c r="G2204" s="17" t="s">
        <v>38</v>
      </c>
      <c r="H2204" s="32">
        <v>45303</v>
      </c>
      <c r="I2204" s="32">
        <v>45668</v>
      </c>
      <c r="J2204" s="34">
        <v>103900</v>
      </c>
      <c r="K2204" s="34">
        <f t="shared" si="582"/>
        <v>18702</v>
      </c>
      <c r="L2204" s="34">
        <f t="shared" si="583"/>
        <v>122602</v>
      </c>
      <c r="M2204" s="17">
        <f t="shared" si="597"/>
        <v>24520.4</v>
      </c>
      <c r="N2204" s="17" t="s">
        <v>39</v>
      </c>
      <c r="O2204" s="35" t="s">
        <v>49</v>
      </c>
      <c r="P2204" s="36" t="str">
        <f t="shared" si="584"/>
        <v>New Client</v>
      </c>
      <c r="Q2204" s="39" t="str">
        <f t="shared" si="4"/>
        <v>Yes</v>
      </c>
      <c r="R2204" s="40" t="str">
        <f t="shared" si="5"/>
        <v/>
      </c>
    </row>
    <row r="2205" ht="14.25" customHeight="1" spans="1:18">
      <c r="A2205" s="30" t="s">
        <v>2191</v>
      </c>
      <c r="B2205" s="17">
        <v>1509</v>
      </c>
      <c r="C2205" s="17" t="s">
        <v>35</v>
      </c>
      <c r="D2205" s="17" t="s">
        <v>36</v>
      </c>
      <c r="E2205" s="17" t="s">
        <v>780</v>
      </c>
      <c r="F2205" s="31" t="str">
        <f>VLOOKUP(G2205,'Policy Type'!$A:$B,2,FALSE)</f>
        <v>Others</v>
      </c>
      <c r="G2205" s="17" t="s">
        <v>791</v>
      </c>
      <c r="H2205" s="32">
        <v>45310</v>
      </c>
      <c r="I2205" s="32">
        <v>45675</v>
      </c>
      <c r="J2205" s="34">
        <v>1073800</v>
      </c>
      <c r="K2205" s="34">
        <f t="shared" si="582"/>
        <v>193284</v>
      </c>
      <c r="L2205" s="34">
        <f t="shared" si="583"/>
        <v>1267084</v>
      </c>
      <c r="M2205" s="17">
        <f>L2205*0.15</f>
        <v>190062.6</v>
      </c>
      <c r="N2205" s="17" t="s">
        <v>39</v>
      </c>
      <c r="O2205" s="35" t="s">
        <v>49</v>
      </c>
      <c r="P2205" s="36" t="str">
        <f t="shared" si="584"/>
        <v>New Client</v>
      </c>
      <c r="Q2205" s="39" t="str">
        <f t="shared" si="4"/>
        <v>No</v>
      </c>
      <c r="R2205" s="40" t="str">
        <f t="shared" si="5"/>
        <v/>
      </c>
    </row>
    <row r="2206" ht="14.25" customHeight="1" spans="1:18">
      <c r="A2206" s="30" t="s">
        <v>2192</v>
      </c>
      <c r="B2206" s="17">
        <v>1510</v>
      </c>
      <c r="C2206" s="17" t="s">
        <v>46</v>
      </c>
      <c r="D2206" s="17" t="s">
        <v>47</v>
      </c>
      <c r="E2206" s="17" t="s">
        <v>103</v>
      </c>
      <c r="F2206" s="31" t="str">
        <f>VLOOKUP(G2206,'Policy Type'!$A:$B,2,FALSE)</f>
        <v>Others</v>
      </c>
      <c r="G2206" s="17" t="s">
        <v>212</v>
      </c>
      <c r="H2206" s="32">
        <v>45304</v>
      </c>
      <c r="I2206" s="32">
        <v>45669</v>
      </c>
      <c r="J2206" s="34">
        <v>2478000</v>
      </c>
      <c r="K2206" s="34">
        <f t="shared" si="582"/>
        <v>446040</v>
      </c>
      <c r="L2206" s="34">
        <f t="shared" si="583"/>
        <v>2924040</v>
      </c>
      <c r="M2206" s="17">
        <f t="shared" ref="M2206:M2208" si="598">L2206*0.05</f>
        <v>146202</v>
      </c>
      <c r="N2206" s="17" t="s">
        <v>39</v>
      </c>
      <c r="O2206" s="35" t="s">
        <v>49</v>
      </c>
      <c r="P2206" s="36" t="str">
        <f t="shared" si="584"/>
        <v>New Client</v>
      </c>
      <c r="Q2206" s="39" t="str">
        <f t="shared" si="4"/>
        <v>No</v>
      </c>
      <c r="R2206" s="40" t="str">
        <f t="shared" si="5"/>
        <v/>
      </c>
    </row>
    <row r="2207" ht="14.25" customHeight="1" spans="1:18">
      <c r="A2207" s="30" t="s">
        <v>2193</v>
      </c>
      <c r="B2207" s="17">
        <v>1511</v>
      </c>
      <c r="C2207" s="17" t="s">
        <v>46</v>
      </c>
      <c r="D2207" s="17" t="s">
        <v>66</v>
      </c>
      <c r="E2207" s="17" t="s">
        <v>43</v>
      </c>
      <c r="F2207" s="31" t="str">
        <f>VLOOKUP(G2207,'Policy Type'!$A:$B,2,FALSE)</f>
        <v>Others</v>
      </c>
      <c r="G2207" s="17" t="s">
        <v>111</v>
      </c>
      <c r="H2207" s="32">
        <v>45304</v>
      </c>
      <c r="I2207" s="32">
        <v>45304</v>
      </c>
      <c r="J2207" s="34">
        <v>21400</v>
      </c>
      <c r="K2207" s="34">
        <f t="shared" si="582"/>
        <v>3852</v>
      </c>
      <c r="L2207" s="34">
        <f t="shared" si="583"/>
        <v>25252</v>
      </c>
      <c r="M2207" s="17">
        <f t="shared" si="598"/>
        <v>1262.6</v>
      </c>
      <c r="N2207" s="17" t="s">
        <v>52</v>
      </c>
      <c r="O2207" s="35" t="s">
        <v>49</v>
      </c>
      <c r="P2207" s="36" t="str">
        <f t="shared" si="584"/>
        <v>New Client</v>
      </c>
      <c r="Q2207" s="39" t="str">
        <f t="shared" si="4"/>
        <v>No</v>
      </c>
      <c r="R2207" s="40" t="str">
        <f t="shared" si="5"/>
        <v/>
      </c>
    </row>
    <row r="2208" ht="14.25" customHeight="1" spans="1:18">
      <c r="A2208" s="30" t="s">
        <v>2194</v>
      </c>
      <c r="B2208" s="17">
        <v>1512</v>
      </c>
      <c r="C2208" s="17" t="s">
        <v>46</v>
      </c>
      <c r="D2208" s="17" t="s">
        <v>66</v>
      </c>
      <c r="E2208" s="17" t="s">
        <v>123</v>
      </c>
      <c r="F2208" s="31" t="str">
        <f>VLOOKUP(G2208,'Policy Type'!$A:$B,2,FALSE)</f>
        <v>Others</v>
      </c>
      <c r="G2208" s="17" t="s">
        <v>170</v>
      </c>
      <c r="H2208" s="32">
        <v>45304</v>
      </c>
      <c r="I2208" s="32">
        <v>45669</v>
      </c>
      <c r="J2208" s="34">
        <v>928000</v>
      </c>
      <c r="K2208" s="34">
        <f t="shared" si="582"/>
        <v>167040</v>
      </c>
      <c r="L2208" s="34">
        <f t="shared" si="583"/>
        <v>1095040</v>
      </c>
      <c r="M2208" s="17">
        <f t="shared" si="598"/>
        <v>54752</v>
      </c>
      <c r="N2208" s="17" t="s">
        <v>52</v>
      </c>
      <c r="O2208" s="35" t="s">
        <v>49</v>
      </c>
      <c r="P2208" s="36" t="str">
        <f t="shared" si="584"/>
        <v>New Client</v>
      </c>
      <c r="Q2208" s="39" t="str">
        <f t="shared" si="4"/>
        <v>No</v>
      </c>
      <c r="R2208" s="40" t="str">
        <f t="shared" si="5"/>
        <v/>
      </c>
    </row>
    <row r="2209" ht="14.25" customHeight="1" spans="1:18">
      <c r="A2209" s="30" t="s">
        <v>2195</v>
      </c>
      <c r="B2209" s="17">
        <v>1513</v>
      </c>
      <c r="C2209" s="17" t="s">
        <v>57</v>
      </c>
      <c r="D2209" s="17" t="s">
        <v>36</v>
      </c>
      <c r="E2209" s="17" t="s">
        <v>60</v>
      </c>
      <c r="F2209" s="31" t="str">
        <f>VLOOKUP(G2209,'Policy Type'!$A:$B,2,FALSE)</f>
        <v>Others</v>
      </c>
      <c r="G2209" s="17" t="s">
        <v>170</v>
      </c>
      <c r="H2209" s="32">
        <v>45304</v>
      </c>
      <c r="I2209" s="32">
        <v>45669</v>
      </c>
      <c r="J2209" s="34">
        <v>1528800</v>
      </c>
      <c r="K2209" s="34">
        <f t="shared" si="582"/>
        <v>275184</v>
      </c>
      <c r="L2209" s="34">
        <f t="shared" si="583"/>
        <v>1803984</v>
      </c>
      <c r="M2209" s="17">
        <f>L2209*0.15</f>
        <v>270597.6</v>
      </c>
      <c r="N2209" s="17" t="s">
        <v>52</v>
      </c>
      <c r="O2209" s="35" t="s">
        <v>53</v>
      </c>
      <c r="P2209" s="36" t="str">
        <f t="shared" si="584"/>
        <v>Old Client</v>
      </c>
      <c r="Q2209" s="39" t="str">
        <f t="shared" si="4"/>
        <v>No</v>
      </c>
      <c r="R2209" s="40" t="str">
        <f t="shared" si="5"/>
        <v/>
      </c>
    </row>
    <row r="2210" ht="14.25" customHeight="1" spans="1:18">
      <c r="A2210" s="30" t="s">
        <v>2196</v>
      </c>
      <c r="B2210" s="17">
        <v>1514</v>
      </c>
      <c r="C2210" s="17" t="s">
        <v>57</v>
      </c>
      <c r="D2210" s="17" t="s">
        <v>36</v>
      </c>
      <c r="E2210" s="17" t="s">
        <v>382</v>
      </c>
      <c r="F2210" s="31" t="str">
        <f>VLOOKUP(G2210,'Policy Type'!$A:$B,2,FALSE)</f>
        <v>Liability</v>
      </c>
      <c r="G2210" s="17" t="s">
        <v>58</v>
      </c>
      <c r="H2210" s="32">
        <v>45304</v>
      </c>
      <c r="I2210" s="32">
        <v>45669</v>
      </c>
      <c r="J2210" s="34">
        <v>1475000</v>
      </c>
      <c r="K2210" s="34">
        <f t="shared" si="582"/>
        <v>265500</v>
      </c>
      <c r="L2210" s="34">
        <f t="shared" si="583"/>
        <v>1740500</v>
      </c>
      <c r="M2210" s="17">
        <f t="shared" ref="M2210:M2211" si="599">L2210*0.2</f>
        <v>348100</v>
      </c>
      <c r="N2210" s="17" t="s">
        <v>39</v>
      </c>
      <c r="O2210" s="35" t="s">
        <v>49</v>
      </c>
      <c r="P2210" s="36" t="str">
        <f t="shared" si="584"/>
        <v>New Client</v>
      </c>
      <c r="Q2210" s="39" t="str">
        <f t="shared" si="4"/>
        <v>Yes</v>
      </c>
      <c r="R2210" s="40" t="str">
        <f t="shared" si="5"/>
        <v/>
      </c>
    </row>
    <row r="2211" ht="14.25" customHeight="1" spans="1:18">
      <c r="A2211" s="30" t="s">
        <v>2197</v>
      </c>
      <c r="B2211" s="17">
        <v>1516</v>
      </c>
      <c r="C2211" s="17" t="s">
        <v>35</v>
      </c>
      <c r="D2211" s="17" t="s">
        <v>36</v>
      </c>
      <c r="E2211" s="17" t="s">
        <v>37</v>
      </c>
      <c r="F2211" s="31" t="str">
        <f>VLOOKUP(G2211,'Policy Type'!$A:$B,2,FALSE)</f>
        <v>Liability</v>
      </c>
      <c r="G2211" s="17" t="s">
        <v>38</v>
      </c>
      <c r="H2211" s="32">
        <v>45304</v>
      </c>
      <c r="I2211" s="32">
        <v>45334</v>
      </c>
      <c r="J2211" s="34">
        <v>51400</v>
      </c>
      <c r="K2211" s="34">
        <f t="shared" si="582"/>
        <v>9252</v>
      </c>
      <c r="L2211" s="34">
        <f t="shared" si="583"/>
        <v>60652</v>
      </c>
      <c r="M2211" s="17">
        <f t="shared" si="599"/>
        <v>12130.4</v>
      </c>
      <c r="N2211" s="17" t="s">
        <v>39</v>
      </c>
      <c r="O2211" s="35" t="s">
        <v>49</v>
      </c>
      <c r="P2211" s="36" t="str">
        <f t="shared" si="584"/>
        <v>New Client</v>
      </c>
      <c r="Q2211" s="39" t="str">
        <f t="shared" si="4"/>
        <v>Yes</v>
      </c>
      <c r="R2211" s="40" t="str">
        <f t="shared" si="5"/>
        <v/>
      </c>
    </row>
    <row r="2212" ht="14.25" customHeight="1" spans="1:18">
      <c r="A2212" s="30" t="s">
        <v>2198</v>
      </c>
      <c r="B2212" s="17">
        <v>1517</v>
      </c>
      <c r="C2212" s="17" t="s">
        <v>46</v>
      </c>
      <c r="D2212" s="17" t="s">
        <v>88</v>
      </c>
      <c r="E2212" s="17" t="s">
        <v>37</v>
      </c>
      <c r="F2212" s="31" t="str">
        <f>VLOOKUP(G2212,'Policy Type'!$A:$B,2,FALSE)</f>
        <v>Liability</v>
      </c>
      <c r="G2212" s="17" t="s">
        <v>38</v>
      </c>
      <c r="H2212" s="32">
        <v>45287</v>
      </c>
      <c r="I2212" s="32">
        <v>45652</v>
      </c>
      <c r="J2212" s="34">
        <v>220400</v>
      </c>
      <c r="K2212" s="34">
        <f t="shared" si="582"/>
        <v>39672</v>
      </c>
      <c r="L2212" s="34">
        <f t="shared" si="583"/>
        <v>260072</v>
      </c>
      <c r="M2212" s="17">
        <f>L2212*0.05</f>
        <v>13003.6</v>
      </c>
      <c r="N2212" s="17" t="s">
        <v>39</v>
      </c>
      <c r="O2212" s="35" t="s">
        <v>49</v>
      </c>
      <c r="P2212" s="36" t="str">
        <f t="shared" si="584"/>
        <v>New Client</v>
      </c>
      <c r="Q2212" s="39" t="str">
        <f t="shared" si="4"/>
        <v>Yes</v>
      </c>
      <c r="R2212" s="40" t="str">
        <f t="shared" si="5"/>
        <v/>
      </c>
    </row>
    <row r="2213" ht="14.25" customHeight="1" spans="1:18">
      <c r="A2213" s="30" t="s">
        <v>2199</v>
      </c>
      <c r="B2213" s="17">
        <v>1518</v>
      </c>
      <c r="C2213" s="17" t="s">
        <v>57</v>
      </c>
      <c r="D2213" s="17" t="s">
        <v>36</v>
      </c>
      <c r="E2213" s="17" t="s">
        <v>37</v>
      </c>
      <c r="F2213" s="31" t="str">
        <f>VLOOKUP(G2213,'Policy Type'!$A:$B,2,FALSE)</f>
        <v>Liability</v>
      </c>
      <c r="G2213" s="17" t="s">
        <v>38</v>
      </c>
      <c r="H2213" s="32">
        <v>45272</v>
      </c>
      <c r="I2213" s="32">
        <v>45454</v>
      </c>
      <c r="J2213" s="34">
        <v>461100</v>
      </c>
      <c r="K2213" s="34">
        <f t="shared" si="582"/>
        <v>82998</v>
      </c>
      <c r="L2213" s="34">
        <f t="shared" si="583"/>
        <v>544098</v>
      </c>
      <c r="M2213" s="17">
        <f t="shared" ref="M2213:M2214" si="600">L2213*0.2</f>
        <v>108819.6</v>
      </c>
      <c r="N2213" s="17" t="s">
        <v>39</v>
      </c>
      <c r="O2213" s="35" t="s">
        <v>49</v>
      </c>
      <c r="P2213" s="36" t="str">
        <f t="shared" si="584"/>
        <v>New Client</v>
      </c>
      <c r="Q2213" s="39" t="str">
        <f t="shared" si="4"/>
        <v>Yes</v>
      </c>
      <c r="R2213" s="40" t="str">
        <f t="shared" si="5"/>
        <v/>
      </c>
    </row>
    <row r="2214" ht="14.25" customHeight="1" spans="1:18">
      <c r="A2214" s="30" t="s">
        <v>2200</v>
      </c>
      <c r="B2214" s="17">
        <v>1519</v>
      </c>
      <c r="C2214" s="17" t="s">
        <v>42</v>
      </c>
      <c r="D2214" s="17" t="s">
        <v>36</v>
      </c>
      <c r="E2214" s="17" t="s">
        <v>37</v>
      </c>
      <c r="F2214" s="31" t="str">
        <f>VLOOKUP(G2214,'Policy Type'!$A:$B,2,FALSE)</f>
        <v>Liability</v>
      </c>
      <c r="G2214" s="17" t="s">
        <v>38</v>
      </c>
      <c r="H2214" s="32">
        <v>45263</v>
      </c>
      <c r="I2214" s="32">
        <v>45628</v>
      </c>
      <c r="J2214" s="34">
        <v>269000</v>
      </c>
      <c r="K2214" s="34">
        <f t="shared" si="582"/>
        <v>48420</v>
      </c>
      <c r="L2214" s="34">
        <f t="shared" si="583"/>
        <v>317420</v>
      </c>
      <c r="M2214" s="17">
        <f t="shared" si="600"/>
        <v>63484</v>
      </c>
      <c r="N2214" s="17" t="s">
        <v>39</v>
      </c>
      <c r="O2214" s="35" t="s">
        <v>49</v>
      </c>
      <c r="P2214" s="36" t="str">
        <f t="shared" si="584"/>
        <v>New Client</v>
      </c>
      <c r="Q2214" s="39" t="str">
        <f t="shared" si="4"/>
        <v>Yes</v>
      </c>
      <c r="R2214" s="40" t="str">
        <f t="shared" si="5"/>
        <v/>
      </c>
    </row>
    <row r="2215" ht="14.25" customHeight="1" spans="1:18">
      <c r="A2215" s="30" t="s">
        <v>2201</v>
      </c>
      <c r="B2215" s="17">
        <v>1520</v>
      </c>
      <c r="C2215" s="17" t="s">
        <v>46</v>
      </c>
      <c r="D2215" s="17" t="s">
        <v>66</v>
      </c>
      <c r="E2215" s="17" t="s">
        <v>84</v>
      </c>
      <c r="F2215" s="31" t="str">
        <f>VLOOKUP(G2215,'Policy Type'!$A:$B,2,FALSE)</f>
        <v>Others</v>
      </c>
      <c r="G2215" s="17" t="s">
        <v>212</v>
      </c>
      <c r="H2215" s="32">
        <v>45266</v>
      </c>
      <c r="I2215" s="32">
        <v>45631</v>
      </c>
      <c r="J2215" s="34">
        <v>335600</v>
      </c>
      <c r="K2215" s="34">
        <f t="shared" si="582"/>
        <v>60408</v>
      </c>
      <c r="L2215" s="34">
        <f t="shared" si="583"/>
        <v>396008</v>
      </c>
      <c r="M2215" s="17">
        <f>L2215*0.05</f>
        <v>19800.4</v>
      </c>
      <c r="N2215" s="17" t="s">
        <v>39</v>
      </c>
      <c r="O2215" s="35" t="s">
        <v>49</v>
      </c>
      <c r="P2215" s="36" t="str">
        <f t="shared" si="584"/>
        <v>New Client</v>
      </c>
      <c r="Q2215" s="39" t="str">
        <f t="shared" si="4"/>
        <v>No</v>
      </c>
      <c r="R2215" s="40" t="str">
        <f t="shared" si="5"/>
        <v/>
      </c>
    </row>
    <row r="2216" ht="14.25" customHeight="1" spans="1:18">
      <c r="A2216" s="30" t="s">
        <v>2202</v>
      </c>
      <c r="B2216" s="17">
        <v>1521</v>
      </c>
      <c r="C2216" s="17" t="s">
        <v>57</v>
      </c>
      <c r="D2216" s="17" t="s">
        <v>36</v>
      </c>
      <c r="E2216" s="17" t="s">
        <v>84</v>
      </c>
      <c r="F2216" s="31" t="str">
        <f>VLOOKUP(G2216,'Policy Type'!$A:$B,2,FALSE)</f>
        <v>Others</v>
      </c>
      <c r="G2216" s="17" t="s">
        <v>154</v>
      </c>
      <c r="H2216" s="32">
        <v>45269</v>
      </c>
      <c r="I2216" s="32">
        <v>45634</v>
      </c>
      <c r="J2216" s="34">
        <v>1592500</v>
      </c>
      <c r="K2216" s="34">
        <f t="shared" si="582"/>
        <v>286650</v>
      </c>
      <c r="L2216" s="34">
        <f t="shared" si="583"/>
        <v>1879150</v>
      </c>
      <c r="M2216" s="17">
        <f>L2216*0.15</f>
        <v>281872.5</v>
      </c>
      <c r="N2216" s="17" t="s">
        <v>39</v>
      </c>
      <c r="O2216" s="35" t="s">
        <v>40</v>
      </c>
      <c r="P2216" s="36" t="str">
        <f t="shared" si="584"/>
        <v>New Client</v>
      </c>
      <c r="Q2216" s="39" t="str">
        <f t="shared" si="4"/>
        <v>No</v>
      </c>
      <c r="R2216" s="40" t="str">
        <f t="shared" si="5"/>
        <v/>
      </c>
    </row>
    <row r="2217" ht="14.25" customHeight="1" spans="1:18">
      <c r="A2217" s="30"/>
      <c r="B2217" s="17"/>
      <c r="C2217" s="17"/>
      <c r="D2217" s="17"/>
      <c r="E2217" s="17"/>
      <c r="F2217" s="31"/>
      <c r="G2217" s="17"/>
      <c r="H2217" s="32"/>
      <c r="I2217" s="32"/>
      <c r="J2217" s="34"/>
      <c r="K2217" s="34"/>
      <c r="L2217" s="17"/>
      <c r="M2217" s="17"/>
      <c r="N2217" s="17" t="s">
        <v>39</v>
      </c>
      <c r="O2217" s="35" t="s">
        <v>277</v>
      </c>
      <c r="P2217" s="36"/>
      <c r="Q2217" s="39" t="str">
        <f t="shared" si="4"/>
        <v>No</v>
      </c>
      <c r="R2217" s="40" t="str">
        <f t="shared" si="5"/>
        <v/>
      </c>
    </row>
    <row r="2218" ht="14.25" customHeight="1" spans="1:18">
      <c r="A2218" s="30" t="s">
        <v>2203</v>
      </c>
      <c r="B2218" s="17">
        <v>1523</v>
      </c>
      <c r="C2218" s="17" t="s">
        <v>42</v>
      </c>
      <c r="D2218" s="17" t="s">
        <v>36</v>
      </c>
      <c r="E2218" s="17" t="s">
        <v>84</v>
      </c>
      <c r="F2218" s="31" t="str">
        <f>VLOOKUP(G2218,'Policy Type'!$A:$B,2,FALSE)</f>
        <v>Others</v>
      </c>
      <c r="G2218" s="17" t="s">
        <v>154</v>
      </c>
      <c r="H2218" s="32">
        <v>45269</v>
      </c>
      <c r="I2218" s="32">
        <v>45634</v>
      </c>
      <c r="J2218" s="34">
        <v>1592500</v>
      </c>
      <c r="K2218" s="34">
        <f t="shared" ref="K2218:K2239" si="601">J2218*0.18</f>
        <v>286650</v>
      </c>
      <c r="L2218" s="34">
        <f t="shared" ref="L2218:L2239" si="602">J2218+K2218</f>
        <v>1879150</v>
      </c>
      <c r="M2218" s="17">
        <f t="shared" ref="M2218:M2219" si="603">L2218*0.15</f>
        <v>281872.5</v>
      </c>
      <c r="N2218" s="17" t="s">
        <v>52</v>
      </c>
      <c r="O2218" s="35" t="s">
        <v>40</v>
      </c>
      <c r="P2218" s="36" t="str">
        <f t="shared" ref="P2218:P2239" si="604">IF(COUNTIF(B:B,B2218)=1,"New Client","Old Client")</f>
        <v>Old Client</v>
      </c>
      <c r="Q2218" s="39" t="str">
        <f t="shared" si="4"/>
        <v>Yes</v>
      </c>
      <c r="R2218" s="40" t="str">
        <f t="shared" si="5"/>
        <v>Cross-Sold</v>
      </c>
    </row>
    <row r="2219" ht="14.25" customHeight="1" spans="1:18">
      <c r="A2219" s="30" t="s">
        <v>2204</v>
      </c>
      <c r="B2219" s="17">
        <v>1523</v>
      </c>
      <c r="C2219" s="17" t="s">
        <v>57</v>
      </c>
      <c r="D2219" s="17" t="s">
        <v>36</v>
      </c>
      <c r="E2219" s="17" t="s">
        <v>37</v>
      </c>
      <c r="F2219" s="31" t="str">
        <f>VLOOKUP(G2219,'Policy Type'!$A:$B,2,FALSE)</f>
        <v>Others</v>
      </c>
      <c r="G2219" s="17" t="s">
        <v>154</v>
      </c>
      <c r="H2219" s="32">
        <v>45291</v>
      </c>
      <c r="I2219" s="32">
        <v>45656</v>
      </c>
      <c r="J2219" s="34">
        <v>924900</v>
      </c>
      <c r="K2219" s="34">
        <f t="shared" si="601"/>
        <v>166482</v>
      </c>
      <c r="L2219" s="34">
        <f t="shared" si="602"/>
        <v>1091382</v>
      </c>
      <c r="M2219" s="17">
        <f t="shared" si="603"/>
        <v>163707.3</v>
      </c>
      <c r="N2219" s="17" t="s">
        <v>39</v>
      </c>
      <c r="O2219" s="35" t="s">
        <v>40</v>
      </c>
      <c r="P2219" s="36" t="str">
        <f t="shared" si="604"/>
        <v>Old Client</v>
      </c>
      <c r="Q2219" s="39" t="str">
        <f t="shared" si="4"/>
        <v>Yes</v>
      </c>
      <c r="R2219" s="40" t="str">
        <f t="shared" si="5"/>
        <v>Cross-Sold</v>
      </c>
    </row>
    <row r="2220" ht="14.25" customHeight="1" spans="1:18">
      <c r="A2220" s="30" t="s">
        <v>2205</v>
      </c>
      <c r="B2220" s="17">
        <v>310</v>
      </c>
      <c r="C2220" s="17" t="s">
        <v>46</v>
      </c>
      <c r="D2220" s="17" t="s">
        <v>76</v>
      </c>
      <c r="E2220" s="17" t="s">
        <v>37</v>
      </c>
      <c r="F2220" s="31" t="str">
        <f>VLOOKUP(G2220,'Policy Type'!$A:$B,2,FALSE)</f>
        <v>Liability</v>
      </c>
      <c r="G2220" s="17" t="s">
        <v>38</v>
      </c>
      <c r="H2220" s="32">
        <v>45271</v>
      </c>
      <c r="I2220" s="32">
        <v>45301</v>
      </c>
      <c r="J2220" s="34">
        <v>61100</v>
      </c>
      <c r="K2220" s="34">
        <f t="shared" si="601"/>
        <v>10998</v>
      </c>
      <c r="L2220" s="34">
        <f t="shared" si="602"/>
        <v>72098</v>
      </c>
      <c r="M2220" s="17">
        <f>L2220*0.05</f>
        <v>3604.9</v>
      </c>
      <c r="N2220" s="17" t="s">
        <v>39</v>
      </c>
      <c r="O2220" s="35" t="s">
        <v>49</v>
      </c>
      <c r="P2220" s="36" t="str">
        <f t="shared" si="604"/>
        <v>Old Client</v>
      </c>
      <c r="Q2220" s="39" t="str">
        <f t="shared" si="4"/>
        <v>Yes</v>
      </c>
      <c r="R2220" s="40" t="str">
        <f t="shared" si="5"/>
        <v/>
      </c>
    </row>
    <row r="2221" ht="14.25" customHeight="1" spans="1:18">
      <c r="A2221" s="30" t="s">
        <v>2206</v>
      </c>
      <c r="B2221" s="17">
        <v>841</v>
      </c>
      <c r="C2221" s="17" t="s">
        <v>35</v>
      </c>
      <c r="D2221" s="17" t="s">
        <v>36</v>
      </c>
      <c r="E2221" s="17" t="s">
        <v>78</v>
      </c>
      <c r="F2221" s="31" t="str">
        <f>VLOOKUP(G2221,'Policy Type'!$A:$B,2,FALSE)</f>
        <v>Liability</v>
      </c>
      <c r="G2221" s="17" t="s">
        <v>94</v>
      </c>
      <c r="H2221" s="32">
        <v>45287</v>
      </c>
      <c r="I2221" s="32">
        <v>45652</v>
      </c>
      <c r="J2221" s="34">
        <v>570000</v>
      </c>
      <c r="K2221" s="34">
        <f t="shared" si="601"/>
        <v>102600</v>
      </c>
      <c r="L2221" s="34">
        <f t="shared" si="602"/>
        <v>672600</v>
      </c>
      <c r="M2221" s="17">
        <f>L2221*0.2</f>
        <v>134520</v>
      </c>
      <c r="N2221" s="17" t="s">
        <v>39</v>
      </c>
      <c r="O2221" s="35" t="s">
        <v>49</v>
      </c>
      <c r="P2221" s="36" t="str">
        <f t="shared" si="604"/>
        <v>Old Client</v>
      </c>
      <c r="Q2221" s="39" t="str">
        <f t="shared" si="4"/>
        <v>Yes</v>
      </c>
      <c r="R2221" s="40" t="str">
        <f t="shared" si="5"/>
        <v/>
      </c>
    </row>
    <row r="2222" ht="14.25" customHeight="1" spans="1:18">
      <c r="A2222" s="30" t="s">
        <v>2207</v>
      </c>
      <c r="B2222" s="17">
        <v>1448</v>
      </c>
      <c r="C2222" s="17" t="s">
        <v>46</v>
      </c>
      <c r="D2222" s="17" t="s">
        <v>66</v>
      </c>
      <c r="E2222" s="17" t="s">
        <v>43</v>
      </c>
      <c r="F2222" s="31" t="str">
        <f>VLOOKUP(G2222,'Policy Type'!$A:$B,2,FALSE)</f>
        <v>P&amp;C</v>
      </c>
      <c r="G2222" s="17" t="s">
        <v>68</v>
      </c>
      <c r="H2222" s="32">
        <v>45305</v>
      </c>
      <c r="I2222" s="32">
        <v>45670</v>
      </c>
      <c r="J2222" s="34">
        <v>557432</v>
      </c>
      <c r="K2222" s="34">
        <f t="shared" si="601"/>
        <v>100337.76</v>
      </c>
      <c r="L2222" s="34">
        <f t="shared" si="602"/>
        <v>657769.76</v>
      </c>
      <c r="M2222" s="17">
        <f>L2222*0.05</f>
        <v>32888.488</v>
      </c>
      <c r="N2222" s="17" t="s">
        <v>52</v>
      </c>
      <c r="O2222" s="35" t="s">
        <v>40</v>
      </c>
      <c r="P2222" s="36" t="str">
        <f t="shared" si="604"/>
        <v>Old Client</v>
      </c>
      <c r="Q2222" s="39" t="str">
        <f t="shared" si="4"/>
        <v>Yes</v>
      </c>
      <c r="R2222" s="40" t="str">
        <f t="shared" si="5"/>
        <v>Cross-Sold</v>
      </c>
    </row>
    <row r="2223" ht="14.25" customHeight="1" spans="1:18">
      <c r="A2223" s="30" t="s">
        <v>2208</v>
      </c>
      <c r="B2223" s="17">
        <v>1524</v>
      </c>
      <c r="C2223" s="17" t="s">
        <v>35</v>
      </c>
      <c r="D2223" s="17" t="s">
        <v>36</v>
      </c>
      <c r="E2223" s="17" t="s">
        <v>37</v>
      </c>
      <c r="F2223" s="31" t="str">
        <f>VLOOKUP(G2223,'Policy Type'!$A:$B,2,FALSE)</f>
        <v>Liability</v>
      </c>
      <c r="G2223" s="17" t="s">
        <v>38</v>
      </c>
      <c r="H2223" s="32">
        <v>45304</v>
      </c>
      <c r="I2223" s="32">
        <v>45334</v>
      </c>
      <c r="J2223" s="34">
        <v>512900</v>
      </c>
      <c r="K2223" s="34">
        <f t="shared" si="601"/>
        <v>92322</v>
      </c>
      <c r="L2223" s="34">
        <f t="shared" si="602"/>
        <v>605222</v>
      </c>
      <c r="M2223" s="17">
        <f t="shared" ref="M2223:M2224" si="605">L2223*0.2</f>
        <v>121044.4</v>
      </c>
      <c r="N2223" s="17" t="s">
        <v>39</v>
      </c>
      <c r="O2223" s="35" t="s">
        <v>49</v>
      </c>
      <c r="P2223" s="36" t="str">
        <f t="shared" si="604"/>
        <v>New Client</v>
      </c>
      <c r="Q2223" s="39" t="str">
        <f t="shared" si="4"/>
        <v>Yes</v>
      </c>
      <c r="R2223" s="40" t="str">
        <f t="shared" si="5"/>
        <v/>
      </c>
    </row>
    <row r="2224" ht="14.25" customHeight="1" spans="1:18">
      <c r="A2224" s="30" t="s">
        <v>2209</v>
      </c>
      <c r="B2224" s="17">
        <v>1525</v>
      </c>
      <c r="C2224" s="17" t="s">
        <v>35</v>
      </c>
      <c r="D2224" s="17" t="s">
        <v>36</v>
      </c>
      <c r="E2224" s="17" t="s">
        <v>43</v>
      </c>
      <c r="F2224" s="31" t="str">
        <f>VLOOKUP(G2224,'Policy Type'!$A:$B,2,FALSE)</f>
        <v>P&amp;C</v>
      </c>
      <c r="G2224" s="17" t="s">
        <v>55</v>
      </c>
      <c r="H2224" s="32">
        <v>45305</v>
      </c>
      <c r="I2224" s="32">
        <v>45670</v>
      </c>
      <c r="J2224" s="34">
        <v>136600</v>
      </c>
      <c r="K2224" s="34">
        <f t="shared" si="601"/>
        <v>24588</v>
      </c>
      <c r="L2224" s="34">
        <f t="shared" si="602"/>
        <v>161188</v>
      </c>
      <c r="M2224" s="17">
        <f t="shared" si="605"/>
        <v>32237.6</v>
      </c>
      <c r="N2224" s="17" t="s">
        <v>52</v>
      </c>
      <c r="O2224" s="35" t="s">
        <v>49</v>
      </c>
      <c r="P2224" s="36" t="str">
        <f t="shared" si="604"/>
        <v>New Client</v>
      </c>
      <c r="Q2224" s="39" t="str">
        <f t="shared" si="4"/>
        <v>No</v>
      </c>
      <c r="R2224" s="40" t="str">
        <f t="shared" si="5"/>
        <v/>
      </c>
    </row>
    <row r="2225" ht="14.25" customHeight="1" spans="1:18">
      <c r="A2225" s="30" t="s">
        <v>2210</v>
      </c>
      <c r="B2225" s="17">
        <v>1526</v>
      </c>
      <c r="C2225" s="17" t="s">
        <v>42</v>
      </c>
      <c r="D2225" s="17" t="s">
        <v>36</v>
      </c>
      <c r="E2225" s="17" t="s">
        <v>132</v>
      </c>
      <c r="F2225" s="31" t="str">
        <f>VLOOKUP(G2225,'Policy Type'!$A:$B,2,FALSE)</f>
        <v>Others</v>
      </c>
      <c r="G2225" s="17" t="s">
        <v>212</v>
      </c>
      <c r="H2225" s="32">
        <v>45304</v>
      </c>
      <c r="I2225" s="32">
        <v>45669</v>
      </c>
      <c r="J2225" s="34">
        <v>438000</v>
      </c>
      <c r="K2225" s="34">
        <f t="shared" si="601"/>
        <v>78840</v>
      </c>
      <c r="L2225" s="34">
        <f t="shared" si="602"/>
        <v>516840</v>
      </c>
      <c r="M2225" s="17">
        <f>L2225*0.15</f>
        <v>77526</v>
      </c>
      <c r="N2225" s="17" t="s">
        <v>39</v>
      </c>
      <c r="O2225" s="35" t="s">
        <v>49</v>
      </c>
      <c r="P2225" s="36" t="str">
        <f t="shared" si="604"/>
        <v>New Client</v>
      </c>
      <c r="Q2225" s="39" t="str">
        <f t="shared" si="4"/>
        <v>No</v>
      </c>
      <c r="R2225" s="40" t="str">
        <f t="shared" si="5"/>
        <v/>
      </c>
    </row>
    <row r="2226" ht="14.25" customHeight="1" spans="1:18">
      <c r="A2226" s="30" t="s">
        <v>2211</v>
      </c>
      <c r="B2226" s="17">
        <v>1527</v>
      </c>
      <c r="C2226" s="17" t="s">
        <v>46</v>
      </c>
      <c r="D2226" s="17" t="s">
        <v>66</v>
      </c>
      <c r="E2226" s="17" t="s">
        <v>780</v>
      </c>
      <c r="F2226" s="31" t="str">
        <f>VLOOKUP(G2226,'Policy Type'!$A:$B,2,FALSE)</f>
        <v>Liability</v>
      </c>
      <c r="G2226" s="17" t="s">
        <v>38</v>
      </c>
      <c r="H2226" s="32">
        <v>45304</v>
      </c>
      <c r="I2226" s="32">
        <v>45334</v>
      </c>
      <c r="J2226" s="34">
        <v>82800</v>
      </c>
      <c r="K2226" s="34">
        <f t="shared" si="601"/>
        <v>14904</v>
      </c>
      <c r="L2226" s="34">
        <f t="shared" si="602"/>
        <v>97704</v>
      </c>
      <c r="M2226" s="17">
        <f>L2226*0.05</f>
        <v>4885.2</v>
      </c>
      <c r="N2226" s="17" t="s">
        <v>39</v>
      </c>
      <c r="O2226" s="35" t="s">
        <v>49</v>
      </c>
      <c r="P2226" s="36" t="str">
        <f t="shared" si="604"/>
        <v>New Client</v>
      </c>
      <c r="Q2226" s="39" t="str">
        <f t="shared" si="4"/>
        <v>Yes</v>
      </c>
      <c r="R2226" s="40" t="str">
        <f t="shared" si="5"/>
        <v/>
      </c>
    </row>
    <row r="2227" ht="14.25" customHeight="1" spans="1:18">
      <c r="A2227" s="30" t="s">
        <v>2212</v>
      </c>
      <c r="B2227" s="17">
        <v>1528</v>
      </c>
      <c r="C2227" s="17" t="s">
        <v>57</v>
      </c>
      <c r="D2227" s="17" t="s">
        <v>36</v>
      </c>
      <c r="E2227" s="17" t="s">
        <v>37</v>
      </c>
      <c r="F2227" s="31" t="str">
        <f>VLOOKUP(G2227,'Policy Type'!$A:$B,2,FALSE)</f>
        <v>Liability</v>
      </c>
      <c r="G2227" s="17" t="s">
        <v>38</v>
      </c>
      <c r="H2227" s="32">
        <v>45304</v>
      </c>
      <c r="I2227" s="32">
        <v>45394</v>
      </c>
      <c r="J2227" s="34">
        <v>50700</v>
      </c>
      <c r="K2227" s="34">
        <f t="shared" si="601"/>
        <v>9126</v>
      </c>
      <c r="L2227" s="34">
        <f t="shared" si="602"/>
        <v>59826</v>
      </c>
      <c r="M2227" s="17">
        <f t="shared" ref="M2227:M2228" si="606">L2227*0.2</f>
        <v>11965.2</v>
      </c>
      <c r="N2227" s="17" t="s">
        <v>39</v>
      </c>
      <c r="O2227" s="35" t="s">
        <v>49</v>
      </c>
      <c r="P2227" s="36" t="str">
        <f t="shared" si="604"/>
        <v>New Client</v>
      </c>
      <c r="Q2227" s="39" t="str">
        <f t="shared" si="4"/>
        <v>Yes</v>
      </c>
      <c r="R2227" s="40" t="str">
        <f t="shared" si="5"/>
        <v/>
      </c>
    </row>
    <row r="2228" ht="14.25" customHeight="1" spans="1:18">
      <c r="A2228" s="30" t="s">
        <v>2213</v>
      </c>
      <c r="B2228" s="17">
        <v>1529</v>
      </c>
      <c r="C2228" s="17" t="s">
        <v>57</v>
      </c>
      <c r="D2228" s="17" t="s">
        <v>36</v>
      </c>
      <c r="E2228" s="17" t="s">
        <v>43</v>
      </c>
      <c r="F2228" s="31" t="str">
        <f>VLOOKUP(G2228,'Policy Type'!$A:$B,2,FALSE)</f>
        <v>Liability</v>
      </c>
      <c r="G2228" s="17" t="s">
        <v>38</v>
      </c>
      <c r="H2228" s="32">
        <v>45304</v>
      </c>
      <c r="I2228" s="32">
        <v>45669</v>
      </c>
      <c r="J2228" s="34">
        <v>215000</v>
      </c>
      <c r="K2228" s="34">
        <f t="shared" si="601"/>
        <v>38700</v>
      </c>
      <c r="L2228" s="34">
        <f t="shared" si="602"/>
        <v>253700</v>
      </c>
      <c r="M2228" s="17">
        <f t="shared" si="606"/>
        <v>50740</v>
      </c>
      <c r="N2228" s="17" t="s">
        <v>39</v>
      </c>
      <c r="O2228" s="35" t="s">
        <v>49</v>
      </c>
      <c r="P2228" s="36" t="str">
        <f t="shared" si="604"/>
        <v>New Client</v>
      </c>
      <c r="Q2228" s="39" t="str">
        <f t="shared" si="4"/>
        <v>Yes</v>
      </c>
      <c r="R2228" s="40" t="str">
        <f t="shared" si="5"/>
        <v/>
      </c>
    </row>
    <row r="2229" ht="14.25" customHeight="1" spans="1:18">
      <c r="A2229" s="30" t="s">
        <v>2214</v>
      </c>
      <c r="B2229" s="17">
        <v>1021</v>
      </c>
      <c r="C2229" s="17" t="s">
        <v>35</v>
      </c>
      <c r="D2229" s="17" t="s">
        <v>36</v>
      </c>
      <c r="E2229" s="17" t="s">
        <v>60</v>
      </c>
      <c r="F2229" s="31" t="str">
        <f>VLOOKUP(G2229,'Policy Type'!$A:$B,2,FALSE)</f>
        <v>Others</v>
      </c>
      <c r="G2229" s="17" t="s">
        <v>212</v>
      </c>
      <c r="H2229" s="32">
        <v>45304</v>
      </c>
      <c r="I2229" s="32">
        <v>45669</v>
      </c>
      <c r="J2229" s="34">
        <v>18773800</v>
      </c>
      <c r="K2229" s="34">
        <f t="shared" si="601"/>
        <v>3379284</v>
      </c>
      <c r="L2229" s="34">
        <f t="shared" si="602"/>
        <v>22153084</v>
      </c>
      <c r="M2229" s="17">
        <f>L2229*0.15</f>
        <v>3322962.6</v>
      </c>
      <c r="N2229" s="17" t="s">
        <v>39</v>
      </c>
      <c r="O2229" s="35" t="s">
        <v>49</v>
      </c>
      <c r="P2229" s="36" t="str">
        <f t="shared" si="604"/>
        <v>Old Client</v>
      </c>
      <c r="Q2229" s="39" t="str">
        <f t="shared" si="4"/>
        <v>Yes</v>
      </c>
      <c r="R2229" s="40" t="str">
        <f t="shared" si="5"/>
        <v>Cross-Sold</v>
      </c>
    </row>
    <row r="2230" ht="14.25" customHeight="1" spans="1:18">
      <c r="A2230" s="30" t="s">
        <v>2215</v>
      </c>
      <c r="B2230" s="17">
        <v>1530</v>
      </c>
      <c r="C2230" s="17" t="s">
        <v>46</v>
      </c>
      <c r="D2230" s="17" t="s">
        <v>47</v>
      </c>
      <c r="E2230" s="17" t="s">
        <v>60</v>
      </c>
      <c r="F2230" s="31" t="str">
        <f>VLOOKUP(G2230,'Policy Type'!$A:$B,2,FALSE)</f>
        <v>P&amp;C</v>
      </c>
      <c r="G2230" s="17" t="s">
        <v>44</v>
      </c>
      <c r="H2230" s="32">
        <v>45304</v>
      </c>
      <c r="I2230" s="32">
        <v>45669</v>
      </c>
      <c r="J2230" s="34">
        <v>2360000</v>
      </c>
      <c r="K2230" s="34">
        <f t="shared" si="601"/>
        <v>424800</v>
      </c>
      <c r="L2230" s="34">
        <f t="shared" si="602"/>
        <v>2784800</v>
      </c>
      <c r="M2230" s="17">
        <f t="shared" ref="M2230:M2231" si="607">L2230*0.05</f>
        <v>139240</v>
      </c>
      <c r="N2230" s="17" t="s">
        <v>39</v>
      </c>
      <c r="O2230" s="35" t="s">
        <v>49</v>
      </c>
      <c r="P2230" s="36" t="str">
        <f t="shared" si="604"/>
        <v>New Client</v>
      </c>
      <c r="Q2230" s="39" t="str">
        <f t="shared" si="4"/>
        <v>No</v>
      </c>
      <c r="R2230" s="40" t="str">
        <f t="shared" si="5"/>
        <v/>
      </c>
    </row>
    <row r="2231" ht="14.25" customHeight="1" spans="1:18">
      <c r="A2231" s="30" t="s">
        <v>2216</v>
      </c>
      <c r="B2231" s="17">
        <v>1531</v>
      </c>
      <c r="C2231" s="17" t="s">
        <v>46</v>
      </c>
      <c r="D2231" s="17" t="s">
        <v>47</v>
      </c>
      <c r="E2231" s="17" t="s">
        <v>84</v>
      </c>
      <c r="F2231" s="31" t="str">
        <f>VLOOKUP(G2231,'Policy Type'!$A:$B,2,FALSE)</f>
        <v>Liability</v>
      </c>
      <c r="G2231" s="17" t="s">
        <v>101</v>
      </c>
      <c r="H2231" s="32">
        <v>45306</v>
      </c>
      <c r="I2231" s="32">
        <v>45671</v>
      </c>
      <c r="J2231" s="34">
        <v>590000</v>
      </c>
      <c r="K2231" s="34">
        <f t="shared" si="601"/>
        <v>106200</v>
      </c>
      <c r="L2231" s="34">
        <f t="shared" si="602"/>
        <v>696200</v>
      </c>
      <c r="M2231" s="17">
        <f t="shared" si="607"/>
        <v>34810</v>
      </c>
      <c r="N2231" s="17" t="s">
        <v>39</v>
      </c>
      <c r="O2231" s="35" t="s">
        <v>49</v>
      </c>
      <c r="P2231" s="36" t="str">
        <f t="shared" si="604"/>
        <v>Old Client</v>
      </c>
      <c r="Q2231" s="39" t="str">
        <f t="shared" si="4"/>
        <v>Yes</v>
      </c>
      <c r="R2231" s="40" t="str">
        <f t="shared" si="5"/>
        <v/>
      </c>
    </row>
    <row r="2232" ht="14.25" customHeight="1" spans="1:18">
      <c r="A2232" s="30" t="s">
        <v>2217</v>
      </c>
      <c r="B2232" s="17">
        <v>1531</v>
      </c>
      <c r="C2232" s="17" t="s">
        <v>42</v>
      </c>
      <c r="D2232" s="17" t="s">
        <v>36</v>
      </c>
      <c r="E2232" s="17" t="s">
        <v>37</v>
      </c>
      <c r="F2232" s="31" t="str">
        <f>VLOOKUP(G2232,'Policy Type'!$A:$B,2,FALSE)</f>
        <v>Liability</v>
      </c>
      <c r="G2232" s="17" t="s">
        <v>38</v>
      </c>
      <c r="H2232" s="32">
        <v>45305</v>
      </c>
      <c r="I2232" s="32">
        <v>45335</v>
      </c>
      <c r="J2232" s="34">
        <v>68200</v>
      </c>
      <c r="K2232" s="34">
        <f t="shared" si="601"/>
        <v>12276</v>
      </c>
      <c r="L2232" s="34">
        <f t="shared" si="602"/>
        <v>80476</v>
      </c>
      <c r="M2232" s="17">
        <f>L2232*0.2</f>
        <v>16095.2</v>
      </c>
      <c r="N2232" s="17" t="s">
        <v>39</v>
      </c>
      <c r="O2232" s="35" t="s">
        <v>49</v>
      </c>
      <c r="P2232" s="36" t="str">
        <f t="shared" si="604"/>
        <v>Old Client</v>
      </c>
      <c r="Q2232" s="39" t="str">
        <f t="shared" si="4"/>
        <v>Yes</v>
      </c>
      <c r="R2232" s="40" t="str">
        <f t="shared" si="5"/>
        <v/>
      </c>
    </row>
    <row r="2233" ht="14.25" customHeight="1" spans="1:18">
      <c r="A2233" s="30" t="s">
        <v>2218</v>
      </c>
      <c r="B2233" s="17">
        <v>1532</v>
      </c>
      <c r="C2233" s="17" t="s">
        <v>42</v>
      </c>
      <c r="D2233" s="17" t="s">
        <v>36</v>
      </c>
      <c r="E2233" s="17" t="s">
        <v>60</v>
      </c>
      <c r="F2233" s="31" t="str">
        <f>VLOOKUP(G2233,'Policy Type'!$A:$B,2,FALSE)</f>
        <v>Others</v>
      </c>
      <c r="G2233" s="17" t="s">
        <v>193</v>
      </c>
      <c r="H2233" s="32">
        <v>45309</v>
      </c>
      <c r="I2233" s="32">
        <v>45674</v>
      </c>
      <c r="J2233" s="34">
        <v>7591500</v>
      </c>
      <c r="K2233" s="34">
        <f t="shared" si="601"/>
        <v>1366470</v>
      </c>
      <c r="L2233" s="34">
        <f t="shared" si="602"/>
        <v>8957970</v>
      </c>
      <c r="M2233" s="17">
        <f>L2233*0.15</f>
        <v>1343695.5</v>
      </c>
      <c r="N2233" s="17" t="s">
        <v>39</v>
      </c>
      <c r="O2233" s="35" t="s">
        <v>40</v>
      </c>
      <c r="P2233" s="36" t="str">
        <f t="shared" si="604"/>
        <v>Old Client</v>
      </c>
      <c r="Q2233" s="39" t="str">
        <f t="shared" si="4"/>
        <v>Yes</v>
      </c>
      <c r="R2233" s="40" t="str">
        <f t="shared" si="5"/>
        <v>Cross-Sold</v>
      </c>
    </row>
    <row r="2234" ht="14.25" customHeight="1" spans="1:18">
      <c r="A2234" s="30" t="s">
        <v>2219</v>
      </c>
      <c r="B2234" s="17">
        <v>1533</v>
      </c>
      <c r="C2234" s="17" t="s">
        <v>46</v>
      </c>
      <c r="D2234" s="17" t="s">
        <v>47</v>
      </c>
      <c r="E2234" s="17" t="s">
        <v>84</v>
      </c>
      <c r="F2234" s="31" t="str">
        <f>VLOOKUP(G2234,'Policy Type'!$A:$B,2,FALSE)</f>
        <v>Liability</v>
      </c>
      <c r="G2234" s="17" t="s">
        <v>58</v>
      </c>
      <c r="H2234" s="32">
        <v>45310</v>
      </c>
      <c r="I2234" s="32">
        <v>45675</v>
      </c>
      <c r="J2234" s="34">
        <v>34220000</v>
      </c>
      <c r="K2234" s="34">
        <f t="shared" si="601"/>
        <v>6159600</v>
      </c>
      <c r="L2234" s="34">
        <f t="shared" si="602"/>
        <v>40379600</v>
      </c>
      <c r="M2234" s="17">
        <f>L2234*0.05</f>
        <v>2018980</v>
      </c>
      <c r="N2234" s="17" t="s">
        <v>39</v>
      </c>
      <c r="O2234" s="35" t="s">
        <v>53</v>
      </c>
      <c r="P2234" s="36" t="str">
        <f t="shared" si="604"/>
        <v>New Client</v>
      </c>
      <c r="Q2234" s="39" t="str">
        <f t="shared" si="4"/>
        <v>Yes</v>
      </c>
      <c r="R2234" s="40" t="str">
        <f t="shared" si="5"/>
        <v/>
      </c>
    </row>
    <row r="2235" ht="14.25" customHeight="1" spans="1:18">
      <c r="A2235" s="30" t="s">
        <v>2220</v>
      </c>
      <c r="B2235" s="17">
        <v>1170</v>
      </c>
      <c r="C2235" s="17" t="s">
        <v>57</v>
      </c>
      <c r="D2235" s="17" t="s">
        <v>36</v>
      </c>
      <c r="E2235" s="17" t="s">
        <v>78</v>
      </c>
      <c r="F2235" s="31" t="str">
        <f>VLOOKUP(G2235,'Policy Type'!$A:$B,2,FALSE)</f>
        <v>Liability</v>
      </c>
      <c r="G2235" s="17" t="s">
        <v>536</v>
      </c>
      <c r="H2235" s="32">
        <v>45301</v>
      </c>
      <c r="I2235" s="32">
        <v>45482</v>
      </c>
      <c r="J2235" s="34">
        <v>25000</v>
      </c>
      <c r="K2235" s="34">
        <f t="shared" si="601"/>
        <v>4500</v>
      </c>
      <c r="L2235" s="34">
        <f t="shared" si="602"/>
        <v>29500</v>
      </c>
      <c r="M2235" s="17">
        <f t="shared" ref="M2235:M2236" si="608">L2235*0.2</f>
        <v>5900</v>
      </c>
      <c r="N2235" s="17" t="s">
        <v>39</v>
      </c>
      <c r="O2235" s="35" t="s">
        <v>49</v>
      </c>
      <c r="P2235" s="36" t="str">
        <f t="shared" si="604"/>
        <v>Old Client</v>
      </c>
      <c r="Q2235" s="39" t="str">
        <f t="shared" si="4"/>
        <v>Yes</v>
      </c>
      <c r="R2235" s="40" t="str">
        <f t="shared" si="5"/>
        <v/>
      </c>
    </row>
    <row r="2236" ht="14.25" customHeight="1" spans="1:18">
      <c r="A2236" s="30" t="s">
        <v>2221</v>
      </c>
      <c r="B2236" s="17">
        <v>1534</v>
      </c>
      <c r="C2236" s="17" t="s">
        <v>42</v>
      </c>
      <c r="D2236" s="17" t="s">
        <v>36</v>
      </c>
      <c r="E2236" s="17" t="s">
        <v>78</v>
      </c>
      <c r="F2236" s="31" t="str">
        <f>VLOOKUP(G2236,'Policy Type'!$A:$B,2,FALSE)</f>
        <v>Liability</v>
      </c>
      <c r="G2236" s="17" t="s">
        <v>536</v>
      </c>
      <c r="H2236" s="32">
        <v>45301</v>
      </c>
      <c r="I2236" s="32">
        <v>45482</v>
      </c>
      <c r="J2236" s="34">
        <v>25000</v>
      </c>
      <c r="K2236" s="34">
        <f t="shared" si="601"/>
        <v>4500</v>
      </c>
      <c r="L2236" s="34">
        <f t="shared" si="602"/>
        <v>29500</v>
      </c>
      <c r="M2236" s="17">
        <f t="shared" si="608"/>
        <v>5900</v>
      </c>
      <c r="N2236" s="17" t="s">
        <v>39</v>
      </c>
      <c r="O2236" s="35" t="s">
        <v>49</v>
      </c>
      <c r="P2236" s="36" t="str">
        <f t="shared" si="604"/>
        <v>New Client</v>
      </c>
      <c r="Q2236" s="39" t="str">
        <f t="shared" si="4"/>
        <v>Yes</v>
      </c>
      <c r="R2236" s="40" t="str">
        <f t="shared" si="5"/>
        <v/>
      </c>
    </row>
    <row r="2237" ht="14.25" customHeight="1" spans="1:18">
      <c r="A2237" s="30" t="s">
        <v>2222</v>
      </c>
      <c r="B2237" s="17">
        <v>1535</v>
      </c>
      <c r="C2237" s="17" t="s">
        <v>46</v>
      </c>
      <c r="D2237" s="17" t="s">
        <v>88</v>
      </c>
      <c r="E2237" s="17" t="s">
        <v>78</v>
      </c>
      <c r="F2237" s="31" t="str">
        <f>VLOOKUP(G2237,'Policy Type'!$A:$B,2,FALSE)</f>
        <v>Liability</v>
      </c>
      <c r="G2237" s="17" t="s">
        <v>536</v>
      </c>
      <c r="H2237" s="32">
        <v>45301</v>
      </c>
      <c r="I2237" s="32">
        <v>45482</v>
      </c>
      <c r="J2237" s="34">
        <v>25000</v>
      </c>
      <c r="K2237" s="34">
        <f t="shared" si="601"/>
        <v>4500</v>
      </c>
      <c r="L2237" s="34">
        <f t="shared" si="602"/>
        <v>29500</v>
      </c>
      <c r="M2237" s="17">
        <f>L2237*0.05</f>
        <v>1475</v>
      </c>
      <c r="N2237" s="17" t="s">
        <v>39</v>
      </c>
      <c r="O2237" s="35" t="s">
        <v>49</v>
      </c>
      <c r="P2237" s="36" t="str">
        <f t="shared" si="604"/>
        <v>Old Client</v>
      </c>
      <c r="Q2237" s="39" t="str">
        <f t="shared" si="4"/>
        <v>Yes</v>
      </c>
      <c r="R2237" s="40" t="str">
        <f t="shared" si="5"/>
        <v/>
      </c>
    </row>
    <row r="2238" ht="14.25" customHeight="1" spans="1:18">
      <c r="A2238" s="30" t="s">
        <v>2223</v>
      </c>
      <c r="B2238" s="17">
        <v>1535</v>
      </c>
      <c r="C2238" s="17" t="s">
        <v>57</v>
      </c>
      <c r="D2238" s="17" t="s">
        <v>36</v>
      </c>
      <c r="E2238" s="17" t="s">
        <v>78</v>
      </c>
      <c r="F2238" s="31" t="str">
        <f>VLOOKUP(G2238,'Policy Type'!$A:$B,2,FALSE)</f>
        <v>Liability</v>
      </c>
      <c r="G2238" s="17" t="s">
        <v>536</v>
      </c>
      <c r="H2238" s="32">
        <v>45301</v>
      </c>
      <c r="I2238" s="32">
        <v>45482</v>
      </c>
      <c r="J2238" s="34">
        <v>25000</v>
      </c>
      <c r="K2238" s="34">
        <f t="shared" si="601"/>
        <v>4500</v>
      </c>
      <c r="L2238" s="34">
        <f t="shared" si="602"/>
        <v>29500</v>
      </c>
      <c r="M2238" s="17">
        <f t="shared" ref="M2238:M2239" si="609">L2238*0.2</f>
        <v>5900</v>
      </c>
      <c r="N2238" s="17" t="s">
        <v>39</v>
      </c>
      <c r="O2238" s="35" t="s">
        <v>49</v>
      </c>
      <c r="P2238" s="36" t="str">
        <f t="shared" si="604"/>
        <v>Old Client</v>
      </c>
      <c r="Q2238" s="39" t="str">
        <f t="shared" si="4"/>
        <v>Yes</v>
      </c>
      <c r="R2238" s="40" t="str">
        <f t="shared" si="5"/>
        <v/>
      </c>
    </row>
    <row r="2239" ht="14.25" customHeight="1" spans="1:18">
      <c r="A2239" s="30" t="s">
        <v>2224</v>
      </c>
      <c r="B2239" s="17">
        <v>1535</v>
      </c>
      <c r="C2239" s="17" t="s">
        <v>35</v>
      </c>
      <c r="D2239" s="17" t="s">
        <v>36</v>
      </c>
      <c r="E2239" s="17" t="s">
        <v>78</v>
      </c>
      <c r="F2239" s="31" t="str">
        <f>VLOOKUP(G2239,'Policy Type'!$A:$B,2,FALSE)</f>
        <v>Liability</v>
      </c>
      <c r="G2239" s="17" t="s">
        <v>536</v>
      </c>
      <c r="H2239" s="32">
        <v>45301</v>
      </c>
      <c r="I2239" s="32">
        <v>45482</v>
      </c>
      <c r="J2239" s="34">
        <v>25000</v>
      </c>
      <c r="K2239" s="34">
        <f t="shared" si="601"/>
        <v>4500</v>
      </c>
      <c r="L2239" s="34">
        <f t="shared" si="602"/>
        <v>29500</v>
      </c>
      <c r="M2239" s="17">
        <f t="shared" si="609"/>
        <v>5900</v>
      </c>
      <c r="N2239" s="17" t="s">
        <v>39</v>
      </c>
      <c r="O2239" s="35" t="s">
        <v>49</v>
      </c>
      <c r="P2239" s="36" t="str">
        <f t="shared" si="604"/>
        <v>Old Client</v>
      </c>
      <c r="Q2239" s="39" t="str">
        <f t="shared" si="4"/>
        <v>Yes</v>
      </c>
      <c r="R2239" s="40" t="str">
        <f t="shared" si="5"/>
        <v/>
      </c>
    </row>
    <row r="2240" ht="14.25" customHeight="1" spans="1:18">
      <c r="A2240" s="30"/>
      <c r="B2240" s="17"/>
      <c r="C2240" s="17"/>
      <c r="D2240" s="17"/>
      <c r="E2240" s="17"/>
      <c r="F2240" s="31"/>
      <c r="G2240" s="17"/>
      <c r="H2240" s="32"/>
      <c r="I2240" s="32"/>
      <c r="J2240" s="34"/>
      <c r="K2240" s="34"/>
      <c r="L2240" s="17"/>
      <c r="M2240" s="17"/>
      <c r="N2240" s="17" t="s">
        <v>39</v>
      </c>
      <c r="O2240" s="35" t="s">
        <v>277</v>
      </c>
      <c r="P2240" s="36"/>
      <c r="Q2240" s="39" t="str">
        <f t="shared" si="4"/>
        <v>No</v>
      </c>
      <c r="R2240" s="40" t="str">
        <f t="shared" si="5"/>
        <v/>
      </c>
    </row>
    <row r="2241" ht="14.25" customHeight="1" spans="1:18">
      <c r="A2241" s="30" t="s">
        <v>2225</v>
      </c>
      <c r="B2241" s="17">
        <v>1535</v>
      </c>
      <c r="C2241" s="17" t="s">
        <v>57</v>
      </c>
      <c r="D2241" s="17" t="s">
        <v>36</v>
      </c>
      <c r="E2241" s="17" t="s">
        <v>43</v>
      </c>
      <c r="F2241" s="31" t="str">
        <f>VLOOKUP(G2241,'Policy Type'!$A:$B,2,FALSE)</f>
        <v>Others</v>
      </c>
      <c r="G2241" s="17" t="s">
        <v>168</v>
      </c>
      <c r="H2241" s="32">
        <v>45304</v>
      </c>
      <c r="I2241" s="32">
        <v>45669</v>
      </c>
      <c r="J2241" s="34">
        <v>395800</v>
      </c>
      <c r="K2241" s="34">
        <f>J2241*0.18</f>
        <v>71244</v>
      </c>
      <c r="L2241" s="34">
        <f>J2241+K2241</f>
        <v>467044</v>
      </c>
      <c r="M2241" s="17">
        <f>L2241*0.15</f>
        <v>70056.6</v>
      </c>
      <c r="N2241" s="17" t="s">
        <v>52</v>
      </c>
      <c r="O2241" s="35" t="s">
        <v>53</v>
      </c>
      <c r="P2241" s="36" t="str">
        <f>IF(COUNTIF(B:B,B2241)=1,"New Client","Old Client")</f>
        <v>Old Client</v>
      </c>
      <c r="Q2241" s="39" t="str">
        <f t="shared" si="4"/>
        <v>Yes</v>
      </c>
      <c r="R2241" s="40" t="str">
        <f t="shared" si="5"/>
        <v>Cross-Sold</v>
      </c>
    </row>
    <row r="2242" ht="14.25" customHeight="1" spans="1:18">
      <c r="A2242" s="30"/>
      <c r="B2242" s="17"/>
      <c r="C2242" s="17"/>
      <c r="D2242" s="17"/>
      <c r="E2242" s="17"/>
      <c r="F2242" s="31"/>
      <c r="G2242" s="17"/>
      <c r="H2242" s="32"/>
      <c r="I2242" s="32"/>
      <c r="J2242" s="34"/>
      <c r="K2242" s="34"/>
      <c r="L2242" s="17"/>
      <c r="M2242" s="17"/>
      <c r="N2242" s="17" t="s">
        <v>39</v>
      </c>
      <c r="O2242" s="35" t="s">
        <v>277</v>
      </c>
      <c r="P2242" s="36"/>
      <c r="Q2242" s="39" t="str">
        <f t="shared" si="4"/>
        <v>No</v>
      </c>
      <c r="R2242" s="40" t="str">
        <f t="shared" si="5"/>
        <v/>
      </c>
    </row>
    <row r="2243" ht="14.25" customHeight="1" spans="1:18">
      <c r="A2243" s="30" t="s">
        <v>2226</v>
      </c>
      <c r="B2243" s="17">
        <v>1536</v>
      </c>
      <c r="C2243" s="17" t="s">
        <v>35</v>
      </c>
      <c r="D2243" s="17" t="s">
        <v>36</v>
      </c>
      <c r="E2243" s="17" t="s">
        <v>37</v>
      </c>
      <c r="F2243" s="31" t="str">
        <f>VLOOKUP(G2243,'Policy Type'!$A:$B,2,FALSE)</f>
        <v>Liability</v>
      </c>
      <c r="G2243" s="17" t="s">
        <v>38</v>
      </c>
      <c r="H2243" s="32">
        <v>45303</v>
      </c>
      <c r="I2243" s="32">
        <v>45667</v>
      </c>
      <c r="J2243" s="34">
        <v>832400</v>
      </c>
      <c r="K2243" s="34">
        <f t="shared" ref="K2243:K2284" si="610">J2243*0.18</f>
        <v>149832</v>
      </c>
      <c r="L2243" s="34">
        <f t="shared" ref="L2243:L2284" si="611">J2243+K2243</f>
        <v>982232</v>
      </c>
      <c r="M2243" s="17">
        <f>L2243*0.2</f>
        <v>196446.4</v>
      </c>
      <c r="N2243" s="17" t="s">
        <v>39</v>
      </c>
      <c r="O2243" s="35" t="s">
        <v>49</v>
      </c>
      <c r="P2243" s="36" t="str">
        <f t="shared" ref="P2243:P2284" si="612">IF(COUNTIF(B:B,B2243)=1,"New Client","Old Client")</f>
        <v>New Client</v>
      </c>
      <c r="Q2243" s="39" t="str">
        <f t="shared" si="4"/>
        <v>Yes</v>
      </c>
      <c r="R2243" s="40" t="str">
        <f t="shared" si="5"/>
        <v/>
      </c>
    </row>
    <row r="2244" ht="14.25" customHeight="1" spans="1:18">
      <c r="A2244" s="30" t="s">
        <v>2227</v>
      </c>
      <c r="B2244" s="17">
        <v>134</v>
      </c>
      <c r="C2244" s="17" t="s">
        <v>42</v>
      </c>
      <c r="D2244" s="17" t="s">
        <v>36</v>
      </c>
      <c r="E2244" s="17" t="s">
        <v>37</v>
      </c>
      <c r="F2244" s="31" t="str">
        <f>VLOOKUP(G2244,'Policy Type'!$A:$B,2,FALSE)</f>
        <v>Others</v>
      </c>
      <c r="G2244" s="17" t="s">
        <v>226</v>
      </c>
      <c r="H2244" s="32">
        <v>45311</v>
      </c>
      <c r="I2244" s="32">
        <v>45676</v>
      </c>
      <c r="J2244" s="34">
        <v>801200</v>
      </c>
      <c r="K2244" s="34">
        <f t="shared" si="610"/>
        <v>144216</v>
      </c>
      <c r="L2244" s="34">
        <f t="shared" si="611"/>
        <v>945416</v>
      </c>
      <c r="M2244" s="17">
        <f t="shared" ref="M2244:M2245" si="613">L2244*0.15</f>
        <v>141812.4</v>
      </c>
      <c r="N2244" s="17" t="s">
        <v>52</v>
      </c>
      <c r="O2244" s="35" t="s">
        <v>53</v>
      </c>
      <c r="P2244" s="36" t="str">
        <f t="shared" si="612"/>
        <v>Old Client</v>
      </c>
      <c r="Q2244" s="39" t="str">
        <f t="shared" si="4"/>
        <v>Yes</v>
      </c>
      <c r="R2244" s="40" t="str">
        <f t="shared" si="5"/>
        <v>Cross-Sold</v>
      </c>
    </row>
    <row r="2245" ht="14.25" customHeight="1" spans="1:18">
      <c r="A2245" s="30" t="s">
        <v>2228</v>
      </c>
      <c r="B2245" s="17">
        <v>1537</v>
      </c>
      <c r="C2245" s="17" t="s">
        <v>42</v>
      </c>
      <c r="D2245" s="17" t="s">
        <v>36</v>
      </c>
      <c r="E2245" s="17" t="s">
        <v>132</v>
      </c>
      <c r="F2245" s="31" t="str">
        <f>VLOOKUP(G2245,'Policy Type'!$A:$B,2,FALSE)</f>
        <v>Others</v>
      </c>
      <c r="G2245" s="17" t="s">
        <v>217</v>
      </c>
      <c r="H2245" s="32">
        <v>45311</v>
      </c>
      <c r="I2245" s="32">
        <v>45676</v>
      </c>
      <c r="J2245" s="34">
        <v>1206800</v>
      </c>
      <c r="K2245" s="34">
        <f t="shared" si="610"/>
        <v>217224</v>
      </c>
      <c r="L2245" s="34">
        <f t="shared" si="611"/>
        <v>1424024</v>
      </c>
      <c r="M2245" s="17">
        <f t="shared" si="613"/>
        <v>213603.6</v>
      </c>
      <c r="N2245" s="17" t="s">
        <v>52</v>
      </c>
      <c r="O2245" s="35" t="s">
        <v>53</v>
      </c>
      <c r="P2245" s="36" t="str">
        <f t="shared" si="612"/>
        <v>Old Client</v>
      </c>
      <c r="Q2245" s="39" t="str">
        <f t="shared" si="4"/>
        <v>Yes</v>
      </c>
      <c r="R2245" s="40" t="str">
        <f t="shared" si="5"/>
        <v>Cross-Sold</v>
      </c>
    </row>
    <row r="2246" ht="14.25" customHeight="1" spans="1:18">
      <c r="A2246" s="30" t="s">
        <v>2229</v>
      </c>
      <c r="B2246" s="17">
        <v>1538</v>
      </c>
      <c r="C2246" s="17" t="s">
        <v>42</v>
      </c>
      <c r="D2246" s="17" t="s">
        <v>36</v>
      </c>
      <c r="E2246" s="17" t="s">
        <v>43</v>
      </c>
      <c r="F2246" s="31" t="str">
        <f>VLOOKUP(G2246,'Policy Type'!$A:$B,2,FALSE)</f>
        <v>P&amp;C</v>
      </c>
      <c r="G2246" s="17" t="s">
        <v>55</v>
      </c>
      <c r="H2246" s="32">
        <v>45308</v>
      </c>
      <c r="I2246" s="32">
        <v>45673</v>
      </c>
      <c r="J2246" s="34">
        <v>145258</v>
      </c>
      <c r="K2246" s="34">
        <f t="shared" si="610"/>
        <v>26146.44</v>
      </c>
      <c r="L2246" s="34">
        <f t="shared" si="611"/>
        <v>171404.44</v>
      </c>
      <c r="M2246" s="17">
        <f t="shared" ref="M2246:M2251" si="614">L2246*0.2</f>
        <v>34280.888</v>
      </c>
      <c r="N2246" s="17" t="s">
        <v>52</v>
      </c>
      <c r="O2246" s="35" t="s">
        <v>53</v>
      </c>
      <c r="P2246" s="36" t="str">
        <f t="shared" si="612"/>
        <v>New Client</v>
      </c>
      <c r="Q2246" s="39" t="str">
        <f t="shared" si="4"/>
        <v>No</v>
      </c>
      <c r="R2246" s="40" t="str">
        <f t="shared" si="5"/>
        <v/>
      </c>
    </row>
    <row r="2247" ht="14.25" customHeight="1" spans="1:18">
      <c r="A2247" s="30" t="s">
        <v>2230</v>
      </c>
      <c r="B2247" s="17">
        <v>29</v>
      </c>
      <c r="C2247" s="17" t="s">
        <v>57</v>
      </c>
      <c r="D2247" s="17" t="s">
        <v>36</v>
      </c>
      <c r="E2247" s="17" t="s">
        <v>37</v>
      </c>
      <c r="F2247" s="31" t="str">
        <f>VLOOKUP(G2247,'Policy Type'!$A:$B,2,FALSE)</f>
        <v>P&amp;C</v>
      </c>
      <c r="G2247" s="17" t="s">
        <v>68</v>
      </c>
      <c r="H2247" s="32">
        <v>45310</v>
      </c>
      <c r="I2247" s="32">
        <v>45675</v>
      </c>
      <c r="J2247" s="34">
        <v>2907402</v>
      </c>
      <c r="K2247" s="34">
        <f t="shared" si="610"/>
        <v>523332.36</v>
      </c>
      <c r="L2247" s="34">
        <f t="shared" si="611"/>
        <v>3430734.36</v>
      </c>
      <c r="M2247" s="17">
        <f t="shared" si="614"/>
        <v>686146.872</v>
      </c>
      <c r="N2247" s="17" t="s">
        <v>39</v>
      </c>
      <c r="O2247" s="35" t="s">
        <v>53</v>
      </c>
      <c r="P2247" s="36" t="str">
        <f t="shared" si="612"/>
        <v>Old Client</v>
      </c>
      <c r="Q2247" s="39" t="str">
        <f t="shared" si="4"/>
        <v>Yes</v>
      </c>
      <c r="R2247" s="40" t="str">
        <f t="shared" si="5"/>
        <v>Cross-Sold</v>
      </c>
    </row>
    <row r="2248" ht="14.25" customHeight="1" spans="1:18">
      <c r="A2248" s="30" t="s">
        <v>2231</v>
      </c>
      <c r="B2248" s="17">
        <v>1539</v>
      </c>
      <c r="C2248" s="17" t="s">
        <v>57</v>
      </c>
      <c r="D2248" s="17" t="s">
        <v>36</v>
      </c>
      <c r="E2248" s="17" t="s">
        <v>60</v>
      </c>
      <c r="F2248" s="31" t="str">
        <f>VLOOKUP(G2248,'Policy Type'!$A:$B,2,FALSE)</f>
        <v>P&amp;C</v>
      </c>
      <c r="G2248" s="17" t="s">
        <v>68</v>
      </c>
      <c r="H2248" s="32">
        <v>45308</v>
      </c>
      <c r="I2248" s="32">
        <v>45673</v>
      </c>
      <c r="J2248" s="34">
        <v>593068</v>
      </c>
      <c r="K2248" s="34">
        <f t="shared" si="610"/>
        <v>106752.24</v>
      </c>
      <c r="L2248" s="34">
        <f t="shared" si="611"/>
        <v>699820.24</v>
      </c>
      <c r="M2248" s="17">
        <f t="shared" si="614"/>
        <v>139964.048</v>
      </c>
      <c r="N2248" s="17" t="s">
        <v>52</v>
      </c>
      <c r="O2248" s="35" t="s">
        <v>49</v>
      </c>
      <c r="P2248" s="36" t="str">
        <f t="shared" si="612"/>
        <v>Old Client</v>
      </c>
      <c r="Q2248" s="39" t="str">
        <f t="shared" si="4"/>
        <v>Yes</v>
      </c>
      <c r="R2248" s="40" t="str">
        <f t="shared" si="5"/>
        <v>Cross-Sold</v>
      </c>
    </row>
    <row r="2249" ht="14.25" customHeight="1" spans="1:18">
      <c r="A2249" s="30" t="s">
        <v>2232</v>
      </c>
      <c r="B2249" s="17">
        <v>10</v>
      </c>
      <c r="C2249" s="17" t="s">
        <v>57</v>
      </c>
      <c r="D2249" s="17" t="s">
        <v>36</v>
      </c>
      <c r="E2249" s="17" t="s">
        <v>60</v>
      </c>
      <c r="F2249" s="31" t="str">
        <f>VLOOKUP(G2249,'Policy Type'!$A:$B,2,FALSE)</f>
        <v>P&amp;C</v>
      </c>
      <c r="G2249" s="17" t="s">
        <v>55</v>
      </c>
      <c r="H2249" s="32">
        <v>45310</v>
      </c>
      <c r="I2249" s="32">
        <v>45675</v>
      </c>
      <c r="J2249" s="34">
        <v>631600</v>
      </c>
      <c r="K2249" s="34">
        <f t="shared" si="610"/>
        <v>113688</v>
      </c>
      <c r="L2249" s="34">
        <f t="shared" si="611"/>
        <v>745288</v>
      </c>
      <c r="M2249" s="17">
        <f t="shared" si="614"/>
        <v>149057.6</v>
      </c>
      <c r="N2249" s="17" t="s">
        <v>52</v>
      </c>
      <c r="O2249" s="35" t="s">
        <v>53</v>
      </c>
      <c r="P2249" s="36" t="str">
        <f t="shared" si="612"/>
        <v>Old Client</v>
      </c>
      <c r="Q2249" s="39" t="str">
        <f t="shared" si="4"/>
        <v>Yes</v>
      </c>
      <c r="R2249" s="40" t="str">
        <f t="shared" si="5"/>
        <v>Cross-Sold</v>
      </c>
    </row>
    <row r="2250" ht="14.25" customHeight="1" spans="1:18">
      <c r="A2250" s="30" t="s">
        <v>2233</v>
      </c>
      <c r="B2250" s="17">
        <v>1540</v>
      </c>
      <c r="C2250" s="17" t="s">
        <v>57</v>
      </c>
      <c r="D2250" s="17" t="s">
        <v>36</v>
      </c>
      <c r="E2250" s="17" t="s">
        <v>37</v>
      </c>
      <c r="F2250" s="31" t="str">
        <f>VLOOKUP(G2250,'Policy Type'!$A:$B,2,FALSE)</f>
        <v>Liability</v>
      </c>
      <c r="G2250" s="17" t="s">
        <v>38</v>
      </c>
      <c r="H2250" s="32">
        <v>45307</v>
      </c>
      <c r="I2250" s="32">
        <v>45397</v>
      </c>
      <c r="J2250" s="34">
        <v>159100</v>
      </c>
      <c r="K2250" s="34">
        <f t="shared" si="610"/>
        <v>28638</v>
      </c>
      <c r="L2250" s="34">
        <f t="shared" si="611"/>
        <v>187738</v>
      </c>
      <c r="M2250" s="17">
        <f t="shared" si="614"/>
        <v>37547.6</v>
      </c>
      <c r="N2250" s="17" t="s">
        <v>39</v>
      </c>
      <c r="O2250" s="35" t="s">
        <v>49</v>
      </c>
      <c r="P2250" s="36" t="str">
        <f t="shared" si="612"/>
        <v>New Client</v>
      </c>
      <c r="Q2250" s="39" t="str">
        <f t="shared" si="4"/>
        <v>Yes</v>
      </c>
      <c r="R2250" s="40" t="str">
        <f t="shared" si="5"/>
        <v/>
      </c>
    </row>
    <row r="2251" ht="14.25" customHeight="1" spans="1:18">
      <c r="A2251" s="30" t="s">
        <v>2234</v>
      </c>
      <c r="B2251" s="17">
        <v>1541</v>
      </c>
      <c r="C2251" s="17" t="s">
        <v>35</v>
      </c>
      <c r="D2251" s="17" t="s">
        <v>36</v>
      </c>
      <c r="E2251" s="17" t="s">
        <v>37</v>
      </c>
      <c r="F2251" s="31" t="str">
        <f>VLOOKUP(G2251,'Policy Type'!$A:$B,2,FALSE)</f>
        <v>P&amp;C</v>
      </c>
      <c r="G2251" s="17" t="s">
        <v>48</v>
      </c>
      <c r="H2251" s="32">
        <v>45307</v>
      </c>
      <c r="I2251" s="32">
        <v>45672</v>
      </c>
      <c r="J2251" s="34">
        <v>1770100</v>
      </c>
      <c r="K2251" s="34">
        <f t="shared" si="610"/>
        <v>318618</v>
      </c>
      <c r="L2251" s="34">
        <f t="shared" si="611"/>
        <v>2088718</v>
      </c>
      <c r="M2251" s="17">
        <f t="shared" si="614"/>
        <v>417743.6</v>
      </c>
      <c r="N2251" s="17" t="s">
        <v>39</v>
      </c>
      <c r="O2251" s="35" t="s">
        <v>53</v>
      </c>
      <c r="P2251" s="36" t="str">
        <f t="shared" si="612"/>
        <v>Old Client</v>
      </c>
      <c r="Q2251" s="39" t="str">
        <f t="shared" si="4"/>
        <v>No</v>
      </c>
      <c r="R2251" s="40" t="str">
        <f t="shared" si="5"/>
        <v/>
      </c>
    </row>
    <row r="2252" ht="14.25" customHeight="1" spans="1:18">
      <c r="A2252" s="30" t="s">
        <v>2235</v>
      </c>
      <c r="B2252" s="17">
        <v>1542</v>
      </c>
      <c r="C2252" s="17" t="s">
        <v>46</v>
      </c>
      <c r="D2252" s="17" t="s">
        <v>47</v>
      </c>
      <c r="E2252" s="17" t="s">
        <v>78</v>
      </c>
      <c r="F2252" s="31" t="str">
        <f>VLOOKUP(G2252,'Policy Type'!$A:$B,2,FALSE)</f>
        <v>Liability</v>
      </c>
      <c r="G2252" s="17" t="s">
        <v>94</v>
      </c>
      <c r="H2252" s="32">
        <v>45307</v>
      </c>
      <c r="I2252" s="32">
        <v>45672</v>
      </c>
      <c r="J2252" s="34">
        <v>252520</v>
      </c>
      <c r="K2252" s="34">
        <f t="shared" si="610"/>
        <v>45453.6</v>
      </c>
      <c r="L2252" s="34">
        <f t="shared" si="611"/>
        <v>297973.6</v>
      </c>
      <c r="M2252" s="17">
        <f>L2252*0.05</f>
        <v>14898.68</v>
      </c>
      <c r="N2252" s="17" t="s">
        <v>39</v>
      </c>
      <c r="O2252" s="35" t="s">
        <v>49</v>
      </c>
      <c r="P2252" s="36" t="str">
        <f t="shared" si="612"/>
        <v>New Client</v>
      </c>
      <c r="Q2252" s="39" t="str">
        <f t="shared" si="4"/>
        <v>Yes</v>
      </c>
      <c r="R2252" s="40" t="str">
        <f t="shared" si="5"/>
        <v/>
      </c>
    </row>
    <row r="2253" ht="14.25" customHeight="1" spans="1:18">
      <c r="A2253" s="30" t="s">
        <v>2236</v>
      </c>
      <c r="B2253" s="17">
        <v>773</v>
      </c>
      <c r="C2253" s="17" t="s">
        <v>57</v>
      </c>
      <c r="D2253" s="17" t="s">
        <v>36</v>
      </c>
      <c r="E2253" s="17" t="s">
        <v>37</v>
      </c>
      <c r="F2253" s="31" t="str">
        <f>VLOOKUP(G2253,'Policy Type'!$A:$B,2,FALSE)</f>
        <v>Liability</v>
      </c>
      <c r="G2253" s="17" t="s">
        <v>38</v>
      </c>
      <c r="H2253" s="32">
        <v>45306</v>
      </c>
      <c r="I2253" s="32">
        <v>45671</v>
      </c>
      <c r="J2253" s="34">
        <v>260300</v>
      </c>
      <c r="K2253" s="34">
        <f t="shared" si="610"/>
        <v>46854</v>
      </c>
      <c r="L2253" s="34">
        <f t="shared" si="611"/>
        <v>307154</v>
      </c>
      <c r="M2253" s="17">
        <f t="shared" ref="M2253:M2254" si="615">L2253*0.2</f>
        <v>61430.8</v>
      </c>
      <c r="N2253" s="17" t="s">
        <v>39</v>
      </c>
      <c r="O2253" s="35" t="s">
        <v>49</v>
      </c>
      <c r="P2253" s="36" t="str">
        <f t="shared" si="612"/>
        <v>Old Client</v>
      </c>
      <c r="Q2253" s="39" t="str">
        <f t="shared" si="4"/>
        <v>Yes</v>
      </c>
      <c r="R2253" s="40" t="str">
        <f t="shared" si="5"/>
        <v/>
      </c>
    </row>
    <row r="2254" ht="14.25" customHeight="1" spans="1:18">
      <c r="A2254" s="30" t="s">
        <v>2237</v>
      </c>
      <c r="B2254" s="17">
        <v>1543</v>
      </c>
      <c r="C2254" s="17" t="s">
        <v>42</v>
      </c>
      <c r="D2254" s="17" t="s">
        <v>36</v>
      </c>
      <c r="E2254" s="17" t="s">
        <v>60</v>
      </c>
      <c r="F2254" s="31" t="str">
        <f>VLOOKUP(G2254,'Policy Type'!$A:$B,2,FALSE)</f>
        <v>Liability</v>
      </c>
      <c r="G2254" s="17" t="s">
        <v>38</v>
      </c>
      <c r="H2254" s="32">
        <v>45307</v>
      </c>
      <c r="I2254" s="32">
        <v>45336</v>
      </c>
      <c r="J2254" s="34">
        <v>749600</v>
      </c>
      <c r="K2254" s="34">
        <f t="shared" si="610"/>
        <v>134928</v>
      </c>
      <c r="L2254" s="34">
        <f t="shared" si="611"/>
        <v>884528</v>
      </c>
      <c r="M2254" s="17">
        <f t="shared" si="615"/>
        <v>176905.6</v>
      </c>
      <c r="N2254" s="17" t="s">
        <v>39</v>
      </c>
      <c r="O2254" s="35" t="s">
        <v>49</v>
      </c>
      <c r="P2254" s="36" t="str">
        <f t="shared" si="612"/>
        <v>New Client</v>
      </c>
      <c r="Q2254" s="39" t="str">
        <f t="shared" si="4"/>
        <v>Yes</v>
      </c>
      <c r="R2254" s="40" t="str">
        <f t="shared" si="5"/>
        <v/>
      </c>
    </row>
    <row r="2255" ht="14.25" customHeight="1" spans="1:18">
      <c r="A2255" s="30" t="s">
        <v>2238</v>
      </c>
      <c r="B2255" s="17">
        <v>1544</v>
      </c>
      <c r="C2255" s="17" t="s">
        <v>35</v>
      </c>
      <c r="D2255" s="17" t="s">
        <v>36</v>
      </c>
      <c r="E2255" s="17" t="s">
        <v>60</v>
      </c>
      <c r="F2255" s="31" t="str">
        <f>VLOOKUP(G2255,'Policy Type'!$A:$B,2,FALSE)</f>
        <v>Others</v>
      </c>
      <c r="G2255" s="17" t="s">
        <v>116</v>
      </c>
      <c r="H2255" s="32">
        <v>45307</v>
      </c>
      <c r="I2255" s="32">
        <v>45369</v>
      </c>
      <c r="J2255" s="34">
        <v>1031200</v>
      </c>
      <c r="K2255" s="34">
        <f t="shared" si="610"/>
        <v>185616</v>
      </c>
      <c r="L2255" s="34">
        <f t="shared" si="611"/>
        <v>1216816</v>
      </c>
      <c r="M2255" s="17">
        <f>L2255*0.15</f>
        <v>182522.4</v>
      </c>
      <c r="N2255" s="17" t="s">
        <v>39</v>
      </c>
      <c r="O2255" s="35" t="s">
        <v>49</v>
      </c>
      <c r="P2255" s="36" t="str">
        <f t="shared" si="612"/>
        <v>New Client</v>
      </c>
      <c r="Q2255" s="39" t="str">
        <f t="shared" si="4"/>
        <v>No</v>
      </c>
      <c r="R2255" s="40" t="str">
        <f t="shared" si="5"/>
        <v/>
      </c>
    </row>
    <row r="2256" ht="14.25" customHeight="1" spans="1:18">
      <c r="A2256" s="30" t="s">
        <v>2239</v>
      </c>
      <c r="B2256" s="17">
        <v>1545</v>
      </c>
      <c r="C2256" s="17" t="s">
        <v>42</v>
      </c>
      <c r="D2256" s="17" t="s">
        <v>36</v>
      </c>
      <c r="E2256" s="17" t="s">
        <v>43</v>
      </c>
      <c r="F2256" s="31" t="str">
        <f>VLOOKUP(G2256,'Policy Type'!$A:$B,2,FALSE)</f>
        <v>Liability</v>
      </c>
      <c r="G2256" s="17" t="s">
        <v>58</v>
      </c>
      <c r="H2256" s="32">
        <v>45316</v>
      </c>
      <c r="I2256" s="32">
        <v>45681</v>
      </c>
      <c r="J2256" s="34">
        <v>7670000</v>
      </c>
      <c r="K2256" s="34">
        <f t="shared" si="610"/>
        <v>1380600</v>
      </c>
      <c r="L2256" s="34">
        <f t="shared" si="611"/>
        <v>9050600</v>
      </c>
      <c r="M2256" s="17">
        <f t="shared" ref="M2256:M2257" si="616">L2256*0.2</f>
        <v>1810120</v>
      </c>
      <c r="N2256" s="17" t="s">
        <v>39</v>
      </c>
      <c r="O2256" s="35" t="s">
        <v>53</v>
      </c>
      <c r="P2256" s="36" t="str">
        <f t="shared" si="612"/>
        <v>Old Client</v>
      </c>
      <c r="Q2256" s="39" t="str">
        <f t="shared" si="4"/>
        <v>Yes</v>
      </c>
      <c r="R2256" s="40" t="str">
        <f t="shared" si="5"/>
        <v/>
      </c>
    </row>
    <row r="2257" ht="14.25" customHeight="1" spans="1:18">
      <c r="A2257" s="30" t="s">
        <v>2240</v>
      </c>
      <c r="B2257" s="17">
        <v>1545</v>
      </c>
      <c r="C2257" s="17" t="s">
        <v>42</v>
      </c>
      <c r="D2257" s="17" t="s">
        <v>36</v>
      </c>
      <c r="E2257" s="17" t="s">
        <v>780</v>
      </c>
      <c r="F2257" s="31" t="str">
        <f>VLOOKUP(G2257,'Policy Type'!$A:$B,2,FALSE)</f>
        <v>Liability</v>
      </c>
      <c r="G2257" s="17" t="s">
        <v>38</v>
      </c>
      <c r="H2257" s="32">
        <v>45308</v>
      </c>
      <c r="I2257" s="32">
        <v>45338</v>
      </c>
      <c r="J2257" s="34">
        <v>70700</v>
      </c>
      <c r="K2257" s="34">
        <f t="shared" si="610"/>
        <v>12726</v>
      </c>
      <c r="L2257" s="34">
        <f t="shared" si="611"/>
        <v>83426</v>
      </c>
      <c r="M2257" s="17">
        <f t="shared" si="616"/>
        <v>16685.2</v>
      </c>
      <c r="N2257" s="17" t="s">
        <v>39</v>
      </c>
      <c r="O2257" s="35" t="s">
        <v>49</v>
      </c>
      <c r="P2257" s="36" t="str">
        <f t="shared" si="612"/>
        <v>Old Client</v>
      </c>
      <c r="Q2257" s="39" t="str">
        <f t="shared" si="4"/>
        <v>Yes</v>
      </c>
      <c r="R2257" s="40" t="str">
        <f t="shared" si="5"/>
        <v/>
      </c>
    </row>
    <row r="2258" ht="14.25" customHeight="1" spans="1:18">
      <c r="A2258" s="30" t="s">
        <v>2241</v>
      </c>
      <c r="B2258" s="17">
        <v>1546</v>
      </c>
      <c r="C2258" s="17" t="s">
        <v>57</v>
      </c>
      <c r="D2258" s="17" t="s">
        <v>36</v>
      </c>
      <c r="E2258" s="17" t="s">
        <v>780</v>
      </c>
      <c r="F2258" s="31" t="str">
        <f>VLOOKUP(G2258,'Policy Type'!$A:$B,2,FALSE)</f>
        <v>Others</v>
      </c>
      <c r="G2258" s="17" t="s">
        <v>487</v>
      </c>
      <c r="H2258" s="32">
        <v>45306</v>
      </c>
      <c r="I2258" s="32">
        <v>48958</v>
      </c>
      <c r="J2258" s="34">
        <v>100300</v>
      </c>
      <c r="K2258" s="34">
        <f t="shared" si="610"/>
        <v>18054</v>
      </c>
      <c r="L2258" s="34">
        <f t="shared" si="611"/>
        <v>118354</v>
      </c>
      <c r="M2258" s="17">
        <f>L2258*0.15</f>
        <v>17753.1</v>
      </c>
      <c r="N2258" s="17" t="s">
        <v>52</v>
      </c>
      <c r="O2258" s="35" t="s">
        <v>49</v>
      </c>
      <c r="P2258" s="36" t="str">
        <f t="shared" si="612"/>
        <v>New Client</v>
      </c>
      <c r="Q2258" s="39" t="str">
        <f t="shared" si="4"/>
        <v>No</v>
      </c>
      <c r="R2258" s="40" t="str">
        <f t="shared" si="5"/>
        <v/>
      </c>
    </row>
    <row r="2259" ht="14.25" customHeight="1" spans="1:18">
      <c r="A2259" s="30" t="s">
        <v>2242</v>
      </c>
      <c r="B2259" s="17">
        <v>1547</v>
      </c>
      <c r="C2259" s="17" t="s">
        <v>42</v>
      </c>
      <c r="D2259" s="17" t="s">
        <v>36</v>
      </c>
      <c r="E2259" s="17" t="s">
        <v>37</v>
      </c>
      <c r="F2259" s="31" t="str">
        <f>VLOOKUP(G2259,'Policy Type'!$A:$B,2,FALSE)</f>
        <v>Liability</v>
      </c>
      <c r="G2259" s="17" t="s">
        <v>38</v>
      </c>
      <c r="H2259" s="32">
        <v>45306</v>
      </c>
      <c r="I2259" s="32">
        <v>45487</v>
      </c>
      <c r="J2259" s="34">
        <v>61800</v>
      </c>
      <c r="K2259" s="34">
        <f t="shared" si="610"/>
        <v>11124</v>
      </c>
      <c r="L2259" s="34">
        <f t="shared" si="611"/>
        <v>72924</v>
      </c>
      <c r="M2259" s="17">
        <f t="shared" ref="M2259:M2260" si="617">L2259*0.2</f>
        <v>14584.8</v>
      </c>
      <c r="N2259" s="17" t="s">
        <v>39</v>
      </c>
      <c r="O2259" s="35" t="s">
        <v>49</v>
      </c>
      <c r="P2259" s="36" t="str">
        <f t="shared" si="612"/>
        <v>New Client</v>
      </c>
      <c r="Q2259" s="39" t="str">
        <f t="shared" si="4"/>
        <v>Yes</v>
      </c>
      <c r="R2259" s="40" t="str">
        <f t="shared" si="5"/>
        <v/>
      </c>
    </row>
    <row r="2260" ht="14.25" customHeight="1" spans="1:18">
      <c r="A2260" s="30" t="s">
        <v>2243</v>
      </c>
      <c r="B2260" s="17">
        <v>1548</v>
      </c>
      <c r="C2260" s="17" t="s">
        <v>42</v>
      </c>
      <c r="D2260" s="17" t="s">
        <v>36</v>
      </c>
      <c r="E2260" s="17" t="s">
        <v>37</v>
      </c>
      <c r="F2260" s="31" t="str">
        <f>VLOOKUP(G2260,'Policy Type'!$A:$B,2,FALSE)</f>
        <v>Liability</v>
      </c>
      <c r="G2260" s="17" t="s">
        <v>38</v>
      </c>
      <c r="H2260" s="32">
        <v>45304</v>
      </c>
      <c r="I2260" s="32">
        <v>45669</v>
      </c>
      <c r="J2260" s="34">
        <v>262300</v>
      </c>
      <c r="K2260" s="34">
        <f t="shared" si="610"/>
        <v>47214</v>
      </c>
      <c r="L2260" s="34">
        <f t="shared" si="611"/>
        <v>309514</v>
      </c>
      <c r="M2260" s="17">
        <f t="shared" si="617"/>
        <v>61902.8</v>
      </c>
      <c r="N2260" s="17" t="s">
        <v>39</v>
      </c>
      <c r="O2260" s="35" t="s">
        <v>49</v>
      </c>
      <c r="P2260" s="36" t="str">
        <f t="shared" si="612"/>
        <v>New Client</v>
      </c>
      <c r="Q2260" s="39" t="str">
        <f t="shared" si="4"/>
        <v>Yes</v>
      </c>
      <c r="R2260" s="40" t="str">
        <f t="shared" si="5"/>
        <v/>
      </c>
    </row>
    <row r="2261" ht="14.25" customHeight="1" spans="1:18">
      <c r="A2261" s="30" t="s">
        <v>2244</v>
      </c>
      <c r="B2261" s="17">
        <v>1549</v>
      </c>
      <c r="C2261" s="17" t="s">
        <v>46</v>
      </c>
      <c r="D2261" s="17" t="s">
        <v>47</v>
      </c>
      <c r="E2261" s="17" t="s">
        <v>37</v>
      </c>
      <c r="F2261" s="31" t="str">
        <f>VLOOKUP(G2261,'Policy Type'!$A:$B,2,FALSE)</f>
        <v>Liability</v>
      </c>
      <c r="G2261" s="17" t="s">
        <v>38</v>
      </c>
      <c r="H2261" s="32">
        <v>45308</v>
      </c>
      <c r="I2261" s="32">
        <v>45398</v>
      </c>
      <c r="J2261" s="34">
        <v>97100</v>
      </c>
      <c r="K2261" s="34">
        <f t="shared" si="610"/>
        <v>17478</v>
      </c>
      <c r="L2261" s="34">
        <f t="shared" si="611"/>
        <v>114578</v>
      </c>
      <c r="M2261" s="17">
        <f>L2261*0.05</f>
        <v>5728.9</v>
      </c>
      <c r="N2261" s="17" t="s">
        <v>39</v>
      </c>
      <c r="O2261" s="35" t="s">
        <v>49</v>
      </c>
      <c r="P2261" s="36" t="str">
        <f t="shared" si="612"/>
        <v>New Client</v>
      </c>
      <c r="Q2261" s="39" t="str">
        <f t="shared" si="4"/>
        <v>Yes</v>
      </c>
      <c r="R2261" s="40" t="str">
        <f t="shared" si="5"/>
        <v/>
      </c>
    </row>
    <row r="2262" ht="14.25" customHeight="1" spans="1:18">
      <c r="A2262" s="30" t="s">
        <v>2245</v>
      </c>
      <c r="B2262" s="17">
        <v>1550</v>
      </c>
      <c r="C2262" s="17" t="s">
        <v>57</v>
      </c>
      <c r="D2262" s="17" t="s">
        <v>36</v>
      </c>
      <c r="E2262" s="17" t="s">
        <v>37</v>
      </c>
      <c r="F2262" s="31" t="str">
        <f>VLOOKUP(G2262,'Policy Type'!$A:$B,2,FALSE)</f>
        <v>Liability</v>
      </c>
      <c r="G2262" s="17" t="s">
        <v>38</v>
      </c>
      <c r="H2262" s="32">
        <v>45308</v>
      </c>
      <c r="I2262" s="32">
        <v>45673</v>
      </c>
      <c r="J2262" s="34">
        <v>55600</v>
      </c>
      <c r="K2262" s="34">
        <f t="shared" si="610"/>
        <v>10008</v>
      </c>
      <c r="L2262" s="34">
        <f t="shared" si="611"/>
        <v>65608</v>
      </c>
      <c r="M2262" s="17">
        <f>L2262*0.2</f>
        <v>13121.6</v>
      </c>
      <c r="N2262" s="17" t="s">
        <v>39</v>
      </c>
      <c r="O2262" s="35" t="s">
        <v>49</v>
      </c>
      <c r="P2262" s="36" t="str">
        <f t="shared" si="612"/>
        <v>Old Client</v>
      </c>
      <c r="Q2262" s="39" t="str">
        <f t="shared" si="4"/>
        <v>Yes</v>
      </c>
      <c r="R2262" s="40" t="str">
        <f t="shared" si="5"/>
        <v/>
      </c>
    </row>
    <row r="2263" ht="14.25" customHeight="1" spans="1:18">
      <c r="A2263" s="30" t="s">
        <v>2246</v>
      </c>
      <c r="B2263" s="17">
        <v>1551</v>
      </c>
      <c r="C2263" s="17" t="s">
        <v>46</v>
      </c>
      <c r="D2263" s="17" t="s">
        <v>76</v>
      </c>
      <c r="E2263" s="17" t="s">
        <v>37</v>
      </c>
      <c r="F2263" s="31" t="str">
        <f>VLOOKUP(G2263,'Policy Type'!$A:$B,2,FALSE)</f>
        <v>Liability</v>
      </c>
      <c r="G2263" s="17" t="s">
        <v>38</v>
      </c>
      <c r="H2263" s="32">
        <v>45310</v>
      </c>
      <c r="I2263" s="32">
        <v>45340</v>
      </c>
      <c r="J2263" s="34">
        <v>131300</v>
      </c>
      <c r="K2263" s="34">
        <f t="shared" si="610"/>
        <v>23634</v>
      </c>
      <c r="L2263" s="34">
        <f t="shared" si="611"/>
        <v>154934</v>
      </c>
      <c r="M2263" s="17">
        <f>L2263*0.05</f>
        <v>7746.7</v>
      </c>
      <c r="N2263" s="17" t="s">
        <v>39</v>
      </c>
      <c r="O2263" s="35" t="s">
        <v>49</v>
      </c>
      <c r="P2263" s="36" t="str">
        <f t="shared" si="612"/>
        <v>New Client</v>
      </c>
      <c r="Q2263" s="39" t="str">
        <f t="shared" si="4"/>
        <v>Yes</v>
      </c>
      <c r="R2263" s="40" t="str">
        <f t="shared" si="5"/>
        <v/>
      </c>
    </row>
    <row r="2264" ht="14.25" customHeight="1" spans="1:18">
      <c r="A2264" s="30" t="s">
        <v>2247</v>
      </c>
      <c r="B2264" s="17">
        <v>1552</v>
      </c>
      <c r="C2264" s="17" t="s">
        <v>35</v>
      </c>
      <c r="D2264" s="17" t="s">
        <v>36</v>
      </c>
      <c r="E2264" s="17" t="s">
        <v>60</v>
      </c>
      <c r="F2264" s="31" t="str">
        <f>VLOOKUP(G2264,'Policy Type'!$A:$B,2,FALSE)</f>
        <v>Others</v>
      </c>
      <c r="G2264" s="17" t="s">
        <v>212</v>
      </c>
      <c r="H2264" s="32">
        <v>45308</v>
      </c>
      <c r="I2264" s="32">
        <v>45673</v>
      </c>
      <c r="J2264" s="34">
        <v>2372600</v>
      </c>
      <c r="K2264" s="34">
        <f t="shared" si="610"/>
        <v>427068</v>
      </c>
      <c r="L2264" s="34">
        <f t="shared" si="611"/>
        <v>2799668</v>
      </c>
      <c r="M2264" s="17">
        <f>L2264*0.15</f>
        <v>419950.2</v>
      </c>
      <c r="N2264" s="17" t="s">
        <v>39</v>
      </c>
      <c r="O2264" s="35" t="s">
        <v>49</v>
      </c>
      <c r="P2264" s="36" t="str">
        <f t="shared" si="612"/>
        <v>New Client</v>
      </c>
      <c r="Q2264" s="39" t="str">
        <f t="shared" si="4"/>
        <v>No</v>
      </c>
      <c r="R2264" s="40" t="str">
        <f t="shared" si="5"/>
        <v/>
      </c>
    </row>
    <row r="2265" ht="14.25" customHeight="1" spans="1:18">
      <c r="A2265" s="30" t="s">
        <v>2248</v>
      </c>
      <c r="B2265" s="17">
        <v>606</v>
      </c>
      <c r="C2265" s="17" t="s">
        <v>35</v>
      </c>
      <c r="D2265" s="17" t="s">
        <v>36</v>
      </c>
      <c r="E2265" s="17" t="s">
        <v>60</v>
      </c>
      <c r="F2265" s="31" t="str">
        <f>VLOOKUP(G2265,'Policy Type'!$A:$B,2,FALSE)</f>
        <v>P&amp;C</v>
      </c>
      <c r="G2265" s="17" t="s">
        <v>44</v>
      </c>
      <c r="H2265" s="32">
        <v>45308</v>
      </c>
      <c r="I2265" s="32">
        <v>45673</v>
      </c>
      <c r="J2265" s="34">
        <v>330200</v>
      </c>
      <c r="K2265" s="34">
        <f t="shared" si="610"/>
        <v>59436</v>
      </c>
      <c r="L2265" s="34">
        <f t="shared" si="611"/>
        <v>389636</v>
      </c>
      <c r="M2265" s="17">
        <f t="shared" ref="M2265:M2266" si="618">L2265*0.2</f>
        <v>77927.2</v>
      </c>
      <c r="N2265" s="17" t="s">
        <v>39</v>
      </c>
      <c r="O2265" s="35" t="s">
        <v>49</v>
      </c>
      <c r="P2265" s="36" t="str">
        <f t="shared" si="612"/>
        <v>Old Client</v>
      </c>
      <c r="Q2265" s="39" t="str">
        <f t="shared" si="4"/>
        <v>Yes</v>
      </c>
      <c r="R2265" s="40" t="str">
        <f t="shared" si="5"/>
        <v>Cross-Sold</v>
      </c>
    </row>
    <row r="2266" ht="14.25" customHeight="1" spans="1:18">
      <c r="A2266" s="30" t="s">
        <v>2249</v>
      </c>
      <c r="B2266" s="17">
        <v>1553</v>
      </c>
      <c r="C2266" s="17" t="s">
        <v>57</v>
      </c>
      <c r="D2266" s="17" t="s">
        <v>36</v>
      </c>
      <c r="E2266" s="17" t="s">
        <v>84</v>
      </c>
      <c r="F2266" s="31" t="str">
        <f>VLOOKUP(G2266,'Policy Type'!$A:$B,2,FALSE)</f>
        <v>Liability</v>
      </c>
      <c r="G2266" s="17" t="s">
        <v>101</v>
      </c>
      <c r="H2266" s="32">
        <v>45309</v>
      </c>
      <c r="I2266" s="32">
        <v>45674</v>
      </c>
      <c r="J2266" s="34">
        <v>3127000</v>
      </c>
      <c r="K2266" s="34">
        <f t="shared" si="610"/>
        <v>562860</v>
      </c>
      <c r="L2266" s="34">
        <f t="shared" si="611"/>
        <v>3689860</v>
      </c>
      <c r="M2266" s="17">
        <f t="shared" si="618"/>
        <v>737972</v>
      </c>
      <c r="N2266" s="17" t="s">
        <v>39</v>
      </c>
      <c r="O2266" s="35" t="s">
        <v>53</v>
      </c>
      <c r="P2266" s="36" t="str">
        <f t="shared" si="612"/>
        <v>Old Client</v>
      </c>
      <c r="Q2266" s="39" t="str">
        <f t="shared" si="4"/>
        <v>Yes</v>
      </c>
      <c r="R2266" s="40" t="str">
        <f t="shared" si="5"/>
        <v/>
      </c>
    </row>
    <row r="2267" ht="14.25" customHeight="1" spans="1:18">
      <c r="A2267" s="30" t="s">
        <v>2250</v>
      </c>
      <c r="B2267" s="17">
        <v>1553</v>
      </c>
      <c r="C2267" s="17" t="s">
        <v>46</v>
      </c>
      <c r="D2267" s="17" t="s">
        <v>76</v>
      </c>
      <c r="E2267" s="17" t="s">
        <v>37</v>
      </c>
      <c r="F2267" s="31" t="str">
        <f>VLOOKUP(G2267,'Policy Type'!$A:$B,2,FALSE)</f>
        <v>Liability</v>
      </c>
      <c r="G2267" s="17" t="s">
        <v>38</v>
      </c>
      <c r="H2267" s="32">
        <v>45308</v>
      </c>
      <c r="I2267" s="32">
        <v>45673</v>
      </c>
      <c r="J2267" s="34">
        <v>124000</v>
      </c>
      <c r="K2267" s="34">
        <f t="shared" si="610"/>
        <v>22320</v>
      </c>
      <c r="L2267" s="34">
        <f t="shared" si="611"/>
        <v>146320</v>
      </c>
      <c r="M2267" s="17">
        <f>L2267*0.05</f>
        <v>7316</v>
      </c>
      <c r="N2267" s="17" t="s">
        <v>39</v>
      </c>
      <c r="O2267" s="35" t="s">
        <v>49</v>
      </c>
      <c r="P2267" s="36" t="str">
        <f t="shared" si="612"/>
        <v>Old Client</v>
      </c>
      <c r="Q2267" s="39" t="str">
        <f t="shared" si="4"/>
        <v>Yes</v>
      </c>
      <c r="R2267" s="40" t="str">
        <f t="shared" si="5"/>
        <v/>
      </c>
    </row>
    <row r="2268" ht="14.25" customHeight="1" spans="1:18">
      <c r="A2268" s="30" t="s">
        <v>2251</v>
      </c>
      <c r="B2268" s="17">
        <v>1554</v>
      </c>
      <c r="C2268" s="17" t="s">
        <v>42</v>
      </c>
      <c r="D2268" s="17" t="s">
        <v>36</v>
      </c>
      <c r="E2268" s="17" t="s">
        <v>37</v>
      </c>
      <c r="F2268" s="31" t="str">
        <f>VLOOKUP(G2268,'Policy Type'!$A:$B,2,FALSE)</f>
        <v>Liability</v>
      </c>
      <c r="G2268" s="17" t="s">
        <v>38</v>
      </c>
      <c r="H2268" s="32">
        <v>45308</v>
      </c>
      <c r="I2268" s="32">
        <v>45398</v>
      </c>
      <c r="J2268" s="34">
        <v>88500</v>
      </c>
      <c r="K2268" s="34">
        <f t="shared" si="610"/>
        <v>15930</v>
      </c>
      <c r="L2268" s="34">
        <f t="shared" si="611"/>
        <v>104430</v>
      </c>
      <c r="M2268" s="17">
        <f t="shared" ref="M2268:M2270" si="619">L2268*0.2</f>
        <v>20886</v>
      </c>
      <c r="N2268" s="17" t="s">
        <v>39</v>
      </c>
      <c r="O2268" s="35" t="s">
        <v>49</v>
      </c>
      <c r="P2268" s="36" t="str">
        <f t="shared" si="612"/>
        <v>Old Client</v>
      </c>
      <c r="Q2268" s="39" t="str">
        <f t="shared" si="4"/>
        <v>Yes</v>
      </c>
      <c r="R2268" s="40" t="str">
        <f t="shared" si="5"/>
        <v/>
      </c>
    </row>
    <row r="2269" ht="14.25" customHeight="1" spans="1:18">
      <c r="A2269" s="30" t="s">
        <v>2252</v>
      </c>
      <c r="B2269" s="17">
        <v>1555</v>
      </c>
      <c r="C2269" s="17" t="s">
        <v>42</v>
      </c>
      <c r="D2269" s="17" t="s">
        <v>36</v>
      </c>
      <c r="E2269" s="17" t="s">
        <v>37</v>
      </c>
      <c r="F2269" s="31" t="str">
        <f>VLOOKUP(G2269,'Policy Type'!$A:$B,2,FALSE)</f>
        <v>P&amp;C</v>
      </c>
      <c r="G2269" s="17" t="s">
        <v>48</v>
      </c>
      <c r="H2269" s="32">
        <v>45308</v>
      </c>
      <c r="I2269" s="32">
        <v>45673</v>
      </c>
      <c r="J2269" s="34">
        <v>2445600</v>
      </c>
      <c r="K2269" s="34">
        <f t="shared" si="610"/>
        <v>440208</v>
      </c>
      <c r="L2269" s="34">
        <f t="shared" si="611"/>
        <v>2885808</v>
      </c>
      <c r="M2269" s="17">
        <f t="shared" si="619"/>
        <v>577161.6</v>
      </c>
      <c r="N2269" s="17" t="s">
        <v>39</v>
      </c>
      <c r="O2269" s="35" t="s">
        <v>49</v>
      </c>
      <c r="P2269" s="36" t="str">
        <f t="shared" si="612"/>
        <v>New Client</v>
      </c>
      <c r="Q2269" s="39" t="str">
        <f t="shared" si="4"/>
        <v>No</v>
      </c>
      <c r="R2269" s="40" t="str">
        <f t="shared" si="5"/>
        <v/>
      </c>
    </row>
    <row r="2270" ht="14.25" customHeight="1" spans="1:18">
      <c r="A2270" s="30" t="s">
        <v>2253</v>
      </c>
      <c r="B2270" s="17">
        <v>1556</v>
      </c>
      <c r="C2270" s="17" t="s">
        <v>57</v>
      </c>
      <c r="D2270" s="17" t="s">
        <v>36</v>
      </c>
      <c r="E2270" s="17" t="s">
        <v>37</v>
      </c>
      <c r="F2270" s="31" t="str">
        <f>VLOOKUP(G2270,'Policy Type'!$A:$B,2,FALSE)</f>
        <v>Liability</v>
      </c>
      <c r="G2270" s="17" t="s">
        <v>38</v>
      </c>
      <c r="H2270" s="32">
        <v>45312</v>
      </c>
      <c r="I2270" s="32">
        <v>45677</v>
      </c>
      <c r="J2270" s="34">
        <v>2972000</v>
      </c>
      <c r="K2270" s="34">
        <f t="shared" si="610"/>
        <v>534960</v>
      </c>
      <c r="L2270" s="34">
        <f t="shared" si="611"/>
        <v>3506960</v>
      </c>
      <c r="M2270" s="17">
        <f t="shared" si="619"/>
        <v>701392</v>
      </c>
      <c r="N2270" s="17" t="s">
        <v>39</v>
      </c>
      <c r="O2270" s="35" t="s">
        <v>49</v>
      </c>
      <c r="P2270" s="36" t="str">
        <f t="shared" si="612"/>
        <v>New Client</v>
      </c>
      <c r="Q2270" s="39" t="str">
        <f t="shared" si="4"/>
        <v>Yes</v>
      </c>
      <c r="R2270" s="40" t="str">
        <f t="shared" si="5"/>
        <v/>
      </c>
    </row>
    <row r="2271" ht="14.25" customHeight="1" spans="1:18">
      <c r="A2271" s="30" t="s">
        <v>2254</v>
      </c>
      <c r="B2271" s="17">
        <v>210</v>
      </c>
      <c r="C2271" s="17" t="s">
        <v>46</v>
      </c>
      <c r="D2271" s="17" t="s">
        <v>88</v>
      </c>
      <c r="E2271" s="17" t="s">
        <v>37</v>
      </c>
      <c r="F2271" s="31" t="str">
        <f>VLOOKUP(G2271,'Policy Type'!$A:$B,2,FALSE)</f>
        <v>Liability</v>
      </c>
      <c r="G2271" s="17" t="s">
        <v>38</v>
      </c>
      <c r="H2271" s="32">
        <v>45304</v>
      </c>
      <c r="I2271" s="32">
        <v>45669</v>
      </c>
      <c r="J2271" s="34">
        <v>490100</v>
      </c>
      <c r="K2271" s="34">
        <f t="shared" si="610"/>
        <v>88218</v>
      </c>
      <c r="L2271" s="34">
        <f t="shared" si="611"/>
        <v>578318</v>
      </c>
      <c r="M2271" s="17">
        <f>L2271*0.05</f>
        <v>28915.9</v>
      </c>
      <c r="N2271" s="17" t="s">
        <v>39</v>
      </c>
      <c r="O2271" s="35" t="s">
        <v>49</v>
      </c>
      <c r="P2271" s="36" t="str">
        <f t="shared" si="612"/>
        <v>Old Client</v>
      </c>
      <c r="Q2271" s="39" t="str">
        <f t="shared" si="4"/>
        <v>Yes</v>
      </c>
      <c r="R2271" s="40" t="str">
        <f t="shared" si="5"/>
        <v/>
      </c>
    </row>
    <row r="2272" ht="14.25" customHeight="1" spans="1:18">
      <c r="A2272" s="30" t="s">
        <v>2255</v>
      </c>
      <c r="B2272" s="17">
        <v>1557</v>
      </c>
      <c r="C2272" s="17" t="s">
        <v>35</v>
      </c>
      <c r="D2272" s="17" t="s">
        <v>36</v>
      </c>
      <c r="E2272" s="17" t="s">
        <v>84</v>
      </c>
      <c r="F2272" s="31" t="str">
        <f>VLOOKUP(G2272,'Policy Type'!$A:$B,2,FALSE)</f>
        <v>Others</v>
      </c>
      <c r="G2272" s="17" t="s">
        <v>116</v>
      </c>
      <c r="H2272" s="32">
        <v>45311</v>
      </c>
      <c r="I2272" s="32">
        <v>45401</v>
      </c>
      <c r="J2272" s="34">
        <v>1264000</v>
      </c>
      <c r="K2272" s="34">
        <f t="shared" si="610"/>
        <v>227520</v>
      </c>
      <c r="L2272" s="34">
        <f t="shared" si="611"/>
        <v>1491520</v>
      </c>
      <c r="M2272" s="17">
        <f t="shared" ref="M2272:M2273" si="620">L2272*0.15</f>
        <v>223728</v>
      </c>
      <c r="N2272" s="17" t="s">
        <v>39</v>
      </c>
      <c r="O2272" s="35" t="s">
        <v>49</v>
      </c>
      <c r="P2272" s="36" t="str">
        <f t="shared" si="612"/>
        <v>New Client</v>
      </c>
      <c r="Q2272" s="39" t="str">
        <f t="shared" si="4"/>
        <v>No</v>
      </c>
      <c r="R2272" s="40" t="str">
        <f t="shared" si="5"/>
        <v/>
      </c>
    </row>
    <row r="2273" ht="14.25" customHeight="1" spans="1:18">
      <c r="A2273" s="30" t="s">
        <v>2256</v>
      </c>
      <c r="B2273" s="17">
        <v>1558</v>
      </c>
      <c r="C2273" s="17" t="s">
        <v>42</v>
      </c>
      <c r="D2273" s="17" t="s">
        <v>36</v>
      </c>
      <c r="E2273" s="17" t="s">
        <v>84</v>
      </c>
      <c r="F2273" s="31" t="str">
        <f>VLOOKUP(G2273,'Policy Type'!$A:$B,2,FALSE)</f>
        <v>Others</v>
      </c>
      <c r="G2273" s="17" t="s">
        <v>116</v>
      </c>
      <c r="H2273" s="32">
        <v>45311</v>
      </c>
      <c r="I2273" s="32">
        <v>45401</v>
      </c>
      <c r="J2273" s="34">
        <v>1264000</v>
      </c>
      <c r="K2273" s="34">
        <f t="shared" si="610"/>
        <v>227520</v>
      </c>
      <c r="L2273" s="34">
        <f t="shared" si="611"/>
        <v>1491520</v>
      </c>
      <c r="M2273" s="17">
        <f t="shared" si="620"/>
        <v>223728</v>
      </c>
      <c r="N2273" s="17" t="s">
        <v>39</v>
      </c>
      <c r="O2273" s="35" t="s">
        <v>49</v>
      </c>
      <c r="P2273" s="36" t="str">
        <f t="shared" si="612"/>
        <v>New Client</v>
      </c>
      <c r="Q2273" s="39" t="str">
        <f t="shared" si="4"/>
        <v>No</v>
      </c>
      <c r="R2273" s="40" t="str">
        <f t="shared" si="5"/>
        <v/>
      </c>
    </row>
    <row r="2274" ht="14.25" customHeight="1" spans="1:18">
      <c r="A2274" s="30" t="s">
        <v>2257</v>
      </c>
      <c r="B2274" s="17">
        <v>76</v>
      </c>
      <c r="C2274" s="17" t="s">
        <v>42</v>
      </c>
      <c r="D2274" s="17" t="s">
        <v>36</v>
      </c>
      <c r="E2274" s="17" t="s">
        <v>37</v>
      </c>
      <c r="F2274" s="31" t="str">
        <f>VLOOKUP(G2274,'Policy Type'!$A:$B,2,FALSE)</f>
        <v>Liability</v>
      </c>
      <c r="G2274" s="17" t="s">
        <v>38</v>
      </c>
      <c r="H2274" s="32">
        <v>45308</v>
      </c>
      <c r="I2274" s="32">
        <v>45673</v>
      </c>
      <c r="J2274" s="34">
        <v>850900</v>
      </c>
      <c r="K2274" s="34">
        <f t="shared" si="610"/>
        <v>153162</v>
      </c>
      <c r="L2274" s="34">
        <f t="shared" si="611"/>
        <v>1004062</v>
      </c>
      <c r="M2274" s="17">
        <f>L2274*0.2</f>
        <v>200812.4</v>
      </c>
      <c r="N2274" s="17" t="s">
        <v>39</v>
      </c>
      <c r="O2274" s="35" t="s">
        <v>49</v>
      </c>
      <c r="P2274" s="36" t="str">
        <f t="shared" si="612"/>
        <v>Old Client</v>
      </c>
      <c r="Q2274" s="39" t="str">
        <f t="shared" si="4"/>
        <v>Yes</v>
      </c>
      <c r="R2274" s="40" t="str">
        <f t="shared" si="5"/>
        <v/>
      </c>
    </row>
    <row r="2275" ht="14.25" customHeight="1" spans="1:18">
      <c r="A2275" s="30" t="s">
        <v>2258</v>
      </c>
      <c r="B2275" s="17">
        <v>76</v>
      </c>
      <c r="C2275" s="17" t="s">
        <v>46</v>
      </c>
      <c r="D2275" s="17" t="s">
        <v>88</v>
      </c>
      <c r="E2275" s="17" t="s">
        <v>37</v>
      </c>
      <c r="F2275" s="31" t="str">
        <f>VLOOKUP(G2275,'Policy Type'!$A:$B,2,FALSE)</f>
        <v>P&amp;C</v>
      </c>
      <c r="G2275" s="17" t="s">
        <v>68</v>
      </c>
      <c r="H2275" s="32">
        <v>45309</v>
      </c>
      <c r="I2275" s="32">
        <v>45674</v>
      </c>
      <c r="J2275" s="34">
        <v>809480</v>
      </c>
      <c r="K2275" s="34">
        <f t="shared" si="610"/>
        <v>145706.4</v>
      </c>
      <c r="L2275" s="34">
        <f t="shared" si="611"/>
        <v>955186.4</v>
      </c>
      <c r="M2275" s="17">
        <f>L2275*0.05</f>
        <v>47759.32</v>
      </c>
      <c r="N2275" s="17" t="s">
        <v>39</v>
      </c>
      <c r="O2275" s="35" t="s">
        <v>53</v>
      </c>
      <c r="P2275" s="36" t="str">
        <f t="shared" si="612"/>
        <v>Old Client</v>
      </c>
      <c r="Q2275" s="39" t="str">
        <f t="shared" si="4"/>
        <v>Yes</v>
      </c>
      <c r="R2275" s="40" t="str">
        <f t="shared" si="5"/>
        <v>Cross-Sold</v>
      </c>
    </row>
    <row r="2276" ht="14.25" customHeight="1" spans="1:18">
      <c r="A2276" s="30" t="s">
        <v>2259</v>
      </c>
      <c r="B2276" s="17">
        <v>1049</v>
      </c>
      <c r="C2276" s="17" t="s">
        <v>57</v>
      </c>
      <c r="D2276" s="17" t="s">
        <v>36</v>
      </c>
      <c r="E2276" s="17" t="s">
        <v>108</v>
      </c>
      <c r="F2276" s="31" t="str">
        <f>VLOOKUP(G2276,'Policy Type'!$A:$B,2,FALSE)</f>
        <v>Others</v>
      </c>
      <c r="G2276" s="17" t="s">
        <v>124</v>
      </c>
      <c r="H2276" s="32">
        <v>45309</v>
      </c>
      <c r="I2276" s="32">
        <v>45674</v>
      </c>
      <c r="J2276" s="34">
        <v>100909900</v>
      </c>
      <c r="K2276" s="34">
        <f t="shared" si="610"/>
        <v>18163782</v>
      </c>
      <c r="L2276" s="34">
        <f t="shared" si="611"/>
        <v>119073682</v>
      </c>
      <c r="M2276" s="17">
        <f>L2276*0.15</f>
        <v>17861052.3</v>
      </c>
      <c r="N2276" s="17" t="s">
        <v>39</v>
      </c>
      <c r="O2276" s="35" t="s">
        <v>40</v>
      </c>
      <c r="P2276" s="36" t="str">
        <f t="shared" si="612"/>
        <v>Old Client</v>
      </c>
      <c r="Q2276" s="39" t="str">
        <f t="shared" si="4"/>
        <v>Yes</v>
      </c>
      <c r="R2276" s="40" t="str">
        <f t="shared" si="5"/>
        <v>Cross-Sold</v>
      </c>
    </row>
    <row r="2277" ht="14.25" customHeight="1" spans="1:18">
      <c r="A2277" s="30" t="s">
        <v>2260</v>
      </c>
      <c r="B2277" s="17">
        <v>232</v>
      </c>
      <c r="C2277" s="17" t="s">
        <v>42</v>
      </c>
      <c r="D2277" s="17" t="s">
        <v>36</v>
      </c>
      <c r="E2277" s="17" t="s">
        <v>43</v>
      </c>
      <c r="F2277" s="31" t="str">
        <f>VLOOKUP(G2277,'Policy Type'!$A:$B,2,FALSE)</f>
        <v>Liability</v>
      </c>
      <c r="G2277" s="17" t="s">
        <v>38</v>
      </c>
      <c r="H2277" s="32">
        <v>45308</v>
      </c>
      <c r="I2277" s="32">
        <v>45398</v>
      </c>
      <c r="J2277" s="34">
        <v>110700</v>
      </c>
      <c r="K2277" s="34">
        <f t="shared" si="610"/>
        <v>19926</v>
      </c>
      <c r="L2277" s="34">
        <f t="shared" si="611"/>
        <v>130626</v>
      </c>
      <c r="M2277" s="17">
        <f t="shared" ref="M2277:M2284" si="621">L2277*0.2</f>
        <v>26125.2</v>
      </c>
      <c r="N2277" s="17" t="s">
        <v>39</v>
      </c>
      <c r="O2277" s="35" t="s">
        <v>49</v>
      </c>
      <c r="P2277" s="36" t="str">
        <f t="shared" si="612"/>
        <v>Old Client</v>
      </c>
      <c r="Q2277" s="39" t="str">
        <f t="shared" si="4"/>
        <v>Yes</v>
      </c>
      <c r="R2277" s="40" t="str">
        <f t="shared" si="5"/>
        <v/>
      </c>
    </row>
    <row r="2278" ht="14.25" customHeight="1" spans="1:18">
      <c r="A2278" s="30" t="s">
        <v>2261</v>
      </c>
      <c r="B2278" s="17">
        <v>65</v>
      </c>
      <c r="C2278" s="17" t="s">
        <v>35</v>
      </c>
      <c r="D2278" s="17" t="s">
        <v>36</v>
      </c>
      <c r="E2278" s="17" t="s">
        <v>37</v>
      </c>
      <c r="F2278" s="31" t="str">
        <f>VLOOKUP(G2278,'Policy Type'!$A:$B,2,FALSE)</f>
        <v>Liability</v>
      </c>
      <c r="G2278" s="17" t="s">
        <v>38</v>
      </c>
      <c r="H2278" s="32">
        <v>45308</v>
      </c>
      <c r="I2278" s="32">
        <v>45338</v>
      </c>
      <c r="J2278" s="34">
        <v>45400</v>
      </c>
      <c r="K2278" s="34">
        <f t="shared" si="610"/>
        <v>8172</v>
      </c>
      <c r="L2278" s="34">
        <f t="shared" si="611"/>
        <v>53572</v>
      </c>
      <c r="M2278" s="17">
        <f t="shared" si="621"/>
        <v>10714.4</v>
      </c>
      <c r="N2278" s="17" t="s">
        <v>39</v>
      </c>
      <c r="O2278" s="35" t="s">
        <v>49</v>
      </c>
      <c r="P2278" s="36" t="str">
        <f t="shared" si="612"/>
        <v>Old Client</v>
      </c>
      <c r="Q2278" s="39" t="str">
        <f t="shared" si="4"/>
        <v>Yes</v>
      </c>
      <c r="R2278" s="40" t="str">
        <f t="shared" si="5"/>
        <v/>
      </c>
    </row>
    <row r="2279" ht="14.25" customHeight="1" spans="1:18">
      <c r="A2279" s="30" t="s">
        <v>2262</v>
      </c>
      <c r="B2279" s="17">
        <v>1559</v>
      </c>
      <c r="C2279" s="17" t="s">
        <v>42</v>
      </c>
      <c r="D2279" s="17" t="s">
        <v>36</v>
      </c>
      <c r="E2279" s="17" t="s">
        <v>78</v>
      </c>
      <c r="F2279" s="31" t="str">
        <f>VLOOKUP(G2279,'Policy Type'!$A:$B,2,FALSE)</f>
        <v>Liability</v>
      </c>
      <c r="G2279" s="17" t="s">
        <v>94</v>
      </c>
      <c r="H2279" s="32">
        <v>45308</v>
      </c>
      <c r="I2279" s="32">
        <v>45673</v>
      </c>
      <c r="J2279" s="34">
        <v>212518</v>
      </c>
      <c r="K2279" s="34">
        <f t="shared" si="610"/>
        <v>38253.24</v>
      </c>
      <c r="L2279" s="34">
        <f t="shared" si="611"/>
        <v>250771.24</v>
      </c>
      <c r="M2279" s="17">
        <f t="shared" si="621"/>
        <v>50154.248</v>
      </c>
      <c r="N2279" s="17" t="s">
        <v>39</v>
      </c>
      <c r="O2279" s="35" t="s">
        <v>49</v>
      </c>
      <c r="P2279" s="36" t="str">
        <f t="shared" si="612"/>
        <v>New Client</v>
      </c>
      <c r="Q2279" s="39" t="str">
        <f t="shared" si="4"/>
        <v>Yes</v>
      </c>
      <c r="R2279" s="40" t="str">
        <f t="shared" si="5"/>
        <v/>
      </c>
    </row>
    <row r="2280" ht="14.25" customHeight="1" spans="1:18">
      <c r="A2280" s="30" t="s">
        <v>2263</v>
      </c>
      <c r="B2280" s="17">
        <v>1560</v>
      </c>
      <c r="C2280" s="17" t="s">
        <v>42</v>
      </c>
      <c r="D2280" s="17" t="s">
        <v>36</v>
      </c>
      <c r="E2280" s="17" t="s">
        <v>37</v>
      </c>
      <c r="F2280" s="31" t="str">
        <f>VLOOKUP(G2280,'Policy Type'!$A:$B,2,FALSE)</f>
        <v>Liability</v>
      </c>
      <c r="G2280" s="17" t="s">
        <v>38</v>
      </c>
      <c r="H2280" s="32">
        <v>45308</v>
      </c>
      <c r="I2280" s="32">
        <v>45673</v>
      </c>
      <c r="J2280" s="34">
        <v>294400</v>
      </c>
      <c r="K2280" s="34">
        <f t="shared" si="610"/>
        <v>52992</v>
      </c>
      <c r="L2280" s="34">
        <f t="shared" si="611"/>
        <v>347392</v>
      </c>
      <c r="M2280" s="17">
        <f t="shared" si="621"/>
        <v>69478.4</v>
      </c>
      <c r="N2280" s="17" t="s">
        <v>39</v>
      </c>
      <c r="O2280" s="35" t="s">
        <v>49</v>
      </c>
      <c r="P2280" s="36" t="str">
        <f t="shared" si="612"/>
        <v>New Client</v>
      </c>
      <c r="Q2280" s="39" t="str">
        <f t="shared" si="4"/>
        <v>Yes</v>
      </c>
      <c r="R2280" s="40" t="str">
        <f t="shared" si="5"/>
        <v/>
      </c>
    </row>
    <row r="2281" ht="14.25" customHeight="1" spans="1:18">
      <c r="A2281" s="30" t="s">
        <v>2264</v>
      </c>
      <c r="B2281" s="17">
        <v>1561</v>
      </c>
      <c r="C2281" s="17" t="s">
        <v>35</v>
      </c>
      <c r="D2281" s="17" t="s">
        <v>36</v>
      </c>
      <c r="E2281" s="17" t="s">
        <v>37</v>
      </c>
      <c r="F2281" s="31" t="str">
        <f>VLOOKUP(G2281,'Policy Type'!$A:$B,2,FALSE)</f>
        <v>Liability</v>
      </c>
      <c r="G2281" s="17" t="s">
        <v>38</v>
      </c>
      <c r="H2281" s="32">
        <v>45308</v>
      </c>
      <c r="I2281" s="32">
        <v>45673</v>
      </c>
      <c r="J2281" s="34">
        <v>212800</v>
      </c>
      <c r="K2281" s="34">
        <f t="shared" si="610"/>
        <v>38304</v>
      </c>
      <c r="L2281" s="34">
        <f t="shared" si="611"/>
        <v>251104</v>
      </c>
      <c r="M2281" s="17">
        <f t="shared" si="621"/>
        <v>50220.8</v>
      </c>
      <c r="N2281" s="17" t="s">
        <v>52</v>
      </c>
      <c r="O2281" s="35" t="s">
        <v>49</v>
      </c>
      <c r="P2281" s="36" t="str">
        <f t="shared" si="612"/>
        <v>New Client</v>
      </c>
      <c r="Q2281" s="39" t="str">
        <f t="shared" si="4"/>
        <v>Yes</v>
      </c>
      <c r="R2281" s="40" t="str">
        <f t="shared" si="5"/>
        <v/>
      </c>
    </row>
    <row r="2282" ht="14.25" customHeight="1" spans="1:18">
      <c r="A2282" s="30" t="s">
        <v>2265</v>
      </c>
      <c r="B2282" s="17">
        <v>1562</v>
      </c>
      <c r="C2282" s="17" t="s">
        <v>57</v>
      </c>
      <c r="D2282" s="17" t="s">
        <v>36</v>
      </c>
      <c r="E2282" s="17" t="s">
        <v>43</v>
      </c>
      <c r="F2282" s="31" t="str">
        <f>VLOOKUP(G2282,'Policy Type'!$A:$B,2,FALSE)</f>
        <v>P&amp;C</v>
      </c>
      <c r="G2282" s="17" t="s">
        <v>68</v>
      </c>
      <c r="H2282" s="32">
        <v>45323</v>
      </c>
      <c r="I2282" s="32">
        <v>45688</v>
      </c>
      <c r="J2282" s="34">
        <v>1519840</v>
      </c>
      <c r="K2282" s="34">
        <f t="shared" si="610"/>
        <v>273571.2</v>
      </c>
      <c r="L2282" s="34">
        <f t="shared" si="611"/>
        <v>1793411.2</v>
      </c>
      <c r="M2282" s="17">
        <f t="shared" si="621"/>
        <v>358682.24</v>
      </c>
      <c r="N2282" s="17" t="s">
        <v>52</v>
      </c>
      <c r="O2282" s="35" t="s">
        <v>53</v>
      </c>
      <c r="P2282" s="36" t="str">
        <f t="shared" si="612"/>
        <v>New Client</v>
      </c>
      <c r="Q2282" s="39" t="str">
        <f t="shared" si="4"/>
        <v>No</v>
      </c>
      <c r="R2282" s="40" t="str">
        <f t="shared" si="5"/>
        <v/>
      </c>
    </row>
    <row r="2283" ht="14.25" customHeight="1" spans="1:18">
      <c r="A2283" s="30" t="s">
        <v>2266</v>
      </c>
      <c r="B2283" s="17">
        <v>730</v>
      </c>
      <c r="C2283" s="17" t="s">
        <v>42</v>
      </c>
      <c r="D2283" s="17" t="s">
        <v>36</v>
      </c>
      <c r="E2283" s="17" t="s">
        <v>37</v>
      </c>
      <c r="F2283" s="31" t="str">
        <f>VLOOKUP(G2283,'Policy Type'!$A:$B,2,FALSE)</f>
        <v>P&amp;C</v>
      </c>
      <c r="G2283" s="17" t="s">
        <v>80</v>
      </c>
      <c r="H2283" s="32">
        <v>45308</v>
      </c>
      <c r="I2283" s="32">
        <v>45308</v>
      </c>
      <c r="J2283" s="34">
        <v>284600</v>
      </c>
      <c r="K2283" s="34">
        <f t="shared" si="610"/>
        <v>51228</v>
      </c>
      <c r="L2283" s="34">
        <f t="shared" si="611"/>
        <v>335828</v>
      </c>
      <c r="M2283" s="17">
        <f t="shared" si="621"/>
        <v>67165.6</v>
      </c>
      <c r="N2283" s="17" t="s">
        <v>39</v>
      </c>
      <c r="O2283" s="35" t="s">
        <v>49</v>
      </c>
      <c r="P2283" s="36" t="str">
        <f t="shared" si="612"/>
        <v>Old Client</v>
      </c>
      <c r="Q2283" s="39" t="str">
        <f t="shared" si="4"/>
        <v>No</v>
      </c>
      <c r="R2283" s="40" t="str">
        <f t="shared" si="5"/>
        <v/>
      </c>
    </row>
    <row r="2284" ht="14.25" customHeight="1" spans="1:18">
      <c r="A2284" s="30" t="s">
        <v>2267</v>
      </c>
      <c r="B2284" s="17">
        <v>1563</v>
      </c>
      <c r="C2284" s="17" t="s">
        <v>57</v>
      </c>
      <c r="D2284" s="17" t="s">
        <v>36</v>
      </c>
      <c r="E2284" s="17" t="s">
        <v>37</v>
      </c>
      <c r="F2284" s="31" t="str">
        <f>VLOOKUP(G2284,'Policy Type'!$A:$B,2,FALSE)</f>
        <v>P&amp;C</v>
      </c>
      <c r="G2284" s="17" t="s">
        <v>68</v>
      </c>
      <c r="H2284" s="32">
        <v>45264</v>
      </c>
      <c r="I2284" s="32">
        <v>45629</v>
      </c>
      <c r="J2284" s="34">
        <v>1119900</v>
      </c>
      <c r="K2284" s="34">
        <f t="shared" si="610"/>
        <v>201582</v>
      </c>
      <c r="L2284" s="34">
        <f t="shared" si="611"/>
        <v>1321482</v>
      </c>
      <c r="M2284" s="17">
        <f t="shared" si="621"/>
        <v>264296.4</v>
      </c>
      <c r="N2284" s="17" t="s">
        <v>39</v>
      </c>
      <c r="O2284" s="35" t="s">
        <v>53</v>
      </c>
      <c r="P2284" s="36" t="str">
        <f t="shared" si="612"/>
        <v>New Client</v>
      </c>
      <c r="Q2284" s="39" t="str">
        <f t="shared" si="4"/>
        <v>No</v>
      </c>
      <c r="R2284" s="40" t="str">
        <f t="shared" si="5"/>
        <v/>
      </c>
    </row>
    <row r="2285" ht="14.25" customHeight="1" spans="1:18">
      <c r="A2285" s="30"/>
      <c r="B2285" s="17"/>
      <c r="C2285" s="17"/>
      <c r="D2285" s="17"/>
      <c r="E2285" s="17"/>
      <c r="F2285" s="31"/>
      <c r="G2285" s="17"/>
      <c r="H2285" s="32"/>
      <c r="I2285" s="32"/>
      <c r="J2285" s="34"/>
      <c r="K2285" s="34"/>
      <c r="L2285" s="17"/>
      <c r="M2285" s="17"/>
      <c r="N2285" s="17" t="s">
        <v>39</v>
      </c>
      <c r="O2285" s="35" t="s">
        <v>277</v>
      </c>
      <c r="P2285" s="36"/>
      <c r="Q2285" s="39" t="str">
        <f t="shared" si="4"/>
        <v>No</v>
      </c>
      <c r="R2285" s="40" t="str">
        <f t="shared" si="5"/>
        <v/>
      </c>
    </row>
    <row r="2286" ht="14.25" customHeight="1" spans="1:18">
      <c r="A2286" s="30"/>
      <c r="B2286" s="17"/>
      <c r="C2286" s="17"/>
      <c r="D2286" s="17"/>
      <c r="E2286" s="17"/>
      <c r="F2286" s="31"/>
      <c r="G2286" s="17"/>
      <c r="H2286" s="32"/>
      <c r="I2286" s="32"/>
      <c r="J2286" s="34"/>
      <c r="K2286" s="34"/>
      <c r="L2286" s="17"/>
      <c r="M2286" s="17"/>
      <c r="N2286" s="17" t="s">
        <v>39</v>
      </c>
      <c r="O2286" s="35" t="s">
        <v>277</v>
      </c>
      <c r="P2286" s="36"/>
      <c r="Q2286" s="39" t="str">
        <f t="shared" si="4"/>
        <v>No</v>
      </c>
      <c r="R2286" s="40" t="str">
        <f t="shared" si="5"/>
        <v/>
      </c>
    </row>
    <row r="2287" ht="14.25" customHeight="1" spans="1:18">
      <c r="A2287" s="30"/>
      <c r="B2287" s="17"/>
      <c r="C2287" s="17"/>
      <c r="D2287" s="17"/>
      <c r="E2287" s="17"/>
      <c r="F2287" s="31"/>
      <c r="G2287" s="17"/>
      <c r="H2287" s="32"/>
      <c r="I2287" s="32"/>
      <c r="J2287" s="34"/>
      <c r="K2287" s="34"/>
      <c r="L2287" s="17"/>
      <c r="M2287" s="17"/>
      <c r="N2287" s="17" t="s">
        <v>39</v>
      </c>
      <c r="O2287" s="35" t="s">
        <v>277</v>
      </c>
      <c r="P2287" s="36"/>
      <c r="Q2287" s="39" t="str">
        <f t="shared" si="4"/>
        <v>No</v>
      </c>
      <c r="R2287" s="40" t="str">
        <f t="shared" si="5"/>
        <v/>
      </c>
    </row>
    <row r="2288" ht="14.25" customHeight="1" spans="1:18">
      <c r="A2288" s="30"/>
      <c r="B2288" s="17"/>
      <c r="C2288" s="17"/>
      <c r="D2288" s="17"/>
      <c r="E2288" s="17"/>
      <c r="F2288" s="31"/>
      <c r="G2288" s="17"/>
      <c r="H2288" s="32"/>
      <c r="I2288" s="32"/>
      <c r="J2288" s="34"/>
      <c r="K2288" s="34"/>
      <c r="L2288" s="17"/>
      <c r="M2288" s="17"/>
      <c r="N2288" s="17" t="s">
        <v>39</v>
      </c>
      <c r="O2288" s="35" t="s">
        <v>277</v>
      </c>
      <c r="P2288" s="36"/>
      <c r="Q2288" s="39" t="str">
        <f t="shared" si="4"/>
        <v>No</v>
      </c>
      <c r="R2288" s="40" t="str">
        <f t="shared" si="5"/>
        <v/>
      </c>
    </row>
    <row r="2289" ht="14.25" customHeight="1" spans="1:18">
      <c r="A2289" s="30"/>
      <c r="B2289" s="17"/>
      <c r="C2289" s="17"/>
      <c r="D2289" s="17"/>
      <c r="E2289" s="17"/>
      <c r="F2289" s="31"/>
      <c r="G2289" s="17"/>
      <c r="H2289" s="32"/>
      <c r="I2289" s="32"/>
      <c r="J2289" s="34"/>
      <c r="K2289" s="34"/>
      <c r="L2289" s="17"/>
      <c r="M2289" s="17"/>
      <c r="N2289" s="17" t="s">
        <v>39</v>
      </c>
      <c r="O2289" s="35" t="s">
        <v>277</v>
      </c>
      <c r="P2289" s="36"/>
      <c r="Q2289" s="39" t="str">
        <f t="shared" si="4"/>
        <v>No</v>
      </c>
      <c r="R2289" s="40" t="str">
        <f t="shared" si="5"/>
        <v/>
      </c>
    </row>
    <row r="2290" ht="14.25" customHeight="1" spans="1:18">
      <c r="A2290" s="30"/>
      <c r="B2290" s="17"/>
      <c r="C2290" s="17"/>
      <c r="D2290" s="17"/>
      <c r="E2290" s="17"/>
      <c r="F2290" s="31"/>
      <c r="G2290" s="17"/>
      <c r="H2290" s="32"/>
      <c r="I2290" s="32"/>
      <c r="J2290" s="34"/>
      <c r="K2290" s="34"/>
      <c r="L2290" s="17"/>
      <c r="M2290" s="17"/>
      <c r="N2290" s="17" t="s">
        <v>39</v>
      </c>
      <c r="O2290" s="35" t="s">
        <v>277</v>
      </c>
      <c r="P2290" s="36"/>
      <c r="Q2290" s="39" t="str">
        <f t="shared" si="4"/>
        <v>No</v>
      </c>
      <c r="R2290" s="40" t="str">
        <f t="shared" si="5"/>
        <v/>
      </c>
    </row>
    <row r="2291" ht="14.25" customHeight="1" spans="1:18">
      <c r="A2291" s="30"/>
      <c r="B2291" s="17"/>
      <c r="C2291" s="17"/>
      <c r="D2291" s="17"/>
      <c r="E2291" s="17"/>
      <c r="F2291" s="31"/>
      <c r="G2291" s="17"/>
      <c r="H2291" s="32"/>
      <c r="I2291" s="32"/>
      <c r="J2291" s="34"/>
      <c r="K2291" s="34"/>
      <c r="L2291" s="17"/>
      <c r="M2291" s="17"/>
      <c r="N2291" s="17" t="s">
        <v>39</v>
      </c>
      <c r="O2291" s="35" t="s">
        <v>277</v>
      </c>
      <c r="P2291" s="36"/>
      <c r="Q2291" s="39" t="str">
        <f t="shared" si="4"/>
        <v>No</v>
      </c>
      <c r="R2291" s="40" t="str">
        <f t="shared" si="5"/>
        <v/>
      </c>
    </row>
    <row r="2292" ht="14.25" customHeight="1" spans="1:18">
      <c r="A2292" s="30"/>
      <c r="B2292" s="17"/>
      <c r="C2292" s="17"/>
      <c r="D2292" s="17"/>
      <c r="E2292" s="17"/>
      <c r="F2292" s="31"/>
      <c r="G2292" s="17"/>
      <c r="H2292" s="32"/>
      <c r="I2292" s="32"/>
      <c r="J2292" s="34"/>
      <c r="K2292" s="34"/>
      <c r="L2292" s="17"/>
      <c r="M2292" s="17"/>
      <c r="N2292" s="17" t="s">
        <v>39</v>
      </c>
      <c r="O2292" s="35" t="s">
        <v>277</v>
      </c>
      <c r="P2292" s="36"/>
      <c r="Q2292" s="39" t="str">
        <f t="shared" si="4"/>
        <v>No</v>
      </c>
      <c r="R2292" s="40" t="str">
        <f t="shared" si="5"/>
        <v/>
      </c>
    </row>
    <row r="2293" ht="14.25" customHeight="1" spans="1:18">
      <c r="A2293" s="30"/>
      <c r="B2293" s="17"/>
      <c r="C2293" s="17"/>
      <c r="D2293" s="17"/>
      <c r="E2293" s="17"/>
      <c r="F2293" s="31"/>
      <c r="G2293" s="17"/>
      <c r="H2293" s="32"/>
      <c r="I2293" s="32"/>
      <c r="J2293" s="34"/>
      <c r="K2293" s="34"/>
      <c r="L2293" s="17"/>
      <c r="M2293" s="17"/>
      <c r="N2293" s="17" t="s">
        <v>39</v>
      </c>
      <c r="O2293" s="35" t="s">
        <v>277</v>
      </c>
      <c r="P2293" s="36"/>
      <c r="Q2293" s="39" t="str">
        <f t="shared" si="4"/>
        <v>No</v>
      </c>
      <c r="R2293" s="40" t="str">
        <f t="shared" si="5"/>
        <v/>
      </c>
    </row>
    <row r="2294" ht="14.25" customHeight="1" spans="1:18">
      <c r="A2294" s="30" t="s">
        <v>2268</v>
      </c>
      <c r="B2294" s="17">
        <v>134</v>
      </c>
      <c r="C2294" s="17" t="s">
        <v>46</v>
      </c>
      <c r="D2294" s="17" t="s">
        <v>66</v>
      </c>
      <c r="E2294" s="17" t="s">
        <v>43</v>
      </c>
      <c r="F2294" s="31" t="str">
        <f>VLOOKUP(G2294,'Policy Type'!$A:$B,2,FALSE)</f>
        <v>P&amp;C</v>
      </c>
      <c r="G2294" s="17" t="s">
        <v>89</v>
      </c>
      <c r="H2294" s="32">
        <v>45313</v>
      </c>
      <c r="I2294" s="32">
        <v>45678</v>
      </c>
      <c r="J2294" s="34">
        <v>3434800</v>
      </c>
      <c r="K2294" s="34">
        <f t="shared" ref="K2294:K2336" si="622">J2294*0.18</f>
        <v>618264</v>
      </c>
      <c r="L2294" s="34">
        <f t="shared" ref="L2294:L2336" si="623">J2294+K2294</f>
        <v>4053064</v>
      </c>
      <c r="M2294" s="17">
        <f t="shared" ref="M2294:M2295" si="624">L2294*0.05</f>
        <v>202653.2</v>
      </c>
      <c r="N2294" s="17" t="s">
        <v>52</v>
      </c>
      <c r="O2294" s="35" t="s">
        <v>53</v>
      </c>
      <c r="P2294" s="36" t="str">
        <f t="shared" ref="P2294:P2336" si="625">IF(COUNTIF(B:B,B2294)=1,"New Client","Old Client")</f>
        <v>Old Client</v>
      </c>
      <c r="Q2294" s="39" t="str">
        <f t="shared" si="4"/>
        <v>Yes</v>
      </c>
      <c r="R2294" s="40" t="str">
        <f t="shared" si="5"/>
        <v>Cross-Sold</v>
      </c>
    </row>
    <row r="2295" ht="14.25" customHeight="1" spans="1:18">
      <c r="A2295" s="30" t="s">
        <v>2269</v>
      </c>
      <c r="B2295" s="17">
        <v>134</v>
      </c>
      <c r="C2295" s="17" t="s">
        <v>46</v>
      </c>
      <c r="D2295" s="17" t="s">
        <v>76</v>
      </c>
      <c r="E2295" s="17" t="s">
        <v>78</v>
      </c>
      <c r="F2295" s="31" t="str">
        <f>VLOOKUP(G2295,'Policy Type'!$A:$B,2,FALSE)</f>
        <v>P&amp;C</v>
      </c>
      <c r="G2295" s="17" t="s">
        <v>68</v>
      </c>
      <c r="H2295" s="32">
        <v>45313</v>
      </c>
      <c r="I2295" s="32">
        <v>45678</v>
      </c>
      <c r="J2295" s="34">
        <v>585400</v>
      </c>
      <c r="K2295" s="34">
        <f t="shared" si="622"/>
        <v>105372</v>
      </c>
      <c r="L2295" s="34">
        <f t="shared" si="623"/>
        <v>690772</v>
      </c>
      <c r="M2295" s="17">
        <f t="shared" si="624"/>
        <v>34538.6</v>
      </c>
      <c r="N2295" s="17" t="s">
        <v>52</v>
      </c>
      <c r="O2295" s="35" t="s">
        <v>53</v>
      </c>
      <c r="P2295" s="36" t="str">
        <f t="shared" si="625"/>
        <v>Old Client</v>
      </c>
      <c r="Q2295" s="39" t="str">
        <f t="shared" si="4"/>
        <v>Yes</v>
      </c>
      <c r="R2295" s="40" t="str">
        <f t="shared" si="5"/>
        <v>Cross-Sold</v>
      </c>
    </row>
    <row r="2296" ht="14.25" customHeight="1" spans="1:18">
      <c r="A2296" s="30" t="s">
        <v>2270</v>
      </c>
      <c r="B2296" s="17">
        <v>363</v>
      </c>
      <c r="C2296" s="17" t="s">
        <v>57</v>
      </c>
      <c r="D2296" s="17" t="s">
        <v>36</v>
      </c>
      <c r="E2296" s="17" t="s">
        <v>43</v>
      </c>
      <c r="F2296" s="31" t="str">
        <f>VLOOKUP(G2296,'Policy Type'!$A:$B,2,FALSE)</f>
        <v>Others</v>
      </c>
      <c r="G2296" s="17" t="s">
        <v>212</v>
      </c>
      <c r="H2296" s="32">
        <v>45316</v>
      </c>
      <c r="I2296" s="32">
        <v>45681</v>
      </c>
      <c r="J2296" s="34">
        <v>547800</v>
      </c>
      <c r="K2296" s="34">
        <f t="shared" si="622"/>
        <v>98604</v>
      </c>
      <c r="L2296" s="34">
        <f t="shared" si="623"/>
        <v>646404</v>
      </c>
      <c r="M2296" s="17">
        <f>L2296*0.15</f>
        <v>96960.6</v>
      </c>
      <c r="N2296" s="17" t="s">
        <v>52</v>
      </c>
      <c r="O2296" s="35" t="s">
        <v>53</v>
      </c>
      <c r="P2296" s="36" t="str">
        <f t="shared" si="625"/>
        <v>Old Client</v>
      </c>
      <c r="Q2296" s="39" t="str">
        <f t="shared" si="4"/>
        <v>No</v>
      </c>
      <c r="R2296" s="40" t="str">
        <f t="shared" si="5"/>
        <v/>
      </c>
    </row>
    <row r="2297" ht="14.25" customHeight="1" spans="1:18">
      <c r="A2297" s="30" t="s">
        <v>2271</v>
      </c>
      <c r="B2297" s="17">
        <v>544</v>
      </c>
      <c r="C2297" s="17" t="s">
        <v>57</v>
      </c>
      <c r="D2297" s="17" t="s">
        <v>36</v>
      </c>
      <c r="E2297" s="17" t="s">
        <v>43</v>
      </c>
      <c r="F2297" s="31" t="str">
        <f>VLOOKUP(G2297,'Policy Type'!$A:$B,2,FALSE)</f>
        <v>P&amp;C</v>
      </c>
      <c r="G2297" s="17" t="s">
        <v>55</v>
      </c>
      <c r="H2297" s="32">
        <v>45319</v>
      </c>
      <c r="I2297" s="32">
        <v>45684</v>
      </c>
      <c r="J2297" s="34">
        <v>97232</v>
      </c>
      <c r="K2297" s="34">
        <f t="shared" si="622"/>
        <v>17501.76</v>
      </c>
      <c r="L2297" s="34">
        <f t="shared" si="623"/>
        <v>114733.76</v>
      </c>
      <c r="M2297" s="17">
        <f t="shared" ref="M2297:M2301" si="626">L2297*0.2</f>
        <v>22946.752</v>
      </c>
      <c r="N2297" s="17" t="s">
        <v>39</v>
      </c>
      <c r="O2297" s="35" t="s">
        <v>53</v>
      </c>
      <c r="P2297" s="36" t="str">
        <f t="shared" si="625"/>
        <v>Old Client</v>
      </c>
      <c r="Q2297" s="39" t="str">
        <f t="shared" si="4"/>
        <v>No</v>
      </c>
      <c r="R2297" s="40" t="str">
        <f t="shared" si="5"/>
        <v/>
      </c>
    </row>
    <row r="2298" ht="14.25" customHeight="1" spans="1:18">
      <c r="A2298" s="30" t="s">
        <v>2272</v>
      </c>
      <c r="B2298" s="17">
        <v>1564</v>
      </c>
      <c r="C2298" s="17" t="s">
        <v>42</v>
      </c>
      <c r="D2298" s="17" t="s">
        <v>36</v>
      </c>
      <c r="E2298" s="17" t="s">
        <v>43</v>
      </c>
      <c r="F2298" s="31" t="str">
        <f>VLOOKUP(G2298,'Policy Type'!$A:$B,2,FALSE)</f>
        <v>P&amp;C</v>
      </c>
      <c r="G2298" s="17" t="s">
        <v>55</v>
      </c>
      <c r="H2298" s="32">
        <v>45319</v>
      </c>
      <c r="I2298" s="32">
        <v>45684</v>
      </c>
      <c r="J2298" s="34">
        <v>97232</v>
      </c>
      <c r="K2298" s="34">
        <f t="shared" si="622"/>
        <v>17501.76</v>
      </c>
      <c r="L2298" s="34">
        <f t="shared" si="623"/>
        <v>114733.76</v>
      </c>
      <c r="M2298" s="17">
        <f t="shared" si="626"/>
        <v>22946.752</v>
      </c>
      <c r="N2298" s="17" t="s">
        <v>39</v>
      </c>
      <c r="O2298" s="35" t="s">
        <v>53</v>
      </c>
      <c r="P2298" s="36" t="str">
        <f t="shared" si="625"/>
        <v>Old Client</v>
      </c>
      <c r="Q2298" s="39" t="str">
        <f t="shared" si="4"/>
        <v>No</v>
      </c>
      <c r="R2298" s="40" t="str">
        <f t="shared" si="5"/>
        <v/>
      </c>
    </row>
    <row r="2299" ht="14.25" customHeight="1" spans="1:18">
      <c r="A2299" s="30" t="s">
        <v>2273</v>
      </c>
      <c r="B2299" s="17">
        <v>113</v>
      </c>
      <c r="C2299" s="17" t="s">
        <v>35</v>
      </c>
      <c r="D2299" s="17" t="s">
        <v>36</v>
      </c>
      <c r="E2299" s="17" t="s">
        <v>37</v>
      </c>
      <c r="F2299" s="31" t="str">
        <f>VLOOKUP(G2299,'Policy Type'!$A:$B,2,FALSE)</f>
        <v>P&amp;C</v>
      </c>
      <c r="G2299" s="17" t="s">
        <v>68</v>
      </c>
      <c r="H2299" s="32">
        <v>45316</v>
      </c>
      <c r="I2299" s="32">
        <v>45681</v>
      </c>
      <c r="J2299" s="34">
        <v>2097000</v>
      </c>
      <c r="K2299" s="34">
        <f t="shared" si="622"/>
        <v>377460</v>
      </c>
      <c r="L2299" s="34">
        <f t="shared" si="623"/>
        <v>2474460</v>
      </c>
      <c r="M2299" s="17">
        <f t="shared" si="626"/>
        <v>494892</v>
      </c>
      <c r="N2299" s="17" t="s">
        <v>52</v>
      </c>
      <c r="O2299" s="35" t="s">
        <v>53</v>
      </c>
      <c r="P2299" s="36" t="str">
        <f t="shared" si="625"/>
        <v>Old Client</v>
      </c>
      <c r="Q2299" s="39" t="str">
        <f t="shared" si="4"/>
        <v>Yes</v>
      </c>
      <c r="R2299" s="40" t="str">
        <f t="shared" si="5"/>
        <v>Cross-Sold</v>
      </c>
    </row>
    <row r="2300" ht="14.25" customHeight="1" spans="1:18">
      <c r="A2300" s="30" t="s">
        <v>2274</v>
      </c>
      <c r="B2300" s="17">
        <v>113</v>
      </c>
      <c r="C2300" s="17" t="s">
        <v>42</v>
      </c>
      <c r="D2300" s="17" t="s">
        <v>36</v>
      </c>
      <c r="E2300" s="17" t="s">
        <v>84</v>
      </c>
      <c r="F2300" s="31" t="str">
        <f>VLOOKUP(G2300,'Policy Type'!$A:$B,2,FALSE)</f>
        <v>Liability</v>
      </c>
      <c r="G2300" s="17" t="s">
        <v>536</v>
      </c>
      <c r="H2300" s="32">
        <v>45309</v>
      </c>
      <c r="I2300" s="32">
        <v>45399</v>
      </c>
      <c r="J2300" s="34">
        <v>125800</v>
      </c>
      <c r="K2300" s="34">
        <f t="shared" si="622"/>
        <v>22644</v>
      </c>
      <c r="L2300" s="34">
        <f t="shared" si="623"/>
        <v>148444</v>
      </c>
      <c r="M2300" s="17">
        <f t="shared" si="626"/>
        <v>29688.8</v>
      </c>
      <c r="N2300" s="17" t="s">
        <v>39</v>
      </c>
      <c r="O2300" s="35" t="s">
        <v>49</v>
      </c>
      <c r="P2300" s="36" t="str">
        <f t="shared" si="625"/>
        <v>Old Client</v>
      </c>
      <c r="Q2300" s="39" t="str">
        <f t="shared" si="4"/>
        <v>Yes</v>
      </c>
      <c r="R2300" s="40" t="str">
        <f t="shared" si="5"/>
        <v/>
      </c>
    </row>
    <row r="2301" ht="14.25" customHeight="1" spans="1:18">
      <c r="A2301" s="30" t="s">
        <v>2275</v>
      </c>
      <c r="B2301" s="17">
        <v>266</v>
      </c>
      <c r="C2301" s="17" t="s">
        <v>35</v>
      </c>
      <c r="D2301" s="17" t="s">
        <v>36</v>
      </c>
      <c r="E2301" s="17" t="s">
        <v>43</v>
      </c>
      <c r="F2301" s="31" t="str">
        <f>VLOOKUP(G2301,'Policy Type'!$A:$B,2,FALSE)</f>
        <v>Liability</v>
      </c>
      <c r="G2301" s="17" t="s">
        <v>38</v>
      </c>
      <c r="H2301" s="32">
        <v>45309</v>
      </c>
      <c r="I2301" s="32">
        <v>45399</v>
      </c>
      <c r="J2301" s="34">
        <v>88400</v>
      </c>
      <c r="K2301" s="34">
        <f t="shared" si="622"/>
        <v>15912</v>
      </c>
      <c r="L2301" s="34">
        <f t="shared" si="623"/>
        <v>104312</v>
      </c>
      <c r="M2301" s="17">
        <f t="shared" si="626"/>
        <v>20862.4</v>
      </c>
      <c r="N2301" s="17" t="s">
        <v>39</v>
      </c>
      <c r="O2301" s="35" t="s">
        <v>49</v>
      </c>
      <c r="P2301" s="36" t="str">
        <f t="shared" si="625"/>
        <v>Old Client</v>
      </c>
      <c r="Q2301" s="39" t="str">
        <f t="shared" si="4"/>
        <v>Yes</v>
      </c>
      <c r="R2301" s="40" t="str">
        <f t="shared" si="5"/>
        <v/>
      </c>
    </row>
    <row r="2302" ht="14.25" customHeight="1" spans="1:18">
      <c r="A2302" s="30" t="s">
        <v>2276</v>
      </c>
      <c r="B2302" s="17">
        <v>1565</v>
      </c>
      <c r="C2302" s="17" t="s">
        <v>46</v>
      </c>
      <c r="D2302" s="17" t="s">
        <v>88</v>
      </c>
      <c r="E2302" s="17" t="s">
        <v>132</v>
      </c>
      <c r="F2302" s="31" t="str">
        <f>VLOOKUP(G2302,'Policy Type'!$A:$B,2,FALSE)</f>
        <v>Others</v>
      </c>
      <c r="G2302" s="17" t="s">
        <v>116</v>
      </c>
      <c r="H2302" s="32">
        <v>45324</v>
      </c>
      <c r="I2302" s="32">
        <v>45414</v>
      </c>
      <c r="J2302" s="34">
        <v>360400</v>
      </c>
      <c r="K2302" s="34">
        <f t="shared" si="622"/>
        <v>64872</v>
      </c>
      <c r="L2302" s="34">
        <f t="shared" si="623"/>
        <v>425272</v>
      </c>
      <c r="M2302" s="17">
        <f>L2302*0.05</f>
        <v>21263.6</v>
      </c>
      <c r="N2302" s="17" t="s">
        <v>39</v>
      </c>
      <c r="O2302" s="35" t="s">
        <v>49</v>
      </c>
      <c r="P2302" s="36" t="str">
        <f t="shared" si="625"/>
        <v>Old Client</v>
      </c>
      <c r="Q2302" s="39" t="str">
        <f t="shared" si="4"/>
        <v>Yes</v>
      </c>
      <c r="R2302" s="40" t="str">
        <f t="shared" si="5"/>
        <v>Cross-Sold</v>
      </c>
    </row>
    <row r="2303" ht="14.25" customHeight="1" spans="1:18">
      <c r="A2303" s="30" t="s">
        <v>2277</v>
      </c>
      <c r="B2303" s="17">
        <v>1565</v>
      </c>
      <c r="C2303" s="17" t="s">
        <v>57</v>
      </c>
      <c r="D2303" s="17" t="s">
        <v>36</v>
      </c>
      <c r="E2303" s="17" t="s">
        <v>37</v>
      </c>
      <c r="F2303" s="31" t="str">
        <f>VLOOKUP(G2303,'Policy Type'!$A:$B,2,FALSE)</f>
        <v>Liability</v>
      </c>
      <c r="G2303" s="17" t="s">
        <v>38</v>
      </c>
      <c r="H2303" s="32">
        <v>45309</v>
      </c>
      <c r="I2303" s="32">
        <v>45674</v>
      </c>
      <c r="J2303" s="34">
        <v>92500</v>
      </c>
      <c r="K2303" s="34">
        <f t="shared" si="622"/>
        <v>16650</v>
      </c>
      <c r="L2303" s="34">
        <f t="shared" si="623"/>
        <v>109150</v>
      </c>
      <c r="M2303" s="17">
        <f>L2303*0.2</f>
        <v>21830</v>
      </c>
      <c r="N2303" s="17" t="s">
        <v>39</v>
      </c>
      <c r="O2303" s="35" t="s">
        <v>49</v>
      </c>
      <c r="P2303" s="36" t="str">
        <f t="shared" si="625"/>
        <v>Old Client</v>
      </c>
      <c r="Q2303" s="39" t="str">
        <f t="shared" si="4"/>
        <v>Yes</v>
      </c>
      <c r="R2303" s="40" t="str">
        <f t="shared" si="5"/>
        <v/>
      </c>
    </row>
    <row r="2304" ht="14.25" customHeight="1" spans="1:18">
      <c r="A2304" s="30" t="s">
        <v>2278</v>
      </c>
      <c r="B2304" s="17">
        <v>662</v>
      </c>
      <c r="C2304" s="17" t="s">
        <v>57</v>
      </c>
      <c r="D2304" s="17" t="s">
        <v>36</v>
      </c>
      <c r="E2304" s="17" t="s">
        <v>132</v>
      </c>
      <c r="F2304" s="31" t="str">
        <f>VLOOKUP(G2304,'Policy Type'!$A:$B,2,FALSE)</f>
        <v>Others</v>
      </c>
      <c r="G2304" s="17" t="s">
        <v>791</v>
      </c>
      <c r="H2304" s="32">
        <v>45309</v>
      </c>
      <c r="I2304" s="32">
        <v>45674</v>
      </c>
      <c r="J2304" s="34">
        <v>719300</v>
      </c>
      <c r="K2304" s="34">
        <f t="shared" si="622"/>
        <v>129474</v>
      </c>
      <c r="L2304" s="34">
        <f t="shared" si="623"/>
        <v>848774</v>
      </c>
      <c r="M2304" s="17">
        <f t="shared" ref="M2304:M2305" si="627">L2304*0.15</f>
        <v>127316.1</v>
      </c>
      <c r="N2304" s="17" t="s">
        <v>39</v>
      </c>
      <c r="O2304" s="35" t="s">
        <v>49</v>
      </c>
      <c r="P2304" s="36" t="str">
        <f t="shared" si="625"/>
        <v>Old Client</v>
      </c>
      <c r="Q2304" s="39" t="str">
        <f t="shared" si="4"/>
        <v>Yes</v>
      </c>
      <c r="R2304" s="40" t="str">
        <f t="shared" si="5"/>
        <v>Cross-Sold</v>
      </c>
    </row>
    <row r="2305" ht="14.25" customHeight="1" spans="1:18">
      <c r="A2305" s="30" t="s">
        <v>2279</v>
      </c>
      <c r="B2305" s="17">
        <v>1566</v>
      </c>
      <c r="C2305" s="17" t="s">
        <v>57</v>
      </c>
      <c r="D2305" s="17" t="s">
        <v>36</v>
      </c>
      <c r="E2305" s="17" t="s">
        <v>84</v>
      </c>
      <c r="F2305" s="31" t="str">
        <f>VLOOKUP(G2305,'Policy Type'!$A:$B,2,FALSE)</f>
        <v>Others</v>
      </c>
      <c r="G2305" s="17" t="s">
        <v>154</v>
      </c>
      <c r="H2305" s="32">
        <v>45309</v>
      </c>
      <c r="I2305" s="32">
        <v>45674</v>
      </c>
      <c r="J2305" s="34">
        <v>4824500</v>
      </c>
      <c r="K2305" s="34">
        <f t="shared" si="622"/>
        <v>868410</v>
      </c>
      <c r="L2305" s="34">
        <f t="shared" si="623"/>
        <v>5692910</v>
      </c>
      <c r="M2305" s="17">
        <f t="shared" si="627"/>
        <v>853936.5</v>
      </c>
      <c r="N2305" s="17" t="s">
        <v>39</v>
      </c>
      <c r="O2305" s="35" t="s">
        <v>40</v>
      </c>
      <c r="P2305" s="36" t="str">
        <f t="shared" si="625"/>
        <v>New Client</v>
      </c>
      <c r="Q2305" s="39" t="str">
        <f t="shared" si="4"/>
        <v>No</v>
      </c>
      <c r="R2305" s="40" t="str">
        <f t="shared" si="5"/>
        <v/>
      </c>
    </row>
    <row r="2306" ht="14.25" customHeight="1" spans="1:18">
      <c r="A2306" s="30" t="s">
        <v>2280</v>
      </c>
      <c r="B2306" s="17">
        <v>1567</v>
      </c>
      <c r="C2306" s="17" t="s">
        <v>35</v>
      </c>
      <c r="D2306" s="17" t="s">
        <v>36</v>
      </c>
      <c r="E2306" s="17" t="s">
        <v>37</v>
      </c>
      <c r="F2306" s="31" t="str">
        <f>VLOOKUP(G2306,'Policy Type'!$A:$B,2,FALSE)</f>
        <v>Liability</v>
      </c>
      <c r="G2306" s="17" t="s">
        <v>38</v>
      </c>
      <c r="H2306" s="32">
        <v>45309</v>
      </c>
      <c r="I2306" s="32">
        <v>45490</v>
      </c>
      <c r="J2306" s="34">
        <v>120700</v>
      </c>
      <c r="K2306" s="34">
        <f t="shared" si="622"/>
        <v>21726</v>
      </c>
      <c r="L2306" s="34">
        <f t="shared" si="623"/>
        <v>142426</v>
      </c>
      <c r="M2306" s="17">
        <f t="shared" ref="M2306:M2307" si="628">L2306*0.2</f>
        <v>28485.2</v>
      </c>
      <c r="N2306" s="17" t="s">
        <v>39</v>
      </c>
      <c r="O2306" s="35" t="s">
        <v>49</v>
      </c>
      <c r="P2306" s="36" t="str">
        <f t="shared" si="625"/>
        <v>Old Client</v>
      </c>
      <c r="Q2306" s="39" t="str">
        <f t="shared" si="4"/>
        <v>Yes</v>
      </c>
      <c r="R2306" s="40" t="str">
        <f t="shared" si="5"/>
        <v/>
      </c>
    </row>
    <row r="2307" ht="14.25" customHeight="1" spans="1:18">
      <c r="A2307" s="30" t="s">
        <v>2281</v>
      </c>
      <c r="B2307" s="17">
        <v>785</v>
      </c>
      <c r="C2307" s="17" t="s">
        <v>57</v>
      </c>
      <c r="D2307" s="17" t="s">
        <v>36</v>
      </c>
      <c r="E2307" s="17" t="s">
        <v>60</v>
      </c>
      <c r="F2307" s="31" t="str">
        <f>VLOOKUP(G2307,'Policy Type'!$A:$B,2,FALSE)</f>
        <v>Liability</v>
      </c>
      <c r="G2307" s="17" t="s">
        <v>2282</v>
      </c>
      <c r="H2307" s="32">
        <v>45310</v>
      </c>
      <c r="I2307" s="32">
        <v>45675</v>
      </c>
      <c r="J2307" s="34">
        <v>203000</v>
      </c>
      <c r="K2307" s="34">
        <f t="shared" si="622"/>
        <v>36540</v>
      </c>
      <c r="L2307" s="34">
        <f t="shared" si="623"/>
        <v>239540</v>
      </c>
      <c r="M2307" s="17">
        <f t="shared" si="628"/>
        <v>47908</v>
      </c>
      <c r="N2307" s="17" t="s">
        <v>39</v>
      </c>
      <c r="O2307" s="35" t="s">
        <v>53</v>
      </c>
      <c r="P2307" s="36" t="str">
        <f t="shared" si="625"/>
        <v>Old Client</v>
      </c>
      <c r="Q2307" s="39" t="str">
        <f t="shared" si="4"/>
        <v>Yes</v>
      </c>
      <c r="R2307" s="40" t="str">
        <f t="shared" si="5"/>
        <v/>
      </c>
    </row>
    <row r="2308" ht="14.25" customHeight="1" spans="1:18">
      <c r="A2308" s="30" t="s">
        <v>2283</v>
      </c>
      <c r="B2308" s="17">
        <v>1568</v>
      </c>
      <c r="C2308" s="17" t="s">
        <v>46</v>
      </c>
      <c r="D2308" s="17" t="s">
        <v>76</v>
      </c>
      <c r="E2308" s="17" t="s">
        <v>78</v>
      </c>
      <c r="F2308" s="31" t="str">
        <f>VLOOKUP(G2308,'Policy Type'!$A:$B,2,FALSE)</f>
        <v>Liability</v>
      </c>
      <c r="G2308" s="17" t="s">
        <v>94</v>
      </c>
      <c r="H2308" s="32">
        <v>45309</v>
      </c>
      <c r="I2308" s="32">
        <v>45674</v>
      </c>
      <c r="J2308" s="34">
        <v>129918</v>
      </c>
      <c r="K2308" s="34">
        <f t="shared" si="622"/>
        <v>23385.24</v>
      </c>
      <c r="L2308" s="34">
        <f t="shared" si="623"/>
        <v>153303.24</v>
      </c>
      <c r="M2308" s="17">
        <f>L2308*0.05</f>
        <v>7665.162</v>
      </c>
      <c r="N2308" s="17" t="s">
        <v>39</v>
      </c>
      <c r="O2308" s="35" t="s">
        <v>49</v>
      </c>
      <c r="P2308" s="36" t="str">
        <f t="shared" si="625"/>
        <v>New Client</v>
      </c>
      <c r="Q2308" s="39" t="str">
        <f t="shared" si="4"/>
        <v>Yes</v>
      </c>
      <c r="R2308" s="40" t="str">
        <f t="shared" si="5"/>
        <v/>
      </c>
    </row>
    <row r="2309" ht="14.25" customHeight="1" spans="1:18">
      <c r="A2309" s="30" t="s">
        <v>2284</v>
      </c>
      <c r="B2309" s="17">
        <v>262</v>
      </c>
      <c r="C2309" s="17" t="s">
        <v>42</v>
      </c>
      <c r="D2309" s="17" t="s">
        <v>36</v>
      </c>
      <c r="E2309" s="17" t="s">
        <v>37</v>
      </c>
      <c r="F2309" s="31" t="str">
        <f>VLOOKUP(G2309,'Policy Type'!$A:$B,2,FALSE)</f>
        <v>Liability</v>
      </c>
      <c r="G2309" s="17" t="s">
        <v>38</v>
      </c>
      <c r="H2309" s="32">
        <v>45308</v>
      </c>
      <c r="I2309" s="32">
        <v>45489</v>
      </c>
      <c r="J2309" s="34">
        <v>262500</v>
      </c>
      <c r="K2309" s="34">
        <f t="shared" si="622"/>
        <v>47250</v>
      </c>
      <c r="L2309" s="34">
        <f t="shared" si="623"/>
        <v>309750</v>
      </c>
      <c r="M2309" s="17">
        <f t="shared" ref="M2309:M2319" si="629">L2309*0.2</f>
        <v>61950</v>
      </c>
      <c r="N2309" s="17" t="s">
        <v>39</v>
      </c>
      <c r="O2309" s="35" t="s">
        <v>49</v>
      </c>
      <c r="P2309" s="36" t="str">
        <f t="shared" si="625"/>
        <v>Old Client</v>
      </c>
      <c r="Q2309" s="39" t="str">
        <f t="shared" si="4"/>
        <v>Yes</v>
      </c>
      <c r="R2309" s="40" t="str">
        <f t="shared" si="5"/>
        <v/>
      </c>
    </row>
    <row r="2310" ht="14.25" customHeight="1" spans="1:18">
      <c r="A2310" s="30" t="s">
        <v>2285</v>
      </c>
      <c r="B2310" s="17">
        <v>1569</v>
      </c>
      <c r="C2310" s="17" t="s">
        <v>42</v>
      </c>
      <c r="D2310" s="17" t="s">
        <v>36</v>
      </c>
      <c r="E2310" s="17" t="s">
        <v>43</v>
      </c>
      <c r="F2310" s="31" t="str">
        <f>VLOOKUP(G2310,'Policy Type'!$A:$B,2,FALSE)</f>
        <v>P&amp;C</v>
      </c>
      <c r="G2310" s="17" t="s">
        <v>55</v>
      </c>
      <c r="H2310" s="32">
        <v>45310</v>
      </c>
      <c r="I2310" s="32">
        <v>45675</v>
      </c>
      <c r="J2310" s="34">
        <v>106672</v>
      </c>
      <c r="K2310" s="34">
        <f t="shared" si="622"/>
        <v>19200.96</v>
      </c>
      <c r="L2310" s="34">
        <f t="shared" si="623"/>
        <v>125872.96</v>
      </c>
      <c r="M2310" s="17">
        <f t="shared" si="629"/>
        <v>25174.592</v>
      </c>
      <c r="N2310" s="17" t="s">
        <v>39</v>
      </c>
      <c r="O2310" s="35" t="s">
        <v>53</v>
      </c>
      <c r="P2310" s="36" t="str">
        <f t="shared" si="625"/>
        <v>New Client</v>
      </c>
      <c r="Q2310" s="39" t="str">
        <f t="shared" si="4"/>
        <v>No</v>
      </c>
      <c r="R2310" s="40" t="str">
        <f t="shared" si="5"/>
        <v/>
      </c>
    </row>
    <row r="2311" ht="14.25" customHeight="1" spans="1:18">
      <c r="A2311" s="30" t="s">
        <v>2286</v>
      </c>
      <c r="B2311" s="17">
        <v>1570</v>
      </c>
      <c r="C2311" s="17" t="s">
        <v>35</v>
      </c>
      <c r="D2311" s="17" t="s">
        <v>36</v>
      </c>
      <c r="E2311" s="17" t="s">
        <v>37</v>
      </c>
      <c r="F2311" s="31" t="str">
        <f>VLOOKUP(G2311,'Policy Type'!$A:$B,2,FALSE)</f>
        <v>Liability</v>
      </c>
      <c r="G2311" s="17" t="s">
        <v>38</v>
      </c>
      <c r="H2311" s="32">
        <v>45309</v>
      </c>
      <c r="I2311" s="32">
        <v>45339</v>
      </c>
      <c r="J2311" s="34">
        <v>53600</v>
      </c>
      <c r="K2311" s="34">
        <f t="shared" si="622"/>
        <v>9648</v>
      </c>
      <c r="L2311" s="34">
        <f t="shared" si="623"/>
        <v>63248</v>
      </c>
      <c r="M2311" s="17">
        <f t="shared" si="629"/>
        <v>12649.6</v>
      </c>
      <c r="N2311" s="17" t="s">
        <v>39</v>
      </c>
      <c r="O2311" s="35" t="s">
        <v>49</v>
      </c>
      <c r="P2311" s="36" t="str">
        <f t="shared" si="625"/>
        <v>Old Client</v>
      </c>
      <c r="Q2311" s="39" t="str">
        <f t="shared" si="4"/>
        <v>Yes</v>
      </c>
      <c r="R2311" s="40" t="str">
        <f t="shared" si="5"/>
        <v/>
      </c>
    </row>
    <row r="2312" ht="14.25" customHeight="1" spans="1:18">
      <c r="A2312" s="30" t="s">
        <v>2287</v>
      </c>
      <c r="B2312" s="17">
        <v>1571</v>
      </c>
      <c r="C2312" s="17" t="s">
        <v>42</v>
      </c>
      <c r="D2312" s="17" t="s">
        <v>36</v>
      </c>
      <c r="E2312" s="17" t="s">
        <v>37</v>
      </c>
      <c r="F2312" s="31" t="str">
        <f>VLOOKUP(G2312,'Policy Type'!$A:$B,2,FALSE)</f>
        <v>P&amp;C</v>
      </c>
      <c r="G2312" s="17" t="s">
        <v>80</v>
      </c>
      <c r="H2312" s="32">
        <v>45309</v>
      </c>
      <c r="I2312" s="32">
        <v>45309</v>
      </c>
      <c r="J2312" s="34">
        <v>130500</v>
      </c>
      <c r="K2312" s="34">
        <f t="shared" si="622"/>
        <v>23490</v>
      </c>
      <c r="L2312" s="34">
        <f t="shared" si="623"/>
        <v>153990</v>
      </c>
      <c r="M2312" s="17">
        <f t="shared" si="629"/>
        <v>30798</v>
      </c>
      <c r="N2312" s="17" t="s">
        <v>39</v>
      </c>
      <c r="O2312" s="35" t="s">
        <v>49</v>
      </c>
      <c r="P2312" s="36" t="str">
        <f t="shared" si="625"/>
        <v>New Client</v>
      </c>
      <c r="Q2312" s="39" t="str">
        <f t="shared" si="4"/>
        <v>No</v>
      </c>
      <c r="R2312" s="40" t="str">
        <f t="shared" si="5"/>
        <v/>
      </c>
    </row>
    <row r="2313" ht="14.25" customHeight="1" spans="1:18">
      <c r="A2313" s="30" t="s">
        <v>2288</v>
      </c>
      <c r="B2313" s="17">
        <v>1232</v>
      </c>
      <c r="C2313" s="17" t="s">
        <v>57</v>
      </c>
      <c r="D2313" s="17" t="s">
        <v>36</v>
      </c>
      <c r="E2313" s="17" t="s">
        <v>37</v>
      </c>
      <c r="F2313" s="31" t="str">
        <f>VLOOKUP(G2313,'Policy Type'!$A:$B,2,FALSE)</f>
        <v>Liability</v>
      </c>
      <c r="G2313" s="17" t="s">
        <v>38</v>
      </c>
      <c r="H2313" s="32">
        <v>45309</v>
      </c>
      <c r="I2313" s="32">
        <v>45490</v>
      </c>
      <c r="J2313" s="34">
        <v>75100</v>
      </c>
      <c r="K2313" s="34">
        <f t="shared" si="622"/>
        <v>13518</v>
      </c>
      <c r="L2313" s="34">
        <f t="shared" si="623"/>
        <v>88618</v>
      </c>
      <c r="M2313" s="17">
        <f t="shared" si="629"/>
        <v>17723.6</v>
      </c>
      <c r="N2313" s="17" t="s">
        <v>39</v>
      </c>
      <c r="O2313" s="35" t="s">
        <v>49</v>
      </c>
      <c r="P2313" s="36" t="str">
        <f t="shared" si="625"/>
        <v>Old Client</v>
      </c>
      <c r="Q2313" s="39" t="str">
        <f t="shared" si="4"/>
        <v>Yes</v>
      </c>
      <c r="R2313" s="40" t="str">
        <f t="shared" si="5"/>
        <v/>
      </c>
    </row>
    <row r="2314" ht="14.25" customHeight="1" spans="1:18">
      <c r="A2314" s="30" t="s">
        <v>2289</v>
      </c>
      <c r="B2314" s="17">
        <v>562</v>
      </c>
      <c r="C2314" s="17" t="s">
        <v>35</v>
      </c>
      <c r="D2314" s="17" t="s">
        <v>36</v>
      </c>
      <c r="E2314" s="17" t="s">
        <v>37</v>
      </c>
      <c r="F2314" s="31" t="str">
        <f>VLOOKUP(G2314,'Policy Type'!$A:$B,2,FALSE)</f>
        <v>Liability</v>
      </c>
      <c r="G2314" s="17" t="s">
        <v>38</v>
      </c>
      <c r="H2314" s="32">
        <v>45309</v>
      </c>
      <c r="I2314" s="32">
        <v>45674</v>
      </c>
      <c r="J2314" s="34">
        <v>225100</v>
      </c>
      <c r="K2314" s="34">
        <f t="shared" si="622"/>
        <v>40518</v>
      </c>
      <c r="L2314" s="34">
        <f t="shared" si="623"/>
        <v>265618</v>
      </c>
      <c r="M2314" s="17">
        <f t="shared" si="629"/>
        <v>53123.6</v>
      </c>
      <c r="N2314" s="17" t="s">
        <v>39</v>
      </c>
      <c r="O2314" s="35" t="s">
        <v>49</v>
      </c>
      <c r="P2314" s="36" t="str">
        <f t="shared" si="625"/>
        <v>Old Client</v>
      </c>
      <c r="Q2314" s="39" t="str">
        <f t="shared" si="4"/>
        <v>Yes</v>
      </c>
      <c r="R2314" s="40" t="str">
        <f t="shared" si="5"/>
        <v/>
      </c>
    </row>
    <row r="2315" ht="14.25" customHeight="1" spans="1:18">
      <c r="A2315" s="30" t="s">
        <v>2290</v>
      </c>
      <c r="B2315" s="17">
        <v>1572</v>
      </c>
      <c r="C2315" s="17" t="s">
        <v>42</v>
      </c>
      <c r="D2315" s="17" t="s">
        <v>36</v>
      </c>
      <c r="E2315" s="17" t="s">
        <v>37</v>
      </c>
      <c r="F2315" s="31" t="str">
        <f>VLOOKUP(G2315,'Policy Type'!$A:$B,2,FALSE)</f>
        <v>Liability</v>
      </c>
      <c r="G2315" s="17" t="s">
        <v>38</v>
      </c>
      <c r="H2315" s="32">
        <v>45309</v>
      </c>
      <c r="I2315" s="32">
        <v>45490</v>
      </c>
      <c r="J2315" s="34">
        <v>188500</v>
      </c>
      <c r="K2315" s="34">
        <f t="shared" si="622"/>
        <v>33930</v>
      </c>
      <c r="L2315" s="34">
        <f t="shared" si="623"/>
        <v>222430</v>
      </c>
      <c r="M2315" s="17">
        <f t="shared" si="629"/>
        <v>44486</v>
      </c>
      <c r="N2315" s="17" t="s">
        <v>39</v>
      </c>
      <c r="O2315" s="35" t="s">
        <v>49</v>
      </c>
      <c r="P2315" s="36" t="str">
        <f t="shared" si="625"/>
        <v>New Client</v>
      </c>
      <c r="Q2315" s="39" t="str">
        <f t="shared" si="4"/>
        <v>Yes</v>
      </c>
      <c r="R2315" s="40" t="str">
        <f t="shared" si="5"/>
        <v/>
      </c>
    </row>
    <row r="2316" ht="14.25" customHeight="1" spans="1:18">
      <c r="A2316" s="30" t="s">
        <v>2291</v>
      </c>
      <c r="B2316" s="17">
        <v>1573</v>
      </c>
      <c r="C2316" s="17" t="s">
        <v>57</v>
      </c>
      <c r="D2316" s="17" t="s">
        <v>36</v>
      </c>
      <c r="E2316" s="17" t="s">
        <v>37</v>
      </c>
      <c r="F2316" s="31" t="str">
        <f>VLOOKUP(G2316,'Policy Type'!$A:$B,2,FALSE)</f>
        <v>Liability</v>
      </c>
      <c r="G2316" s="17" t="s">
        <v>38</v>
      </c>
      <c r="H2316" s="32">
        <v>45309</v>
      </c>
      <c r="I2316" s="32">
        <v>45399</v>
      </c>
      <c r="J2316" s="34">
        <v>343600</v>
      </c>
      <c r="K2316" s="34">
        <f t="shared" si="622"/>
        <v>61848</v>
      </c>
      <c r="L2316" s="34">
        <f t="shared" si="623"/>
        <v>405448</v>
      </c>
      <c r="M2316" s="17">
        <f t="shared" si="629"/>
        <v>81089.6</v>
      </c>
      <c r="N2316" s="17" t="s">
        <v>39</v>
      </c>
      <c r="O2316" s="35" t="s">
        <v>49</v>
      </c>
      <c r="P2316" s="36" t="str">
        <f t="shared" si="625"/>
        <v>New Client</v>
      </c>
      <c r="Q2316" s="39" t="str">
        <f t="shared" si="4"/>
        <v>Yes</v>
      </c>
      <c r="R2316" s="40" t="str">
        <f t="shared" si="5"/>
        <v/>
      </c>
    </row>
    <row r="2317" ht="14.25" customHeight="1" spans="1:18">
      <c r="A2317" s="30" t="s">
        <v>2292</v>
      </c>
      <c r="B2317" s="17">
        <v>1574</v>
      </c>
      <c r="C2317" s="17" t="s">
        <v>42</v>
      </c>
      <c r="D2317" s="17" t="s">
        <v>36</v>
      </c>
      <c r="E2317" s="17" t="s">
        <v>60</v>
      </c>
      <c r="F2317" s="31" t="str">
        <f>VLOOKUP(G2317,'Policy Type'!$A:$B,2,FALSE)</f>
        <v>P&amp;C</v>
      </c>
      <c r="G2317" s="17" t="s">
        <v>62</v>
      </c>
      <c r="H2317" s="32">
        <v>45311</v>
      </c>
      <c r="I2317" s="32">
        <v>45676</v>
      </c>
      <c r="J2317" s="34">
        <v>116700</v>
      </c>
      <c r="K2317" s="34">
        <f t="shared" si="622"/>
        <v>21006</v>
      </c>
      <c r="L2317" s="34">
        <f t="shared" si="623"/>
        <v>137706</v>
      </c>
      <c r="M2317" s="17">
        <f t="shared" si="629"/>
        <v>27541.2</v>
      </c>
      <c r="N2317" s="17" t="s">
        <v>52</v>
      </c>
      <c r="O2317" s="35" t="s">
        <v>53</v>
      </c>
      <c r="P2317" s="36" t="str">
        <f t="shared" si="625"/>
        <v>New Client</v>
      </c>
      <c r="Q2317" s="39" t="str">
        <f t="shared" si="4"/>
        <v>No</v>
      </c>
      <c r="R2317" s="40" t="str">
        <f t="shared" si="5"/>
        <v/>
      </c>
    </row>
    <row r="2318" ht="14.25" customHeight="1" spans="1:18">
      <c r="A2318" s="30" t="s">
        <v>2293</v>
      </c>
      <c r="B2318" s="17">
        <v>1575</v>
      </c>
      <c r="C2318" s="17" t="s">
        <v>42</v>
      </c>
      <c r="D2318" s="17" t="s">
        <v>36</v>
      </c>
      <c r="E2318" s="17" t="s">
        <v>60</v>
      </c>
      <c r="F2318" s="31" t="str">
        <f>VLOOKUP(G2318,'Policy Type'!$A:$B,2,FALSE)</f>
        <v>P&amp;C</v>
      </c>
      <c r="G2318" s="17" t="s">
        <v>62</v>
      </c>
      <c r="H2318" s="32">
        <v>45312</v>
      </c>
      <c r="I2318" s="32">
        <v>45677</v>
      </c>
      <c r="J2318" s="34">
        <v>116700</v>
      </c>
      <c r="K2318" s="34">
        <f t="shared" si="622"/>
        <v>21006</v>
      </c>
      <c r="L2318" s="34">
        <f t="shared" si="623"/>
        <v>137706</v>
      </c>
      <c r="M2318" s="17">
        <f t="shared" si="629"/>
        <v>27541.2</v>
      </c>
      <c r="N2318" s="17" t="s">
        <v>52</v>
      </c>
      <c r="O2318" s="35" t="s">
        <v>53</v>
      </c>
      <c r="P2318" s="36" t="str">
        <f t="shared" si="625"/>
        <v>New Client</v>
      </c>
      <c r="Q2318" s="39" t="str">
        <f t="shared" si="4"/>
        <v>No</v>
      </c>
      <c r="R2318" s="40" t="str">
        <f t="shared" si="5"/>
        <v/>
      </c>
    </row>
    <row r="2319" ht="14.25" customHeight="1" spans="1:18">
      <c r="A2319" s="30" t="s">
        <v>2294</v>
      </c>
      <c r="B2319" s="17">
        <v>434</v>
      </c>
      <c r="C2319" s="17" t="s">
        <v>42</v>
      </c>
      <c r="D2319" s="17" t="s">
        <v>36</v>
      </c>
      <c r="E2319" s="17" t="s">
        <v>37</v>
      </c>
      <c r="F2319" s="31" t="str">
        <f>VLOOKUP(G2319,'Policy Type'!$A:$B,2,FALSE)</f>
        <v>P&amp;C</v>
      </c>
      <c r="G2319" s="17" t="s">
        <v>68</v>
      </c>
      <c r="H2319" s="32">
        <v>45319</v>
      </c>
      <c r="I2319" s="32">
        <v>45684</v>
      </c>
      <c r="J2319" s="34">
        <v>859200</v>
      </c>
      <c r="K2319" s="34">
        <f t="shared" si="622"/>
        <v>154656</v>
      </c>
      <c r="L2319" s="34">
        <f t="shared" si="623"/>
        <v>1013856</v>
      </c>
      <c r="M2319" s="17">
        <f t="shared" si="629"/>
        <v>202771.2</v>
      </c>
      <c r="N2319" s="17" t="s">
        <v>52</v>
      </c>
      <c r="O2319" s="35" t="s">
        <v>53</v>
      </c>
      <c r="P2319" s="36" t="str">
        <f t="shared" si="625"/>
        <v>Old Client</v>
      </c>
      <c r="Q2319" s="39" t="str">
        <f t="shared" si="4"/>
        <v>No</v>
      </c>
      <c r="R2319" s="40" t="str">
        <f t="shared" si="5"/>
        <v/>
      </c>
    </row>
    <row r="2320" ht="14.25" customHeight="1" spans="1:18">
      <c r="A2320" s="30" t="s">
        <v>2295</v>
      </c>
      <c r="B2320" s="17">
        <v>1576</v>
      </c>
      <c r="C2320" s="17" t="s">
        <v>46</v>
      </c>
      <c r="D2320" s="17" t="s">
        <v>66</v>
      </c>
      <c r="E2320" s="17" t="s">
        <v>763</v>
      </c>
      <c r="F2320" s="31" t="str">
        <f>VLOOKUP(G2320,'Policy Type'!$A:$B,2,FALSE)</f>
        <v>Others</v>
      </c>
      <c r="G2320" s="17" t="s">
        <v>318</v>
      </c>
      <c r="H2320" s="32">
        <v>45316</v>
      </c>
      <c r="I2320" s="32">
        <v>45681</v>
      </c>
      <c r="J2320" s="34">
        <v>1302300</v>
      </c>
      <c r="K2320" s="34">
        <f t="shared" si="622"/>
        <v>234414</v>
      </c>
      <c r="L2320" s="34">
        <f t="shared" si="623"/>
        <v>1536714</v>
      </c>
      <c r="M2320" s="17">
        <f>L2320*0.05</f>
        <v>76835.7</v>
      </c>
      <c r="N2320" s="17" t="s">
        <v>39</v>
      </c>
      <c r="O2320" s="35" t="s">
        <v>53</v>
      </c>
      <c r="P2320" s="36" t="str">
        <f t="shared" si="625"/>
        <v>New Client</v>
      </c>
      <c r="Q2320" s="39" t="str">
        <f t="shared" si="4"/>
        <v>No</v>
      </c>
      <c r="R2320" s="40" t="str">
        <f t="shared" si="5"/>
        <v/>
      </c>
    </row>
    <row r="2321" ht="14.25" customHeight="1" spans="1:18">
      <c r="A2321" s="30" t="s">
        <v>2296</v>
      </c>
      <c r="B2321" s="17">
        <v>1577</v>
      </c>
      <c r="C2321" s="17" t="s">
        <v>57</v>
      </c>
      <c r="D2321" s="17" t="s">
        <v>36</v>
      </c>
      <c r="E2321" s="17" t="s">
        <v>43</v>
      </c>
      <c r="F2321" s="31" t="str">
        <f>VLOOKUP(G2321,'Policy Type'!$A:$B,2,FALSE)</f>
        <v>P&amp;C</v>
      </c>
      <c r="G2321" s="17" t="s">
        <v>72</v>
      </c>
      <c r="H2321" s="32">
        <v>45316</v>
      </c>
      <c r="I2321" s="32">
        <v>45681</v>
      </c>
      <c r="J2321" s="34">
        <v>119700</v>
      </c>
      <c r="K2321" s="34">
        <f t="shared" si="622"/>
        <v>21546</v>
      </c>
      <c r="L2321" s="34">
        <f t="shared" si="623"/>
        <v>141246</v>
      </c>
      <c r="M2321" s="17">
        <f>L2321*0.2</f>
        <v>28249.2</v>
      </c>
      <c r="N2321" s="17" t="s">
        <v>39</v>
      </c>
      <c r="O2321" s="35" t="s">
        <v>40</v>
      </c>
      <c r="P2321" s="36" t="str">
        <f t="shared" si="625"/>
        <v>New Client</v>
      </c>
      <c r="Q2321" s="39" t="str">
        <f t="shared" si="4"/>
        <v>No</v>
      </c>
      <c r="R2321" s="40" t="str">
        <f t="shared" si="5"/>
        <v/>
      </c>
    </row>
    <row r="2322" ht="14.25" customHeight="1" spans="1:18">
      <c r="A2322" s="30" t="s">
        <v>2297</v>
      </c>
      <c r="B2322" s="17">
        <v>666</v>
      </c>
      <c r="C2322" s="17" t="s">
        <v>42</v>
      </c>
      <c r="D2322" s="17" t="s">
        <v>36</v>
      </c>
      <c r="E2322" s="17" t="s">
        <v>60</v>
      </c>
      <c r="F2322" s="31" t="str">
        <f>VLOOKUP(G2322,'Policy Type'!$A:$B,2,FALSE)</f>
        <v>Others</v>
      </c>
      <c r="G2322" s="17" t="s">
        <v>212</v>
      </c>
      <c r="H2322" s="32">
        <v>45309</v>
      </c>
      <c r="I2322" s="32">
        <v>45674</v>
      </c>
      <c r="J2322" s="34">
        <v>2606000</v>
      </c>
      <c r="K2322" s="34">
        <f t="shared" si="622"/>
        <v>469080</v>
      </c>
      <c r="L2322" s="34">
        <f t="shared" si="623"/>
        <v>3075080</v>
      </c>
      <c r="M2322" s="17">
        <f>L2322*0.15</f>
        <v>461262</v>
      </c>
      <c r="N2322" s="17" t="s">
        <v>39</v>
      </c>
      <c r="O2322" s="35" t="s">
        <v>49</v>
      </c>
      <c r="P2322" s="36" t="str">
        <f t="shared" si="625"/>
        <v>Old Client</v>
      </c>
      <c r="Q2322" s="39" t="str">
        <f t="shared" si="4"/>
        <v>Yes</v>
      </c>
      <c r="R2322" s="40" t="str">
        <f t="shared" si="5"/>
        <v>Cross-Sold</v>
      </c>
    </row>
    <row r="2323" ht="14.25" customHeight="1" spans="1:18">
      <c r="A2323" s="30" t="s">
        <v>2298</v>
      </c>
      <c r="B2323" s="17">
        <v>1578</v>
      </c>
      <c r="C2323" s="17" t="s">
        <v>35</v>
      </c>
      <c r="D2323" s="17" t="s">
        <v>36</v>
      </c>
      <c r="E2323" s="17" t="s">
        <v>60</v>
      </c>
      <c r="F2323" s="31" t="str">
        <f>VLOOKUP(G2323,'Policy Type'!$A:$B,2,FALSE)</f>
        <v>Liability</v>
      </c>
      <c r="G2323" s="17" t="s">
        <v>94</v>
      </c>
      <c r="H2323" s="32">
        <v>45309</v>
      </c>
      <c r="I2323" s="32">
        <v>45674</v>
      </c>
      <c r="J2323" s="34">
        <v>201600</v>
      </c>
      <c r="K2323" s="34">
        <f t="shared" si="622"/>
        <v>36288</v>
      </c>
      <c r="L2323" s="34">
        <f t="shared" si="623"/>
        <v>237888</v>
      </c>
      <c r="M2323" s="17">
        <f>L2323*0.2</f>
        <v>47577.6</v>
      </c>
      <c r="N2323" s="17" t="s">
        <v>39</v>
      </c>
      <c r="O2323" s="35" t="s">
        <v>49</v>
      </c>
      <c r="P2323" s="36" t="str">
        <f t="shared" si="625"/>
        <v>Old Client</v>
      </c>
      <c r="Q2323" s="39" t="str">
        <f t="shared" si="4"/>
        <v>Yes</v>
      </c>
      <c r="R2323" s="40" t="str">
        <f t="shared" si="5"/>
        <v/>
      </c>
    </row>
    <row r="2324" ht="14.25" customHeight="1" spans="1:18">
      <c r="A2324" s="30" t="s">
        <v>2299</v>
      </c>
      <c r="B2324" s="17">
        <v>1579</v>
      </c>
      <c r="C2324" s="17" t="s">
        <v>46</v>
      </c>
      <c r="D2324" s="17" t="s">
        <v>47</v>
      </c>
      <c r="E2324" s="17" t="s">
        <v>60</v>
      </c>
      <c r="F2324" s="31" t="str">
        <f>VLOOKUP(G2324,'Policy Type'!$A:$B,2,FALSE)</f>
        <v>Liability</v>
      </c>
      <c r="G2324" s="17" t="s">
        <v>94</v>
      </c>
      <c r="H2324" s="32">
        <v>45309</v>
      </c>
      <c r="I2324" s="32">
        <v>45674</v>
      </c>
      <c r="J2324" s="34">
        <v>201600</v>
      </c>
      <c r="K2324" s="34">
        <f t="shared" si="622"/>
        <v>36288</v>
      </c>
      <c r="L2324" s="34">
        <f t="shared" si="623"/>
        <v>237888</v>
      </c>
      <c r="M2324" s="17">
        <f>L2324*0.05</f>
        <v>11894.4</v>
      </c>
      <c r="N2324" s="17" t="s">
        <v>39</v>
      </c>
      <c r="O2324" s="35" t="s">
        <v>49</v>
      </c>
      <c r="P2324" s="36" t="str">
        <f t="shared" si="625"/>
        <v>Old Client</v>
      </c>
      <c r="Q2324" s="39" t="str">
        <f t="shared" si="4"/>
        <v>Yes</v>
      </c>
      <c r="R2324" s="40" t="str">
        <f t="shared" si="5"/>
        <v/>
      </c>
    </row>
    <row r="2325" ht="14.25" customHeight="1" spans="1:18">
      <c r="A2325" s="30" t="s">
        <v>2300</v>
      </c>
      <c r="B2325" s="17">
        <v>1579</v>
      </c>
      <c r="C2325" s="17" t="s">
        <v>35</v>
      </c>
      <c r="D2325" s="17" t="s">
        <v>36</v>
      </c>
      <c r="E2325" s="17" t="s">
        <v>60</v>
      </c>
      <c r="F2325" s="31" t="str">
        <f>VLOOKUP(G2325,'Policy Type'!$A:$B,2,FALSE)</f>
        <v>Liability</v>
      </c>
      <c r="G2325" s="17" t="s">
        <v>94</v>
      </c>
      <c r="H2325" s="32">
        <v>45309</v>
      </c>
      <c r="I2325" s="32">
        <v>45674</v>
      </c>
      <c r="J2325" s="34">
        <v>201600</v>
      </c>
      <c r="K2325" s="34">
        <f t="shared" si="622"/>
        <v>36288</v>
      </c>
      <c r="L2325" s="34">
        <f t="shared" si="623"/>
        <v>237888</v>
      </c>
      <c r="M2325" s="17">
        <f>L2325*0.2</f>
        <v>47577.6</v>
      </c>
      <c r="N2325" s="17" t="s">
        <v>39</v>
      </c>
      <c r="O2325" s="35" t="s">
        <v>49</v>
      </c>
      <c r="P2325" s="36" t="str">
        <f t="shared" si="625"/>
        <v>Old Client</v>
      </c>
      <c r="Q2325" s="39" t="str">
        <f t="shared" si="4"/>
        <v>Yes</v>
      </c>
      <c r="R2325" s="40" t="str">
        <f t="shared" si="5"/>
        <v/>
      </c>
    </row>
    <row r="2326" ht="14.25" customHeight="1" spans="1:18">
      <c r="A2326" s="30" t="s">
        <v>2301</v>
      </c>
      <c r="B2326" s="17">
        <v>1579</v>
      </c>
      <c r="C2326" s="17" t="s">
        <v>46</v>
      </c>
      <c r="D2326" s="17" t="s">
        <v>47</v>
      </c>
      <c r="E2326" s="17" t="s">
        <v>43</v>
      </c>
      <c r="F2326" s="31" t="str">
        <f>VLOOKUP(G2326,'Policy Type'!$A:$B,2,FALSE)</f>
        <v>Others</v>
      </c>
      <c r="G2326" s="17" t="s">
        <v>212</v>
      </c>
      <c r="H2326" s="32">
        <v>45313</v>
      </c>
      <c r="I2326" s="32">
        <v>45678</v>
      </c>
      <c r="J2326" s="34">
        <v>709500</v>
      </c>
      <c r="K2326" s="34">
        <f t="shared" si="622"/>
        <v>127710</v>
      </c>
      <c r="L2326" s="34">
        <f t="shared" si="623"/>
        <v>837210</v>
      </c>
      <c r="M2326" s="17">
        <f>L2326*0.05</f>
        <v>41860.5</v>
      </c>
      <c r="N2326" s="17" t="s">
        <v>39</v>
      </c>
      <c r="O2326" s="35" t="s">
        <v>49</v>
      </c>
      <c r="P2326" s="36" t="str">
        <f t="shared" si="625"/>
        <v>Old Client</v>
      </c>
      <c r="Q2326" s="39" t="str">
        <f t="shared" si="4"/>
        <v>Yes</v>
      </c>
      <c r="R2326" s="40" t="str">
        <f t="shared" si="5"/>
        <v>Cross-Sold</v>
      </c>
    </row>
    <row r="2327" ht="14.25" customHeight="1" spans="1:18">
      <c r="A2327" s="30" t="s">
        <v>2302</v>
      </c>
      <c r="B2327" s="17">
        <v>1579</v>
      </c>
      <c r="C2327" s="17" t="s">
        <v>57</v>
      </c>
      <c r="D2327" s="17" t="s">
        <v>36</v>
      </c>
      <c r="E2327" s="17" t="s">
        <v>43</v>
      </c>
      <c r="F2327" s="31" t="str">
        <f>VLOOKUP(G2327,'Policy Type'!$A:$B,2,FALSE)</f>
        <v>P&amp;C</v>
      </c>
      <c r="G2327" s="17" t="s">
        <v>44</v>
      </c>
      <c r="H2327" s="32">
        <v>45313</v>
      </c>
      <c r="I2327" s="32">
        <v>45678</v>
      </c>
      <c r="J2327" s="34">
        <v>59000</v>
      </c>
      <c r="K2327" s="34">
        <f t="shared" si="622"/>
        <v>10620</v>
      </c>
      <c r="L2327" s="34">
        <f t="shared" si="623"/>
        <v>69620</v>
      </c>
      <c r="M2327" s="17">
        <f>L2327*0.2</f>
        <v>13924</v>
      </c>
      <c r="N2327" s="17" t="s">
        <v>39</v>
      </c>
      <c r="O2327" s="35" t="s">
        <v>49</v>
      </c>
      <c r="P2327" s="36" t="str">
        <f t="shared" si="625"/>
        <v>Old Client</v>
      </c>
      <c r="Q2327" s="39" t="str">
        <f t="shared" si="4"/>
        <v>Yes</v>
      </c>
      <c r="R2327" s="40" t="str">
        <f t="shared" si="5"/>
        <v>Cross-Sold</v>
      </c>
    </row>
    <row r="2328" ht="14.25" customHeight="1" spans="1:18">
      <c r="A2328" s="30" t="s">
        <v>2303</v>
      </c>
      <c r="B2328" s="17">
        <v>1580</v>
      </c>
      <c r="C2328" s="17" t="s">
        <v>42</v>
      </c>
      <c r="D2328" s="17" t="s">
        <v>36</v>
      </c>
      <c r="E2328" s="17" t="s">
        <v>43</v>
      </c>
      <c r="F2328" s="31" t="str">
        <f>VLOOKUP(G2328,'Policy Type'!$A:$B,2,FALSE)</f>
        <v>Others</v>
      </c>
      <c r="G2328" s="17" t="s">
        <v>212</v>
      </c>
      <c r="H2328" s="32">
        <v>45310</v>
      </c>
      <c r="I2328" s="32">
        <v>45675</v>
      </c>
      <c r="J2328" s="34">
        <v>234000</v>
      </c>
      <c r="K2328" s="34">
        <f t="shared" si="622"/>
        <v>42120</v>
      </c>
      <c r="L2328" s="34">
        <f t="shared" si="623"/>
        <v>276120</v>
      </c>
      <c r="M2328" s="17">
        <f>L2328*0.15</f>
        <v>41418</v>
      </c>
      <c r="N2328" s="17" t="s">
        <v>52</v>
      </c>
      <c r="O2328" s="35" t="s">
        <v>49</v>
      </c>
      <c r="P2328" s="36" t="str">
        <f t="shared" si="625"/>
        <v>Old Client</v>
      </c>
      <c r="Q2328" s="39" t="str">
        <f t="shared" si="4"/>
        <v>No</v>
      </c>
      <c r="R2328" s="40" t="str">
        <f t="shared" si="5"/>
        <v/>
      </c>
    </row>
    <row r="2329" ht="14.25" customHeight="1" spans="1:18">
      <c r="A2329" s="30" t="s">
        <v>2304</v>
      </c>
      <c r="B2329" s="17">
        <v>1580</v>
      </c>
      <c r="C2329" s="17" t="s">
        <v>35</v>
      </c>
      <c r="D2329" s="17" t="s">
        <v>36</v>
      </c>
      <c r="E2329" s="17" t="s">
        <v>43</v>
      </c>
      <c r="F2329" s="31" t="str">
        <f>VLOOKUP(G2329,'Policy Type'!$A:$B,2,FALSE)</f>
        <v>P&amp;C</v>
      </c>
      <c r="G2329" s="17" t="s">
        <v>44</v>
      </c>
      <c r="H2329" s="32">
        <v>45310</v>
      </c>
      <c r="I2329" s="32">
        <v>45675</v>
      </c>
      <c r="J2329" s="34">
        <v>82600</v>
      </c>
      <c r="K2329" s="34">
        <f t="shared" si="622"/>
        <v>14868</v>
      </c>
      <c r="L2329" s="34">
        <f t="shared" si="623"/>
        <v>97468</v>
      </c>
      <c r="M2329" s="17">
        <f t="shared" ref="M2329:M2331" si="630">L2329*0.2</f>
        <v>19493.6</v>
      </c>
      <c r="N2329" s="17" t="s">
        <v>52</v>
      </c>
      <c r="O2329" s="35" t="s">
        <v>49</v>
      </c>
      <c r="P2329" s="36" t="str">
        <f t="shared" si="625"/>
        <v>Old Client</v>
      </c>
      <c r="Q2329" s="39" t="str">
        <f t="shared" si="4"/>
        <v>No</v>
      </c>
      <c r="R2329" s="40" t="str">
        <f t="shared" si="5"/>
        <v/>
      </c>
    </row>
    <row r="2330" ht="14.25" customHeight="1" spans="1:18">
      <c r="A2330" s="30" t="s">
        <v>2305</v>
      </c>
      <c r="B2330" s="17">
        <v>1581</v>
      </c>
      <c r="C2330" s="17" t="s">
        <v>57</v>
      </c>
      <c r="D2330" s="17" t="s">
        <v>36</v>
      </c>
      <c r="E2330" s="17" t="s">
        <v>91</v>
      </c>
      <c r="F2330" s="31" t="str">
        <f>VLOOKUP(G2330,'Policy Type'!$A:$B,2,FALSE)</f>
        <v>Liability</v>
      </c>
      <c r="G2330" s="17" t="s">
        <v>38</v>
      </c>
      <c r="H2330" s="32">
        <v>45313</v>
      </c>
      <c r="I2330" s="32">
        <v>45403</v>
      </c>
      <c r="J2330" s="34">
        <v>594400</v>
      </c>
      <c r="K2330" s="34">
        <f t="shared" si="622"/>
        <v>106992</v>
      </c>
      <c r="L2330" s="34">
        <f t="shared" si="623"/>
        <v>701392</v>
      </c>
      <c r="M2330" s="17">
        <f t="shared" si="630"/>
        <v>140278.4</v>
      </c>
      <c r="N2330" s="17" t="s">
        <v>39</v>
      </c>
      <c r="O2330" s="35" t="s">
        <v>49</v>
      </c>
      <c r="P2330" s="36" t="str">
        <f t="shared" si="625"/>
        <v>Old Client</v>
      </c>
      <c r="Q2330" s="39" t="str">
        <f t="shared" si="4"/>
        <v>Yes</v>
      </c>
      <c r="R2330" s="40" t="str">
        <f t="shared" si="5"/>
        <v/>
      </c>
    </row>
    <row r="2331" ht="14.25" customHeight="1" spans="1:18">
      <c r="A2331" s="30" t="s">
        <v>2306</v>
      </c>
      <c r="B2331" s="17">
        <v>1581</v>
      </c>
      <c r="C2331" s="17" t="s">
        <v>42</v>
      </c>
      <c r="D2331" s="17" t="s">
        <v>36</v>
      </c>
      <c r="E2331" s="17" t="s">
        <v>37</v>
      </c>
      <c r="F2331" s="31" t="str">
        <f>VLOOKUP(G2331,'Policy Type'!$A:$B,2,FALSE)</f>
        <v>Liability</v>
      </c>
      <c r="G2331" s="17" t="s">
        <v>38</v>
      </c>
      <c r="H2331" s="32">
        <v>45310</v>
      </c>
      <c r="I2331" s="32">
        <v>45675</v>
      </c>
      <c r="J2331" s="34">
        <v>164300</v>
      </c>
      <c r="K2331" s="34">
        <f t="shared" si="622"/>
        <v>29574</v>
      </c>
      <c r="L2331" s="34">
        <f t="shared" si="623"/>
        <v>193874</v>
      </c>
      <c r="M2331" s="17">
        <f t="shared" si="630"/>
        <v>38774.8</v>
      </c>
      <c r="N2331" s="17" t="s">
        <v>39</v>
      </c>
      <c r="O2331" s="35" t="s">
        <v>49</v>
      </c>
      <c r="P2331" s="36" t="str">
        <f t="shared" si="625"/>
        <v>Old Client</v>
      </c>
      <c r="Q2331" s="39" t="str">
        <f t="shared" si="4"/>
        <v>Yes</v>
      </c>
      <c r="R2331" s="40" t="str">
        <f t="shared" si="5"/>
        <v/>
      </c>
    </row>
    <row r="2332" ht="14.25" customHeight="1" spans="1:18">
      <c r="A2332" s="30" t="s">
        <v>2307</v>
      </c>
      <c r="B2332" s="17">
        <v>114</v>
      </c>
      <c r="C2332" s="17" t="s">
        <v>46</v>
      </c>
      <c r="D2332" s="17" t="s">
        <v>88</v>
      </c>
      <c r="E2332" s="17" t="s">
        <v>37</v>
      </c>
      <c r="F2332" s="31" t="str">
        <f>VLOOKUP(G2332,'Policy Type'!$A:$B,2,FALSE)</f>
        <v>Liability</v>
      </c>
      <c r="G2332" s="17" t="s">
        <v>86</v>
      </c>
      <c r="H2332" s="32">
        <v>45310</v>
      </c>
      <c r="I2332" s="32">
        <v>45706</v>
      </c>
      <c r="J2332" s="34">
        <v>354000</v>
      </c>
      <c r="K2332" s="34">
        <f t="shared" si="622"/>
        <v>63720</v>
      </c>
      <c r="L2332" s="34">
        <f t="shared" si="623"/>
        <v>417720</v>
      </c>
      <c r="M2332" s="17">
        <f>L2332*0.05</f>
        <v>20886</v>
      </c>
      <c r="N2332" s="17" t="s">
        <v>52</v>
      </c>
      <c r="O2332" s="35" t="s">
        <v>49</v>
      </c>
      <c r="P2332" s="36" t="str">
        <f t="shared" si="625"/>
        <v>New Client</v>
      </c>
      <c r="Q2332" s="39" t="str">
        <f t="shared" si="4"/>
        <v>Yes</v>
      </c>
      <c r="R2332" s="40" t="str">
        <f t="shared" si="5"/>
        <v/>
      </c>
    </row>
    <row r="2333" ht="14.25" customHeight="1" spans="1:18">
      <c r="A2333" s="30" t="s">
        <v>2308</v>
      </c>
      <c r="B2333" s="17">
        <v>1582</v>
      </c>
      <c r="C2333" s="17" t="s">
        <v>57</v>
      </c>
      <c r="D2333" s="17" t="s">
        <v>36</v>
      </c>
      <c r="E2333" s="17" t="s">
        <v>780</v>
      </c>
      <c r="F2333" s="31" t="str">
        <f>VLOOKUP(G2333,'Policy Type'!$A:$B,2,FALSE)</f>
        <v>Liability</v>
      </c>
      <c r="G2333" s="17" t="s">
        <v>38</v>
      </c>
      <c r="H2333" s="32">
        <v>45310</v>
      </c>
      <c r="I2333" s="32">
        <v>45340</v>
      </c>
      <c r="J2333" s="34">
        <v>64200</v>
      </c>
      <c r="K2333" s="34">
        <f t="shared" si="622"/>
        <v>11556</v>
      </c>
      <c r="L2333" s="34">
        <f t="shared" si="623"/>
        <v>75756</v>
      </c>
      <c r="M2333" s="17">
        <f t="shared" ref="M2333:M2336" si="631">L2333*0.2</f>
        <v>15151.2</v>
      </c>
      <c r="N2333" s="17" t="s">
        <v>39</v>
      </c>
      <c r="O2333" s="35" t="s">
        <v>49</v>
      </c>
      <c r="P2333" s="36" t="str">
        <f t="shared" si="625"/>
        <v>New Client</v>
      </c>
      <c r="Q2333" s="39" t="str">
        <f t="shared" si="4"/>
        <v>Yes</v>
      </c>
      <c r="R2333" s="40" t="str">
        <f t="shared" si="5"/>
        <v/>
      </c>
    </row>
    <row r="2334" ht="14.25" customHeight="1" spans="1:18">
      <c r="A2334" s="30" t="s">
        <v>2309</v>
      </c>
      <c r="B2334" s="17">
        <v>1581</v>
      </c>
      <c r="C2334" s="17" t="s">
        <v>35</v>
      </c>
      <c r="D2334" s="17" t="s">
        <v>36</v>
      </c>
      <c r="E2334" s="17" t="s">
        <v>37</v>
      </c>
      <c r="F2334" s="31" t="str">
        <f>VLOOKUP(G2334,'Policy Type'!$A:$B,2,FALSE)</f>
        <v>Liability</v>
      </c>
      <c r="G2334" s="17" t="s">
        <v>38</v>
      </c>
      <c r="H2334" s="32">
        <v>45310</v>
      </c>
      <c r="I2334" s="32">
        <v>45675</v>
      </c>
      <c r="J2334" s="34">
        <v>77200</v>
      </c>
      <c r="K2334" s="34">
        <f t="shared" si="622"/>
        <v>13896</v>
      </c>
      <c r="L2334" s="34">
        <f t="shared" si="623"/>
        <v>91096</v>
      </c>
      <c r="M2334" s="17">
        <f t="shared" si="631"/>
        <v>18219.2</v>
      </c>
      <c r="N2334" s="17" t="s">
        <v>39</v>
      </c>
      <c r="O2334" s="35" t="s">
        <v>49</v>
      </c>
      <c r="P2334" s="36" t="str">
        <f t="shared" si="625"/>
        <v>Old Client</v>
      </c>
      <c r="Q2334" s="39" t="str">
        <f t="shared" si="4"/>
        <v>Yes</v>
      </c>
      <c r="R2334" s="40" t="str">
        <f t="shared" si="5"/>
        <v/>
      </c>
    </row>
    <row r="2335" ht="14.25" customHeight="1" spans="1:18">
      <c r="A2335" s="30" t="s">
        <v>2310</v>
      </c>
      <c r="B2335" s="17">
        <v>1583</v>
      </c>
      <c r="C2335" s="17" t="s">
        <v>42</v>
      </c>
      <c r="D2335" s="17" t="s">
        <v>36</v>
      </c>
      <c r="E2335" s="17" t="s">
        <v>37</v>
      </c>
      <c r="F2335" s="31" t="str">
        <f>VLOOKUP(G2335,'Policy Type'!$A:$B,2,FALSE)</f>
        <v>Liability</v>
      </c>
      <c r="G2335" s="17" t="s">
        <v>38</v>
      </c>
      <c r="H2335" s="32">
        <v>45310</v>
      </c>
      <c r="I2335" s="32">
        <v>45369</v>
      </c>
      <c r="J2335" s="34">
        <v>99400</v>
      </c>
      <c r="K2335" s="34">
        <f t="shared" si="622"/>
        <v>17892</v>
      </c>
      <c r="L2335" s="34">
        <f t="shared" si="623"/>
        <v>117292</v>
      </c>
      <c r="M2335" s="17">
        <f t="shared" si="631"/>
        <v>23458.4</v>
      </c>
      <c r="N2335" s="17" t="s">
        <v>39</v>
      </c>
      <c r="O2335" s="35" t="s">
        <v>49</v>
      </c>
      <c r="P2335" s="36" t="str">
        <f t="shared" si="625"/>
        <v>New Client</v>
      </c>
      <c r="Q2335" s="39" t="str">
        <f t="shared" si="4"/>
        <v>Yes</v>
      </c>
      <c r="R2335" s="40" t="str">
        <f t="shared" si="5"/>
        <v/>
      </c>
    </row>
    <row r="2336" ht="14.25" customHeight="1" spans="1:18">
      <c r="A2336" s="30" t="s">
        <v>2311</v>
      </c>
      <c r="B2336" s="17">
        <v>1584</v>
      </c>
      <c r="C2336" s="17" t="s">
        <v>35</v>
      </c>
      <c r="D2336" s="17" t="s">
        <v>36</v>
      </c>
      <c r="E2336" s="17" t="s">
        <v>37</v>
      </c>
      <c r="F2336" s="31" t="str">
        <f>VLOOKUP(G2336,'Policy Type'!$A:$B,2,FALSE)</f>
        <v>P&amp;C</v>
      </c>
      <c r="G2336" s="17" t="s">
        <v>48</v>
      </c>
      <c r="H2336" s="32">
        <v>45310</v>
      </c>
      <c r="I2336" s="32">
        <v>45675</v>
      </c>
      <c r="J2336" s="34">
        <v>1770100</v>
      </c>
      <c r="K2336" s="34">
        <f t="shared" si="622"/>
        <v>318618</v>
      </c>
      <c r="L2336" s="34">
        <f t="shared" si="623"/>
        <v>2088718</v>
      </c>
      <c r="M2336" s="17">
        <f t="shared" si="631"/>
        <v>417743.6</v>
      </c>
      <c r="N2336" s="17" t="s">
        <v>39</v>
      </c>
      <c r="O2336" s="35" t="s">
        <v>53</v>
      </c>
      <c r="P2336" s="36" t="str">
        <f t="shared" si="625"/>
        <v>New Client</v>
      </c>
      <c r="Q2336" s="39" t="str">
        <f t="shared" si="4"/>
        <v>No</v>
      </c>
      <c r="R2336" s="40" t="str">
        <f t="shared" si="5"/>
        <v/>
      </c>
    </row>
    <row r="2337" ht="14.25" customHeight="1" spans="1:18">
      <c r="A2337" s="30"/>
      <c r="B2337" s="17"/>
      <c r="C2337" s="17"/>
      <c r="D2337" s="17"/>
      <c r="E2337" s="17"/>
      <c r="F2337" s="31"/>
      <c r="G2337" s="17"/>
      <c r="H2337" s="32"/>
      <c r="I2337" s="32"/>
      <c r="J2337" s="34"/>
      <c r="K2337" s="34"/>
      <c r="L2337" s="17"/>
      <c r="M2337" s="17"/>
      <c r="N2337" s="17" t="s">
        <v>39</v>
      </c>
      <c r="O2337" s="35" t="s">
        <v>277</v>
      </c>
      <c r="P2337" s="36"/>
      <c r="Q2337" s="39" t="str">
        <f t="shared" si="4"/>
        <v>No</v>
      </c>
      <c r="R2337" s="40" t="str">
        <f t="shared" si="5"/>
        <v/>
      </c>
    </row>
    <row r="2338" ht="14.25" customHeight="1" spans="1:18">
      <c r="A2338" s="30" t="s">
        <v>2312</v>
      </c>
      <c r="B2338" s="17">
        <v>1260</v>
      </c>
      <c r="C2338" s="17" t="s">
        <v>42</v>
      </c>
      <c r="D2338" s="17" t="s">
        <v>36</v>
      </c>
      <c r="E2338" s="17" t="s">
        <v>43</v>
      </c>
      <c r="F2338" s="31" t="str">
        <f>VLOOKUP(G2338,'Policy Type'!$A:$B,2,FALSE)</f>
        <v>Others</v>
      </c>
      <c r="G2338" s="17" t="s">
        <v>226</v>
      </c>
      <c r="H2338" s="32">
        <v>45314</v>
      </c>
      <c r="I2338" s="32">
        <v>45679</v>
      </c>
      <c r="J2338" s="34">
        <v>927100</v>
      </c>
      <c r="K2338" s="34">
        <f t="shared" ref="K2338:K2400" si="632">J2338*0.18</f>
        <v>166878</v>
      </c>
      <c r="L2338" s="34">
        <f t="shared" ref="L2338:L2400" si="633">J2338+K2338</f>
        <v>1093978</v>
      </c>
      <c r="M2338" s="17">
        <f>L2338*0.15</f>
        <v>164096.7</v>
      </c>
      <c r="N2338" s="17" t="s">
        <v>39</v>
      </c>
      <c r="O2338" s="35" t="s">
        <v>40</v>
      </c>
      <c r="P2338" s="36" t="str">
        <f t="shared" ref="P2338:P2400" si="634">IF(COUNTIF(B:B,B2338)=1,"New Client","Old Client")</f>
        <v>Old Client</v>
      </c>
      <c r="Q2338" s="39" t="str">
        <f t="shared" si="4"/>
        <v>Yes</v>
      </c>
      <c r="R2338" s="40" t="str">
        <f t="shared" si="5"/>
        <v>Cross-Sold</v>
      </c>
    </row>
    <row r="2339" ht="14.25" customHeight="1" spans="1:18">
      <c r="A2339" s="30" t="s">
        <v>2313</v>
      </c>
      <c r="B2339" s="17">
        <v>210</v>
      </c>
      <c r="C2339" s="17" t="s">
        <v>57</v>
      </c>
      <c r="D2339" s="17" t="s">
        <v>36</v>
      </c>
      <c r="E2339" s="17" t="s">
        <v>43</v>
      </c>
      <c r="F2339" s="31" t="str">
        <f>VLOOKUP(G2339,'Policy Type'!$A:$B,2,FALSE)</f>
        <v>P&amp;C</v>
      </c>
      <c r="G2339" s="17" t="s">
        <v>68</v>
      </c>
      <c r="H2339" s="32">
        <v>45320</v>
      </c>
      <c r="I2339" s="32">
        <v>45685</v>
      </c>
      <c r="J2339" s="34">
        <v>3215028</v>
      </c>
      <c r="K2339" s="34">
        <f t="shared" si="632"/>
        <v>578705.04</v>
      </c>
      <c r="L2339" s="34">
        <f t="shared" si="633"/>
        <v>3793733.04</v>
      </c>
      <c r="M2339" s="17">
        <f t="shared" ref="M2339:M2340" si="635">L2339*0.2</f>
        <v>758746.608</v>
      </c>
      <c r="N2339" s="17" t="s">
        <v>39</v>
      </c>
      <c r="O2339" s="35" t="s">
        <v>53</v>
      </c>
      <c r="P2339" s="36" t="str">
        <f t="shared" si="634"/>
        <v>Old Client</v>
      </c>
      <c r="Q2339" s="39" t="str">
        <f t="shared" si="4"/>
        <v>Yes</v>
      </c>
      <c r="R2339" s="40" t="str">
        <f t="shared" si="5"/>
        <v>Cross-Sold</v>
      </c>
    </row>
    <row r="2340" ht="14.25" customHeight="1" spans="1:18">
      <c r="A2340" s="30" t="s">
        <v>2314</v>
      </c>
      <c r="B2340" s="17">
        <v>119</v>
      </c>
      <c r="C2340" s="17" t="s">
        <v>42</v>
      </c>
      <c r="D2340" s="17" t="s">
        <v>36</v>
      </c>
      <c r="E2340" s="17" t="s">
        <v>37</v>
      </c>
      <c r="F2340" s="31" t="str">
        <f>VLOOKUP(G2340,'Policy Type'!$A:$B,2,FALSE)</f>
        <v>Liability</v>
      </c>
      <c r="G2340" s="17" t="s">
        <v>38</v>
      </c>
      <c r="H2340" s="32">
        <v>45311</v>
      </c>
      <c r="I2340" s="32">
        <v>45492</v>
      </c>
      <c r="J2340" s="34">
        <v>149300</v>
      </c>
      <c r="K2340" s="34">
        <f t="shared" si="632"/>
        <v>26874</v>
      </c>
      <c r="L2340" s="34">
        <f t="shared" si="633"/>
        <v>176174</v>
      </c>
      <c r="M2340" s="17">
        <f t="shared" si="635"/>
        <v>35234.8</v>
      </c>
      <c r="N2340" s="17" t="s">
        <v>39</v>
      </c>
      <c r="O2340" s="35" t="s">
        <v>49</v>
      </c>
      <c r="P2340" s="36" t="str">
        <f t="shared" si="634"/>
        <v>Old Client</v>
      </c>
      <c r="Q2340" s="39" t="str">
        <f t="shared" si="4"/>
        <v>Yes</v>
      </c>
      <c r="R2340" s="40" t="str">
        <f t="shared" si="5"/>
        <v/>
      </c>
    </row>
    <row r="2341" ht="14.25" customHeight="1" spans="1:18">
      <c r="A2341" s="30" t="s">
        <v>2315</v>
      </c>
      <c r="B2341" s="17">
        <v>182</v>
      </c>
      <c r="C2341" s="17" t="s">
        <v>42</v>
      </c>
      <c r="D2341" s="17" t="s">
        <v>36</v>
      </c>
      <c r="E2341" s="17" t="s">
        <v>123</v>
      </c>
      <c r="F2341" s="31" t="str">
        <f>VLOOKUP(G2341,'Policy Type'!$A:$B,2,FALSE)</f>
        <v>Others</v>
      </c>
      <c r="G2341" s="17" t="s">
        <v>124</v>
      </c>
      <c r="H2341" s="32">
        <v>45311</v>
      </c>
      <c r="I2341" s="32">
        <v>45676</v>
      </c>
      <c r="J2341" s="34">
        <v>6000000</v>
      </c>
      <c r="K2341" s="34">
        <f t="shared" si="632"/>
        <v>1080000</v>
      </c>
      <c r="L2341" s="34">
        <f t="shared" si="633"/>
        <v>7080000</v>
      </c>
      <c r="M2341" s="17">
        <f>L2341*0.15</f>
        <v>1062000</v>
      </c>
      <c r="N2341" s="17" t="s">
        <v>39</v>
      </c>
      <c r="O2341" s="35" t="s">
        <v>49</v>
      </c>
      <c r="P2341" s="36" t="str">
        <f t="shared" si="634"/>
        <v>Old Client</v>
      </c>
      <c r="Q2341" s="39" t="str">
        <f t="shared" si="4"/>
        <v>No</v>
      </c>
      <c r="R2341" s="40" t="str">
        <f t="shared" si="5"/>
        <v/>
      </c>
    </row>
    <row r="2342" ht="14.25" customHeight="1" spans="1:18">
      <c r="A2342" s="30" t="s">
        <v>2316</v>
      </c>
      <c r="B2342" s="17">
        <v>1586</v>
      </c>
      <c r="C2342" s="17" t="s">
        <v>46</v>
      </c>
      <c r="D2342" s="17" t="s">
        <v>88</v>
      </c>
      <c r="E2342" s="17" t="s">
        <v>37</v>
      </c>
      <c r="F2342" s="31" t="str">
        <f>VLOOKUP(G2342,'Policy Type'!$A:$B,2,FALSE)</f>
        <v>P&amp;C</v>
      </c>
      <c r="G2342" s="17" t="s">
        <v>68</v>
      </c>
      <c r="H2342" s="32">
        <v>45321</v>
      </c>
      <c r="I2342" s="32">
        <v>45686</v>
      </c>
      <c r="J2342" s="34">
        <v>1241400</v>
      </c>
      <c r="K2342" s="34">
        <f t="shared" si="632"/>
        <v>223452</v>
      </c>
      <c r="L2342" s="34">
        <f t="shared" si="633"/>
        <v>1464852</v>
      </c>
      <c r="M2342" s="17">
        <f>L2342*0.05</f>
        <v>73242.6</v>
      </c>
      <c r="N2342" s="17" t="s">
        <v>52</v>
      </c>
      <c r="O2342" s="35" t="s">
        <v>53</v>
      </c>
      <c r="P2342" s="36" t="str">
        <f t="shared" si="634"/>
        <v>New Client</v>
      </c>
      <c r="Q2342" s="39" t="str">
        <f t="shared" si="4"/>
        <v>No</v>
      </c>
      <c r="R2342" s="40" t="str">
        <f t="shared" si="5"/>
        <v/>
      </c>
    </row>
    <row r="2343" ht="14.25" customHeight="1" spans="1:18">
      <c r="A2343" s="30" t="s">
        <v>2317</v>
      </c>
      <c r="B2343" s="17">
        <v>1587</v>
      </c>
      <c r="C2343" s="17" t="s">
        <v>57</v>
      </c>
      <c r="D2343" s="17" t="s">
        <v>36</v>
      </c>
      <c r="E2343" s="17" t="s">
        <v>37</v>
      </c>
      <c r="F2343" s="31" t="str">
        <f>VLOOKUP(G2343,'Policy Type'!$A:$B,2,FALSE)</f>
        <v>Liability</v>
      </c>
      <c r="G2343" s="17" t="s">
        <v>58</v>
      </c>
      <c r="H2343" s="32">
        <v>45313</v>
      </c>
      <c r="I2343" s="32">
        <v>45678</v>
      </c>
      <c r="J2343" s="34">
        <v>3500000</v>
      </c>
      <c r="K2343" s="34">
        <f t="shared" si="632"/>
        <v>630000</v>
      </c>
      <c r="L2343" s="34">
        <f t="shared" si="633"/>
        <v>4130000</v>
      </c>
      <c r="M2343" s="17">
        <f>L2343*0.2</f>
        <v>826000</v>
      </c>
      <c r="N2343" s="17" t="s">
        <v>39</v>
      </c>
      <c r="O2343" s="35" t="s">
        <v>53</v>
      </c>
      <c r="P2343" s="36" t="str">
        <f t="shared" si="634"/>
        <v>New Client</v>
      </c>
      <c r="Q2343" s="39" t="str">
        <f t="shared" si="4"/>
        <v>Yes</v>
      </c>
      <c r="R2343" s="40" t="str">
        <f t="shared" si="5"/>
        <v/>
      </c>
    </row>
    <row r="2344" ht="14.25" customHeight="1" spans="1:18">
      <c r="A2344" s="30" t="s">
        <v>2318</v>
      </c>
      <c r="B2344" s="17">
        <v>1588</v>
      </c>
      <c r="C2344" s="17" t="s">
        <v>42</v>
      </c>
      <c r="D2344" s="17" t="s">
        <v>36</v>
      </c>
      <c r="E2344" s="17" t="s">
        <v>132</v>
      </c>
      <c r="F2344" s="31" t="str">
        <f>VLOOKUP(G2344,'Policy Type'!$A:$B,2,FALSE)</f>
        <v>Others</v>
      </c>
      <c r="G2344" s="17" t="s">
        <v>154</v>
      </c>
      <c r="H2344" s="32">
        <v>45322</v>
      </c>
      <c r="I2344" s="32">
        <v>45687</v>
      </c>
      <c r="J2344" s="34">
        <v>2500100</v>
      </c>
      <c r="K2344" s="34">
        <f t="shared" si="632"/>
        <v>450018</v>
      </c>
      <c r="L2344" s="34">
        <f t="shared" si="633"/>
        <v>2950118</v>
      </c>
      <c r="M2344" s="17">
        <f>L2344*0.15</f>
        <v>442517.7</v>
      </c>
      <c r="N2344" s="17" t="s">
        <v>52</v>
      </c>
      <c r="O2344" s="35" t="s">
        <v>53</v>
      </c>
      <c r="P2344" s="36" t="str">
        <f t="shared" si="634"/>
        <v>New Client</v>
      </c>
      <c r="Q2344" s="39" t="str">
        <f t="shared" si="4"/>
        <v>No</v>
      </c>
      <c r="R2344" s="40" t="str">
        <f t="shared" si="5"/>
        <v/>
      </c>
    </row>
    <row r="2345" ht="14.25" customHeight="1" spans="1:18">
      <c r="A2345" s="30" t="s">
        <v>2319</v>
      </c>
      <c r="B2345" s="17">
        <v>1589</v>
      </c>
      <c r="C2345" s="17" t="s">
        <v>46</v>
      </c>
      <c r="D2345" s="17" t="s">
        <v>76</v>
      </c>
      <c r="E2345" s="17" t="s">
        <v>132</v>
      </c>
      <c r="F2345" s="31" t="str">
        <f>VLOOKUP(G2345,'Policy Type'!$A:$B,2,FALSE)</f>
        <v>Others</v>
      </c>
      <c r="G2345" s="17" t="s">
        <v>154</v>
      </c>
      <c r="H2345" s="32">
        <v>45314</v>
      </c>
      <c r="I2345" s="32">
        <v>45679</v>
      </c>
      <c r="J2345" s="34">
        <v>3315200</v>
      </c>
      <c r="K2345" s="34">
        <f t="shared" si="632"/>
        <v>596736</v>
      </c>
      <c r="L2345" s="34">
        <f t="shared" si="633"/>
        <v>3911936</v>
      </c>
      <c r="M2345" s="17">
        <f t="shared" ref="M2345:M2347" si="636">L2345*0.05</f>
        <v>195596.8</v>
      </c>
      <c r="N2345" s="17" t="s">
        <v>39</v>
      </c>
      <c r="O2345" s="35" t="s">
        <v>40</v>
      </c>
      <c r="P2345" s="36" t="str">
        <f t="shared" si="634"/>
        <v>Old Client</v>
      </c>
      <c r="Q2345" s="39" t="str">
        <f t="shared" si="4"/>
        <v>Yes</v>
      </c>
      <c r="R2345" s="40" t="str">
        <f t="shared" si="5"/>
        <v>Cross-Sold</v>
      </c>
    </row>
    <row r="2346" ht="14.25" customHeight="1" spans="1:18">
      <c r="A2346" s="30" t="s">
        <v>2320</v>
      </c>
      <c r="B2346" s="17">
        <v>1590</v>
      </c>
      <c r="C2346" s="17" t="s">
        <v>46</v>
      </c>
      <c r="D2346" s="17" t="s">
        <v>66</v>
      </c>
      <c r="E2346" s="17" t="s">
        <v>78</v>
      </c>
      <c r="F2346" s="31" t="str">
        <f>VLOOKUP(G2346,'Policy Type'!$A:$B,2,FALSE)</f>
        <v>Liability</v>
      </c>
      <c r="G2346" s="17" t="s">
        <v>94</v>
      </c>
      <c r="H2346" s="32">
        <v>45311</v>
      </c>
      <c r="I2346" s="32">
        <v>45676</v>
      </c>
      <c r="J2346" s="34">
        <v>295100</v>
      </c>
      <c r="K2346" s="34">
        <f t="shared" si="632"/>
        <v>53118</v>
      </c>
      <c r="L2346" s="34">
        <f t="shared" si="633"/>
        <v>348218</v>
      </c>
      <c r="M2346" s="17">
        <f t="shared" si="636"/>
        <v>17410.9</v>
      </c>
      <c r="N2346" s="17" t="s">
        <v>39</v>
      </c>
      <c r="O2346" s="35" t="s">
        <v>49</v>
      </c>
      <c r="P2346" s="36" t="str">
        <f t="shared" si="634"/>
        <v>New Client</v>
      </c>
      <c r="Q2346" s="39" t="str">
        <f t="shared" si="4"/>
        <v>Yes</v>
      </c>
      <c r="R2346" s="40" t="str">
        <f t="shared" si="5"/>
        <v/>
      </c>
    </row>
    <row r="2347" ht="14.25" customHeight="1" spans="1:18">
      <c r="A2347" s="30" t="s">
        <v>2321</v>
      </c>
      <c r="B2347" s="17">
        <v>1591</v>
      </c>
      <c r="C2347" s="17" t="s">
        <v>46</v>
      </c>
      <c r="D2347" s="17" t="s">
        <v>66</v>
      </c>
      <c r="E2347" s="17" t="s">
        <v>91</v>
      </c>
      <c r="F2347" s="31" t="str">
        <f>VLOOKUP(G2347,'Policy Type'!$A:$B,2,FALSE)</f>
        <v>Others</v>
      </c>
      <c r="G2347" s="17" t="s">
        <v>212</v>
      </c>
      <c r="H2347" s="32">
        <v>45311</v>
      </c>
      <c r="I2347" s="32">
        <v>45676</v>
      </c>
      <c r="J2347" s="34">
        <v>459700</v>
      </c>
      <c r="K2347" s="34">
        <f t="shared" si="632"/>
        <v>82746</v>
      </c>
      <c r="L2347" s="34">
        <f t="shared" si="633"/>
        <v>542446</v>
      </c>
      <c r="M2347" s="17">
        <f t="shared" si="636"/>
        <v>27122.3</v>
      </c>
      <c r="N2347" s="17" t="s">
        <v>39</v>
      </c>
      <c r="O2347" s="35" t="s">
        <v>49</v>
      </c>
      <c r="P2347" s="36" t="str">
        <f t="shared" si="634"/>
        <v>New Client</v>
      </c>
      <c r="Q2347" s="39" t="str">
        <f t="shared" si="4"/>
        <v>No</v>
      </c>
      <c r="R2347" s="40" t="str">
        <f t="shared" si="5"/>
        <v/>
      </c>
    </row>
    <row r="2348" ht="14.25" customHeight="1" spans="1:18">
      <c r="A2348" s="30" t="s">
        <v>2322</v>
      </c>
      <c r="B2348" s="17">
        <v>1593</v>
      </c>
      <c r="C2348" s="17" t="s">
        <v>35</v>
      </c>
      <c r="D2348" s="17" t="s">
        <v>36</v>
      </c>
      <c r="E2348" s="17" t="s">
        <v>91</v>
      </c>
      <c r="F2348" s="31" t="str">
        <f>VLOOKUP(G2348,'Policy Type'!$A:$B,2,FALSE)</f>
        <v>P&amp;C</v>
      </c>
      <c r="G2348" s="17" t="s">
        <v>44</v>
      </c>
      <c r="H2348" s="32">
        <v>45311</v>
      </c>
      <c r="I2348" s="32">
        <v>45676</v>
      </c>
      <c r="J2348" s="34">
        <v>160500</v>
      </c>
      <c r="K2348" s="34">
        <f t="shared" si="632"/>
        <v>28890</v>
      </c>
      <c r="L2348" s="34">
        <f t="shared" si="633"/>
        <v>189390</v>
      </c>
      <c r="M2348" s="17">
        <f t="shared" ref="M2348:M2350" si="637">L2348*0.2</f>
        <v>37878</v>
      </c>
      <c r="N2348" s="17" t="s">
        <v>39</v>
      </c>
      <c r="O2348" s="35" t="s">
        <v>49</v>
      </c>
      <c r="P2348" s="36" t="str">
        <f t="shared" si="634"/>
        <v>New Client</v>
      </c>
      <c r="Q2348" s="39" t="str">
        <f t="shared" si="4"/>
        <v>No</v>
      </c>
      <c r="R2348" s="40" t="str">
        <f t="shared" si="5"/>
        <v/>
      </c>
    </row>
    <row r="2349" ht="14.25" customHeight="1" spans="1:18">
      <c r="A2349" s="30" t="s">
        <v>2323</v>
      </c>
      <c r="B2349" s="17">
        <v>1594</v>
      </c>
      <c r="C2349" s="17" t="s">
        <v>57</v>
      </c>
      <c r="D2349" s="17" t="s">
        <v>36</v>
      </c>
      <c r="E2349" s="17" t="s">
        <v>84</v>
      </c>
      <c r="F2349" s="31" t="str">
        <f>VLOOKUP(G2349,'Policy Type'!$A:$B,2,FALSE)</f>
        <v>Liability</v>
      </c>
      <c r="G2349" s="17" t="s">
        <v>101</v>
      </c>
      <c r="H2349" s="32">
        <v>45312</v>
      </c>
      <c r="I2349" s="32">
        <v>45677</v>
      </c>
      <c r="J2349" s="34">
        <v>743500</v>
      </c>
      <c r="K2349" s="34">
        <f t="shared" si="632"/>
        <v>133830</v>
      </c>
      <c r="L2349" s="34">
        <f t="shared" si="633"/>
        <v>877330</v>
      </c>
      <c r="M2349" s="17">
        <f t="shared" si="637"/>
        <v>175466</v>
      </c>
      <c r="N2349" s="17" t="s">
        <v>39</v>
      </c>
      <c r="O2349" s="35" t="s">
        <v>53</v>
      </c>
      <c r="P2349" s="36" t="str">
        <f t="shared" si="634"/>
        <v>Old Client</v>
      </c>
      <c r="Q2349" s="39" t="str">
        <f t="shared" si="4"/>
        <v>Yes</v>
      </c>
      <c r="R2349" s="40" t="str">
        <f t="shared" si="5"/>
        <v/>
      </c>
    </row>
    <row r="2350" ht="14.25" customHeight="1" spans="1:18">
      <c r="A2350" s="30" t="s">
        <v>2324</v>
      </c>
      <c r="B2350" s="17">
        <v>1594</v>
      </c>
      <c r="C2350" s="17" t="s">
        <v>57</v>
      </c>
      <c r="D2350" s="17" t="s">
        <v>36</v>
      </c>
      <c r="E2350" s="17" t="s">
        <v>84</v>
      </c>
      <c r="F2350" s="31" t="str">
        <f>VLOOKUP(G2350,'Policy Type'!$A:$B,2,FALSE)</f>
        <v>Liability</v>
      </c>
      <c r="G2350" s="17" t="s">
        <v>58</v>
      </c>
      <c r="H2350" s="32">
        <v>45312</v>
      </c>
      <c r="I2350" s="32">
        <v>45677</v>
      </c>
      <c r="J2350" s="34">
        <v>1062000</v>
      </c>
      <c r="K2350" s="34">
        <f t="shared" si="632"/>
        <v>191160</v>
      </c>
      <c r="L2350" s="34">
        <f t="shared" si="633"/>
        <v>1253160</v>
      </c>
      <c r="M2350" s="17">
        <f t="shared" si="637"/>
        <v>250632</v>
      </c>
      <c r="N2350" s="17" t="s">
        <v>39</v>
      </c>
      <c r="O2350" s="35" t="s">
        <v>53</v>
      </c>
      <c r="P2350" s="36" t="str">
        <f t="shared" si="634"/>
        <v>Old Client</v>
      </c>
      <c r="Q2350" s="39" t="str">
        <f t="shared" si="4"/>
        <v>Yes</v>
      </c>
      <c r="R2350" s="40" t="str">
        <f t="shared" si="5"/>
        <v/>
      </c>
    </row>
    <row r="2351" ht="14.25" customHeight="1" spans="1:18">
      <c r="A2351" s="30" t="s">
        <v>2325</v>
      </c>
      <c r="B2351" s="17">
        <v>1595</v>
      </c>
      <c r="C2351" s="17" t="s">
        <v>46</v>
      </c>
      <c r="D2351" s="17" t="s">
        <v>66</v>
      </c>
      <c r="E2351" s="17" t="s">
        <v>37</v>
      </c>
      <c r="F2351" s="31" t="str">
        <f>VLOOKUP(G2351,'Policy Type'!$A:$B,2,FALSE)</f>
        <v>Liability</v>
      </c>
      <c r="G2351" s="17" t="s">
        <v>38</v>
      </c>
      <c r="H2351" s="32">
        <v>45313</v>
      </c>
      <c r="I2351" s="32">
        <v>45678</v>
      </c>
      <c r="J2351" s="34">
        <v>209500</v>
      </c>
      <c r="K2351" s="34">
        <f t="shared" si="632"/>
        <v>37710</v>
      </c>
      <c r="L2351" s="34">
        <f t="shared" si="633"/>
        <v>247210</v>
      </c>
      <c r="M2351" s="17">
        <f t="shared" ref="M2351:M2353" si="638">L2351*0.05</f>
        <v>12360.5</v>
      </c>
      <c r="N2351" s="17" t="s">
        <v>39</v>
      </c>
      <c r="O2351" s="35" t="s">
        <v>49</v>
      </c>
      <c r="P2351" s="36" t="str">
        <f t="shared" si="634"/>
        <v>Old Client</v>
      </c>
      <c r="Q2351" s="39" t="str">
        <f t="shared" si="4"/>
        <v>Yes</v>
      </c>
      <c r="R2351" s="40" t="str">
        <f t="shared" si="5"/>
        <v/>
      </c>
    </row>
    <row r="2352" ht="14.25" customHeight="1" spans="1:18">
      <c r="A2352" s="30" t="s">
        <v>2326</v>
      </c>
      <c r="B2352" s="17">
        <v>1595</v>
      </c>
      <c r="C2352" s="17" t="s">
        <v>46</v>
      </c>
      <c r="D2352" s="17" t="s">
        <v>88</v>
      </c>
      <c r="E2352" s="17" t="s">
        <v>84</v>
      </c>
      <c r="F2352" s="31" t="str">
        <f>VLOOKUP(G2352,'Policy Type'!$A:$B,2,FALSE)</f>
        <v>Liability</v>
      </c>
      <c r="G2352" s="17" t="s">
        <v>58</v>
      </c>
      <c r="H2352" s="32">
        <v>45321</v>
      </c>
      <c r="I2352" s="32">
        <v>45686</v>
      </c>
      <c r="J2352" s="34">
        <v>1062000</v>
      </c>
      <c r="K2352" s="34">
        <f t="shared" si="632"/>
        <v>191160</v>
      </c>
      <c r="L2352" s="34">
        <f t="shared" si="633"/>
        <v>1253160</v>
      </c>
      <c r="M2352" s="17">
        <f t="shared" si="638"/>
        <v>62658</v>
      </c>
      <c r="N2352" s="17" t="s">
        <v>39</v>
      </c>
      <c r="O2352" s="35" t="s">
        <v>53</v>
      </c>
      <c r="P2352" s="36" t="str">
        <f t="shared" si="634"/>
        <v>Old Client</v>
      </c>
      <c r="Q2352" s="39" t="str">
        <f t="shared" si="4"/>
        <v>Yes</v>
      </c>
      <c r="R2352" s="40" t="str">
        <f t="shared" si="5"/>
        <v/>
      </c>
    </row>
    <row r="2353" ht="14.25" customHeight="1" spans="1:18">
      <c r="A2353" s="30" t="s">
        <v>2327</v>
      </c>
      <c r="B2353" s="17">
        <v>1596</v>
      </c>
      <c r="C2353" s="17" t="s">
        <v>46</v>
      </c>
      <c r="D2353" s="17" t="s">
        <v>66</v>
      </c>
      <c r="E2353" s="17" t="s">
        <v>37</v>
      </c>
      <c r="F2353" s="31" t="str">
        <f>VLOOKUP(G2353,'Policy Type'!$A:$B,2,FALSE)</f>
        <v>Liability</v>
      </c>
      <c r="G2353" s="17" t="s">
        <v>38</v>
      </c>
      <c r="H2353" s="32">
        <v>45313</v>
      </c>
      <c r="I2353" s="32">
        <v>45403</v>
      </c>
      <c r="J2353" s="34">
        <v>68200</v>
      </c>
      <c r="K2353" s="34">
        <f t="shared" si="632"/>
        <v>12276</v>
      </c>
      <c r="L2353" s="34">
        <f t="shared" si="633"/>
        <v>80476</v>
      </c>
      <c r="M2353" s="17">
        <f t="shared" si="638"/>
        <v>4023.8</v>
      </c>
      <c r="N2353" s="17" t="s">
        <v>39</v>
      </c>
      <c r="O2353" s="35" t="s">
        <v>49</v>
      </c>
      <c r="P2353" s="36" t="str">
        <f t="shared" si="634"/>
        <v>New Client</v>
      </c>
      <c r="Q2353" s="39" t="str">
        <f t="shared" si="4"/>
        <v>Yes</v>
      </c>
      <c r="R2353" s="40" t="str">
        <f t="shared" si="5"/>
        <v/>
      </c>
    </row>
    <row r="2354" ht="14.25" customHeight="1" spans="1:18">
      <c r="A2354" s="30" t="s">
        <v>2328</v>
      </c>
      <c r="B2354" s="17">
        <v>1597</v>
      </c>
      <c r="C2354" s="17" t="s">
        <v>35</v>
      </c>
      <c r="D2354" s="17" t="s">
        <v>36</v>
      </c>
      <c r="E2354" s="17" t="s">
        <v>37</v>
      </c>
      <c r="F2354" s="31" t="str">
        <f>VLOOKUP(G2354,'Policy Type'!$A:$B,2,FALSE)</f>
        <v>Liability</v>
      </c>
      <c r="G2354" s="17" t="s">
        <v>38</v>
      </c>
      <c r="H2354" s="32">
        <v>45313</v>
      </c>
      <c r="I2354" s="32">
        <v>45678</v>
      </c>
      <c r="J2354" s="34">
        <v>489600</v>
      </c>
      <c r="K2354" s="34">
        <f t="shared" si="632"/>
        <v>88128</v>
      </c>
      <c r="L2354" s="34">
        <f t="shared" si="633"/>
        <v>577728</v>
      </c>
      <c r="M2354" s="17">
        <f t="shared" ref="M2354:M2355" si="639">L2354*0.2</f>
        <v>115545.6</v>
      </c>
      <c r="N2354" s="17" t="s">
        <v>39</v>
      </c>
      <c r="O2354" s="35" t="s">
        <v>49</v>
      </c>
      <c r="P2354" s="36" t="str">
        <f t="shared" si="634"/>
        <v>New Client</v>
      </c>
      <c r="Q2354" s="39" t="str">
        <f t="shared" si="4"/>
        <v>Yes</v>
      </c>
      <c r="R2354" s="40" t="str">
        <f t="shared" si="5"/>
        <v/>
      </c>
    </row>
    <row r="2355" ht="14.25" customHeight="1" spans="1:18">
      <c r="A2355" s="30" t="s">
        <v>2329</v>
      </c>
      <c r="B2355" s="17">
        <v>1598</v>
      </c>
      <c r="C2355" s="17" t="s">
        <v>42</v>
      </c>
      <c r="D2355" s="17" t="s">
        <v>36</v>
      </c>
      <c r="E2355" s="17" t="s">
        <v>37</v>
      </c>
      <c r="F2355" s="31" t="str">
        <f>VLOOKUP(G2355,'Policy Type'!$A:$B,2,FALSE)</f>
        <v>Liability</v>
      </c>
      <c r="G2355" s="17" t="s">
        <v>38</v>
      </c>
      <c r="H2355" s="32">
        <v>45313</v>
      </c>
      <c r="I2355" s="32">
        <v>45403</v>
      </c>
      <c r="J2355" s="34">
        <v>68900</v>
      </c>
      <c r="K2355" s="34">
        <f t="shared" si="632"/>
        <v>12402</v>
      </c>
      <c r="L2355" s="34">
        <f t="shared" si="633"/>
        <v>81302</v>
      </c>
      <c r="M2355" s="17">
        <f t="shared" si="639"/>
        <v>16260.4</v>
      </c>
      <c r="N2355" s="17" t="s">
        <v>39</v>
      </c>
      <c r="O2355" s="35" t="s">
        <v>49</v>
      </c>
      <c r="P2355" s="36" t="str">
        <f t="shared" si="634"/>
        <v>Old Client</v>
      </c>
      <c r="Q2355" s="39" t="str">
        <f t="shared" si="4"/>
        <v>Yes</v>
      </c>
      <c r="R2355" s="40" t="str">
        <f t="shared" si="5"/>
        <v/>
      </c>
    </row>
    <row r="2356" ht="14.25" customHeight="1" spans="1:18">
      <c r="A2356" s="30" t="s">
        <v>2330</v>
      </c>
      <c r="B2356" s="17">
        <v>1599</v>
      </c>
      <c r="C2356" s="17" t="s">
        <v>46</v>
      </c>
      <c r="D2356" s="17" t="s">
        <v>88</v>
      </c>
      <c r="E2356" s="17" t="s">
        <v>37</v>
      </c>
      <c r="F2356" s="31" t="str">
        <f>VLOOKUP(G2356,'Policy Type'!$A:$B,2,FALSE)</f>
        <v>Liability</v>
      </c>
      <c r="G2356" s="17" t="s">
        <v>38</v>
      </c>
      <c r="H2356" s="32">
        <v>45313</v>
      </c>
      <c r="I2356" s="32">
        <v>45678</v>
      </c>
      <c r="J2356" s="34">
        <v>56300</v>
      </c>
      <c r="K2356" s="34">
        <f t="shared" si="632"/>
        <v>10134</v>
      </c>
      <c r="L2356" s="34">
        <f t="shared" si="633"/>
        <v>66434</v>
      </c>
      <c r="M2356" s="17">
        <f>L2356*0.05</f>
        <v>3321.7</v>
      </c>
      <c r="N2356" s="17" t="s">
        <v>39</v>
      </c>
      <c r="O2356" s="35" t="s">
        <v>49</v>
      </c>
      <c r="P2356" s="36" t="str">
        <f t="shared" si="634"/>
        <v>New Client</v>
      </c>
      <c r="Q2356" s="39" t="str">
        <f t="shared" si="4"/>
        <v>Yes</v>
      </c>
      <c r="R2356" s="40" t="str">
        <f t="shared" si="5"/>
        <v/>
      </c>
    </row>
    <row r="2357" ht="14.25" customHeight="1" spans="1:18">
      <c r="A2357" s="30" t="s">
        <v>2331</v>
      </c>
      <c r="B2357" s="17">
        <v>1600</v>
      </c>
      <c r="C2357" s="17" t="s">
        <v>35</v>
      </c>
      <c r="D2357" s="17" t="s">
        <v>36</v>
      </c>
      <c r="E2357" s="17" t="s">
        <v>37</v>
      </c>
      <c r="F2357" s="31" t="str">
        <f>VLOOKUP(G2357,'Policy Type'!$A:$B,2,FALSE)</f>
        <v>Liability</v>
      </c>
      <c r="G2357" s="17" t="s">
        <v>38</v>
      </c>
      <c r="H2357" s="32">
        <v>45313</v>
      </c>
      <c r="I2357" s="32">
        <v>45343</v>
      </c>
      <c r="J2357" s="34">
        <v>156600</v>
      </c>
      <c r="K2357" s="34">
        <f t="shared" si="632"/>
        <v>28188</v>
      </c>
      <c r="L2357" s="34">
        <f t="shared" si="633"/>
        <v>184788</v>
      </c>
      <c r="M2357" s="17">
        <f t="shared" ref="M2357:M2358" si="640">L2357*0.2</f>
        <v>36957.6</v>
      </c>
      <c r="N2357" s="17" t="s">
        <v>39</v>
      </c>
      <c r="O2357" s="35" t="s">
        <v>49</v>
      </c>
      <c r="P2357" s="36" t="str">
        <f t="shared" si="634"/>
        <v>New Client</v>
      </c>
      <c r="Q2357" s="39" t="str">
        <f t="shared" si="4"/>
        <v>Yes</v>
      </c>
      <c r="R2357" s="40" t="str">
        <f t="shared" si="5"/>
        <v/>
      </c>
    </row>
    <row r="2358" ht="14.25" customHeight="1" spans="1:18">
      <c r="A2358" s="30" t="s">
        <v>2332</v>
      </c>
      <c r="B2358" s="17">
        <v>1601</v>
      </c>
      <c r="C2358" s="17" t="s">
        <v>42</v>
      </c>
      <c r="D2358" s="17" t="s">
        <v>36</v>
      </c>
      <c r="E2358" s="17" t="s">
        <v>43</v>
      </c>
      <c r="F2358" s="31" t="str">
        <f>VLOOKUP(G2358,'Policy Type'!$A:$B,2,FALSE)</f>
        <v>Liability</v>
      </c>
      <c r="G2358" s="17" t="s">
        <v>101</v>
      </c>
      <c r="H2358" s="32">
        <v>45313</v>
      </c>
      <c r="I2358" s="32">
        <v>45678</v>
      </c>
      <c r="J2358" s="34">
        <v>8024000</v>
      </c>
      <c r="K2358" s="34">
        <f t="shared" si="632"/>
        <v>1444320</v>
      </c>
      <c r="L2358" s="34">
        <f t="shared" si="633"/>
        <v>9468320</v>
      </c>
      <c r="M2358" s="17">
        <f t="shared" si="640"/>
        <v>1893664</v>
      </c>
      <c r="N2358" s="17" t="s">
        <v>39</v>
      </c>
      <c r="O2358" s="35" t="s">
        <v>49</v>
      </c>
      <c r="P2358" s="36" t="str">
        <f t="shared" si="634"/>
        <v>New Client</v>
      </c>
      <c r="Q2358" s="39" t="str">
        <f t="shared" si="4"/>
        <v>Yes</v>
      </c>
      <c r="R2358" s="40" t="str">
        <f t="shared" si="5"/>
        <v/>
      </c>
    </row>
    <row r="2359" ht="14.25" customHeight="1" spans="1:18">
      <c r="A2359" s="30" t="s">
        <v>2333</v>
      </c>
      <c r="B2359" s="17">
        <v>1602</v>
      </c>
      <c r="C2359" s="17" t="s">
        <v>57</v>
      </c>
      <c r="D2359" s="17" t="s">
        <v>36</v>
      </c>
      <c r="E2359" s="17" t="s">
        <v>763</v>
      </c>
      <c r="F2359" s="31" t="str">
        <f>VLOOKUP(G2359,'Policy Type'!$A:$B,2,FALSE)</f>
        <v>Others</v>
      </c>
      <c r="G2359" s="17" t="s">
        <v>1093</v>
      </c>
      <c r="H2359" s="32">
        <v>45314</v>
      </c>
      <c r="I2359" s="32">
        <v>45679</v>
      </c>
      <c r="J2359" s="34">
        <v>11377500</v>
      </c>
      <c r="K2359" s="34">
        <f t="shared" si="632"/>
        <v>2047950</v>
      </c>
      <c r="L2359" s="34">
        <f t="shared" si="633"/>
        <v>13425450</v>
      </c>
      <c r="M2359" s="17">
        <f>L2359*0.15</f>
        <v>2013817.5</v>
      </c>
      <c r="N2359" s="17" t="s">
        <v>39</v>
      </c>
      <c r="O2359" s="35" t="s">
        <v>53</v>
      </c>
      <c r="P2359" s="36" t="str">
        <f t="shared" si="634"/>
        <v>Old Client</v>
      </c>
      <c r="Q2359" s="39" t="str">
        <f t="shared" si="4"/>
        <v>Yes</v>
      </c>
      <c r="R2359" s="40" t="str">
        <f t="shared" si="5"/>
        <v>Cross-Sold</v>
      </c>
    </row>
    <row r="2360" ht="14.25" customHeight="1" spans="1:18">
      <c r="A2360" s="30" t="s">
        <v>2334</v>
      </c>
      <c r="B2360" s="17">
        <v>1603</v>
      </c>
      <c r="C2360" s="17" t="s">
        <v>57</v>
      </c>
      <c r="D2360" s="17" t="s">
        <v>36</v>
      </c>
      <c r="E2360" s="17" t="s">
        <v>78</v>
      </c>
      <c r="F2360" s="31" t="str">
        <f>VLOOKUP(G2360,'Policy Type'!$A:$B,2,FALSE)</f>
        <v>Liability</v>
      </c>
      <c r="G2360" s="17" t="s">
        <v>94</v>
      </c>
      <c r="H2360" s="32">
        <v>45313</v>
      </c>
      <c r="I2360" s="32">
        <v>45678</v>
      </c>
      <c r="J2360" s="34">
        <v>141700</v>
      </c>
      <c r="K2360" s="34">
        <f t="shared" si="632"/>
        <v>25506</v>
      </c>
      <c r="L2360" s="34">
        <f t="shared" si="633"/>
        <v>167206</v>
      </c>
      <c r="M2360" s="17">
        <f>L2360*0.2</f>
        <v>33441.2</v>
      </c>
      <c r="N2360" s="17" t="s">
        <v>39</v>
      </c>
      <c r="O2360" s="35" t="s">
        <v>49</v>
      </c>
      <c r="P2360" s="36" t="str">
        <f t="shared" si="634"/>
        <v>New Client</v>
      </c>
      <c r="Q2360" s="39" t="str">
        <f t="shared" si="4"/>
        <v>Yes</v>
      </c>
      <c r="R2360" s="40" t="str">
        <f t="shared" si="5"/>
        <v/>
      </c>
    </row>
    <row r="2361" ht="14.25" customHeight="1" spans="1:18">
      <c r="A2361" s="30" t="s">
        <v>2335</v>
      </c>
      <c r="B2361" s="17">
        <v>59</v>
      </c>
      <c r="C2361" s="17" t="s">
        <v>57</v>
      </c>
      <c r="D2361" s="17" t="s">
        <v>36</v>
      </c>
      <c r="E2361" s="17" t="s">
        <v>103</v>
      </c>
      <c r="F2361" s="31" t="str">
        <f>VLOOKUP(G2361,'Policy Type'!$A:$B,2,FALSE)</f>
        <v>Others</v>
      </c>
      <c r="G2361" s="17" t="s">
        <v>126</v>
      </c>
      <c r="H2361" s="32">
        <v>45314</v>
      </c>
      <c r="I2361" s="32">
        <v>45679</v>
      </c>
      <c r="J2361" s="34">
        <v>15014000</v>
      </c>
      <c r="K2361" s="34">
        <f t="shared" si="632"/>
        <v>2702520</v>
      </c>
      <c r="L2361" s="34">
        <f t="shared" si="633"/>
        <v>17716520</v>
      </c>
      <c r="M2361" s="17">
        <f>L2361*0.15</f>
        <v>2657478</v>
      </c>
      <c r="N2361" s="17" t="s">
        <v>39</v>
      </c>
      <c r="O2361" s="35" t="s">
        <v>49</v>
      </c>
      <c r="P2361" s="36" t="str">
        <f t="shared" si="634"/>
        <v>Old Client</v>
      </c>
      <c r="Q2361" s="39" t="str">
        <f t="shared" si="4"/>
        <v>Yes</v>
      </c>
      <c r="R2361" s="40" t="str">
        <f t="shared" si="5"/>
        <v>Cross-Sold</v>
      </c>
    </row>
    <row r="2362" ht="14.25" customHeight="1" spans="1:18">
      <c r="A2362" s="30" t="s">
        <v>2336</v>
      </c>
      <c r="B2362" s="17">
        <v>1604</v>
      </c>
      <c r="C2362" s="17" t="s">
        <v>46</v>
      </c>
      <c r="D2362" s="17" t="s">
        <v>47</v>
      </c>
      <c r="E2362" s="17" t="s">
        <v>103</v>
      </c>
      <c r="F2362" s="31" t="str">
        <f>VLOOKUP(G2362,'Policy Type'!$A:$B,2,FALSE)</f>
        <v>P&amp;C</v>
      </c>
      <c r="G2362" s="17" t="s">
        <v>44</v>
      </c>
      <c r="H2362" s="32">
        <v>45314</v>
      </c>
      <c r="I2362" s="32">
        <v>45679</v>
      </c>
      <c r="J2362" s="34">
        <v>354000</v>
      </c>
      <c r="K2362" s="34">
        <f t="shared" si="632"/>
        <v>63720</v>
      </c>
      <c r="L2362" s="34">
        <f t="shared" si="633"/>
        <v>417720</v>
      </c>
      <c r="M2362" s="17">
        <f>L2362*0.05</f>
        <v>20886</v>
      </c>
      <c r="N2362" s="17" t="s">
        <v>39</v>
      </c>
      <c r="O2362" s="35" t="s">
        <v>49</v>
      </c>
      <c r="P2362" s="36" t="str">
        <f t="shared" si="634"/>
        <v>New Client</v>
      </c>
      <c r="Q2362" s="39" t="str">
        <f t="shared" si="4"/>
        <v>No</v>
      </c>
      <c r="R2362" s="40" t="str">
        <f t="shared" si="5"/>
        <v/>
      </c>
    </row>
    <row r="2363" ht="14.25" customHeight="1" spans="1:18">
      <c r="A2363" s="30" t="s">
        <v>2337</v>
      </c>
      <c r="B2363" s="17">
        <v>1605</v>
      </c>
      <c r="C2363" s="17" t="s">
        <v>42</v>
      </c>
      <c r="D2363" s="17" t="s">
        <v>36</v>
      </c>
      <c r="E2363" s="17" t="s">
        <v>37</v>
      </c>
      <c r="F2363" s="31" t="str">
        <f>VLOOKUP(G2363,'Policy Type'!$A:$B,2,FALSE)</f>
        <v>Liability</v>
      </c>
      <c r="G2363" s="17" t="s">
        <v>38</v>
      </c>
      <c r="H2363" s="32">
        <v>45313</v>
      </c>
      <c r="I2363" s="32">
        <v>45678</v>
      </c>
      <c r="J2363" s="34">
        <v>45100</v>
      </c>
      <c r="K2363" s="34">
        <f t="shared" si="632"/>
        <v>8118</v>
      </c>
      <c r="L2363" s="34">
        <f t="shared" si="633"/>
        <v>53218</v>
      </c>
      <c r="M2363" s="17">
        <f t="shared" ref="M2363:M2366" si="641">L2363*0.2</f>
        <v>10643.6</v>
      </c>
      <c r="N2363" s="17" t="s">
        <v>52</v>
      </c>
      <c r="O2363" s="35" t="s">
        <v>49</v>
      </c>
      <c r="P2363" s="36" t="str">
        <f t="shared" si="634"/>
        <v>Old Client</v>
      </c>
      <c r="Q2363" s="39" t="str">
        <f t="shared" si="4"/>
        <v>Yes</v>
      </c>
      <c r="R2363" s="40" t="str">
        <f t="shared" si="5"/>
        <v/>
      </c>
    </row>
    <row r="2364" ht="14.25" customHeight="1" spans="1:18">
      <c r="A2364" s="30" t="s">
        <v>2338</v>
      </c>
      <c r="B2364" s="17">
        <v>1605</v>
      </c>
      <c r="C2364" s="17" t="s">
        <v>42</v>
      </c>
      <c r="D2364" s="17" t="s">
        <v>36</v>
      </c>
      <c r="E2364" s="17" t="s">
        <v>37</v>
      </c>
      <c r="F2364" s="31" t="str">
        <f>VLOOKUP(G2364,'Policy Type'!$A:$B,2,FALSE)</f>
        <v>Liability</v>
      </c>
      <c r="G2364" s="17" t="s">
        <v>38</v>
      </c>
      <c r="H2364" s="32">
        <v>45313</v>
      </c>
      <c r="I2364" s="32">
        <v>45678</v>
      </c>
      <c r="J2364" s="34">
        <v>148700</v>
      </c>
      <c r="K2364" s="34">
        <f t="shared" si="632"/>
        <v>26766</v>
      </c>
      <c r="L2364" s="34">
        <f t="shared" si="633"/>
        <v>175466</v>
      </c>
      <c r="M2364" s="17">
        <f t="shared" si="641"/>
        <v>35093.2</v>
      </c>
      <c r="N2364" s="17" t="s">
        <v>39</v>
      </c>
      <c r="O2364" s="35" t="s">
        <v>49</v>
      </c>
      <c r="P2364" s="36" t="str">
        <f t="shared" si="634"/>
        <v>Old Client</v>
      </c>
      <c r="Q2364" s="39" t="str">
        <f t="shared" si="4"/>
        <v>Yes</v>
      </c>
      <c r="R2364" s="40" t="str">
        <f t="shared" si="5"/>
        <v/>
      </c>
    </row>
    <row r="2365" ht="14.25" customHeight="1" spans="1:18">
      <c r="A2365" s="30" t="s">
        <v>2339</v>
      </c>
      <c r="B2365" s="17">
        <v>1606</v>
      </c>
      <c r="C2365" s="17" t="s">
        <v>42</v>
      </c>
      <c r="D2365" s="17" t="s">
        <v>36</v>
      </c>
      <c r="E2365" s="17" t="s">
        <v>37</v>
      </c>
      <c r="F2365" s="31" t="str">
        <f>VLOOKUP(G2365,'Policy Type'!$A:$B,2,FALSE)</f>
        <v>Liability</v>
      </c>
      <c r="G2365" s="17" t="s">
        <v>38</v>
      </c>
      <c r="H2365" s="32">
        <v>45314</v>
      </c>
      <c r="I2365" s="32">
        <v>45344</v>
      </c>
      <c r="J2365" s="34">
        <v>64500</v>
      </c>
      <c r="K2365" s="34">
        <f t="shared" si="632"/>
        <v>11610</v>
      </c>
      <c r="L2365" s="34">
        <f t="shared" si="633"/>
        <v>76110</v>
      </c>
      <c r="M2365" s="17">
        <f t="shared" si="641"/>
        <v>15222</v>
      </c>
      <c r="N2365" s="17" t="s">
        <v>39</v>
      </c>
      <c r="O2365" s="35" t="s">
        <v>49</v>
      </c>
      <c r="P2365" s="36" t="str">
        <f t="shared" si="634"/>
        <v>New Client</v>
      </c>
      <c r="Q2365" s="39" t="str">
        <f t="shared" si="4"/>
        <v>Yes</v>
      </c>
      <c r="R2365" s="40" t="str">
        <f t="shared" si="5"/>
        <v/>
      </c>
    </row>
    <row r="2366" ht="14.25" customHeight="1" spans="1:18">
      <c r="A2366" s="30" t="s">
        <v>2340</v>
      </c>
      <c r="B2366" s="17">
        <v>1607</v>
      </c>
      <c r="C2366" s="17" t="s">
        <v>57</v>
      </c>
      <c r="D2366" s="17" t="s">
        <v>36</v>
      </c>
      <c r="E2366" s="17" t="s">
        <v>780</v>
      </c>
      <c r="F2366" s="31" t="str">
        <f>VLOOKUP(G2366,'Policy Type'!$A:$B,2,FALSE)</f>
        <v>Liability</v>
      </c>
      <c r="G2366" s="17" t="s">
        <v>38</v>
      </c>
      <c r="H2366" s="32">
        <v>45311</v>
      </c>
      <c r="I2366" s="32">
        <v>45341</v>
      </c>
      <c r="J2366" s="34">
        <v>59200</v>
      </c>
      <c r="K2366" s="34">
        <f t="shared" si="632"/>
        <v>10656</v>
      </c>
      <c r="L2366" s="34">
        <f t="shared" si="633"/>
        <v>69856</v>
      </c>
      <c r="M2366" s="17">
        <f t="shared" si="641"/>
        <v>13971.2</v>
      </c>
      <c r="N2366" s="17" t="s">
        <v>39</v>
      </c>
      <c r="O2366" s="35" t="s">
        <v>49</v>
      </c>
      <c r="P2366" s="36" t="str">
        <f t="shared" si="634"/>
        <v>New Client</v>
      </c>
      <c r="Q2366" s="39" t="str">
        <f t="shared" si="4"/>
        <v>Yes</v>
      </c>
      <c r="R2366" s="40" t="str">
        <f t="shared" si="5"/>
        <v/>
      </c>
    </row>
    <row r="2367" ht="14.25" customHeight="1" spans="1:18">
      <c r="A2367" s="30" t="s">
        <v>2341</v>
      </c>
      <c r="B2367" s="17">
        <v>1147</v>
      </c>
      <c r="C2367" s="17" t="s">
        <v>46</v>
      </c>
      <c r="D2367" s="17" t="s">
        <v>88</v>
      </c>
      <c r="E2367" s="17" t="s">
        <v>37</v>
      </c>
      <c r="F2367" s="31" t="str">
        <f>VLOOKUP(G2367,'Policy Type'!$A:$B,2,FALSE)</f>
        <v>Liability</v>
      </c>
      <c r="G2367" s="17" t="s">
        <v>38</v>
      </c>
      <c r="H2367" s="32">
        <v>45314</v>
      </c>
      <c r="I2367" s="32">
        <v>45404</v>
      </c>
      <c r="J2367" s="34">
        <v>68400</v>
      </c>
      <c r="K2367" s="34">
        <f t="shared" si="632"/>
        <v>12312</v>
      </c>
      <c r="L2367" s="34">
        <f t="shared" si="633"/>
        <v>80712</v>
      </c>
      <c r="M2367" s="17">
        <f t="shared" ref="M2367:M2368" si="642">L2367*0.05</f>
        <v>4035.6</v>
      </c>
      <c r="N2367" s="17" t="s">
        <v>39</v>
      </c>
      <c r="O2367" s="35" t="s">
        <v>49</v>
      </c>
      <c r="P2367" s="36" t="str">
        <f t="shared" si="634"/>
        <v>Old Client</v>
      </c>
      <c r="Q2367" s="39" t="str">
        <f t="shared" si="4"/>
        <v>Yes</v>
      </c>
      <c r="R2367" s="40" t="str">
        <f t="shared" si="5"/>
        <v/>
      </c>
    </row>
    <row r="2368" ht="14.25" customHeight="1" spans="1:18">
      <c r="A2368" s="30" t="s">
        <v>2342</v>
      </c>
      <c r="B2368" s="17">
        <v>1608</v>
      </c>
      <c r="C2368" s="17" t="s">
        <v>46</v>
      </c>
      <c r="D2368" s="17" t="s">
        <v>88</v>
      </c>
      <c r="E2368" s="17" t="s">
        <v>84</v>
      </c>
      <c r="F2368" s="31" t="str">
        <f>VLOOKUP(G2368,'Policy Type'!$A:$B,2,FALSE)</f>
        <v>Liability</v>
      </c>
      <c r="G2368" s="17" t="s">
        <v>58</v>
      </c>
      <c r="H2368" s="32">
        <v>45314</v>
      </c>
      <c r="I2368" s="32">
        <v>45679</v>
      </c>
      <c r="J2368" s="34">
        <v>3540000</v>
      </c>
      <c r="K2368" s="34">
        <f t="shared" si="632"/>
        <v>637200</v>
      </c>
      <c r="L2368" s="34">
        <f t="shared" si="633"/>
        <v>4177200</v>
      </c>
      <c r="M2368" s="17">
        <f t="shared" si="642"/>
        <v>208860</v>
      </c>
      <c r="N2368" s="17" t="s">
        <v>39</v>
      </c>
      <c r="O2368" s="35" t="s">
        <v>49</v>
      </c>
      <c r="P2368" s="36" t="str">
        <f t="shared" si="634"/>
        <v>New Client</v>
      </c>
      <c r="Q2368" s="39" t="str">
        <f t="shared" si="4"/>
        <v>Yes</v>
      </c>
      <c r="R2368" s="40" t="str">
        <f t="shared" si="5"/>
        <v/>
      </c>
    </row>
    <row r="2369" ht="14.25" customHeight="1" spans="1:18">
      <c r="A2369" s="30" t="s">
        <v>2343</v>
      </c>
      <c r="B2369" s="17">
        <v>1609</v>
      </c>
      <c r="C2369" s="17" t="s">
        <v>35</v>
      </c>
      <c r="D2369" s="17" t="s">
        <v>36</v>
      </c>
      <c r="E2369" s="17" t="s">
        <v>84</v>
      </c>
      <c r="F2369" s="31" t="str">
        <f>VLOOKUP(G2369,'Policy Type'!$A:$B,2,FALSE)</f>
        <v>Liability</v>
      </c>
      <c r="G2369" s="17" t="s">
        <v>101</v>
      </c>
      <c r="H2369" s="32">
        <v>45314</v>
      </c>
      <c r="I2369" s="32">
        <v>45679</v>
      </c>
      <c r="J2369" s="34">
        <v>2950000</v>
      </c>
      <c r="K2369" s="34">
        <f t="shared" si="632"/>
        <v>531000</v>
      </c>
      <c r="L2369" s="34">
        <f t="shared" si="633"/>
        <v>3481000</v>
      </c>
      <c r="M2369" s="17">
        <f>L2369*0.2</f>
        <v>696200</v>
      </c>
      <c r="N2369" s="17" t="s">
        <v>39</v>
      </c>
      <c r="O2369" s="35" t="s">
        <v>49</v>
      </c>
      <c r="P2369" s="36" t="str">
        <f t="shared" si="634"/>
        <v>Old Client</v>
      </c>
      <c r="Q2369" s="39" t="str">
        <f t="shared" si="4"/>
        <v>Yes</v>
      </c>
      <c r="R2369" s="40" t="str">
        <f t="shared" si="5"/>
        <v/>
      </c>
    </row>
    <row r="2370" ht="14.25" customHeight="1" spans="1:18">
      <c r="A2370" s="30" t="s">
        <v>2344</v>
      </c>
      <c r="B2370" s="17">
        <v>1610</v>
      </c>
      <c r="C2370" s="17" t="s">
        <v>46</v>
      </c>
      <c r="D2370" s="17" t="s">
        <v>66</v>
      </c>
      <c r="E2370" s="17" t="s">
        <v>37</v>
      </c>
      <c r="F2370" s="31" t="str">
        <f>VLOOKUP(G2370,'Policy Type'!$A:$B,2,FALSE)</f>
        <v>Liability</v>
      </c>
      <c r="G2370" s="17" t="s">
        <v>38</v>
      </c>
      <c r="H2370" s="32">
        <v>45308</v>
      </c>
      <c r="I2370" s="32">
        <v>45673</v>
      </c>
      <c r="J2370" s="34">
        <v>76000</v>
      </c>
      <c r="K2370" s="34">
        <f t="shared" si="632"/>
        <v>13680</v>
      </c>
      <c r="L2370" s="34">
        <f t="shared" si="633"/>
        <v>89680</v>
      </c>
      <c r="M2370" s="17">
        <f>L2370*0.05</f>
        <v>4484</v>
      </c>
      <c r="N2370" s="17" t="s">
        <v>39</v>
      </c>
      <c r="O2370" s="35" t="s">
        <v>49</v>
      </c>
      <c r="P2370" s="36" t="str">
        <f t="shared" si="634"/>
        <v>New Client</v>
      </c>
      <c r="Q2370" s="39" t="str">
        <f t="shared" si="4"/>
        <v>Yes</v>
      </c>
      <c r="R2370" s="40" t="str">
        <f t="shared" si="5"/>
        <v/>
      </c>
    </row>
    <row r="2371" ht="14.25" customHeight="1" spans="1:18">
      <c r="A2371" s="30" t="s">
        <v>2345</v>
      </c>
      <c r="B2371" s="17">
        <v>1611</v>
      </c>
      <c r="C2371" s="17" t="s">
        <v>35</v>
      </c>
      <c r="D2371" s="17" t="s">
        <v>36</v>
      </c>
      <c r="E2371" s="17" t="s">
        <v>84</v>
      </c>
      <c r="F2371" s="31" t="str">
        <f>VLOOKUP(G2371,'Policy Type'!$A:$B,2,FALSE)</f>
        <v>Others</v>
      </c>
      <c r="G2371" s="17" t="s">
        <v>212</v>
      </c>
      <c r="H2371" s="32">
        <v>45341</v>
      </c>
      <c r="I2371" s="32">
        <v>45706</v>
      </c>
      <c r="J2371" s="34">
        <v>587300</v>
      </c>
      <c r="K2371" s="34">
        <f t="shared" si="632"/>
        <v>105714</v>
      </c>
      <c r="L2371" s="34">
        <f t="shared" si="633"/>
        <v>693014</v>
      </c>
      <c r="M2371" s="17">
        <f>L2371*0.15</f>
        <v>103952.1</v>
      </c>
      <c r="N2371" s="17" t="s">
        <v>52</v>
      </c>
      <c r="O2371" s="35" t="s">
        <v>49</v>
      </c>
      <c r="P2371" s="36" t="str">
        <f t="shared" si="634"/>
        <v>New Client</v>
      </c>
      <c r="Q2371" s="39" t="str">
        <f t="shared" si="4"/>
        <v>No</v>
      </c>
      <c r="R2371" s="40" t="str">
        <f t="shared" si="5"/>
        <v/>
      </c>
    </row>
    <row r="2372" ht="14.25" customHeight="1" spans="1:18">
      <c r="A2372" s="30" t="s">
        <v>2346</v>
      </c>
      <c r="B2372" s="17">
        <v>1612</v>
      </c>
      <c r="C2372" s="17" t="s">
        <v>57</v>
      </c>
      <c r="D2372" s="17" t="s">
        <v>36</v>
      </c>
      <c r="E2372" s="17" t="s">
        <v>43</v>
      </c>
      <c r="F2372" s="31" t="str">
        <f>VLOOKUP(G2372,'Policy Type'!$A:$B,2,FALSE)</f>
        <v>P&amp;C</v>
      </c>
      <c r="G2372" s="17" t="s">
        <v>80</v>
      </c>
      <c r="H2372" s="32">
        <v>45314</v>
      </c>
      <c r="I2372" s="32">
        <v>45314</v>
      </c>
      <c r="J2372" s="34">
        <v>188900</v>
      </c>
      <c r="K2372" s="34">
        <f t="shared" si="632"/>
        <v>34002</v>
      </c>
      <c r="L2372" s="34">
        <f t="shared" si="633"/>
        <v>222902</v>
      </c>
      <c r="M2372" s="17">
        <f>L2372*0.2</f>
        <v>44580.4</v>
      </c>
      <c r="N2372" s="17" t="s">
        <v>39</v>
      </c>
      <c r="O2372" s="35" t="s">
        <v>49</v>
      </c>
      <c r="P2372" s="36" t="str">
        <f t="shared" si="634"/>
        <v>New Client</v>
      </c>
      <c r="Q2372" s="39" t="str">
        <f t="shared" si="4"/>
        <v>No</v>
      </c>
      <c r="R2372" s="40" t="str">
        <f t="shared" si="5"/>
        <v/>
      </c>
    </row>
    <row r="2373" ht="14.25" customHeight="1" spans="1:18">
      <c r="A2373" s="30" t="s">
        <v>2347</v>
      </c>
      <c r="B2373" s="17">
        <v>1613</v>
      </c>
      <c r="C2373" s="17" t="s">
        <v>46</v>
      </c>
      <c r="D2373" s="17" t="s">
        <v>66</v>
      </c>
      <c r="E2373" s="17" t="s">
        <v>37</v>
      </c>
      <c r="F2373" s="31" t="str">
        <f>VLOOKUP(G2373,'Policy Type'!$A:$B,2,FALSE)</f>
        <v>Liability</v>
      </c>
      <c r="G2373" s="17" t="s">
        <v>38</v>
      </c>
      <c r="H2373" s="32">
        <v>45314</v>
      </c>
      <c r="I2373" s="32">
        <v>45344</v>
      </c>
      <c r="J2373" s="34">
        <v>35400</v>
      </c>
      <c r="K2373" s="34">
        <f t="shared" si="632"/>
        <v>6372</v>
      </c>
      <c r="L2373" s="34">
        <f t="shared" si="633"/>
        <v>41772</v>
      </c>
      <c r="M2373" s="17">
        <f>L2373*0.05</f>
        <v>2088.6</v>
      </c>
      <c r="N2373" s="17" t="s">
        <v>39</v>
      </c>
      <c r="O2373" s="35" t="s">
        <v>49</v>
      </c>
      <c r="P2373" s="36" t="str">
        <f t="shared" si="634"/>
        <v>New Client</v>
      </c>
      <c r="Q2373" s="39" t="str">
        <f t="shared" si="4"/>
        <v>Yes</v>
      </c>
      <c r="R2373" s="40" t="str">
        <f t="shared" si="5"/>
        <v/>
      </c>
    </row>
    <row r="2374" ht="14.25" customHeight="1" spans="1:18">
      <c r="A2374" s="30" t="s">
        <v>2348</v>
      </c>
      <c r="B2374" s="17">
        <v>1614</v>
      </c>
      <c r="C2374" s="17" t="s">
        <v>57</v>
      </c>
      <c r="D2374" s="17" t="s">
        <v>36</v>
      </c>
      <c r="E2374" s="17" t="s">
        <v>37</v>
      </c>
      <c r="F2374" s="31" t="str">
        <f>VLOOKUP(G2374,'Policy Type'!$A:$B,2,FALSE)</f>
        <v>Liability</v>
      </c>
      <c r="G2374" s="17" t="s">
        <v>38</v>
      </c>
      <c r="H2374" s="32">
        <v>45314</v>
      </c>
      <c r="I2374" s="32">
        <v>45344</v>
      </c>
      <c r="J2374" s="34">
        <v>67500</v>
      </c>
      <c r="K2374" s="34">
        <f t="shared" si="632"/>
        <v>12150</v>
      </c>
      <c r="L2374" s="34">
        <f t="shared" si="633"/>
        <v>79650</v>
      </c>
      <c r="M2374" s="17">
        <f t="shared" ref="M2374:M2376" si="643">L2374*0.2</f>
        <v>15930</v>
      </c>
      <c r="N2374" s="17" t="s">
        <v>39</v>
      </c>
      <c r="O2374" s="35" t="s">
        <v>49</v>
      </c>
      <c r="P2374" s="36" t="str">
        <f t="shared" si="634"/>
        <v>New Client</v>
      </c>
      <c r="Q2374" s="39" t="str">
        <f t="shared" si="4"/>
        <v>Yes</v>
      </c>
      <c r="R2374" s="40" t="str">
        <f t="shared" si="5"/>
        <v/>
      </c>
    </row>
    <row r="2375" ht="14.25" customHeight="1" spans="1:18">
      <c r="A2375" s="30" t="s">
        <v>2349</v>
      </c>
      <c r="B2375" s="17">
        <v>504</v>
      </c>
      <c r="C2375" s="17" t="s">
        <v>57</v>
      </c>
      <c r="D2375" s="17" t="s">
        <v>36</v>
      </c>
      <c r="E2375" s="17" t="s">
        <v>37</v>
      </c>
      <c r="F2375" s="31" t="str">
        <f>VLOOKUP(G2375,'Policy Type'!$A:$B,2,FALSE)</f>
        <v>Liability</v>
      </c>
      <c r="G2375" s="17" t="s">
        <v>38</v>
      </c>
      <c r="H2375" s="32">
        <v>45318</v>
      </c>
      <c r="I2375" s="32">
        <v>45377</v>
      </c>
      <c r="J2375" s="34">
        <v>62300</v>
      </c>
      <c r="K2375" s="34">
        <f t="shared" si="632"/>
        <v>11214</v>
      </c>
      <c r="L2375" s="34">
        <f t="shared" si="633"/>
        <v>73514</v>
      </c>
      <c r="M2375" s="17">
        <f t="shared" si="643"/>
        <v>14702.8</v>
      </c>
      <c r="N2375" s="17" t="s">
        <v>39</v>
      </c>
      <c r="O2375" s="35" t="s">
        <v>49</v>
      </c>
      <c r="P2375" s="36" t="str">
        <f t="shared" si="634"/>
        <v>Old Client</v>
      </c>
      <c r="Q2375" s="39" t="str">
        <f t="shared" si="4"/>
        <v>Yes</v>
      </c>
      <c r="R2375" s="40" t="str">
        <f t="shared" si="5"/>
        <v/>
      </c>
    </row>
    <row r="2376" ht="14.25" customHeight="1" spans="1:18">
      <c r="A2376" s="30" t="s">
        <v>2350</v>
      </c>
      <c r="B2376" s="17">
        <v>1615</v>
      </c>
      <c r="C2376" s="17" t="s">
        <v>42</v>
      </c>
      <c r="D2376" s="17" t="s">
        <v>36</v>
      </c>
      <c r="E2376" s="17" t="s">
        <v>37</v>
      </c>
      <c r="F2376" s="31" t="str">
        <f>VLOOKUP(G2376,'Policy Type'!$A:$B,2,FALSE)</f>
        <v>Liability</v>
      </c>
      <c r="G2376" s="17" t="s">
        <v>38</v>
      </c>
      <c r="H2376" s="32">
        <v>45314</v>
      </c>
      <c r="I2376" s="32">
        <v>45679</v>
      </c>
      <c r="J2376" s="34">
        <v>137300</v>
      </c>
      <c r="K2376" s="34">
        <f t="shared" si="632"/>
        <v>24714</v>
      </c>
      <c r="L2376" s="34">
        <f t="shared" si="633"/>
        <v>162014</v>
      </c>
      <c r="M2376" s="17">
        <f t="shared" si="643"/>
        <v>32402.8</v>
      </c>
      <c r="N2376" s="17" t="s">
        <v>39</v>
      </c>
      <c r="O2376" s="35" t="s">
        <v>49</v>
      </c>
      <c r="P2376" s="36" t="str">
        <f t="shared" si="634"/>
        <v>Old Client</v>
      </c>
      <c r="Q2376" s="39" t="str">
        <f t="shared" si="4"/>
        <v>Yes</v>
      </c>
      <c r="R2376" s="40" t="str">
        <f t="shared" si="5"/>
        <v/>
      </c>
    </row>
    <row r="2377" ht="14.25" customHeight="1" spans="1:18">
      <c r="A2377" s="30" t="s">
        <v>2351</v>
      </c>
      <c r="B2377" s="17">
        <v>657</v>
      </c>
      <c r="C2377" s="17" t="s">
        <v>35</v>
      </c>
      <c r="D2377" s="17" t="s">
        <v>36</v>
      </c>
      <c r="E2377" s="17" t="s">
        <v>103</v>
      </c>
      <c r="F2377" s="31" t="str">
        <f>VLOOKUP(G2377,'Policy Type'!$A:$B,2,FALSE)</f>
        <v>Others</v>
      </c>
      <c r="G2377" s="17" t="s">
        <v>212</v>
      </c>
      <c r="H2377" s="32">
        <v>45314</v>
      </c>
      <c r="I2377" s="32">
        <v>45679</v>
      </c>
      <c r="J2377" s="34">
        <v>849600</v>
      </c>
      <c r="K2377" s="34">
        <f t="shared" si="632"/>
        <v>152928</v>
      </c>
      <c r="L2377" s="34">
        <f t="shared" si="633"/>
        <v>1002528</v>
      </c>
      <c r="M2377" s="17">
        <f>L2377*0.15</f>
        <v>150379.2</v>
      </c>
      <c r="N2377" s="17" t="s">
        <v>39</v>
      </c>
      <c r="O2377" s="35" t="s">
        <v>49</v>
      </c>
      <c r="P2377" s="36" t="str">
        <f t="shared" si="634"/>
        <v>Old Client</v>
      </c>
      <c r="Q2377" s="39" t="str">
        <f t="shared" si="4"/>
        <v>Yes</v>
      </c>
      <c r="R2377" s="40" t="str">
        <f t="shared" si="5"/>
        <v>Cross-Sold</v>
      </c>
    </row>
    <row r="2378" ht="14.25" customHeight="1" spans="1:18">
      <c r="A2378" s="30" t="s">
        <v>2352</v>
      </c>
      <c r="B2378" s="17">
        <v>1616</v>
      </c>
      <c r="C2378" s="17" t="s">
        <v>42</v>
      </c>
      <c r="D2378" s="17" t="s">
        <v>36</v>
      </c>
      <c r="E2378" s="17" t="s">
        <v>103</v>
      </c>
      <c r="F2378" s="31" t="str">
        <f>VLOOKUP(G2378,'Policy Type'!$A:$B,2,FALSE)</f>
        <v>P&amp;C</v>
      </c>
      <c r="G2378" s="17" t="s">
        <v>44</v>
      </c>
      <c r="H2378" s="32">
        <v>45314</v>
      </c>
      <c r="I2378" s="32">
        <v>45679</v>
      </c>
      <c r="J2378" s="34">
        <v>236000</v>
      </c>
      <c r="K2378" s="34">
        <f t="shared" si="632"/>
        <v>42480</v>
      </c>
      <c r="L2378" s="34">
        <f t="shared" si="633"/>
        <v>278480</v>
      </c>
      <c r="M2378" s="17">
        <f>L2378*0.2</f>
        <v>55696</v>
      </c>
      <c r="N2378" s="17" t="s">
        <v>39</v>
      </c>
      <c r="O2378" s="35" t="s">
        <v>49</v>
      </c>
      <c r="P2378" s="36" t="str">
        <f t="shared" si="634"/>
        <v>New Client</v>
      </c>
      <c r="Q2378" s="39" t="str">
        <f t="shared" si="4"/>
        <v>No</v>
      </c>
      <c r="R2378" s="40" t="str">
        <f t="shared" si="5"/>
        <v/>
      </c>
    </row>
    <row r="2379" ht="14.25" customHeight="1" spans="1:18">
      <c r="A2379" s="30" t="s">
        <v>2353</v>
      </c>
      <c r="B2379" s="17">
        <v>1387</v>
      </c>
      <c r="C2379" s="17" t="s">
        <v>57</v>
      </c>
      <c r="D2379" s="17" t="s">
        <v>36</v>
      </c>
      <c r="E2379" s="17" t="s">
        <v>103</v>
      </c>
      <c r="F2379" s="31" t="str">
        <f>VLOOKUP(G2379,'Policy Type'!$A:$B,2,FALSE)</f>
        <v>Others</v>
      </c>
      <c r="G2379" s="17" t="s">
        <v>212</v>
      </c>
      <c r="H2379" s="32">
        <v>45314</v>
      </c>
      <c r="I2379" s="32">
        <v>45679</v>
      </c>
      <c r="J2379" s="34">
        <v>1529200</v>
      </c>
      <c r="K2379" s="34">
        <f t="shared" si="632"/>
        <v>275256</v>
      </c>
      <c r="L2379" s="34">
        <f t="shared" si="633"/>
        <v>1804456</v>
      </c>
      <c r="M2379" s="17">
        <f>L2379*0.15</f>
        <v>270668.4</v>
      </c>
      <c r="N2379" s="17" t="s">
        <v>39</v>
      </c>
      <c r="O2379" s="35" t="s">
        <v>53</v>
      </c>
      <c r="P2379" s="36" t="str">
        <f t="shared" si="634"/>
        <v>Old Client</v>
      </c>
      <c r="Q2379" s="39" t="str">
        <f t="shared" si="4"/>
        <v>Yes</v>
      </c>
      <c r="R2379" s="40" t="str">
        <f t="shared" si="5"/>
        <v>Cross-Sold</v>
      </c>
    </row>
    <row r="2380" ht="14.25" customHeight="1" spans="1:18">
      <c r="A2380" s="30" t="s">
        <v>2354</v>
      </c>
      <c r="B2380" s="17">
        <v>1387</v>
      </c>
      <c r="C2380" s="17" t="s">
        <v>35</v>
      </c>
      <c r="D2380" s="17" t="s">
        <v>36</v>
      </c>
      <c r="E2380" s="17" t="s">
        <v>103</v>
      </c>
      <c r="F2380" s="31" t="str">
        <f>VLOOKUP(G2380,'Policy Type'!$A:$B,2,FALSE)</f>
        <v>P&amp;C</v>
      </c>
      <c r="G2380" s="17" t="s">
        <v>44</v>
      </c>
      <c r="H2380" s="32">
        <v>45314</v>
      </c>
      <c r="I2380" s="32">
        <v>45679</v>
      </c>
      <c r="J2380" s="34">
        <v>424800</v>
      </c>
      <c r="K2380" s="34">
        <f t="shared" si="632"/>
        <v>76464</v>
      </c>
      <c r="L2380" s="34">
        <f t="shared" si="633"/>
        <v>501264</v>
      </c>
      <c r="M2380" s="17">
        <f t="shared" ref="M2380:M2382" si="644">L2380*0.2</f>
        <v>100252.8</v>
      </c>
      <c r="N2380" s="17" t="s">
        <v>39</v>
      </c>
      <c r="O2380" s="35" t="s">
        <v>49</v>
      </c>
      <c r="P2380" s="36" t="str">
        <f t="shared" si="634"/>
        <v>Old Client</v>
      </c>
      <c r="Q2380" s="39" t="str">
        <f t="shared" si="4"/>
        <v>Yes</v>
      </c>
      <c r="R2380" s="40" t="str">
        <f t="shared" si="5"/>
        <v>Cross-Sold</v>
      </c>
    </row>
    <row r="2381" ht="14.25" customHeight="1" spans="1:18">
      <c r="A2381" s="30" t="s">
        <v>2355</v>
      </c>
      <c r="B2381" s="17">
        <v>1387</v>
      </c>
      <c r="C2381" s="17" t="s">
        <v>57</v>
      </c>
      <c r="D2381" s="17" t="s">
        <v>36</v>
      </c>
      <c r="E2381" s="17" t="s">
        <v>37</v>
      </c>
      <c r="F2381" s="31" t="str">
        <f>VLOOKUP(G2381,'Policy Type'!$A:$B,2,FALSE)</f>
        <v>Liability</v>
      </c>
      <c r="G2381" s="17" t="s">
        <v>38</v>
      </c>
      <c r="H2381" s="32">
        <v>45314</v>
      </c>
      <c r="I2381" s="32">
        <v>45373</v>
      </c>
      <c r="J2381" s="34">
        <v>118600</v>
      </c>
      <c r="K2381" s="34">
        <f t="shared" si="632"/>
        <v>21348</v>
      </c>
      <c r="L2381" s="34">
        <f t="shared" si="633"/>
        <v>139948</v>
      </c>
      <c r="M2381" s="17">
        <f t="shared" si="644"/>
        <v>27989.6</v>
      </c>
      <c r="N2381" s="17" t="s">
        <v>39</v>
      </c>
      <c r="O2381" s="35" t="s">
        <v>49</v>
      </c>
      <c r="P2381" s="36" t="str">
        <f t="shared" si="634"/>
        <v>Old Client</v>
      </c>
      <c r="Q2381" s="39" t="str">
        <f t="shared" si="4"/>
        <v>Yes</v>
      </c>
      <c r="R2381" s="40" t="str">
        <f t="shared" si="5"/>
        <v/>
      </c>
    </row>
    <row r="2382" ht="14.25" customHeight="1" spans="1:18">
      <c r="A2382" s="30" t="s">
        <v>2356</v>
      </c>
      <c r="B2382" s="17">
        <v>1387</v>
      </c>
      <c r="C2382" s="17" t="s">
        <v>35</v>
      </c>
      <c r="D2382" s="17" t="s">
        <v>36</v>
      </c>
      <c r="E2382" s="17" t="s">
        <v>780</v>
      </c>
      <c r="F2382" s="31" t="str">
        <f>VLOOKUP(G2382,'Policy Type'!$A:$B,2,FALSE)</f>
        <v>Liability</v>
      </c>
      <c r="G2382" s="17" t="s">
        <v>38</v>
      </c>
      <c r="H2382" s="32">
        <v>45314</v>
      </c>
      <c r="I2382" s="32">
        <v>45344</v>
      </c>
      <c r="J2382" s="34">
        <v>60500</v>
      </c>
      <c r="K2382" s="34">
        <f t="shared" si="632"/>
        <v>10890</v>
      </c>
      <c r="L2382" s="34">
        <f t="shared" si="633"/>
        <v>71390</v>
      </c>
      <c r="M2382" s="17">
        <f t="shared" si="644"/>
        <v>14278</v>
      </c>
      <c r="N2382" s="17" t="s">
        <v>39</v>
      </c>
      <c r="O2382" s="35" t="s">
        <v>49</v>
      </c>
      <c r="P2382" s="36" t="str">
        <f t="shared" si="634"/>
        <v>Old Client</v>
      </c>
      <c r="Q2382" s="39" t="str">
        <f t="shared" si="4"/>
        <v>Yes</v>
      </c>
      <c r="R2382" s="40" t="str">
        <f t="shared" si="5"/>
        <v/>
      </c>
    </row>
    <row r="2383" ht="14.25" customHeight="1" spans="1:18">
      <c r="A2383" s="30" t="s">
        <v>2357</v>
      </c>
      <c r="B2383" s="17">
        <v>1030</v>
      </c>
      <c r="C2383" s="17" t="s">
        <v>46</v>
      </c>
      <c r="D2383" s="17" t="s">
        <v>47</v>
      </c>
      <c r="E2383" s="17" t="s">
        <v>37</v>
      </c>
      <c r="F2383" s="31" t="str">
        <f>VLOOKUP(G2383,'Policy Type'!$A:$B,2,FALSE)</f>
        <v>Liability</v>
      </c>
      <c r="G2383" s="17" t="s">
        <v>38</v>
      </c>
      <c r="H2383" s="32">
        <v>45314</v>
      </c>
      <c r="I2383" s="32">
        <v>45344</v>
      </c>
      <c r="J2383" s="34">
        <v>38600</v>
      </c>
      <c r="K2383" s="34">
        <f t="shared" si="632"/>
        <v>6948</v>
      </c>
      <c r="L2383" s="34">
        <f t="shared" si="633"/>
        <v>45548</v>
      </c>
      <c r="M2383" s="17">
        <f>L2383*0.05</f>
        <v>2277.4</v>
      </c>
      <c r="N2383" s="17" t="s">
        <v>39</v>
      </c>
      <c r="O2383" s="35" t="s">
        <v>49</v>
      </c>
      <c r="P2383" s="36" t="str">
        <f t="shared" si="634"/>
        <v>Old Client</v>
      </c>
      <c r="Q2383" s="39" t="str">
        <f t="shared" si="4"/>
        <v>Yes</v>
      </c>
      <c r="R2383" s="40" t="str">
        <f t="shared" si="5"/>
        <v/>
      </c>
    </row>
    <row r="2384" ht="14.25" customHeight="1" spans="1:18">
      <c r="A2384" s="30" t="s">
        <v>2358</v>
      </c>
      <c r="B2384" s="17">
        <v>1617</v>
      </c>
      <c r="C2384" s="17" t="s">
        <v>57</v>
      </c>
      <c r="D2384" s="17" t="s">
        <v>36</v>
      </c>
      <c r="E2384" s="17" t="s">
        <v>37</v>
      </c>
      <c r="F2384" s="31" t="str">
        <f>VLOOKUP(G2384,'Policy Type'!$A:$B,2,FALSE)</f>
        <v>Liability</v>
      </c>
      <c r="G2384" s="17" t="s">
        <v>38</v>
      </c>
      <c r="H2384" s="32">
        <v>45317</v>
      </c>
      <c r="I2384" s="32">
        <v>45682</v>
      </c>
      <c r="J2384" s="34">
        <v>83100</v>
      </c>
      <c r="K2384" s="34">
        <f t="shared" si="632"/>
        <v>14958</v>
      </c>
      <c r="L2384" s="34">
        <f t="shared" si="633"/>
        <v>98058</v>
      </c>
      <c r="M2384" s="17">
        <f t="shared" ref="M2384:M2385" si="645">L2384*0.2</f>
        <v>19611.6</v>
      </c>
      <c r="N2384" s="17" t="s">
        <v>39</v>
      </c>
      <c r="O2384" s="35" t="s">
        <v>49</v>
      </c>
      <c r="P2384" s="36" t="str">
        <f t="shared" si="634"/>
        <v>New Client</v>
      </c>
      <c r="Q2384" s="39" t="str">
        <f t="shared" si="4"/>
        <v>Yes</v>
      </c>
      <c r="R2384" s="40" t="str">
        <f t="shared" si="5"/>
        <v/>
      </c>
    </row>
    <row r="2385" ht="14.25" customHeight="1" spans="1:18">
      <c r="A2385" s="30" t="s">
        <v>2359</v>
      </c>
      <c r="B2385" s="17">
        <v>1208</v>
      </c>
      <c r="C2385" s="17" t="s">
        <v>42</v>
      </c>
      <c r="D2385" s="17" t="s">
        <v>36</v>
      </c>
      <c r="E2385" s="17" t="s">
        <v>43</v>
      </c>
      <c r="F2385" s="31" t="str">
        <f>VLOOKUP(G2385,'Policy Type'!$A:$B,2,FALSE)</f>
        <v>P&amp;C</v>
      </c>
      <c r="G2385" s="17" t="s">
        <v>68</v>
      </c>
      <c r="H2385" s="32">
        <v>45316</v>
      </c>
      <c r="I2385" s="32">
        <v>45681</v>
      </c>
      <c r="J2385" s="34">
        <v>776200</v>
      </c>
      <c r="K2385" s="34">
        <f t="shared" si="632"/>
        <v>139716</v>
      </c>
      <c r="L2385" s="34">
        <f t="shared" si="633"/>
        <v>915916</v>
      </c>
      <c r="M2385" s="17">
        <f t="shared" si="645"/>
        <v>183183.2</v>
      </c>
      <c r="N2385" s="17" t="s">
        <v>52</v>
      </c>
      <c r="O2385" s="35" t="s">
        <v>53</v>
      </c>
      <c r="P2385" s="36" t="str">
        <f t="shared" si="634"/>
        <v>Old Client</v>
      </c>
      <c r="Q2385" s="39" t="str">
        <f t="shared" si="4"/>
        <v>No</v>
      </c>
      <c r="R2385" s="40" t="str">
        <f t="shared" si="5"/>
        <v/>
      </c>
    </row>
    <row r="2386" ht="14.25" customHeight="1" spans="1:18">
      <c r="A2386" s="30" t="s">
        <v>2360</v>
      </c>
      <c r="B2386" s="17">
        <v>1618</v>
      </c>
      <c r="C2386" s="17" t="s">
        <v>46</v>
      </c>
      <c r="D2386" s="17" t="s">
        <v>66</v>
      </c>
      <c r="E2386" s="17" t="s">
        <v>43</v>
      </c>
      <c r="F2386" s="31" t="str">
        <f>VLOOKUP(G2386,'Policy Type'!$A:$B,2,FALSE)</f>
        <v>Liability</v>
      </c>
      <c r="G2386" s="17" t="s">
        <v>140</v>
      </c>
      <c r="H2386" s="32">
        <v>45315</v>
      </c>
      <c r="I2386" s="32">
        <v>45680</v>
      </c>
      <c r="J2386" s="34">
        <v>5546000</v>
      </c>
      <c r="K2386" s="34">
        <f t="shared" si="632"/>
        <v>998280</v>
      </c>
      <c r="L2386" s="34">
        <f t="shared" si="633"/>
        <v>6544280</v>
      </c>
      <c r="M2386" s="17">
        <f>L2386*0.05</f>
        <v>327214</v>
      </c>
      <c r="N2386" s="17" t="s">
        <v>52</v>
      </c>
      <c r="O2386" s="35" t="s">
        <v>49</v>
      </c>
      <c r="P2386" s="36" t="str">
        <f t="shared" si="634"/>
        <v>New Client</v>
      </c>
      <c r="Q2386" s="39" t="str">
        <f t="shared" si="4"/>
        <v>Yes</v>
      </c>
      <c r="R2386" s="40" t="str">
        <f t="shared" si="5"/>
        <v/>
      </c>
    </row>
    <row r="2387" ht="14.25" customHeight="1" spans="1:18">
      <c r="A2387" s="30" t="s">
        <v>2361</v>
      </c>
      <c r="B2387" s="17">
        <v>1619</v>
      </c>
      <c r="C2387" s="17" t="s">
        <v>42</v>
      </c>
      <c r="D2387" s="17" t="s">
        <v>36</v>
      </c>
      <c r="E2387" s="17" t="s">
        <v>37</v>
      </c>
      <c r="F2387" s="31" t="str">
        <f>VLOOKUP(G2387,'Policy Type'!$A:$B,2,FALSE)</f>
        <v>P&amp;C</v>
      </c>
      <c r="G2387" s="17" t="s">
        <v>80</v>
      </c>
      <c r="H2387" s="32">
        <v>45315</v>
      </c>
      <c r="I2387" s="32">
        <v>45315</v>
      </c>
      <c r="J2387" s="34">
        <v>326000</v>
      </c>
      <c r="K2387" s="34">
        <f t="shared" si="632"/>
        <v>58680</v>
      </c>
      <c r="L2387" s="34">
        <f t="shared" si="633"/>
        <v>384680</v>
      </c>
      <c r="M2387" s="17">
        <f>L2387*0.2</f>
        <v>76936</v>
      </c>
      <c r="N2387" s="17" t="s">
        <v>39</v>
      </c>
      <c r="O2387" s="35" t="s">
        <v>49</v>
      </c>
      <c r="P2387" s="36" t="str">
        <f t="shared" si="634"/>
        <v>Old Client</v>
      </c>
      <c r="Q2387" s="39" t="str">
        <f t="shared" si="4"/>
        <v>Yes</v>
      </c>
      <c r="R2387" s="40" t="str">
        <f t="shared" si="5"/>
        <v>Cross-Sold</v>
      </c>
    </row>
    <row r="2388" ht="14.25" customHeight="1" spans="1:18">
      <c r="A2388" s="30" t="s">
        <v>2362</v>
      </c>
      <c r="B2388" s="17">
        <v>1620</v>
      </c>
      <c r="C2388" s="17" t="s">
        <v>46</v>
      </c>
      <c r="D2388" s="17" t="s">
        <v>76</v>
      </c>
      <c r="E2388" s="17" t="s">
        <v>37</v>
      </c>
      <c r="F2388" s="31" t="str">
        <f>VLOOKUP(G2388,'Policy Type'!$A:$B,2,FALSE)</f>
        <v>P&amp;C</v>
      </c>
      <c r="G2388" s="17" t="s">
        <v>80</v>
      </c>
      <c r="H2388" s="32">
        <v>45315</v>
      </c>
      <c r="I2388" s="32">
        <v>45315</v>
      </c>
      <c r="J2388" s="34">
        <v>742000</v>
      </c>
      <c r="K2388" s="34">
        <f t="shared" si="632"/>
        <v>133560</v>
      </c>
      <c r="L2388" s="34">
        <f t="shared" si="633"/>
        <v>875560</v>
      </c>
      <c r="M2388" s="17">
        <f>L2388*0.05</f>
        <v>43778</v>
      </c>
      <c r="N2388" s="17" t="s">
        <v>39</v>
      </c>
      <c r="O2388" s="35" t="s">
        <v>49</v>
      </c>
      <c r="P2388" s="36" t="str">
        <f t="shared" si="634"/>
        <v>New Client</v>
      </c>
      <c r="Q2388" s="39" t="str">
        <f t="shared" si="4"/>
        <v>No</v>
      </c>
      <c r="R2388" s="40" t="str">
        <f t="shared" si="5"/>
        <v/>
      </c>
    </row>
    <row r="2389" ht="14.25" customHeight="1" spans="1:18">
      <c r="A2389" s="30" t="s">
        <v>2363</v>
      </c>
      <c r="B2389" s="17">
        <v>69</v>
      </c>
      <c r="C2389" s="17" t="s">
        <v>57</v>
      </c>
      <c r="D2389" s="17" t="s">
        <v>36</v>
      </c>
      <c r="E2389" s="17" t="s">
        <v>37</v>
      </c>
      <c r="F2389" s="31" t="str">
        <f>VLOOKUP(G2389,'Policy Type'!$A:$B,2,FALSE)</f>
        <v>P&amp;C</v>
      </c>
      <c r="G2389" s="17" t="s">
        <v>80</v>
      </c>
      <c r="H2389" s="32">
        <v>45315</v>
      </c>
      <c r="I2389" s="32">
        <v>45315</v>
      </c>
      <c r="J2389" s="34">
        <v>106500</v>
      </c>
      <c r="K2389" s="34">
        <f t="shared" si="632"/>
        <v>19170</v>
      </c>
      <c r="L2389" s="34">
        <f t="shared" si="633"/>
        <v>125670</v>
      </c>
      <c r="M2389" s="17">
        <f>L2389*0.2</f>
        <v>25134</v>
      </c>
      <c r="N2389" s="17" t="s">
        <v>39</v>
      </c>
      <c r="O2389" s="35" t="s">
        <v>49</v>
      </c>
      <c r="P2389" s="36" t="str">
        <f t="shared" si="634"/>
        <v>Old Client</v>
      </c>
      <c r="Q2389" s="39" t="str">
        <f t="shared" si="4"/>
        <v>Yes</v>
      </c>
      <c r="R2389" s="40" t="str">
        <f t="shared" si="5"/>
        <v>Cross-Sold</v>
      </c>
    </row>
    <row r="2390" ht="14.25" customHeight="1" spans="1:18">
      <c r="A2390" s="30" t="s">
        <v>2364</v>
      </c>
      <c r="B2390" s="17">
        <v>69</v>
      </c>
      <c r="C2390" s="17" t="s">
        <v>42</v>
      </c>
      <c r="D2390" s="17" t="s">
        <v>36</v>
      </c>
      <c r="E2390" s="17" t="s">
        <v>43</v>
      </c>
      <c r="F2390" s="31" t="str">
        <f>VLOOKUP(G2390,'Policy Type'!$A:$B,2,FALSE)</f>
        <v>Others</v>
      </c>
      <c r="G2390" s="17" t="s">
        <v>212</v>
      </c>
      <c r="H2390" s="32">
        <v>45315</v>
      </c>
      <c r="I2390" s="32">
        <v>45680</v>
      </c>
      <c r="J2390" s="34">
        <v>97000</v>
      </c>
      <c r="K2390" s="34">
        <f t="shared" si="632"/>
        <v>17460</v>
      </c>
      <c r="L2390" s="34">
        <f t="shared" si="633"/>
        <v>114460</v>
      </c>
      <c r="M2390" s="17">
        <f>L2390*0.15</f>
        <v>17169</v>
      </c>
      <c r="N2390" s="17" t="s">
        <v>39</v>
      </c>
      <c r="O2390" s="35" t="s">
        <v>49</v>
      </c>
      <c r="P2390" s="36" t="str">
        <f t="shared" si="634"/>
        <v>Old Client</v>
      </c>
      <c r="Q2390" s="39" t="str">
        <f t="shared" si="4"/>
        <v>Yes</v>
      </c>
      <c r="R2390" s="40" t="str">
        <f t="shared" si="5"/>
        <v>Cross-Sold</v>
      </c>
    </row>
    <row r="2391" ht="14.25" customHeight="1" spans="1:18">
      <c r="A2391" s="30" t="s">
        <v>2365</v>
      </c>
      <c r="B2391" s="17">
        <v>69</v>
      </c>
      <c r="C2391" s="17" t="s">
        <v>46</v>
      </c>
      <c r="D2391" s="17" t="s">
        <v>76</v>
      </c>
      <c r="E2391" s="17" t="s">
        <v>103</v>
      </c>
      <c r="F2391" s="31" t="str">
        <f>VLOOKUP(G2391,'Policy Type'!$A:$B,2,FALSE)</f>
        <v>Others</v>
      </c>
      <c r="G2391" s="17" t="s">
        <v>212</v>
      </c>
      <c r="H2391" s="32">
        <v>45316</v>
      </c>
      <c r="I2391" s="32">
        <v>45681</v>
      </c>
      <c r="J2391" s="34">
        <v>36050000</v>
      </c>
      <c r="K2391" s="34">
        <f t="shared" si="632"/>
        <v>6489000</v>
      </c>
      <c r="L2391" s="34">
        <f t="shared" si="633"/>
        <v>42539000</v>
      </c>
      <c r="M2391" s="17">
        <f t="shared" ref="M2391:M2394" si="646">L2391*0.05</f>
        <v>2126950</v>
      </c>
      <c r="N2391" s="17" t="s">
        <v>39</v>
      </c>
      <c r="O2391" s="35" t="s">
        <v>53</v>
      </c>
      <c r="P2391" s="36" t="str">
        <f t="shared" si="634"/>
        <v>Old Client</v>
      </c>
      <c r="Q2391" s="39" t="str">
        <f t="shared" si="4"/>
        <v>Yes</v>
      </c>
      <c r="R2391" s="40" t="str">
        <f t="shared" si="5"/>
        <v>Cross-Sold</v>
      </c>
    </row>
    <row r="2392" ht="14.25" customHeight="1" spans="1:18">
      <c r="A2392" s="30" t="s">
        <v>2366</v>
      </c>
      <c r="B2392" s="17">
        <v>1621</v>
      </c>
      <c r="C2392" s="17" t="s">
        <v>46</v>
      </c>
      <c r="D2392" s="17" t="s">
        <v>88</v>
      </c>
      <c r="E2392" s="17" t="s">
        <v>103</v>
      </c>
      <c r="F2392" s="31" t="str">
        <f>VLOOKUP(G2392,'Policy Type'!$A:$B,2,FALSE)</f>
        <v>P&amp;C</v>
      </c>
      <c r="G2392" s="17" t="s">
        <v>44</v>
      </c>
      <c r="H2392" s="32">
        <v>45316</v>
      </c>
      <c r="I2392" s="32">
        <v>45681</v>
      </c>
      <c r="J2392" s="34">
        <v>590000</v>
      </c>
      <c r="K2392" s="34">
        <f t="shared" si="632"/>
        <v>106200</v>
      </c>
      <c r="L2392" s="34">
        <f t="shared" si="633"/>
        <v>696200</v>
      </c>
      <c r="M2392" s="17">
        <f t="shared" si="646"/>
        <v>34810</v>
      </c>
      <c r="N2392" s="17" t="s">
        <v>39</v>
      </c>
      <c r="O2392" s="35" t="s">
        <v>49</v>
      </c>
      <c r="P2392" s="36" t="str">
        <f t="shared" si="634"/>
        <v>Old Client</v>
      </c>
      <c r="Q2392" s="39" t="str">
        <f t="shared" si="4"/>
        <v>Yes</v>
      </c>
      <c r="R2392" s="40" t="str">
        <f t="shared" si="5"/>
        <v>Cross-Sold</v>
      </c>
    </row>
    <row r="2393" ht="14.25" customHeight="1" spans="1:18">
      <c r="A2393" s="30" t="s">
        <v>2367</v>
      </c>
      <c r="B2393" s="17">
        <v>264</v>
      </c>
      <c r="C2393" s="17" t="s">
        <v>46</v>
      </c>
      <c r="D2393" s="17" t="s">
        <v>47</v>
      </c>
      <c r="E2393" s="17" t="s">
        <v>78</v>
      </c>
      <c r="F2393" s="31" t="str">
        <f>VLOOKUP(G2393,'Policy Type'!$A:$B,2,FALSE)</f>
        <v>Liability</v>
      </c>
      <c r="G2393" s="17" t="s">
        <v>94</v>
      </c>
      <c r="H2393" s="32">
        <v>45315</v>
      </c>
      <c r="I2393" s="32">
        <v>45680</v>
      </c>
      <c r="J2393" s="34">
        <v>118100</v>
      </c>
      <c r="K2393" s="34">
        <f t="shared" si="632"/>
        <v>21258</v>
      </c>
      <c r="L2393" s="34">
        <f t="shared" si="633"/>
        <v>139358</v>
      </c>
      <c r="M2393" s="17">
        <f t="shared" si="646"/>
        <v>6967.9</v>
      </c>
      <c r="N2393" s="17" t="s">
        <v>39</v>
      </c>
      <c r="O2393" s="35" t="s">
        <v>49</v>
      </c>
      <c r="P2393" s="36" t="str">
        <f t="shared" si="634"/>
        <v>Old Client</v>
      </c>
      <c r="Q2393" s="39" t="str">
        <f t="shared" si="4"/>
        <v>Yes</v>
      </c>
      <c r="R2393" s="40" t="str">
        <f t="shared" si="5"/>
        <v/>
      </c>
    </row>
    <row r="2394" ht="14.25" customHeight="1" spans="1:18">
      <c r="A2394" s="30" t="s">
        <v>2368</v>
      </c>
      <c r="B2394" s="17">
        <v>264</v>
      </c>
      <c r="C2394" s="17" t="s">
        <v>46</v>
      </c>
      <c r="D2394" s="17" t="s">
        <v>88</v>
      </c>
      <c r="E2394" s="17" t="s">
        <v>43</v>
      </c>
      <c r="F2394" s="31" t="str">
        <f>VLOOKUP(G2394,'Policy Type'!$A:$B,2,FALSE)</f>
        <v>P&amp;C</v>
      </c>
      <c r="G2394" s="17" t="s">
        <v>55</v>
      </c>
      <c r="H2394" s="32">
        <v>45319</v>
      </c>
      <c r="I2394" s="32">
        <v>45684</v>
      </c>
      <c r="J2394" s="34">
        <v>137470</v>
      </c>
      <c r="K2394" s="34">
        <f t="shared" si="632"/>
        <v>24744.6</v>
      </c>
      <c r="L2394" s="34">
        <f t="shared" si="633"/>
        <v>162214.6</v>
      </c>
      <c r="M2394" s="17">
        <f t="shared" si="646"/>
        <v>8110.73</v>
      </c>
      <c r="N2394" s="17" t="s">
        <v>52</v>
      </c>
      <c r="O2394" s="35" t="s">
        <v>53</v>
      </c>
      <c r="P2394" s="36" t="str">
        <f t="shared" si="634"/>
        <v>Old Client</v>
      </c>
      <c r="Q2394" s="39" t="str">
        <f t="shared" si="4"/>
        <v>Yes</v>
      </c>
      <c r="R2394" s="40" t="str">
        <f t="shared" si="5"/>
        <v>Cross-Sold</v>
      </c>
    </row>
    <row r="2395" ht="14.25" customHeight="1" spans="1:18">
      <c r="A2395" s="30" t="s">
        <v>2369</v>
      </c>
      <c r="B2395" s="17">
        <v>1621</v>
      </c>
      <c r="C2395" s="17" t="s">
        <v>57</v>
      </c>
      <c r="D2395" s="17" t="s">
        <v>36</v>
      </c>
      <c r="E2395" s="17" t="s">
        <v>780</v>
      </c>
      <c r="F2395" s="31" t="str">
        <f>VLOOKUP(G2395,'Policy Type'!$A:$B,2,FALSE)</f>
        <v>Liability</v>
      </c>
      <c r="G2395" s="17" t="s">
        <v>38</v>
      </c>
      <c r="H2395" s="32">
        <v>45315</v>
      </c>
      <c r="I2395" s="32">
        <v>45345</v>
      </c>
      <c r="J2395" s="34">
        <v>64500</v>
      </c>
      <c r="K2395" s="34">
        <f t="shared" si="632"/>
        <v>11610</v>
      </c>
      <c r="L2395" s="34">
        <f t="shared" si="633"/>
        <v>76110</v>
      </c>
      <c r="M2395" s="17">
        <f>L2395*0.2</f>
        <v>15222</v>
      </c>
      <c r="N2395" s="17" t="s">
        <v>39</v>
      </c>
      <c r="O2395" s="35" t="s">
        <v>49</v>
      </c>
      <c r="P2395" s="36" t="str">
        <f t="shared" si="634"/>
        <v>Old Client</v>
      </c>
      <c r="Q2395" s="39" t="str">
        <f t="shared" si="4"/>
        <v>Yes</v>
      </c>
      <c r="R2395" s="40" t="str">
        <f t="shared" si="5"/>
        <v/>
      </c>
    </row>
    <row r="2396" ht="14.25" customHeight="1" spans="1:18">
      <c r="A2396" s="30" t="s">
        <v>2370</v>
      </c>
      <c r="B2396" s="17">
        <v>1622</v>
      </c>
      <c r="C2396" s="17" t="s">
        <v>46</v>
      </c>
      <c r="D2396" s="17" t="s">
        <v>88</v>
      </c>
      <c r="E2396" s="17" t="s">
        <v>103</v>
      </c>
      <c r="F2396" s="31" t="str">
        <f>VLOOKUP(G2396,'Policy Type'!$A:$B,2,FALSE)</f>
        <v>P&amp;C</v>
      </c>
      <c r="G2396" s="17" t="s">
        <v>68</v>
      </c>
      <c r="H2396" s="32">
        <v>45323</v>
      </c>
      <c r="I2396" s="32">
        <v>45688</v>
      </c>
      <c r="J2396" s="34">
        <v>564394</v>
      </c>
      <c r="K2396" s="34">
        <f t="shared" si="632"/>
        <v>101590.92</v>
      </c>
      <c r="L2396" s="34">
        <f t="shared" si="633"/>
        <v>665984.92</v>
      </c>
      <c r="M2396" s="17">
        <f>L2396*0.05</f>
        <v>33299.246</v>
      </c>
      <c r="N2396" s="17" t="s">
        <v>52</v>
      </c>
      <c r="O2396" s="35" t="s">
        <v>49</v>
      </c>
      <c r="P2396" s="36" t="str">
        <f t="shared" si="634"/>
        <v>New Client</v>
      </c>
      <c r="Q2396" s="39" t="str">
        <f t="shared" si="4"/>
        <v>No</v>
      </c>
      <c r="R2396" s="40" t="str">
        <f t="shared" si="5"/>
        <v/>
      </c>
    </row>
    <row r="2397" ht="14.25" customHeight="1" spans="1:18">
      <c r="A2397" s="30" t="s">
        <v>2371</v>
      </c>
      <c r="B2397" s="17">
        <v>1623</v>
      </c>
      <c r="C2397" s="17" t="s">
        <v>57</v>
      </c>
      <c r="D2397" s="17" t="s">
        <v>36</v>
      </c>
      <c r="E2397" s="17" t="s">
        <v>78</v>
      </c>
      <c r="F2397" s="31" t="str">
        <f>VLOOKUP(G2397,'Policy Type'!$A:$B,2,FALSE)</f>
        <v>Liability</v>
      </c>
      <c r="G2397" s="17" t="s">
        <v>94</v>
      </c>
      <c r="H2397" s="32">
        <v>45315</v>
      </c>
      <c r="I2397" s="32">
        <v>45680</v>
      </c>
      <c r="J2397" s="34">
        <v>176900</v>
      </c>
      <c r="K2397" s="34">
        <f t="shared" si="632"/>
        <v>31842</v>
      </c>
      <c r="L2397" s="34">
        <f t="shared" si="633"/>
        <v>208742</v>
      </c>
      <c r="M2397" s="17">
        <f t="shared" ref="M2397:M2398" si="647">L2397*0.2</f>
        <v>41748.4</v>
      </c>
      <c r="N2397" s="17" t="s">
        <v>39</v>
      </c>
      <c r="O2397" s="35" t="s">
        <v>49</v>
      </c>
      <c r="P2397" s="36" t="str">
        <f t="shared" si="634"/>
        <v>New Client</v>
      </c>
      <c r="Q2397" s="39" t="str">
        <f t="shared" si="4"/>
        <v>Yes</v>
      </c>
      <c r="R2397" s="40" t="str">
        <f t="shared" si="5"/>
        <v/>
      </c>
    </row>
    <row r="2398" ht="14.25" customHeight="1" spans="1:18">
      <c r="A2398" s="30" t="s">
        <v>2372</v>
      </c>
      <c r="B2398" s="17">
        <v>1624</v>
      </c>
      <c r="C2398" s="17" t="s">
        <v>42</v>
      </c>
      <c r="D2398" s="17" t="s">
        <v>36</v>
      </c>
      <c r="E2398" s="17" t="s">
        <v>37</v>
      </c>
      <c r="F2398" s="31" t="str">
        <f>VLOOKUP(G2398,'Policy Type'!$A:$B,2,FALSE)</f>
        <v>Liability</v>
      </c>
      <c r="G2398" s="17" t="s">
        <v>38</v>
      </c>
      <c r="H2398" s="32">
        <v>45315</v>
      </c>
      <c r="I2398" s="32">
        <v>45680</v>
      </c>
      <c r="J2398" s="34">
        <v>224200</v>
      </c>
      <c r="K2398" s="34">
        <f t="shared" si="632"/>
        <v>40356</v>
      </c>
      <c r="L2398" s="34">
        <f t="shared" si="633"/>
        <v>264556</v>
      </c>
      <c r="M2398" s="17">
        <f t="shared" si="647"/>
        <v>52911.2</v>
      </c>
      <c r="N2398" s="17" t="s">
        <v>39</v>
      </c>
      <c r="O2398" s="35" t="s">
        <v>49</v>
      </c>
      <c r="P2398" s="36" t="str">
        <f t="shared" si="634"/>
        <v>New Client</v>
      </c>
      <c r="Q2398" s="39" t="str">
        <f t="shared" si="4"/>
        <v>Yes</v>
      </c>
      <c r="R2398" s="40" t="str">
        <f t="shared" si="5"/>
        <v/>
      </c>
    </row>
    <row r="2399" ht="14.25" customHeight="1" spans="1:18">
      <c r="A2399" s="30" t="s">
        <v>2373</v>
      </c>
      <c r="B2399" s="17">
        <v>1625</v>
      </c>
      <c r="C2399" s="17" t="s">
        <v>46</v>
      </c>
      <c r="D2399" s="17" t="s">
        <v>66</v>
      </c>
      <c r="E2399" s="17" t="s">
        <v>780</v>
      </c>
      <c r="F2399" s="31" t="str">
        <f>VLOOKUP(G2399,'Policy Type'!$A:$B,2,FALSE)</f>
        <v>Liability</v>
      </c>
      <c r="G2399" s="17" t="s">
        <v>38</v>
      </c>
      <c r="H2399" s="32">
        <v>45315</v>
      </c>
      <c r="I2399" s="32">
        <v>45496</v>
      </c>
      <c r="J2399" s="34">
        <v>445900</v>
      </c>
      <c r="K2399" s="34">
        <f t="shared" si="632"/>
        <v>80262</v>
      </c>
      <c r="L2399" s="34">
        <f t="shared" si="633"/>
        <v>526162</v>
      </c>
      <c r="M2399" s="17">
        <f t="shared" ref="M2399:M2400" si="648">L2399*0.05</f>
        <v>26308.1</v>
      </c>
      <c r="N2399" s="17" t="s">
        <v>39</v>
      </c>
      <c r="O2399" s="35" t="s">
        <v>49</v>
      </c>
      <c r="P2399" s="36" t="str">
        <f t="shared" si="634"/>
        <v>New Client</v>
      </c>
      <c r="Q2399" s="39" t="str">
        <f t="shared" si="4"/>
        <v>Yes</v>
      </c>
      <c r="R2399" s="40" t="str">
        <f t="shared" si="5"/>
        <v/>
      </c>
    </row>
    <row r="2400" ht="14.25" customHeight="1" spans="1:18">
      <c r="A2400" s="30" t="s">
        <v>2374</v>
      </c>
      <c r="B2400" s="17">
        <v>1626</v>
      </c>
      <c r="C2400" s="17" t="s">
        <v>46</v>
      </c>
      <c r="D2400" s="17" t="s">
        <v>88</v>
      </c>
      <c r="E2400" s="17" t="s">
        <v>37</v>
      </c>
      <c r="F2400" s="31" t="str">
        <f>VLOOKUP(G2400,'Policy Type'!$A:$B,2,FALSE)</f>
        <v>Liability</v>
      </c>
      <c r="G2400" s="17" t="s">
        <v>38</v>
      </c>
      <c r="H2400" s="32">
        <v>45315</v>
      </c>
      <c r="I2400" s="32">
        <v>45345</v>
      </c>
      <c r="J2400" s="34">
        <v>83900</v>
      </c>
      <c r="K2400" s="34">
        <f t="shared" si="632"/>
        <v>15102</v>
      </c>
      <c r="L2400" s="34">
        <f t="shared" si="633"/>
        <v>99002</v>
      </c>
      <c r="M2400" s="17">
        <f t="shared" si="648"/>
        <v>4950.1</v>
      </c>
      <c r="N2400" s="17" t="s">
        <v>39</v>
      </c>
      <c r="O2400" s="35" t="s">
        <v>49</v>
      </c>
      <c r="P2400" s="36" t="str">
        <f t="shared" si="634"/>
        <v>New Client</v>
      </c>
      <c r="Q2400" s="39" t="str">
        <f t="shared" si="4"/>
        <v>Yes</v>
      </c>
      <c r="R2400" s="40" t="str">
        <f t="shared" si="5"/>
        <v/>
      </c>
    </row>
    <row r="2401" ht="14.25" customHeight="1" spans="1:18">
      <c r="A2401" s="30"/>
      <c r="B2401" s="17"/>
      <c r="C2401" s="17"/>
      <c r="D2401" s="17"/>
      <c r="E2401" s="17"/>
      <c r="F2401" s="31"/>
      <c r="G2401" s="17"/>
      <c r="H2401" s="32"/>
      <c r="I2401" s="32"/>
      <c r="J2401" s="34"/>
      <c r="K2401" s="34"/>
      <c r="L2401" s="17"/>
      <c r="M2401" s="17"/>
      <c r="N2401" s="17" t="s">
        <v>39</v>
      </c>
      <c r="O2401" s="35" t="s">
        <v>277</v>
      </c>
      <c r="P2401" s="36"/>
      <c r="Q2401" s="39" t="str">
        <f t="shared" si="4"/>
        <v>No</v>
      </c>
      <c r="R2401" s="40" t="str">
        <f t="shared" si="5"/>
        <v/>
      </c>
    </row>
    <row r="2402" ht="14.25" customHeight="1" spans="1:18">
      <c r="A2402" s="30" t="s">
        <v>2375</v>
      </c>
      <c r="B2402" s="17">
        <v>1277</v>
      </c>
      <c r="C2402" s="17" t="s">
        <v>42</v>
      </c>
      <c r="D2402" s="17" t="s">
        <v>36</v>
      </c>
      <c r="E2402" s="17" t="s">
        <v>43</v>
      </c>
      <c r="F2402" s="31" t="str">
        <f>VLOOKUP(G2402,'Policy Type'!$A:$B,2,FALSE)</f>
        <v>P&amp;C</v>
      </c>
      <c r="G2402" s="17" t="s">
        <v>55</v>
      </c>
      <c r="H2402" s="32">
        <v>45301</v>
      </c>
      <c r="I2402" s="32">
        <v>45666</v>
      </c>
      <c r="J2402" s="34">
        <v>455500</v>
      </c>
      <c r="K2402" s="34">
        <f t="shared" ref="K2402:K2404" si="649">J2402*0.18</f>
        <v>81990</v>
      </c>
      <c r="L2402" s="34">
        <f t="shared" ref="L2402:L2404" si="650">J2402+K2402</f>
        <v>537490</v>
      </c>
      <c r="M2402" s="17">
        <f>L2402*0.2</f>
        <v>107498</v>
      </c>
      <c r="N2402" s="17" t="s">
        <v>52</v>
      </c>
      <c r="O2402" s="35" t="s">
        <v>49</v>
      </c>
      <c r="P2402" s="36" t="str">
        <f t="shared" ref="P2402:P2404" si="651">IF(COUNTIF(B:B,B2402)=1,"New Client","Old Client")</f>
        <v>Old Client</v>
      </c>
      <c r="Q2402" s="39" t="str">
        <f t="shared" si="4"/>
        <v>Yes</v>
      </c>
      <c r="R2402" s="40" t="str">
        <f t="shared" si="5"/>
        <v>Cross-Sold</v>
      </c>
    </row>
    <row r="2403" ht="14.25" customHeight="1" spans="1:18">
      <c r="A2403" s="30" t="s">
        <v>2376</v>
      </c>
      <c r="B2403" s="17">
        <v>933</v>
      </c>
      <c r="C2403" s="17" t="s">
        <v>46</v>
      </c>
      <c r="D2403" s="17" t="s">
        <v>47</v>
      </c>
      <c r="E2403" s="17" t="s">
        <v>43</v>
      </c>
      <c r="F2403" s="31" t="str">
        <f>VLOOKUP(G2403,'Policy Type'!$A:$B,2,FALSE)</f>
        <v>P&amp;C</v>
      </c>
      <c r="G2403" s="17" t="s">
        <v>55</v>
      </c>
      <c r="H2403" s="32">
        <v>45301</v>
      </c>
      <c r="I2403" s="32">
        <v>45666</v>
      </c>
      <c r="J2403" s="34">
        <v>456306</v>
      </c>
      <c r="K2403" s="34">
        <f t="shared" si="649"/>
        <v>82135.08</v>
      </c>
      <c r="L2403" s="34">
        <f t="shared" si="650"/>
        <v>538441.08</v>
      </c>
      <c r="M2403" s="17">
        <f>L2403*0.05</f>
        <v>26922.054</v>
      </c>
      <c r="N2403" s="17" t="s">
        <v>52</v>
      </c>
      <c r="O2403" s="35" t="s">
        <v>49</v>
      </c>
      <c r="P2403" s="36" t="str">
        <f t="shared" si="651"/>
        <v>Old Client</v>
      </c>
      <c r="Q2403" s="39" t="str">
        <f t="shared" si="4"/>
        <v>Yes</v>
      </c>
      <c r="R2403" s="40" t="str">
        <f t="shared" si="5"/>
        <v>Cross-Sold</v>
      </c>
    </row>
    <row r="2404" ht="14.25" customHeight="1" spans="1:18">
      <c r="A2404" s="30" t="s">
        <v>2377</v>
      </c>
      <c r="B2404" s="17">
        <v>1628</v>
      </c>
      <c r="C2404" s="17" t="s">
        <v>57</v>
      </c>
      <c r="D2404" s="17" t="s">
        <v>36</v>
      </c>
      <c r="E2404" s="17" t="s">
        <v>780</v>
      </c>
      <c r="F2404" s="31" t="str">
        <f>VLOOKUP(G2404,'Policy Type'!$A:$B,2,FALSE)</f>
        <v>Others</v>
      </c>
      <c r="G2404" s="17" t="s">
        <v>212</v>
      </c>
      <c r="H2404" s="32">
        <v>45303</v>
      </c>
      <c r="I2404" s="32">
        <v>45668</v>
      </c>
      <c r="J2404" s="34">
        <v>67600</v>
      </c>
      <c r="K2404" s="34">
        <f t="shared" si="649"/>
        <v>12168</v>
      </c>
      <c r="L2404" s="34">
        <f t="shared" si="650"/>
        <v>79768</v>
      </c>
      <c r="M2404" s="17">
        <f>L2404*0.15</f>
        <v>11965.2</v>
      </c>
      <c r="N2404" s="17" t="s">
        <v>39</v>
      </c>
      <c r="O2404" s="35" t="s">
        <v>49</v>
      </c>
      <c r="P2404" s="36" t="str">
        <f t="shared" si="651"/>
        <v>New Client</v>
      </c>
      <c r="Q2404" s="39" t="str">
        <f t="shared" si="4"/>
        <v>No</v>
      </c>
      <c r="R2404" s="40" t="str">
        <f t="shared" si="5"/>
        <v/>
      </c>
    </row>
    <row r="2405" ht="14.25" customHeight="1" spans="1:18">
      <c r="A2405" s="30"/>
      <c r="B2405" s="17"/>
      <c r="C2405" s="17"/>
      <c r="D2405" s="17"/>
      <c r="E2405" s="17"/>
      <c r="F2405" s="31"/>
      <c r="G2405" s="17"/>
      <c r="H2405" s="32"/>
      <c r="I2405" s="32"/>
      <c r="J2405" s="34"/>
      <c r="K2405" s="34"/>
      <c r="L2405" s="17"/>
      <c r="M2405" s="17"/>
      <c r="N2405" s="17" t="s">
        <v>39</v>
      </c>
      <c r="O2405" s="35" t="s">
        <v>277</v>
      </c>
      <c r="P2405" s="36"/>
      <c r="Q2405" s="39" t="str">
        <f t="shared" si="4"/>
        <v>No</v>
      </c>
      <c r="R2405" s="40" t="str">
        <f t="shared" si="5"/>
        <v/>
      </c>
    </row>
    <row r="2406" ht="14.25" customHeight="1" spans="1:18">
      <c r="A2406" s="30"/>
      <c r="B2406" s="17"/>
      <c r="C2406" s="17"/>
      <c r="D2406" s="17"/>
      <c r="E2406" s="17"/>
      <c r="F2406" s="31"/>
      <c r="G2406" s="17"/>
      <c r="H2406" s="32"/>
      <c r="I2406" s="32"/>
      <c r="J2406" s="34"/>
      <c r="K2406" s="34"/>
      <c r="L2406" s="17"/>
      <c r="M2406" s="17"/>
      <c r="N2406" s="17" t="s">
        <v>39</v>
      </c>
      <c r="O2406" s="35" t="s">
        <v>277</v>
      </c>
      <c r="P2406" s="36"/>
      <c r="Q2406" s="39" t="str">
        <f t="shared" si="4"/>
        <v>No</v>
      </c>
      <c r="R2406" s="40" t="str">
        <f t="shared" si="5"/>
        <v/>
      </c>
    </row>
    <row r="2407" ht="14.25" customHeight="1" spans="1:18">
      <c r="A2407" s="30"/>
      <c r="B2407" s="17"/>
      <c r="C2407" s="17"/>
      <c r="D2407" s="17"/>
      <c r="E2407" s="17"/>
      <c r="F2407" s="31"/>
      <c r="G2407" s="17"/>
      <c r="H2407" s="32"/>
      <c r="I2407" s="32"/>
      <c r="J2407" s="34"/>
      <c r="K2407" s="34"/>
      <c r="L2407" s="17"/>
      <c r="M2407" s="17"/>
      <c r="N2407" s="17" t="s">
        <v>39</v>
      </c>
      <c r="O2407" s="35" t="s">
        <v>277</v>
      </c>
      <c r="P2407" s="36"/>
      <c r="Q2407" s="39" t="str">
        <f t="shared" si="4"/>
        <v>No</v>
      </c>
      <c r="R2407" s="40" t="str">
        <f t="shared" si="5"/>
        <v/>
      </c>
    </row>
    <row r="2408" ht="14.25" customHeight="1" spans="1:18">
      <c r="A2408" s="30" t="s">
        <v>2378</v>
      </c>
      <c r="B2408" s="17">
        <v>70</v>
      </c>
      <c r="C2408" s="17" t="s">
        <v>46</v>
      </c>
      <c r="D2408" s="17" t="s">
        <v>76</v>
      </c>
      <c r="E2408" s="17" t="s">
        <v>84</v>
      </c>
      <c r="F2408" s="31" t="str">
        <f>VLOOKUP(G2408,'Policy Type'!$A:$B,2,FALSE)</f>
        <v>Liability</v>
      </c>
      <c r="G2408" s="17" t="s">
        <v>86</v>
      </c>
      <c r="H2408" s="32">
        <v>45306</v>
      </c>
      <c r="I2408" s="32">
        <v>45671</v>
      </c>
      <c r="J2408" s="34">
        <v>1873300</v>
      </c>
      <c r="K2408" s="34">
        <f t="shared" ref="K2408:K2410" si="652">J2408*0.18</f>
        <v>337194</v>
      </c>
      <c r="L2408" s="34">
        <f t="shared" ref="L2408:L2410" si="653">J2408+K2408</f>
        <v>2210494</v>
      </c>
      <c r="M2408" s="17">
        <f t="shared" ref="M2408:M2410" si="654">L2408*0.05</f>
        <v>110524.7</v>
      </c>
      <c r="N2408" s="17" t="s">
        <v>39</v>
      </c>
      <c r="O2408" s="35" t="s">
        <v>49</v>
      </c>
      <c r="P2408" s="36" t="str">
        <f t="shared" ref="P2408:P2410" si="655">IF(COUNTIF(B:B,B2408)=1,"New Client","Old Client")</f>
        <v>Old Client</v>
      </c>
      <c r="Q2408" s="39" t="str">
        <f t="shared" si="4"/>
        <v>Yes</v>
      </c>
      <c r="R2408" s="40" t="str">
        <f t="shared" si="5"/>
        <v/>
      </c>
    </row>
    <row r="2409" ht="14.25" customHeight="1" spans="1:18">
      <c r="A2409" s="30" t="s">
        <v>2379</v>
      </c>
      <c r="B2409" s="17">
        <v>481</v>
      </c>
      <c r="C2409" s="17" t="s">
        <v>46</v>
      </c>
      <c r="D2409" s="17" t="s">
        <v>66</v>
      </c>
      <c r="E2409" s="17" t="s">
        <v>43</v>
      </c>
      <c r="F2409" s="31" t="str">
        <f>VLOOKUP(G2409,'Policy Type'!$A:$B,2,FALSE)</f>
        <v>Liability</v>
      </c>
      <c r="G2409" s="17" t="s">
        <v>58</v>
      </c>
      <c r="H2409" s="32">
        <v>45312</v>
      </c>
      <c r="I2409" s="32">
        <v>45677</v>
      </c>
      <c r="J2409" s="34">
        <v>1375000</v>
      </c>
      <c r="K2409" s="34">
        <f t="shared" si="652"/>
        <v>247500</v>
      </c>
      <c r="L2409" s="34">
        <f t="shared" si="653"/>
        <v>1622500</v>
      </c>
      <c r="M2409" s="17">
        <f t="shared" si="654"/>
        <v>81125</v>
      </c>
      <c r="N2409" s="17" t="s">
        <v>39</v>
      </c>
      <c r="O2409" s="35" t="s">
        <v>53</v>
      </c>
      <c r="P2409" s="36" t="str">
        <f t="shared" si="655"/>
        <v>Old Client</v>
      </c>
      <c r="Q2409" s="39" t="str">
        <f t="shared" si="4"/>
        <v>Yes</v>
      </c>
      <c r="R2409" s="40" t="str">
        <f t="shared" si="5"/>
        <v/>
      </c>
    </row>
    <row r="2410" ht="14.25" customHeight="1" spans="1:18">
      <c r="A2410" s="30" t="s">
        <v>2380</v>
      </c>
      <c r="B2410" s="17">
        <v>1631</v>
      </c>
      <c r="C2410" s="17" t="s">
        <v>46</v>
      </c>
      <c r="D2410" s="17" t="s">
        <v>66</v>
      </c>
      <c r="E2410" s="17" t="s">
        <v>84</v>
      </c>
      <c r="F2410" s="31" t="str">
        <f>VLOOKUP(G2410,'Policy Type'!$A:$B,2,FALSE)</f>
        <v>Others</v>
      </c>
      <c r="G2410" s="17" t="s">
        <v>212</v>
      </c>
      <c r="H2410" s="32">
        <v>45308</v>
      </c>
      <c r="I2410" s="32">
        <v>45673</v>
      </c>
      <c r="J2410" s="34">
        <v>184100</v>
      </c>
      <c r="K2410" s="34">
        <f t="shared" si="652"/>
        <v>33138</v>
      </c>
      <c r="L2410" s="34">
        <f t="shared" si="653"/>
        <v>217238</v>
      </c>
      <c r="M2410" s="17">
        <f t="shared" si="654"/>
        <v>10861.9</v>
      </c>
      <c r="N2410" s="17" t="s">
        <v>39</v>
      </c>
      <c r="O2410" s="35" t="s">
        <v>49</v>
      </c>
      <c r="P2410" s="36" t="str">
        <f t="shared" si="655"/>
        <v>New Client</v>
      </c>
      <c r="Q2410" s="39" t="str">
        <f t="shared" si="4"/>
        <v>No</v>
      </c>
      <c r="R2410" s="40" t="str">
        <f t="shared" si="5"/>
        <v/>
      </c>
    </row>
    <row r="2411" ht="14.25" customHeight="1" spans="1:18">
      <c r="A2411" s="30"/>
      <c r="B2411" s="17"/>
      <c r="C2411" s="17"/>
      <c r="D2411" s="17"/>
      <c r="E2411" s="17"/>
      <c r="F2411" s="31"/>
      <c r="G2411" s="17"/>
      <c r="H2411" s="32"/>
      <c r="I2411" s="32"/>
      <c r="J2411" s="34"/>
      <c r="K2411" s="34"/>
      <c r="L2411" s="17"/>
      <c r="M2411" s="17"/>
      <c r="N2411" s="17" t="s">
        <v>39</v>
      </c>
      <c r="O2411" s="35" t="s">
        <v>277</v>
      </c>
      <c r="P2411" s="36"/>
      <c r="Q2411" s="39" t="str">
        <f t="shared" si="4"/>
        <v>No</v>
      </c>
      <c r="R2411" s="40" t="str">
        <f t="shared" si="5"/>
        <v/>
      </c>
    </row>
    <row r="2412" ht="14.25" customHeight="1" spans="1:18">
      <c r="A2412" s="30" t="s">
        <v>2381</v>
      </c>
      <c r="B2412" s="17">
        <v>1633</v>
      </c>
      <c r="C2412" s="17" t="s">
        <v>57</v>
      </c>
      <c r="D2412" s="17" t="s">
        <v>36</v>
      </c>
      <c r="E2412" s="17" t="s">
        <v>780</v>
      </c>
      <c r="F2412" s="31" t="str">
        <f>VLOOKUP(G2412,'Policy Type'!$A:$B,2,FALSE)</f>
        <v>Liability</v>
      </c>
      <c r="G2412" s="17" t="s">
        <v>38</v>
      </c>
      <c r="H2412" s="32">
        <v>45309</v>
      </c>
      <c r="I2412" s="32">
        <v>45490</v>
      </c>
      <c r="J2412" s="34">
        <v>81000</v>
      </c>
      <c r="K2412" s="34">
        <f>J2412*0.18</f>
        <v>14580</v>
      </c>
      <c r="L2412" s="34">
        <f>J2412+K2412</f>
        <v>95580</v>
      </c>
      <c r="M2412" s="17">
        <f>L2412*0.2</f>
        <v>19116</v>
      </c>
      <c r="N2412" s="17" t="s">
        <v>39</v>
      </c>
      <c r="O2412" s="35" t="s">
        <v>49</v>
      </c>
      <c r="P2412" s="36" t="str">
        <f>IF(COUNTIF(B:B,B2412)=1,"New Client","Old Client")</f>
        <v>New Client</v>
      </c>
      <c r="Q2412" s="39" t="str">
        <f t="shared" si="4"/>
        <v>Yes</v>
      </c>
      <c r="R2412" s="40" t="str">
        <f t="shared" si="5"/>
        <v/>
      </c>
    </row>
    <row r="2413" ht="14.25" customHeight="1" spans="1:18">
      <c r="A2413" s="30"/>
      <c r="B2413" s="17"/>
      <c r="C2413" s="17"/>
      <c r="D2413" s="17"/>
      <c r="E2413" s="17"/>
      <c r="F2413" s="31"/>
      <c r="G2413" s="17"/>
      <c r="H2413" s="32"/>
      <c r="I2413" s="32"/>
      <c r="J2413" s="34"/>
      <c r="K2413" s="34"/>
      <c r="L2413" s="17"/>
      <c r="M2413" s="17"/>
      <c r="N2413" s="17" t="s">
        <v>39</v>
      </c>
      <c r="O2413" s="35" t="s">
        <v>277</v>
      </c>
      <c r="P2413" s="36"/>
      <c r="Q2413" s="39" t="str">
        <f t="shared" si="4"/>
        <v>No</v>
      </c>
      <c r="R2413" s="40" t="str">
        <f t="shared" si="5"/>
        <v/>
      </c>
    </row>
    <row r="2414" ht="14.25" customHeight="1" spans="1:18">
      <c r="A2414" s="30" t="s">
        <v>2382</v>
      </c>
      <c r="B2414" s="17">
        <v>1634</v>
      </c>
      <c r="C2414" s="17" t="s">
        <v>42</v>
      </c>
      <c r="D2414" s="17" t="s">
        <v>36</v>
      </c>
      <c r="E2414" s="17" t="s">
        <v>78</v>
      </c>
      <c r="F2414" s="31" t="str">
        <f>VLOOKUP(G2414,'Policy Type'!$A:$B,2,FALSE)</f>
        <v>Liability</v>
      </c>
      <c r="G2414" s="17" t="s">
        <v>38</v>
      </c>
      <c r="H2414" s="32">
        <v>45296</v>
      </c>
      <c r="I2414" s="32">
        <v>45477</v>
      </c>
      <c r="J2414" s="34">
        <v>717000</v>
      </c>
      <c r="K2414" s="34">
        <f t="shared" ref="K2414:K2417" si="656">J2414*0.18</f>
        <v>129060</v>
      </c>
      <c r="L2414" s="34">
        <f t="shared" ref="L2414:L2417" si="657">J2414+K2414</f>
        <v>846060</v>
      </c>
      <c r="M2414" s="17">
        <f>L2414*0.2</f>
        <v>169212</v>
      </c>
      <c r="N2414" s="17" t="s">
        <v>39</v>
      </c>
      <c r="O2414" s="35" t="s">
        <v>49</v>
      </c>
      <c r="P2414" s="36" t="str">
        <f t="shared" ref="P2414:P2417" si="658">IF(COUNTIF(B:B,B2414)=1,"New Client","Old Client")</f>
        <v>New Client</v>
      </c>
      <c r="Q2414" s="39" t="str">
        <f t="shared" si="4"/>
        <v>Yes</v>
      </c>
      <c r="R2414" s="40" t="str">
        <f t="shared" si="5"/>
        <v/>
      </c>
    </row>
    <row r="2415" ht="14.25" customHeight="1" spans="1:18">
      <c r="A2415" s="30" t="s">
        <v>2383</v>
      </c>
      <c r="B2415" s="17">
        <v>860</v>
      </c>
      <c r="C2415" s="17" t="s">
        <v>42</v>
      </c>
      <c r="D2415" s="17" t="s">
        <v>36</v>
      </c>
      <c r="E2415" s="17" t="s">
        <v>132</v>
      </c>
      <c r="F2415" s="31" t="str">
        <f>VLOOKUP(G2415,'Policy Type'!$A:$B,2,FALSE)</f>
        <v>Others</v>
      </c>
      <c r="G2415" s="17" t="s">
        <v>111</v>
      </c>
      <c r="H2415" s="32">
        <v>45298</v>
      </c>
      <c r="I2415" s="32">
        <v>45304</v>
      </c>
      <c r="J2415" s="34">
        <v>67600</v>
      </c>
      <c r="K2415" s="34">
        <f t="shared" si="656"/>
        <v>12168</v>
      </c>
      <c r="L2415" s="34">
        <f t="shared" si="657"/>
        <v>79768</v>
      </c>
      <c r="M2415" s="17">
        <f>L2415*0.15</f>
        <v>11965.2</v>
      </c>
      <c r="N2415" s="17" t="s">
        <v>52</v>
      </c>
      <c r="O2415" s="35" t="s">
        <v>49</v>
      </c>
      <c r="P2415" s="36" t="str">
        <f t="shared" si="658"/>
        <v>Old Client</v>
      </c>
      <c r="Q2415" s="39" t="str">
        <f t="shared" si="4"/>
        <v>Yes</v>
      </c>
      <c r="R2415" s="40" t="str">
        <f t="shared" si="5"/>
        <v>Cross-Sold</v>
      </c>
    </row>
    <row r="2416" ht="14.25" customHeight="1" spans="1:18">
      <c r="A2416" s="30" t="s">
        <v>2384</v>
      </c>
      <c r="B2416" s="17">
        <v>1635</v>
      </c>
      <c r="C2416" s="17" t="s">
        <v>57</v>
      </c>
      <c r="D2416" s="17" t="s">
        <v>36</v>
      </c>
      <c r="E2416" s="17" t="s">
        <v>78</v>
      </c>
      <c r="F2416" s="31" t="str">
        <f>VLOOKUP(G2416,'Policy Type'!$A:$B,2,FALSE)</f>
        <v>P&amp;C</v>
      </c>
      <c r="G2416" s="17" t="s">
        <v>80</v>
      </c>
      <c r="H2416" s="32">
        <v>45296</v>
      </c>
      <c r="I2416" s="32">
        <v>45296</v>
      </c>
      <c r="J2416" s="34">
        <v>347200</v>
      </c>
      <c r="K2416" s="34">
        <f t="shared" si="656"/>
        <v>62496</v>
      </c>
      <c r="L2416" s="34">
        <f t="shared" si="657"/>
        <v>409696</v>
      </c>
      <c r="M2416" s="17">
        <f>L2416*0.2</f>
        <v>81939.2</v>
      </c>
      <c r="N2416" s="17" t="s">
        <v>39</v>
      </c>
      <c r="O2416" s="35" t="s">
        <v>49</v>
      </c>
      <c r="P2416" s="36" t="str">
        <f t="shared" si="658"/>
        <v>New Client</v>
      </c>
      <c r="Q2416" s="39" t="str">
        <f t="shared" si="4"/>
        <v>No</v>
      </c>
      <c r="R2416" s="40" t="str">
        <f t="shared" si="5"/>
        <v/>
      </c>
    </row>
    <row r="2417" ht="14.25" customHeight="1" spans="1:18">
      <c r="A2417" s="30" t="s">
        <v>2385</v>
      </c>
      <c r="B2417" s="17">
        <v>1636</v>
      </c>
      <c r="C2417" s="17" t="s">
        <v>46</v>
      </c>
      <c r="D2417" s="17" t="s">
        <v>76</v>
      </c>
      <c r="E2417" s="17" t="s">
        <v>84</v>
      </c>
      <c r="F2417" s="31" t="str">
        <f>VLOOKUP(G2417,'Policy Type'!$A:$B,2,FALSE)</f>
        <v>Liability</v>
      </c>
      <c r="G2417" s="17" t="s">
        <v>58</v>
      </c>
      <c r="H2417" s="32">
        <v>45298</v>
      </c>
      <c r="I2417" s="32">
        <v>45663</v>
      </c>
      <c r="J2417" s="34">
        <v>4130000</v>
      </c>
      <c r="K2417" s="34">
        <f t="shared" si="656"/>
        <v>743400</v>
      </c>
      <c r="L2417" s="34">
        <f t="shared" si="657"/>
        <v>4873400</v>
      </c>
      <c r="M2417" s="17">
        <f>L2417*0.05</f>
        <v>243670</v>
      </c>
      <c r="N2417" s="17" t="s">
        <v>39</v>
      </c>
      <c r="O2417" s="35" t="s">
        <v>40</v>
      </c>
      <c r="P2417" s="36" t="str">
        <f t="shared" si="658"/>
        <v>New Client</v>
      </c>
      <c r="Q2417" s="39" t="str">
        <f t="shared" si="4"/>
        <v>Yes</v>
      </c>
      <c r="R2417" s="40" t="str">
        <f t="shared" si="5"/>
        <v/>
      </c>
    </row>
    <row r="2418" ht="14.25" customHeight="1" spans="1:18">
      <c r="A2418" s="30"/>
      <c r="B2418" s="17"/>
      <c r="C2418" s="17"/>
      <c r="D2418" s="17"/>
      <c r="E2418" s="17"/>
      <c r="F2418" s="31"/>
      <c r="G2418" s="17"/>
      <c r="H2418" s="32"/>
      <c r="I2418" s="32"/>
      <c r="J2418" s="34"/>
      <c r="K2418" s="34"/>
      <c r="L2418" s="17"/>
      <c r="M2418" s="17"/>
      <c r="N2418" s="17" t="s">
        <v>39</v>
      </c>
      <c r="O2418" s="35" t="s">
        <v>277</v>
      </c>
      <c r="P2418" s="36"/>
      <c r="Q2418" s="39" t="str">
        <f t="shared" si="4"/>
        <v>No</v>
      </c>
      <c r="R2418" s="40" t="str">
        <f t="shared" si="5"/>
        <v/>
      </c>
    </row>
    <row r="2419" ht="14.25" customHeight="1" spans="1:18">
      <c r="A2419" s="30"/>
      <c r="B2419" s="17"/>
      <c r="C2419" s="17"/>
      <c r="D2419" s="17"/>
      <c r="E2419" s="17"/>
      <c r="F2419" s="31"/>
      <c r="G2419" s="17"/>
      <c r="H2419" s="32"/>
      <c r="I2419" s="32"/>
      <c r="J2419" s="34"/>
      <c r="K2419" s="34"/>
      <c r="L2419" s="17"/>
      <c r="M2419" s="17"/>
      <c r="N2419" s="17" t="s">
        <v>39</v>
      </c>
      <c r="O2419" s="35" t="s">
        <v>277</v>
      </c>
      <c r="P2419" s="36"/>
      <c r="Q2419" s="39" t="str">
        <f t="shared" si="4"/>
        <v>No</v>
      </c>
      <c r="R2419" s="40" t="str">
        <f t="shared" si="5"/>
        <v/>
      </c>
    </row>
    <row r="2420" ht="14.25" customHeight="1" spans="1:18">
      <c r="A2420" s="30"/>
      <c r="B2420" s="17"/>
      <c r="C2420" s="17"/>
      <c r="D2420" s="17"/>
      <c r="E2420" s="17"/>
      <c r="F2420" s="31"/>
      <c r="G2420" s="17"/>
      <c r="H2420" s="32"/>
      <c r="I2420" s="32"/>
      <c r="J2420" s="34"/>
      <c r="K2420" s="34"/>
      <c r="L2420" s="17"/>
      <c r="M2420" s="17"/>
      <c r="N2420" s="17" t="s">
        <v>39</v>
      </c>
      <c r="O2420" s="35" t="s">
        <v>277</v>
      </c>
      <c r="P2420" s="36"/>
      <c r="Q2420" s="39" t="str">
        <f t="shared" si="4"/>
        <v>No</v>
      </c>
      <c r="R2420" s="40" t="str">
        <f t="shared" si="5"/>
        <v/>
      </c>
    </row>
    <row r="2421" ht="14.25" customHeight="1" spans="1:18">
      <c r="A2421" s="30" t="s">
        <v>2386</v>
      </c>
      <c r="B2421" s="17">
        <v>69</v>
      </c>
      <c r="C2421" s="17" t="s">
        <v>46</v>
      </c>
      <c r="D2421" s="17" t="s">
        <v>88</v>
      </c>
      <c r="E2421" s="17" t="s">
        <v>43</v>
      </c>
      <c r="F2421" s="31" t="str">
        <f>VLOOKUP(G2421,'Policy Type'!$A:$B,2,FALSE)</f>
        <v>Others</v>
      </c>
      <c r="G2421" s="17" t="s">
        <v>212</v>
      </c>
      <c r="H2421" s="32">
        <v>45311</v>
      </c>
      <c r="I2421" s="32">
        <v>45676</v>
      </c>
      <c r="J2421" s="34">
        <v>372500</v>
      </c>
      <c r="K2421" s="34">
        <f t="shared" ref="K2421:K2423" si="659">J2421*0.18</f>
        <v>67050</v>
      </c>
      <c r="L2421" s="34">
        <f t="shared" ref="L2421:L2423" si="660">J2421+K2421</f>
        <v>439550</v>
      </c>
      <c r="M2421" s="17">
        <f>L2421*0.05</f>
        <v>21977.5</v>
      </c>
      <c r="N2421" s="17" t="s">
        <v>39</v>
      </c>
      <c r="O2421" s="35" t="s">
        <v>49</v>
      </c>
      <c r="P2421" s="36" t="str">
        <f t="shared" ref="P2421:P2423" si="661">IF(COUNTIF(B:B,B2421)=1,"New Client","Old Client")</f>
        <v>Old Client</v>
      </c>
      <c r="Q2421" s="39" t="str">
        <f t="shared" si="4"/>
        <v>Yes</v>
      </c>
      <c r="R2421" s="40" t="str">
        <f t="shared" si="5"/>
        <v>Cross-Sold</v>
      </c>
    </row>
    <row r="2422" ht="14.25" customHeight="1" spans="1:18">
      <c r="A2422" s="30" t="s">
        <v>2387</v>
      </c>
      <c r="B2422" s="17">
        <v>134</v>
      </c>
      <c r="C2422" s="17" t="s">
        <v>35</v>
      </c>
      <c r="D2422" s="17" t="s">
        <v>36</v>
      </c>
      <c r="E2422" s="17" t="s">
        <v>43</v>
      </c>
      <c r="F2422" s="31" t="str">
        <f>VLOOKUP(G2422,'Policy Type'!$A:$B,2,FALSE)</f>
        <v>P&amp;C</v>
      </c>
      <c r="G2422" s="17" t="s">
        <v>44</v>
      </c>
      <c r="H2422" s="32">
        <v>45311</v>
      </c>
      <c r="I2422" s="32">
        <v>45676</v>
      </c>
      <c r="J2422" s="34">
        <v>28000</v>
      </c>
      <c r="K2422" s="34">
        <f t="shared" si="659"/>
        <v>5040</v>
      </c>
      <c r="L2422" s="34">
        <f t="shared" si="660"/>
        <v>33040</v>
      </c>
      <c r="M2422" s="17">
        <f>L2422*0.2</f>
        <v>6608</v>
      </c>
      <c r="N2422" s="17" t="s">
        <v>39</v>
      </c>
      <c r="O2422" s="35" t="s">
        <v>49</v>
      </c>
      <c r="P2422" s="36" t="str">
        <f t="shared" si="661"/>
        <v>Old Client</v>
      </c>
      <c r="Q2422" s="39" t="str">
        <f t="shared" si="4"/>
        <v>Yes</v>
      </c>
      <c r="R2422" s="40" t="str">
        <f t="shared" si="5"/>
        <v>Cross-Sold</v>
      </c>
    </row>
    <row r="2423" ht="14.25" customHeight="1" spans="1:18">
      <c r="A2423" s="30" t="s">
        <v>2388</v>
      </c>
      <c r="B2423" s="17">
        <v>1638</v>
      </c>
      <c r="C2423" s="17" t="s">
        <v>46</v>
      </c>
      <c r="D2423" s="17" t="s">
        <v>66</v>
      </c>
      <c r="E2423" s="17" t="s">
        <v>60</v>
      </c>
      <c r="F2423" s="31" t="str">
        <f>VLOOKUP(G2423,'Policy Type'!$A:$B,2,FALSE)</f>
        <v>Others</v>
      </c>
      <c r="G2423" s="17" t="s">
        <v>116</v>
      </c>
      <c r="H2423" s="32">
        <v>45310</v>
      </c>
      <c r="I2423" s="32">
        <v>45400</v>
      </c>
      <c r="J2423" s="34">
        <v>2453300</v>
      </c>
      <c r="K2423" s="34">
        <f t="shared" si="659"/>
        <v>441594</v>
      </c>
      <c r="L2423" s="34">
        <f t="shared" si="660"/>
        <v>2894894</v>
      </c>
      <c r="M2423" s="17">
        <f>L2423*0.05</f>
        <v>144744.7</v>
      </c>
      <c r="N2423" s="17" t="s">
        <v>39</v>
      </c>
      <c r="O2423" s="35" t="s">
        <v>49</v>
      </c>
      <c r="P2423" s="36" t="str">
        <f t="shared" si="661"/>
        <v>New Client</v>
      </c>
      <c r="Q2423" s="39" t="str">
        <f t="shared" si="4"/>
        <v>No</v>
      </c>
      <c r="R2423" s="40" t="str">
        <f t="shared" si="5"/>
        <v/>
      </c>
    </row>
    <row r="2424" ht="14.25" customHeight="1" spans="1:18">
      <c r="A2424" s="30"/>
      <c r="B2424" s="17"/>
      <c r="C2424" s="17"/>
      <c r="D2424" s="17"/>
      <c r="E2424" s="17"/>
      <c r="F2424" s="31"/>
      <c r="G2424" s="17"/>
      <c r="H2424" s="32"/>
      <c r="I2424" s="32"/>
      <c r="J2424" s="34"/>
      <c r="K2424" s="34"/>
      <c r="L2424" s="17"/>
      <c r="M2424" s="17"/>
      <c r="N2424" s="17" t="s">
        <v>39</v>
      </c>
      <c r="O2424" s="35" t="s">
        <v>277</v>
      </c>
      <c r="P2424" s="36"/>
      <c r="Q2424" s="39" t="str">
        <f t="shared" si="4"/>
        <v>No</v>
      </c>
      <c r="R2424" s="40" t="str">
        <f t="shared" si="5"/>
        <v/>
      </c>
    </row>
    <row r="2425" ht="14.25" customHeight="1" spans="1:18">
      <c r="A2425" s="30" t="s">
        <v>2389</v>
      </c>
      <c r="B2425" s="17">
        <v>1537</v>
      </c>
      <c r="C2425" s="17" t="s">
        <v>57</v>
      </c>
      <c r="D2425" s="17" t="s">
        <v>36</v>
      </c>
      <c r="E2425" s="17" t="s">
        <v>780</v>
      </c>
      <c r="F2425" s="31" t="str">
        <f>VLOOKUP(G2425,'Policy Type'!$A:$B,2,FALSE)</f>
        <v>Others</v>
      </c>
      <c r="G2425" s="17" t="s">
        <v>154</v>
      </c>
      <c r="H2425" s="32">
        <v>45314</v>
      </c>
      <c r="I2425" s="32">
        <v>45679</v>
      </c>
      <c r="J2425" s="34">
        <v>539700</v>
      </c>
      <c r="K2425" s="34">
        <f>J2425*0.18</f>
        <v>97146</v>
      </c>
      <c r="L2425" s="34">
        <f>J2425+K2425</f>
        <v>636846</v>
      </c>
      <c r="M2425" s="17">
        <f>L2425*0.15</f>
        <v>95526.9</v>
      </c>
      <c r="N2425" s="17" t="s">
        <v>52</v>
      </c>
      <c r="O2425" s="35" t="s">
        <v>40</v>
      </c>
      <c r="P2425" s="36" t="str">
        <f>IF(COUNTIF(B:B,B2425)=1,"New Client","Old Client")</f>
        <v>Old Client</v>
      </c>
      <c r="Q2425" s="39" t="str">
        <f t="shared" si="4"/>
        <v>Yes</v>
      </c>
      <c r="R2425" s="40" t="str">
        <f t="shared" si="5"/>
        <v>Cross-Sold</v>
      </c>
    </row>
    <row r="2426" ht="14.25" customHeight="1" spans="1:18">
      <c r="A2426" s="30"/>
      <c r="B2426" s="17"/>
      <c r="C2426" s="17"/>
      <c r="D2426" s="17"/>
      <c r="E2426" s="17"/>
      <c r="F2426" s="31"/>
      <c r="G2426" s="17"/>
      <c r="H2426" s="32"/>
      <c r="I2426" s="32"/>
      <c r="J2426" s="34"/>
      <c r="K2426" s="34"/>
      <c r="L2426" s="17"/>
      <c r="M2426" s="17"/>
      <c r="N2426" s="17" t="s">
        <v>39</v>
      </c>
      <c r="O2426" s="35" t="s">
        <v>277</v>
      </c>
      <c r="P2426" s="36"/>
      <c r="Q2426" s="39" t="str">
        <f t="shared" si="4"/>
        <v>No</v>
      </c>
      <c r="R2426" s="40" t="str">
        <f t="shared" si="5"/>
        <v/>
      </c>
    </row>
    <row r="2427" ht="14.25" customHeight="1" spans="1:18">
      <c r="A2427" s="30"/>
      <c r="B2427" s="17"/>
      <c r="C2427" s="17"/>
      <c r="D2427" s="17"/>
      <c r="E2427" s="17"/>
      <c r="F2427" s="31"/>
      <c r="G2427" s="17"/>
      <c r="H2427" s="32"/>
      <c r="I2427" s="32"/>
      <c r="J2427" s="34"/>
      <c r="K2427" s="34"/>
      <c r="L2427" s="17"/>
      <c r="M2427" s="17"/>
      <c r="N2427" s="17" t="s">
        <v>39</v>
      </c>
      <c r="O2427" s="35" t="s">
        <v>277</v>
      </c>
      <c r="P2427" s="36"/>
      <c r="Q2427" s="39" t="str">
        <f t="shared" si="4"/>
        <v>No</v>
      </c>
      <c r="R2427" s="40" t="str">
        <f t="shared" si="5"/>
        <v/>
      </c>
    </row>
    <row r="2428" ht="14.25" customHeight="1" spans="1:18">
      <c r="A2428" s="30" t="s">
        <v>2390</v>
      </c>
      <c r="B2428" s="17">
        <v>402</v>
      </c>
      <c r="C2428" s="17" t="s">
        <v>42</v>
      </c>
      <c r="D2428" s="17" t="s">
        <v>36</v>
      </c>
      <c r="E2428" s="17" t="s">
        <v>43</v>
      </c>
      <c r="F2428" s="31" t="str">
        <f>VLOOKUP(G2428,'Policy Type'!$A:$B,2,FALSE)</f>
        <v>Liability</v>
      </c>
      <c r="G2428" s="17" t="s">
        <v>38</v>
      </c>
      <c r="H2428" s="32">
        <v>45314</v>
      </c>
      <c r="I2428" s="32">
        <v>45679</v>
      </c>
      <c r="J2428" s="34">
        <v>380700</v>
      </c>
      <c r="K2428" s="34">
        <f>J2428*0.18</f>
        <v>68526</v>
      </c>
      <c r="L2428" s="34">
        <f>J2428+K2428</f>
        <v>449226</v>
      </c>
      <c r="M2428" s="17">
        <f>L2428*0.2</f>
        <v>89845.2</v>
      </c>
      <c r="N2428" s="17" t="s">
        <v>39</v>
      </c>
      <c r="O2428" s="35" t="s">
        <v>49</v>
      </c>
      <c r="P2428" s="36" t="str">
        <f>IF(COUNTIF(B:B,B2428)=1,"New Client","Old Client")</f>
        <v>Old Client</v>
      </c>
      <c r="Q2428" s="39" t="str">
        <f t="shared" si="4"/>
        <v>Yes</v>
      </c>
      <c r="R2428" s="40" t="str">
        <f t="shared" si="5"/>
        <v/>
      </c>
    </row>
    <row r="2429" ht="14.25" customHeight="1" spans="1:18">
      <c r="A2429" s="30"/>
      <c r="B2429" s="17"/>
      <c r="C2429" s="17"/>
      <c r="D2429" s="17"/>
      <c r="E2429" s="17"/>
      <c r="F2429" s="31"/>
      <c r="G2429" s="17"/>
      <c r="H2429" s="32"/>
      <c r="I2429" s="32"/>
      <c r="J2429" s="34"/>
      <c r="K2429" s="34"/>
      <c r="L2429" s="17"/>
      <c r="M2429" s="17"/>
      <c r="N2429" s="17" t="s">
        <v>39</v>
      </c>
      <c r="O2429" s="35" t="s">
        <v>277</v>
      </c>
      <c r="P2429" s="36"/>
      <c r="Q2429" s="39" t="str">
        <f t="shared" si="4"/>
        <v>No</v>
      </c>
      <c r="R2429" s="40" t="str">
        <f t="shared" si="5"/>
        <v/>
      </c>
    </row>
    <row r="2430" ht="14.25" customHeight="1" spans="1:18">
      <c r="A2430" s="30"/>
      <c r="B2430" s="17"/>
      <c r="C2430" s="17"/>
      <c r="D2430" s="17"/>
      <c r="E2430" s="17"/>
      <c r="F2430" s="31"/>
      <c r="G2430" s="17"/>
      <c r="H2430" s="32"/>
      <c r="I2430" s="32"/>
      <c r="J2430" s="34"/>
      <c r="K2430" s="34"/>
      <c r="L2430" s="17"/>
      <c r="M2430" s="17"/>
      <c r="N2430" s="17" t="s">
        <v>39</v>
      </c>
      <c r="O2430" s="35" t="s">
        <v>277</v>
      </c>
      <c r="P2430" s="36"/>
      <c r="Q2430" s="39" t="str">
        <f t="shared" si="4"/>
        <v>No</v>
      </c>
      <c r="R2430" s="40" t="str">
        <f t="shared" si="5"/>
        <v/>
      </c>
    </row>
    <row r="2431" ht="14.25" customHeight="1" spans="1:18">
      <c r="A2431" s="30" t="s">
        <v>2391</v>
      </c>
      <c r="B2431" s="17">
        <v>134</v>
      </c>
      <c r="C2431" s="17" t="s">
        <v>46</v>
      </c>
      <c r="D2431" s="17" t="s">
        <v>76</v>
      </c>
      <c r="E2431" s="17" t="s">
        <v>84</v>
      </c>
      <c r="F2431" s="31" t="str">
        <f>VLOOKUP(G2431,'Policy Type'!$A:$B,2,FALSE)</f>
        <v>Liability</v>
      </c>
      <c r="G2431" s="17" t="s">
        <v>58</v>
      </c>
      <c r="H2431" s="32">
        <v>45322</v>
      </c>
      <c r="I2431" s="32">
        <v>45687</v>
      </c>
      <c r="J2431" s="34">
        <v>4360000</v>
      </c>
      <c r="K2431" s="34">
        <f t="shared" ref="K2431:K2493" si="662">J2431*0.18</f>
        <v>784800</v>
      </c>
      <c r="L2431" s="34">
        <f t="shared" ref="L2431:L2493" si="663">J2431+K2431</f>
        <v>5144800</v>
      </c>
      <c r="M2431" s="17">
        <f>L2431*0.05</f>
        <v>257240</v>
      </c>
      <c r="N2431" s="17" t="s">
        <v>39</v>
      </c>
      <c r="O2431" s="35" t="s">
        <v>53</v>
      </c>
      <c r="P2431" s="36" t="str">
        <f t="shared" ref="P2431:P2493" si="664">IF(COUNTIF(B:B,B2431)=1,"New Client","Old Client")</f>
        <v>Old Client</v>
      </c>
      <c r="Q2431" s="39" t="str">
        <f t="shared" si="4"/>
        <v>Yes</v>
      </c>
      <c r="R2431" s="40" t="str">
        <f t="shared" si="5"/>
        <v/>
      </c>
    </row>
    <row r="2432" ht="14.25" customHeight="1" spans="1:18">
      <c r="A2432" s="30" t="s">
        <v>2392</v>
      </c>
      <c r="B2432" s="17">
        <v>74</v>
      </c>
      <c r="C2432" s="17" t="s">
        <v>42</v>
      </c>
      <c r="D2432" s="17" t="s">
        <v>36</v>
      </c>
      <c r="E2432" s="17" t="s">
        <v>84</v>
      </c>
      <c r="F2432" s="31" t="str">
        <f>VLOOKUP(G2432,'Policy Type'!$A:$B,2,FALSE)</f>
        <v>Liability</v>
      </c>
      <c r="G2432" s="17" t="s">
        <v>86</v>
      </c>
      <c r="H2432" s="32">
        <v>45322</v>
      </c>
      <c r="I2432" s="32">
        <v>45687</v>
      </c>
      <c r="J2432" s="34">
        <v>4956000</v>
      </c>
      <c r="K2432" s="34">
        <f t="shared" si="662"/>
        <v>892080</v>
      </c>
      <c r="L2432" s="34">
        <f t="shared" si="663"/>
        <v>5848080</v>
      </c>
      <c r="M2432" s="17">
        <f t="shared" ref="M2432:M2434" si="665">L2432*0.2</f>
        <v>1169616</v>
      </c>
      <c r="N2432" s="17" t="s">
        <v>39</v>
      </c>
      <c r="O2432" s="35" t="s">
        <v>53</v>
      </c>
      <c r="P2432" s="36" t="str">
        <f t="shared" si="664"/>
        <v>Old Client</v>
      </c>
      <c r="Q2432" s="39" t="str">
        <f t="shared" si="4"/>
        <v>Yes</v>
      </c>
      <c r="R2432" s="40" t="str">
        <f t="shared" si="5"/>
        <v/>
      </c>
    </row>
    <row r="2433" ht="14.25" customHeight="1" spans="1:18">
      <c r="A2433" s="30" t="s">
        <v>2393</v>
      </c>
      <c r="B2433" s="17">
        <v>1640</v>
      </c>
      <c r="C2433" s="17" t="s">
        <v>57</v>
      </c>
      <c r="D2433" s="17" t="s">
        <v>36</v>
      </c>
      <c r="E2433" s="17" t="s">
        <v>37</v>
      </c>
      <c r="F2433" s="31" t="str">
        <f>VLOOKUP(G2433,'Policy Type'!$A:$B,2,FALSE)</f>
        <v>Liability</v>
      </c>
      <c r="G2433" s="17" t="s">
        <v>38</v>
      </c>
      <c r="H2433" s="32">
        <v>45315</v>
      </c>
      <c r="I2433" s="32">
        <v>45374</v>
      </c>
      <c r="J2433" s="34">
        <v>97800</v>
      </c>
      <c r="K2433" s="34">
        <f t="shared" si="662"/>
        <v>17604</v>
      </c>
      <c r="L2433" s="34">
        <f t="shared" si="663"/>
        <v>115404</v>
      </c>
      <c r="M2433" s="17">
        <f t="shared" si="665"/>
        <v>23080.8</v>
      </c>
      <c r="N2433" s="17" t="s">
        <v>39</v>
      </c>
      <c r="O2433" s="35" t="s">
        <v>49</v>
      </c>
      <c r="P2433" s="36" t="str">
        <f t="shared" si="664"/>
        <v>Old Client</v>
      </c>
      <c r="Q2433" s="39" t="str">
        <f t="shared" si="4"/>
        <v>Yes</v>
      </c>
      <c r="R2433" s="40" t="str">
        <f t="shared" si="5"/>
        <v/>
      </c>
    </row>
    <row r="2434" ht="14.25" customHeight="1" spans="1:18">
      <c r="A2434" s="30" t="s">
        <v>2394</v>
      </c>
      <c r="B2434" s="17">
        <v>1640</v>
      </c>
      <c r="C2434" s="17" t="s">
        <v>42</v>
      </c>
      <c r="D2434" s="17" t="s">
        <v>36</v>
      </c>
      <c r="E2434" s="17" t="s">
        <v>78</v>
      </c>
      <c r="F2434" s="31" t="str">
        <f>VLOOKUP(G2434,'Policy Type'!$A:$B,2,FALSE)</f>
        <v>Liability</v>
      </c>
      <c r="G2434" s="17" t="s">
        <v>94</v>
      </c>
      <c r="H2434" s="32">
        <v>45315</v>
      </c>
      <c r="I2434" s="32">
        <v>45680</v>
      </c>
      <c r="J2434" s="34">
        <v>448500</v>
      </c>
      <c r="K2434" s="34">
        <f t="shared" si="662"/>
        <v>80730</v>
      </c>
      <c r="L2434" s="34">
        <f t="shared" si="663"/>
        <v>529230</v>
      </c>
      <c r="M2434" s="17">
        <f t="shared" si="665"/>
        <v>105846</v>
      </c>
      <c r="N2434" s="17" t="s">
        <v>39</v>
      </c>
      <c r="O2434" s="35" t="s">
        <v>49</v>
      </c>
      <c r="P2434" s="36" t="str">
        <f t="shared" si="664"/>
        <v>Old Client</v>
      </c>
      <c r="Q2434" s="39" t="str">
        <f t="shared" si="4"/>
        <v>Yes</v>
      </c>
      <c r="R2434" s="40" t="str">
        <f t="shared" si="5"/>
        <v/>
      </c>
    </row>
    <row r="2435" ht="14.25" customHeight="1" spans="1:18">
      <c r="A2435" s="30" t="s">
        <v>2395</v>
      </c>
      <c r="B2435" s="17">
        <v>1641</v>
      </c>
      <c r="C2435" s="17" t="s">
        <v>57</v>
      </c>
      <c r="D2435" s="17" t="s">
        <v>36</v>
      </c>
      <c r="E2435" s="17" t="s">
        <v>103</v>
      </c>
      <c r="F2435" s="31" t="str">
        <f>VLOOKUP(G2435,'Policy Type'!$A:$B,2,FALSE)</f>
        <v>Others</v>
      </c>
      <c r="G2435" s="17" t="s">
        <v>135</v>
      </c>
      <c r="H2435" s="32">
        <v>45315</v>
      </c>
      <c r="I2435" s="32">
        <v>45680</v>
      </c>
      <c r="J2435" s="34">
        <v>3599000</v>
      </c>
      <c r="K2435" s="34">
        <f t="shared" si="662"/>
        <v>647820</v>
      </c>
      <c r="L2435" s="34">
        <f t="shared" si="663"/>
        <v>4246820</v>
      </c>
      <c r="M2435" s="17">
        <f>L2435*0.15</f>
        <v>637023</v>
      </c>
      <c r="N2435" s="17" t="s">
        <v>39</v>
      </c>
      <c r="O2435" s="35" t="s">
        <v>49</v>
      </c>
      <c r="P2435" s="36" t="str">
        <f t="shared" si="664"/>
        <v>New Client</v>
      </c>
      <c r="Q2435" s="39" t="str">
        <f t="shared" si="4"/>
        <v>No</v>
      </c>
      <c r="R2435" s="40" t="str">
        <f t="shared" si="5"/>
        <v/>
      </c>
    </row>
    <row r="2436" ht="14.25" customHeight="1" spans="1:18">
      <c r="A2436" s="30" t="s">
        <v>2396</v>
      </c>
      <c r="B2436" s="17">
        <v>1642</v>
      </c>
      <c r="C2436" s="17" t="s">
        <v>35</v>
      </c>
      <c r="D2436" s="17" t="s">
        <v>36</v>
      </c>
      <c r="E2436" s="17" t="s">
        <v>780</v>
      </c>
      <c r="F2436" s="31" t="str">
        <f>VLOOKUP(G2436,'Policy Type'!$A:$B,2,FALSE)</f>
        <v>Liability</v>
      </c>
      <c r="G2436" s="17" t="s">
        <v>38</v>
      </c>
      <c r="H2436" s="32">
        <v>45315</v>
      </c>
      <c r="I2436" s="32">
        <v>45649</v>
      </c>
      <c r="J2436" s="34">
        <v>918500</v>
      </c>
      <c r="K2436" s="34">
        <f t="shared" si="662"/>
        <v>165330</v>
      </c>
      <c r="L2436" s="34">
        <f t="shared" si="663"/>
        <v>1083830</v>
      </c>
      <c r="M2436" s="17">
        <f t="shared" ref="M2436:M2438" si="666">L2436*0.2</f>
        <v>216766</v>
      </c>
      <c r="N2436" s="17" t="s">
        <v>39</v>
      </c>
      <c r="O2436" s="35" t="s">
        <v>49</v>
      </c>
      <c r="P2436" s="36" t="str">
        <f t="shared" si="664"/>
        <v>New Client</v>
      </c>
      <c r="Q2436" s="39" t="str">
        <f t="shared" si="4"/>
        <v>Yes</v>
      </c>
      <c r="R2436" s="40" t="str">
        <f t="shared" si="5"/>
        <v/>
      </c>
    </row>
    <row r="2437" ht="14.25" customHeight="1" spans="1:18">
      <c r="A2437" s="30" t="s">
        <v>2397</v>
      </c>
      <c r="B2437" s="17">
        <v>1643</v>
      </c>
      <c r="C2437" s="17" t="s">
        <v>35</v>
      </c>
      <c r="D2437" s="17" t="s">
        <v>36</v>
      </c>
      <c r="E2437" s="17" t="s">
        <v>37</v>
      </c>
      <c r="F2437" s="31" t="str">
        <f>VLOOKUP(G2437,'Policy Type'!$A:$B,2,FALSE)</f>
        <v>P&amp;C</v>
      </c>
      <c r="G2437" s="17" t="s">
        <v>80</v>
      </c>
      <c r="H2437" s="32">
        <v>45315</v>
      </c>
      <c r="I2437" s="32">
        <v>45315</v>
      </c>
      <c r="J2437" s="34">
        <v>184600</v>
      </c>
      <c r="K2437" s="34">
        <f t="shared" si="662"/>
        <v>33228</v>
      </c>
      <c r="L2437" s="34">
        <f t="shared" si="663"/>
        <v>217828</v>
      </c>
      <c r="M2437" s="17">
        <f t="shared" si="666"/>
        <v>43565.6</v>
      </c>
      <c r="N2437" s="17" t="s">
        <v>39</v>
      </c>
      <c r="O2437" s="35" t="s">
        <v>49</v>
      </c>
      <c r="P2437" s="36" t="str">
        <f t="shared" si="664"/>
        <v>New Client</v>
      </c>
      <c r="Q2437" s="39" t="str">
        <f t="shared" si="4"/>
        <v>No</v>
      </c>
      <c r="R2437" s="40" t="str">
        <f t="shared" si="5"/>
        <v/>
      </c>
    </row>
    <row r="2438" ht="14.25" customHeight="1" spans="1:18">
      <c r="A2438" s="30" t="s">
        <v>2398</v>
      </c>
      <c r="B2438" s="17">
        <v>1644</v>
      </c>
      <c r="C2438" s="17" t="s">
        <v>35</v>
      </c>
      <c r="D2438" s="17" t="s">
        <v>36</v>
      </c>
      <c r="E2438" s="17" t="s">
        <v>37</v>
      </c>
      <c r="F2438" s="31" t="str">
        <f>VLOOKUP(G2438,'Policy Type'!$A:$B,2,FALSE)</f>
        <v>Liability</v>
      </c>
      <c r="G2438" s="17" t="s">
        <v>38</v>
      </c>
      <c r="H2438" s="32">
        <v>45315</v>
      </c>
      <c r="I2438" s="32">
        <v>45680</v>
      </c>
      <c r="J2438" s="34">
        <v>138900</v>
      </c>
      <c r="K2438" s="34">
        <f t="shared" si="662"/>
        <v>25002</v>
      </c>
      <c r="L2438" s="34">
        <f t="shared" si="663"/>
        <v>163902</v>
      </c>
      <c r="M2438" s="17">
        <f t="shared" si="666"/>
        <v>32780.4</v>
      </c>
      <c r="N2438" s="17" t="s">
        <v>39</v>
      </c>
      <c r="O2438" s="35" t="s">
        <v>49</v>
      </c>
      <c r="P2438" s="36" t="str">
        <f t="shared" si="664"/>
        <v>New Client</v>
      </c>
      <c r="Q2438" s="39" t="str">
        <f t="shared" si="4"/>
        <v>Yes</v>
      </c>
      <c r="R2438" s="40" t="str">
        <f t="shared" si="5"/>
        <v/>
      </c>
    </row>
    <row r="2439" ht="14.25" customHeight="1" spans="1:18">
      <c r="A2439" s="30" t="s">
        <v>2399</v>
      </c>
      <c r="B2439" s="17">
        <v>462</v>
      </c>
      <c r="C2439" s="17" t="s">
        <v>46</v>
      </c>
      <c r="D2439" s="17" t="s">
        <v>47</v>
      </c>
      <c r="E2439" s="17" t="s">
        <v>43</v>
      </c>
      <c r="F2439" s="31" t="str">
        <f>VLOOKUP(G2439,'Policy Type'!$A:$B,2,FALSE)</f>
        <v>Others</v>
      </c>
      <c r="G2439" s="17" t="s">
        <v>160</v>
      </c>
      <c r="H2439" s="32">
        <v>45319</v>
      </c>
      <c r="I2439" s="32">
        <v>45684</v>
      </c>
      <c r="J2439" s="34">
        <v>3695800</v>
      </c>
      <c r="K2439" s="34">
        <f t="shared" si="662"/>
        <v>665244</v>
      </c>
      <c r="L2439" s="34">
        <f t="shared" si="663"/>
        <v>4361044</v>
      </c>
      <c r="M2439" s="17">
        <f>L2439*0.05</f>
        <v>218052.2</v>
      </c>
      <c r="N2439" s="17" t="s">
        <v>52</v>
      </c>
      <c r="O2439" s="35" t="s">
        <v>53</v>
      </c>
      <c r="P2439" s="36" t="str">
        <f t="shared" si="664"/>
        <v>Old Client</v>
      </c>
      <c r="Q2439" s="39" t="str">
        <f t="shared" si="4"/>
        <v>Yes</v>
      </c>
      <c r="R2439" s="40" t="str">
        <f t="shared" si="5"/>
        <v>Cross-Sold</v>
      </c>
    </row>
    <row r="2440" ht="14.25" customHeight="1" spans="1:18">
      <c r="A2440" s="30" t="s">
        <v>2400</v>
      </c>
      <c r="B2440" s="17">
        <v>1645</v>
      </c>
      <c r="C2440" s="17" t="s">
        <v>42</v>
      </c>
      <c r="D2440" s="17" t="s">
        <v>36</v>
      </c>
      <c r="E2440" s="17" t="s">
        <v>43</v>
      </c>
      <c r="F2440" s="31" t="str">
        <f>VLOOKUP(G2440,'Policy Type'!$A:$B,2,FALSE)</f>
        <v>P&amp;C</v>
      </c>
      <c r="G2440" s="17" t="s">
        <v>72</v>
      </c>
      <c r="H2440" s="32">
        <v>45318</v>
      </c>
      <c r="I2440" s="32">
        <v>45683</v>
      </c>
      <c r="J2440" s="34">
        <v>39000</v>
      </c>
      <c r="K2440" s="34">
        <f t="shared" si="662"/>
        <v>7020</v>
      </c>
      <c r="L2440" s="34">
        <f t="shared" si="663"/>
        <v>46020</v>
      </c>
      <c r="M2440" s="17">
        <f>L2440*0.2</f>
        <v>9204</v>
      </c>
      <c r="N2440" s="17" t="s">
        <v>52</v>
      </c>
      <c r="O2440" s="35" t="s">
        <v>53</v>
      </c>
      <c r="P2440" s="36" t="str">
        <f t="shared" si="664"/>
        <v>Old Client</v>
      </c>
      <c r="Q2440" s="39" t="str">
        <f t="shared" si="4"/>
        <v>No</v>
      </c>
      <c r="R2440" s="40" t="str">
        <f t="shared" si="5"/>
        <v/>
      </c>
    </row>
    <row r="2441" ht="14.25" customHeight="1" spans="1:18">
      <c r="A2441" s="30" t="s">
        <v>2401</v>
      </c>
      <c r="B2441" s="17">
        <v>1646</v>
      </c>
      <c r="C2441" s="17" t="s">
        <v>46</v>
      </c>
      <c r="D2441" s="17" t="s">
        <v>88</v>
      </c>
      <c r="E2441" s="17" t="s">
        <v>37</v>
      </c>
      <c r="F2441" s="31" t="str">
        <f>VLOOKUP(G2441,'Policy Type'!$A:$B,2,FALSE)</f>
        <v>Others</v>
      </c>
      <c r="G2441" s="17" t="s">
        <v>152</v>
      </c>
      <c r="H2441" s="32">
        <v>45321</v>
      </c>
      <c r="I2441" s="32">
        <v>45686</v>
      </c>
      <c r="J2441" s="34">
        <v>4374900</v>
      </c>
      <c r="K2441" s="34">
        <f t="shared" si="662"/>
        <v>787482</v>
      </c>
      <c r="L2441" s="34">
        <f t="shared" si="663"/>
        <v>5162382</v>
      </c>
      <c r="M2441" s="17">
        <f t="shared" ref="M2441:M2442" si="667">L2441*0.05</f>
        <v>258119.1</v>
      </c>
      <c r="N2441" s="17" t="s">
        <v>52</v>
      </c>
      <c r="O2441" s="35" t="s">
        <v>53</v>
      </c>
      <c r="P2441" s="36" t="str">
        <f t="shared" si="664"/>
        <v>New Client</v>
      </c>
      <c r="Q2441" s="39" t="str">
        <f t="shared" si="4"/>
        <v>No</v>
      </c>
      <c r="R2441" s="40" t="str">
        <f t="shared" si="5"/>
        <v/>
      </c>
    </row>
    <row r="2442" ht="14.25" customHeight="1" spans="1:18">
      <c r="A2442" s="30" t="s">
        <v>2402</v>
      </c>
      <c r="B2442" s="17">
        <v>1647</v>
      </c>
      <c r="C2442" s="17" t="s">
        <v>46</v>
      </c>
      <c r="D2442" s="17" t="s">
        <v>88</v>
      </c>
      <c r="E2442" s="17" t="s">
        <v>763</v>
      </c>
      <c r="F2442" s="31" t="str">
        <f>VLOOKUP(G2442,'Policy Type'!$A:$B,2,FALSE)</f>
        <v>Others</v>
      </c>
      <c r="G2442" s="17" t="s">
        <v>318</v>
      </c>
      <c r="H2442" s="32">
        <v>45325</v>
      </c>
      <c r="I2442" s="32">
        <v>45690</v>
      </c>
      <c r="J2442" s="34">
        <v>1256300</v>
      </c>
      <c r="K2442" s="34">
        <f t="shared" si="662"/>
        <v>226134</v>
      </c>
      <c r="L2442" s="34">
        <f t="shared" si="663"/>
        <v>1482434</v>
      </c>
      <c r="M2442" s="17">
        <f t="shared" si="667"/>
        <v>74121.7</v>
      </c>
      <c r="N2442" s="17" t="s">
        <v>39</v>
      </c>
      <c r="O2442" s="35" t="s">
        <v>53</v>
      </c>
      <c r="P2442" s="36" t="str">
        <f t="shared" si="664"/>
        <v>New Client</v>
      </c>
      <c r="Q2442" s="39" t="str">
        <f t="shared" si="4"/>
        <v>No</v>
      </c>
      <c r="R2442" s="40" t="str">
        <f t="shared" si="5"/>
        <v/>
      </c>
    </row>
    <row r="2443" ht="14.25" customHeight="1" spans="1:18">
      <c r="A2443" s="30" t="s">
        <v>2403</v>
      </c>
      <c r="B2443" s="17">
        <v>1648</v>
      </c>
      <c r="C2443" s="17" t="s">
        <v>35</v>
      </c>
      <c r="D2443" s="17" t="s">
        <v>36</v>
      </c>
      <c r="E2443" s="17" t="s">
        <v>37</v>
      </c>
      <c r="F2443" s="31" t="str">
        <f>VLOOKUP(G2443,'Policy Type'!$A:$B,2,FALSE)</f>
        <v>P&amp;C</v>
      </c>
      <c r="G2443" s="17" t="s">
        <v>48</v>
      </c>
      <c r="H2443" s="32">
        <v>45316</v>
      </c>
      <c r="I2443" s="32">
        <v>45681</v>
      </c>
      <c r="J2443" s="34">
        <v>8850100</v>
      </c>
      <c r="K2443" s="34">
        <f t="shared" si="662"/>
        <v>1593018</v>
      </c>
      <c r="L2443" s="34">
        <f t="shared" si="663"/>
        <v>10443118</v>
      </c>
      <c r="M2443" s="17">
        <f t="shared" ref="M2443:M2446" si="668">L2443*0.2</f>
        <v>2088623.6</v>
      </c>
      <c r="N2443" s="17" t="s">
        <v>39</v>
      </c>
      <c r="O2443" s="35" t="s">
        <v>53</v>
      </c>
      <c r="P2443" s="36" t="str">
        <f t="shared" si="664"/>
        <v>Old Client</v>
      </c>
      <c r="Q2443" s="39" t="str">
        <f t="shared" si="4"/>
        <v>No</v>
      </c>
      <c r="R2443" s="40" t="str">
        <f t="shared" si="5"/>
        <v/>
      </c>
    </row>
    <row r="2444" ht="14.25" customHeight="1" spans="1:18">
      <c r="A2444" s="30" t="s">
        <v>2404</v>
      </c>
      <c r="B2444" s="17">
        <v>919</v>
      </c>
      <c r="C2444" s="17" t="s">
        <v>57</v>
      </c>
      <c r="D2444" s="17" t="s">
        <v>36</v>
      </c>
      <c r="E2444" s="17" t="s">
        <v>132</v>
      </c>
      <c r="F2444" s="31" t="str">
        <f>VLOOKUP(G2444,'Policy Type'!$A:$B,2,FALSE)</f>
        <v>P&amp;C</v>
      </c>
      <c r="G2444" s="17" t="s">
        <v>80</v>
      </c>
      <c r="H2444" s="32">
        <v>45316</v>
      </c>
      <c r="I2444" s="32">
        <v>45316</v>
      </c>
      <c r="J2444" s="34">
        <v>349500</v>
      </c>
      <c r="K2444" s="34">
        <f t="shared" si="662"/>
        <v>62910</v>
      </c>
      <c r="L2444" s="34">
        <f t="shared" si="663"/>
        <v>412410</v>
      </c>
      <c r="M2444" s="17">
        <f t="shared" si="668"/>
        <v>82482</v>
      </c>
      <c r="N2444" s="17" t="s">
        <v>39</v>
      </c>
      <c r="O2444" s="35" t="s">
        <v>49</v>
      </c>
      <c r="P2444" s="36" t="str">
        <f t="shared" si="664"/>
        <v>Old Client</v>
      </c>
      <c r="Q2444" s="39" t="str">
        <f t="shared" si="4"/>
        <v>Yes</v>
      </c>
      <c r="R2444" s="40" t="str">
        <f t="shared" si="5"/>
        <v>Cross-Sold</v>
      </c>
    </row>
    <row r="2445" ht="14.25" customHeight="1" spans="1:18">
      <c r="A2445" s="30" t="s">
        <v>2405</v>
      </c>
      <c r="B2445" s="17">
        <v>59</v>
      </c>
      <c r="C2445" s="17" t="s">
        <v>42</v>
      </c>
      <c r="D2445" s="17" t="s">
        <v>36</v>
      </c>
      <c r="E2445" s="17" t="s">
        <v>37</v>
      </c>
      <c r="F2445" s="31" t="str">
        <f>VLOOKUP(G2445,'Policy Type'!$A:$B,2,FALSE)</f>
        <v>P&amp;C</v>
      </c>
      <c r="G2445" s="17" t="s">
        <v>80</v>
      </c>
      <c r="H2445" s="32">
        <v>45316</v>
      </c>
      <c r="I2445" s="32">
        <v>45316</v>
      </c>
      <c r="J2445" s="34">
        <v>436600</v>
      </c>
      <c r="K2445" s="34">
        <f t="shared" si="662"/>
        <v>78588</v>
      </c>
      <c r="L2445" s="34">
        <f t="shared" si="663"/>
        <v>515188</v>
      </c>
      <c r="M2445" s="17">
        <f t="shared" si="668"/>
        <v>103037.6</v>
      </c>
      <c r="N2445" s="17" t="s">
        <v>39</v>
      </c>
      <c r="O2445" s="35" t="s">
        <v>49</v>
      </c>
      <c r="P2445" s="36" t="str">
        <f t="shared" si="664"/>
        <v>Old Client</v>
      </c>
      <c r="Q2445" s="39" t="str">
        <f t="shared" si="4"/>
        <v>Yes</v>
      </c>
      <c r="R2445" s="40" t="str">
        <f t="shared" si="5"/>
        <v>Cross-Sold</v>
      </c>
    </row>
    <row r="2446" ht="14.25" customHeight="1" spans="1:18">
      <c r="A2446" s="30" t="s">
        <v>2406</v>
      </c>
      <c r="B2446" s="17">
        <v>1649</v>
      </c>
      <c r="C2446" s="17" t="s">
        <v>57</v>
      </c>
      <c r="D2446" s="17" t="s">
        <v>36</v>
      </c>
      <c r="E2446" s="17" t="s">
        <v>43</v>
      </c>
      <c r="F2446" s="31" t="str">
        <f>VLOOKUP(G2446,'Policy Type'!$A:$B,2,FALSE)</f>
        <v>Liability</v>
      </c>
      <c r="G2446" s="17" t="s">
        <v>86</v>
      </c>
      <c r="H2446" s="32">
        <v>45316</v>
      </c>
      <c r="I2446" s="32">
        <v>45681</v>
      </c>
      <c r="J2446" s="34">
        <v>10620000</v>
      </c>
      <c r="K2446" s="34">
        <f t="shared" si="662"/>
        <v>1911600</v>
      </c>
      <c r="L2446" s="34">
        <f t="shared" si="663"/>
        <v>12531600</v>
      </c>
      <c r="M2446" s="17">
        <f t="shared" si="668"/>
        <v>2506320</v>
      </c>
      <c r="N2446" s="17" t="s">
        <v>52</v>
      </c>
      <c r="O2446" s="35" t="s">
        <v>49</v>
      </c>
      <c r="P2446" s="36" t="str">
        <f t="shared" si="664"/>
        <v>Old Client</v>
      </c>
      <c r="Q2446" s="39" t="str">
        <f t="shared" si="4"/>
        <v>Yes</v>
      </c>
      <c r="R2446" s="40" t="str">
        <f t="shared" si="5"/>
        <v/>
      </c>
    </row>
    <row r="2447" ht="14.25" customHeight="1" spans="1:18">
      <c r="A2447" s="30" t="s">
        <v>2407</v>
      </c>
      <c r="B2447" s="17">
        <v>206</v>
      </c>
      <c r="C2447" s="17" t="s">
        <v>42</v>
      </c>
      <c r="D2447" s="17" t="s">
        <v>36</v>
      </c>
      <c r="E2447" s="17" t="s">
        <v>37</v>
      </c>
      <c r="F2447" s="31" t="str">
        <f>VLOOKUP(G2447,'Policy Type'!$A:$B,2,FALSE)</f>
        <v>Others</v>
      </c>
      <c r="G2447" s="17" t="s">
        <v>156</v>
      </c>
      <c r="H2447" s="32">
        <v>45320</v>
      </c>
      <c r="I2447" s="32">
        <v>45685</v>
      </c>
      <c r="J2447" s="34">
        <v>436400</v>
      </c>
      <c r="K2447" s="34">
        <f t="shared" si="662"/>
        <v>78552</v>
      </c>
      <c r="L2447" s="34">
        <f t="shared" si="663"/>
        <v>514952</v>
      </c>
      <c r="M2447" s="17">
        <f t="shared" ref="M2447:M2448" si="669">L2447*0.15</f>
        <v>77242.8</v>
      </c>
      <c r="N2447" s="17" t="s">
        <v>52</v>
      </c>
      <c r="O2447" s="35" t="s">
        <v>53</v>
      </c>
      <c r="P2447" s="36" t="str">
        <f t="shared" si="664"/>
        <v>Old Client</v>
      </c>
      <c r="Q2447" s="39" t="str">
        <f t="shared" si="4"/>
        <v>No</v>
      </c>
      <c r="R2447" s="40" t="str">
        <f t="shared" si="5"/>
        <v/>
      </c>
    </row>
    <row r="2448" ht="14.25" customHeight="1" spans="1:18">
      <c r="A2448" s="30" t="s">
        <v>2408</v>
      </c>
      <c r="B2448" s="17">
        <v>1650</v>
      </c>
      <c r="C2448" s="17" t="s">
        <v>35</v>
      </c>
      <c r="D2448" s="17" t="s">
        <v>36</v>
      </c>
      <c r="E2448" s="17" t="s">
        <v>43</v>
      </c>
      <c r="F2448" s="31" t="str">
        <f>VLOOKUP(G2448,'Policy Type'!$A:$B,2,FALSE)</f>
        <v>Others</v>
      </c>
      <c r="G2448" s="17" t="s">
        <v>160</v>
      </c>
      <c r="H2448" s="32">
        <v>45320</v>
      </c>
      <c r="I2448" s="32">
        <v>45685</v>
      </c>
      <c r="J2448" s="34">
        <v>1852600</v>
      </c>
      <c r="K2448" s="34">
        <f t="shared" si="662"/>
        <v>333468</v>
      </c>
      <c r="L2448" s="34">
        <f t="shared" si="663"/>
        <v>2186068</v>
      </c>
      <c r="M2448" s="17">
        <f t="shared" si="669"/>
        <v>327910.2</v>
      </c>
      <c r="N2448" s="17" t="s">
        <v>52</v>
      </c>
      <c r="O2448" s="35" t="s">
        <v>53</v>
      </c>
      <c r="P2448" s="36" t="str">
        <f t="shared" si="664"/>
        <v>New Client</v>
      </c>
      <c r="Q2448" s="39" t="str">
        <f t="shared" si="4"/>
        <v>No</v>
      </c>
      <c r="R2448" s="40" t="str">
        <f t="shared" si="5"/>
        <v/>
      </c>
    </row>
    <row r="2449" ht="14.25" customHeight="1" spans="1:18">
      <c r="A2449" s="30" t="s">
        <v>2409</v>
      </c>
      <c r="B2449" s="17">
        <v>1651</v>
      </c>
      <c r="C2449" s="17" t="s">
        <v>46</v>
      </c>
      <c r="D2449" s="17" t="s">
        <v>47</v>
      </c>
      <c r="E2449" s="17" t="s">
        <v>37</v>
      </c>
      <c r="F2449" s="31" t="str">
        <f>VLOOKUP(G2449,'Policy Type'!$A:$B,2,FALSE)</f>
        <v>Others</v>
      </c>
      <c r="G2449" s="17" t="s">
        <v>152</v>
      </c>
      <c r="H2449" s="32">
        <v>45321</v>
      </c>
      <c r="I2449" s="32">
        <v>45686</v>
      </c>
      <c r="J2449" s="34">
        <v>3705000</v>
      </c>
      <c r="K2449" s="34">
        <f t="shared" si="662"/>
        <v>666900</v>
      </c>
      <c r="L2449" s="34">
        <f t="shared" si="663"/>
        <v>4371900</v>
      </c>
      <c r="M2449" s="17">
        <f>L2449*0.05</f>
        <v>218595</v>
      </c>
      <c r="N2449" s="17" t="s">
        <v>52</v>
      </c>
      <c r="O2449" s="35" t="s">
        <v>49</v>
      </c>
      <c r="P2449" s="36" t="str">
        <f t="shared" si="664"/>
        <v>Old Client</v>
      </c>
      <c r="Q2449" s="39" t="str">
        <f t="shared" si="4"/>
        <v>Yes</v>
      </c>
      <c r="R2449" s="40" t="str">
        <f t="shared" si="5"/>
        <v>Cross-Sold</v>
      </c>
    </row>
    <row r="2450" ht="14.25" customHeight="1" spans="1:18">
      <c r="A2450" s="30" t="s">
        <v>2410</v>
      </c>
      <c r="B2450" s="17">
        <v>1651</v>
      </c>
      <c r="C2450" s="17" t="s">
        <v>35</v>
      </c>
      <c r="D2450" s="17" t="s">
        <v>36</v>
      </c>
      <c r="E2450" s="17" t="s">
        <v>37</v>
      </c>
      <c r="F2450" s="31" t="str">
        <f>VLOOKUP(G2450,'Policy Type'!$A:$B,2,FALSE)</f>
        <v>P&amp;C</v>
      </c>
      <c r="G2450" s="17" t="s">
        <v>80</v>
      </c>
      <c r="H2450" s="32">
        <v>45316</v>
      </c>
      <c r="I2450" s="32">
        <v>45316</v>
      </c>
      <c r="J2450" s="34">
        <v>129800</v>
      </c>
      <c r="K2450" s="34">
        <f t="shared" si="662"/>
        <v>23364</v>
      </c>
      <c r="L2450" s="34">
        <f t="shared" si="663"/>
        <v>153164</v>
      </c>
      <c r="M2450" s="17">
        <f>L2450*0.2</f>
        <v>30632.8</v>
      </c>
      <c r="N2450" s="17" t="s">
        <v>39</v>
      </c>
      <c r="O2450" s="35" t="s">
        <v>49</v>
      </c>
      <c r="P2450" s="36" t="str">
        <f t="shared" si="664"/>
        <v>Old Client</v>
      </c>
      <c r="Q2450" s="39" t="str">
        <f t="shared" si="4"/>
        <v>Yes</v>
      </c>
      <c r="R2450" s="40" t="str">
        <f t="shared" si="5"/>
        <v>Cross-Sold</v>
      </c>
    </row>
    <row r="2451" ht="14.25" customHeight="1" spans="1:18">
      <c r="A2451" s="30" t="s">
        <v>2411</v>
      </c>
      <c r="B2451" s="17">
        <v>1652</v>
      </c>
      <c r="C2451" s="17" t="s">
        <v>46</v>
      </c>
      <c r="D2451" s="17" t="s">
        <v>47</v>
      </c>
      <c r="E2451" s="17" t="s">
        <v>382</v>
      </c>
      <c r="F2451" s="31" t="str">
        <f>VLOOKUP(G2451,'Policy Type'!$A:$B,2,FALSE)</f>
        <v>Others</v>
      </c>
      <c r="G2451" s="17" t="s">
        <v>193</v>
      </c>
      <c r="H2451" s="32">
        <v>45318</v>
      </c>
      <c r="I2451" s="32">
        <v>45683</v>
      </c>
      <c r="J2451" s="34">
        <v>6292800</v>
      </c>
      <c r="K2451" s="34">
        <f t="shared" si="662"/>
        <v>1132704</v>
      </c>
      <c r="L2451" s="34">
        <f t="shared" si="663"/>
        <v>7425504</v>
      </c>
      <c r="M2451" s="17">
        <f>L2451*0.05</f>
        <v>371275.2</v>
      </c>
      <c r="N2451" s="17" t="s">
        <v>52</v>
      </c>
      <c r="O2451" s="35" t="s">
        <v>40</v>
      </c>
      <c r="P2451" s="36" t="str">
        <f t="shared" si="664"/>
        <v>New Client</v>
      </c>
      <c r="Q2451" s="39" t="str">
        <f t="shared" si="4"/>
        <v>No</v>
      </c>
      <c r="R2451" s="40" t="str">
        <f t="shared" si="5"/>
        <v/>
      </c>
    </row>
    <row r="2452" ht="14.25" customHeight="1" spans="1:18">
      <c r="A2452" s="30" t="s">
        <v>2412</v>
      </c>
      <c r="B2452" s="17">
        <v>562</v>
      </c>
      <c r="C2452" s="17" t="s">
        <v>35</v>
      </c>
      <c r="D2452" s="17" t="s">
        <v>36</v>
      </c>
      <c r="E2452" s="17" t="s">
        <v>37</v>
      </c>
      <c r="F2452" s="31" t="str">
        <f>VLOOKUP(G2452,'Policy Type'!$A:$B,2,FALSE)</f>
        <v>Liability</v>
      </c>
      <c r="G2452" s="17" t="s">
        <v>38</v>
      </c>
      <c r="H2452" s="32">
        <v>45316</v>
      </c>
      <c r="I2452" s="32">
        <v>45497</v>
      </c>
      <c r="J2452" s="34">
        <v>125100</v>
      </c>
      <c r="K2452" s="34">
        <f t="shared" si="662"/>
        <v>22518</v>
      </c>
      <c r="L2452" s="34">
        <f t="shared" si="663"/>
        <v>147618</v>
      </c>
      <c r="M2452" s="17">
        <f t="shared" ref="M2452:M2454" si="670">L2452*0.2</f>
        <v>29523.6</v>
      </c>
      <c r="N2452" s="17" t="s">
        <v>39</v>
      </c>
      <c r="O2452" s="35" t="s">
        <v>49</v>
      </c>
      <c r="P2452" s="36" t="str">
        <f t="shared" si="664"/>
        <v>Old Client</v>
      </c>
      <c r="Q2452" s="39" t="str">
        <f t="shared" si="4"/>
        <v>Yes</v>
      </c>
      <c r="R2452" s="40" t="str">
        <f t="shared" si="5"/>
        <v/>
      </c>
    </row>
    <row r="2453" ht="14.25" customHeight="1" spans="1:18">
      <c r="A2453" s="30" t="s">
        <v>2413</v>
      </c>
      <c r="B2453" s="17">
        <v>1653</v>
      </c>
      <c r="C2453" s="17" t="s">
        <v>35</v>
      </c>
      <c r="D2453" s="17" t="s">
        <v>36</v>
      </c>
      <c r="E2453" s="17" t="s">
        <v>37</v>
      </c>
      <c r="F2453" s="31" t="str">
        <f>VLOOKUP(G2453,'Policy Type'!$A:$B,2,FALSE)</f>
        <v>P&amp;C</v>
      </c>
      <c r="G2453" s="17" t="s">
        <v>80</v>
      </c>
      <c r="H2453" s="32">
        <v>45316</v>
      </c>
      <c r="I2453" s="32">
        <v>45316</v>
      </c>
      <c r="J2453" s="34">
        <v>66300</v>
      </c>
      <c r="K2453" s="34">
        <f t="shared" si="662"/>
        <v>11934</v>
      </c>
      <c r="L2453" s="34">
        <f t="shared" si="663"/>
        <v>78234</v>
      </c>
      <c r="M2453" s="17">
        <f t="shared" si="670"/>
        <v>15646.8</v>
      </c>
      <c r="N2453" s="17" t="s">
        <v>39</v>
      </c>
      <c r="O2453" s="35" t="s">
        <v>49</v>
      </c>
      <c r="P2453" s="36" t="str">
        <f t="shared" si="664"/>
        <v>Old Client</v>
      </c>
      <c r="Q2453" s="39" t="str">
        <f t="shared" si="4"/>
        <v>Yes</v>
      </c>
      <c r="R2453" s="40" t="str">
        <f t="shared" si="5"/>
        <v>Cross-Sold</v>
      </c>
    </row>
    <row r="2454" ht="14.25" customHeight="1" spans="1:18">
      <c r="A2454" s="30" t="s">
        <v>2414</v>
      </c>
      <c r="B2454" s="17">
        <v>1654</v>
      </c>
      <c r="C2454" s="17" t="s">
        <v>42</v>
      </c>
      <c r="D2454" s="17" t="s">
        <v>36</v>
      </c>
      <c r="E2454" s="17" t="s">
        <v>37</v>
      </c>
      <c r="F2454" s="31" t="str">
        <f>VLOOKUP(G2454,'Policy Type'!$A:$B,2,FALSE)</f>
        <v>P&amp;C</v>
      </c>
      <c r="G2454" s="17" t="s">
        <v>80</v>
      </c>
      <c r="H2454" s="32">
        <v>45316</v>
      </c>
      <c r="I2454" s="32">
        <v>45316</v>
      </c>
      <c r="J2454" s="34">
        <v>103000</v>
      </c>
      <c r="K2454" s="34">
        <f t="shared" si="662"/>
        <v>18540</v>
      </c>
      <c r="L2454" s="34">
        <f t="shared" si="663"/>
        <v>121540</v>
      </c>
      <c r="M2454" s="17">
        <f t="shared" si="670"/>
        <v>24308</v>
      </c>
      <c r="N2454" s="17" t="s">
        <v>39</v>
      </c>
      <c r="O2454" s="35" t="s">
        <v>49</v>
      </c>
      <c r="P2454" s="36" t="str">
        <f t="shared" si="664"/>
        <v>New Client</v>
      </c>
      <c r="Q2454" s="39" t="str">
        <f t="shared" si="4"/>
        <v>No</v>
      </c>
      <c r="R2454" s="40" t="str">
        <f t="shared" si="5"/>
        <v/>
      </c>
    </row>
    <row r="2455" ht="14.25" customHeight="1" spans="1:18">
      <c r="A2455" s="30" t="s">
        <v>2415</v>
      </c>
      <c r="B2455" s="17">
        <v>15</v>
      </c>
      <c r="C2455" s="17" t="s">
        <v>46</v>
      </c>
      <c r="D2455" s="17" t="s">
        <v>76</v>
      </c>
      <c r="E2455" s="17" t="s">
        <v>43</v>
      </c>
      <c r="F2455" s="31" t="str">
        <f>VLOOKUP(G2455,'Policy Type'!$A:$B,2,FALSE)</f>
        <v>Others</v>
      </c>
      <c r="G2455" s="17" t="s">
        <v>212</v>
      </c>
      <c r="H2455" s="32">
        <v>45318</v>
      </c>
      <c r="I2455" s="32">
        <v>45683</v>
      </c>
      <c r="J2455" s="34">
        <v>3009700</v>
      </c>
      <c r="K2455" s="34">
        <f t="shared" si="662"/>
        <v>541746</v>
      </c>
      <c r="L2455" s="34">
        <f t="shared" si="663"/>
        <v>3551446</v>
      </c>
      <c r="M2455" s="17">
        <f t="shared" ref="M2455:M2456" si="671">L2455*0.05</f>
        <v>177572.3</v>
      </c>
      <c r="N2455" s="17" t="s">
        <v>39</v>
      </c>
      <c r="O2455" s="35" t="s">
        <v>49</v>
      </c>
      <c r="P2455" s="36" t="str">
        <f t="shared" si="664"/>
        <v>Old Client</v>
      </c>
      <c r="Q2455" s="39" t="str">
        <f t="shared" si="4"/>
        <v>Yes</v>
      </c>
      <c r="R2455" s="40" t="str">
        <f t="shared" si="5"/>
        <v>Cross-Sold</v>
      </c>
    </row>
    <row r="2456" ht="14.25" customHeight="1" spans="1:18">
      <c r="A2456" s="30" t="s">
        <v>2416</v>
      </c>
      <c r="B2456" s="17">
        <v>15</v>
      </c>
      <c r="C2456" s="17" t="s">
        <v>46</v>
      </c>
      <c r="D2456" s="17" t="s">
        <v>47</v>
      </c>
      <c r="E2456" s="17" t="s">
        <v>43</v>
      </c>
      <c r="F2456" s="31" t="str">
        <f>VLOOKUP(G2456,'Policy Type'!$A:$B,2,FALSE)</f>
        <v>P&amp;C</v>
      </c>
      <c r="G2456" s="17" t="s">
        <v>44</v>
      </c>
      <c r="H2456" s="32">
        <v>45318</v>
      </c>
      <c r="I2456" s="32">
        <v>45683</v>
      </c>
      <c r="J2456" s="34">
        <v>374700</v>
      </c>
      <c r="K2456" s="34">
        <f t="shared" si="662"/>
        <v>67446</v>
      </c>
      <c r="L2456" s="34">
        <f t="shared" si="663"/>
        <v>442146</v>
      </c>
      <c r="M2456" s="17">
        <f t="shared" si="671"/>
        <v>22107.3</v>
      </c>
      <c r="N2456" s="17" t="s">
        <v>39</v>
      </c>
      <c r="O2456" s="35" t="s">
        <v>49</v>
      </c>
      <c r="P2456" s="36" t="str">
        <f t="shared" si="664"/>
        <v>Old Client</v>
      </c>
      <c r="Q2456" s="39" t="str">
        <f t="shared" si="4"/>
        <v>Yes</v>
      </c>
      <c r="R2456" s="40" t="str">
        <f t="shared" si="5"/>
        <v>Cross-Sold</v>
      </c>
    </row>
    <row r="2457" ht="14.25" customHeight="1" spans="1:18">
      <c r="A2457" s="30" t="s">
        <v>2417</v>
      </c>
      <c r="B2457" s="17">
        <v>1655</v>
      </c>
      <c r="C2457" s="17" t="s">
        <v>57</v>
      </c>
      <c r="D2457" s="17" t="s">
        <v>36</v>
      </c>
      <c r="E2457" s="17" t="s">
        <v>37</v>
      </c>
      <c r="F2457" s="31" t="str">
        <f>VLOOKUP(G2457,'Policy Type'!$A:$B,2,FALSE)</f>
        <v>Liability</v>
      </c>
      <c r="G2457" s="17" t="s">
        <v>38</v>
      </c>
      <c r="H2457" s="32">
        <v>45316</v>
      </c>
      <c r="I2457" s="32">
        <v>45681</v>
      </c>
      <c r="J2457" s="34">
        <v>79800</v>
      </c>
      <c r="K2457" s="34">
        <f t="shared" si="662"/>
        <v>14364</v>
      </c>
      <c r="L2457" s="34">
        <f t="shared" si="663"/>
        <v>94164</v>
      </c>
      <c r="M2457" s="17">
        <f t="shared" ref="M2457:M2464" si="672">L2457*0.2</f>
        <v>18832.8</v>
      </c>
      <c r="N2457" s="17" t="s">
        <v>39</v>
      </c>
      <c r="O2457" s="35" t="s">
        <v>49</v>
      </c>
      <c r="P2457" s="36" t="str">
        <f t="shared" si="664"/>
        <v>Old Client</v>
      </c>
      <c r="Q2457" s="39" t="str">
        <f t="shared" si="4"/>
        <v>Yes</v>
      </c>
      <c r="R2457" s="40" t="str">
        <f t="shared" si="5"/>
        <v/>
      </c>
    </row>
    <row r="2458" ht="14.25" customHeight="1" spans="1:18">
      <c r="A2458" s="30" t="s">
        <v>2418</v>
      </c>
      <c r="B2458" s="17">
        <v>1655</v>
      </c>
      <c r="C2458" s="17" t="s">
        <v>35</v>
      </c>
      <c r="D2458" s="17" t="s">
        <v>36</v>
      </c>
      <c r="E2458" s="17" t="s">
        <v>37</v>
      </c>
      <c r="F2458" s="31" t="str">
        <f>VLOOKUP(G2458,'Policy Type'!$A:$B,2,FALSE)</f>
        <v>Liability</v>
      </c>
      <c r="G2458" s="17" t="s">
        <v>38</v>
      </c>
      <c r="H2458" s="32">
        <v>45316</v>
      </c>
      <c r="I2458" s="32">
        <v>45681</v>
      </c>
      <c r="J2458" s="34">
        <v>172000</v>
      </c>
      <c r="K2458" s="34">
        <f t="shared" si="662"/>
        <v>30960</v>
      </c>
      <c r="L2458" s="34">
        <f t="shared" si="663"/>
        <v>202960</v>
      </c>
      <c r="M2458" s="17">
        <f t="shared" si="672"/>
        <v>40592</v>
      </c>
      <c r="N2458" s="17" t="s">
        <v>39</v>
      </c>
      <c r="O2458" s="35" t="s">
        <v>49</v>
      </c>
      <c r="P2458" s="36" t="str">
        <f t="shared" si="664"/>
        <v>Old Client</v>
      </c>
      <c r="Q2458" s="39" t="str">
        <f t="shared" si="4"/>
        <v>Yes</v>
      </c>
      <c r="R2458" s="40" t="str">
        <f t="shared" si="5"/>
        <v/>
      </c>
    </row>
    <row r="2459" ht="14.25" customHeight="1" spans="1:18">
      <c r="A2459" s="30" t="s">
        <v>2419</v>
      </c>
      <c r="B2459" s="17">
        <v>1656</v>
      </c>
      <c r="C2459" s="17" t="s">
        <v>57</v>
      </c>
      <c r="D2459" s="17" t="s">
        <v>36</v>
      </c>
      <c r="E2459" s="17" t="s">
        <v>37</v>
      </c>
      <c r="F2459" s="31" t="str">
        <f>VLOOKUP(G2459,'Policy Type'!$A:$B,2,FALSE)</f>
        <v>P&amp;C</v>
      </c>
      <c r="G2459" s="17" t="s">
        <v>80</v>
      </c>
      <c r="H2459" s="32">
        <v>45316</v>
      </c>
      <c r="I2459" s="32">
        <v>45316</v>
      </c>
      <c r="J2459" s="34">
        <v>190400</v>
      </c>
      <c r="K2459" s="34">
        <f t="shared" si="662"/>
        <v>34272</v>
      </c>
      <c r="L2459" s="34">
        <f t="shared" si="663"/>
        <v>224672</v>
      </c>
      <c r="M2459" s="17">
        <f t="shared" si="672"/>
        <v>44934.4</v>
      </c>
      <c r="N2459" s="17" t="s">
        <v>39</v>
      </c>
      <c r="O2459" s="35" t="s">
        <v>49</v>
      </c>
      <c r="P2459" s="36" t="str">
        <f t="shared" si="664"/>
        <v>New Client</v>
      </c>
      <c r="Q2459" s="39" t="str">
        <f t="shared" si="4"/>
        <v>No</v>
      </c>
      <c r="R2459" s="40" t="str">
        <f t="shared" si="5"/>
        <v/>
      </c>
    </row>
    <row r="2460" ht="14.25" customHeight="1" spans="1:18">
      <c r="A2460" s="30" t="s">
        <v>2420</v>
      </c>
      <c r="B2460" s="17">
        <v>1657</v>
      </c>
      <c r="C2460" s="17" t="s">
        <v>42</v>
      </c>
      <c r="D2460" s="17" t="s">
        <v>36</v>
      </c>
      <c r="E2460" s="17" t="s">
        <v>37</v>
      </c>
      <c r="F2460" s="31" t="str">
        <f>VLOOKUP(G2460,'Policy Type'!$A:$B,2,FALSE)</f>
        <v>P&amp;C</v>
      </c>
      <c r="G2460" s="17" t="s">
        <v>80</v>
      </c>
      <c r="H2460" s="32">
        <v>45316</v>
      </c>
      <c r="I2460" s="32">
        <v>45316</v>
      </c>
      <c r="J2460" s="34">
        <v>162100</v>
      </c>
      <c r="K2460" s="34">
        <f t="shared" si="662"/>
        <v>29178</v>
      </c>
      <c r="L2460" s="34">
        <f t="shared" si="663"/>
        <v>191278</v>
      </c>
      <c r="M2460" s="17">
        <f t="shared" si="672"/>
        <v>38255.6</v>
      </c>
      <c r="N2460" s="17" t="s">
        <v>39</v>
      </c>
      <c r="O2460" s="35" t="s">
        <v>49</v>
      </c>
      <c r="P2460" s="36" t="str">
        <f t="shared" si="664"/>
        <v>New Client</v>
      </c>
      <c r="Q2460" s="39" t="str">
        <f t="shared" si="4"/>
        <v>No</v>
      </c>
      <c r="R2460" s="40" t="str">
        <f t="shared" si="5"/>
        <v/>
      </c>
    </row>
    <row r="2461" ht="14.25" customHeight="1" spans="1:18">
      <c r="A2461" s="30" t="s">
        <v>2421</v>
      </c>
      <c r="B2461" s="17">
        <v>15</v>
      </c>
      <c r="C2461" s="17" t="s">
        <v>42</v>
      </c>
      <c r="D2461" s="17" t="s">
        <v>36</v>
      </c>
      <c r="E2461" s="17" t="s">
        <v>37</v>
      </c>
      <c r="F2461" s="31" t="str">
        <f>VLOOKUP(G2461,'Policy Type'!$A:$B,2,FALSE)</f>
        <v>P&amp;C</v>
      </c>
      <c r="G2461" s="17" t="s">
        <v>80</v>
      </c>
      <c r="H2461" s="32">
        <v>45316</v>
      </c>
      <c r="I2461" s="32">
        <v>45681</v>
      </c>
      <c r="J2461" s="34">
        <v>88300</v>
      </c>
      <c r="K2461" s="34">
        <f t="shared" si="662"/>
        <v>15894</v>
      </c>
      <c r="L2461" s="34">
        <f t="shared" si="663"/>
        <v>104194</v>
      </c>
      <c r="M2461" s="17">
        <f t="shared" si="672"/>
        <v>20838.8</v>
      </c>
      <c r="N2461" s="17" t="s">
        <v>39</v>
      </c>
      <c r="O2461" s="35" t="s">
        <v>49</v>
      </c>
      <c r="P2461" s="36" t="str">
        <f t="shared" si="664"/>
        <v>Old Client</v>
      </c>
      <c r="Q2461" s="39" t="str">
        <f t="shared" si="4"/>
        <v>Yes</v>
      </c>
      <c r="R2461" s="40" t="str">
        <f t="shared" si="5"/>
        <v>Cross-Sold</v>
      </c>
    </row>
    <row r="2462" ht="14.25" customHeight="1" spans="1:18">
      <c r="A2462" s="30" t="s">
        <v>2422</v>
      </c>
      <c r="B2462" s="17">
        <v>15</v>
      </c>
      <c r="C2462" s="17" t="s">
        <v>57</v>
      </c>
      <c r="D2462" s="17" t="s">
        <v>36</v>
      </c>
      <c r="E2462" s="17" t="s">
        <v>37</v>
      </c>
      <c r="F2462" s="31" t="str">
        <f>VLOOKUP(G2462,'Policy Type'!$A:$B,2,FALSE)</f>
        <v>Liability</v>
      </c>
      <c r="G2462" s="17" t="s">
        <v>38</v>
      </c>
      <c r="H2462" s="32">
        <v>45317</v>
      </c>
      <c r="I2462" s="32">
        <v>45347</v>
      </c>
      <c r="J2462" s="34">
        <v>57900</v>
      </c>
      <c r="K2462" s="34">
        <f t="shared" si="662"/>
        <v>10422</v>
      </c>
      <c r="L2462" s="34">
        <f t="shared" si="663"/>
        <v>68322</v>
      </c>
      <c r="M2462" s="17">
        <f t="shared" si="672"/>
        <v>13664.4</v>
      </c>
      <c r="N2462" s="17" t="s">
        <v>39</v>
      </c>
      <c r="O2462" s="35" t="s">
        <v>49</v>
      </c>
      <c r="P2462" s="36" t="str">
        <f t="shared" si="664"/>
        <v>Old Client</v>
      </c>
      <c r="Q2462" s="39" t="str">
        <f t="shared" si="4"/>
        <v>Yes</v>
      </c>
      <c r="R2462" s="40" t="str">
        <f t="shared" si="5"/>
        <v/>
      </c>
    </row>
    <row r="2463" ht="14.25" customHeight="1" spans="1:18">
      <c r="A2463" s="30" t="s">
        <v>2423</v>
      </c>
      <c r="B2463" s="17">
        <v>15</v>
      </c>
      <c r="C2463" s="17" t="s">
        <v>42</v>
      </c>
      <c r="D2463" s="17" t="s">
        <v>36</v>
      </c>
      <c r="E2463" s="17" t="s">
        <v>37</v>
      </c>
      <c r="F2463" s="31" t="str">
        <f>VLOOKUP(G2463,'Policy Type'!$A:$B,2,FALSE)</f>
        <v>Liability</v>
      </c>
      <c r="G2463" s="17" t="s">
        <v>38</v>
      </c>
      <c r="H2463" s="32">
        <v>45317</v>
      </c>
      <c r="I2463" s="32">
        <v>45407</v>
      </c>
      <c r="J2463" s="34">
        <v>72600</v>
      </c>
      <c r="K2463" s="34">
        <f t="shared" si="662"/>
        <v>13068</v>
      </c>
      <c r="L2463" s="34">
        <f t="shared" si="663"/>
        <v>85668</v>
      </c>
      <c r="M2463" s="17">
        <f t="shared" si="672"/>
        <v>17133.6</v>
      </c>
      <c r="N2463" s="17" t="s">
        <v>39</v>
      </c>
      <c r="O2463" s="35" t="s">
        <v>49</v>
      </c>
      <c r="P2463" s="36" t="str">
        <f t="shared" si="664"/>
        <v>Old Client</v>
      </c>
      <c r="Q2463" s="39" t="str">
        <f t="shared" si="4"/>
        <v>Yes</v>
      </c>
      <c r="R2463" s="40" t="str">
        <f t="shared" si="5"/>
        <v/>
      </c>
    </row>
    <row r="2464" ht="14.25" customHeight="1" spans="1:18">
      <c r="A2464" s="30" t="s">
        <v>2424</v>
      </c>
      <c r="B2464" s="17">
        <v>1408</v>
      </c>
      <c r="C2464" s="17" t="s">
        <v>57</v>
      </c>
      <c r="D2464" s="17" t="s">
        <v>36</v>
      </c>
      <c r="E2464" s="17" t="s">
        <v>37</v>
      </c>
      <c r="F2464" s="31" t="str">
        <f>VLOOKUP(G2464,'Policy Type'!$A:$B,2,FALSE)</f>
        <v>Liability</v>
      </c>
      <c r="G2464" s="17" t="s">
        <v>38</v>
      </c>
      <c r="H2464" s="32">
        <v>45317</v>
      </c>
      <c r="I2464" s="32">
        <v>45498</v>
      </c>
      <c r="J2464" s="34">
        <v>116800</v>
      </c>
      <c r="K2464" s="34">
        <f t="shared" si="662"/>
        <v>21024</v>
      </c>
      <c r="L2464" s="34">
        <f t="shared" si="663"/>
        <v>137824</v>
      </c>
      <c r="M2464" s="17">
        <f t="shared" si="672"/>
        <v>27564.8</v>
      </c>
      <c r="N2464" s="17" t="s">
        <v>39</v>
      </c>
      <c r="O2464" s="35" t="s">
        <v>49</v>
      </c>
      <c r="P2464" s="36" t="str">
        <f t="shared" si="664"/>
        <v>Old Client</v>
      </c>
      <c r="Q2464" s="39" t="str">
        <f t="shared" si="4"/>
        <v>Yes</v>
      </c>
      <c r="R2464" s="40" t="str">
        <f t="shared" si="5"/>
        <v/>
      </c>
    </row>
    <row r="2465" ht="14.25" customHeight="1" spans="1:18">
      <c r="A2465" s="30" t="s">
        <v>2425</v>
      </c>
      <c r="B2465" s="17">
        <v>1658</v>
      </c>
      <c r="C2465" s="17" t="s">
        <v>46</v>
      </c>
      <c r="D2465" s="17" t="s">
        <v>88</v>
      </c>
      <c r="E2465" s="17" t="s">
        <v>37</v>
      </c>
      <c r="F2465" s="31" t="str">
        <f>VLOOKUP(G2465,'Policy Type'!$A:$B,2,FALSE)</f>
        <v>Liability</v>
      </c>
      <c r="G2465" s="17" t="s">
        <v>38</v>
      </c>
      <c r="H2465" s="32">
        <v>45316</v>
      </c>
      <c r="I2465" s="32">
        <v>45497</v>
      </c>
      <c r="J2465" s="34">
        <v>332100</v>
      </c>
      <c r="K2465" s="34">
        <f t="shared" si="662"/>
        <v>59778</v>
      </c>
      <c r="L2465" s="34">
        <f t="shared" si="663"/>
        <v>391878</v>
      </c>
      <c r="M2465" s="17">
        <f>L2465*0.05</f>
        <v>19593.9</v>
      </c>
      <c r="N2465" s="17" t="s">
        <v>39</v>
      </c>
      <c r="O2465" s="35" t="s">
        <v>49</v>
      </c>
      <c r="P2465" s="36" t="str">
        <f t="shared" si="664"/>
        <v>New Client</v>
      </c>
      <c r="Q2465" s="39" t="str">
        <f t="shared" si="4"/>
        <v>Yes</v>
      </c>
      <c r="R2465" s="40" t="str">
        <f t="shared" si="5"/>
        <v/>
      </c>
    </row>
    <row r="2466" ht="14.25" customHeight="1" spans="1:18">
      <c r="A2466" s="30" t="s">
        <v>2426</v>
      </c>
      <c r="B2466" s="17">
        <v>1659</v>
      </c>
      <c r="C2466" s="17" t="s">
        <v>42</v>
      </c>
      <c r="D2466" s="17" t="s">
        <v>36</v>
      </c>
      <c r="E2466" s="17" t="s">
        <v>37</v>
      </c>
      <c r="F2466" s="31" t="str">
        <f>VLOOKUP(G2466,'Policy Type'!$A:$B,2,FALSE)</f>
        <v>P&amp;C</v>
      </c>
      <c r="G2466" s="17" t="s">
        <v>68</v>
      </c>
      <c r="H2466" s="32">
        <v>45322</v>
      </c>
      <c r="I2466" s="32">
        <v>45687</v>
      </c>
      <c r="J2466" s="34">
        <v>2024600</v>
      </c>
      <c r="K2466" s="34">
        <f t="shared" si="662"/>
        <v>364428</v>
      </c>
      <c r="L2466" s="34">
        <f t="shared" si="663"/>
        <v>2389028</v>
      </c>
      <c r="M2466" s="17">
        <f t="shared" ref="M2466:M2467" si="673">L2466*0.2</f>
        <v>477805.6</v>
      </c>
      <c r="N2466" s="17" t="s">
        <v>39</v>
      </c>
      <c r="O2466" s="35" t="s">
        <v>40</v>
      </c>
      <c r="P2466" s="36" t="str">
        <f t="shared" si="664"/>
        <v>New Client</v>
      </c>
      <c r="Q2466" s="39" t="str">
        <f t="shared" si="4"/>
        <v>No</v>
      </c>
      <c r="R2466" s="40" t="str">
        <f t="shared" si="5"/>
        <v/>
      </c>
    </row>
    <row r="2467" ht="14.25" customHeight="1" spans="1:18">
      <c r="A2467" s="30" t="s">
        <v>2427</v>
      </c>
      <c r="B2467" s="17">
        <v>1660</v>
      </c>
      <c r="C2467" s="17" t="s">
        <v>42</v>
      </c>
      <c r="D2467" s="17" t="s">
        <v>36</v>
      </c>
      <c r="E2467" s="17" t="s">
        <v>37</v>
      </c>
      <c r="F2467" s="31" t="str">
        <f>VLOOKUP(G2467,'Policy Type'!$A:$B,2,FALSE)</f>
        <v>P&amp;C</v>
      </c>
      <c r="G2467" s="17" t="s">
        <v>68</v>
      </c>
      <c r="H2467" s="32">
        <v>45321</v>
      </c>
      <c r="I2467" s="32">
        <v>45686</v>
      </c>
      <c r="J2467" s="34">
        <v>1273102</v>
      </c>
      <c r="K2467" s="34">
        <f t="shared" si="662"/>
        <v>229158.36</v>
      </c>
      <c r="L2467" s="34">
        <f t="shared" si="663"/>
        <v>1502260.36</v>
      </c>
      <c r="M2467" s="17">
        <f t="shared" si="673"/>
        <v>300452.072</v>
      </c>
      <c r="N2467" s="17" t="s">
        <v>52</v>
      </c>
      <c r="O2467" s="35" t="s">
        <v>53</v>
      </c>
      <c r="P2467" s="36" t="str">
        <f t="shared" si="664"/>
        <v>New Client</v>
      </c>
      <c r="Q2467" s="39" t="str">
        <f t="shared" si="4"/>
        <v>No</v>
      </c>
      <c r="R2467" s="40" t="str">
        <f t="shared" si="5"/>
        <v/>
      </c>
    </row>
    <row r="2468" ht="14.25" customHeight="1" spans="1:18">
      <c r="A2468" s="30" t="s">
        <v>2428</v>
      </c>
      <c r="B2468" s="17">
        <v>294</v>
      </c>
      <c r="C2468" s="17" t="s">
        <v>42</v>
      </c>
      <c r="D2468" s="17" t="s">
        <v>36</v>
      </c>
      <c r="E2468" s="17" t="s">
        <v>84</v>
      </c>
      <c r="F2468" s="31" t="str">
        <f>VLOOKUP(G2468,'Policy Type'!$A:$B,2,FALSE)</f>
        <v>Others</v>
      </c>
      <c r="G2468" s="17" t="s">
        <v>126</v>
      </c>
      <c r="H2468" s="32">
        <v>45318</v>
      </c>
      <c r="I2468" s="32">
        <v>45683</v>
      </c>
      <c r="J2468" s="34">
        <v>1710200</v>
      </c>
      <c r="K2468" s="34">
        <f t="shared" si="662"/>
        <v>307836</v>
      </c>
      <c r="L2468" s="34">
        <f t="shared" si="663"/>
        <v>2018036</v>
      </c>
      <c r="M2468" s="17">
        <f t="shared" ref="M2468:M2469" si="674">L2468*0.15</f>
        <v>302705.4</v>
      </c>
      <c r="N2468" s="17" t="s">
        <v>39</v>
      </c>
      <c r="O2468" s="35" t="s">
        <v>49</v>
      </c>
      <c r="P2468" s="36" t="str">
        <f t="shared" si="664"/>
        <v>Old Client</v>
      </c>
      <c r="Q2468" s="39" t="str">
        <f t="shared" si="4"/>
        <v>Yes</v>
      </c>
      <c r="R2468" s="40" t="str">
        <f t="shared" si="5"/>
        <v>Cross-Sold</v>
      </c>
    </row>
    <row r="2469" ht="14.25" customHeight="1" spans="1:18">
      <c r="A2469" s="30" t="s">
        <v>2429</v>
      </c>
      <c r="B2469" s="17">
        <v>1661</v>
      </c>
      <c r="C2469" s="17" t="s">
        <v>42</v>
      </c>
      <c r="D2469" s="17" t="s">
        <v>36</v>
      </c>
      <c r="E2469" s="17" t="s">
        <v>91</v>
      </c>
      <c r="F2469" s="31" t="str">
        <f>VLOOKUP(G2469,'Policy Type'!$A:$B,2,FALSE)</f>
        <v>Others</v>
      </c>
      <c r="G2469" s="17" t="s">
        <v>212</v>
      </c>
      <c r="H2469" s="32">
        <v>45315</v>
      </c>
      <c r="I2469" s="32">
        <v>45680</v>
      </c>
      <c r="J2469" s="34">
        <v>91000</v>
      </c>
      <c r="K2469" s="34">
        <f t="shared" si="662"/>
        <v>16380</v>
      </c>
      <c r="L2469" s="34">
        <f t="shared" si="663"/>
        <v>107380</v>
      </c>
      <c r="M2469" s="17">
        <f t="shared" si="674"/>
        <v>16107</v>
      </c>
      <c r="N2469" s="17" t="s">
        <v>52</v>
      </c>
      <c r="O2469" s="35" t="s">
        <v>49</v>
      </c>
      <c r="P2469" s="36" t="str">
        <f t="shared" si="664"/>
        <v>Old Client</v>
      </c>
      <c r="Q2469" s="39" t="str">
        <f t="shared" si="4"/>
        <v>Yes</v>
      </c>
      <c r="R2469" s="40" t="str">
        <f t="shared" si="5"/>
        <v>Cross-Sold</v>
      </c>
    </row>
    <row r="2470" ht="14.25" customHeight="1" spans="1:18">
      <c r="A2470" s="30" t="s">
        <v>2430</v>
      </c>
      <c r="B2470" s="17">
        <v>1094</v>
      </c>
      <c r="C2470" s="17" t="s">
        <v>35</v>
      </c>
      <c r="D2470" s="17" t="s">
        <v>36</v>
      </c>
      <c r="E2470" s="17" t="s">
        <v>84</v>
      </c>
      <c r="F2470" s="31" t="str">
        <f>VLOOKUP(G2470,'Policy Type'!$A:$B,2,FALSE)</f>
        <v>Liability</v>
      </c>
      <c r="G2470" s="17" t="s">
        <v>86</v>
      </c>
      <c r="H2470" s="32">
        <v>45302</v>
      </c>
      <c r="I2470" s="32">
        <v>45667</v>
      </c>
      <c r="J2470" s="34">
        <v>10620000</v>
      </c>
      <c r="K2470" s="34">
        <f t="shared" si="662"/>
        <v>1911600</v>
      </c>
      <c r="L2470" s="34">
        <f t="shared" si="663"/>
        <v>12531600</v>
      </c>
      <c r="M2470" s="17">
        <f t="shared" ref="M2470:M2471" si="675">L2470*0.2</f>
        <v>2506320</v>
      </c>
      <c r="N2470" s="17" t="s">
        <v>39</v>
      </c>
      <c r="O2470" s="35" t="s">
        <v>40</v>
      </c>
      <c r="P2470" s="36" t="str">
        <f t="shared" si="664"/>
        <v>Old Client</v>
      </c>
      <c r="Q2470" s="39" t="str">
        <f t="shared" si="4"/>
        <v>Yes</v>
      </c>
      <c r="R2470" s="40" t="str">
        <f t="shared" si="5"/>
        <v/>
      </c>
    </row>
    <row r="2471" ht="14.25" customHeight="1" spans="1:18">
      <c r="A2471" s="30" t="s">
        <v>2431</v>
      </c>
      <c r="B2471" s="17">
        <v>1662</v>
      </c>
      <c r="C2471" s="17" t="s">
        <v>57</v>
      </c>
      <c r="D2471" s="17" t="s">
        <v>36</v>
      </c>
      <c r="E2471" s="17" t="s">
        <v>84</v>
      </c>
      <c r="F2471" s="31" t="str">
        <f>VLOOKUP(G2471,'Policy Type'!$A:$B,2,FALSE)</f>
        <v>Liability</v>
      </c>
      <c r="G2471" s="17" t="s">
        <v>101</v>
      </c>
      <c r="H2471" s="32">
        <v>45302</v>
      </c>
      <c r="I2471" s="32">
        <v>45667</v>
      </c>
      <c r="J2471" s="34">
        <v>2242000</v>
      </c>
      <c r="K2471" s="34">
        <f t="shared" si="662"/>
        <v>403560</v>
      </c>
      <c r="L2471" s="34">
        <f t="shared" si="663"/>
        <v>2645560</v>
      </c>
      <c r="M2471" s="17">
        <f t="shared" si="675"/>
        <v>529112</v>
      </c>
      <c r="N2471" s="17" t="s">
        <v>39</v>
      </c>
      <c r="O2471" s="35" t="s">
        <v>40</v>
      </c>
      <c r="P2471" s="36" t="str">
        <f t="shared" si="664"/>
        <v>New Client</v>
      </c>
      <c r="Q2471" s="39" t="str">
        <f t="shared" si="4"/>
        <v>Yes</v>
      </c>
      <c r="R2471" s="40" t="str">
        <f t="shared" si="5"/>
        <v/>
      </c>
    </row>
    <row r="2472" ht="14.25" customHeight="1" spans="1:18">
      <c r="A2472" s="30" t="s">
        <v>2432</v>
      </c>
      <c r="B2472" s="17">
        <v>1663</v>
      </c>
      <c r="C2472" s="17" t="s">
        <v>57</v>
      </c>
      <c r="D2472" s="17" t="s">
        <v>36</v>
      </c>
      <c r="E2472" s="17" t="s">
        <v>978</v>
      </c>
      <c r="F2472" s="31" t="str">
        <f>VLOOKUP(G2472,'Policy Type'!$A:$B,2,FALSE)</f>
        <v>Others</v>
      </c>
      <c r="G2472" s="17" t="s">
        <v>170</v>
      </c>
      <c r="H2472" s="32">
        <v>45302</v>
      </c>
      <c r="I2472" s="32">
        <v>45667</v>
      </c>
      <c r="J2472" s="34">
        <v>2020900</v>
      </c>
      <c r="K2472" s="34">
        <f t="shared" si="662"/>
        <v>363762</v>
      </c>
      <c r="L2472" s="34">
        <f t="shared" si="663"/>
        <v>2384662</v>
      </c>
      <c r="M2472" s="17">
        <f t="shared" ref="M2472:M2473" si="676">L2472*0.15</f>
        <v>357699.3</v>
      </c>
      <c r="N2472" s="17" t="s">
        <v>52</v>
      </c>
      <c r="O2472" s="35" t="s">
        <v>40</v>
      </c>
      <c r="P2472" s="36" t="str">
        <f t="shared" si="664"/>
        <v>Old Client</v>
      </c>
      <c r="Q2472" s="39" t="str">
        <f t="shared" si="4"/>
        <v>No</v>
      </c>
      <c r="R2472" s="40" t="str">
        <f t="shared" si="5"/>
        <v/>
      </c>
    </row>
    <row r="2473" ht="14.25" customHeight="1" spans="1:18">
      <c r="A2473" s="30" t="s">
        <v>2433</v>
      </c>
      <c r="B2473" s="17">
        <v>1663</v>
      </c>
      <c r="C2473" s="17" t="s">
        <v>35</v>
      </c>
      <c r="D2473" s="17" t="s">
        <v>36</v>
      </c>
      <c r="E2473" s="17" t="s">
        <v>978</v>
      </c>
      <c r="F2473" s="31" t="str">
        <f>VLOOKUP(G2473,'Policy Type'!$A:$B,2,FALSE)</f>
        <v>Others</v>
      </c>
      <c r="G2473" s="17" t="s">
        <v>170</v>
      </c>
      <c r="H2473" s="32">
        <v>45302</v>
      </c>
      <c r="I2473" s="32">
        <v>45667</v>
      </c>
      <c r="J2473" s="34">
        <v>748700</v>
      </c>
      <c r="K2473" s="34">
        <f t="shared" si="662"/>
        <v>134766</v>
      </c>
      <c r="L2473" s="34">
        <f t="shared" si="663"/>
        <v>883466</v>
      </c>
      <c r="M2473" s="17">
        <f t="shared" si="676"/>
        <v>132519.9</v>
      </c>
      <c r="N2473" s="17" t="s">
        <v>52</v>
      </c>
      <c r="O2473" s="35" t="s">
        <v>40</v>
      </c>
      <c r="P2473" s="36" t="str">
        <f t="shared" si="664"/>
        <v>Old Client</v>
      </c>
      <c r="Q2473" s="39" t="str">
        <f t="shared" si="4"/>
        <v>No</v>
      </c>
      <c r="R2473" s="40" t="str">
        <f t="shared" si="5"/>
        <v/>
      </c>
    </row>
    <row r="2474" ht="14.25" customHeight="1" spans="1:18">
      <c r="A2474" s="30" t="s">
        <v>2434</v>
      </c>
      <c r="B2474" s="17">
        <v>1664</v>
      </c>
      <c r="C2474" s="17" t="s">
        <v>46</v>
      </c>
      <c r="D2474" s="17" t="s">
        <v>66</v>
      </c>
      <c r="E2474" s="17" t="s">
        <v>978</v>
      </c>
      <c r="F2474" s="31" t="str">
        <f>VLOOKUP(G2474,'Policy Type'!$A:$B,2,FALSE)</f>
        <v>Others</v>
      </c>
      <c r="G2474" s="17" t="s">
        <v>170</v>
      </c>
      <c r="H2474" s="32">
        <v>45302</v>
      </c>
      <c r="I2474" s="32">
        <v>45667</v>
      </c>
      <c r="J2474" s="34">
        <v>264400</v>
      </c>
      <c r="K2474" s="34">
        <f t="shared" si="662"/>
        <v>47592</v>
      </c>
      <c r="L2474" s="34">
        <f t="shared" si="663"/>
        <v>311992</v>
      </c>
      <c r="M2474" s="17">
        <f t="shared" ref="M2474:M2475" si="677">L2474*0.05</f>
        <v>15599.6</v>
      </c>
      <c r="N2474" s="17" t="s">
        <v>52</v>
      </c>
      <c r="O2474" s="35" t="s">
        <v>49</v>
      </c>
      <c r="P2474" s="36" t="str">
        <f t="shared" si="664"/>
        <v>Old Client</v>
      </c>
      <c r="Q2474" s="39" t="str">
        <f t="shared" si="4"/>
        <v>Yes</v>
      </c>
      <c r="R2474" s="40" t="str">
        <f t="shared" si="5"/>
        <v>Cross-Sold</v>
      </c>
    </row>
    <row r="2475" ht="14.25" customHeight="1" spans="1:18">
      <c r="A2475" s="30" t="s">
        <v>2435</v>
      </c>
      <c r="B2475" s="17">
        <v>1664</v>
      </c>
      <c r="C2475" s="17" t="s">
        <v>46</v>
      </c>
      <c r="D2475" s="17" t="s">
        <v>47</v>
      </c>
      <c r="E2475" s="17" t="s">
        <v>78</v>
      </c>
      <c r="F2475" s="31" t="str">
        <f>VLOOKUP(G2475,'Policy Type'!$A:$B,2,FALSE)</f>
        <v>P&amp;C</v>
      </c>
      <c r="G2475" s="17" t="s">
        <v>80</v>
      </c>
      <c r="H2475" s="32">
        <v>45309</v>
      </c>
      <c r="I2475" s="32">
        <v>45309</v>
      </c>
      <c r="J2475" s="34">
        <v>2438400</v>
      </c>
      <c r="K2475" s="34">
        <f t="shared" si="662"/>
        <v>438912</v>
      </c>
      <c r="L2475" s="34">
        <f t="shared" si="663"/>
        <v>2877312</v>
      </c>
      <c r="M2475" s="17">
        <f t="shared" si="677"/>
        <v>143865.6</v>
      </c>
      <c r="N2475" s="17" t="s">
        <v>39</v>
      </c>
      <c r="O2475" s="35" t="s">
        <v>49</v>
      </c>
      <c r="P2475" s="36" t="str">
        <f t="shared" si="664"/>
        <v>Old Client</v>
      </c>
      <c r="Q2475" s="39" t="str">
        <f t="shared" si="4"/>
        <v>Yes</v>
      </c>
      <c r="R2475" s="40" t="str">
        <f t="shared" si="5"/>
        <v>Cross-Sold</v>
      </c>
    </row>
    <row r="2476" ht="14.25" customHeight="1" spans="1:18">
      <c r="A2476" s="30" t="s">
        <v>2436</v>
      </c>
      <c r="B2476" s="17">
        <v>1664</v>
      </c>
      <c r="C2476" s="17" t="s">
        <v>57</v>
      </c>
      <c r="D2476" s="17" t="s">
        <v>36</v>
      </c>
      <c r="E2476" s="17" t="s">
        <v>43</v>
      </c>
      <c r="F2476" s="31" t="str">
        <f>VLOOKUP(G2476,'Policy Type'!$A:$B,2,FALSE)</f>
        <v>Liability</v>
      </c>
      <c r="G2476" s="17" t="s">
        <v>94</v>
      </c>
      <c r="H2476" s="32">
        <v>45309</v>
      </c>
      <c r="I2476" s="32">
        <v>45674</v>
      </c>
      <c r="J2476" s="34">
        <v>5900000</v>
      </c>
      <c r="K2476" s="34">
        <f t="shared" si="662"/>
        <v>1062000</v>
      </c>
      <c r="L2476" s="34">
        <f t="shared" si="663"/>
        <v>6962000</v>
      </c>
      <c r="M2476" s="17">
        <f>L2476*0.2</f>
        <v>1392400</v>
      </c>
      <c r="N2476" s="17" t="s">
        <v>39</v>
      </c>
      <c r="O2476" s="35" t="s">
        <v>40</v>
      </c>
      <c r="P2476" s="36" t="str">
        <f t="shared" si="664"/>
        <v>Old Client</v>
      </c>
      <c r="Q2476" s="39" t="str">
        <f t="shared" si="4"/>
        <v>Yes</v>
      </c>
      <c r="R2476" s="40" t="str">
        <f t="shared" si="5"/>
        <v/>
      </c>
    </row>
    <row r="2477" ht="14.25" customHeight="1" spans="1:18">
      <c r="A2477" s="30" t="s">
        <v>2437</v>
      </c>
      <c r="B2477" s="17">
        <v>1665</v>
      </c>
      <c r="C2477" s="17" t="s">
        <v>46</v>
      </c>
      <c r="D2477" s="17" t="s">
        <v>66</v>
      </c>
      <c r="E2477" s="17" t="s">
        <v>78</v>
      </c>
      <c r="F2477" s="31" t="str">
        <f>VLOOKUP(G2477,'Policy Type'!$A:$B,2,FALSE)</f>
        <v>P&amp;C</v>
      </c>
      <c r="G2477" s="17" t="s">
        <v>72</v>
      </c>
      <c r="H2477" s="32">
        <v>45311</v>
      </c>
      <c r="I2477" s="32">
        <v>45676</v>
      </c>
      <c r="J2477" s="34">
        <v>56200</v>
      </c>
      <c r="K2477" s="34">
        <f t="shared" si="662"/>
        <v>10116</v>
      </c>
      <c r="L2477" s="34">
        <f t="shared" si="663"/>
        <v>66316</v>
      </c>
      <c r="M2477" s="17">
        <f>L2477*0.05</f>
        <v>3315.8</v>
      </c>
      <c r="N2477" s="17" t="s">
        <v>52</v>
      </c>
      <c r="O2477" s="35" t="s">
        <v>40</v>
      </c>
      <c r="P2477" s="36" t="str">
        <f t="shared" si="664"/>
        <v>New Client</v>
      </c>
      <c r="Q2477" s="39" t="str">
        <f t="shared" si="4"/>
        <v>No</v>
      </c>
      <c r="R2477" s="40" t="str">
        <f t="shared" si="5"/>
        <v/>
      </c>
    </row>
    <row r="2478" ht="14.25" customHeight="1" spans="1:18">
      <c r="A2478" s="30" t="s">
        <v>2438</v>
      </c>
      <c r="B2478" s="17">
        <v>1666</v>
      </c>
      <c r="C2478" s="17" t="s">
        <v>57</v>
      </c>
      <c r="D2478" s="17" t="s">
        <v>36</v>
      </c>
      <c r="E2478" s="17" t="s">
        <v>78</v>
      </c>
      <c r="F2478" s="31" t="str">
        <f>VLOOKUP(G2478,'Policy Type'!$A:$B,2,FALSE)</f>
        <v>P&amp;C</v>
      </c>
      <c r="G2478" s="17" t="s">
        <v>55</v>
      </c>
      <c r="H2478" s="32">
        <v>45313</v>
      </c>
      <c r="I2478" s="32">
        <v>45678</v>
      </c>
      <c r="J2478" s="34">
        <v>166262</v>
      </c>
      <c r="K2478" s="34">
        <f t="shared" si="662"/>
        <v>29927.16</v>
      </c>
      <c r="L2478" s="34">
        <f t="shared" si="663"/>
        <v>196189.16</v>
      </c>
      <c r="M2478" s="17">
        <f t="shared" ref="M2478:M2483" si="678">L2478*0.2</f>
        <v>39237.832</v>
      </c>
      <c r="N2478" s="17" t="s">
        <v>52</v>
      </c>
      <c r="O2478" s="35" t="s">
        <v>40</v>
      </c>
      <c r="P2478" s="36" t="str">
        <f t="shared" si="664"/>
        <v>New Client</v>
      </c>
      <c r="Q2478" s="39" t="str">
        <f t="shared" si="4"/>
        <v>No</v>
      </c>
      <c r="R2478" s="40" t="str">
        <f t="shared" si="5"/>
        <v/>
      </c>
    </row>
    <row r="2479" ht="14.25" customHeight="1" spans="1:18">
      <c r="A2479" s="30" t="s">
        <v>2439</v>
      </c>
      <c r="B2479" s="17">
        <v>1667</v>
      </c>
      <c r="C2479" s="17" t="s">
        <v>42</v>
      </c>
      <c r="D2479" s="17" t="s">
        <v>36</v>
      </c>
      <c r="E2479" s="17" t="s">
        <v>978</v>
      </c>
      <c r="F2479" s="31" t="str">
        <f>VLOOKUP(G2479,'Policy Type'!$A:$B,2,FALSE)</f>
        <v>P&amp;C</v>
      </c>
      <c r="G2479" s="17" t="s">
        <v>48</v>
      </c>
      <c r="H2479" s="32">
        <v>45316</v>
      </c>
      <c r="I2479" s="32">
        <v>45681</v>
      </c>
      <c r="J2479" s="34">
        <v>5310000</v>
      </c>
      <c r="K2479" s="34">
        <f t="shared" si="662"/>
        <v>955800</v>
      </c>
      <c r="L2479" s="34">
        <f t="shared" si="663"/>
        <v>6265800</v>
      </c>
      <c r="M2479" s="17">
        <f t="shared" si="678"/>
        <v>1253160</v>
      </c>
      <c r="N2479" s="17" t="s">
        <v>39</v>
      </c>
      <c r="O2479" s="35" t="s">
        <v>40</v>
      </c>
      <c r="P2479" s="36" t="str">
        <f t="shared" si="664"/>
        <v>New Client</v>
      </c>
      <c r="Q2479" s="39" t="str">
        <f t="shared" si="4"/>
        <v>No</v>
      </c>
      <c r="R2479" s="40" t="str">
        <f t="shared" si="5"/>
        <v/>
      </c>
    </row>
    <row r="2480" ht="14.25" customHeight="1" spans="1:18">
      <c r="A2480" s="30" t="s">
        <v>2440</v>
      </c>
      <c r="B2480" s="17">
        <v>1007</v>
      </c>
      <c r="C2480" s="17" t="s">
        <v>42</v>
      </c>
      <c r="D2480" s="17" t="s">
        <v>36</v>
      </c>
      <c r="E2480" s="17" t="s">
        <v>37</v>
      </c>
      <c r="F2480" s="31" t="str">
        <f>VLOOKUP(G2480,'Policy Type'!$A:$B,2,FALSE)</f>
        <v>Liability</v>
      </c>
      <c r="G2480" s="17" t="s">
        <v>38</v>
      </c>
      <c r="H2480" s="32">
        <v>45318</v>
      </c>
      <c r="I2480" s="32">
        <v>45348</v>
      </c>
      <c r="J2480" s="34">
        <v>58400</v>
      </c>
      <c r="K2480" s="34">
        <f t="shared" si="662"/>
        <v>10512</v>
      </c>
      <c r="L2480" s="34">
        <f t="shared" si="663"/>
        <v>68912</v>
      </c>
      <c r="M2480" s="17">
        <f t="shared" si="678"/>
        <v>13782.4</v>
      </c>
      <c r="N2480" s="17" t="s">
        <v>39</v>
      </c>
      <c r="O2480" s="35" t="s">
        <v>49</v>
      </c>
      <c r="P2480" s="36" t="str">
        <f t="shared" si="664"/>
        <v>Old Client</v>
      </c>
      <c r="Q2480" s="39" t="str">
        <f t="shared" si="4"/>
        <v>Yes</v>
      </c>
      <c r="R2480" s="40" t="str">
        <f t="shared" si="5"/>
        <v/>
      </c>
    </row>
    <row r="2481" ht="14.25" customHeight="1" spans="1:18">
      <c r="A2481" s="30" t="s">
        <v>2441</v>
      </c>
      <c r="B2481" s="17">
        <v>1071</v>
      </c>
      <c r="C2481" s="17" t="s">
        <v>42</v>
      </c>
      <c r="D2481" s="17" t="s">
        <v>36</v>
      </c>
      <c r="E2481" s="17" t="s">
        <v>84</v>
      </c>
      <c r="F2481" s="31" t="str">
        <f>VLOOKUP(G2481,'Policy Type'!$A:$B,2,FALSE)</f>
        <v>P&amp;C</v>
      </c>
      <c r="G2481" s="17" t="s">
        <v>98</v>
      </c>
      <c r="H2481" s="32">
        <v>45318</v>
      </c>
      <c r="I2481" s="32">
        <v>45683</v>
      </c>
      <c r="J2481" s="34">
        <v>153600</v>
      </c>
      <c r="K2481" s="34">
        <f t="shared" si="662"/>
        <v>27648</v>
      </c>
      <c r="L2481" s="34">
        <f t="shared" si="663"/>
        <v>181248</v>
      </c>
      <c r="M2481" s="17">
        <f t="shared" si="678"/>
        <v>36249.6</v>
      </c>
      <c r="N2481" s="17" t="s">
        <v>52</v>
      </c>
      <c r="O2481" s="35" t="s">
        <v>49</v>
      </c>
      <c r="P2481" s="36" t="str">
        <f t="shared" si="664"/>
        <v>Old Client</v>
      </c>
      <c r="Q2481" s="39" t="str">
        <f t="shared" si="4"/>
        <v>Yes</v>
      </c>
      <c r="R2481" s="40" t="str">
        <f t="shared" si="5"/>
        <v>Cross-Sold</v>
      </c>
    </row>
    <row r="2482" ht="14.25" customHeight="1" spans="1:18">
      <c r="A2482" s="30" t="s">
        <v>2442</v>
      </c>
      <c r="B2482" s="17">
        <v>1668</v>
      </c>
      <c r="C2482" s="17" t="s">
        <v>42</v>
      </c>
      <c r="D2482" s="17" t="s">
        <v>36</v>
      </c>
      <c r="E2482" s="17" t="s">
        <v>78</v>
      </c>
      <c r="F2482" s="31" t="str">
        <f>VLOOKUP(G2482,'Policy Type'!$A:$B,2,FALSE)</f>
        <v>Liability</v>
      </c>
      <c r="G2482" s="17" t="s">
        <v>94</v>
      </c>
      <c r="H2482" s="32">
        <v>45318</v>
      </c>
      <c r="I2482" s="32">
        <v>45683</v>
      </c>
      <c r="J2482" s="34">
        <v>2376992</v>
      </c>
      <c r="K2482" s="34">
        <f t="shared" si="662"/>
        <v>427858.56</v>
      </c>
      <c r="L2482" s="34">
        <f t="shared" si="663"/>
        <v>2804850.56</v>
      </c>
      <c r="M2482" s="17">
        <f t="shared" si="678"/>
        <v>560970.112</v>
      </c>
      <c r="N2482" s="17" t="s">
        <v>39</v>
      </c>
      <c r="O2482" s="35" t="s">
        <v>49</v>
      </c>
      <c r="P2482" s="36" t="str">
        <f t="shared" si="664"/>
        <v>New Client</v>
      </c>
      <c r="Q2482" s="39" t="str">
        <f t="shared" si="4"/>
        <v>Yes</v>
      </c>
      <c r="R2482" s="40" t="str">
        <f t="shared" si="5"/>
        <v/>
      </c>
    </row>
    <row r="2483" ht="14.25" customHeight="1" spans="1:18">
      <c r="A2483" s="30" t="s">
        <v>2443</v>
      </c>
      <c r="B2483" s="17">
        <v>1669</v>
      </c>
      <c r="C2483" s="17" t="s">
        <v>35</v>
      </c>
      <c r="D2483" s="17" t="s">
        <v>36</v>
      </c>
      <c r="E2483" s="17" t="s">
        <v>37</v>
      </c>
      <c r="F2483" s="31" t="str">
        <f>VLOOKUP(G2483,'Policy Type'!$A:$B,2,FALSE)</f>
        <v>Liability</v>
      </c>
      <c r="G2483" s="17" t="s">
        <v>38</v>
      </c>
      <c r="H2483" s="32">
        <v>45318</v>
      </c>
      <c r="I2483" s="32">
        <v>45408</v>
      </c>
      <c r="J2483" s="34">
        <v>301500</v>
      </c>
      <c r="K2483" s="34">
        <f t="shared" si="662"/>
        <v>54270</v>
      </c>
      <c r="L2483" s="34">
        <f t="shared" si="663"/>
        <v>355770</v>
      </c>
      <c r="M2483" s="17">
        <f t="shared" si="678"/>
        <v>71154</v>
      </c>
      <c r="N2483" s="17" t="s">
        <v>39</v>
      </c>
      <c r="O2483" s="35" t="s">
        <v>49</v>
      </c>
      <c r="P2483" s="36" t="str">
        <f t="shared" si="664"/>
        <v>New Client</v>
      </c>
      <c r="Q2483" s="39" t="str">
        <f t="shared" si="4"/>
        <v>Yes</v>
      </c>
      <c r="R2483" s="40" t="str">
        <f t="shared" si="5"/>
        <v/>
      </c>
    </row>
    <row r="2484" ht="14.25" customHeight="1" spans="1:18">
      <c r="A2484" s="30" t="s">
        <v>2444</v>
      </c>
      <c r="B2484" s="17">
        <v>1049</v>
      </c>
      <c r="C2484" s="17" t="s">
        <v>46</v>
      </c>
      <c r="D2484" s="17" t="s">
        <v>88</v>
      </c>
      <c r="E2484" s="17" t="s">
        <v>37</v>
      </c>
      <c r="F2484" s="31" t="str">
        <f>VLOOKUP(G2484,'Policy Type'!$A:$B,2,FALSE)</f>
        <v>Liability</v>
      </c>
      <c r="G2484" s="17" t="s">
        <v>38</v>
      </c>
      <c r="H2484" s="32">
        <v>45318</v>
      </c>
      <c r="I2484" s="32">
        <v>45469</v>
      </c>
      <c r="J2484" s="34">
        <v>66700</v>
      </c>
      <c r="K2484" s="34">
        <f t="shared" si="662"/>
        <v>12006</v>
      </c>
      <c r="L2484" s="34">
        <f t="shared" si="663"/>
        <v>78706</v>
      </c>
      <c r="M2484" s="17">
        <f>L2484*0.05</f>
        <v>3935.3</v>
      </c>
      <c r="N2484" s="17" t="s">
        <v>39</v>
      </c>
      <c r="O2484" s="35" t="s">
        <v>49</v>
      </c>
      <c r="P2484" s="36" t="str">
        <f t="shared" si="664"/>
        <v>Old Client</v>
      </c>
      <c r="Q2484" s="39" t="str">
        <f t="shared" si="4"/>
        <v>Yes</v>
      </c>
      <c r="R2484" s="40" t="str">
        <f t="shared" si="5"/>
        <v/>
      </c>
    </row>
    <row r="2485" ht="14.25" customHeight="1" spans="1:18">
      <c r="A2485" s="30" t="s">
        <v>2445</v>
      </c>
      <c r="B2485" s="17">
        <v>1671</v>
      </c>
      <c r="C2485" s="17" t="s">
        <v>42</v>
      </c>
      <c r="D2485" s="17" t="s">
        <v>36</v>
      </c>
      <c r="E2485" s="17" t="s">
        <v>84</v>
      </c>
      <c r="F2485" s="31" t="str">
        <f>VLOOKUP(G2485,'Policy Type'!$A:$B,2,FALSE)</f>
        <v>Others</v>
      </c>
      <c r="G2485" s="17" t="s">
        <v>791</v>
      </c>
      <c r="H2485" s="32">
        <v>45347</v>
      </c>
      <c r="I2485" s="32">
        <v>45712</v>
      </c>
      <c r="J2485" s="34">
        <v>378400</v>
      </c>
      <c r="K2485" s="34">
        <f t="shared" si="662"/>
        <v>68112</v>
      </c>
      <c r="L2485" s="34">
        <f t="shared" si="663"/>
        <v>446512</v>
      </c>
      <c r="M2485" s="17">
        <f>L2485*0.15</f>
        <v>66976.8</v>
      </c>
      <c r="N2485" s="17" t="s">
        <v>39</v>
      </c>
      <c r="O2485" s="35" t="s">
        <v>49</v>
      </c>
      <c r="P2485" s="36" t="str">
        <f t="shared" si="664"/>
        <v>New Client</v>
      </c>
      <c r="Q2485" s="39" t="str">
        <f t="shared" si="4"/>
        <v>No</v>
      </c>
      <c r="R2485" s="40" t="str">
        <f t="shared" si="5"/>
        <v/>
      </c>
    </row>
    <row r="2486" ht="14.25" customHeight="1" spans="1:18">
      <c r="A2486" s="30" t="s">
        <v>2446</v>
      </c>
      <c r="B2486" s="17">
        <v>1672</v>
      </c>
      <c r="C2486" s="17" t="s">
        <v>42</v>
      </c>
      <c r="D2486" s="17" t="s">
        <v>36</v>
      </c>
      <c r="E2486" s="17" t="s">
        <v>780</v>
      </c>
      <c r="F2486" s="31" t="str">
        <f>VLOOKUP(G2486,'Policy Type'!$A:$B,2,FALSE)</f>
        <v>Liability</v>
      </c>
      <c r="G2486" s="17" t="s">
        <v>38</v>
      </c>
      <c r="H2486" s="32">
        <v>45318</v>
      </c>
      <c r="I2486" s="32">
        <v>45377</v>
      </c>
      <c r="J2486" s="34">
        <v>338900</v>
      </c>
      <c r="K2486" s="34">
        <f t="shared" si="662"/>
        <v>61002</v>
      </c>
      <c r="L2486" s="34">
        <f t="shared" si="663"/>
        <v>399902</v>
      </c>
      <c r="M2486" s="17">
        <f t="shared" ref="M2486:M2487" si="679">L2486*0.2</f>
        <v>79980.4</v>
      </c>
      <c r="N2486" s="17" t="s">
        <v>39</v>
      </c>
      <c r="O2486" s="35" t="s">
        <v>49</v>
      </c>
      <c r="P2486" s="36" t="str">
        <f t="shared" si="664"/>
        <v>New Client</v>
      </c>
      <c r="Q2486" s="39" t="str">
        <f t="shared" si="4"/>
        <v>Yes</v>
      </c>
      <c r="R2486" s="40" t="str">
        <f t="shared" si="5"/>
        <v/>
      </c>
    </row>
    <row r="2487" ht="14.25" customHeight="1" spans="1:18">
      <c r="A2487" s="30" t="s">
        <v>2447</v>
      </c>
      <c r="B2487" s="17">
        <v>1673</v>
      </c>
      <c r="C2487" s="17" t="s">
        <v>35</v>
      </c>
      <c r="D2487" s="17" t="s">
        <v>36</v>
      </c>
      <c r="E2487" s="17" t="s">
        <v>43</v>
      </c>
      <c r="F2487" s="31" t="str">
        <f>VLOOKUP(G2487,'Policy Type'!$A:$B,2,FALSE)</f>
        <v>P&amp;C</v>
      </c>
      <c r="G2487" s="17" t="s">
        <v>68</v>
      </c>
      <c r="H2487" s="32">
        <v>45321</v>
      </c>
      <c r="I2487" s="32">
        <v>45686</v>
      </c>
      <c r="J2487" s="34">
        <v>634200</v>
      </c>
      <c r="K2487" s="34">
        <f t="shared" si="662"/>
        <v>114156</v>
      </c>
      <c r="L2487" s="34">
        <f t="shared" si="663"/>
        <v>748356</v>
      </c>
      <c r="M2487" s="17">
        <f t="shared" si="679"/>
        <v>149671.2</v>
      </c>
      <c r="N2487" s="17" t="s">
        <v>39</v>
      </c>
      <c r="O2487" s="35" t="s">
        <v>40</v>
      </c>
      <c r="P2487" s="36" t="str">
        <f t="shared" si="664"/>
        <v>New Client</v>
      </c>
      <c r="Q2487" s="39" t="str">
        <f t="shared" si="4"/>
        <v>No</v>
      </c>
      <c r="R2487" s="40" t="str">
        <f t="shared" si="5"/>
        <v/>
      </c>
    </row>
    <row r="2488" ht="14.25" customHeight="1" spans="1:18">
      <c r="A2488" s="30" t="s">
        <v>2448</v>
      </c>
      <c r="B2488" s="17">
        <v>584</v>
      </c>
      <c r="C2488" s="17" t="s">
        <v>46</v>
      </c>
      <c r="D2488" s="17" t="s">
        <v>88</v>
      </c>
      <c r="E2488" s="17" t="s">
        <v>103</v>
      </c>
      <c r="F2488" s="31" t="str">
        <f>VLOOKUP(G2488,'Policy Type'!$A:$B,2,FALSE)</f>
        <v>Others</v>
      </c>
      <c r="G2488" s="17" t="s">
        <v>212</v>
      </c>
      <c r="H2488" s="32">
        <v>45320</v>
      </c>
      <c r="I2488" s="32">
        <v>45685</v>
      </c>
      <c r="J2488" s="34">
        <v>488100</v>
      </c>
      <c r="K2488" s="34">
        <f t="shared" si="662"/>
        <v>87858</v>
      </c>
      <c r="L2488" s="34">
        <f t="shared" si="663"/>
        <v>575958</v>
      </c>
      <c r="M2488" s="17">
        <f>L2488*0.05</f>
        <v>28797.9</v>
      </c>
      <c r="N2488" s="17" t="s">
        <v>39</v>
      </c>
      <c r="O2488" s="35" t="s">
        <v>53</v>
      </c>
      <c r="P2488" s="36" t="str">
        <f t="shared" si="664"/>
        <v>Old Client</v>
      </c>
      <c r="Q2488" s="39" t="str">
        <f t="shared" si="4"/>
        <v>Yes</v>
      </c>
      <c r="R2488" s="40" t="str">
        <f t="shared" si="5"/>
        <v>Cross-Sold</v>
      </c>
    </row>
    <row r="2489" ht="14.25" customHeight="1" spans="1:18">
      <c r="A2489" s="30" t="s">
        <v>2449</v>
      </c>
      <c r="B2489" s="17">
        <v>1674</v>
      </c>
      <c r="C2489" s="17" t="s">
        <v>42</v>
      </c>
      <c r="D2489" s="17" t="s">
        <v>36</v>
      </c>
      <c r="E2489" s="17" t="s">
        <v>103</v>
      </c>
      <c r="F2489" s="31" t="str">
        <f>VLOOKUP(G2489,'Policy Type'!$A:$B,2,FALSE)</f>
        <v>P&amp;C</v>
      </c>
      <c r="G2489" s="17" t="s">
        <v>44</v>
      </c>
      <c r="H2489" s="32">
        <v>45320</v>
      </c>
      <c r="I2489" s="32">
        <v>45685</v>
      </c>
      <c r="J2489" s="34">
        <v>87500</v>
      </c>
      <c r="K2489" s="34">
        <f t="shared" si="662"/>
        <v>15750</v>
      </c>
      <c r="L2489" s="34">
        <f t="shared" si="663"/>
        <v>103250</v>
      </c>
      <c r="M2489" s="17">
        <f t="shared" ref="M2489:M2490" si="680">L2489*0.2</f>
        <v>20650</v>
      </c>
      <c r="N2489" s="17" t="s">
        <v>39</v>
      </c>
      <c r="O2489" s="35" t="s">
        <v>53</v>
      </c>
      <c r="P2489" s="36" t="str">
        <f t="shared" si="664"/>
        <v>New Client</v>
      </c>
      <c r="Q2489" s="39" t="str">
        <f t="shared" si="4"/>
        <v>No</v>
      </c>
      <c r="R2489" s="40" t="str">
        <f t="shared" si="5"/>
        <v/>
      </c>
    </row>
    <row r="2490" ht="14.25" customHeight="1" spans="1:18">
      <c r="A2490" s="30" t="s">
        <v>2450</v>
      </c>
      <c r="B2490" s="17">
        <v>1387</v>
      </c>
      <c r="C2490" s="17" t="s">
        <v>35</v>
      </c>
      <c r="D2490" s="17" t="s">
        <v>36</v>
      </c>
      <c r="E2490" s="17" t="s">
        <v>103</v>
      </c>
      <c r="F2490" s="31" t="str">
        <f>VLOOKUP(G2490,'Policy Type'!$A:$B,2,FALSE)</f>
        <v>Liability</v>
      </c>
      <c r="G2490" s="17" t="s">
        <v>402</v>
      </c>
      <c r="H2490" s="32">
        <v>45320</v>
      </c>
      <c r="I2490" s="32">
        <v>45685</v>
      </c>
      <c r="J2490" s="34">
        <v>324500</v>
      </c>
      <c r="K2490" s="34">
        <f t="shared" si="662"/>
        <v>58410</v>
      </c>
      <c r="L2490" s="34">
        <f t="shared" si="663"/>
        <v>382910</v>
      </c>
      <c r="M2490" s="17">
        <f t="shared" si="680"/>
        <v>76582</v>
      </c>
      <c r="N2490" s="17" t="s">
        <v>39</v>
      </c>
      <c r="O2490" s="35" t="s">
        <v>53</v>
      </c>
      <c r="P2490" s="36" t="str">
        <f t="shared" si="664"/>
        <v>Old Client</v>
      </c>
      <c r="Q2490" s="39" t="str">
        <f t="shared" si="4"/>
        <v>Yes</v>
      </c>
      <c r="R2490" s="40" t="str">
        <f t="shared" si="5"/>
        <v/>
      </c>
    </row>
    <row r="2491" ht="14.25" customHeight="1" spans="1:18">
      <c r="A2491" s="30" t="s">
        <v>2451</v>
      </c>
      <c r="B2491" s="17">
        <v>1387</v>
      </c>
      <c r="C2491" s="17" t="s">
        <v>35</v>
      </c>
      <c r="D2491" s="17" t="s">
        <v>36</v>
      </c>
      <c r="E2491" s="17" t="s">
        <v>60</v>
      </c>
      <c r="F2491" s="31" t="str">
        <f>VLOOKUP(G2491,'Policy Type'!$A:$B,2,FALSE)</f>
        <v>Others</v>
      </c>
      <c r="G2491" s="17" t="s">
        <v>270</v>
      </c>
      <c r="H2491" s="32">
        <v>45322</v>
      </c>
      <c r="I2491" s="32">
        <v>45687</v>
      </c>
      <c r="J2491" s="34">
        <v>4250600</v>
      </c>
      <c r="K2491" s="34">
        <f t="shared" si="662"/>
        <v>765108</v>
      </c>
      <c r="L2491" s="34">
        <f t="shared" si="663"/>
        <v>5015708</v>
      </c>
      <c r="M2491" s="17">
        <f>L2491*0.15</f>
        <v>752356.2</v>
      </c>
      <c r="N2491" s="17" t="s">
        <v>52</v>
      </c>
      <c r="O2491" s="35" t="s">
        <v>53</v>
      </c>
      <c r="P2491" s="36" t="str">
        <f t="shared" si="664"/>
        <v>Old Client</v>
      </c>
      <c r="Q2491" s="39" t="str">
        <f t="shared" si="4"/>
        <v>Yes</v>
      </c>
      <c r="R2491" s="40" t="str">
        <f t="shared" si="5"/>
        <v>Cross-Sold</v>
      </c>
    </row>
    <row r="2492" ht="14.25" customHeight="1" spans="1:18">
      <c r="A2492" s="30" t="s">
        <v>2452</v>
      </c>
      <c r="B2492" s="17">
        <v>1387</v>
      </c>
      <c r="C2492" s="17" t="s">
        <v>35</v>
      </c>
      <c r="D2492" s="17" t="s">
        <v>36</v>
      </c>
      <c r="E2492" s="17" t="s">
        <v>43</v>
      </c>
      <c r="F2492" s="31" t="str">
        <f>VLOOKUP(G2492,'Policy Type'!$A:$B,2,FALSE)</f>
        <v>P&amp;C</v>
      </c>
      <c r="G2492" s="17" t="s">
        <v>72</v>
      </c>
      <c r="H2492" s="32">
        <v>45325</v>
      </c>
      <c r="I2492" s="32">
        <v>45690</v>
      </c>
      <c r="J2492" s="34">
        <v>55600</v>
      </c>
      <c r="K2492" s="34">
        <f t="shared" si="662"/>
        <v>10008</v>
      </c>
      <c r="L2492" s="34">
        <f t="shared" si="663"/>
        <v>65608</v>
      </c>
      <c r="M2492" s="17">
        <f t="shared" ref="M2492:M2493" si="681">L2492*0.2</f>
        <v>13121.6</v>
      </c>
      <c r="N2492" s="17" t="s">
        <v>52</v>
      </c>
      <c r="O2492" s="35" t="s">
        <v>40</v>
      </c>
      <c r="P2492" s="36" t="str">
        <f t="shared" si="664"/>
        <v>Old Client</v>
      </c>
      <c r="Q2492" s="39" t="str">
        <f t="shared" si="4"/>
        <v>Yes</v>
      </c>
      <c r="R2492" s="40" t="str">
        <f t="shared" si="5"/>
        <v>Cross-Sold</v>
      </c>
    </row>
    <row r="2493" ht="14.25" customHeight="1" spans="1:18">
      <c r="A2493" s="30" t="s">
        <v>2453</v>
      </c>
      <c r="B2493" s="17">
        <v>1675</v>
      </c>
      <c r="C2493" s="17" t="s">
        <v>35</v>
      </c>
      <c r="D2493" s="17" t="s">
        <v>36</v>
      </c>
      <c r="E2493" s="17" t="s">
        <v>37</v>
      </c>
      <c r="F2493" s="31" t="str">
        <f>VLOOKUP(G2493,'Policy Type'!$A:$B,2,FALSE)</f>
        <v>Liability</v>
      </c>
      <c r="G2493" s="17" t="s">
        <v>38</v>
      </c>
      <c r="H2493" s="32">
        <v>45320</v>
      </c>
      <c r="I2493" s="32">
        <v>45350</v>
      </c>
      <c r="J2493" s="34">
        <v>49400</v>
      </c>
      <c r="K2493" s="34">
        <f t="shared" si="662"/>
        <v>8892</v>
      </c>
      <c r="L2493" s="34">
        <f t="shared" si="663"/>
        <v>58292</v>
      </c>
      <c r="M2493" s="17">
        <f t="shared" si="681"/>
        <v>11658.4</v>
      </c>
      <c r="N2493" s="17" t="s">
        <v>39</v>
      </c>
      <c r="O2493" s="35" t="s">
        <v>49</v>
      </c>
      <c r="P2493" s="36" t="str">
        <f t="shared" si="664"/>
        <v>New Client</v>
      </c>
      <c r="Q2493" s="39" t="str">
        <f t="shared" si="4"/>
        <v>Yes</v>
      </c>
      <c r="R2493" s="40" t="str">
        <f t="shared" si="5"/>
        <v/>
      </c>
    </row>
    <row r="2494" ht="14.25" customHeight="1" spans="1:18">
      <c r="A2494" s="30"/>
      <c r="B2494" s="17"/>
      <c r="C2494" s="17"/>
      <c r="D2494" s="17"/>
      <c r="E2494" s="17"/>
      <c r="F2494" s="31"/>
      <c r="G2494" s="17"/>
      <c r="H2494" s="32"/>
      <c r="I2494" s="32"/>
      <c r="J2494" s="34"/>
      <c r="K2494" s="34"/>
      <c r="L2494" s="17"/>
      <c r="M2494" s="17"/>
      <c r="N2494" s="17" t="s">
        <v>39</v>
      </c>
      <c r="O2494" s="35" t="s">
        <v>277</v>
      </c>
      <c r="P2494" s="36"/>
      <c r="Q2494" s="39" t="str">
        <f t="shared" si="4"/>
        <v>No</v>
      </c>
      <c r="R2494" s="40" t="str">
        <f t="shared" si="5"/>
        <v/>
      </c>
    </row>
    <row r="2495" ht="14.25" customHeight="1" spans="1:18">
      <c r="A2495" s="30"/>
      <c r="B2495" s="17"/>
      <c r="C2495" s="17"/>
      <c r="D2495" s="17"/>
      <c r="E2495" s="17"/>
      <c r="F2495" s="31"/>
      <c r="G2495" s="17"/>
      <c r="H2495" s="32"/>
      <c r="I2495" s="32"/>
      <c r="J2495" s="34"/>
      <c r="K2495" s="34"/>
      <c r="L2495" s="17"/>
      <c r="M2495" s="17"/>
      <c r="N2495" s="17" t="s">
        <v>39</v>
      </c>
      <c r="O2495" s="35" t="s">
        <v>277</v>
      </c>
      <c r="P2495" s="36"/>
      <c r="Q2495" s="39" t="str">
        <f t="shared" si="4"/>
        <v>No</v>
      </c>
      <c r="R2495" s="40" t="str">
        <f t="shared" si="5"/>
        <v/>
      </c>
    </row>
    <row r="2496" ht="14.25" customHeight="1" spans="1:18">
      <c r="A2496" s="30" t="s">
        <v>2454</v>
      </c>
      <c r="B2496" s="17">
        <v>22</v>
      </c>
      <c r="C2496" s="17" t="s">
        <v>57</v>
      </c>
      <c r="D2496" s="17" t="s">
        <v>36</v>
      </c>
      <c r="E2496" s="17" t="s">
        <v>37</v>
      </c>
      <c r="F2496" s="31" t="str">
        <f>VLOOKUP(G2496,'Policy Type'!$A:$B,2,FALSE)</f>
        <v>Liability</v>
      </c>
      <c r="G2496" s="17" t="s">
        <v>38</v>
      </c>
      <c r="H2496" s="32">
        <v>45298</v>
      </c>
      <c r="I2496" s="32">
        <v>45663</v>
      </c>
      <c r="J2496" s="34">
        <v>684900</v>
      </c>
      <c r="K2496" s="34">
        <f t="shared" ref="K2496:K2509" si="682">J2496*0.18</f>
        <v>123282</v>
      </c>
      <c r="L2496" s="34">
        <f t="shared" ref="L2496:L2509" si="683">J2496+K2496</f>
        <v>808182</v>
      </c>
      <c r="M2496" s="17">
        <f t="shared" ref="M2496:M2497" si="684">L2496*0.2</f>
        <v>161636.4</v>
      </c>
      <c r="N2496" s="17" t="s">
        <v>39</v>
      </c>
      <c r="O2496" s="35" t="s">
        <v>49</v>
      </c>
      <c r="P2496" s="36" t="str">
        <f t="shared" ref="P2496:P2509" si="685">IF(COUNTIF(B:B,B2496)=1,"New Client","Old Client")</f>
        <v>Old Client</v>
      </c>
      <c r="Q2496" s="39" t="str">
        <f t="shared" si="4"/>
        <v>Yes</v>
      </c>
      <c r="R2496" s="40" t="str">
        <f t="shared" si="5"/>
        <v/>
      </c>
    </row>
    <row r="2497" ht="14.25" customHeight="1" spans="1:18">
      <c r="A2497" s="30" t="s">
        <v>2455</v>
      </c>
      <c r="B2497" s="17">
        <v>1287</v>
      </c>
      <c r="C2497" s="17" t="s">
        <v>57</v>
      </c>
      <c r="D2497" s="17" t="s">
        <v>36</v>
      </c>
      <c r="E2497" s="17" t="s">
        <v>37</v>
      </c>
      <c r="F2497" s="31" t="str">
        <f>VLOOKUP(G2497,'Policy Type'!$A:$B,2,FALSE)</f>
        <v>Liability</v>
      </c>
      <c r="G2497" s="17" t="s">
        <v>38</v>
      </c>
      <c r="H2497" s="32">
        <v>45299</v>
      </c>
      <c r="I2497" s="32">
        <v>45664</v>
      </c>
      <c r="J2497" s="34">
        <v>160500</v>
      </c>
      <c r="K2497" s="34">
        <f t="shared" si="682"/>
        <v>28890</v>
      </c>
      <c r="L2497" s="34">
        <f t="shared" si="683"/>
        <v>189390</v>
      </c>
      <c r="M2497" s="17">
        <f t="shared" si="684"/>
        <v>37878</v>
      </c>
      <c r="N2497" s="17" t="s">
        <v>39</v>
      </c>
      <c r="O2497" s="35" t="s">
        <v>49</v>
      </c>
      <c r="P2497" s="36" t="str">
        <f t="shared" si="685"/>
        <v>Old Client</v>
      </c>
      <c r="Q2497" s="39" t="str">
        <f t="shared" si="4"/>
        <v>Yes</v>
      </c>
      <c r="R2497" s="40" t="str">
        <f t="shared" si="5"/>
        <v/>
      </c>
    </row>
    <row r="2498" ht="14.25" customHeight="1" spans="1:18">
      <c r="A2498" s="30" t="s">
        <v>2456</v>
      </c>
      <c r="B2498" s="17">
        <v>1678</v>
      </c>
      <c r="C2498" s="17" t="s">
        <v>42</v>
      </c>
      <c r="D2498" s="17" t="s">
        <v>36</v>
      </c>
      <c r="E2498" s="17" t="s">
        <v>780</v>
      </c>
      <c r="F2498" s="31" t="str">
        <f>VLOOKUP(G2498,'Policy Type'!$A:$B,2,FALSE)</f>
        <v>Others</v>
      </c>
      <c r="G2498" s="17" t="s">
        <v>487</v>
      </c>
      <c r="H2498" s="32">
        <v>45299</v>
      </c>
      <c r="I2498" s="32">
        <v>48951</v>
      </c>
      <c r="J2498" s="34">
        <v>308700</v>
      </c>
      <c r="K2498" s="34">
        <f t="shared" si="682"/>
        <v>55566</v>
      </c>
      <c r="L2498" s="34">
        <f t="shared" si="683"/>
        <v>364266</v>
      </c>
      <c r="M2498" s="17">
        <f>L2498*0.15</f>
        <v>54639.9</v>
      </c>
      <c r="N2498" s="17" t="s">
        <v>52</v>
      </c>
      <c r="O2498" s="35" t="s">
        <v>49</v>
      </c>
      <c r="P2498" s="36" t="str">
        <f t="shared" si="685"/>
        <v>New Client</v>
      </c>
      <c r="Q2498" s="39" t="str">
        <f t="shared" si="4"/>
        <v>No</v>
      </c>
      <c r="R2498" s="40" t="str">
        <f t="shared" si="5"/>
        <v/>
      </c>
    </row>
    <row r="2499" ht="14.25" customHeight="1" spans="1:18">
      <c r="A2499" s="30" t="s">
        <v>2457</v>
      </c>
      <c r="B2499" s="17">
        <v>1679</v>
      </c>
      <c r="C2499" s="17" t="s">
        <v>57</v>
      </c>
      <c r="D2499" s="17" t="s">
        <v>36</v>
      </c>
      <c r="E2499" s="17" t="s">
        <v>84</v>
      </c>
      <c r="F2499" s="31" t="str">
        <f>VLOOKUP(G2499,'Policy Type'!$A:$B,2,FALSE)</f>
        <v>Liability</v>
      </c>
      <c r="G2499" s="17" t="s">
        <v>105</v>
      </c>
      <c r="H2499" s="32">
        <v>45300</v>
      </c>
      <c r="I2499" s="32">
        <v>45665</v>
      </c>
      <c r="J2499" s="34">
        <v>31860000</v>
      </c>
      <c r="K2499" s="34">
        <f t="shared" si="682"/>
        <v>5734800</v>
      </c>
      <c r="L2499" s="34">
        <f t="shared" si="683"/>
        <v>37594800</v>
      </c>
      <c r="M2499" s="17">
        <f>L2499*0.2</f>
        <v>7518960</v>
      </c>
      <c r="N2499" s="17" t="s">
        <v>39</v>
      </c>
      <c r="O2499" s="35" t="s">
        <v>49</v>
      </c>
      <c r="P2499" s="36" t="str">
        <f t="shared" si="685"/>
        <v>New Client</v>
      </c>
      <c r="Q2499" s="39" t="str">
        <f t="shared" si="4"/>
        <v>Yes</v>
      </c>
      <c r="R2499" s="40" t="str">
        <f t="shared" si="5"/>
        <v/>
      </c>
    </row>
    <row r="2500" ht="14.25" customHeight="1" spans="1:18">
      <c r="A2500" s="30" t="s">
        <v>2458</v>
      </c>
      <c r="B2500" s="17">
        <v>1680</v>
      </c>
      <c r="C2500" s="17" t="s">
        <v>35</v>
      </c>
      <c r="D2500" s="17" t="s">
        <v>36</v>
      </c>
      <c r="E2500" s="17" t="s">
        <v>43</v>
      </c>
      <c r="F2500" s="31" t="str">
        <f>VLOOKUP(G2500,'Policy Type'!$A:$B,2,FALSE)</f>
        <v>Others</v>
      </c>
      <c r="G2500" s="17" t="s">
        <v>212</v>
      </c>
      <c r="H2500" s="32">
        <v>45301</v>
      </c>
      <c r="I2500" s="32">
        <v>45666</v>
      </c>
      <c r="J2500" s="34">
        <v>627300</v>
      </c>
      <c r="K2500" s="34">
        <f t="shared" si="682"/>
        <v>112914</v>
      </c>
      <c r="L2500" s="34">
        <f t="shared" si="683"/>
        <v>740214</v>
      </c>
      <c r="M2500" s="17">
        <f>L2500*0.15</f>
        <v>111032.1</v>
      </c>
      <c r="N2500" s="17" t="s">
        <v>39</v>
      </c>
      <c r="O2500" s="35" t="s">
        <v>49</v>
      </c>
      <c r="P2500" s="36" t="str">
        <f t="shared" si="685"/>
        <v>Old Client</v>
      </c>
      <c r="Q2500" s="39" t="str">
        <f t="shared" si="4"/>
        <v>No</v>
      </c>
      <c r="R2500" s="40" t="str">
        <f t="shared" si="5"/>
        <v/>
      </c>
    </row>
    <row r="2501" ht="14.25" customHeight="1" spans="1:18">
      <c r="A2501" s="30" t="s">
        <v>2459</v>
      </c>
      <c r="B2501" s="17">
        <v>1681</v>
      </c>
      <c r="C2501" s="17" t="s">
        <v>46</v>
      </c>
      <c r="D2501" s="17" t="s">
        <v>88</v>
      </c>
      <c r="E2501" s="17" t="s">
        <v>43</v>
      </c>
      <c r="F2501" s="31" t="str">
        <f>VLOOKUP(G2501,'Policy Type'!$A:$B,2,FALSE)</f>
        <v>P&amp;C</v>
      </c>
      <c r="G2501" s="17" t="s">
        <v>44</v>
      </c>
      <c r="H2501" s="32">
        <v>45301</v>
      </c>
      <c r="I2501" s="32">
        <v>45666</v>
      </c>
      <c r="J2501" s="34">
        <v>118000</v>
      </c>
      <c r="K2501" s="34">
        <f t="shared" si="682"/>
        <v>21240</v>
      </c>
      <c r="L2501" s="34">
        <f t="shared" si="683"/>
        <v>139240</v>
      </c>
      <c r="M2501" s="17">
        <f>L2501*0.05</f>
        <v>6962</v>
      </c>
      <c r="N2501" s="17" t="s">
        <v>39</v>
      </c>
      <c r="O2501" s="35" t="s">
        <v>49</v>
      </c>
      <c r="P2501" s="36" t="str">
        <f t="shared" si="685"/>
        <v>New Client</v>
      </c>
      <c r="Q2501" s="39" t="str">
        <f t="shared" si="4"/>
        <v>No</v>
      </c>
      <c r="R2501" s="40" t="str">
        <f t="shared" si="5"/>
        <v/>
      </c>
    </row>
    <row r="2502" ht="14.25" customHeight="1" spans="1:18">
      <c r="A2502" s="30" t="s">
        <v>2460</v>
      </c>
      <c r="B2502" s="17">
        <v>1682</v>
      </c>
      <c r="C2502" s="17" t="s">
        <v>57</v>
      </c>
      <c r="D2502" s="17" t="s">
        <v>36</v>
      </c>
      <c r="E2502" s="17" t="s">
        <v>37</v>
      </c>
      <c r="F2502" s="31" t="str">
        <f>VLOOKUP(G2502,'Policy Type'!$A:$B,2,FALSE)</f>
        <v>Liability</v>
      </c>
      <c r="G2502" s="17" t="s">
        <v>38</v>
      </c>
      <c r="H2502" s="32">
        <v>45301</v>
      </c>
      <c r="I2502" s="32">
        <v>45666</v>
      </c>
      <c r="J2502" s="34">
        <v>118500</v>
      </c>
      <c r="K2502" s="34">
        <f t="shared" si="682"/>
        <v>21330</v>
      </c>
      <c r="L2502" s="34">
        <f t="shared" si="683"/>
        <v>139830</v>
      </c>
      <c r="M2502" s="17">
        <f t="shared" ref="M2502:M2503" si="686">L2502*0.2</f>
        <v>27966</v>
      </c>
      <c r="N2502" s="17" t="s">
        <v>39</v>
      </c>
      <c r="O2502" s="35" t="s">
        <v>49</v>
      </c>
      <c r="P2502" s="36" t="str">
        <f t="shared" si="685"/>
        <v>Old Client</v>
      </c>
      <c r="Q2502" s="39" t="str">
        <f t="shared" si="4"/>
        <v>Yes</v>
      </c>
      <c r="R2502" s="40" t="str">
        <f t="shared" si="5"/>
        <v/>
      </c>
    </row>
    <row r="2503" ht="14.25" customHeight="1" spans="1:18">
      <c r="A2503" s="30" t="s">
        <v>2461</v>
      </c>
      <c r="B2503" s="17">
        <v>1682</v>
      </c>
      <c r="C2503" s="17" t="s">
        <v>35</v>
      </c>
      <c r="D2503" s="17" t="s">
        <v>36</v>
      </c>
      <c r="E2503" s="17" t="s">
        <v>37</v>
      </c>
      <c r="F2503" s="31" t="str">
        <f>VLOOKUP(G2503,'Policy Type'!$A:$B,2,FALSE)</f>
        <v>Liability</v>
      </c>
      <c r="G2503" s="17" t="s">
        <v>38</v>
      </c>
      <c r="H2503" s="32">
        <v>45301</v>
      </c>
      <c r="I2503" s="32">
        <v>45391</v>
      </c>
      <c r="J2503" s="34">
        <v>86700</v>
      </c>
      <c r="K2503" s="34">
        <f t="shared" si="682"/>
        <v>15606</v>
      </c>
      <c r="L2503" s="34">
        <f t="shared" si="683"/>
        <v>102306</v>
      </c>
      <c r="M2503" s="17">
        <f t="shared" si="686"/>
        <v>20461.2</v>
      </c>
      <c r="N2503" s="17" t="s">
        <v>39</v>
      </c>
      <c r="O2503" s="35" t="s">
        <v>49</v>
      </c>
      <c r="P2503" s="36" t="str">
        <f t="shared" si="685"/>
        <v>Old Client</v>
      </c>
      <c r="Q2503" s="39" t="str">
        <f t="shared" si="4"/>
        <v>Yes</v>
      </c>
      <c r="R2503" s="40" t="str">
        <f t="shared" si="5"/>
        <v/>
      </c>
    </row>
    <row r="2504" ht="14.25" customHeight="1" spans="1:18">
      <c r="A2504" s="30" t="s">
        <v>2462</v>
      </c>
      <c r="B2504" s="17">
        <v>1683</v>
      </c>
      <c r="C2504" s="17" t="s">
        <v>46</v>
      </c>
      <c r="D2504" s="17" t="s">
        <v>47</v>
      </c>
      <c r="E2504" s="17" t="s">
        <v>84</v>
      </c>
      <c r="F2504" s="31" t="str">
        <f>VLOOKUP(G2504,'Policy Type'!$A:$B,2,FALSE)</f>
        <v>Others</v>
      </c>
      <c r="G2504" s="17" t="s">
        <v>791</v>
      </c>
      <c r="H2504" s="32">
        <v>45308</v>
      </c>
      <c r="I2504" s="32">
        <v>45673</v>
      </c>
      <c r="J2504" s="34">
        <v>248400</v>
      </c>
      <c r="K2504" s="34">
        <f t="shared" si="682"/>
        <v>44712</v>
      </c>
      <c r="L2504" s="34">
        <f t="shared" si="683"/>
        <v>293112</v>
      </c>
      <c r="M2504" s="17">
        <f>L2504*0.05</f>
        <v>14655.6</v>
      </c>
      <c r="N2504" s="17" t="s">
        <v>39</v>
      </c>
      <c r="O2504" s="35" t="s">
        <v>49</v>
      </c>
      <c r="P2504" s="36" t="str">
        <f t="shared" si="685"/>
        <v>New Client</v>
      </c>
      <c r="Q2504" s="39" t="str">
        <f t="shared" si="4"/>
        <v>No</v>
      </c>
      <c r="R2504" s="40" t="str">
        <f t="shared" si="5"/>
        <v/>
      </c>
    </row>
    <row r="2505" ht="14.25" customHeight="1" spans="1:18">
      <c r="A2505" s="30" t="s">
        <v>2463</v>
      </c>
      <c r="B2505" s="17">
        <v>1684</v>
      </c>
      <c r="C2505" s="17" t="s">
        <v>35</v>
      </c>
      <c r="D2505" s="17" t="s">
        <v>36</v>
      </c>
      <c r="E2505" s="17" t="s">
        <v>84</v>
      </c>
      <c r="F2505" s="31" t="str">
        <f>VLOOKUP(G2505,'Policy Type'!$A:$B,2,FALSE)</f>
        <v>Liability</v>
      </c>
      <c r="G2505" s="17" t="s">
        <v>101</v>
      </c>
      <c r="H2505" s="32">
        <v>45310</v>
      </c>
      <c r="I2505" s="32">
        <v>45675</v>
      </c>
      <c r="J2505" s="34">
        <v>4130000</v>
      </c>
      <c r="K2505" s="34">
        <f t="shared" si="682"/>
        <v>743400</v>
      </c>
      <c r="L2505" s="34">
        <f t="shared" si="683"/>
        <v>4873400</v>
      </c>
      <c r="M2505" s="17">
        <f t="shared" ref="M2505:M2508" si="687">L2505*0.2</f>
        <v>974680</v>
      </c>
      <c r="N2505" s="17" t="s">
        <v>39</v>
      </c>
      <c r="O2505" s="35" t="s">
        <v>49</v>
      </c>
      <c r="P2505" s="36" t="str">
        <f t="shared" si="685"/>
        <v>New Client</v>
      </c>
      <c r="Q2505" s="39" t="str">
        <f t="shared" si="4"/>
        <v>Yes</v>
      </c>
      <c r="R2505" s="40" t="str">
        <f t="shared" si="5"/>
        <v/>
      </c>
    </row>
    <row r="2506" ht="14.25" customHeight="1" spans="1:18">
      <c r="A2506" s="30" t="s">
        <v>2464</v>
      </c>
      <c r="B2506" s="17">
        <v>1685</v>
      </c>
      <c r="C2506" s="17" t="s">
        <v>42</v>
      </c>
      <c r="D2506" s="17" t="s">
        <v>36</v>
      </c>
      <c r="E2506" s="17" t="s">
        <v>60</v>
      </c>
      <c r="F2506" s="31" t="str">
        <f>VLOOKUP(G2506,'Policy Type'!$A:$B,2,FALSE)</f>
        <v>P&amp;C</v>
      </c>
      <c r="G2506" s="17" t="s">
        <v>62</v>
      </c>
      <c r="H2506" s="32">
        <v>45317</v>
      </c>
      <c r="I2506" s="32">
        <v>45682</v>
      </c>
      <c r="J2506" s="34">
        <v>116700</v>
      </c>
      <c r="K2506" s="34">
        <f t="shared" si="682"/>
        <v>21006</v>
      </c>
      <c r="L2506" s="34">
        <f t="shared" si="683"/>
        <v>137706</v>
      </c>
      <c r="M2506" s="17">
        <f t="shared" si="687"/>
        <v>27541.2</v>
      </c>
      <c r="N2506" s="17" t="s">
        <v>52</v>
      </c>
      <c r="O2506" s="35" t="s">
        <v>49</v>
      </c>
      <c r="P2506" s="36" t="str">
        <f t="shared" si="685"/>
        <v>New Client</v>
      </c>
      <c r="Q2506" s="39" t="str">
        <f t="shared" si="4"/>
        <v>No</v>
      </c>
      <c r="R2506" s="40" t="str">
        <f t="shared" si="5"/>
        <v/>
      </c>
    </row>
    <row r="2507" ht="14.25" customHeight="1" spans="1:18">
      <c r="A2507" s="30" t="s">
        <v>2465</v>
      </c>
      <c r="B2507" s="17">
        <v>1686</v>
      </c>
      <c r="C2507" s="17" t="s">
        <v>35</v>
      </c>
      <c r="D2507" s="17" t="s">
        <v>36</v>
      </c>
      <c r="E2507" s="17" t="s">
        <v>60</v>
      </c>
      <c r="F2507" s="31" t="str">
        <f>VLOOKUP(G2507,'Policy Type'!$A:$B,2,FALSE)</f>
        <v>P&amp;C</v>
      </c>
      <c r="G2507" s="17" t="s">
        <v>62</v>
      </c>
      <c r="H2507" s="32">
        <v>45317</v>
      </c>
      <c r="I2507" s="32">
        <v>45682</v>
      </c>
      <c r="J2507" s="34">
        <v>116700</v>
      </c>
      <c r="K2507" s="34">
        <f t="shared" si="682"/>
        <v>21006</v>
      </c>
      <c r="L2507" s="34">
        <f t="shared" si="683"/>
        <v>137706</v>
      </c>
      <c r="M2507" s="17">
        <f t="shared" si="687"/>
        <v>27541.2</v>
      </c>
      <c r="N2507" s="17" t="s">
        <v>52</v>
      </c>
      <c r="O2507" s="35" t="s">
        <v>49</v>
      </c>
      <c r="P2507" s="36" t="str">
        <f t="shared" si="685"/>
        <v>Old Client</v>
      </c>
      <c r="Q2507" s="39" t="str">
        <f t="shared" si="4"/>
        <v>Yes</v>
      </c>
      <c r="R2507" s="40" t="str">
        <f t="shared" si="5"/>
        <v>Cross-Sold</v>
      </c>
    </row>
    <row r="2508" ht="14.25" customHeight="1" spans="1:18">
      <c r="A2508" s="30" t="s">
        <v>2466</v>
      </c>
      <c r="B2508" s="17">
        <v>1687</v>
      </c>
      <c r="C2508" s="17" t="s">
        <v>57</v>
      </c>
      <c r="D2508" s="17" t="s">
        <v>36</v>
      </c>
      <c r="E2508" s="17" t="s">
        <v>60</v>
      </c>
      <c r="F2508" s="31" t="str">
        <f>VLOOKUP(G2508,'Policy Type'!$A:$B,2,FALSE)</f>
        <v>P&amp;C</v>
      </c>
      <c r="G2508" s="17" t="s">
        <v>62</v>
      </c>
      <c r="H2508" s="32">
        <v>45317</v>
      </c>
      <c r="I2508" s="32">
        <v>45682</v>
      </c>
      <c r="J2508" s="34">
        <v>116700</v>
      </c>
      <c r="K2508" s="34">
        <f t="shared" si="682"/>
        <v>21006</v>
      </c>
      <c r="L2508" s="34">
        <f t="shared" si="683"/>
        <v>137706</v>
      </c>
      <c r="M2508" s="17">
        <f t="shared" si="687"/>
        <v>27541.2</v>
      </c>
      <c r="N2508" s="17" t="s">
        <v>52</v>
      </c>
      <c r="O2508" s="35" t="s">
        <v>49</v>
      </c>
      <c r="P2508" s="36" t="str">
        <f t="shared" si="685"/>
        <v>New Client</v>
      </c>
      <c r="Q2508" s="39" t="str">
        <f t="shared" si="4"/>
        <v>No</v>
      </c>
      <c r="R2508" s="40" t="str">
        <f t="shared" si="5"/>
        <v/>
      </c>
    </row>
    <row r="2509" ht="14.25" customHeight="1" spans="1:18">
      <c r="A2509" s="30" t="s">
        <v>2467</v>
      </c>
      <c r="B2509" s="17">
        <v>1688</v>
      </c>
      <c r="C2509" s="17" t="s">
        <v>46</v>
      </c>
      <c r="D2509" s="17" t="s">
        <v>88</v>
      </c>
      <c r="E2509" s="17" t="s">
        <v>60</v>
      </c>
      <c r="F2509" s="31" t="str">
        <f>VLOOKUP(G2509,'Policy Type'!$A:$B,2,FALSE)</f>
        <v>P&amp;C</v>
      </c>
      <c r="G2509" s="17" t="s">
        <v>62</v>
      </c>
      <c r="H2509" s="32">
        <v>45316</v>
      </c>
      <c r="I2509" s="32">
        <v>45681</v>
      </c>
      <c r="J2509" s="34">
        <v>116700</v>
      </c>
      <c r="K2509" s="34">
        <f t="shared" si="682"/>
        <v>21006</v>
      </c>
      <c r="L2509" s="34">
        <f t="shared" si="683"/>
        <v>137706</v>
      </c>
      <c r="M2509" s="17">
        <f>L2509*0.05</f>
        <v>6885.3</v>
      </c>
      <c r="N2509" s="17" t="s">
        <v>52</v>
      </c>
      <c r="O2509" s="35" t="s">
        <v>40</v>
      </c>
      <c r="P2509" s="36" t="str">
        <f t="shared" si="685"/>
        <v>New Client</v>
      </c>
      <c r="Q2509" s="39" t="str">
        <f t="shared" si="4"/>
        <v>No</v>
      </c>
      <c r="R2509" s="40" t="str">
        <f t="shared" si="5"/>
        <v/>
      </c>
    </row>
    <row r="2510" ht="14.25" customHeight="1" spans="1:18">
      <c r="A2510" s="30"/>
      <c r="B2510" s="17"/>
      <c r="C2510" s="17"/>
      <c r="D2510" s="17"/>
      <c r="E2510" s="17"/>
      <c r="F2510" s="31"/>
      <c r="G2510" s="17"/>
      <c r="H2510" s="32"/>
      <c r="I2510" s="32"/>
      <c r="J2510" s="34"/>
      <c r="K2510" s="34"/>
      <c r="L2510" s="17"/>
      <c r="M2510" s="17"/>
      <c r="N2510" s="17" t="s">
        <v>39</v>
      </c>
      <c r="O2510" s="35" t="s">
        <v>277</v>
      </c>
      <c r="P2510" s="36"/>
      <c r="Q2510" s="39" t="str">
        <f t="shared" si="4"/>
        <v>No</v>
      </c>
      <c r="R2510" s="40" t="str">
        <f t="shared" si="5"/>
        <v/>
      </c>
    </row>
    <row r="2511" ht="14.25" customHeight="1" spans="1:18">
      <c r="A2511" s="30"/>
      <c r="B2511" s="17"/>
      <c r="C2511" s="17"/>
      <c r="D2511" s="17"/>
      <c r="E2511" s="17"/>
      <c r="F2511" s="31"/>
      <c r="G2511" s="17"/>
      <c r="H2511" s="32"/>
      <c r="I2511" s="32"/>
      <c r="J2511" s="34"/>
      <c r="K2511" s="34"/>
      <c r="L2511" s="17"/>
      <c r="M2511" s="17"/>
      <c r="N2511" s="17" t="s">
        <v>52</v>
      </c>
      <c r="O2511" s="35" t="s">
        <v>277</v>
      </c>
      <c r="P2511" s="36"/>
      <c r="Q2511" s="39" t="str">
        <f t="shared" si="4"/>
        <v>No</v>
      </c>
      <c r="R2511" s="40" t="str">
        <f t="shared" si="5"/>
        <v/>
      </c>
    </row>
    <row r="2512" ht="14.25" customHeight="1" spans="1:18">
      <c r="A2512" s="30" t="s">
        <v>2468</v>
      </c>
      <c r="B2512" s="17">
        <v>66</v>
      </c>
      <c r="C2512" s="17" t="s">
        <v>46</v>
      </c>
      <c r="D2512" s="17" t="s">
        <v>88</v>
      </c>
      <c r="E2512" s="17" t="s">
        <v>37</v>
      </c>
      <c r="F2512" s="31" t="str">
        <f>VLOOKUP(G2512,'Policy Type'!$A:$B,2,FALSE)</f>
        <v>P&amp;C</v>
      </c>
      <c r="G2512" s="17" t="s">
        <v>68</v>
      </c>
      <c r="H2512" s="32">
        <v>45316</v>
      </c>
      <c r="I2512" s="32">
        <v>45681</v>
      </c>
      <c r="J2512" s="34">
        <v>2097000</v>
      </c>
      <c r="K2512" s="34">
        <f>J2512*0.18</f>
        <v>377460</v>
      </c>
      <c r="L2512" s="34">
        <f>J2512+K2512</f>
        <v>2474460</v>
      </c>
      <c r="M2512" s="17">
        <f>L2512*0.05</f>
        <v>123723</v>
      </c>
      <c r="N2512" s="17" t="s">
        <v>52</v>
      </c>
      <c r="O2512" s="35" t="s">
        <v>53</v>
      </c>
      <c r="P2512" s="36" t="str">
        <f>IF(COUNTIF(B:B,B2512)=1,"New Client","Old Client")</f>
        <v>Old Client</v>
      </c>
      <c r="Q2512" s="39" t="str">
        <f t="shared" si="4"/>
        <v>Yes</v>
      </c>
      <c r="R2512" s="40" t="str">
        <f t="shared" si="5"/>
        <v>Cross-Sold</v>
      </c>
    </row>
    <row r="2513" ht="14.25" customHeight="1" spans="1:18">
      <c r="A2513" s="30"/>
      <c r="B2513" s="17"/>
      <c r="C2513" s="17"/>
      <c r="D2513" s="17"/>
      <c r="E2513" s="17"/>
      <c r="F2513" s="31"/>
      <c r="G2513" s="17"/>
      <c r="H2513" s="32"/>
      <c r="I2513" s="32"/>
      <c r="J2513" s="34"/>
      <c r="K2513" s="34"/>
      <c r="L2513" s="17"/>
      <c r="M2513" s="17"/>
      <c r="N2513" s="17" t="s">
        <v>39</v>
      </c>
      <c r="O2513" s="35" t="s">
        <v>277</v>
      </c>
      <c r="P2513" s="36"/>
      <c r="Q2513" s="39" t="str">
        <f t="shared" si="4"/>
        <v>No</v>
      </c>
      <c r="R2513" s="40" t="str">
        <f t="shared" si="5"/>
        <v/>
      </c>
    </row>
    <row r="2514" ht="14.25" customHeight="1" spans="1:18">
      <c r="A2514" s="30"/>
      <c r="B2514" s="17"/>
      <c r="C2514" s="17"/>
      <c r="D2514" s="17"/>
      <c r="E2514" s="17"/>
      <c r="F2514" s="31"/>
      <c r="G2514" s="17"/>
      <c r="H2514" s="32"/>
      <c r="I2514" s="32"/>
      <c r="J2514" s="34"/>
      <c r="K2514" s="34"/>
      <c r="L2514" s="17"/>
      <c r="M2514" s="17"/>
      <c r="N2514" s="17" t="s">
        <v>39</v>
      </c>
      <c r="O2514" s="35" t="s">
        <v>277</v>
      </c>
      <c r="P2514" s="36"/>
      <c r="Q2514" s="39" t="str">
        <f t="shared" si="4"/>
        <v>No</v>
      </c>
      <c r="R2514" s="40" t="str">
        <f t="shared" si="5"/>
        <v/>
      </c>
    </row>
    <row r="2515" ht="14.25" customHeight="1" spans="1:18">
      <c r="A2515" s="30"/>
      <c r="B2515" s="17"/>
      <c r="C2515" s="17"/>
      <c r="D2515" s="17"/>
      <c r="E2515" s="17"/>
      <c r="F2515" s="31"/>
      <c r="G2515" s="17"/>
      <c r="H2515" s="32"/>
      <c r="I2515" s="32"/>
      <c r="J2515" s="34"/>
      <c r="K2515" s="34"/>
      <c r="L2515" s="17"/>
      <c r="M2515" s="17"/>
      <c r="N2515" s="17" t="s">
        <v>39</v>
      </c>
      <c r="O2515" s="35" t="s">
        <v>277</v>
      </c>
      <c r="P2515" s="36"/>
      <c r="Q2515" s="39" t="str">
        <f t="shared" si="4"/>
        <v>No</v>
      </c>
      <c r="R2515" s="40" t="str">
        <f t="shared" si="5"/>
        <v/>
      </c>
    </row>
    <row r="2516" ht="14.25" customHeight="1" spans="1:18">
      <c r="A2516" s="30" t="s">
        <v>2469</v>
      </c>
      <c r="B2516" s="17">
        <v>539</v>
      </c>
      <c r="C2516" s="17" t="s">
        <v>46</v>
      </c>
      <c r="D2516" s="17" t="s">
        <v>76</v>
      </c>
      <c r="E2516" s="17" t="s">
        <v>91</v>
      </c>
      <c r="F2516" s="31" t="str">
        <f>VLOOKUP(G2516,'Policy Type'!$A:$B,2,FALSE)</f>
        <v>Others</v>
      </c>
      <c r="G2516" s="17" t="s">
        <v>487</v>
      </c>
      <c r="H2516" s="32">
        <v>45320</v>
      </c>
      <c r="I2516" s="32">
        <v>45685</v>
      </c>
      <c r="J2516" s="34">
        <v>2282900</v>
      </c>
      <c r="K2516" s="34">
        <f t="shared" ref="K2516:K2605" si="688">J2516*0.18</f>
        <v>410922</v>
      </c>
      <c r="L2516" s="34">
        <f t="shared" ref="L2516:L2605" si="689">J2516+K2516</f>
        <v>2693822</v>
      </c>
      <c r="M2516" s="17">
        <f>L2516*0.05</f>
        <v>134691.1</v>
      </c>
      <c r="N2516" s="17" t="s">
        <v>52</v>
      </c>
      <c r="O2516" s="35" t="s">
        <v>49</v>
      </c>
      <c r="P2516" s="36" t="str">
        <f t="shared" ref="P2516:P2541" si="690">IF(COUNTIF(B:B,B2516)=1,"New Client","Old Client")</f>
        <v>Old Client</v>
      </c>
      <c r="Q2516" s="39" t="str">
        <f t="shared" si="4"/>
        <v>Yes</v>
      </c>
      <c r="R2516" s="40" t="str">
        <f t="shared" si="5"/>
        <v>Cross-Sold</v>
      </c>
    </row>
    <row r="2517" ht="14.25" customHeight="1" spans="1:18">
      <c r="A2517" s="30" t="s">
        <v>2470</v>
      </c>
      <c r="B2517" s="17">
        <v>66</v>
      </c>
      <c r="C2517" s="17" t="s">
        <v>57</v>
      </c>
      <c r="D2517" s="17" t="s">
        <v>36</v>
      </c>
      <c r="E2517" s="17" t="s">
        <v>37</v>
      </c>
      <c r="F2517" s="31" t="str">
        <f>VLOOKUP(G2517,'Policy Type'!$A:$B,2,FALSE)</f>
        <v>Others</v>
      </c>
      <c r="G2517" s="17" t="s">
        <v>291</v>
      </c>
      <c r="H2517" s="32">
        <v>45320</v>
      </c>
      <c r="I2517" s="32">
        <v>45685</v>
      </c>
      <c r="J2517" s="34">
        <v>3279200</v>
      </c>
      <c r="K2517" s="34">
        <f t="shared" si="688"/>
        <v>590256</v>
      </c>
      <c r="L2517" s="34">
        <f t="shared" si="689"/>
        <v>3869456</v>
      </c>
      <c r="M2517" s="17">
        <f>L2517*0.15</f>
        <v>580418.4</v>
      </c>
      <c r="N2517" s="17" t="s">
        <v>52</v>
      </c>
      <c r="O2517" s="35" t="s">
        <v>49</v>
      </c>
      <c r="P2517" s="36" t="str">
        <f t="shared" si="690"/>
        <v>Old Client</v>
      </c>
      <c r="Q2517" s="39" t="str">
        <f t="shared" si="4"/>
        <v>Yes</v>
      </c>
      <c r="R2517" s="40" t="str">
        <f t="shared" si="5"/>
        <v>Cross-Sold</v>
      </c>
    </row>
    <row r="2518" ht="14.25" customHeight="1" spans="1:18">
      <c r="A2518" s="30" t="s">
        <v>2471</v>
      </c>
      <c r="B2518" s="17">
        <v>1691</v>
      </c>
      <c r="C2518" s="17" t="s">
        <v>42</v>
      </c>
      <c r="D2518" s="17" t="s">
        <v>36</v>
      </c>
      <c r="E2518" s="17" t="s">
        <v>84</v>
      </c>
      <c r="F2518" s="31" t="str">
        <f>VLOOKUP(G2518,'Policy Type'!$A:$B,2,FALSE)</f>
        <v>Liability</v>
      </c>
      <c r="G2518" s="17" t="s">
        <v>101</v>
      </c>
      <c r="H2518" s="32">
        <v>45336</v>
      </c>
      <c r="I2518" s="32">
        <v>45701</v>
      </c>
      <c r="J2518" s="34">
        <v>826000</v>
      </c>
      <c r="K2518" s="34">
        <f t="shared" si="688"/>
        <v>148680</v>
      </c>
      <c r="L2518" s="34">
        <f t="shared" si="689"/>
        <v>974680</v>
      </c>
      <c r="M2518" s="17">
        <f>L2518*0.2</f>
        <v>194936</v>
      </c>
      <c r="N2518" s="17" t="s">
        <v>39</v>
      </c>
      <c r="O2518" s="35" t="s">
        <v>49</v>
      </c>
      <c r="P2518" s="36" t="str">
        <f t="shared" si="690"/>
        <v>Old Client</v>
      </c>
      <c r="Q2518" s="39" t="str">
        <f t="shared" si="4"/>
        <v>Yes</v>
      </c>
      <c r="R2518" s="40" t="str">
        <f t="shared" si="5"/>
        <v/>
      </c>
    </row>
    <row r="2519" ht="14.25" customHeight="1" spans="1:18">
      <c r="A2519" s="30" t="s">
        <v>2472</v>
      </c>
      <c r="B2519" s="17">
        <v>1692</v>
      </c>
      <c r="C2519" s="17" t="s">
        <v>35</v>
      </c>
      <c r="D2519" s="17" t="s">
        <v>36</v>
      </c>
      <c r="E2519" s="17" t="s">
        <v>103</v>
      </c>
      <c r="F2519" s="31" t="str">
        <f>VLOOKUP(G2519,'Policy Type'!$A:$B,2,FALSE)</f>
        <v>Others</v>
      </c>
      <c r="G2519" s="17" t="s">
        <v>212</v>
      </c>
      <c r="H2519" s="32">
        <v>45320</v>
      </c>
      <c r="I2519" s="32">
        <v>45685</v>
      </c>
      <c r="J2519" s="34">
        <v>800000</v>
      </c>
      <c r="K2519" s="34">
        <f t="shared" si="688"/>
        <v>144000</v>
      </c>
      <c r="L2519" s="34">
        <f t="shared" si="689"/>
        <v>944000</v>
      </c>
      <c r="M2519" s="17">
        <f>L2519*0.15</f>
        <v>141600</v>
      </c>
      <c r="N2519" s="17" t="s">
        <v>39</v>
      </c>
      <c r="O2519" s="35" t="s">
        <v>49</v>
      </c>
      <c r="P2519" s="36" t="str">
        <f t="shared" si="690"/>
        <v>New Client</v>
      </c>
      <c r="Q2519" s="39" t="str">
        <f t="shared" si="4"/>
        <v>No</v>
      </c>
      <c r="R2519" s="40" t="str">
        <f t="shared" si="5"/>
        <v/>
      </c>
    </row>
    <row r="2520" ht="14.25" customHeight="1" spans="1:18">
      <c r="A2520" s="30" t="s">
        <v>2473</v>
      </c>
      <c r="B2520" s="17">
        <v>1693</v>
      </c>
      <c r="C2520" s="17" t="s">
        <v>42</v>
      </c>
      <c r="D2520" s="17" t="s">
        <v>36</v>
      </c>
      <c r="E2520" s="17" t="s">
        <v>284</v>
      </c>
      <c r="F2520" s="31" t="str">
        <f>VLOOKUP(G2520,'Policy Type'!$A:$B,2,FALSE)</f>
        <v>P&amp;C</v>
      </c>
      <c r="G2520" s="17" t="s">
        <v>68</v>
      </c>
      <c r="H2520" s="32">
        <v>45320</v>
      </c>
      <c r="I2520" s="32">
        <v>45685</v>
      </c>
      <c r="J2520" s="34">
        <v>1981600</v>
      </c>
      <c r="K2520" s="34">
        <f t="shared" si="688"/>
        <v>356688</v>
      </c>
      <c r="L2520" s="34">
        <f t="shared" si="689"/>
        <v>2338288</v>
      </c>
      <c r="M2520" s="17">
        <f t="shared" ref="M2520:M2523" si="691">L2520*0.2</f>
        <v>467657.6</v>
      </c>
      <c r="N2520" s="17" t="s">
        <v>52</v>
      </c>
      <c r="O2520" s="35" t="s">
        <v>40</v>
      </c>
      <c r="P2520" s="36" t="str">
        <f t="shared" si="690"/>
        <v>New Client</v>
      </c>
      <c r="Q2520" s="39" t="str">
        <f t="shared" si="4"/>
        <v>No</v>
      </c>
      <c r="R2520" s="40" t="str">
        <f t="shared" si="5"/>
        <v/>
      </c>
    </row>
    <row r="2521" ht="14.25" customHeight="1" spans="1:18">
      <c r="A2521" s="30" t="s">
        <v>2474</v>
      </c>
      <c r="B2521" s="17">
        <v>1694</v>
      </c>
      <c r="C2521" s="17" t="s">
        <v>35</v>
      </c>
      <c r="D2521" s="17" t="s">
        <v>36</v>
      </c>
      <c r="E2521" s="17" t="s">
        <v>84</v>
      </c>
      <c r="F2521" s="31" t="str">
        <f>VLOOKUP(G2521,'Policy Type'!$A:$B,2,FALSE)</f>
        <v>Liability</v>
      </c>
      <c r="G2521" s="17" t="s">
        <v>140</v>
      </c>
      <c r="H2521" s="32">
        <v>45320</v>
      </c>
      <c r="I2521" s="32">
        <v>45685</v>
      </c>
      <c r="J2521" s="34">
        <v>1333400</v>
      </c>
      <c r="K2521" s="34">
        <f t="shared" si="688"/>
        <v>240012</v>
      </c>
      <c r="L2521" s="34">
        <f t="shared" si="689"/>
        <v>1573412</v>
      </c>
      <c r="M2521" s="17">
        <f t="shared" si="691"/>
        <v>314682.4</v>
      </c>
      <c r="N2521" s="17" t="s">
        <v>39</v>
      </c>
      <c r="O2521" s="35" t="s">
        <v>49</v>
      </c>
      <c r="P2521" s="36" t="str">
        <f t="shared" si="690"/>
        <v>Old Client</v>
      </c>
      <c r="Q2521" s="39" t="str">
        <f t="shared" si="4"/>
        <v>Yes</v>
      </c>
      <c r="R2521" s="40" t="str">
        <f t="shared" si="5"/>
        <v/>
      </c>
    </row>
    <row r="2522" ht="14.25" customHeight="1" spans="1:18">
      <c r="A2522" s="30" t="s">
        <v>2475</v>
      </c>
      <c r="B2522" s="17">
        <v>1695</v>
      </c>
      <c r="C2522" s="17" t="s">
        <v>42</v>
      </c>
      <c r="D2522" s="17" t="s">
        <v>36</v>
      </c>
      <c r="E2522" s="17" t="s">
        <v>78</v>
      </c>
      <c r="F2522" s="31" t="str">
        <f>VLOOKUP(G2522,'Policy Type'!$A:$B,2,FALSE)</f>
        <v>Liability</v>
      </c>
      <c r="G2522" s="17" t="s">
        <v>94</v>
      </c>
      <c r="H2522" s="32">
        <v>45320</v>
      </c>
      <c r="I2522" s="32">
        <v>45685</v>
      </c>
      <c r="J2522" s="34">
        <v>725700</v>
      </c>
      <c r="K2522" s="34">
        <f t="shared" si="688"/>
        <v>130626</v>
      </c>
      <c r="L2522" s="34">
        <f t="shared" si="689"/>
        <v>856326</v>
      </c>
      <c r="M2522" s="17">
        <f t="shared" si="691"/>
        <v>171265.2</v>
      </c>
      <c r="N2522" s="17" t="s">
        <v>39</v>
      </c>
      <c r="O2522" s="35" t="s">
        <v>49</v>
      </c>
      <c r="P2522" s="36" t="str">
        <f t="shared" si="690"/>
        <v>New Client</v>
      </c>
      <c r="Q2522" s="39" t="str">
        <f t="shared" si="4"/>
        <v>Yes</v>
      </c>
      <c r="R2522" s="40" t="str">
        <f t="shared" si="5"/>
        <v/>
      </c>
    </row>
    <row r="2523" ht="14.25" customHeight="1" spans="1:18">
      <c r="A2523" s="30" t="s">
        <v>2476</v>
      </c>
      <c r="B2523" s="17">
        <v>1696</v>
      </c>
      <c r="C2523" s="17" t="s">
        <v>35</v>
      </c>
      <c r="D2523" s="17" t="s">
        <v>36</v>
      </c>
      <c r="E2523" s="17" t="s">
        <v>780</v>
      </c>
      <c r="F2523" s="31" t="str">
        <f>VLOOKUP(G2523,'Policy Type'!$A:$B,2,FALSE)</f>
        <v>Liability</v>
      </c>
      <c r="G2523" s="17" t="s">
        <v>38</v>
      </c>
      <c r="H2523" s="32">
        <v>45320</v>
      </c>
      <c r="I2523" s="32">
        <v>45685</v>
      </c>
      <c r="J2523" s="34">
        <v>169300</v>
      </c>
      <c r="K2523" s="34">
        <f t="shared" si="688"/>
        <v>30474</v>
      </c>
      <c r="L2523" s="34">
        <f t="shared" si="689"/>
        <v>199774</v>
      </c>
      <c r="M2523" s="17">
        <f t="shared" si="691"/>
        <v>39954.8</v>
      </c>
      <c r="N2523" s="17" t="s">
        <v>39</v>
      </c>
      <c r="O2523" s="35" t="s">
        <v>49</v>
      </c>
      <c r="P2523" s="36" t="str">
        <f t="shared" si="690"/>
        <v>Old Client</v>
      </c>
      <c r="Q2523" s="39" t="str">
        <f t="shared" si="4"/>
        <v>Yes</v>
      </c>
      <c r="R2523" s="40" t="str">
        <f t="shared" si="5"/>
        <v/>
      </c>
    </row>
    <row r="2524" ht="14.25" customHeight="1" spans="1:18">
      <c r="A2524" s="30" t="s">
        <v>2477</v>
      </c>
      <c r="B2524" s="17">
        <v>1696</v>
      </c>
      <c r="C2524" s="17" t="s">
        <v>57</v>
      </c>
      <c r="D2524" s="17" t="s">
        <v>36</v>
      </c>
      <c r="E2524" s="17" t="s">
        <v>91</v>
      </c>
      <c r="F2524" s="31" t="str">
        <f>VLOOKUP(G2524,'Policy Type'!$A:$B,2,FALSE)</f>
        <v>Others</v>
      </c>
      <c r="G2524" s="17" t="s">
        <v>212</v>
      </c>
      <c r="H2524" s="32">
        <v>45320</v>
      </c>
      <c r="I2524" s="32">
        <v>45685</v>
      </c>
      <c r="J2524" s="34">
        <v>259600</v>
      </c>
      <c r="K2524" s="34">
        <f t="shared" si="688"/>
        <v>46728</v>
      </c>
      <c r="L2524" s="34">
        <f t="shared" si="689"/>
        <v>306328</v>
      </c>
      <c r="M2524" s="17">
        <f>L2524*0.15</f>
        <v>45949.2</v>
      </c>
      <c r="N2524" s="17" t="s">
        <v>39</v>
      </c>
      <c r="O2524" s="35" t="s">
        <v>49</v>
      </c>
      <c r="P2524" s="36" t="str">
        <f t="shared" si="690"/>
        <v>Old Client</v>
      </c>
      <c r="Q2524" s="39" t="str">
        <f t="shared" si="4"/>
        <v>Yes</v>
      </c>
      <c r="R2524" s="40" t="str">
        <f t="shared" si="5"/>
        <v>Cross-Sold</v>
      </c>
    </row>
    <row r="2525" ht="14.25" customHeight="1" spans="1:18">
      <c r="A2525" s="30" t="s">
        <v>2478</v>
      </c>
      <c r="B2525" s="17">
        <v>1696</v>
      </c>
      <c r="C2525" s="17" t="s">
        <v>46</v>
      </c>
      <c r="D2525" s="17" t="s">
        <v>88</v>
      </c>
      <c r="E2525" s="17" t="s">
        <v>91</v>
      </c>
      <c r="F2525" s="31" t="str">
        <f>VLOOKUP(G2525,'Policy Type'!$A:$B,2,FALSE)</f>
        <v>Others</v>
      </c>
      <c r="G2525" s="17" t="s">
        <v>212</v>
      </c>
      <c r="H2525" s="32">
        <v>45320</v>
      </c>
      <c r="I2525" s="32">
        <v>45685</v>
      </c>
      <c r="J2525" s="34">
        <v>586300</v>
      </c>
      <c r="K2525" s="34">
        <f t="shared" si="688"/>
        <v>105534</v>
      </c>
      <c r="L2525" s="34">
        <f t="shared" si="689"/>
        <v>691834</v>
      </c>
      <c r="M2525" s="17">
        <f>L2525*0.05</f>
        <v>34591.7</v>
      </c>
      <c r="N2525" s="17" t="s">
        <v>39</v>
      </c>
      <c r="O2525" s="35" t="s">
        <v>49</v>
      </c>
      <c r="P2525" s="36" t="str">
        <f t="shared" si="690"/>
        <v>Old Client</v>
      </c>
      <c r="Q2525" s="39" t="str">
        <f t="shared" si="4"/>
        <v>Yes</v>
      </c>
      <c r="R2525" s="40" t="str">
        <f t="shared" si="5"/>
        <v>Cross-Sold</v>
      </c>
    </row>
    <row r="2526" ht="14.25" customHeight="1" spans="1:18">
      <c r="A2526" s="30" t="s">
        <v>2479</v>
      </c>
      <c r="B2526" s="17">
        <v>1697</v>
      </c>
      <c r="C2526" s="17" t="s">
        <v>35</v>
      </c>
      <c r="D2526" s="17" t="s">
        <v>36</v>
      </c>
      <c r="E2526" s="17" t="s">
        <v>78</v>
      </c>
      <c r="F2526" s="31" t="str">
        <f>VLOOKUP(G2526,'Policy Type'!$A:$B,2,FALSE)</f>
        <v>Liability</v>
      </c>
      <c r="G2526" s="17" t="s">
        <v>94</v>
      </c>
      <c r="H2526" s="32">
        <v>45320</v>
      </c>
      <c r="I2526" s="32">
        <v>45685</v>
      </c>
      <c r="J2526" s="34">
        <v>114500</v>
      </c>
      <c r="K2526" s="34">
        <f t="shared" si="688"/>
        <v>20610</v>
      </c>
      <c r="L2526" s="34">
        <f t="shared" si="689"/>
        <v>135110</v>
      </c>
      <c r="M2526" s="17">
        <f t="shared" ref="M2526:M2527" si="692">L2526*0.2</f>
        <v>27022</v>
      </c>
      <c r="N2526" s="17" t="s">
        <v>39</v>
      </c>
      <c r="O2526" s="35" t="s">
        <v>49</v>
      </c>
      <c r="P2526" s="36" t="str">
        <f t="shared" si="690"/>
        <v>New Client</v>
      </c>
      <c r="Q2526" s="39" t="str">
        <f t="shared" si="4"/>
        <v>Yes</v>
      </c>
      <c r="R2526" s="40" t="str">
        <f t="shared" si="5"/>
        <v/>
      </c>
    </row>
    <row r="2527" ht="14.25" customHeight="1" spans="1:18">
      <c r="A2527" s="30" t="s">
        <v>2480</v>
      </c>
      <c r="B2527" s="17">
        <v>1698</v>
      </c>
      <c r="C2527" s="17" t="s">
        <v>57</v>
      </c>
      <c r="D2527" s="17" t="s">
        <v>36</v>
      </c>
      <c r="E2527" s="17" t="s">
        <v>37</v>
      </c>
      <c r="F2527" s="31" t="str">
        <f>VLOOKUP(G2527,'Policy Type'!$A:$B,2,FALSE)</f>
        <v>Liability</v>
      </c>
      <c r="G2527" s="17" t="s">
        <v>38</v>
      </c>
      <c r="H2527" s="32">
        <v>45320</v>
      </c>
      <c r="I2527" s="32">
        <v>45685</v>
      </c>
      <c r="J2527" s="34">
        <v>355000</v>
      </c>
      <c r="K2527" s="34">
        <f t="shared" si="688"/>
        <v>63900</v>
      </c>
      <c r="L2527" s="34">
        <f t="shared" si="689"/>
        <v>418900</v>
      </c>
      <c r="M2527" s="17">
        <f t="shared" si="692"/>
        <v>83780</v>
      </c>
      <c r="N2527" s="17" t="s">
        <v>39</v>
      </c>
      <c r="O2527" s="35" t="s">
        <v>49</v>
      </c>
      <c r="P2527" s="36" t="str">
        <f t="shared" si="690"/>
        <v>New Client</v>
      </c>
      <c r="Q2527" s="39" t="str">
        <f t="shared" si="4"/>
        <v>Yes</v>
      </c>
      <c r="R2527" s="40" t="str">
        <f t="shared" si="5"/>
        <v/>
      </c>
    </row>
    <row r="2528" ht="14.25" customHeight="1" spans="1:18">
      <c r="A2528" s="30" t="s">
        <v>2481</v>
      </c>
      <c r="B2528" s="17">
        <v>1699</v>
      </c>
      <c r="C2528" s="17" t="s">
        <v>46</v>
      </c>
      <c r="D2528" s="17" t="s">
        <v>47</v>
      </c>
      <c r="E2528" s="17" t="s">
        <v>780</v>
      </c>
      <c r="F2528" s="31" t="str">
        <f>VLOOKUP(G2528,'Policy Type'!$A:$B,2,FALSE)</f>
        <v>Liability</v>
      </c>
      <c r="G2528" s="17" t="s">
        <v>38</v>
      </c>
      <c r="H2528" s="32">
        <v>45320</v>
      </c>
      <c r="I2528" s="32">
        <v>45379</v>
      </c>
      <c r="J2528" s="34">
        <v>183100</v>
      </c>
      <c r="K2528" s="34">
        <f t="shared" si="688"/>
        <v>32958</v>
      </c>
      <c r="L2528" s="34">
        <f t="shared" si="689"/>
        <v>216058</v>
      </c>
      <c r="M2528" s="17">
        <f>L2528*0.05</f>
        <v>10802.9</v>
      </c>
      <c r="N2528" s="17" t="s">
        <v>39</v>
      </c>
      <c r="O2528" s="35" t="s">
        <v>49</v>
      </c>
      <c r="P2528" s="36" t="str">
        <f t="shared" si="690"/>
        <v>New Client</v>
      </c>
      <c r="Q2528" s="39" t="str">
        <f t="shared" si="4"/>
        <v>Yes</v>
      </c>
      <c r="R2528" s="40" t="str">
        <f t="shared" si="5"/>
        <v/>
      </c>
    </row>
    <row r="2529" ht="14.25" customHeight="1" spans="1:18">
      <c r="A2529" s="30" t="s">
        <v>2482</v>
      </c>
      <c r="B2529" s="17">
        <v>1700</v>
      </c>
      <c r="C2529" s="17" t="s">
        <v>35</v>
      </c>
      <c r="D2529" s="17" t="s">
        <v>36</v>
      </c>
      <c r="E2529" s="17" t="s">
        <v>780</v>
      </c>
      <c r="F2529" s="31" t="str">
        <f>VLOOKUP(G2529,'Policy Type'!$A:$B,2,FALSE)</f>
        <v>Liability</v>
      </c>
      <c r="G2529" s="17" t="s">
        <v>38</v>
      </c>
      <c r="H2529" s="32">
        <v>45320</v>
      </c>
      <c r="I2529" s="32">
        <v>45685</v>
      </c>
      <c r="J2529" s="34">
        <v>431100</v>
      </c>
      <c r="K2529" s="34">
        <f t="shared" si="688"/>
        <v>77598</v>
      </c>
      <c r="L2529" s="34">
        <f t="shared" si="689"/>
        <v>508698</v>
      </c>
      <c r="M2529" s="17">
        <f>L2529*0.2</f>
        <v>101739.6</v>
      </c>
      <c r="N2529" s="17" t="s">
        <v>39</v>
      </c>
      <c r="O2529" s="35" t="s">
        <v>49</v>
      </c>
      <c r="P2529" s="36" t="str">
        <f t="shared" si="690"/>
        <v>New Client</v>
      </c>
      <c r="Q2529" s="39" t="str">
        <f t="shared" si="4"/>
        <v>Yes</v>
      </c>
      <c r="R2529" s="40" t="str">
        <f t="shared" si="5"/>
        <v/>
      </c>
    </row>
    <row r="2530" ht="14.25" customHeight="1" spans="1:18">
      <c r="A2530" s="30" t="s">
        <v>2483</v>
      </c>
      <c r="B2530" s="17">
        <v>1075</v>
      </c>
      <c r="C2530" s="17" t="s">
        <v>46</v>
      </c>
      <c r="D2530" s="17" t="s">
        <v>66</v>
      </c>
      <c r="E2530" s="17" t="s">
        <v>37</v>
      </c>
      <c r="F2530" s="31" t="str">
        <f>VLOOKUP(G2530,'Policy Type'!$A:$B,2,FALSE)</f>
        <v>Liability</v>
      </c>
      <c r="G2530" s="17" t="s">
        <v>38</v>
      </c>
      <c r="H2530" s="32">
        <v>45320</v>
      </c>
      <c r="I2530" s="32">
        <v>45501</v>
      </c>
      <c r="J2530" s="34">
        <v>71100</v>
      </c>
      <c r="K2530" s="34">
        <f t="shared" si="688"/>
        <v>12798</v>
      </c>
      <c r="L2530" s="34">
        <f t="shared" si="689"/>
        <v>83898</v>
      </c>
      <c r="M2530" s="17">
        <f>L2530*0.05</f>
        <v>4194.9</v>
      </c>
      <c r="N2530" s="17" t="s">
        <v>39</v>
      </c>
      <c r="O2530" s="35" t="s">
        <v>49</v>
      </c>
      <c r="P2530" s="36" t="str">
        <f t="shared" si="690"/>
        <v>Old Client</v>
      </c>
      <c r="Q2530" s="39" t="str">
        <f t="shared" si="4"/>
        <v>Yes</v>
      </c>
      <c r="R2530" s="40" t="str">
        <f t="shared" si="5"/>
        <v/>
      </c>
    </row>
    <row r="2531" ht="14.25" customHeight="1" spans="1:18">
      <c r="A2531" s="30" t="s">
        <v>2484</v>
      </c>
      <c r="B2531" s="17">
        <v>1686</v>
      </c>
      <c r="C2531" s="17" t="s">
        <v>42</v>
      </c>
      <c r="D2531" s="17" t="s">
        <v>36</v>
      </c>
      <c r="E2531" s="17" t="s">
        <v>37</v>
      </c>
      <c r="F2531" s="31" t="str">
        <f>VLOOKUP(G2531,'Policy Type'!$A:$B,2,FALSE)</f>
        <v>Liability</v>
      </c>
      <c r="G2531" s="17" t="s">
        <v>38</v>
      </c>
      <c r="H2531" s="32">
        <v>45320</v>
      </c>
      <c r="I2531" s="32">
        <v>45379</v>
      </c>
      <c r="J2531" s="34">
        <v>85000</v>
      </c>
      <c r="K2531" s="34">
        <f t="shared" si="688"/>
        <v>15300</v>
      </c>
      <c r="L2531" s="34">
        <f t="shared" si="689"/>
        <v>100300</v>
      </c>
      <c r="M2531" s="17">
        <f>L2531*0.2</f>
        <v>20060</v>
      </c>
      <c r="N2531" s="17" t="s">
        <v>39</v>
      </c>
      <c r="O2531" s="35" t="s">
        <v>49</v>
      </c>
      <c r="P2531" s="36" t="str">
        <f t="shared" si="690"/>
        <v>Old Client</v>
      </c>
      <c r="Q2531" s="39" t="str">
        <f t="shared" si="4"/>
        <v>Yes</v>
      </c>
      <c r="R2531" s="40" t="str">
        <f t="shared" si="5"/>
        <v/>
      </c>
    </row>
    <row r="2532" ht="14.25" customHeight="1" spans="1:18">
      <c r="A2532" s="30" t="s">
        <v>2485</v>
      </c>
      <c r="B2532" s="17">
        <v>1235</v>
      </c>
      <c r="C2532" s="17" t="s">
        <v>46</v>
      </c>
      <c r="D2532" s="17" t="s">
        <v>76</v>
      </c>
      <c r="E2532" s="17" t="s">
        <v>780</v>
      </c>
      <c r="F2532" s="31" t="str">
        <f>VLOOKUP(G2532,'Policy Type'!$A:$B,2,FALSE)</f>
        <v>Liability</v>
      </c>
      <c r="G2532" s="17" t="s">
        <v>38</v>
      </c>
      <c r="H2532" s="32">
        <v>45320</v>
      </c>
      <c r="I2532" s="32">
        <v>45350</v>
      </c>
      <c r="J2532" s="34">
        <v>80200</v>
      </c>
      <c r="K2532" s="34">
        <f t="shared" si="688"/>
        <v>14436</v>
      </c>
      <c r="L2532" s="34">
        <f t="shared" si="689"/>
        <v>94636</v>
      </c>
      <c r="M2532" s="17">
        <f>L2532*0.05</f>
        <v>4731.8</v>
      </c>
      <c r="N2532" s="17" t="s">
        <v>39</v>
      </c>
      <c r="O2532" s="35" t="s">
        <v>49</v>
      </c>
      <c r="P2532" s="36" t="str">
        <f t="shared" si="690"/>
        <v>Old Client</v>
      </c>
      <c r="Q2532" s="39" t="str">
        <f t="shared" si="4"/>
        <v>Yes</v>
      </c>
      <c r="R2532" s="40" t="str">
        <f t="shared" si="5"/>
        <v/>
      </c>
    </row>
    <row r="2533" ht="14.25" customHeight="1" spans="1:18">
      <c r="A2533" s="30" t="s">
        <v>2486</v>
      </c>
      <c r="B2533" s="17">
        <v>1701</v>
      </c>
      <c r="C2533" s="17" t="s">
        <v>35</v>
      </c>
      <c r="D2533" s="17" t="s">
        <v>36</v>
      </c>
      <c r="E2533" s="17" t="s">
        <v>763</v>
      </c>
      <c r="F2533" s="31" t="str">
        <f>VLOOKUP(G2533,'Policy Type'!$A:$B,2,FALSE)</f>
        <v>Others</v>
      </c>
      <c r="G2533" s="17" t="s">
        <v>212</v>
      </c>
      <c r="H2533" s="32">
        <v>45321</v>
      </c>
      <c r="I2533" s="32">
        <v>45686</v>
      </c>
      <c r="J2533" s="34">
        <v>509035400</v>
      </c>
      <c r="K2533" s="34">
        <f t="shared" si="688"/>
        <v>91626372</v>
      </c>
      <c r="L2533" s="34">
        <f t="shared" si="689"/>
        <v>600661772</v>
      </c>
      <c r="M2533" s="17">
        <f>L2533*0.15</f>
        <v>90099265.8</v>
      </c>
      <c r="N2533" s="17" t="s">
        <v>39</v>
      </c>
      <c r="O2533" s="35" t="s">
        <v>53</v>
      </c>
      <c r="P2533" s="36" t="str">
        <f t="shared" si="690"/>
        <v>Old Client</v>
      </c>
      <c r="Q2533" s="39" t="str">
        <f t="shared" si="4"/>
        <v>No</v>
      </c>
      <c r="R2533" s="40" t="str">
        <f t="shared" si="5"/>
        <v/>
      </c>
    </row>
    <row r="2534" ht="14.25" customHeight="1" spans="1:18">
      <c r="A2534" s="30" t="s">
        <v>2487</v>
      </c>
      <c r="B2534" s="17">
        <v>1702</v>
      </c>
      <c r="C2534" s="17" t="s">
        <v>35</v>
      </c>
      <c r="D2534" s="17" t="s">
        <v>36</v>
      </c>
      <c r="E2534" s="17" t="s">
        <v>43</v>
      </c>
      <c r="F2534" s="31" t="str">
        <f>VLOOKUP(G2534,'Policy Type'!$A:$B,2,FALSE)</f>
        <v>P&amp;C</v>
      </c>
      <c r="G2534" s="17" t="s">
        <v>55</v>
      </c>
      <c r="H2534" s="32">
        <v>45322</v>
      </c>
      <c r="I2534" s="32">
        <v>45687</v>
      </c>
      <c r="J2534" s="34">
        <v>146084</v>
      </c>
      <c r="K2534" s="34">
        <f t="shared" si="688"/>
        <v>26295.12</v>
      </c>
      <c r="L2534" s="34">
        <f t="shared" si="689"/>
        <v>172379.12</v>
      </c>
      <c r="M2534" s="17">
        <f t="shared" ref="M2534:M2535" si="693">L2534*0.2</f>
        <v>34475.824</v>
      </c>
      <c r="N2534" s="17" t="s">
        <v>52</v>
      </c>
      <c r="O2534" s="35" t="s">
        <v>53</v>
      </c>
      <c r="P2534" s="36" t="str">
        <f t="shared" si="690"/>
        <v>Old Client</v>
      </c>
      <c r="Q2534" s="39" t="str">
        <f t="shared" si="4"/>
        <v>Yes</v>
      </c>
      <c r="R2534" s="40" t="str">
        <f t="shared" si="5"/>
        <v>Cross-Sold</v>
      </c>
    </row>
    <row r="2535" ht="14.25" customHeight="1" spans="1:18">
      <c r="A2535" s="30" t="s">
        <v>2488</v>
      </c>
      <c r="B2535" s="17">
        <v>210</v>
      </c>
      <c r="C2535" s="17" t="s">
        <v>35</v>
      </c>
      <c r="D2535" s="17" t="s">
        <v>36</v>
      </c>
      <c r="E2535" s="17" t="s">
        <v>780</v>
      </c>
      <c r="F2535" s="31" t="str">
        <f>VLOOKUP(G2535,'Policy Type'!$A:$B,2,FALSE)</f>
        <v>Liability</v>
      </c>
      <c r="G2535" s="17" t="s">
        <v>38</v>
      </c>
      <c r="H2535" s="32">
        <v>45321</v>
      </c>
      <c r="I2535" s="32">
        <v>45351</v>
      </c>
      <c r="J2535" s="34">
        <v>59000</v>
      </c>
      <c r="K2535" s="34">
        <f t="shared" si="688"/>
        <v>10620</v>
      </c>
      <c r="L2535" s="34">
        <f t="shared" si="689"/>
        <v>69620</v>
      </c>
      <c r="M2535" s="17">
        <f t="shared" si="693"/>
        <v>13924</v>
      </c>
      <c r="N2535" s="17" t="s">
        <v>39</v>
      </c>
      <c r="O2535" s="35" t="s">
        <v>49</v>
      </c>
      <c r="P2535" s="36" t="str">
        <f t="shared" si="690"/>
        <v>Old Client</v>
      </c>
      <c r="Q2535" s="39" t="str">
        <f t="shared" si="4"/>
        <v>Yes</v>
      </c>
      <c r="R2535" s="40" t="str">
        <f t="shared" si="5"/>
        <v/>
      </c>
    </row>
    <row r="2536" ht="14.25" customHeight="1" spans="1:18">
      <c r="A2536" s="30" t="s">
        <v>2489</v>
      </c>
      <c r="B2536" s="17">
        <v>1703</v>
      </c>
      <c r="C2536" s="17" t="s">
        <v>46</v>
      </c>
      <c r="D2536" s="17" t="s">
        <v>66</v>
      </c>
      <c r="E2536" s="17" t="s">
        <v>37</v>
      </c>
      <c r="F2536" s="31" t="str">
        <f>VLOOKUP(G2536,'Policy Type'!$A:$B,2,FALSE)</f>
        <v>Liability</v>
      </c>
      <c r="G2536" s="17" t="s">
        <v>38</v>
      </c>
      <c r="H2536" s="32">
        <v>45321</v>
      </c>
      <c r="I2536" s="32">
        <v>45502</v>
      </c>
      <c r="J2536" s="34">
        <v>98400</v>
      </c>
      <c r="K2536" s="34">
        <f t="shared" si="688"/>
        <v>17712</v>
      </c>
      <c r="L2536" s="34">
        <f t="shared" si="689"/>
        <v>116112</v>
      </c>
      <c r="M2536" s="17">
        <f>L2536*0.05</f>
        <v>5805.6</v>
      </c>
      <c r="N2536" s="17" t="s">
        <v>39</v>
      </c>
      <c r="O2536" s="35" t="s">
        <v>49</v>
      </c>
      <c r="P2536" s="36" t="str">
        <f t="shared" si="690"/>
        <v>New Client</v>
      </c>
      <c r="Q2536" s="39" t="str">
        <f t="shared" si="4"/>
        <v>Yes</v>
      </c>
      <c r="R2536" s="40" t="str">
        <f t="shared" si="5"/>
        <v/>
      </c>
    </row>
    <row r="2537" ht="14.25" customHeight="1" spans="1:18">
      <c r="A2537" s="30" t="s">
        <v>2490</v>
      </c>
      <c r="B2537" s="17">
        <v>1704</v>
      </c>
      <c r="C2537" s="17" t="s">
        <v>35</v>
      </c>
      <c r="D2537" s="17" t="s">
        <v>36</v>
      </c>
      <c r="E2537" s="17" t="s">
        <v>37</v>
      </c>
      <c r="F2537" s="31" t="str">
        <f>VLOOKUP(G2537,'Policy Type'!$A:$B,2,FALSE)</f>
        <v>P&amp;C</v>
      </c>
      <c r="G2537" s="17" t="s">
        <v>48</v>
      </c>
      <c r="H2537" s="32">
        <v>45321</v>
      </c>
      <c r="I2537" s="32">
        <v>45686</v>
      </c>
      <c r="J2537" s="34">
        <v>2655100</v>
      </c>
      <c r="K2537" s="34">
        <f t="shared" si="688"/>
        <v>477918</v>
      </c>
      <c r="L2537" s="34">
        <f t="shared" si="689"/>
        <v>3133018</v>
      </c>
      <c r="M2537" s="17">
        <f t="shared" ref="M2537:M2541" si="694">L2537*0.2</f>
        <v>626603.6</v>
      </c>
      <c r="N2537" s="17" t="s">
        <v>39</v>
      </c>
      <c r="O2537" s="35" t="s">
        <v>53</v>
      </c>
      <c r="P2537" s="36" t="str">
        <f t="shared" si="690"/>
        <v>New Client</v>
      </c>
      <c r="Q2537" s="39" t="str">
        <f t="shared" si="4"/>
        <v>No</v>
      </c>
      <c r="R2537" s="40" t="str">
        <f t="shared" si="5"/>
        <v/>
      </c>
    </row>
    <row r="2538" ht="14.25" customHeight="1" spans="1:18">
      <c r="A2538" s="30" t="s">
        <v>2491</v>
      </c>
      <c r="B2538" s="17">
        <v>1705</v>
      </c>
      <c r="C2538" s="17" t="s">
        <v>57</v>
      </c>
      <c r="D2538" s="17" t="s">
        <v>36</v>
      </c>
      <c r="E2538" s="17" t="s">
        <v>37</v>
      </c>
      <c r="F2538" s="31" t="str">
        <f>VLOOKUP(G2538,'Policy Type'!$A:$B,2,FALSE)</f>
        <v>Liability</v>
      </c>
      <c r="G2538" s="17" t="s">
        <v>38</v>
      </c>
      <c r="H2538" s="32">
        <v>45316</v>
      </c>
      <c r="I2538" s="32">
        <v>45681</v>
      </c>
      <c r="J2538" s="34">
        <v>579300</v>
      </c>
      <c r="K2538" s="34">
        <f t="shared" si="688"/>
        <v>104274</v>
      </c>
      <c r="L2538" s="34">
        <f t="shared" si="689"/>
        <v>683574</v>
      </c>
      <c r="M2538" s="17">
        <f t="shared" si="694"/>
        <v>136714.8</v>
      </c>
      <c r="N2538" s="17" t="s">
        <v>39</v>
      </c>
      <c r="O2538" s="35" t="s">
        <v>49</v>
      </c>
      <c r="P2538" s="36" t="str">
        <f t="shared" si="690"/>
        <v>New Client</v>
      </c>
      <c r="Q2538" s="39" t="str">
        <f t="shared" si="4"/>
        <v>Yes</v>
      </c>
      <c r="R2538" s="40" t="str">
        <f t="shared" si="5"/>
        <v/>
      </c>
    </row>
    <row r="2539" ht="14.25" customHeight="1" spans="1:18">
      <c r="A2539" s="30" t="s">
        <v>2492</v>
      </c>
      <c r="B2539" s="17">
        <v>581</v>
      </c>
      <c r="C2539" s="17" t="s">
        <v>35</v>
      </c>
      <c r="D2539" s="17" t="s">
        <v>36</v>
      </c>
      <c r="E2539" s="17" t="s">
        <v>84</v>
      </c>
      <c r="F2539" s="31" t="str">
        <f>VLOOKUP(G2539,'Policy Type'!$A:$B,2,FALSE)</f>
        <v>Liability</v>
      </c>
      <c r="G2539" s="17" t="s">
        <v>101</v>
      </c>
      <c r="H2539" s="32">
        <v>45322</v>
      </c>
      <c r="I2539" s="32">
        <v>45687</v>
      </c>
      <c r="J2539" s="34">
        <v>5900000</v>
      </c>
      <c r="K2539" s="34">
        <f t="shared" si="688"/>
        <v>1062000</v>
      </c>
      <c r="L2539" s="34">
        <f t="shared" si="689"/>
        <v>6962000</v>
      </c>
      <c r="M2539" s="17">
        <f t="shared" si="694"/>
        <v>1392400</v>
      </c>
      <c r="N2539" s="17" t="s">
        <v>39</v>
      </c>
      <c r="O2539" s="35" t="s">
        <v>49</v>
      </c>
      <c r="P2539" s="36" t="str">
        <f t="shared" si="690"/>
        <v>Old Client</v>
      </c>
      <c r="Q2539" s="39" t="str">
        <f t="shared" si="4"/>
        <v>Yes</v>
      </c>
      <c r="R2539" s="40" t="str">
        <f t="shared" si="5"/>
        <v/>
      </c>
    </row>
    <row r="2540" ht="14.25" customHeight="1" spans="1:18">
      <c r="A2540" s="30" t="s">
        <v>2493</v>
      </c>
      <c r="B2540" s="17">
        <v>1706</v>
      </c>
      <c r="C2540" s="17" t="s">
        <v>35</v>
      </c>
      <c r="D2540" s="17" t="s">
        <v>36</v>
      </c>
      <c r="E2540" s="17" t="s">
        <v>78</v>
      </c>
      <c r="F2540" s="31" t="str">
        <f>VLOOKUP(G2540,'Policy Type'!$A:$B,2,FALSE)</f>
        <v>Liability</v>
      </c>
      <c r="G2540" s="17" t="s">
        <v>94</v>
      </c>
      <c r="H2540" s="32">
        <v>45321</v>
      </c>
      <c r="I2540" s="32">
        <v>45686</v>
      </c>
      <c r="J2540" s="34">
        <v>295118</v>
      </c>
      <c r="K2540" s="34">
        <f t="shared" si="688"/>
        <v>53121.24</v>
      </c>
      <c r="L2540" s="34">
        <f t="shared" si="689"/>
        <v>348239.24</v>
      </c>
      <c r="M2540" s="17">
        <f t="shared" si="694"/>
        <v>69647.848</v>
      </c>
      <c r="N2540" s="17" t="s">
        <v>39</v>
      </c>
      <c r="O2540" s="35" t="s">
        <v>49</v>
      </c>
      <c r="P2540" s="36" t="str">
        <f t="shared" si="690"/>
        <v>Old Client</v>
      </c>
      <c r="Q2540" s="39" t="str">
        <f t="shared" si="4"/>
        <v>Yes</v>
      </c>
      <c r="R2540" s="40" t="str">
        <f t="shared" si="5"/>
        <v/>
      </c>
    </row>
    <row r="2541" ht="14.25" customHeight="1" spans="1:18">
      <c r="A2541" s="30" t="s">
        <v>2494</v>
      </c>
      <c r="B2541" s="17">
        <v>293</v>
      </c>
      <c r="C2541" s="17" t="s">
        <v>35</v>
      </c>
      <c r="D2541" s="17" t="s">
        <v>36</v>
      </c>
      <c r="E2541" s="17" t="s">
        <v>84</v>
      </c>
      <c r="F2541" s="31" t="str">
        <f>VLOOKUP(G2541,'Policy Type'!$A:$B,2,FALSE)</f>
        <v>Liability</v>
      </c>
      <c r="G2541" s="17" t="s">
        <v>101</v>
      </c>
      <c r="H2541" s="32">
        <v>45322</v>
      </c>
      <c r="I2541" s="32">
        <v>45687</v>
      </c>
      <c r="J2541" s="34">
        <v>2124000</v>
      </c>
      <c r="K2541" s="34">
        <f t="shared" si="688"/>
        <v>382320</v>
      </c>
      <c r="L2541" s="34">
        <f t="shared" si="689"/>
        <v>2506320</v>
      </c>
      <c r="M2541" s="17">
        <f t="shared" si="694"/>
        <v>501264</v>
      </c>
      <c r="N2541" s="17" t="s">
        <v>39</v>
      </c>
      <c r="O2541" s="35" t="s">
        <v>53</v>
      </c>
      <c r="P2541" s="36" t="str">
        <f t="shared" si="690"/>
        <v>Old Client</v>
      </c>
      <c r="Q2541" s="39" t="str">
        <f t="shared" si="4"/>
        <v>Yes</v>
      </c>
      <c r="R2541" s="40" t="str">
        <f t="shared" si="5"/>
        <v/>
      </c>
    </row>
    <row r="2542" ht="14.25" customHeight="1" spans="1:18">
      <c r="A2542" s="30" t="s">
        <v>2495</v>
      </c>
      <c r="B2542" s="17">
        <v>1707</v>
      </c>
      <c r="C2542" s="17" t="s">
        <v>42</v>
      </c>
      <c r="D2542" s="17" t="s">
        <v>36</v>
      </c>
      <c r="E2542" s="17" t="s">
        <v>84</v>
      </c>
      <c r="F2542" s="31" t="e">
        <f>VLOOKUP(G2542,'Policy Type'!$A:$B,2,FALSE)</f>
        <v>#N/A</v>
      </c>
      <c r="G2542" s="17" t="s">
        <v>2496</v>
      </c>
      <c r="H2542" s="32">
        <v>45322</v>
      </c>
      <c r="I2542" s="32">
        <v>45687</v>
      </c>
      <c r="J2542" s="34">
        <v>4484000</v>
      </c>
      <c r="K2542" s="34">
        <f t="shared" si="688"/>
        <v>807120</v>
      </c>
      <c r="L2542" s="34">
        <f t="shared" si="689"/>
        <v>5291120</v>
      </c>
      <c r="M2542" s="17"/>
      <c r="N2542" s="17" t="s">
        <v>39</v>
      </c>
      <c r="O2542" s="35" t="s">
        <v>53</v>
      </c>
      <c r="P2542" s="36"/>
      <c r="Q2542" s="39" t="str">
        <f t="shared" si="4"/>
        <v>No</v>
      </c>
      <c r="R2542" s="40" t="e">
        <f t="shared" si="5"/>
        <v>#N/A</v>
      </c>
    </row>
    <row r="2543" ht="14.25" customHeight="1" spans="1:18">
      <c r="A2543" s="30" t="s">
        <v>2497</v>
      </c>
      <c r="B2543" s="17">
        <v>1708</v>
      </c>
      <c r="C2543" s="17" t="s">
        <v>35</v>
      </c>
      <c r="D2543" s="17" t="s">
        <v>36</v>
      </c>
      <c r="E2543" s="17" t="s">
        <v>43</v>
      </c>
      <c r="F2543" s="31" t="str">
        <f>VLOOKUP(G2543,'Policy Type'!$A:$B,2,FALSE)</f>
        <v>Others</v>
      </c>
      <c r="G2543" s="17" t="s">
        <v>212</v>
      </c>
      <c r="H2543" s="32">
        <v>45321</v>
      </c>
      <c r="I2543" s="32">
        <v>45686</v>
      </c>
      <c r="J2543" s="34">
        <v>420000</v>
      </c>
      <c r="K2543" s="34">
        <f t="shared" si="688"/>
        <v>75600</v>
      </c>
      <c r="L2543" s="34">
        <f t="shared" si="689"/>
        <v>495600</v>
      </c>
      <c r="M2543" s="17">
        <f>L2543*0.15</f>
        <v>74340</v>
      </c>
      <c r="N2543" s="17" t="s">
        <v>39</v>
      </c>
      <c r="O2543" s="35" t="s">
        <v>49</v>
      </c>
      <c r="P2543" s="36" t="str">
        <f t="shared" ref="P2543:P2549" si="695">IF(COUNTIF(B:B,B2543)=1,"New Client","Old Client")</f>
        <v>Old Client</v>
      </c>
      <c r="Q2543" s="39" t="str">
        <f t="shared" si="4"/>
        <v>No</v>
      </c>
      <c r="R2543" s="40" t="str">
        <f t="shared" si="5"/>
        <v/>
      </c>
    </row>
    <row r="2544" ht="14.25" customHeight="1" spans="1:18">
      <c r="A2544" s="30" t="s">
        <v>2498</v>
      </c>
      <c r="B2544" s="17">
        <v>1708</v>
      </c>
      <c r="C2544" s="17" t="s">
        <v>42</v>
      </c>
      <c r="D2544" s="17" t="s">
        <v>36</v>
      </c>
      <c r="E2544" s="17" t="s">
        <v>43</v>
      </c>
      <c r="F2544" s="31" t="str">
        <f>VLOOKUP(G2544,'Policy Type'!$A:$B,2,FALSE)</f>
        <v>P&amp;C</v>
      </c>
      <c r="G2544" s="17" t="s">
        <v>44</v>
      </c>
      <c r="H2544" s="32">
        <v>45321</v>
      </c>
      <c r="I2544" s="32">
        <v>45686</v>
      </c>
      <c r="J2544" s="34">
        <v>73200</v>
      </c>
      <c r="K2544" s="34">
        <f t="shared" si="688"/>
        <v>13176</v>
      </c>
      <c r="L2544" s="34">
        <f t="shared" si="689"/>
        <v>86376</v>
      </c>
      <c r="M2544" s="17">
        <f t="shared" ref="M2544:M2545" si="696">L2544*0.2</f>
        <v>17275.2</v>
      </c>
      <c r="N2544" s="17" t="s">
        <v>39</v>
      </c>
      <c r="O2544" s="35" t="s">
        <v>49</v>
      </c>
      <c r="P2544" s="36" t="str">
        <f t="shared" si="695"/>
        <v>Old Client</v>
      </c>
      <c r="Q2544" s="39" t="str">
        <f t="shared" si="4"/>
        <v>No</v>
      </c>
      <c r="R2544" s="40" t="str">
        <f t="shared" si="5"/>
        <v/>
      </c>
    </row>
    <row r="2545" ht="14.25" customHeight="1" spans="1:18">
      <c r="A2545" s="30" t="s">
        <v>2499</v>
      </c>
      <c r="B2545" s="17">
        <v>1709</v>
      </c>
      <c r="C2545" s="17" t="s">
        <v>35</v>
      </c>
      <c r="D2545" s="17" t="s">
        <v>36</v>
      </c>
      <c r="E2545" s="17" t="s">
        <v>84</v>
      </c>
      <c r="F2545" s="31" t="str">
        <f>VLOOKUP(G2545,'Policy Type'!$A:$B,2,FALSE)</f>
        <v>P&amp;C</v>
      </c>
      <c r="G2545" s="17" t="s">
        <v>68</v>
      </c>
      <c r="H2545" s="32">
        <v>45321</v>
      </c>
      <c r="I2545" s="32">
        <v>45686</v>
      </c>
      <c r="J2545" s="34">
        <v>2584600</v>
      </c>
      <c r="K2545" s="34">
        <f t="shared" si="688"/>
        <v>465228</v>
      </c>
      <c r="L2545" s="34">
        <f t="shared" si="689"/>
        <v>3049828</v>
      </c>
      <c r="M2545" s="17">
        <f t="shared" si="696"/>
        <v>609965.6</v>
      </c>
      <c r="N2545" s="17" t="s">
        <v>52</v>
      </c>
      <c r="O2545" s="35" t="s">
        <v>40</v>
      </c>
      <c r="P2545" s="36" t="str">
        <f t="shared" si="695"/>
        <v>Old Client</v>
      </c>
      <c r="Q2545" s="39" t="str">
        <f t="shared" si="4"/>
        <v>No</v>
      </c>
      <c r="R2545" s="40" t="str">
        <f t="shared" si="5"/>
        <v/>
      </c>
    </row>
    <row r="2546" ht="14.25" customHeight="1" spans="1:18">
      <c r="A2546" s="30" t="s">
        <v>2500</v>
      </c>
      <c r="B2546" s="17">
        <v>1709</v>
      </c>
      <c r="C2546" s="17" t="s">
        <v>57</v>
      </c>
      <c r="D2546" s="17" t="s">
        <v>36</v>
      </c>
      <c r="E2546" s="17" t="s">
        <v>43</v>
      </c>
      <c r="F2546" s="31" t="str">
        <f>VLOOKUP(G2546,'Policy Type'!$A:$B,2,FALSE)</f>
        <v>Others</v>
      </c>
      <c r="G2546" s="17" t="s">
        <v>124</v>
      </c>
      <c r="H2546" s="32">
        <v>45321</v>
      </c>
      <c r="I2546" s="32">
        <v>45686</v>
      </c>
      <c r="J2546" s="34">
        <v>180000000</v>
      </c>
      <c r="K2546" s="34">
        <f t="shared" si="688"/>
        <v>32400000</v>
      </c>
      <c r="L2546" s="34">
        <f t="shared" si="689"/>
        <v>212400000</v>
      </c>
      <c r="M2546" s="17">
        <f>L2546*0.15</f>
        <v>31860000</v>
      </c>
      <c r="N2546" s="17" t="s">
        <v>39</v>
      </c>
      <c r="O2546" s="35" t="s">
        <v>53</v>
      </c>
      <c r="P2546" s="36" t="str">
        <f t="shared" si="695"/>
        <v>Old Client</v>
      </c>
      <c r="Q2546" s="39" t="str">
        <f t="shared" si="4"/>
        <v>No</v>
      </c>
      <c r="R2546" s="40" t="str">
        <f t="shared" si="5"/>
        <v/>
      </c>
    </row>
    <row r="2547" ht="14.25" customHeight="1" spans="1:18">
      <c r="A2547" s="30" t="s">
        <v>2501</v>
      </c>
      <c r="B2547" s="17">
        <v>29</v>
      </c>
      <c r="C2547" s="17" t="s">
        <v>46</v>
      </c>
      <c r="D2547" s="17" t="s">
        <v>76</v>
      </c>
      <c r="E2547" s="17" t="s">
        <v>43</v>
      </c>
      <c r="F2547" s="31" t="str">
        <f>VLOOKUP(G2547,'Policy Type'!$A:$B,2,FALSE)</f>
        <v>Others</v>
      </c>
      <c r="G2547" s="17" t="s">
        <v>124</v>
      </c>
      <c r="H2547" s="32">
        <v>45321</v>
      </c>
      <c r="I2547" s="32">
        <v>45686</v>
      </c>
      <c r="J2547" s="34">
        <v>17564400</v>
      </c>
      <c r="K2547" s="34">
        <f t="shared" si="688"/>
        <v>3161592</v>
      </c>
      <c r="L2547" s="34">
        <f t="shared" si="689"/>
        <v>20725992</v>
      </c>
      <c r="M2547" s="17">
        <f>L2547*0.05</f>
        <v>1036299.6</v>
      </c>
      <c r="N2547" s="17" t="s">
        <v>39</v>
      </c>
      <c r="O2547" s="35" t="s">
        <v>53</v>
      </c>
      <c r="P2547" s="36" t="str">
        <f t="shared" si="695"/>
        <v>Old Client</v>
      </c>
      <c r="Q2547" s="39" t="str">
        <f t="shared" si="4"/>
        <v>Yes</v>
      </c>
      <c r="R2547" s="40" t="str">
        <f t="shared" si="5"/>
        <v>Cross-Sold</v>
      </c>
    </row>
    <row r="2548" ht="14.25" customHeight="1" spans="1:18">
      <c r="A2548" s="30" t="s">
        <v>2502</v>
      </c>
      <c r="B2548" s="17">
        <v>1589</v>
      </c>
      <c r="C2548" s="17" t="s">
        <v>57</v>
      </c>
      <c r="D2548" s="17" t="s">
        <v>36</v>
      </c>
      <c r="E2548" s="17" t="s">
        <v>37</v>
      </c>
      <c r="F2548" s="31" t="str">
        <f>VLOOKUP(G2548,'Policy Type'!$A:$B,2,FALSE)</f>
        <v>Liability</v>
      </c>
      <c r="G2548" s="17" t="s">
        <v>121</v>
      </c>
      <c r="H2548" s="32">
        <v>45321</v>
      </c>
      <c r="I2548" s="32">
        <v>45686</v>
      </c>
      <c r="J2548" s="34">
        <v>9300500</v>
      </c>
      <c r="K2548" s="34">
        <f t="shared" si="688"/>
        <v>1674090</v>
      </c>
      <c r="L2548" s="34">
        <f t="shared" si="689"/>
        <v>10974590</v>
      </c>
      <c r="M2548" s="17">
        <f>L2548*0.2</f>
        <v>2194918</v>
      </c>
      <c r="N2548" s="17" t="s">
        <v>39</v>
      </c>
      <c r="O2548" s="35" t="s">
        <v>53</v>
      </c>
      <c r="P2548" s="36" t="str">
        <f t="shared" si="695"/>
        <v>Old Client</v>
      </c>
      <c r="Q2548" s="39" t="str">
        <f t="shared" si="4"/>
        <v>Yes</v>
      </c>
      <c r="R2548" s="40" t="str">
        <f t="shared" si="5"/>
        <v/>
      </c>
    </row>
    <row r="2549" ht="14.25" customHeight="1" spans="1:18">
      <c r="A2549" s="30" t="s">
        <v>2503</v>
      </c>
      <c r="B2549" s="17">
        <v>1589</v>
      </c>
      <c r="C2549" s="17" t="s">
        <v>46</v>
      </c>
      <c r="D2549" s="17" t="s">
        <v>76</v>
      </c>
      <c r="E2549" s="17" t="s">
        <v>84</v>
      </c>
      <c r="F2549" s="31" t="str">
        <f>VLOOKUP(G2549,'Policy Type'!$A:$B,2,FALSE)</f>
        <v>Liability</v>
      </c>
      <c r="G2549" s="17" t="s">
        <v>58</v>
      </c>
      <c r="H2549" s="32">
        <v>45321</v>
      </c>
      <c r="I2549" s="32">
        <v>45686</v>
      </c>
      <c r="J2549" s="34">
        <v>1062000</v>
      </c>
      <c r="K2549" s="34">
        <f t="shared" si="688"/>
        <v>191160</v>
      </c>
      <c r="L2549" s="34">
        <f t="shared" si="689"/>
        <v>1253160</v>
      </c>
      <c r="M2549" s="17">
        <f>L2549*0.05</f>
        <v>62658</v>
      </c>
      <c r="N2549" s="17" t="s">
        <v>39</v>
      </c>
      <c r="O2549" s="35" t="s">
        <v>49</v>
      </c>
      <c r="P2549" s="36" t="str">
        <f t="shared" si="695"/>
        <v>Old Client</v>
      </c>
      <c r="Q2549" s="39" t="str">
        <f t="shared" si="4"/>
        <v>Yes</v>
      </c>
      <c r="R2549" s="40" t="str">
        <f t="shared" si="5"/>
        <v/>
      </c>
    </row>
    <row r="2550" ht="14.25" customHeight="1" spans="1:18">
      <c r="A2550" s="30" t="s">
        <v>2504</v>
      </c>
      <c r="B2550" s="17">
        <v>1589</v>
      </c>
      <c r="C2550" s="17" t="s">
        <v>42</v>
      </c>
      <c r="D2550" s="17" t="s">
        <v>36</v>
      </c>
      <c r="E2550" s="17" t="s">
        <v>84</v>
      </c>
      <c r="F2550" s="31" t="e">
        <f>VLOOKUP(G2550,'Policy Type'!$A:$B,2,FALSE)</f>
        <v>#N/A</v>
      </c>
      <c r="G2550" s="17" t="s">
        <v>2496</v>
      </c>
      <c r="H2550" s="32">
        <v>45321</v>
      </c>
      <c r="I2550" s="32">
        <v>45686</v>
      </c>
      <c r="J2550" s="34">
        <v>3186000</v>
      </c>
      <c r="K2550" s="34">
        <f t="shared" si="688"/>
        <v>573480</v>
      </c>
      <c r="L2550" s="34">
        <f t="shared" si="689"/>
        <v>3759480</v>
      </c>
      <c r="M2550" s="17"/>
      <c r="N2550" s="17" t="s">
        <v>39</v>
      </c>
      <c r="O2550" s="35" t="s">
        <v>49</v>
      </c>
      <c r="P2550" s="36"/>
      <c r="Q2550" s="39" t="str">
        <f t="shared" si="4"/>
        <v>Yes</v>
      </c>
      <c r="R2550" s="40" t="e">
        <f t="shared" si="5"/>
        <v>#N/A</v>
      </c>
    </row>
    <row r="2551" ht="14.25" customHeight="1" spans="1:18">
      <c r="A2551" s="30" t="s">
        <v>2505</v>
      </c>
      <c r="B2551" s="17">
        <v>1710</v>
      </c>
      <c r="C2551" s="17" t="s">
        <v>42</v>
      </c>
      <c r="D2551" s="17" t="s">
        <v>36</v>
      </c>
      <c r="E2551" s="17" t="s">
        <v>37</v>
      </c>
      <c r="F2551" s="31" t="str">
        <f>VLOOKUP(G2551,'Policy Type'!$A:$B,2,FALSE)</f>
        <v>Liability</v>
      </c>
      <c r="G2551" s="17" t="s">
        <v>38</v>
      </c>
      <c r="H2551" s="32">
        <v>45321</v>
      </c>
      <c r="I2551" s="32">
        <v>45411</v>
      </c>
      <c r="J2551" s="34">
        <v>77600</v>
      </c>
      <c r="K2551" s="34">
        <f t="shared" si="688"/>
        <v>13968</v>
      </c>
      <c r="L2551" s="34">
        <f t="shared" si="689"/>
        <v>91568</v>
      </c>
      <c r="M2551" s="17">
        <f t="shared" ref="M2551:M2552" si="697">L2551*0.2</f>
        <v>18313.6</v>
      </c>
      <c r="N2551" s="17" t="s">
        <v>39</v>
      </c>
      <c r="O2551" s="35" t="s">
        <v>49</v>
      </c>
      <c r="P2551" s="36" t="str">
        <f t="shared" ref="P2551:P2605" si="698">IF(COUNTIF(B:B,B2551)=1,"New Client","Old Client")</f>
        <v>Old Client</v>
      </c>
      <c r="Q2551" s="39" t="str">
        <f t="shared" si="4"/>
        <v>Yes</v>
      </c>
      <c r="R2551" s="40" t="str">
        <f t="shared" si="5"/>
        <v/>
      </c>
    </row>
    <row r="2552" ht="14.25" customHeight="1" spans="1:18">
      <c r="A2552" s="30" t="s">
        <v>2506</v>
      </c>
      <c r="B2552" s="17">
        <v>1710</v>
      </c>
      <c r="C2552" s="17" t="s">
        <v>42</v>
      </c>
      <c r="D2552" s="17" t="s">
        <v>36</v>
      </c>
      <c r="E2552" s="17" t="s">
        <v>37</v>
      </c>
      <c r="F2552" s="31" t="str">
        <f>VLOOKUP(G2552,'Policy Type'!$A:$B,2,FALSE)</f>
        <v>Liability</v>
      </c>
      <c r="G2552" s="17" t="s">
        <v>38</v>
      </c>
      <c r="H2552" s="32">
        <v>45323</v>
      </c>
      <c r="I2552" s="32">
        <v>45382</v>
      </c>
      <c r="J2552" s="34">
        <v>99200</v>
      </c>
      <c r="K2552" s="34">
        <f t="shared" si="688"/>
        <v>17856</v>
      </c>
      <c r="L2552" s="34">
        <f t="shared" si="689"/>
        <v>117056</v>
      </c>
      <c r="M2552" s="17">
        <f t="shared" si="697"/>
        <v>23411.2</v>
      </c>
      <c r="N2552" s="17" t="s">
        <v>39</v>
      </c>
      <c r="O2552" s="35" t="s">
        <v>49</v>
      </c>
      <c r="P2552" s="36" t="str">
        <f t="shared" si="698"/>
        <v>Old Client</v>
      </c>
      <c r="Q2552" s="39" t="str">
        <f t="shared" si="4"/>
        <v>Yes</v>
      </c>
      <c r="R2552" s="40" t="str">
        <f t="shared" si="5"/>
        <v/>
      </c>
    </row>
    <row r="2553" ht="14.25" customHeight="1" spans="1:18">
      <c r="A2553" s="30" t="s">
        <v>2507</v>
      </c>
      <c r="B2553" s="17">
        <v>1711</v>
      </c>
      <c r="C2553" s="17" t="s">
        <v>46</v>
      </c>
      <c r="D2553" s="17" t="s">
        <v>88</v>
      </c>
      <c r="E2553" s="17" t="s">
        <v>37</v>
      </c>
      <c r="F2553" s="31" t="str">
        <f>VLOOKUP(G2553,'Policy Type'!$A:$B,2,FALSE)</f>
        <v>Liability</v>
      </c>
      <c r="G2553" s="17" t="s">
        <v>38</v>
      </c>
      <c r="H2553" s="32">
        <v>45321</v>
      </c>
      <c r="I2553" s="32">
        <v>45351</v>
      </c>
      <c r="J2553" s="34">
        <v>50800</v>
      </c>
      <c r="K2553" s="34">
        <f t="shared" si="688"/>
        <v>9144</v>
      </c>
      <c r="L2553" s="34">
        <f t="shared" si="689"/>
        <v>59944</v>
      </c>
      <c r="M2553" s="17">
        <f t="shared" ref="M2553:M2554" si="699">L2553*0.05</f>
        <v>2997.2</v>
      </c>
      <c r="N2553" s="17" t="s">
        <v>39</v>
      </c>
      <c r="O2553" s="35" t="s">
        <v>49</v>
      </c>
      <c r="P2553" s="36" t="str">
        <f t="shared" si="698"/>
        <v>Old Client</v>
      </c>
      <c r="Q2553" s="39" t="str">
        <f t="shared" si="4"/>
        <v>Yes</v>
      </c>
      <c r="R2553" s="40" t="str">
        <f t="shared" si="5"/>
        <v/>
      </c>
    </row>
    <row r="2554" ht="14.25" customHeight="1" spans="1:18">
      <c r="A2554" s="30" t="s">
        <v>2508</v>
      </c>
      <c r="B2554" s="17">
        <v>1041</v>
      </c>
      <c r="C2554" s="17" t="s">
        <v>46</v>
      </c>
      <c r="D2554" s="17" t="s">
        <v>47</v>
      </c>
      <c r="E2554" s="17" t="s">
        <v>780</v>
      </c>
      <c r="F2554" s="31" t="str">
        <f>VLOOKUP(G2554,'Policy Type'!$A:$B,2,FALSE)</f>
        <v>Liability</v>
      </c>
      <c r="G2554" s="17" t="s">
        <v>38</v>
      </c>
      <c r="H2554" s="32">
        <v>45321</v>
      </c>
      <c r="I2554" s="32">
        <v>45351</v>
      </c>
      <c r="J2554" s="34">
        <v>59100</v>
      </c>
      <c r="K2554" s="34">
        <f t="shared" si="688"/>
        <v>10638</v>
      </c>
      <c r="L2554" s="34">
        <f t="shared" si="689"/>
        <v>69738</v>
      </c>
      <c r="M2554" s="17">
        <f t="shared" si="699"/>
        <v>3486.9</v>
      </c>
      <c r="N2554" s="17" t="s">
        <v>39</v>
      </c>
      <c r="O2554" s="35" t="s">
        <v>49</v>
      </c>
      <c r="P2554" s="36" t="str">
        <f t="shared" si="698"/>
        <v>Old Client</v>
      </c>
      <c r="Q2554" s="39" t="str">
        <f t="shared" si="4"/>
        <v>Yes</v>
      </c>
      <c r="R2554" s="40" t="str">
        <f t="shared" si="5"/>
        <v/>
      </c>
    </row>
    <row r="2555" ht="14.25" customHeight="1" spans="1:18">
      <c r="A2555" s="30" t="s">
        <v>2509</v>
      </c>
      <c r="B2555" s="17">
        <v>1452</v>
      </c>
      <c r="C2555" s="17" t="s">
        <v>42</v>
      </c>
      <c r="D2555" s="17" t="s">
        <v>36</v>
      </c>
      <c r="E2555" s="17" t="s">
        <v>37</v>
      </c>
      <c r="F2555" s="31" t="str">
        <f>VLOOKUP(G2555,'Policy Type'!$A:$B,2,FALSE)</f>
        <v>Others</v>
      </c>
      <c r="G2555" s="17" t="s">
        <v>212</v>
      </c>
      <c r="H2555" s="32">
        <v>45321</v>
      </c>
      <c r="I2555" s="32">
        <v>45686</v>
      </c>
      <c r="J2555" s="34">
        <v>5500900</v>
      </c>
      <c r="K2555" s="34">
        <f t="shared" si="688"/>
        <v>990162</v>
      </c>
      <c r="L2555" s="34">
        <f t="shared" si="689"/>
        <v>6491062</v>
      </c>
      <c r="M2555" s="17">
        <f>L2555*0.15</f>
        <v>973659.3</v>
      </c>
      <c r="N2555" s="17" t="s">
        <v>39</v>
      </c>
      <c r="O2555" s="35" t="s">
        <v>49</v>
      </c>
      <c r="P2555" s="36" t="str">
        <f t="shared" si="698"/>
        <v>Old Client</v>
      </c>
      <c r="Q2555" s="39" t="str">
        <f t="shared" si="4"/>
        <v>Yes</v>
      </c>
      <c r="R2555" s="40" t="str">
        <f t="shared" si="5"/>
        <v>Cross-Sold</v>
      </c>
    </row>
    <row r="2556" ht="14.25" customHeight="1" spans="1:18">
      <c r="A2556" s="30" t="s">
        <v>2510</v>
      </c>
      <c r="B2556" s="17">
        <v>1712</v>
      </c>
      <c r="C2556" s="17" t="s">
        <v>42</v>
      </c>
      <c r="D2556" s="17" t="s">
        <v>36</v>
      </c>
      <c r="E2556" s="17" t="s">
        <v>37</v>
      </c>
      <c r="F2556" s="31" t="str">
        <f>VLOOKUP(G2556,'Policy Type'!$A:$B,2,FALSE)</f>
        <v>P&amp;C</v>
      </c>
      <c r="G2556" s="17" t="s">
        <v>44</v>
      </c>
      <c r="H2556" s="32">
        <v>45321</v>
      </c>
      <c r="I2556" s="32">
        <v>45686</v>
      </c>
      <c r="J2556" s="34">
        <v>519200</v>
      </c>
      <c r="K2556" s="34">
        <f t="shared" si="688"/>
        <v>93456</v>
      </c>
      <c r="L2556" s="34">
        <f t="shared" si="689"/>
        <v>612656</v>
      </c>
      <c r="M2556" s="17">
        <f>L2556*0.2</f>
        <v>122531.2</v>
      </c>
      <c r="N2556" s="17" t="s">
        <v>39</v>
      </c>
      <c r="O2556" s="35" t="s">
        <v>49</v>
      </c>
      <c r="P2556" s="36" t="str">
        <f t="shared" si="698"/>
        <v>New Client</v>
      </c>
      <c r="Q2556" s="39" t="str">
        <f t="shared" si="4"/>
        <v>No</v>
      </c>
      <c r="R2556" s="40" t="str">
        <f t="shared" si="5"/>
        <v/>
      </c>
    </row>
    <row r="2557" ht="14.25" customHeight="1" spans="1:18">
      <c r="A2557" s="30" t="s">
        <v>2511</v>
      </c>
      <c r="B2557" s="17">
        <v>293</v>
      </c>
      <c r="C2557" s="17" t="s">
        <v>35</v>
      </c>
      <c r="D2557" s="17" t="s">
        <v>36</v>
      </c>
      <c r="E2557" s="17" t="s">
        <v>43</v>
      </c>
      <c r="F2557" s="31" t="str">
        <f>VLOOKUP(G2557,'Policy Type'!$A:$B,2,FALSE)</f>
        <v>Others</v>
      </c>
      <c r="G2557" s="17" t="s">
        <v>212</v>
      </c>
      <c r="H2557" s="32">
        <v>45321</v>
      </c>
      <c r="I2557" s="32">
        <v>45686</v>
      </c>
      <c r="J2557" s="34">
        <v>1598800</v>
      </c>
      <c r="K2557" s="34">
        <f t="shared" si="688"/>
        <v>287784</v>
      </c>
      <c r="L2557" s="34">
        <f t="shared" si="689"/>
        <v>1886584</v>
      </c>
      <c r="M2557" s="17">
        <f>L2557*0.15</f>
        <v>282987.6</v>
      </c>
      <c r="N2557" s="17" t="s">
        <v>39</v>
      </c>
      <c r="O2557" s="35" t="s">
        <v>49</v>
      </c>
      <c r="P2557" s="36" t="str">
        <f t="shared" si="698"/>
        <v>Old Client</v>
      </c>
      <c r="Q2557" s="39" t="str">
        <f t="shared" si="4"/>
        <v>Yes</v>
      </c>
      <c r="R2557" s="40" t="str">
        <f t="shared" si="5"/>
        <v>Cross-Sold</v>
      </c>
    </row>
    <row r="2558" ht="14.25" customHeight="1" spans="1:18">
      <c r="A2558" s="30" t="s">
        <v>2512</v>
      </c>
      <c r="B2558" s="17">
        <v>293</v>
      </c>
      <c r="C2558" s="17" t="s">
        <v>46</v>
      </c>
      <c r="D2558" s="17" t="s">
        <v>76</v>
      </c>
      <c r="E2558" s="17" t="s">
        <v>43</v>
      </c>
      <c r="F2558" s="31" t="str">
        <f>VLOOKUP(G2558,'Policy Type'!$A:$B,2,FALSE)</f>
        <v>P&amp;C</v>
      </c>
      <c r="G2558" s="17" t="s">
        <v>44</v>
      </c>
      <c r="H2558" s="32">
        <v>45321</v>
      </c>
      <c r="I2558" s="32">
        <v>45686</v>
      </c>
      <c r="J2558" s="34">
        <v>283200</v>
      </c>
      <c r="K2558" s="34">
        <f t="shared" si="688"/>
        <v>50976</v>
      </c>
      <c r="L2558" s="34">
        <f t="shared" si="689"/>
        <v>334176</v>
      </c>
      <c r="M2558" s="17">
        <f t="shared" ref="M2558:M2559" si="700">L2558*0.05</f>
        <v>16708.8</v>
      </c>
      <c r="N2558" s="17" t="s">
        <v>39</v>
      </c>
      <c r="O2558" s="35" t="s">
        <v>49</v>
      </c>
      <c r="P2558" s="36" t="str">
        <f t="shared" si="698"/>
        <v>Old Client</v>
      </c>
      <c r="Q2558" s="39" t="str">
        <f t="shared" si="4"/>
        <v>Yes</v>
      </c>
      <c r="R2558" s="40" t="str">
        <f t="shared" si="5"/>
        <v>Cross-Sold</v>
      </c>
    </row>
    <row r="2559" ht="14.25" customHeight="1" spans="1:18">
      <c r="A2559" s="30" t="s">
        <v>2513</v>
      </c>
      <c r="B2559" s="17">
        <v>1713</v>
      </c>
      <c r="C2559" s="17" t="s">
        <v>46</v>
      </c>
      <c r="D2559" s="17" t="s">
        <v>88</v>
      </c>
      <c r="E2559" s="17" t="s">
        <v>37</v>
      </c>
      <c r="F2559" s="31" t="str">
        <f>VLOOKUP(G2559,'Policy Type'!$A:$B,2,FALSE)</f>
        <v>Liability</v>
      </c>
      <c r="G2559" s="17" t="s">
        <v>38</v>
      </c>
      <c r="H2559" s="32">
        <v>45321</v>
      </c>
      <c r="I2559" s="32">
        <v>45686</v>
      </c>
      <c r="J2559" s="34">
        <v>59100</v>
      </c>
      <c r="K2559" s="34">
        <f t="shared" si="688"/>
        <v>10638</v>
      </c>
      <c r="L2559" s="34">
        <f t="shared" si="689"/>
        <v>69738</v>
      </c>
      <c r="M2559" s="17">
        <f t="shared" si="700"/>
        <v>3486.9</v>
      </c>
      <c r="N2559" s="17" t="s">
        <v>39</v>
      </c>
      <c r="O2559" s="35" t="s">
        <v>49</v>
      </c>
      <c r="P2559" s="36" t="str">
        <f t="shared" si="698"/>
        <v>Old Client</v>
      </c>
      <c r="Q2559" s="39" t="str">
        <f t="shared" si="4"/>
        <v>Yes</v>
      </c>
      <c r="R2559" s="40" t="str">
        <f t="shared" si="5"/>
        <v/>
      </c>
    </row>
    <row r="2560" ht="14.25" customHeight="1" spans="1:18">
      <c r="A2560" s="30" t="s">
        <v>2514</v>
      </c>
      <c r="B2560" s="17">
        <v>1713</v>
      </c>
      <c r="C2560" s="17" t="s">
        <v>35</v>
      </c>
      <c r="D2560" s="17" t="s">
        <v>36</v>
      </c>
      <c r="E2560" s="17" t="s">
        <v>37</v>
      </c>
      <c r="F2560" s="31" t="str">
        <f>VLOOKUP(G2560,'Policy Type'!$A:$B,2,FALSE)</f>
        <v>Liability</v>
      </c>
      <c r="G2560" s="17" t="s">
        <v>38</v>
      </c>
      <c r="H2560" s="32">
        <v>45323</v>
      </c>
      <c r="I2560" s="32">
        <v>45688</v>
      </c>
      <c r="J2560" s="34">
        <v>61700</v>
      </c>
      <c r="K2560" s="34">
        <f t="shared" si="688"/>
        <v>11106</v>
      </c>
      <c r="L2560" s="34">
        <f t="shared" si="689"/>
        <v>72806</v>
      </c>
      <c r="M2560" s="17">
        <f>L2560*0.2</f>
        <v>14561.2</v>
      </c>
      <c r="N2560" s="17" t="s">
        <v>39</v>
      </c>
      <c r="O2560" s="35" t="s">
        <v>49</v>
      </c>
      <c r="P2560" s="36" t="str">
        <f t="shared" si="698"/>
        <v>Old Client</v>
      </c>
      <c r="Q2560" s="39" t="str">
        <f t="shared" si="4"/>
        <v>Yes</v>
      </c>
      <c r="R2560" s="40" t="str">
        <f t="shared" si="5"/>
        <v/>
      </c>
    </row>
    <row r="2561" ht="14.25" customHeight="1" spans="1:18">
      <c r="A2561" s="30" t="s">
        <v>2515</v>
      </c>
      <c r="B2561" s="17">
        <v>1714</v>
      </c>
      <c r="C2561" s="17" t="s">
        <v>46</v>
      </c>
      <c r="D2561" s="17" t="s">
        <v>88</v>
      </c>
      <c r="E2561" s="17" t="s">
        <v>37</v>
      </c>
      <c r="F2561" s="31" t="str">
        <f>VLOOKUP(G2561,'Policy Type'!$A:$B,2,FALSE)</f>
        <v>Others</v>
      </c>
      <c r="G2561" s="17" t="s">
        <v>746</v>
      </c>
      <c r="H2561" s="32">
        <v>45322</v>
      </c>
      <c r="I2561" s="32">
        <v>45687</v>
      </c>
      <c r="J2561" s="34">
        <v>3256200</v>
      </c>
      <c r="K2561" s="34">
        <f t="shared" si="688"/>
        <v>586116</v>
      </c>
      <c r="L2561" s="34">
        <f t="shared" si="689"/>
        <v>3842316</v>
      </c>
      <c r="M2561" s="17">
        <f>L2561*0.05</f>
        <v>192115.8</v>
      </c>
      <c r="N2561" s="17" t="s">
        <v>52</v>
      </c>
      <c r="O2561" s="35" t="s">
        <v>49</v>
      </c>
      <c r="P2561" s="36" t="str">
        <f t="shared" si="698"/>
        <v>New Client</v>
      </c>
      <c r="Q2561" s="39" t="str">
        <f t="shared" si="4"/>
        <v>No</v>
      </c>
      <c r="R2561" s="40" t="str">
        <f t="shared" si="5"/>
        <v/>
      </c>
    </row>
    <row r="2562" ht="14.25" customHeight="1" spans="1:18">
      <c r="A2562" s="30" t="s">
        <v>2516</v>
      </c>
      <c r="B2562" s="17">
        <v>590</v>
      </c>
      <c r="C2562" s="17" t="s">
        <v>42</v>
      </c>
      <c r="D2562" s="17" t="s">
        <v>36</v>
      </c>
      <c r="E2562" s="17" t="s">
        <v>37</v>
      </c>
      <c r="F2562" s="31" t="str">
        <f>VLOOKUP(G2562,'Policy Type'!$A:$B,2,FALSE)</f>
        <v>Liability</v>
      </c>
      <c r="G2562" s="17" t="s">
        <v>38</v>
      </c>
      <c r="H2562" s="32">
        <v>45322</v>
      </c>
      <c r="I2562" s="32">
        <v>45503</v>
      </c>
      <c r="J2562" s="34">
        <v>67400</v>
      </c>
      <c r="K2562" s="34">
        <f t="shared" si="688"/>
        <v>12132</v>
      </c>
      <c r="L2562" s="34">
        <f t="shared" si="689"/>
        <v>79532</v>
      </c>
      <c r="M2562" s="17">
        <f>L2562*0.2</f>
        <v>15906.4</v>
      </c>
      <c r="N2562" s="17" t="s">
        <v>39</v>
      </c>
      <c r="O2562" s="35" t="s">
        <v>49</v>
      </c>
      <c r="P2562" s="36" t="str">
        <f t="shared" si="698"/>
        <v>Old Client</v>
      </c>
      <c r="Q2562" s="39" t="str">
        <f t="shared" si="4"/>
        <v>Yes</v>
      </c>
      <c r="R2562" s="40" t="str">
        <f t="shared" si="5"/>
        <v/>
      </c>
    </row>
    <row r="2563" ht="14.25" customHeight="1" spans="1:18">
      <c r="A2563" s="30" t="s">
        <v>2517</v>
      </c>
      <c r="B2563" s="17">
        <v>1715</v>
      </c>
      <c r="C2563" s="17" t="s">
        <v>46</v>
      </c>
      <c r="D2563" s="17" t="s">
        <v>88</v>
      </c>
      <c r="E2563" s="17" t="s">
        <v>84</v>
      </c>
      <c r="F2563" s="31" t="str">
        <f>VLOOKUP(G2563,'Policy Type'!$A:$B,2,FALSE)</f>
        <v>Liability</v>
      </c>
      <c r="G2563" s="17" t="s">
        <v>58</v>
      </c>
      <c r="H2563" s="32">
        <v>45322</v>
      </c>
      <c r="I2563" s="32">
        <v>45687</v>
      </c>
      <c r="J2563" s="34">
        <v>1062000</v>
      </c>
      <c r="K2563" s="34">
        <f t="shared" si="688"/>
        <v>191160</v>
      </c>
      <c r="L2563" s="34">
        <f t="shared" si="689"/>
        <v>1253160</v>
      </c>
      <c r="M2563" s="17">
        <f>L2563*0.05</f>
        <v>62658</v>
      </c>
      <c r="N2563" s="17" t="s">
        <v>39</v>
      </c>
      <c r="O2563" s="35" t="s">
        <v>53</v>
      </c>
      <c r="P2563" s="36" t="str">
        <f t="shared" si="698"/>
        <v>Old Client</v>
      </c>
      <c r="Q2563" s="39" t="str">
        <f t="shared" si="4"/>
        <v>Yes</v>
      </c>
      <c r="R2563" s="40" t="str">
        <f t="shared" si="5"/>
        <v/>
      </c>
    </row>
    <row r="2564" ht="14.25" customHeight="1" spans="1:18">
      <c r="A2564" s="30" t="s">
        <v>2518</v>
      </c>
      <c r="B2564" s="17">
        <v>1716</v>
      </c>
      <c r="C2564" s="17" t="s">
        <v>57</v>
      </c>
      <c r="D2564" s="17" t="s">
        <v>36</v>
      </c>
      <c r="E2564" s="17" t="s">
        <v>37</v>
      </c>
      <c r="F2564" s="31" t="str">
        <f>VLOOKUP(G2564,'Policy Type'!$A:$B,2,FALSE)</f>
        <v>Liability</v>
      </c>
      <c r="G2564" s="17" t="s">
        <v>38</v>
      </c>
      <c r="H2564" s="32">
        <v>45322</v>
      </c>
      <c r="I2564" s="32">
        <v>45687</v>
      </c>
      <c r="J2564" s="34">
        <v>60700</v>
      </c>
      <c r="K2564" s="34">
        <f t="shared" si="688"/>
        <v>10926</v>
      </c>
      <c r="L2564" s="34">
        <f t="shared" si="689"/>
        <v>71626</v>
      </c>
      <c r="M2564" s="17">
        <f t="shared" ref="M2564:M2566" si="701">L2564*0.2</f>
        <v>14325.2</v>
      </c>
      <c r="N2564" s="17" t="s">
        <v>39</v>
      </c>
      <c r="O2564" s="35" t="s">
        <v>49</v>
      </c>
      <c r="P2564" s="36" t="str">
        <f t="shared" si="698"/>
        <v>Old Client</v>
      </c>
      <c r="Q2564" s="39" t="str">
        <f t="shared" si="4"/>
        <v>Yes</v>
      </c>
      <c r="R2564" s="40" t="str">
        <f t="shared" si="5"/>
        <v/>
      </c>
    </row>
    <row r="2565" ht="14.25" customHeight="1" spans="1:18">
      <c r="A2565" s="30" t="s">
        <v>2519</v>
      </c>
      <c r="B2565" s="17">
        <v>1717</v>
      </c>
      <c r="C2565" s="17" t="s">
        <v>35</v>
      </c>
      <c r="D2565" s="17" t="s">
        <v>36</v>
      </c>
      <c r="E2565" s="17" t="s">
        <v>84</v>
      </c>
      <c r="F2565" s="31" t="str">
        <f>VLOOKUP(G2565,'Policy Type'!$A:$B,2,FALSE)</f>
        <v>P&amp;C</v>
      </c>
      <c r="G2565" s="17" t="s">
        <v>68</v>
      </c>
      <c r="H2565" s="32">
        <v>45324</v>
      </c>
      <c r="I2565" s="32">
        <v>45689</v>
      </c>
      <c r="J2565" s="34">
        <v>29446900</v>
      </c>
      <c r="K2565" s="34">
        <f t="shared" si="688"/>
        <v>5300442</v>
      </c>
      <c r="L2565" s="34">
        <f t="shared" si="689"/>
        <v>34747342</v>
      </c>
      <c r="M2565" s="17">
        <f t="shared" si="701"/>
        <v>6949468.4</v>
      </c>
      <c r="N2565" s="17" t="s">
        <v>39</v>
      </c>
      <c r="O2565" s="35" t="s">
        <v>53</v>
      </c>
      <c r="P2565" s="36" t="str">
        <f t="shared" si="698"/>
        <v>New Client</v>
      </c>
      <c r="Q2565" s="39" t="str">
        <f t="shared" si="4"/>
        <v>No</v>
      </c>
      <c r="R2565" s="40" t="str">
        <f t="shared" si="5"/>
        <v/>
      </c>
    </row>
    <row r="2566" ht="14.25" customHeight="1" spans="1:18">
      <c r="A2566" s="30" t="s">
        <v>2520</v>
      </c>
      <c r="B2566" s="17">
        <v>1718</v>
      </c>
      <c r="C2566" s="17" t="s">
        <v>57</v>
      </c>
      <c r="D2566" s="17" t="s">
        <v>36</v>
      </c>
      <c r="E2566" s="17" t="s">
        <v>132</v>
      </c>
      <c r="F2566" s="31" t="str">
        <f>VLOOKUP(G2566,'Policy Type'!$A:$B,2,FALSE)</f>
        <v>P&amp;C</v>
      </c>
      <c r="G2566" s="17" t="s">
        <v>68</v>
      </c>
      <c r="H2566" s="32">
        <v>45323</v>
      </c>
      <c r="I2566" s="32">
        <v>45688</v>
      </c>
      <c r="J2566" s="34">
        <v>5394600</v>
      </c>
      <c r="K2566" s="34">
        <f t="shared" si="688"/>
        <v>971028</v>
      </c>
      <c r="L2566" s="34">
        <f t="shared" si="689"/>
        <v>6365628</v>
      </c>
      <c r="M2566" s="17">
        <f t="shared" si="701"/>
        <v>1273125.6</v>
      </c>
      <c r="N2566" s="17" t="s">
        <v>39</v>
      </c>
      <c r="O2566" s="35" t="s">
        <v>40</v>
      </c>
      <c r="P2566" s="36" t="str">
        <f t="shared" si="698"/>
        <v>Old Client</v>
      </c>
      <c r="Q2566" s="39" t="str">
        <f t="shared" si="4"/>
        <v>No</v>
      </c>
      <c r="R2566" s="40" t="str">
        <f t="shared" si="5"/>
        <v/>
      </c>
    </row>
    <row r="2567" ht="14.25" customHeight="1" spans="1:18">
      <c r="A2567" s="30" t="s">
        <v>2521</v>
      </c>
      <c r="B2567" s="17">
        <v>466</v>
      </c>
      <c r="C2567" s="17" t="s">
        <v>35</v>
      </c>
      <c r="D2567" s="17" t="s">
        <v>36</v>
      </c>
      <c r="E2567" s="17" t="s">
        <v>132</v>
      </c>
      <c r="F2567" s="31" t="str">
        <f>VLOOKUP(G2567,'Policy Type'!$A:$B,2,FALSE)</f>
        <v>Others</v>
      </c>
      <c r="G2567" s="17" t="s">
        <v>791</v>
      </c>
      <c r="H2567" s="32">
        <v>45322</v>
      </c>
      <c r="I2567" s="32">
        <v>45687</v>
      </c>
      <c r="J2567" s="34">
        <v>295000</v>
      </c>
      <c r="K2567" s="34">
        <f t="shared" si="688"/>
        <v>53100</v>
      </c>
      <c r="L2567" s="34">
        <f t="shared" si="689"/>
        <v>348100</v>
      </c>
      <c r="M2567" s="17">
        <f>L2567*0.15</f>
        <v>52215</v>
      </c>
      <c r="N2567" s="17" t="s">
        <v>39</v>
      </c>
      <c r="O2567" s="35" t="s">
        <v>49</v>
      </c>
      <c r="P2567" s="36" t="str">
        <f t="shared" si="698"/>
        <v>Old Client</v>
      </c>
      <c r="Q2567" s="39" t="str">
        <f t="shared" si="4"/>
        <v>Yes</v>
      </c>
      <c r="R2567" s="40" t="str">
        <f t="shared" si="5"/>
        <v>Cross-Sold</v>
      </c>
    </row>
    <row r="2568" ht="14.25" customHeight="1" spans="1:18">
      <c r="A2568" s="30" t="s">
        <v>2522</v>
      </c>
      <c r="B2568" s="17">
        <v>189</v>
      </c>
      <c r="C2568" s="17" t="s">
        <v>46</v>
      </c>
      <c r="D2568" s="17" t="s">
        <v>88</v>
      </c>
      <c r="E2568" s="17" t="s">
        <v>84</v>
      </c>
      <c r="F2568" s="31" t="e">
        <f>VLOOKUP(G2568,'Policy Type'!$A:$B,2,FALSE)</f>
        <v>#N/A</v>
      </c>
      <c r="G2568" s="17" t="s">
        <v>2496</v>
      </c>
      <c r="H2568" s="32">
        <v>45322</v>
      </c>
      <c r="I2568" s="32">
        <v>45687</v>
      </c>
      <c r="J2568" s="34">
        <v>1770000</v>
      </c>
      <c r="K2568" s="34">
        <f t="shared" si="688"/>
        <v>318600</v>
      </c>
      <c r="L2568" s="34">
        <f t="shared" si="689"/>
        <v>2088600</v>
      </c>
      <c r="M2568" s="17">
        <f>L2568*0.05</f>
        <v>104430</v>
      </c>
      <c r="N2568" s="17" t="s">
        <v>39</v>
      </c>
      <c r="O2568" s="35" t="s">
        <v>49</v>
      </c>
      <c r="P2568" s="36" t="str">
        <f t="shared" si="698"/>
        <v>Old Client</v>
      </c>
      <c r="Q2568" s="39" t="str">
        <f t="shared" si="4"/>
        <v>No</v>
      </c>
      <c r="R2568" s="40" t="e">
        <f t="shared" si="5"/>
        <v>#N/A</v>
      </c>
    </row>
    <row r="2569" ht="14.25" customHeight="1" spans="1:18">
      <c r="A2569" s="30" t="s">
        <v>2523</v>
      </c>
      <c r="B2569" s="17">
        <v>1719</v>
      </c>
      <c r="C2569" s="17" t="s">
        <v>57</v>
      </c>
      <c r="D2569" s="17" t="s">
        <v>36</v>
      </c>
      <c r="E2569" s="17" t="s">
        <v>108</v>
      </c>
      <c r="F2569" s="31" t="str">
        <f>VLOOKUP(G2569,'Policy Type'!$A:$B,2,FALSE)</f>
        <v>Liability</v>
      </c>
      <c r="G2569" s="17" t="s">
        <v>105</v>
      </c>
      <c r="H2569" s="32">
        <v>45321</v>
      </c>
      <c r="I2569" s="32">
        <v>45686</v>
      </c>
      <c r="J2569" s="34">
        <v>5310000</v>
      </c>
      <c r="K2569" s="34">
        <f t="shared" si="688"/>
        <v>955800</v>
      </c>
      <c r="L2569" s="34">
        <f t="shared" si="689"/>
        <v>6265800</v>
      </c>
      <c r="M2569" s="17">
        <f t="shared" ref="M2569:M2570" si="702">L2569*0.2</f>
        <v>1253160</v>
      </c>
      <c r="N2569" s="17" t="s">
        <v>39</v>
      </c>
      <c r="O2569" s="35" t="s">
        <v>49</v>
      </c>
      <c r="P2569" s="36" t="str">
        <f t="shared" si="698"/>
        <v>New Client</v>
      </c>
      <c r="Q2569" s="39" t="str">
        <f t="shared" si="4"/>
        <v>Yes</v>
      </c>
      <c r="R2569" s="40" t="str">
        <f t="shared" si="5"/>
        <v/>
      </c>
    </row>
    <row r="2570" ht="14.25" customHeight="1" spans="1:18">
      <c r="A2570" s="30" t="s">
        <v>2524</v>
      </c>
      <c r="B2570" s="17">
        <v>64</v>
      </c>
      <c r="C2570" s="17" t="s">
        <v>35</v>
      </c>
      <c r="D2570" s="17" t="s">
        <v>36</v>
      </c>
      <c r="E2570" s="17" t="s">
        <v>37</v>
      </c>
      <c r="F2570" s="31" t="str">
        <f>VLOOKUP(G2570,'Policy Type'!$A:$B,2,FALSE)</f>
        <v>Liability</v>
      </c>
      <c r="G2570" s="17" t="s">
        <v>38</v>
      </c>
      <c r="H2570" s="32">
        <v>45322</v>
      </c>
      <c r="I2570" s="32">
        <v>45687</v>
      </c>
      <c r="J2570" s="34">
        <v>282500</v>
      </c>
      <c r="K2570" s="34">
        <f t="shared" si="688"/>
        <v>50850</v>
      </c>
      <c r="L2570" s="34">
        <f t="shared" si="689"/>
        <v>333350</v>
      </c>
      <c r="M2570" s="17">
        <f t="shared" si="702"/>
        <v>66670</v>
      </c>
      <c r="N2570" s="17" t="s">
        <v>39</v>
      </c>
      <c r="O2570" s="35" t="s">
        <v>49</v>
      </c>
      <c r="P2570" s="36" t="str">
        <f t="shared" si="698"/>
        <v>Old Client</v>
      </c>
      <c r="Q2570" s="39" t="str">
        <f t="shared" si="4"/>
        <v>Yes</v>
      </c>
      <c r="R2570" s="40" t="str">
        <f t="shared" si="5"/>
        <v/>
      </c>
    </row>
    <row r="2571" ht="14.25" customHeight="1" spans="1:18">
      <c r="A2571" s="30" t="s">
        <v>2525</v>
      </c>
      <c r="B2571" s="17">
        <v>64</v>
      </c>
      <c r="C2571" s="17" t="s">
        <v>35</v>
      </c>
      <c r="D2571" s="17" t="s">
        <v>36</v>
      </c>
      <c r="E2571" s="17" t="s">
        <v>43</v>
      </c>
      <c r="F2571" s="31" t="str">
        <f>VLOOKUP(G2571,'Policy Type'!$A:$B,2,FALSE)</f>
        <v>Others</v>
      </c>
      <c r="G2571" s="17" t="s">
        <v>111</v>
      </c>
      <c r="H2571" s="32">
        <v>45322</v>
      </c>
      <c r="I2571" s="32">
        <v>45381</v>
      </c>
      <c r="J2571" s="34">
        <v>209800</v>
      </c>
      <c r="K2571" s="34">
        <f t="shared" si="688"/>
        <v>37764</v>
      </c>
      <c r="L2571" s="34">
        <f t="shared" si="689"/>
        <v>247564</v>
      </c>
      <c r="M2571" s="17">
        <f t="shared" ref="M2571:M2575" si="703">L2571*0.15</f>
        <v>37134.6</v>
      </c>
      <c r="N2571" s="17" t="s">
        <v>52</v>
      </c>
      <c r="O2571" s="35" t="s">
        <v>49</v>
      </c>
      <c r="P2571" s="36" t="str">
        <f t="shared" si="698"/>
        <v>Old Client</v>
      </c>
      <c r="Q2571" s="39" t="str">
        <f t="shared" si="4"/>
        <v>Yes</v>
      </c>
      <c r="R2571" s="40" t="str">
        <f t="shared" si="5"/>
        <v>Cross-Sold</v>
      </c>
    </row>
    <row r="2572" ht="14.25" customHeight="1" spans="1:18">
      <c r="A2572" s="30" t="s">
        <v>2526</v>
      </c>
      <c r="B2572" s="17">
        <v>1720</v>
      </c>
      <c r="C2572" s="17" t="s">
        <v>35</v>
      </c>
      <c r="D2572" s="17" t="s">
        <v>36</v>
      </c>
      <c r="E2572" s="17" t="s">
        <v>43</v>
      </c>
      <c r="F2572" s="31" t="str">
        <f>VLOOKUP(G2572,'Policy Type'!$A:$B,2,FALSE)</f>
        <v>Others</v>
      </c>
      <c r="G2572" s="17" t="s">
        <v>111</v>
      </c>
      <c r="H2572" s="32">
        <v>45322</v>
      </c>
      <c r="I2572" s="32">
        <v>45381</v>
      </c>
      <c r="J2572" s="34">
        <v>209800</v>
      </c>
      <c r="K2572" s="34">
        <f t="shared" si="688"/>
        <v>37764</v>
      </c>
      <c r="L2572" s="34">
        <f t="shared" si="689"/>
        <v>247564</v>
      </c>
      <c r="M2572" s="17">
        <f t="shared" si="703"/>
        <v>37134.6</v>
      </c>
      <c r="N2572" s="17" t="s">
        <v>52</v>
      </c>
      <c r="O2572" s="35" t="s">
        <v>49</v>
      </c>
      <c r="P2572" s="36" t="str">
        <f t="shared" si="698"/>
        <v>Old Client</v>
      </c>
      <c r="Q2572" s="39" t="str">
        <f t="shared" si="4"/>
        <v>No</v>
      </c>
      <c r="R2572" s="40" t="str">
        <f t="shared" si="5"/>
        <v/>
      </c>
    </row>
    <row r="2573" ht="14.25" customHeight="1" spans="1:18">
      <c r="A2573" s="30" t="s">
        <v>2527</v>
      </c>
      <c r="B2573" s="17">
        <v>1721</v>
      </c>
      <c r="C2573" s="17" t="s">
        <v>57</v>
      </c>
      <c r="D2573" s="17" t="s">
        <v>36</v>
      </c>
      <c r="E2573" s="17" t="s">
        <v>43</v>
      </c>
      <c r="F2573" s="31" t="str">
        <f>VLOOKUP(G2573,'Policy Type'!$A:$B,2,FALSE)</f>
        <v>Others</v>
      </c>
      <c r="G2573" s="17" t="s">
        <v>111</v>
      </c>
      <c r="H2573" s="32">
        <v>45322</v>
      </c>
      <c r="I2573" s="32">
        <v>45381</v>
      </c>
      <c r="J2573" s="34">
        <v>209800</v>
      </c>
      <c r="K2573" s="34">
        <f t="shared" si="688"/>
        <v>37764</v>
      </c>
      <c r="L2573" s="34">
        <f t="shared" si="689"/>
        <v>247564</v>
      </c>
      <c r="M2573" s="17">
        <f t="shared" si="703"/>
        <v>37134.6</v>
      </c>
      <c r="N2573" s="17" t="s">
        <v>52</v>
      </c>
      <c r="O2573" s="35" t="s">
        <v>49</v>
      </c>
      <c r="P2573" s="36" t="str">
        <f t="shared" si="698"/>
        <v>New Client</v>
      </c>
      <c r="Q2573" s="39" t="str">
        <f t="shared" si="4"/>
        <v>No</v>
      </c>
      <c r="R2573" s="40" t="str">
        <f t="shared" si="5"/>
        <v/>
      </c>
    </row>
    <row r="2574" ht="14.25" customHeight="1" spans="1:18">
      <c r="A2574" s="30" t="s">
        <v>2528</v>
      </c>
      <c r="B2574" s="17">
        <v>1722</v>
      </c>
      <c r="C2574" s="17" t="s">
        <v>57</v>
      </c>
      <c r="D2574" s="17" t="s">
        <v>36</v>
      </c>
      <c r="E2574" s="17" t="s">
        <v>43</v>
      </c>
      <c r="F2574" s="31" t="str">
        <f>VLOOKUP(G2574,'Policy Type'!$A:$B,2,FALSE)</f>
        <v>Others</v>
      </c>
      <c r="G2574" s="17" t="s">
        <v>111</v>
      </c>
      <c r="H2574" s="32">
        <v>45322</v>
      </c>
      <c r="I2574" s="32">
        <v>45381</v>
      </c>
      <c r="J2574" s="34">
        <v>209800</v>
      </c>
      <c r="K2574" s="34">
        <f t="shared" si="688"/>
        <v>37764</v>
      </c>
      <c r="L2574" s="34">
        <f t="shared" si="689"/>
        <v>247564</v>
      </c>
      <c r="M2574" s="17">
        <f t="shared" si="703"/>
        <v>37134.6</v>
      </c>
      <c r="N2574" s="17" t="s">
        <v>52</v>
      </c>
      <c r="O2574" s="35" t="s">
        <v>49</v>
      </c>
      <c r="P2574" s="36" t="str">
        <f t="shared" si="698"/>
        <v>New Client</v>
      </c>
      <c r="Q2574" s="39" t="str">
        <f t="shared" si="4"/>
        <v>No</v>
      </c>
      <c r="R2574" s="40" t="str">
        <f t="shared" si="5"/>
        <v/>
      </c>
    </row>
    <row r="2575" ht="14.25" customHeight="1" spans="1:18">
      <c r="A2575" s="30" t="s">
        <v>2529</v>
      </c>
      <c r="B2575" s="17">
        <v>1723</v>
      </c>
      <c r="C2575" s="17" t="s">
        <v>57</v>
      </c>
      <c r="D2575" s="17" t="s">
        <v>36</v>
      </c>
      <c r="E2575" s="17" t="s">
        <v>43</v>
      </c>
      <c r="F2575" s="31" t="str">
        <f>VLOOKUP(G2575,'Policy Type'!$A:$B,2,FALSE)</f>
        <v>Others</v>
      </c>
      <c r="G2575" s="17" t="s">
        <v>111</v>
      </c>
      <c r="H2575" s="32">
        <v>45322</v>
      </c>
      <c r="I2575" s="32">
        <v>45381</v>
      </c>
      <c r="J2575" s="34">
        <v>209800</v>
      </c>
      <c r="K2575" s="34">
        <f t="shared" si="688"/>
        <v>37764</v>
      </c>
      <c r="L2575" s="34">
        <f t="shared" si="689"/>
        <v>247564</v>
      </c>
      <c r="M2575" s="17">
        <f t="shared" si="703"/>
        <v>37134.6</v>
      </c>
      <c r="N2575" s="17" t="s">
        <v>52</v>
      </c>
      <c r="O2575" s="35" t="s">
        <v>49</v>
      </c>
      <c r="P2575" s="36" t="str">
        <f t="shared" si="698"/>
        <v>New Client</v>
      </c>
      <c r="Q2575" s="39" t="str">
        <f t="shared" si="4"/>
        <v>No</v>
      </c>
      <c r="R2575" s="40" t="str">
        <f t="shared" si="5"/>
        <v/>
      </c>
    </row>
    <row r="2576" ht="14.25" customHeight="1" spans="1:18">
      <c r="A2576" s="30" t="s">
        <v>2530</v>
      </c>
      <c r="B2576" s="17">
        <v>1724</v>
      </c>
      <c r="C2576" s="17" t="s">
        <v>35</v>
      </c>
      <c r="D2576" s="17" t="s">
        <v>36</v>
      </c>
      <c r="E2576" s="17" t="s">
        <v>780</v>
      </c>
      <c r="F2576" s="31" t="str">
        <f>VLOOKUP(G2576,'Policy Type'!$A:$B,2,FALSE)</f>
        <v>Liability</v>
      </c>
      <c r="G2576" s="17" t="s">
        <v>38</v>
      </c>
      <c r="H2576" s="32">
        <v>45322</v>
      </c>
      <c r="I2576" s="32">
        <v>45352</v>
      </c>
      <c r="J2576" s="34">
        <v>62200</v>
      </c>
      <c r="K2576" s="34">
        <f t="shared" si="688"/>
        <v>11196</v>
      </c>
      <c r="L2576" s="34">
        <f t="shared" si="689"/>
        <v>73396</v>
      </c>
      <c r="M2576" s="17">
        <f t="shared" ref="M2576:M2578" si="704">L2576*0.2</f>
        <v>14679.2</v>
      </c>
      <c r="N2576" s="17" t="s">
        <v>39</v>
      </c>
      <c r="O2576" s="35" t="s">
        <v>49</v>
      </c>
      <c r="P2576" s="36" t="str">
        <f t="shared" si="698"/>
        <v>New Client</v>
      </c>
      <c r="Q2576" s="39" t="str">
        <f t="shared" si="4"/>
        <v>Yes</v>
      </c>
      <c r="R2576" s="40" t="str">
        <f t="shared" si="5"/>
        <v/>
      </c>
    </row>
    <row r="2577" ht="14.25" customHeight="1" spans="1:18">
      <c r="A2577" s="30" t="s">
        <v>2531</v>
      </c>
      <c r="B2577" s="17">
        <v>1725</v>
      </c>
      <c r="C2577" s="17" t="s">
        <v>57</v>
      </c>
      <c r="D2577" s="17" t="s">
        <v>36</v>
      </c>
      <c r="E2577" s="17" t="s">
        <v>780</v>
      </c>
      <c r="F2577" s="31" t="str">
        <f>VLOOKUP(G2577,'Policy Type'!$A:$B,2,FALSE)</f>
        <v>Liability</v>
      </c>
      <c r="G2577" s="17" t="s">
        <v>38</v>
      </c>
      <c r="H2577" s="32">
        <v>45322</v>
      </c>
      <c r="I2577" s="32">
        <v>45412</v>
      </c>
      <c r="J2577" s="34">
        <v>77400</v>
      </c>
      <c r="K2577" s="34">
        <f t="shared" si="688"/>
        <v>13932</v>
      </c>
      <c r="L2577" s="34">
        <f t="shared" si="689"/>
        <v>91332</v>
      </c>
      <c r="M2577" s="17">
        <f t="shared" si="704"/>
        <v>18266.4</v>
      </c>
      <c r="N2577" s="17" t="s">
        <v>39</v>
      </c>
      <c r="O2577" s="35" t="s">
        <v>49</v>
      </c>
      <c r="P2577" s="36" t="str">
        <f t="shared" si="698"/>
        <v>New Client</v>
      </c>
      <c r="Q2577" s="39" t="str">
        <f t="shared" si="4"/>
        <v>Yes</v>
      </c>
      <c r="R2577" s="40" t="str">
        <f t="shared" si="5"/>
        <v/>
      </c>
    </row>
    <row r="2578" ht="14.25" customHeight="1" spans="1:18">
      <c r="A2578" s="30" t="s">
        <v>2532</v>
      </c>
      <c r="B2578" s="17">
        <v>1183</v>
      </c>
      <c r="C2578" s="17" t="s">
        <v>57</v>
      </c>
      <c r="D2578" s="17" t="s">
        <v>36</v>
      </c>
      <c r="E2578" s="17" t="s">
        <v>37</v>
      </c>
      <c r="F2578" s="31" t="str">
        <f>VLOOKUP(G2578,'Policy Type'!$A:$B,2,FALSE)</f>
        <v>Liability</v>
      </c>
      <c r="G2578" s="17" t="s">
        <v>38</v>
      </c>
      <c r="H2578" s="32">
        <v>45322</v>
      </c>
      <c r="I2578" s="32">
        <v>45687</v>
      </c>
      <c r="J2578" s="34">
        <v>199600</v>
      </c>
      <c r="K2578" s="34">
        <f t="shared" si="688"/>
        <v>35928</v>
      </c>
      <c r="L2578" s="34">
        <f t="shared" si="689"/>
        <v>235528</v>
      </c>
      <c r="M2578" s="17">
        <f t="shared" si="704"/>
        <v>47105.6</v>
      </c>
      <c r="N2578" s="17" t="s">
        <v>39</v>
      </c>
      <c r="O2578" s="35" t="s">
        <v>49</v>
      </c>
      <c r="P2578" s="36" t="str">
        <f t="shared" si="698"/>
        <v>Old Client</v>
      </c>
      <c r="Q2578" s="39" t="str">
        <f t="shared" si="4"/>
        <v>Yes</v>
      </c>
      <c r="R2578" s="40" t="str">
        <f t="shared" si="5"/>
        <v/>
      </c>
    </row>
    <row r="2579" ht="14.25" customHeight="1" spans="1:18">
      <c r="A2579" s="30" t="s">
        <v>2533</v>
      </c>
      <c r="B2579" s="17">
        <v>1726</v>
      </c>
      <c r="C2579" s="17" t="s">
        <v>46</v>
      </c>
      <c r="D2579" s="17" t="s">
        <v>66</v>
      </c>
      <c r="E2579" s="17" t="s">
        <v>37</v>
      </c>
      <c r="F2579" s="31" t="str">
        <f>VLOOKUP(G2579,'Policy Type'!$A:$B,2,FALSE)</f>
        <v>Liability</v>
      </c>
      <c r="G2579" s="17" t="s">
        <v>38</v>
      </c>
      <c r="H2579" s="32">
        <v>45322</v>
      </c>
      <c r="I2579" s="32">
        <v>45473</v>
      </c>
      <c r="J2579" s="34">
        <v>145500</v>
      </c>
      <c r="K2579" s="34">
        <f t="shared" si="688"/>
        <v>26190</v>
      </c>
      <c r="L2579" s="34">
        <f t="shared" si="689"/>
        <v>171690</v>
      </c>
      <c r="M2579" s="17">
        <f>L2579*0.05</f>
        <v>8584.5</v>
      </c>
      <c r="N2579" s="17" t="s">
        <v>52</v>
      </c>
      <c r="O2579" s="35" t="s">
        <v>49</v>
      </c>
      <c r="P2579" s="36" t="str">
        <f t="shared" si="698"/>
        <v>New Client</v>
      </c>
      <c r="Q2579" s="39" t="str">
        <f t="shared" si="4"/>
        <v>Yes</v>
      </c>
      <c r="R2579" s="40" t="str">
        <f t="shared" si="5"/>
        <v/>
      </c>
    </row>
    <row r="2580" ht="14.25" customHeight="1" spans="1:18">
      <c r="A2580" s="30" t="s">
        <v>2534</v>
      </c>
      <c r="B2580" s="17">
        <v>1727</v>
      </c>
      <c r="C2580" s="17" t="s">
        <v>42</v>
      </c>
      <c r="D2580" s="17" t="s">
        <v>36</v>
      </c>
      <c r="E2580" s="17" t="s">
        <v>37</v>
      </c>
      <c r="F2580" s="31" t="str">
        <f>VLOOKUP(G2580,'Policy Type'!$A:$B,2,FALSE)</f>
        <v>Liability</v>
      </c>
      <c r="G2580" s="17" t="s">
        <v>38</v>
      </c>
      <c r="H2580" s="32">
        <v>45322</v>
      </c>
      <c r="I2580" s="32">
        <v>45412</v>
      </c>
      <c r="J2580" s="34">
        <v>82600</v>
      </c>
      <c r="K2580" s="34">
        <f t="shared" si="688"/>
        <v>14868</v>
      </c>
      <c r="L2580" s="34">
        <f t="shared" si="689"/>
        <v>97468</v>
      </c>
      <c r="M2580" s="17">
        <f t="shared" ref="M2580:M2582" si="705">L2580*0.2</f>
        <v>19493.6</v>
      </c>
      <c r="N2580" s="17" t="s">
        <v>39</v>
      </c>
      <c r="O2580" s="35" t="s">
        <v>49</v>
      </c>
      <c r="P2580" s="36" t="str">
        <f t="shared" si="698"/>
        <v>New Client</v>
      </c>
      <c r="Q2580" s="39" t="str">
        <f t="shared" si="4"/>
        <v>Yes</v>
      </c>
      <c r="R2580" s="40" t="str">
        <f t="shared" si="5"/>
        <v/>
      </c>
    </row>
    <row r="2581" ht="14.25" customHeight="1" spans="1:18">
      <c r="A2581" s="30" t="s">
        <v>2535</v>
      </c>
      <c r="B2581" s="17">
        <v>1728</v>
      </c>
      <c r="C2581" s="17" t="s">
        <v>42</v>
      </c>
      <c r="D2581" s="17" t="s">
        <v>36</v>
      </c>
      <c r="E2581" s="17" t="s">
        <v>37</v>
      </c>
      <c r="F2581" s="31" t="str">
        <f>VLOOKUP(G2581,'Policy Type'!$A:$B,2,FALSE)</f>
        <v>Liability</v>
      </c>
      <c r="G2581" s="17" t="s">
        <v>38</v>
      </c>
      <c r="H2581" s="32">
        <v>45322</v>
      </c>
      <c r="I2581" s="32">
        <v>45412</v>
      </c>
      <c r="J2581" s="34">
        <v>31700</v>
      </c>
      <c r="K2581" s="34">
        <f t="shared" si="688"/>
        <v>5706</v>
      </c>
      <c r="L2581" s="34">
        <f t="shared" si="689"/>
        <v>37406</v>
      </c>
      <c r="M2581" s="17">
        <f t="shared" si="705"/>
        <v>7481.2</v>
      </c>
      <c r="N2581" s="17" t="s">
        <v>39</v>
      </c>
      <c r="O2581" s="35" t="s">
        <v>49</v>
      </c>
      <c r="P2581" s="36" t="str">
        <f t="shared" si="698"/>
        <v>New Client</v>
      </c>
      <c r="Q2581" s="39" t="str">
        <f t="shared" si="4"/>
        <v>Yes</v>
      </c>
      <c r="R2581" s="40" t="str">
        <f t="shared" si="5"/>
        <v/>
      </c>
    </row>
    <row r="2582" ht="14.25" customHeight="1" spans="1:18">
      <c r="A2582" s="30" t="s">
        <v>2536</v>
      </c>
      <c r="B2582" s="17">
        <v>1729</v>
      </c>
      <c r="C2582" s="17" t="s">
        <v>42</v>
      </c>
      <c r="D2582" s="17" t="s">
        <v>36</v>
      </c>
      <c r="E2582" s="17" t="s">
        <v>37</v>
      </c>
      <c r="F2582" s="31" t="str">
        <f>VLOOKUP(G2582,'Policy Type'!$A:$B,2,FALSE)</f>
        <v>Liability</v>
      </c>
      <c r="G2582" s="17" t="s">
        <v>38</v>
      </c>
      <c r="H2582" s="32">
        <v>45322</v>
      </c>
      <c r="I2582" s="32">
        <v>45687</v>
      </c>
      <c r="J2582" s="34">
        <v>282300</v>
      </c>
      <c r="K2582" s="34">
        <f t="shared" si="688"/>
        <v>50814</v>
      </c>
      <c r="L2582" s="34">
        <f t="shared" si="689"/>
        <v>333114</v>
      </c>
      <c r="M2582" s="17">
        <f t="shared" si="705"/>
        <v>66622.8</v>
      </c>
      <c r="N2582" s="17" t="s">
        <v>39</v>
      </c>
      <c r="O2582" s="35" t="s">
        <v>49</v>
      </c>
      <c r="P2582" s="36" t="str">
        <f t="shared" si="698"/>
        <v>Old Client</v>
      </c>
      <c r="Q2582" s="39" t="str">
        <f t="shared" si="4"/>
        <v>Yes</v>
      </c>
      <c r="R2582" s="40" t="str">
        <f t="shared" si="5"/>
        <v/>
      </c>
    </row>
    <row r="2583" ht="14.25" customHeight="1" spans="1:18">
      <c r="A2583" s="30" t="s">
        <v>2537</v>
      </c>
      <c r="B2583" s="17">
        <v>1729</v>
      </c>
      <c r="C2583" s="17" t="s">
        <v>46</v>
      </c>
      <c r="D2583" s="17" t="s">
        <v>88</v>
      </c>
      <c r="E2583" s="17" t="s">
        <v>132</v>
      </c>
      <c r="F2583" s="31" t="str">
        <f>VLOOKUP(G2583,'Policy Type'!$A:$B,2,FALSE)</f>
        <v>Others</v>
      </c>
      <c r="G2583" s="17" t="s">
        <v>111</v>
      </c>
      <c r="H2583" s="32">
        <v>45323</v>
      </c>
      <c r="I2583" s="32">
        <v>45688</v>
      </c>
      <c r="J2583" s="34">
        <v>426000</v>
      </c>
      <c r="K2583" s="34">
        <f t="shared" si="688"/>
        <v>76680</v>
      </c>
      <c r="L2583" s="34">
        <f t="shared" si="689"/>
        <v>502680</v>
      </c>
      <c r="M2583" s="17">
        <f t="shared" ref="M2583:M2584" si="706">L2583*0.05</f>
        <v>25134</v>
      </c>
      <c r="N2583" s="17" t="s">
        <v>52</v>
      </c>
      <c r="O2583" s="35" t="s">
        <v>49</v>
      </c>
      <c r="P2583" s="36" t="str">
        <f t="shared" si="698"/>
        <v>Old Client</v>
      </c>
      <c r="Q2583" s="39" t="str">
        <f t="shared" si="4"/>
        <v>Yes</v>
      </c>
      <c r="R2583" s="40" t="str">
        <f t="shared" si="5"/>
        <v>Cross-Sold</v>
      </c>
    </row>
    <row r="2584" ht="14.25" customHeight="1" spans="1:18">
      <c r="A2584" s="30" t="s">
        <v>2538</v>
      </c>
      <c r="B2584" s="17">
        <v>1730</v>
      </c>
      <c r="C2584" s="17" t="s">
        <v>46</v>
      </c>
      <c r="D2584" s="17" t="s">
        <v>47</v>
      </c>
      <c r="E2584" s="17" t="s">
        <v>37</v>
      </c>
      <c r="F2584" s="31" t="str">
        <f>VLOOKUP(G2584,'Policy Type'!$A:$B,2,FALSE)</f>
        <v>Liability</v>
      </c>
      <c r="G2584" s="17" t="s">
        <v>38</v>
      </c>
      <c r="H2584" s="32">
        <v>45293</v>
      </c>
      <c r="I2584" s="32">
        <v>45323</v>
      </c>
      <c r="J2584" s="34">
        <v>32100</v>
      </c>
      <c r="K2584" s="34">
        <f t="shared" si="688"/>
        <v>5778</v>
      </c>
      <c r="L2584" s="34">
        <f t="shared" si="689"/>
        <v>37878</v>
      </c>
      <c r="M2584" s="17">
        <f t="shared" si="706"/>
        <v>1893.9</v>
      </c>
      <c r="N2584" s="17" t="s">
        <v>39</v>
      </c>
      <c r="O2584" s="35" t="s">
        <v>49</v>
      </c>
      <c r="P2584" s="36" t="str">
        <f t="shared" si="698"/>
        <v>New Client</v>
      </c>
      <c r="Q2584" s="39" t="str">
        <f t="shared" si="4"/>
        <v>Yes</v>
      </c>
      <c r="R2584" s="40" t="str">
        <f t="shared" si="5"/>
        <v/>
      </c>
    </row>
    <row r="2585" ht="14.25" customHeight="1" spans="1:18">
      <c r="A2585" s="30" t="s">
        <v>2539</v>
      </c>
      <c r="B2585" s="17">
        <v>255</v>
      </c>
      <c r="C2585" s="17" t="s">
        <v>35</v>
      </c>
      <c r="D2585" s="17" t="s">
        <v>36</v>
      </c>
      <c r="E2585" s="17" t="s">
        <v>37</v>
      </c>
      <c r="F2585" s="31" t="str">
        <f>VLOOKUP(G2585,'Policy Type'!$A:$B,2,FALSE)</f>
        <v>Liability</v>
      </c>
      <c r="G2585" s="17" t="s">
        <v>38</v>
      </c>
      <c r="H2585" s="32">
        <v>45293</v>
      </c>
      <c r="I2585" s="32">
        <v>45658</v>
      </c>
      <c r="J2585" s="34">
        <v>320700</v>
      </c>
      <c r="K2585" s="34">
        <f t="shared" si="688"/>
        <v>57726</v>
      </c>
      <c r="L2585" s="34">
        <f t="shared" si="689"/>
        <v>378426</v>
      </c>
      <c r="M2585" s="17">
        <f>L2585*0.2</f>
        <v>75685.2</v>
      </c>
      <c r="N2585" s="17" t="s">
        <v>39</v>
      </c>
      <c r="O2585" s="35" t="s">
        <v>49</v>
      </c>
      <c r="P2585" s="36" t="str">
        <f t="shared" si="698"/>
        <v>Old Client</v>
      </c>
      <c r="Q2585" s="39" t="str">
        <f t="shared" si="4"/>
        <v>Yes</v>
      </c>
      <c r="R2585" s="40" t="str">
        <f t="shared" si="5"/>
        <v/>
      </c>
    </row>
    <row r="2586" ht="14.25" customHeight="1" spans="1:18">
      <c r="A2586" s="30" t="s">
        <v>2540</v>
      </c>
      <c r="B2586" s="17">
        <v>1731</v>
      </c>
      <c r="C2586" s="17" t="s">
        <v>46</v>
      </c>
      <c r="D2586" s="17" t="s">
        <v>76</v>
      </c>
      <c r="E2586" s="17" t="s">
        <v>37</v>
      </c>
      <c r="F2586" s="31" t="str">
        <f>VLOOKUP(G2586,'Policy Type'!$A:$B,2,FALSE)</f>
        <v>Liability</v>
      </c>
      <c r="G2586" s="17" t="s">
        <v>38</v>
      </c>
      <c r="H2586" s="32">
        <v>45294</v>
      </c>
      <c r="I2586" s="32">
        <v>45353</v>
      </c>
      <c r="J2586" s="34">
        <v>235100</v>
      </c>
      <c r="K2586" s="34">
        <f t="shared" si="688"/>
        <v>42318</v>
      </c>
      <c r="L2586" s="34">
        <f t="shared" si="689"/>
        <v>277418</v>
      </c>
      <c r="M2586" s="17">
        <f>L2586*0.05</f>
        <v>13870.9</v>
      </c>
      <c r="N2586" s="17" t="s">
        <v>39</v>
      </c>
      <c r="O2586" s="35" t="s">
        <v>49</v>
      </c>
      <c r="P2586" s="36" t="str">
        <f t="shared" si="698"/>
        <v>New Client</v>
      </c>
      <c r="Q2586" s="39" t="str">
        <f t="shared" si="4"/>
        <v>Yes</v>
      </c>
      <c r="R2586" s="40" t="str">
        <f t="shared" si="5"/>
        <v/>
      </c>
    </row>
    <row r="2587" ht="14.25" customHeight="1" spans="1:18">
      <c r="A2587" s="30" t="s">
        <v>2541</v>
      </c>
      <c r="B2587" s="17">
        <v>1732</v>
      </c>
      <c r="C2587" s="17" t="s">
        <v>42</v>
      </c>
      <c r="D2587" s="17" t="s">
        <v>36</v>
      </c>
      <c r="E2587" s="17" t="s">
        <v>37</v>
      </c>
      <c r="F2587" s="31" t="str">
        <f>VLOOKUP(G2587,'Policy Type'!$A:$B,2,FALSE)</f>
        <v>Liability</v>
      </c>
      <c r="G2587" s="17" t="s">
        <v>38</v>
      </c>
      <c r="H2587" s="32">
        <v>45294</v>
      </c>
      <c r="I2587" s="32">
        <v>45324</v>
      </c>
      <c r="J2587" s="34">
        <v>48500</v>
      </c>
      <c r="K2587" s="34">
        <f t="shared" si="688"/>
        <v>8730</v>
      </c>
      <c r="L2587" s="34">
        <f t="shared" si="689"/>
        <v>57230</v>
      </c>
      <c r="M2587" s="17">
        <f>L2587*0.2</f>
        <v>11446</v>
      </c>
      <c r="N2587" s="17" t="s">
        <v>39</v>
      </c>
      <c r="O2587" s="35" t="s">
        <v>49</v>
      </c>
      <c r="P2587" s="36" t="str">
        <f t="shared" si="698"/>
        <v>New Client</v>
      </c>
      <c r="Q2587" s="39" t="str">
        <f t="shared" si="4"/>
        <v>Yes</v>
      </c>
      <c r="R2587" s="40" t="str">
        <f t="shared" si="5"/>
        <v/>
      </c>
    </row>
    <row r="2588" ht="14.25" customHeight="1" spans="1:18">
      <c r="A2588" s="30" t="s">
        <v>2542</v>
      </c>
      <c r="B2588" s="17">
        <v>1733</v>
      </c>
      <c r="C2588" s="17" t="s">
        <v>46</v>
      </c>
      <c r="D2588" s="17" t="s">
        <v>47</v>
      </c>
      <c r="E2588" s="17" t="s">
        <v>37</v>
      </c>
      <c r="F2588" s="31" t="str">
        <f>VLOOKUP(G2588,'Policy Type'!$A:$B,2,FALSE)</f>
        <v>Liability</v>
      </c>
      <c r="G2588" s="17" t="s">
        <v>38</v>
      </c>
      <c r="H2588" s="32">
        <v>45295</v>
      </c>
      <c r="I2588" s="32">
        <v>45415</v>
      </c>
      <c r="J2588" s="34">
        <v>267900</v>
      </c>
      <c r="K2588" s="34">
        <f t="shared" si="688"/>
        <v>48222</v>
      </c>
      <c r="L2588" s="34">
        <f t="shared" si="689"/>
        <v>316122</v>
      </c>
      <c r="M2588" s="17">
        <f t="shared" ref="M2588:M2590" si="707">L2588*0.05</f>
        <v>15806.1</v>
      </c>
      <c r="N2588" s="17" t="s">
        <v>39</v>
      </c>
      <c r="O2588" s="35" t="s">
        <v>49</v>
      </c>
      <c r="P2588" s="36" t="str">
        <f t="shared" si="698"/>
        <v>New Client</v>
      </c>
      <c r="Q2588" s="39" t="str">
        <f t="shared" si="4"/>
        <v>Yes</v>
      </c>
      <c r="R2588" s="40" t="str">
        <f t="shared" si="5"/>
        <v/>
      </c>
    </row>
    <row r="2589" ht="14.25" customHeight="1" spans="1:18">
      <c r="A2589" s="30" t="s">
        <v>2543</v>
      </c>
      <c r="B2589" s="17">
        <v>1734</v>
      </c>
      <c r="C2589" s="17" t="s">
        <v>46</v>
      </c>
      <c r="D2589" s="17" t="s">
        <v>76</v>
      </c>
      <c r="E2589" s="17" t="s">
        <v>43</v>
      </c>
      <c r="F2589" s="31" t="str">
        <f>VLOOKUP(G2589,'Policy Type'!$A:$B,2,FALSE)</f>
        <v>Others</v>
      </c>
      <c r="G2589" s="17" t="s">
        <v>160</v>
      </c>
      <c r="H2589" s="32">
        <v>45306</v>
      </c>
      <c r="I2589" s="32">
        <v>45671</v>
      </c>
      <c r="J2589" s="34">
        <v>1099800</v>
      </c>
      <c r="K2589" s="34">
        <f t="shared" si="688"/>
        <v>197964</v>
      </c>
      <c r="L2589" s="34">
        <f t="shared" si="689"/>
        <v>1297764</v>
      </c>
      <c r="M2589" s="17">
        <f t="shared" si="707"/>
        <v>64888.2</v>
      </c>
      <c r="N2589" s="17" t="s">
        <v>52</v>
      </c>
      <c r="O2589" s="35" t="s">
        <v>53</v>
      </c>
      <c r="P2589" s="36" t="str">
        <f t="shared" si="698"/>
        <v>New Client</v>
      </c>
      <c r="Q2589" s="39" t="str">
        <f t="shared" si="4"/>
        <v>No</v>
      </c>
      <c r="R2589" s="40" t="str">
        <f t="shared" si="5"/>
        <v/>
      </c>
    </row>
    <row r="2590" ht="14.25" customHeight="1" spans="1:18">
      <c r="A2590" s="30" t="s">
        <v>2544</v>
      </c>
      <c r="B2590" s="17">
        <v>1735</v>
      </c>
      <c r="C2590" s="17" t="s">
        <v>46</v>
      </c>
      <c r="D2590" s="17" t="s">
        <v>47</v>
      </c>
      <c r="E2590" s="17" t="s">
        <v>43</v>
      </c>
      <c r="F2590" s="31" t="str">
        <f>VLOOKUP(G2590,'Policy Type'!$A:$B,2,FALSE)</f>
        <v>P&amp;C</v>
      </c>
      <c r="G2590" s="17" t="s">
        <v>80</v>
      </c>
      <c r="H2590" s="32">
        <v>45304</v>
      </c>
      <c r="I2590" s="32">
        <v>45304</v>
      </c>
      <c r="J2590" s="34">
        <v>519300</v>
      </c>
      <c r="K2590" s="34">
        <f t="shared" si="688"/>
        <v>93474</v>
      </c>
      <c r="L2590" s="34">
        <f t="shared" si="689"/>
        <v>612774</v>
      </c>
      <c r="M2590" s="17">
        <f t="shared" si="707"/>
        <v>30638.7</v>
      </c>
      <c r="N2590" s="17" t="s">
        <v>39</v>
      </c>
      <c r="O2590" s="35" t="s">
        <v>49</v>
      </c>
      <c r="P2590" s="36" t="str">
        <f t="shared" si="698"/>
        <v>New Client</v>
      </c>
      <c r="Q2590" s="39" t="str">
        <f t="shared" si="4"/>
        <v>No</v>
      </c>
      <c r="R2590" s="40" t="str">
        <f t="shared" si="5"/>
        <v/>
      </c>
    </row>
    <row r="2591" ht="14.25" customHeight="1" spans="1:18">
      <c r="A2591" s="30" t="s">
        <v>2545</v>
      </c>
      <c r="B2591" s="17">
        <v>1736</v>
      </c>
      <c r="C2591" s="17" t="s">
        <v>35</v>
      </c>
      <c r="D2591" s="17" t="s">
        <v>36</v>
      </c>
      <c r="E2591" s="17" t="s">
        <v>43</v>
      </c>
      <c r="F2591" s="31" t="str">
        <f>VLOOKUP(G2591,'Policy Type'!$A:$B,2,FALSE)</f>
        <v>Others</v>
      </c>
      <c r="G2591" s="17" t="s">
        <v>212</v>
      </c>
      <c r="H2591" s="32">
        <v>45307</v>
      </c>
      <c r="I2591" s="32">
        <v>45672</v>
      </c>
      <c r="J2591" s="34">
        <v>325100</v>
      </c>
      <c r="K2591" s="34">
        <f t="shared" si="688"/>
        <v>58518</v>
      </c>
      <c r="L2591" s="34">
        <f t="shared" si="689"/>
        <v>383618</v>
      </c>
      <c r="M2591" s="17">
        <f>L2591*0.15</f>
        <v>57542.7</v>
      </c>
      <c r="N2591" s="17" t="s">
        <v>39</v>
      </c>
      <c r="O2591" s="35" t="s">
        <v>49</v>
      </c>
      <c r="P2591" s="36" t="str">
        <f t="shared" si="698"/>
        <v>New Client</v>
      </c>
      <c r="Q2591" s="39" t="str">
        <f t="shared" si="4"/>
        <v>No</v>
      </c>
      <c r="R2591" s="40" t="str">
        <f t="shared" si="5"/>
        <v/>
      </c>
    </row>
    <row r="2592" ht="14.25" customHeight="1" spans="1:18">
      <c r="A2592" s="30" t="s">
        <v>2546</v>
      </c>
      <c r="B2592" s="17">
        <v>1737</v>
      </c>
      <c r="C2592" s="17" t="s">
        <v>57</v>
      </c>
      <c r="D2592" s="17" t="s">
        <v>36</v>
      </c>
      <c r="E2592" s="17" t="s">
        <v>78</v>
      </c>
      <c r="F2592" s="31" t="str">
        <f>VLOOKUP(G2592,'Policy Type'!$A:$B,2,FALSE)</f>
        <v>Liability</v>
      </c>
      <c r="G2592" s="17" t="s">
        <v>94</v>
      </c>
      <c r="H2592" s="32">
        <v>45306</v>
      </c>
      <c r="I2592" s="32">
        <v>45671</v>
      </c>
      <c r="J2592" s="34">
        <v>72570</v>
      </c>
      <c r="K2592" s="34">
        <f t="shared" si="688"/>
        <v>13062.6</v>
      </c>
      <c r="L2592" s="34">
        <f t="shared" si="689"/>
        <v>85632.6</v>
      </c>
      <c r="M2592" s="17">
        <f t="shared" ref="M2592:M2594" si="708">L2592*0.2</f>
        <v>17126.52</v>
      </c>
      <c r="N2592" s="17" t="s">
        <v>39</v>
      </c>
      <c r="O2592" s="35" t="s">
        <v>49</v>
      </c>
      <c r="P2592" s="36" t="str">
        <f t="shared" si="698"/>
        <v>Old Client</v>
      </c>
      <c r="Q2592" s="39" t="str">
        <f t="shared" si="4"/>
        <v>Yes</v>
      </c>
      <c r="R2592" s="40" t="str">
        <f t="shared" si="5"/>
        <v/>
      </c>
    </row>
    <row r="2593" ht="14.25" customHeight="1" spans="1:18">
      <c r="A2593" s="30" t="s">
        <v>2547</v>
      </c>
      <c r="B2593" s="17">
        <v>1738</v>
      </c>
      <c r="C2593" s="17" t="s">
        <v>57</v>
      </c>
      <c r="D2593" s="17" t="s">
        <v>36</v>
      </c>
      <c r="E2593" s="17" t="s">
        <v>43</v>
      </c>
      <c r="F2593" s="31" t="str">
        <f>VLOOKUP(G2593,'Policy Type'!$A:$B,2,FALSE)</f>
        <v>Liability</v>
      </c>
      <c r="G2593" s="17" t="s">
        <v>38</v>
      </c>
      <c r="H2593" s="32">
        <v>45306</v>
      </c>
      <c r="I2593" s="32">
        <v>45487</v>
      </c>
      <c r="J2593" s="34">
        <v>364000</v>
      </c>
      <c r="K2593" s="34">
        <f t="shared" si="688"/>
        <v>65520</v>
      </c>
      <c r="L2593" s="34">
        <f t="shared" si="689"/>
        <v>429520</v>
      </c>
      <c r="M2593" s="17">
        <f t="shared" si="708"/>
        <v>85904</v>
      </c>
      <c r="N2593" s="17" t="s">
        <v>39</v>
      </c>
      <c r="O2593" s="35" t="s">
        <v>49</v>
      </c>
      <c r="P2593" s="36" t="str">
        <f t="shared" si="698"/>
        <v>New Client</v>
      </c>
      <c r="Q2593" s="39" t="str">
        <f t="shared" si="4"/>
        <v>Yes</v>
      </c>
      <c r="R2593" s="40" t="str">
        <f t="shared" si="5"/>
        <v/>
      </c>
    </row>
    <row r="2594" ht="14.25" customHeight="1" spans="1:18">
      <c r="A2594" s="30" t="s">
        <v>2548</v>
      </c>
      <c r="B2594" s="17">
        <v>1739</v>
      </c>
      <c r="C2594" s="17" t="s">
        <v>57</v>
      </c>
      <c r="D2594" s="17" t="s">
        <v>36</v>
      </c>
      <c r="E2594" s="17" t="s">
        <v>78</v>
      </c>
      <c r="F2594" s="31" t="str">
        <f>VLOOKUP(G2594,'Policy Type'!$A:$B,2,FALSE)</f>
        <v>Liability</v>
      </c>
      <c r="G2594" s="17" t="s">
        <v>536</v>
      </c>
      <c r="H2594" s="32">
        <v>45303</v>
      </c>
      <c r="I2594" s="32">
        <v>45423</v>
      </c>
      <c r="J2594" s="34">
        <v>460300</v>
      </c>
      <c r="K2594" s="34">
        <f t="shared" si="688"/>
        <v>82854</v>
      </c>
      <c r="L2594" s="34">
        <f t="shared" si="689"/>
        <v>543154</v>
      </c>
      <c r="M2594" s="17">
        <f t="shared" si="708"/>
        <v>108630.8</v>
      </c>
      <c r="N2594" s="17" t="s">
        <v>39</v>
      </c>
      <c r="O2594" s="35" t="s">
        <v>49</v>
      </c>
      <c r="P2594" s="36" t="str">
        <f t="shared" si="698"/>
        <v>Old Client</v>
      </c>
      <c r="Q2594" s="39" t="str">
        <f t="shared" si="4"/>
        <v>Yes</v>
      </c>
      <c r="R2594" s="40" t="str">
        <f t="shared" si="5"/>
        <v/>
      </c>
    </row>
    <row r="2595" ht="14.25" customHeight="1" spans="1:18">
      <c r="A2595" s="30" t="s">
        <v>2549</v>
      </c>
      <c r="B2595" s="17">
        <v>1739</v>
      </c>
      <c r="C2595" s="17" t="s">
        <v>46</v>
      </c>
      <c r="D2595" s="17" t="s">
        <v>76</v>
      </c>
      <c r="E2595" s="17" t="s">
        <v>37</v>
      </c>
      <c r="F2595" s="31" t="str">
        <f>VLOOKUP(G2595,'Policy Type'!$A:$B,2,FALSE)</f>
        <v>Liability</v>
      </c>
      <c r="G2595" s="17" t="s">
        <v>38</v>
      </c>
      <c r="H2595" s="32">
        <v>45310</v>
      </c>
      <c r="I2595" s="32">
        <v>45675</v>
      </c>
      <c r="J2595" s="34">
        <v>99300</v>
      </c>
      <c r="K2595" s="34">
        <f t="shared" si="688"/>
        <v>17874</v>
      </c>
      <c r="L2595" s="34">
        <f t="shared" si="689"/>
        <v>117174</v>
      </c>
      <c r="M2595" s="17">
        <f t="shared" ref="M2595:M2596" si="709">L2595*0.05</f>
        <v>5858.7</v>
      </c>
      <c r="N2595" s="17" t="s">
        <v>39</v>
      </c>
      <c r="O2595" s="35" t="s">
        <v>49</v>
      </c>
      <c r="P2595" s="36" t="str">
        <f t="shared" si="698"/>
        <v>Old Client</v>
      </c>
      <c r="Q2595" s="39" t="str">
        <f t="shared" si="4"/>
        <v>Yes</v>
      </c>
      <c r="R2595" s="40" t="str">
        <f t="shared" si="5"/>
        <v/>
      </c>
    </row>
    <row r="2596" ht="14.25" customHeight="1" spans="1:18">
      <c r="A2596" s="30" t="s">
        <v>2550</v>
      </c>
      <c r="B2596" s="17">
        <v>1739</v>
      </c>
      <c r="C2596" s="17" t="s">
        <v>46</v>
      </c>
      <c r="D2596" s="17" t="s">
        <v>76</v>
      </c>
      <c r="E2596" s="17" t="s">
        <v>78</v>
      </c>
      <c r="F2596" s="31" t="str">
        <f>VLOOKUP(G2596,'Policy Type'!$A:$B,2,FALSE)</f>
        <v>Liability</v>
      </c>
      <c r="G2596" s="17" t="s">
        <v>94</v>
      </c>
      <c r="H2596" s="32">
        <v>45316</v>
      </c>
      <c r="I2596" s="32">
        <v>45681</v>
      </c>
      <c r="J2596" s="34">
        <v>114500</v>
      </c>
      <c r="K2596" s="34">
        <f t="shared" si="688"/>
        <v>20610</v>
      </c>
      <c r="L2596" s="34">
        <f t="shared" si="689"/>
        <v>135110</v>
      </c>
      <c r="M2596" s="17">
        <f t="shared" si="709"/>
        <v>6755.5</v>
      </c>
      <c r="N2596" s="17" t="s">
        <v>39</v>
      </c>
      <c r="O2596" s="35" t="s">
        <v>49</v>
      </c>
      <c r="P2596" s="36" t="str">
        <f t="shared" si="698"/>
        <v>Old Client</v>
      </c>
      <c r="Q2596" s="39" t="str">
        <f t="shared" si="4"/>
        <v>Yes</v>
      </c>
      <c r="R2596" s="40" t="str">
        <f t="shared" si="5"/>
        <v/>
      </c>
    </row>
    <row r="2597" ht="14.25" customHeight="1" spans="1:18">
      <c r="A2597" s="30" t="s">
        <v>2551</v>
      </c>
      <c r="B2597" s="17">
        <v>1740</v>
      </c>
      <c r="C2597" s="17" t="s">
        <v>42</v>
      </c>
      <c r="D2597" s="17" t="s">
        <v>36</v>
      </c>
      <c r="E2597" s="17" t="s">
        <v>43</v>
      </c>
      <c r="F2597" s="31" t="str">
        <f>VLOOKUP(G2597,'Policy Type'!$A:$B,2,FALSE)</f>
        <v>Others</v>
      </c>
      <c r="G2597" s="17" t="s">
        <v>212</v>
      </c>
      <c r="H2597" s="32">
        <v>45315</v>
      </c>
      <c r="I2597" s="32">
        <v>45680</v>
      </c>
      <c r="J2597" s="34">
        <v>63400</v>
      </c>
      <c r="K2597" s="34">
        <f t="shared" si="688"/>
        <v>11412</v>
      </c>
      <c r="L2597" s="34">
        <f t="shared" si="689"/>
        <v>74812</v>
      </c>
      <c r="M2597" s="17">
        <f>L2597*0.15</f>
        <v>11221.8</v>
      </c>
      <c r="N2597" s="17" t="s">
        <v>39</v>
      </c>
      <c r="O2597" s="35" t="s">
        <v>49</v>
      </c>
      <c r="P2597" s="36" t="str">
        <f t="shared" si="698"/>
        <v>New Client</v>
      </c>
      <c r="Q2597" s="39" t="str">
        <f t="shared" si="4"/>
        <v>No</v>
      </c>
      <c r="R2597" s="40" t="str">
        <f t="shared" si="5"/>
        <v/>
      </c>
    </row>
    <row r="2598" ht="14.25" customHeight="1" spans="1:18">
      <c r="A2598" s="30" t="s">
        <v>2552</v>
      </c>
      <c r="B2598" s="17">
        <v>1742</v>
      </c>
      <c r="C2598" s="17" t="s">
        <v>35</v>
      </c>
      <c r="D2598" s="17" t="s">
        <v>36</v>
      </c>
      <c r="E2598" s="17" t="s">
        <v>43</v>
      </c>
      <c r="F2598" s="31" t="str">
        <f>VLOOKUP(G2598,'Policy Type'!$A:$B,2,FALSE)</f>
        <v>P&amp;C</v>
      </c>
      <c r="G2598" s="17" t="s">
        <v>44</v>
      </c>
      <c r="H2598" s="32">
        <v>45315</v>
      </c>
      <c r="I2598" s="32">
        <v>45680</v>
      </c>
      <c r="J2598" s="34">
        <v>11800</v>
      </c>
      <c r="K2598" s="34">
        <f t="shared" si="688"/>
        <v>2124</v>
      </c>
      <c r="L2598" s="34">
        <f t="shared" si="689"/>
        <v>13924</v>
      </c>
      <c r="M2598" s="17">
        <f>L2598*0.2</f>
        <v>2784.8</v>
      </c>
      <c r="N2598" s="17" t="s">
        <v>39</v>
      </c>
      <c r="O2598" s="35" t="s">
        <v>49</v>
      </c>
      <c r="P2598" s="36" t="str">
        <f t="shared" si="698"/>
        <v>New Client</v>
      </c>
      <c r="Q2598" s="39" t="str">
        <f t="shared" si="4"/>
        <v>No</v>
      </c>
      <c r="R2598" s="40" t="str">
        <f t="shared" si="5"/>
        <v/>
      </c>
    </row>
    <row r="2599" ht="14.25" customHeight="1" spans="1:18">
      <c r="A2599" s="30" t="s">
        <v>2553</v>
      </c>
      <c r="B2599" s="17">
        <v>1743</v>
      </c>
      <c r="C2599" s="17" t="s">
        <v>46</v>
      </c>
      <c r="D2599" s="17" t="s">
        <v>47</v>
      </c>
      <c r="E2599" s="17" t="s">
        <v>780</v>
      </c>
      <c r="F2599" s="31" t="str">
        <f>VLOOKUP(G2599,'Policy Type'!$A:$B,2,FALSE)</f>
        <v>Liability</v>
      </c>
      <c r="G2599" s="17" t="s">
        <v>38</v>
      </c>
      <c r="H2599" s="32">
        <v>45293</v>
      </c>
      <c r="I2599" s="32">
        <v>45383</v>
      </c>
      <c r="J2599" s="34">
        <v>100000</v>
      </c>
      <c r="K2599" s="34">
        <f t="shared" si="688"/>
        <v>18000</v>
      </c>
      <c r="L2599" s="34">
        <f t="shared" si="689"/>
        <v>118000</v>
      </c>
      <c r="M2599" s="17">
        <f>L2599*0.05</f>
        <v>5900</v>
      </c>
      <c r="N2599" s="17" t="s">
        <v>39</v>
      </c>
      <c r="O2599" s="35" t="s">
        <v>49</v>
      </c>
      <c r="P2599" s="36" t="str">
        <f t="shared" si="698"/>
        <v>Old Client</v>
      </c>
      <c r="Q2599" s="39" t="str">
        <f t="shared" si="4"/>
        <v>Yes</v>
      </c>
      <c r="R2599" s="40" t="str">
        <f t="shared" si="5"/>
        <v/>
      </c>
    </row>
    <row r="2600" ht="14.25" customHeight="1" spans="1:18">
      <c r="A2600" s="30" t="s">
        <v>2554</v>
      </c>
      <c r="B2600" s="17">
        <v>1743</v>
      </c>
      <c r="C2600" s="17" t="s">
        <v>57</v>
      </c>
      <c r="D2600" s="17" t="s">
        <v>36</v>
      </c>
      <c r="E2600" s="17" t="s">
        <v>37</v>
      </c>
      <c r="F2600" s="31" t="str">
        <f>VLOOKUP(G2600,'Policy Type'!$A:$B,2,FALSE)</f>
        <v>Liability</v>
      </c>
      <c r="G2600" s="17" t="s">
        <v>38</v>
      </c>
      <c r="H2600" s="32">
        <v>45294</v>
      </c>
      <c r="I2600" s="32">
        <v>45324</v>
      </c>
      <c r="J2600" s="34">
        <v>48200</v>
      </c>
      <c r="K2600" s="34">
        <f t="shared" si="688"/>
        <v>8676</v>
      </c>
      <c r="L2600" s="34">
        <f t="shared" si="689"/>
        <v>56876</v>
      </c>
      <c r="M2600" s="17">
        <f>L2600*0.2</f>
        <v>11375.2</v>
      </c>
      <c r="N2600" s="17" t="s">
        <v>39</v>
      </c>
      <c r="O2600" s="35" t="s">
        <v>49</v>
      </c>
      <c r="P2600" s="36" t="str">
        <f t="shared" si="698"/>
        <v>Old Client</v>
      </c>
      <c r="Q2600" s="39" t="str">
        <f t="shared" si="4"/>
        <v>Yes</v>
      </c>
      <c r="R2600" s="40" t="str">
        <f t="shared" si="5"/>
        <v/>
      </c>
    </row>
    <row r="2601" ht="14.25" customHeight="1" spans="1:18">
      <c r="A2601" s="30" t="s">
        <v>2555</v>
      </c>
      <c r="B2601" s="17">
        <v>1744</v>
      </c>
      <c r="C2601" s="17" t="s">
        <v>46</v>
      </c>
      <c r="D2601" s="17" t="s">
        <v>88</v>
      </c>
      <c r="E2601" s="17" t="s">
        <v>780</v>
      </c>
      <c r="F2601" s="31" t="str">
        <f>VLOOKUP(G2601,'Policy Type'!$A:$B,2,FALSE)</f>
        <v>Others</v>
      </c>
      <c r="G2601" s="17" t="s">
        <v>212</v>
      </c>
      <c r="H2601" s="32">
        <v>45294</v>
      </c>
      <c r="I2601" s="32">
        <v>45659</v>
      </c>
      <c r="J2601" s="34">
        <v>110800</v>
      </c>
      <c r="K2601" s="34">
        <f t="shared" si="688"/>
        <v>19944</v>
      </c>
      <c r="L2601" s="34">
        <f t="shared" si="689"/>
        <v>130744</v>
      </c>
      <c r="M2601" s="17">
        <f t="shared" ref="M2601:M2602" si="710">L2601*0.05</f>
        <v>6537.2</v>
      </c>
      <c r="N2601" s="17" t="s">
        <v>52</v>
      </c>
      <c r="O2601" s="35" t="s">
        <v>49</v>
      </c>
      <c r="P2601" s="36" t="str">
        <f t="shared" si="698"/>
        <v>New Client</v>
      </c>
      <c r="Q2601" s="39" t="str">
        <f t="shared" si="4"/>
        <v>No</v>
      </c>
      <c r="R2601" s="40" t="str">
        <f t="shared" si="5"/>
        <v/>
      </c>
    </row>
    <row r="2602" ht="14.25" customHeight="1" spans="1:18">
      <c r="A2602" s="30" t="s">
        <v>2556</v>
      </c>
      <c r="B2602" s="17">
        <v>1745</v>
      </c>
      <c r="C2602" s="17" t="s">
        <v>46</v>
      </c>
      <c r="D2602" s="17" t="s">
        <v>66</v>
      </c>
      <c r="E2602" s="17" t="s">
        <v>43</v>
      </c>
      <c r="F2602" s="31" t="str">
        <f>VLOOKUP(G2602,'Policy Type'!$A:$B,2,FALSE)</f>
        <v>Others</v>
      </c>
      <c r="G2602" s="17" t="s">
        <v>212</v>
      </c>
      <c r="H2602" s="32">
        <v>45299</v>
      </c>
      <c r="I2602" s="32">
        <v>45664</v>
      </c>
      <c r="J2602" s="34">
        <v>2800600</v>
      </c>
      <c r="K2602" s="34">
        <f t="shared" si="688"/>
        <v>504108</v>
      </c>
      <c r="L2602" s="34">
        <f t="shared" si="689"/>
        <v>3304708</v>
      </c>
      <c r="M2602" s="17">
        <f t="shared" si="710"/>
        <v>165235.4</v>
      </c>
      <c r="N2602" s="17" t="s">
        <v>52</v>
      </c>
      <c r="O2602" s="35" t="s">
        <v>49</v>
      </c>
      <c r="P2602" s="36" t="str">
        <f t="shared" si="698"/>
        <v>New Client</v>
      </c>
      <c r="Q2602" s="39" t="str">
        <f t="shared" si="4"/>
        <v>No</v>
      </c>
      <c r="R2602" s="40" t="str">
        <f t="shared" si="5"/>
        <v/>
      </c>
    </row>
    <row r="2603" ht="14.25" customHeight="1" spans="1:18">
      <c r="A2603" s="30" t="s">
        <v>2557</v>
      </c>
      <c r="B2603" s="17">
        <v>1746</v>
      </c>
      <c r="C2603" s="17" t="s">
        <v>57</v>
      </c>
      <c r="D2603" s="17" t="s">
        <v>36</v>
      </c>
      <c r="E2603" s="17" t="s">
        <v>780</v>
      </c>
      <c r="F2603" s="31" t="str">
        <f>VLOOKUP(G2603,'Policy Type'!$A:$B,2,FALSE)</f>
        <v>Liability</v>
      </c>
      <c r="G2603" s="17" t="s">
        <v>38</v>
      </c>
      <c r="H2603" s="32">
        <v>45307</v>
      </c>
      <c r="I2603" s="32">
        <v>45397</v>
      </c>
      <c r="J2603" s="34">
        <v>69700</v>
      </c>
      <c r="K2603" s="34">
        <f t="shared" si="688"/>
        <v>12546</v>
      </c>
      <c r="L2603" s="34">
        <f t="shared" si="689"/>
        <v>82246</v>
      </c>
      <c r="M2603" s="17">
        <f t="shared" ref="M2603:M2605" si="711">L2603*0.2</f>
        <v>16449.2</v>
      </c>
      <c r="N2603" s="17" t="s">
        <v>52</v>
      </c>
      <c r="O2603" s="35" t="s">
        <v>49</v>
      </c>
      <c r="P2603" s="36" t="str">
        <f t="shared" si="698"/>
        <v>New Client</v>
      </c>
      <c r="Q2603" s="39" t="str">
        <f t="shared" si="4"/>
        <v>Yes</v>
      </c>
      <c r="R2603" s="40" t="str">
        <f t="shared" si="5"/>
        <v/>
      </c>
    </row>
    <row r="2604" ht="14.25" customHeight="1" spans="1:18">
      <c r="A2604" s="30" t="s">
        <v>2558</v>
      </c>
      <c r="B2604" s="17">
        <v>1747</v>
      </c>
      <c r="C2604" s="17" t="s">
        <v>35</v>
      </c>
      <c r="D2604" s="17" t="s">
        <v>36</v>
      </c>
      <c r="E2604" s="17" t="s">
        <v>780</v>
      </c>
      <c r="F2604" s="31" t="str">
        <f>VLOOKUP(G2604,'Policy Type'!$A:$B,2,FALSE)</f>
        <v>Liability</v>
      </c>
      <c r="G2604" s="17" t="s">
        <v>38</v>
      </c>
      <c r="H2604" s="32">
        <v>45307</v>
      </c>
      <c r="I2604" s="32">
        <v>45397</v>
      </c>
      <c r="J2604" s="34">
        <v>63000</v>
      </c>
      <c r="K2604" s="34">
        <f t="shared" si="688"/>
        <v>11340</v>
      </c>
      <c r="L2604" s="34">
        <f t="shared" si="689"/>
        <v>74340</v>
      </c>
      <c r="M2604" s="17">
        <f t="shared" si="711"/>
        <v>14868</v>
      </c>
      <c r="N2604" s="17" t="s">
        <v>39</v>
      </c>
      <c r="O2604" s="35" t="s">
        <v>49</v>
      </c>
      <c r="P2604" s="36" t="str">
        <f t="shared" si="698"/>
        <v>New Client</v>
      </c>
      <c r="Q2604" s="39" t="str">
        <f t="shared" si="4"/>
        <v>Yes</v>
      </c>
      <c r="R2604" s="40" t="str">
        <f t="shared" si="5"/>
        <v/>
      </c>
    </row>
    <row r="2605" ht="14.25" customHeight="1" spans="1:18">
      <c r="A2605" s="30" t="s">
        <v>2559</v>
      </c>
      <c r="B2605" s="17">
        <v>1748</v>
      </c>
      <c r="C2605" s="17" t="s">
        <v>35</v>
      </c>
      <c r="D2605" s="17" t="s">
        <v>36</v>
      </c>
      <c r="E2605" s="17" t="s">
        <v>37</v>
      </c>
      <c r="F2605" s="31" t="str">
        <f>VLOOKUP(G2605,'Policy Type'!$A:$B,2,FALSE)</f>
        <v>Liability</v>
      </c>
      <c r="G2605" s="17" t="s">
        <v>38</v>
      </c>
      <c r="H2605" s="32">
        <v>45315</v>
      </c>
      <c r="I2605" s="32">
        <v>45345</v>
      </c>
      <c r="J2605" s="34">
        <v>41500</v>
      </c>
      <c r="K2605" s="34">
        <f t="shared" si="688"/>
        <v>7470</v>
      </c>
      <c r="L2605" s="34">
        <f t="shared" si="689"/>
        <v>48970</v>
      </c>
      <c r="M2605" s="17">
        <f t="shared" si="711"/>
        <v>9794</v>
      </c>
      <c r="N2605" s="17" t="s">
        <v>39</v>
      </c>
      <c r="O2605" s="35" t="s">
        <v>49</v>
      </c>
      <c r="P2605" s="36" t="str">
        <f t="shared" si="698"/>
        <v>New Client</v>
      </c>
      <c r="Q2605" s="39" t="str">
        <f t="shared" si="4"/>
        <v>Yes</v>
      </c>
      <c r="R2605" s="40" t="str">
        <f t="shared" si="5"/>
        <v/>
      </c>
    </row>
    <row r="2606" ht="14.25" customHeight="1" spans="1:18">
      <c r="A2606" s="30"/>
      <c r="B2606" s="17"/>
      <c r="C2606" s="17"/>
      <c r="D2606" s="17"/>
      <c r="E2606" s="17"/>
      <c r="F2606" s="31"/>
      <c r="G2606" s="17"/>
      <c r="H2606" s="32"/>
      <c r="I2606" s="32"/>
      <c r="J2606" s="34"/>
      <c r="K2606" s="34"/>
      <c r="L2606" s="17"/>
      <c r="M2606" s="17"/>
      <c r="N2606" s="17" t="s">
        <v>52</v>
      </c>
      <c r="O2606" s="35" t="s">
        <v>277</v>
      </c>
      <c r="P2606" s="36"/>
      <c r="Q2606" s="39" t="str">
        <f t="shared" si="4"/>
        <v>No</v>
      </c>
      <c r="R2606" s="40" t="str">
        <f t="shared" si="5"/>
        <v/>
      </c>
    </row>
    <row r="2607" ht="14.25" customHeight="1" spans="1:18">
      <c r="A2607" s="30" t="s">
        <v>2560</v>
      </c>
      <c r="B2607" s="17">
        <v>1750</v>
      </c>
      <c r="C2607" s="17" t="s">
        <v>46</v>
      </c>
      <c r="D2607" s="17" t="s">
        <v>47</v>
      </c>
      <c r="E2607" s="17" t="s">
        <v>780</v>
      </c>
      <c r="F2607" s="31" t="str">
        <f>VLOOKUP(G2607,'Policy Type'!$A:$B,2,FALSE)</f>
        <v>Others</v>
      </c>
      <c r="G2607" s="17" t="s">
        <v>487</v>
      </c>
      <c r="H2607" s="32">
        <v>45301</v>
      </c>
      <c r="I2607" s="32">
        <v>48953</v>
      </c>
      <c r="J2607" s="34">
        <v>780900</v>
      </c>
      <c r="K2607" s="34">
        <f t="shared" ref="K2607:K2661" si="712">J2607*0.18</f>
        <v>140562</v>
      </c>
      <c r="L2607" s="34">
        <f t="shared" ref="L2607:L2661" si="713">J2607+K2607</f>
        <v>921462</v>
      </c>
      <c r="M2607" s="17">
        <f>L2607*0.05</f>
        <v>46073.1</v>
      </c>
      <c r="N2607" s="17" t="s">
        <v>52</v>
      </c>
      <c r="O2607" s="35" t="s">
        <v>49</v>
      </c>
      <c r="P2607" s="36" t="str">
        <f t="shared" ref="P2607:P2661" si="714">IF(COUNTIF(B:B,B2607)=1,"New Client","Old Client")</f>
        <v>Old Client</v>
      </c>
      <c r="Q2607" s="39" t="str">
        <f t="shared" si="4"/>
        <v>No</v>
      </c>
      <c r="R2607" s="40" t="str">
        <f t="shared" si="5"/>
        <v/>
      </c>
    </row>
    <row r="2608" ht="14.25" customHeight="1" spans="1:18">
      <c r="A2608" s="30" t="s">
        <v>2561</v>
      </c>
      <c r="B2608" s="17">
        <v>1680</v>
      </c>
      <c r="C2608" s="17" t="s">
        <v>35</v>
      </c>
      <c r="D2608" s="17" t="s">
        <v>36</v>
      </c>
      <c r="E2608" s="17" t="s">
        <v>780</v>
      </c>
      <c r="F2608" s="31" t="str">
        <f>VLOOKUP(G2608,'Policy Type'!$A:$B,2,FALSE)</f>
        <v>Others</v>
      </c>
      <c r="G2608" s="17" t="s">
        <v>487</v>
      </c>
      <c r="H2608" s="32">
        <v>45302</v>
      </c>
      <c r="I2608" s="32">
        <v>48954</v>
      </c>
      <c r="J2608" s="34">
        <v>250800</v>
      </c>
      <c r="K2608" s="34">
        <f t="shared" si="712"/>
        <v>45144</v>
      </c>
      <c r="L2608" s="34">
        <f t="shared" si="713"/>
        <v>295944</v>
      </c>
      <c r="M2608" s="17">
        <f>L2608*0.15</f>
        <v>44391.6</v>
      </c>
      <c r="N2608" s="17" t="s">
        <v>52</v>
      </c>
      <c r="O2608" s="35" t="s">
        <v>49</v>
      </c>
      <c r="P2608" s="36" t="str">
        <f t="shared" si="714"/>
        <v>Old Client</v>
      </c>
      <c r="Q2608" s="39" t="str">
        <f t="shared" si="4"/>
        <v>No</v>
      </c>
      <c r="R2608" s="40" t="str">
        <f t="shared" si="5"/>
        <v/>
      </c>
    </row>
    <row r="2609" ht="14.25" customHeight="1" spans="1:18">
      <c r="A2609" s="30" t="s">
        <v>2562</v>
      </c>
      <c r="B2609" s="17">
        <v>1680</v>
      </c>
      <c r="C2609" s="17" t="s">
        <v>46</v>
      </c>
      <c r="D2609" s="17" t="s">
        <v>47</v>
      </c>
      <c r="E2609" s="17" t="s">
        <v>780</v>
      </c>
      <c r="F2609" s="31" t="str">
        <f>VLOOKUP(G2609,'Policy Type'!$A:$B,2,FALSE)</f>
        <v>Others</v>
      </c>
      <c r="G2609" s="17" t="s">
        <v>129</v>
      </c>
      <c r="H2609" s="32">
        <v>45303</v>
      </c>
      <c r="I2609" s="32">
        <v>45668</v>
      </c>
      <c r="J2609" s="34">
        <v>643500</v>
      </c>
      <c r="K2609" s="34">
        <f t="shared" si="712"/>
        <v>115830</v>
      </c>
      <c r="L2609" s="34">
        <f t="shared" si="713"/>
        <v>759330</v>
      </c>
      <c r="M2609" s="17">
        <f>L2609*0.05</f>
        <v>37966.5</v>
      </c>
      <c r="N2609" s="17" t="s">
        <v>39</v>
      </c>
      <c r="O2609" s="35" t="s">
        <v>49</v>
      </c>
      <c r="P2609" s="36" t="str">
        <f t="shared" si="714"/>
        <v>Old Client</v>
      </c>
      <c r="Q2609" s="39" t="str">
        <f t="shared" si="4"/>
        <v>No</v>
      </c>
      <c r="R2609" s="40" t="str">
        <f t="shared" si="5"/>
        <v/>
      </c>
    </row>
    <row r="2610" ht="14.25" customHeight="1" spans="1:18">
      <c r="A2610" s="30" t="s">
        <v>2563</v>
      </c>
      <c r="B2610" s="17">
        <v>1751</v>
      </c>
      <c r="C2610" s="17" t="s">
        <v>35</v>
      </c>
      <c r="D2610" s="17" t="s">
        <v>36</v>
      </c>
      <c r="E2610" s="17" t="s">
        <v>780</v>
      </c>
      <c r="F2610" s="31" t="str">
        <f>VLOOKUP(G2610,'Policy Type'!$A:$B,2,FALSE)</f>
        <v>Liability</v>
      </c>
      <c r="G2610" s="17" t="s">
        <v>38</v>
      </c>
      <c r="H2610" s="32">
        <v>45304</v>
      </c>
      <c r="I2610" s="32">
        <v>45669</v>
      </c>
      <c r="J2610" s="34">
        <v>738400</v>
      </c>
      <c r="K2610" s="34">
        <f t="shared" si="712"/>
        <v>132912</v>
      </c>
      <c r="L2610" s="34">
        <f t="shared" si="713"/>
        <v>871312</v>
      </c>
      <c r="M2610" s="17">
        <f>L2610*0.2</f>
        <v>174262.4</v>
      </c>
      <c r="N2610" s="17" t="s">
        <v>39</v>
      </c>
      <c r="O2610" s="35" t="s">
        <v>49</v>
      </c>
      <c r="P2610" s="36" t="str">
        <f t="shared" si="714"/>
        <v>New Client</v>
      </c>
      <c r="Q2610" s="39" t="str">
        <f t="shared" si="4"/>
        <v>Yes</v>
      </c>
      <c r="R2610" s="40" t="str">
        <f t="shared" si="5"/>
        <v/>
      </c>
    </row>
    <row r="2611" ht="14.25" customHeight="1" spans="1:18">
      <c r="A2611" s="30" t="s">
        <v>2564</v>
      </c>
      <c r="B2611" s="17">
        <v>1752</v>
      </c>
      <c r="C2611" s="17" t="s">
        <v>42</v>
      </c>
      <c r="D2611" s="17" t="s">
        <v>36</v>
      </c>
      <c r="E2611" s="17" t="s">
        <v>780</v>
      </c>
      <c r="F2611" s="31" t="str">
        <f>VLOOKUP(G2611,'Policy Type'!$A:$B,2,FALSE)</f>
        <v>Others</v>
      </c>
      <c r="G2611" s="17" t="s">
        <v>487</v>
      </c>
      <c r="H2611" s="32">
        <v>45306</v>
      </c>
      <c r="I2611" s="32">
        <v>48958</v>
      </c>
      <c r="J2611" s="34">
        <v>485500</v>
      </c>
      <c r="K2611" s="34">
        <f t="shared" si="712"/>
        <v>87390</v>
      </c>
      <c r="L2611" s="34">
        <f t="shared" si="713"/>
        <v>572890</v>
      </c>
      <c r="M2611" s="17">
        <f t="shared" ref="M2611:M2612" si="715">L2611*0.15</f>
        <v>85933.5</v>
      </c>
      <c r="N2611" s="17" t="s">
        <v>52</v>
      </c>
      <c r="O2611" s="35" t="s">
        <v>49</v>
      </c>
      <c r="P2611" s="36" t="str">
        <f t="shared" si="714"/>
        <v>Old Client</v>
      </c>
      <c r="Q2611" s="39" t="str">
        <f t="shared" si="4"/>
        <v>Yes</v>
      </c>
      <c r="R2611" s="40" t="str">
        <f t="shared" si="5"/>
        <v>Cross-Sold</v>
      </c>
    </row>
    <row r="2612" ht="14.25" customHeight="1" spans="1:18">
      <c r="A2612" s="30" t="s">
        <v>2565</v>
      </c>
      <c r="B2612" s="17">
        <v>1737</v>
      </c>
      <c r="C2612" s="17" t="s">
        <v>35</v>
      </c>
      <c r="D2612" s="17" t="s">
        <v>36</v>
      </c>
      <c r="E2612" s="17" t="s">
        <v>780</v>
      </c>
      <c r="F2612" s="31" t="str">
        <f>VLOOKUP(G2612,'Policy Type'!$A:$B,2,FALSE)</f>
        <v>Others</v>
      </c>
      <c r="G2612" s="17" t="s">
        <v>487</v>
      </c>
      <c r="H2612" s="32">
        <v>45306</v>
      </c>
      <c r="I2612" s="32">
        <v>48958</v>
      </c>
      <c r="J2612" s="34">
        <v>244700</v>
      </c>
      <c r="K2612" s="34">
        <f t="shared" si="712"/>
        <v>44046</v>
      </c>
      <c r="L2612" s="34">
        <f t="shared" si="713"/>
        <v>288746</v>
      </c>
      <c r="M2612" s="17">
        <f t="shared" si="715"/>
        <v>43311.9</v>
      </c>
      <c r="N2612" s="17" t="s">
        <v>52</v>
      </c>
      <c r="O2612" s="35" t="s">
        <v>49</v>
      </c>
      <c r="P2612" s="36" t="str">
        <f t="shared" si="714"/>
        <v>Old Client</v>
      </c>
      <c r="Q2612" s="39" t="str">
        <f t="shared" si="4"/>
        <v>Yes</v>
      </c>
      <c r="R2612" s="40" t="str">
        <f t="shared" si="5"/>
        <v>Cross-Sold</v>
      </c>
    </row>
    <row r="2613" ht="14.25" customHeight="1" spans="1:18">
      <c r="A2613" s="30" t="s">
        <v>2566</v>
      </c>
      <c r="B2613" s="17">
        <v>1753</v>
      </c>
      <c r="C2613" s="17" t="s">
        <v>46</v>
      </c>
      <c r="D2613" s="17" t="s">
        <v>76</v>
      </c>
      <c r="E2613" s="17" t="s">
        <v>780</v>
      </c>
      <c r="F2613" s="31" t="str">
        <f>VLOOKUP(G2613,'Policy Type'!$A:$B,2,FALSE)</f>
        <v>Others</v>
      </c>
      <c r="G2613" s="17" t="s">
        <v>487</v>
      </c>
      <c r="H2613" s="32">
        <v>45306</v>
      </c>
      <c r="I2613" s="32">
        <v>47132</v>
      </c>
      <c r="J2613" s="34">
        <v>345300</v>
      </c>
      <c r="K2613" s="34">
        <f t="shared" si="712"/>
        <v>62154</v>
      </c>
      <c r="L2613" s="34">
        <f t="shared" si="713"/>
        <v>407454</v>
      </c>
      <c r="M2613" s="17">
        <f>L2613*0.05</f>
        <v>20372.7</v>
      </c>
      <c r="N2613" s="17" t="s">
        <v>52</v>
      </c>
      <c r="O2613" s="35" t="s">
        <v>49</v>
      </c>
      <c r="P2613" s="36" t="str">
        <f t="shared" si="714"/>
        <v>Old Client</v>
      </c>
      <c r="Q2613" s="39" t="str">
        <f t="shared" si="4"/>
        <v>Yes</v>
      </c>
      <c r="R2613" s="40" t="str">
        <f t="shared" si="5"/>
        <v>Cross-Sold</v>
      </c>
    </row>
    <row r="2614" ht="14.25" customHeight="1" spans="1:18">
      <c r="A2614" s="30" t="s">
        <v>2567</v>
      </c>
      <c r="B2614" s="17">
        <v>1753</v>
      </c>
      <c r="C2614" s="17" t="s">
        <v>42</v>
      </c>
      <c r="D2614" s="17" t="s">
        <v>36</v>
      </c>
      <c r="E2614" s="17" t="s">
        <v>780</v>
      </c>
      <c r="F2614" s="31" t="str">
        <f>VLOOKUP(G2614,'Policy Type'!$A:$B,2,FALSE)</f>
        <v>Liability</v>
      </c>
      <c r="G2614" s="17" t="s">
        <v>38</v>
      </c>
      <c r="H2614" s="32">
        <v>45309</v>
      </c>
      <c r="I2614" s="32">
        <v>45399</v>
      </c>
      <c r="J2614" s="34">
        <v>235600</v>
      </c>
      <c r="K2614" s="34">
        <f t="shared" si="712"/>
        <v>42408</v>
      </c>
      <c r="L2614" s="34">
        <f t="shared" si="713"/>
        <v>278008</v>
      </c>
      <c r="M2614" s="17">
        <f t="shared" ref="M2614:M2615" si="716">L2614*0.2</f>
        <v>55601.6</v>
      </c>
      <c r="N2614" s="17" t="s">
        <v>39</v>
      </c>
      <c r="O2614" s="35" t="s">
        <v>49</v>
      </c>
      <c r="P2614" s="36" t="str">
        <f t="shared" si="714"/>
        <v>Old Client</v>
      </c>
      <c r="Q2614" s="39" t="str">
        <f t="shared" si="4"/>
        <v>Yes</v>
      </c>
      <c r="R2614" s="40" t="str">
        <f t="shared" si="5"/>
        <v/>
      </c>
    </row>
    <row r="2615" ht="14.25" customHeight="1" spans="1:18">
      <c r="A2615" s="30" t="s">
        <v>2568</v>
      </c>
      <c r="B2615" s="17">
        <v>1754</v>
      </c>
      <c r="C2615" s="17" t="s">
        <v>35</v>
      </c>
      <c r="D2615" s="17" t="s">
        <v>36</v>
      </c>
      <c r="E2615" s="17" t="s">
        <v>780</v>
      </c>
      <c r="F2615" s="31" t="str">
        <f>VLOOKUP(G2615,'Policy Type'!$A:$B,2,FALSE)</f>
        <v>P&amp;C</v>
      </c>
      <c r="G2615" s="17" t="s">
        <v>80</v>
      </c>
      <c r="H2615" s="32">
        <v>45310</v>
      </c>
      <c r="I2615" s="32">
        <v>45310</v>
      </c>
      <c r="J2615" s="34">
        <v>114200</v>
      </c>
      <c r="K2615" s="34">
        <f t="shared" si="712"/>
        <v>20556</v>
      </c>
      <c r="L2615" s="34">
        <f t="shared" si="713"/>
        <v>134756</v>
      </c>
      <c r="M2615" s="17">
        <f t="shared" si="716"/>
        <v>26951.2</v>
      </c>
      <c r="N2615" s="17" t="s">
        <v>39</v>
      </c>
      <c r="O2615" s="35" t="s">
        <v>49</v>
      </c>
      <c r="P2615" s="36" t="str">
        <f t="shared" si="714"/>
        <v>New Client</v>
      </c>
      <c r="Q2615" s="39" t="str">
        <f t="shared" si="4"/>
        <v>No</v>
      </c>
      <c r="R2615" s="40" t="str">
        <f t="shared" si="5"/>
        <v/>
      </c>
    </row>
    <row r="2616" ht="14.25" customHeight="1" spans="1:18">
      <c r="A2616" s="30" t="s">
        <v>2569</v>
      </c>
      <c r="B2616" s="17">
        <v>1755</v>
      </c>
      <c r="C2616" s="17" t="s">
        <v>46</v>
      </c>
      <c r="D2616" s="17" t="s">
        <v>47</v>
      </c>
      <c r="E2616" s="17" t="s">
        <v>780</v>
      </c>
      <c r="F2616" s="31" t="str">
        <f>VLOOKUP(G2616,'Policy Type'!$A:$B,2,FALSE)</f>
        <v>Others</v>
      </c>
      <c r="G2616" s="17" t="s">
        <v>487</v>
      </c>
      <c r="H2616" s="32">
        <v>45321</v>
      </c>
      <c r="I2616" s="32">
        <v>48973</v>
      </c>
      <c r="J2616" s="34">
        <v>375800</v>
      </c>
      <c r="K2616" s="34">
        <f t="shared" si="712"/>
        <v>67644</v>
      </c>
      <c r="L2616" s="34">
        <f t="shared" si="713"/>
        <v>443444</v>
      </c>
      <c r="M2616" s="17">
        <f>L2616*0.05</f>
        <v>22172.2</v>
      </c>
      <c r="N2616" s="17" t="s">
        <v>52</v>
      </c>
      <c r="O2616" s="35" t="s">
        <v>49</v>
      </c>
      <c r="P2616" s="36" t="str">
        <f t="shared" si="714"/>
        <v>Old Client</v>
      </c>
      <c r="Q2616" s="39" t="str">
        <f t="shared" si="4"/>
        <v>Yes</v>
      </c>
      <c r="R2616" s="40" t="str">
        <f t="shared" si="5"/>
        <v>Cross-Sold</v>
      </c>
    </row>
    <row r="2617" ht="14.25" customHeight="1" spans="1:18">
      <c r="A2617" s="30" t="s">
        <v>2570</v>
      </c>
      <c r="B2617" s="17">
        <v>1756</v>
      </c>
      <c r="C2617" s="17" t="s">
        <v>35</v>
      </c>
      <c r="D2617" s="17" t="s">
        <v>36</v>
      </c>
      <c r="E2617" s="17" t="s">
        <v>780</v>
      </c>
      <c r="F2617" s="31" t="str">
        <f>VLOOKUP(G2617,'Policy Type'!$A:$B,2,FALSE)</f>
        <v>Others</v>
      </c>
      <c r="G2617" s="17" t="s">
        <v>487</v>
      </c>
      <c r="H2617" s="32">
        <v>45321</v>
      </c>
      <c r="I2617" s="32">
        <v>48973</v>
      </c>
      <c r="J2617" s="34">
        <v>250800</v>
      </c>
      <c r="K2617" s="34">
        <f t="shared" si="712"/>
        <v>45144</v>
      </c>
      <c r="L2617" s="34">
        <f t="shared" si="713"/>
        <v>295944</v>
      </c>
      <c r="M2617" s="17">
        <f t="shared" ref="M2617:M2619" si="717">L2617*0.15</f>
        <v>44391.6</v>
      </c>
      <c r="N2617" s="17" t="s">
        <v>52</v>
      </c>
      <c r="O2617" s="35" t="s">
        <v>49</v>
      </c>
      <c r="P2617" s="36" t="str">
        <f t="shared" si="714"/>
        <v>New Client</v>
      </c>
      <c r="Q2617" s="39" t="str">
        <f t="shared" si="4"/>
        <v>No</v>
      </c>
      <c r="R2617" s="40" t="str">
        <f t="shared" si="5"/>
        <v/>
      </c>
    </row>
    <row r="2618" ht="14.25" customHeight="1" spans="1:18">
      <c r="A2618" s="30" t="s">
        <v>2571</v>
      </c>
      <c r="B2618" s="17">
        <v>1758</v>
      </c>
      <c r="C2618" s="17" t="s">
        <v>57</v>
      </c>
      <c r="D2618" s="17" t="s">
        <v>36</v>
      </c>
      <c r="E2618" s="17" t="s">
        <v>780</v>
      </c>
      <c r="F2618" s="31" t="str">
        <f>VLOOKUP(G2618,'Policy Type'!$A:$B,2,FALSE)</f>
        <v>Others</v>
      </c>
      <c r="G2618" s="17" t="s">
        <v>487</v>
      </c>
      <c r="H2618" s="32">
        <v>45321</v>
      </c>
      <c r="I2618" s="32">
        <v>48973</v>
      </c>
      <c r="J2618" s="34">
        <v>250800</v>
      </c>
      <c r="K2618" s="34">
        <f t="shared" si="712"/>
        <v>45144</v>
      </c>
      <c r="L2618" s="34">
        <f t="shared" si="713"/>
        <v>295944</v>
      </c>
      <c r="M2618" s="17">
        <f t="shared" si="717"/>
        <v>44391.6</v>
      </c>
      <c r="N2618" s="17" t="s">
        <v>52</v>
      </c>
      <c r="O2618" s="35" t="s">
        <v>49</v>
      </c>
      <c r="P2618" s="36" t="str">
        <f t="shared" si="714"/>
        <v>New Client</v>
      </c>
      <c r="Q2618" s="39" t="str">
        <f t="shared" si="4"/>
        <v>No</v>
      </c>
      <c r="R2618" s="40" t="str">
        <f t="shared" si="5"/>
        <v/>
      </c>
    </row>
    <row r="2619" ht="14.25" customHeight="1" spans="1:18">
      <c r="A2619" s="30" t="s">
        <v>2572</v>
      </c>
      <c r="B2619" s="17">
        <v>1759</v>
      </c>
      <c r="C2619" s="17" t="s">
        <v>35</v>
      </c>
      <c r="D2619" s="17" t="s">
        <v>36</v>
      </c>
      <c r="E2619" s="17" t="s">
        <v>780</v>
      </c>
      <c r="F2619" s="31" t="str">
        <f>VLOOKUP(G2619,'Policy Type'!$A:$B,2,FALSE)</f>
        <v>Others</v>
      </c>
      <c r="G2619" s="17" t="s">
        <v>487</v>
      </c>
      <c r="H2619" s="32">
        <v>45321</v>
      </c>
      <c r="I2619" s="32">
        <v>48973</v>
      </c>
      <c r="J2619" s="34">
        <v>150800</v>
      </c>
      <c r="K2619" s="34">
        <f t="shared" si="712"/>
        <v>27144</v>
      </c>
      <c r="L2619" s="34">
        <f t="shared" si="713"/>
        <v>177944</v>
      </c>
      <c r="M2619" s="17">
        <f t="shared" si="717"/>
        <v>26691.6</v>
      </c>
      <c r="N2619" s="17" t="s">
        <v>52</v>
      </c>
      <c r="O2619" s="35" t="s">
        <v>49</v>
      </c>
      <c r="P2619" s="36" t="str">
        <f t="shared" si="714"/>
        <v>New Client</v>
      </c>
      <c r="Q2619" s="39" t="str">
        <f t="shared" si="4"/>
        <v>No</v>
      </c>
      <c r="R2619" s="40" t="str">
        <f t="shared" si="5"/>
        <v/>
      </c>
    </row>
    <row r="2620" ht="14.25" customHeight="1" spans="1:18">
      <c r="A2620" s="30" t="s">
        <v>2573</v>
      </c>
      <c r="B2620" s="17">
        <v>1760</v>
      </c>
      <c r="C2620" s="17" t="s">
        <v>46</v>
      </c>
      <c r="D2620" s="17" t="s">
        <v>66</v>
      </c>
      <c r="E2620" s="17" t="s">
        <v>780</v>
      </c>
      <c r="F2620" s="31" t="str">
        <f>VLOOKUP(G2620,'Policy Type'!$A:$B,2,FALSE)</f>
        <v>Others</v>
      </c>
      <c r="G2620" s="17" t="s">
        <v>487</v>
      </c>
      <c r="H2620" s="32">
        <v>45320</v>
      </c>
      <c r="I2620" s="32">
        <v>47146</v>
      </c>
      <c r="J2620" s="34">
        <v>308600</v>
      </c>
      <c r="K2620" s="34">
        <f t="shared" si="712"/>
        <v>55548</v>
      </c>
      <c r="L2620" s="34">
        <f t="shared" si="713"/>
        <v>364148</v>
      </c>
      <c r="M2620" s="17">
        <f>L2620*0.05</f>
        <v>18207.4</v>
      </c>
      <c r="N2620" s="17" t="s">
        <v>52</v>
      </c>
      <c r="O2620" s="35" t="s">
        <v>49</v>
      </c>
      <c r="P2620" s="36" t="str">
        <f t="shared" si="714"/>
        <v>New Client</v>
      </c>
      <c r="Q2620" s="39" t="str">
        <f t="shared" si="4"/>
        <v>No</v>
      </c>
      <c r="R2620" s="40" t="str">
        <f t="shared" si="5"/>
        <v/>
      </c>
    </row>
    <row r="2621" ht="14.25" customHeight="1" spans="1:18">
      <c r="A2621" s="30" t="s">
        <v>2574</v>
      </c>
      <c r="B2621" s="17">
        <v>1761</v>
      </c>
      <c r="C2621" s="17" t="s">
        <v>57</v>
      </c>
      <c r="D2621" s="17" t="s">
        <v>36</v>
      </c>
      <c r="E2621" s="17" t="s">
        <v>780</v>
      </c>
      <c r="F2621" s="31" t="str">
        <f>VLOOKUP(G2621,'Policy Type'!$A:$B,2,FALSE)</f>
        <v>P&amp;C</v>
      </c>
      <c r="G2621" s="17" t="s">
        <v>80</v>
      </c>
      <c r="H2621" s="32">
        <v>45315</v>
      </c>
      <c r="I2621" s="32">
        <v>45315</v>
      </c>
      <c r="J2621" s="34">
        <v>162400</v>
      </c>
      <c r="K2621" s="34">
        <f t="shared" si="712"/>
        <v>29232</v>
      </c>
      <c r="L2621" s="34">
        <f t="shared" si="713"/>
        <v>191632</v>
      </c>
      <c r="M2621" s="17">
        <f>L2621*0.2</f>
        <v>38326.4</v>
      </c>
      <c r="N2621" s="17" t="s">
        <v>39</v>
      </c>
      <c r="O2621" s="35" t="s">
        <v>49</v>
      </c>
      <c r="P2621" s="36" t="str">
        <f t="shared" si="714"/>
        <v>New Client</v>
      </c>
      <c r="Q2621" s="39" t="str">
        <f t="shared" si="4"/>
        <v>No</v>
      </c>
      <c r="R2621" s="40" t="str">
        <f t="shared" si="5"/>
        <v/>
      </c>
    </row>
    <row r="2622" ht="14.25" customHeight="1" spans="1:18">
      <c r="A2622" s="30" t="s">
        <v>2575</v>
      </c>
      <c r="B2622" s="17">
        <v>1762</v>
      </c>
      <c r="C2622" s="17" t="s">
        <v>35</v>
      </c>
      <c r="D2622" s="17" t="s">
        <v>36</v>
      </c>
      <c r="E2622" s="17" t="s">
        <v>780</v>
      </c>
      <c r="F2622" s="31" t="str">
        <f>VLOOKUP(G2622,'Policy Type'!$A:$B,2,FALSE)</f>
        <v>Others</v>
      </c>
      <c r="G2622" s="17" t="s">
        <v>487</v>
      </c>
      <c r="H2622" s="32">
        <v>45296</v>
      </c>
      <c r="I2622" s="32">
        <v>48948</v>
      </c>
      <c r="J2622" s="34">
        <v>450100</v>
      </c>
      <c r="K2622" s="34">
        <f t="shared" si="712"/>
        <v>81018</v>
      </c>
      <c r="L2622" s="34">
        <f t="shared" si="713"/>
        <v>531118</v>
      </c>
      <c r="M2622" s="17">
        <f t="shared" ref="M2622:M2623" si="718">L2622*0.15</f>
        <v>79667.7</v>
      </c>
      <c r="N2622" s="17" t="s">
        <v>52</v>
      </c>
      <c r="O2622" s="35" t="s">
        <v>49</v>
      </c>
      <c r="P2622" s="36" t="str">
        <f t="shared" si="714"/>
        <v>New Client</v>
      </c>
      <c r="Q2622" s="39" t="str">
        <f t="shared" si="4"/>
        <v>No</v>
      </c>
      <c r="R2622" s="40" t="str">
        <f t="shared" si="5"/>
        <v/>
      </c>
    </row>
    <row r="2623" ht="14.25" customHeight="1" spans="1:18">
      <c r="A2623" s="30" t="s">
        <v>2576</v>
      </c>
      <c r="B2623" s="17">
        <v>1763</v>
      </c>
      <c r="C2623" s="17" t="s">
        <v>35</v>
      </c>
      <c r="D2623" s="17" t="s">
        <v>36</v>
      </c>
      <c r="E2623" s="17" t="s">
        <v>78</v>
      </c>
      <c r="F2623" s="31" t="str">
        <f>VLOOKUP(G2623,'Policy Type'!$A:$B,2,FALSE)</f>
        <v>Others</v>
      </c>
      <c r="G2623" s="17" t="s">
        <v>116</v>
      </c>
      <c r="H2623" s="32">
        <v>45302</v>
      </c>
      <c r="I2623" s="32">
        <v>45301</v>
      </c>
      <c r="J2623" s="34">
        <v>274300</v>
      </c>
      <c r="K2623" s="34">
        <f t="shared" si="712"/>
        <v>49374</v>
      </c>
      <c r="L2623" s="34">
        <f t="shared" si="713"/>
        <v>323674</v>
      </c>
      <c r="M2623" s="17">
        <f t="shared" si="718"/>
        <v>48551.1</v>
      </c>
      <c r="N2623" s="17" t="s">
        <v>39</v>
      </c>
      <c r="O2623" s="35" t="s">
        <v>49</v>
      </c>
      <c r="P2623" s="36" t="str">
        <f t="shared" si="714"/>
        <v>Old Client</v>
      </c>
      <c r="Q2623" s="39" t="str">
        <f t="shared" si="4"/>
        <v>Yes</v>
      </c>
      <c r="R2623" s="40" t="str">
        <f t="shared" si="5"/>
        <v>Cross-Sold</v>
      </c>
    </row>
    <row r="2624" ht="14.25" customHeight="1" spans="1:18">
      <c r="A2624" s="30" t="s">
        <v>2577</v>
      </c>
      <c r="B2624" s="17">
        <v>1764</v>
      </c>
      <c r="C2624" s="17" t="s">
        <v>35</v>
      </c>
      <c r="D2624" s="17" t="s">
        <v>36</v>
      </c>
      <c r="E2624" s="17" t="s">
        <v>780</v>
      </c>
      <c r="F2624" s="31" t="str">
        <f>VLOOKUP(G2624,'Policy Type'!$A:$B,2,FALSE)</f>
        <v>Liability</v>
      </c>
      <c r="G2624" s="17" t="s">
        <v>38</v>
      </c>
      <c r="H2624" s="32">
        <v>45302</v>
      </c>
      <c r="I2624" s="32">
        <v>45483</v>
      </c>
      <c r="J2624" s="34">
        <v>391500</v>
      </c>
      <c r="K2624" s="34">
        <f t="shared" si="712"/>
        <v>70470</v>
      </c>
      <c r="L2624" s="34">
        <f t="shared" si="713"/>
        <v>461970</v>
      </c>
      <c r="M2624" s="17">
        <f>L2624*0.2</f>
        <v>92394</v>
      </c>
      <c r="N2624" s="17" t="s">
        <v>39</v>
      </c>
      <c r="O2624" s="35" t="s">
        <v>49</v>
      </c>
      <c r="P2624" s="36" t="str">
        <f t="shared" si="714"/>
        <v>New Client</v>
      </c>
      <c r="Q2624" s="39" t="str">
        <f t="shared" si="4"/>
        <v>Yes</v>
      </c>
      <c r="R2624" s="40" t="str">
        <f t="shared" si="5"/>
        <v/>
      </c>
    </row>
    <row r="2625" ht="14.25" customHeight="1" spans="1:18">
      <c r="A2625" s="30" t="s">
        <v>2578</v>
      </c>
      <c r="B2625" s="17">
        <v>1765</v>
      </c>
      <c r="C2625" s="17" t="s">
        <v>46</v>
      </c>
      <c r="D2625" s="17" t="s">
        <v>88</v>
      </c>
      <c r="E2625" s="17" t="s">
        <v>78</v>
      </c>
      <c r="F2625" s="31" t="str">
        <f>VLOOKUP(G2625,'Policy Type'!$A:$B,2,FALSE)</f>
        <v>Liability</v>
      </c>
      <c r="G2625" s="17" t="s">
        <v>536</v>
      </c>
      <c r="H2625" s="32">
        <v>45302</v>
      </c>
      <c r="I2625" s="32">
        <v>45303</v>
      </c>
      <c r="J2625" s="34">
        <v>2678000</v>
      </c>
      <c r="K2625" s="34">
        <f t="shared" si="712"/>
        <v>482040</v>
      </c>
      <c r="L2625" s="34">
        <f t="shared" si="713"/>
        <v>3160040</v>
      </c>
      <c r="M2625" s="17">
        <f>L2625*0.05</f>
        <v>158002</v>
      </c>
      <c r="N2625" s="17" t="s">
        <v>39</v>
      </c>
      <c r="O2625" s="35" t="s">
        <v>49</v>
      </c>
      <c r="P2625" s="36" t="str">
        <f t="shared" si="714"/>
        <v>Old Client</v>
      </c>
      <c r="Q2625" s="39" t="str">
        <f t="shared" si="4"/>
        <v>Yes</v>
      </c>
      <c r="R2625" s="40" t="str">
        <f t="shared" si="5"/>
        <v/>
      </c>
    </row>
    <row r="2626" ht="14.25" customHeight="1" spans="1:18">
      <c r="A2626" s="30" t="s">
        <v>2579</v>
      </c>
      <c r="B2626" s="17">
        <v>1765</v>
      </c>
      <c r="C2626" s="17" t="s">
        <v>35</v>
      </c>
      <c r="D2626" s="17" t="s">
        <v>36</v>
      </c>
      <c r="E2626" s="17" t="s">
        <v>78</v>
      </c>
      <c r="F2626" s="31" t="str">
        <f>VLOOKUP(G2626,'Policy Type'!$A:$B,2,FALSE)</f>
        <v>Liability</v>
      </c>
      <c r="G2626" s="17" t="s">
        <v>38</v>
      </c>
      <c r="H2626" s="32">
        <v>45303</v>
      </c>
      <c r="I2626" s="32">
        <v>45484</v>
      </c>
      <c r="J2626" s="34">
        <v>205600</v>
      </c>
      <c r="K2626" s="34">
        <f t="shared" si="712"/>
        <v>37008</v>
      </c>
      <c r="L2626" s="34">
        <f t="shared" si="713"/>
        <v>242608</v>
      </c>
      <c r="M2626" s="17">
        <f t="shared" ref="M2626:M2630" si="719">L2626*0.2</f>
        <v>48521.6</v>
      </c>
      <c r="N2626" s="17" t="s">
        <v>39</v>
      </c>
      <c r="O2626" s="35" t="s">
        <v>49</v>
      </c>
      <c r="P2626" s="36" t="str">
        <f t="shared" si="714"/>
        <v>Old Client</v>
      </c>
      <c r="Q2626" s="39" t="str">
        <f t="shared" si="4"/>
        <v>Yes</v>
      </c>
      <c r="R2626" s="40" t="str">
        <f t="shared" si="5"/>
        <v/>
      </c>
    </row>
    <row r="2627" ht="14.25" customHeight="1" spans="1:18">
      <c r="A2627" s="30" t="s">
        <v>2580</v>
      </c>
      <c r="B2627" s="17">
        <v>1766</v>
      </c>
      <c r="C2627" s="17" t="s">
        <v>42</v>
      </c>
      <c r="D2627" s="17" t="s">
        <v>36</v>
      </c>
      <c r="E2627" s="17" t="s">
        <v>78</v>
      </c>
      <c r="F2627" s="31" t="str">
        <f>VLOOKUP(G2627,'Policy Type'!$A:$B,2,FALSE)</f>
        <v>Liability</v>
      </c>
      <c r="G2627" s="17" t="s">
        <v>38</v>
      </c>
      <c r="H2627" s="32">
        <v>45304</v>
      </c>
      <c r="I2627" s="32">
        <v>45669</v>
      </c>
      <c r="J2627" s="34">
        <v>300700</v>
      </c>
      <c r="K2627" s="34">
        <f t="shared" si="712"/>
        <v>54126</v>
      </c>
      <c r="L2627" s="34">
        <f t="shared" si="713"/>
        <v>354826</v>
      </c>
      <c r="M2627" s="17">
        <f t="shared" si="719"/>
        <v>70965.2</v>
      </c>
      <c r="N2627" s="17" t="s">
        <v>39</v>
      </c>
      <c r="O2627" s="35" t="s">
        <v>49</v>
      </c>
      <c r="P2627" s="36" t="str">
        <f t="shared" si="714"/>
        <v>Old Client</v>
      </c>
      <c r="Q2627" s="39" t="str">
        <f t="shared" si="4"/>
        <v>Yes</v>
      </c>
      <c r="R2627" s="40" t="str">
        <f t="shared" si="5"/>
        <v/>
      </c>
    </row>
    <row r="2628" ht="14.25" customHeight="1" spans="1:18">
      <c r="A2628" s="30" t="s">
        <v>2581</v>
      </c>
      <c r="B2628" s="17">
        <v>1767</v>
      </c>
      <c r="C2628" s="17" t="s">
        <v>42</v>
      </c>
      <c r="D2628" s="17" t="s">
        <v>36</v>
      </c>
      <c r="E2628" s="17" t="s">
        <v>78</v>
      </c>
      <c r="F2628" s="31" t="str">
        <f>VLOOKUP(G2628,'Policy Type'!$A:$B,2,FALSE)</f>
        <v>Liability</v>
      </c>
      <c r="G2628" s="17" t="s">
        <v>38</v>
      </c>
      <c r="H2628" s="32">
        <v>45305</v>
      </c>
      <c r="I2628" s="32">
        <v>45670</v>
      </c>
      <c r="J2628" s="34">
        <v>196600</v>
      </c>
      <c r="K2628" s="34">
        <f t="shared" si="712"/>
        <v>35388</v>
      </c>
      <c r="L2628" s="34">
        <f t="shared" si="713"/>
        <v>231988</v>
      </c>
      <c r="M2628" s="17">
        <f t="shared" si="719"/>
        <v>46397.6</v>
      </c>
      <c r="N2628" s="17" t="s">
        <v>39</v>
      </c>
      <c r="O2628" s="35" t="s">
        <v>49</v>
      </c>
      <c r="P2628" s="36" t="str">
        <f t="shared" si="714"/>
        <v>Old Client</v>
      </c>
      <c r="Q2628" s="39" t="str">
        <f t="shared" si="4"/>
        <v>Yes</v>
      </c>
      <c r="R2628" s="40" t="str">
        <f t="shared" si="5"/>
        <v/>
      </c>
    </row>
    <row r="2629" ht="14.25" customHeight="1" spans="1:18">
      <c r="A2629" s="30" t="s">
        <v>2582</v>
      </c>
      <c r="B2629" s="17">
        <v>1737</v>
      </c>
      <c r="C2629" s="17" t="s">
        <v>57</v>
      </c>
      <c r="D2629" s="17" t="s">
        <v>36</v>
      </c>
      <c r="E2629" s="17" t="s">
        <v>78</v>
      </c>
      <c r="F2629" s="31" t="str">
        <f>VLOOKUP(G2629,'Policy Type'!$A:$B,2,FALSE)</f>
        <v>Liability</v>
      </c>
      <c r="G2629" s="17" t="s">
        <v>536</v>
      </c>
      <c r="H2629" s="32">
        <v>45308</v>
      </c>
      <c r="I2629" s="32">
        <v>45370</v>
      </c>
      <c r="J2629" s="34">
        <v>127200</v>
      </c>
      <c r="K2629" s="34">
        <f t="shared" si="712"/>
        <v>22896</v>
      </c>
      <c r="L2629" s="34">
        <f t="shared" si="713"/>
        <v>150096</v>
      </c>
      <c r="M2629" s="17">
        <f t="shared" si="719"/>
        <v>30019.2</v>
      </c>
      <c r="N2629" s="17" t="s">
        <v>39</v>
      </c>
      <c r="O2629" s="35" t="s">
        <v>49</v>
      </c>
      <c r="P2629" s="36" t="str">
        <f t="shared" si="714"/>
        <v>Old Client</v>
      </c>
      <c r="Q2629" s="39" t="str">
        <f t="shared" si="4"/>
        <v>Yes</v>
      </c>
      <c r="R2629" s="40" t="str">
        <f t="shared" si="5"/>
        <v/>
      </c>
    </row>
    <row r="2630" ht="14.25" customHeight="1" spans="1:18">
      <c r="A2630" s="30" t="s">
        <v>2583</v>
      </c>
      <c r="B2630" s="17">
        <v>1766</v>
      </c>
      <c r="C2630" s="17" t="s">
        <v>42</v>
      </c>
      <c r="D2630" s="17" t="s">
        <v>36</v>
      </c>
      <c r="E2630" s="17" t="s">
        <v>78</v>
      </c>
      <c r="F2630" s="31" t="str">
        <f>VLOOKUP(G2630,'Policy Type'!$A:$B,2,FALSE)</f>
        <v>Liability</v>
      </c>
      <c r="G2630" s="17" t="s">
        <v>536</v>
      </c>
      <c r="H2630" s="32">
        <v>45309</v>
      </c>
      <c r="I2630" s="32">
        <v>45829</v>
      </c>
      <c r="J2630" s="34">
        <v>1645000</v>
      </c>
      <c r="K2630" s="34">
        <f t="shared" si="712"/>
        <v>296100</v>
      </c>
      <c r="L2630" s="34">
        <f t="shared" si="713"/>
        <v>1941100</v>
      </c>
      <c r="M2630" s="17">
        <f t="shared" si="719"/>
        <v>388220</v>
      </c>
      <c r="N2630" s="17" t="s">
        <v>39</v>
      </c>
      <c r="O2630" s="35" t="s">
        <v>49</v>
      </c>
      <c r="P2630" s="36" t="str">
        <f t="shared" si="714"/>
        <v>Old Client</v>
      </c>
      <c r="Q2630" s="39" t="str">
        <f t="shared" si="4"/>
        <v>Yes</v>
      </c>
      <c r="R2630" s="40" t="str">
        <f t="shared" si="5"/>
        <v/>
      </c>
    </row>
    <row r="2631" ht="14.25" customHeight="1" spans="1:18">
      <c r="A2631" s="30" t="s">
        <v>2584</v>
      </c>
      <c r="B2631" s="17">
        <v>1768</v>
      </c>
      <c r="C2631" s="17" t="s">
        <v>46</v>
      </c>
      <c r="D2631" s="17" t="s">
        <v>88</v>
      </c>
      <c r="E2631" s="17" t="s">
        <v>780</v>
      </c>
      <c r="F2631" s="31" t="str">
        <f>VLOOKUP(G2631,'Policy Type'!$A:$B,2,FALSE)</f>
        <v>Others</v>
      </c>
      <c r="G2631" s="17" t="s">
        <v>487</v>
      </c>
      <c r="H2631" s="32">
        <v>45310</v>
      </c>
      <c r="I2631" s="32">
        <v>48962</v>
      </c>
      <c r="J2631" s="34">
        <v>527700</v>
      </c>
      <c r="K2631" s="34">
        <f t="shared" si="712"/>
        <v>94986</v>
      </c>
      <c r="L2631" s="34">
        <f t="shared" si="713"/>
        <v>622686</v>
      </c>
      <c r="M2631" s="17">
        <f t="shared" ref="M2631:M2634" si="720">L2631*0.05</f>
        <v>31134.3</v>
      </c>
      <c r="N2631" s="17" t="s">
        <v>52</v>
      </c>
      <c r="O2631" s="35" t="s">
        <v>49</v>
      </c>
      <c r="P2631" s="36" t="str">
        <f t="shared" si="714"/>
        <v>Old Client</v>
      </c>
      <c r="Q2631" s="39" t="str">
        <f t="shared" si="4"/>
        <v>Yes</v>
      </c>
      <c r="R2631" s="40" t="str">
        <f t="shared" si="5"/>
        <v>Cross-Sold</v>
      </c>
    </row>
    <row r="2632" ht="14.25" customHeight="1" spans="1:18">
      <c r="A2632" s="30" t="s">
        <v>2585</v>
      </c>
      <c r="B2632" s="17">
        <v>1768</v>
      </c>
      <c r="C2632" s="17" t="s">
        <v>46</v>
      </c>
      <c r="D2632" s="17" t="s">
        <v>66</v>
      </c>
      <c r="E2632" s="17" t="s">
        <v>780</v>
      </c>
      <c r="F2632" s="31" t="str">
        <f>VLOOKUP(G2632,'Policy Type'!$A:$B,2,FALSE)</f>
        <v>Others</v>
      </c>
      <c r="G2632" s="17" t="s">
        <v>487</v>
      </c>
      <c r="H2632" s="32">
        <v>45311</v>
      </c>
      <c r="I2632" s="32">
        <v>48963</v>
      </c>
      <c r="J2632" s="34">
        <v>227200</v>
      </c>
      <c r="K2632" s="34">
        <f t="shared" si="712"/>
        <v>40896</v>
      </c>
      <c r="L2632" s="34">
        <f t="shared" si="713"/>
        <v>268096</v>
      </c>
      <c r="M2632" s="17">
        <f t="shared" si="720"/>
        <v>13404.8</v>
      </c>
      <c r="N2632" s="17" t="s">
        <v>52</v>
      </c>
      <c r="O2632" s="35" t="s">
        <v>49</v>
      </c>
      <c r="P2632" s="36" t="str">
        <f t="shared" si="714"/>
        <v>Old Client</v>
      </c>
      <c r="Q2632" s="39" t="str">
        <f t="shared" si="4"/>
        <v>Yes</v>
      </c>
      <c r="R2632" s="40" t="str">
        <f t="shared" si="5"/>
        <v>Cross-Sold</v>
      </c>
    </row>
    <row r="2633" ht="14.25" customHeight="1" spans="1:18">
      <c r="A2633" s="30" t="s">
        <v>2586</v>
      </c>
      <c r="B2633" s="17">
        <v>1770</v>
      </c>
      <c r="C2633" s="17" t="s">
        <v>46</v>
      </c>
      <c r="D2633" s="17" t="s">
        <v>88</v>
      </c>
      <c r="E2633" s="17" t="s">
        <v>780</v>
      </c>
      <c r="F2633" s="31" t="str">
        <f>VLOOKUP(G2633,'Policy Type'!$A:$B,2,FALSE)</f>
        <v>Others</v>
      </c>
      <c r="G2633" s="17" t="s">
        <v>212</v>
      </c>
      <c r="H2633" s="32">
        <v>45311</v>
      </c>
      <c r="I2633" s="32">
        <v>45676</v>
      </c>
      <c r="J2633" s="34">
        <v>258400</v>
      </c>
      <c r="K2633" s="34">
        <f t="shared" si="712"/>
        <v>46512</v>
      </c>
      <c r="L2633" s="34">
        <f t="shared" si="713"/>
        <v>304912</v>
      </c>
      <c r="M2633" s="17">
        <f t="shared" si="720"/>
        <v>15245.6</v>
      </c>
      <c r="N2633" s="17" t="s">
        <v>52</v>
      </c>
      <c r="O2633" s="35" t="s">
        <v>49</v>
      </c>
      <c r="P2633" s="36" t="str">
        <f t="shared" si="714"/>
        <v>New Client</v>
      </c>
      <c r="Q2633" s="39" t="str">
        <f t="shared" si="4"/>
        <v>No</v>
      </c>
      <c r="R2633" s="40" t="str">
        <f t="shared" si="5"/>
        <v/>
      </c>
    </row>
    <row r="2634" ht="14.25" customHeight="1" spans="1:18">
      <c r="A2634" s="30" t="s">
        <v>2587</v>
      </c>
      <c r="B2634" s="17">
        <v>1771</v>
      </c>
      <c r="C2634" s="17" t="s">
        <v>46</v>
      </c>
      <c r="D2634" s="17" t="s">
        <v>88</v>
      </c>
      <c r="E2634" s="17" t="s">
        <v>78</v>
      </c>
      <c r="F2634" s="31" t="str">
        <f>VLOOKUP(G2634,'Policy Type'!$A:$B,2,FALSE)</f>
        <v>Liability</v>
      </c>
      <c r="G2634" s="17" t="s">
        <v>38</v>
      </c>
      <c r="H2634" s="32">
        <v>45311</v>
      </c>
      <c r="I2634" s="32">
        <v>45584</v>
      </c>
      <c r="J2634" s="34">
        <v>940200</v>
      </c>
      <c r="K2634" s="34">
        <f t="shared" si="712"/>
        <v>169236</v>
      </c>
      <c r="L2634" s="34">
        <f t="shared" si="713"/>
        <v>1109436</v>
      </c>
      <c r="M2634" s="17">
        <f t="shared" si="720"/>
        <v>55471.8</v>
      </c>
      <c r="N2634" s="17" t="s">
        <v>39</v>
      </c>
      <c r="O2634" s="35" t="s">
        <v>49</v>
      </c>
      <c r="P2634" s="36" t="str">
        <f t="shared" si="714"/>
        <v>New Client</v>
      </c>
      <c r="Q2634" s="39" t="str">
        <f t="shared" si="4"/>
        <v>Yes</v>
      </c>
      <c r="R2634" s="40" t="str">
        <f t="shared" si="5"/>
        <v/>
      </c>
    </row>
    <row r="2635" ht="14.25" customHeight="1" spans="1:18">
      <c r="A2635" s="30" t="s">
        <v>2588</v>
      </c>
      <c r="B2635" s="17">
        <v>1772</v>
      </c>
      <c r="C2635" s="17" t="s">
        <v>57</v>
      </c>
      <c r="D2635" s="17" t="s">
        <v>36</v>
      </c>
      <c r="E2635" s="17" t="s">
        <v>780</v>
      </c>
      <c r="F2635" s="31" t="str">
        <f>VLOOKUP(G2635,'Policy Type'!$A:$B,2,FALSE)</f>
        <v>Others</v>
      </c>
      <c r="G2635" s="17" t="s">
        <v>487</v>
      </c>
      <c r="H2635" s="32">
        <v>45314</v>
      </c>
      <c r="I2635" s="32">
        <v>48966</v>
      </c>
      <c r="J2635" s="34">
        <v>407800</v>
      </c>
      <c r="K2635" s="34">
        <f t="shared" si="712"/>
        <v>73404</v>
      </c>
      <c r="L2635" s="34">
        <f t="shared" si="713"/>
        <v>481204</v>
      </c>
      <c r="M2635" s="17">
        <f t="shared" ref="M2635:M2637" si="721">L2635*0.15</f>
        <v>72180.6</v>
      </c>
      <c r="N2635" s="17" t="s">
        <v>52</v>
      </c>
      <c r="O2635" s="35" t="s">
        <v>49</v>
      </c>
      <c r="P2635" s="36" t="str">
        <f t="shared" si="714"/>
        <v>New Client</v>
      </c>
      <c r="Q2635" s="39" t="str">
        <f t="shared" si="4"/>
        <v>No</v>
      </c>
      <c r="R2635" s="40" t="str">
        <f t="shared" si="5"/>
        <v/>
      </c>
    </row>
    <row r="2636" ht="14.25" customHeight="1" spans="1:18">
      <c r="A2636" s="30" t="s">
        <v>2589</v>
      </c>
      <c r="B2636" s="17">
        <v>1773</v>
      </c>
      <c r="C2636" s="17" t="s">
        <v>57</v>
      </c>
      <c r="D2636" s="17" t="s">
        <v>36</v>
      </c>
      <c r="E2636" s="17" t="s">
        <v>780</v>
      </c>
      <c r="F2636" s="31" t="str">
        <f>VLOOKUP(G2636,'Policy Type'!$A:$B,2,FALSE)</f>
        <v>Others</v>
      </c>
      <c r="G2636" s="17" t="s">
        <v>487</v>
      </c>
      <c r="H2636" s="32">
        <v>45314</v>
      </c>
      <c r="I2636" s="32">
        <v>48966</v>
      </c>
      <c r="J2636" s="34">
        <v>467300</v>
      </c>
      <c r="K2636" s="34">
        <f t="shared" si="712"/>
        <v>84114</v>
      </c>
      <c r="L2636" s="34">
        <f t="shared" si="713"/>
        <v>551414</v>
      </c>
      <c r="M2636" s="17">
        <f t="shared" si="721"/>
        <v>82712.1</v>
      </c>
      <c r="N2636" s="17" t="s">
        <v>52</v>
      </c>
      <c r="O2636" s="35" t="s">
        <v>49</v>
      </c>
      <c r="P2636" s="36" t="str">
        <f t="shared" si="714"/>
        <v>Old Client</v>
      </c>
      <c r="Q2636" s="39" t="str">
        <f t="shared" si="4"/>
        <v>No</v>
      </c>
      <c r="R2636" s="40" t="str">
        <f t="shared" si="5"/>
        <v/>
      </c>
    </row>
    <row r="2637" ht="14.25" customHeight="1" spans="1:18">
      <c r="A2637" s="30" t="s">
        <v>2590</v>
      </c>
      <c r="B2637" s="17">
        <v>1774</v>
      </c>
      <c r="C2637" s="17" t="s">
        <v>57</v>
      </c>
      <c r="D2637" s="17" t="s">
        <v>36</v>
      </c>
      <c r="E2637" s="17" t="s">
        <v>780</v>
      </c>
      <c r="F2637" s="31" t="str">
        <f>VLOOKUP(G2637,'Policy Type'!$A:$B,2,FALSE)</f>
        <v>Others</v>
      </c>
      <c r="G2637" s="17" t="s">
        <v>487</v>
      </c>
      <c r="H2637" s="32">
        <v>45314</v>
      </c>
      <c r="I2637" s="32">
        <v>48966</v>
      </c>
      <c r="J2637" s="34">
        <v>118000</v>
      </c>
      <c r="K2637" s="34">
        <f t="shared" si="712"/>
        <v>21240</v>
      </c>
      <c r="L2637" s="34">
        <f t="shared" si="713"/>
        <v>139240</v>
      </c>
      <c r="M2637" s="17">
        <f t="shared" si="721"/>
        <v>20886</v>
      </c>
      <c r="N2637" s="17" t="s">
        <v>52</v>
      </c>
      <c r="O2637" s="35" t="s">
        <v>49</v>
      </c>
      <c r="P2637" s="36" t="str">
        <f t="shared" si="714"/>
        <v>New Client</v>
      </c>
      <c r="Q2637" s="39" t="str">
        <f t="shared" si="4"/>
        <v>No</v>
      </c>
      <c r="R2637" s="40" t="str">
        <f t="shared" si="5"/>
        <v/>
      </c>
    </row>
    <row r="2638" ht="14.25" customHeight="1" spans="1:18">
      <c r="A2638" s="30" t="s">
        <v>2591</v>
      </c>
      <c r="B2638" s="17">
        <v>1775</v>
      </c>
      <c r="C2638" s="17" t="s">
        <v>46</v>
      </c>
      <c r="D2638" s="17" t="s">
        <v>66</v>
      </c>
      <c r="E2638" s="17" t="s">
        <v>284</v>
      </c>
      <c r="F2638" s="31" t="str">
        <f>VLOOKUP(G2638,'Policy Type'!$A:$B,2,FALSE)</f>
        <v>Others</v>
      </c>
      <c r="G2638" s="17" t="s">
        <v>129</v>
      </c>
      <c r="H2638" s="32">
        <v>45303</v>
      </c>
      <c r="I2638" s="32">
        <v>45668</v>
      </c>
      <c r="J2638" s="34">
        <v>1271900</v>
      </c>
      <c r="K2638" s="34">
        <f t="shared" si="712"/>
        <v>228942</v>
      </c>
      <c r="L2638" s="34">
        <f t="shared" si="713"/>
        <v>1500842</v>
      </c>
      <c r="M2638" s="17">
        <f>L2638*0.05</f>
        <v>75042.1</v>
      </c>
      <c r="N2638" s="17" t="s">
        <v>39</v>
      </c>
      <c r="O2638" s="35" t="s">
        <v>49</v>
      </c>
      <c r="P2638" s="36" t="str">
        <f t="shared" si="714"/>
        <v>New Client</v>
      </c>
      <c r="Q2638" s="39" t="str">
        <f t="shared" si="4"/>
        <v>No</v>
      </c>
      <c r="R2638" s="40" t="str">
        <f t="shared" si="5"/>
        <v/>
      </c>
    </row>
    <row r="2639" ht="14.25" customHeight="1" spans="1:18">
      <c r="A2639" s="30" t="s">
        <v>2592</v>
      </c>
      <c r="B2639" s="17">
        <v>1776</v>
      </c>
      <c r="C2639" s="17" t="s">
        <v>42</v>
      </c>
      <c r="D2639" s="17" t="s">
        <v>36</v>
      </c>
      <c r="E2639" s="17" t="s">
        <v>78</v>
      </c>
      <c r="F2639" s="31" t="str">
        <f>VLOOKUP(G2639,'Policy Type'!$A:$B,2,FALSE)</f>
        <v>Liability</v>
      </c>
      <c r="G2639" s="17" t="s">
        <v>38</v>
      </c>
      <c r="H2639" s="32">
        <v>45316</v>
      </c>
      <c r="I2639" s="32">
        <v>45559</v>
      </c>
      <c r="J2639" s="34">
        <v>298800</v>
      </c>
      <c r="K2639" s="34">
        <f t="shared" si="712"/>
        <v>53784</v>
      </c>
      <c r="L2639" s="34">
        <f t="shared" si="713"/>
        <v>352584</v>
      </c>
      <c r="M2639" s="17">
        <f t="shared" ref="M2639:M2640" si="722">L2639*0.2</f>
        <v>70516.8</v>
      </c>
      <c r="N2639" s="17" t="s">
        <v>39</v>
      </c>
      <c r="O2639" s="35" t="s">
        <v>49</v>
      </c>
      <c r="P2639" s="36" t="str">
        <f t="shared" si="714"/>
        <v>New Client</v>
      </c>
      <c r="Q2639" s="39" t="str">
        <f t="shared" si="4"/>
        <v>Yes</v>
      </c>
      <c r="R2639" s="40" t="str">
        <f t="shared" si="5"/>
        <v/>
      </c>
    </row>
    <row r="2640" ht="14.25" customHeight="1" spans="1:18">
      <c r="A2640" s="30" t="s">
        <v>2593</v>
      </c>
      <c r="B2640" s="17">
        <v>1777</v>
      </c>
      <c r="C2640" s="17" t="s">
        <v>57</v>
      </c>
      <c r="D2640" s="17" t="s">
        <v>36</v>
      </c>
      <c r="E2640" s="17" t="s">
        <v>78</v>
      </c>
      <c r="F2640" s="31" t="str">
        <f>VLOOKUP(G2640,'Policy Type'!$A:$B,2,FALSE)</f>
        <v>Liability</v>
      </c>
      <c r="G2640" s="17" t="s">
        <v>536</v>
      </c>
      <c r="H2640" s="32">
        <v>45315</v>
      </c>
      <c r="I2640" s="32">
        <v>45680</v>
      </c>
      <c r="J2640" s="34">
        <v>1708700</v>
      </c>
      <c r="K2640" s="34">
        <f t="shared" si="712"/>
        <v>307566</v>
      </c>
      <c r="L2640" s="34">
        <f t="shared" si="713"/>
        <v>2016266</v>
      </c>
      <c r="M2640" s="17">
        <f t="shared" si="722"/>
        <v>403253.2</v>
      </c>
      <c r="N2640" s="17" t="s">
        <v>39</v>
      </c>
      <c r="O2640" s="35" t="s">
        <v>49</v>
      </c>
      <c r="P2640" s="36" t="str">
        <f t="shared" si="714"/>
        <v>Old Client</v>
      </c>
      <c r="Q2640" s="39" t="str">
        <f t="shared" si="4"/>
        <v>Yes</v>
      </c>
      <c r="R2640" s="40" t="str">
        <f t="shared" si="5"/>
        <v/>
      </c>
    </row>
    <row r="2641" ht="14.25" customHeight="1" spans="1:18">
      <c r="A2641" s="30" t="s">
        <v>2594</v>
      </c>
      <c r="B2641" s="17">
        <v>1768</v>
      </c>
      <c r="C2641" s="17" t="s">
        <v>35</v>
      </c>
      <c r="D2641" s="17" t="s">
        <v>36</v>
      </c>
      <c r="E2641" s="17" t="s">
        <v>78</v>
      </c>
      <c r="F2641" s="31" t="str">
        <f>VLOOKUP(G2641,'Policy Type'!$A:$B,2,FALSE)</f>
        <v>Others</v>
      </c>
      <c r="G2641" s="17" t="s">
        <v>116</v>
      </c>
      <c r="H2641" s="32">
        <v>45310</v>
      </c>
      <c r="I2641" s="32">
        <v>45675</v>
      </c>
      <c r="J2641" s="34">
        <v>855300</v>
      </c>
      <c r="K2641" s="34">
        <f t="shared" si="712"/>
        <v>153954</v>
      </c>
      <c r="L2641" s="34">
        <f t="shared" si="713"/>
        <v>1009254</v>
      </c>
      <c r="M2641" s="17">
        <f t="shared" ref="M2641:M2642" si="723">L2641*0.15</f>
        <v>151388.1</v>
      </c>
      <c r="N2641" s="17" t="s">
        <v>39</v>
      </c>
      <c r="O2641" s="35" t="s">
        <v>49</v>
      </c>
      <c r="P2641" s="36" t="str">
        <f t="shared" si="714"/>
        <v>Old Client</v>
      </c>
      <c r="Q2641" s="39" t="str">
        <f t="shared" si="4"/>
        <v>Yes</v>
      </c>
      <c r="R2641" s="40" t="str">
        <f t="shared" si="5"/>
        <v>Cross-Sold</v>
      </c>
    </row>
    <row r="2642" ht="14.25" customHeight="1" spans="1:18">
      <c r="A2642" s="30" t="s">
        <v>2595</v>
      </c>
      <c r="B2642" s="17">
        <v>1778</v>
      </c>
      <c r="C2642" s="17" t="s">
        <v>42</v>
      </c>
      <c r="D2642" s="17" t="s">
        <v>36</v>
      </c>
      <c r="E2642" s="17" t="s">
        <v>78</v>
      </c>
      <c r="F2642" s="31" t="str">
        <f>VLOOKUP(G2642,'Policy Type'!$A:$B,2,FALSE)</f>
        <v>Others</v>
      </c>
      <c r="G2642" s="17" t="s">
        <v>116</v>
      </c>
      <c r="H2642" s="32">
        <v>45300</v>
      </c>
      <c r="I2642" s="32">
        <v>46395</v>
      </c>
      <c r="J2642" s="34">
        <v>5465600</v>
      </c>
      <c r="K2642" s="34">
        <f t="shared" si="712"/>
        <v>983808</v>
      </c>
      <c r="L2642" s="34">
        <f t="shared" si="713"/>
        <v>6449408</v>
      </c>
      <c r="M2642" s="17">
        <f t="shared" si="723"/>
        <v>967411.2</v>
      </c>
      <c r="N2642" s="17" t="s">
        <v>39</v>
      </c>
      <c r="O2642" s="35" t="s">
        <v>49</v>
      </c>
      <c r="P2642" s="36" t="str">
        <f t="shared" si="714"/>
        <v>Old Client</v>
      </c>
      <c r="Q2642" s="39" t="str">
        <f t="shared" si="4"/>
        <v>Yes</v>
      </c>
      <c r="R2642" s="40" t="str">
        <f t="shared" si="5"/>
        <v>Cross-Sold</v>
      </c>
    </row>
    <row r="2643" ht="14.25" customHeight="1" spans="1:18">
      <c r="A2643" s="30" t="s">
        <v>2596</v>
      </c>
      <c r="B2643" s="17">
        <v>1780</v>
      </c>
      <c r="C2643" s="17" t="s">
        <v>42</v>
      </c>
      <c r="D2643" s="17" t="s">
        <v>36</v>
      </c>
      <c r="E2643" s="17" t="s">
        <v>78</v>
      </c>
      <c r="F2643" s="31" t="str">
        <f>VLOOKUP(G2643,'Policy Type'!$A:$B,2,FALSE)</f>
        <v>Liability</v>
      </c>
      <c r="G2643" s="17" t="s">
        <v>38</v>
      </c>
      <c r="H2643" s="32">
        <v>45320</v>
      </c>
      <c r="I2643" s="32">
        <v>45410</v>
      </c>
      <c r="J2643" s="34">
        <v>113600</v>
      </c>
      <c r="K2643" s="34">
        <f t="shared" si="712"/>
        <v>20448</v>
      </c>
      <c r="L2643" s="34">
        <f t="shared" si="713"/>
        <v>134048</v>
      </c>
      <c r="M2643" s="17">
        <f t="shared" ref="M2643:M2645" si="724">L2643*0.2</f>
        <v>26809.6</v>
      </c>
      <c r="N2643" s="17" t="s">
        <v>39</v>
      </c>
      <c r="O2643" s="35" t="s">
        <v>49</v>
      </c>
      <c r="P2643" s="36" t="str">
        <f t="shared" si="714"/>
        <v>Old Client</v>
      </c>
      <c r="Q2643" s="39" t="str">
        <f t="shared" si="4"/>
        <v>Yes</v>
      </c>
      <c r="R2643" s="40" t="str">
        <f t="shared" si="5"/>
        <v/>
      </c>
    </row>
    <row r="2644" ht="14.25" customHeight="1" spans="1:18">
      <c r="A2644" s="30" t="s">
        <v>2597</v>
      </c>
      <c r="B2644" s="17">
        <v>1780</v>
      </c>
      <c r="C2644" s="17" t="s">
        <v>42</v>
      </c>
      <c r="D2644" s="17" t="s">
        <v>36</v>
      </c>
      <c r="E2644" s="17" t="s">
        <v>78</v>
      </c>
      <c r="F2644" s="31" t="str">
        <f>VLOOKUP(G2644,'Policy Type'!$A:$B,2,FALSE)</f>
        <v>Liability</v>
      </c>
      <c r="G2644" s="17" t="s">
        <v>38</v>
      </c>
      <c r="H2644" s="32">
        <v>45320</v>
      </c>
      <c r="I2644" s="32">
        <v>45685</v>
      </c>
      <c r="J2644" s="34">
        <v>1147400</v>
      </c>
      <c r="K2644" s="34">
        <f t="shared" si="712"/>
        <v>206532</v>
      </c>
      <c r="L2644" s="34">
        <f t="shared" si="713"/>
        <v>1353932</v>
      </c>
      <c r="M2644" s="17">
        <f t="shared" si="724"/>
        <v>270786.4</v>
      </c>
      <c r="N2644" s="17" t="s">
        <v>39</v>
      </c>
      <c r="O2644" s="35" t="s">
        <v>49</v>
      </c>
      <c r="P2644" s="36" t="str">
        <f t="shared" si="714"/>
        <v>Old Client</v>
      </c>
      <c r="Q2644" s="39" t="str">
        <f t="shared" si="4"/>
        <v>Yes</v>
      </c>
      <c r="R2644" s="40" t="str">
        <f t="shared" si="5"/>
        <v/>
      </c>
    </row>
    <row r="2645" ht="14.25" customHeight="1" spans="1:18">
      <c r="A2645" s="30" t="s">
        <v>2598</v>
      </c>
      <c r="B2645" s="17">
        <v>1781</v>
      </c>
      <c r="C2645" s="17" t="s">
        <v>42</v>
      </c>
      <c r="D2645" s="17" t="s">
        <v>36</v>
      </c>
      <c r="E2645" s="17" t="s">
        <v>78</v>
      </c>
      <c r="F2645" s="31" t="str">
        <f>VLOOKUP(G2645,'Policy Type'!$A:$B,2,FALSE)</f>
        <v>Liability</v>
      </c>
      <c r="G2645" s="17" t="s">
        <v>536</v>
      </c>
      <c r="H2645" s="32">
        <v>45322</v>
      </c>
      <c r="I2645" s="32">
        <v>45363</v>
      </c>
      <c r="J2645" s="34">
        <v>127900</v>
      </c>
      <c r="K2645" s="34">
        <f t="shared" si="712"/>
        <v>23022</v>
      </c>
      <c r="L2645" s="34">
        <f t="shared" si="713"/>
        <v>150922</v>
      </c>
      <c r="M2645" s="17">
        <f t="shared" si="724"/>
        <v>30184.4</v>
      </c>
      <c r="N2645" s="17" t="s">
        <v>39</v>
      </c>
      <c r="O2645" s="35" t="s">
        <v>49</v>
      </c>
      <c r="P2645" s="36" t="str">
        <f t="shared" si="714"/>
        <v>Old Client</v>
      </c>
      <c r="Q2645" s="39" t="str">
        <f t="shared" si="4"/>
        <v>Yes</v>
      </c>
      <c r="R2645" s="40" t="str">
        <f t="shared" si="5"/>
        <v/>
      </c>
    </row>
    <row r="2646" ht="14.25" customHeight="1" spans="1:18">
      <c r="A2646" s="30" t="s">
        <v>2599</v>
      </c>
      <c r="B2646" s="17">
        <v>1778</v>
      </c>
      <c r="C2646" s="17" t="s">
        <v>46</v>
      </c>
      <c r="D2646" s="17" t="s">
        <v>66</v>
      </c>
      <c r="E2646" s="17" t="s">
        <v>780</v>
      </c>
      <c r="F2646" s="31" t="str">
        <f>VLOOKUP(G2646,'Policy Type'!$A:$B,2,FALSE)</f>
        <v>Liability</v>
      </c>
      <c r="G2646" s="17" t="s">
        <v>38</v>
      </c>
      <c r="H2646" s="32">
        <v>45325</v>
      </c>
      <c r="I2646" s="32">
        <v>45384</v>
      </c>
      <c r="J2646" s="34">
        <v>117400</v>
      </c>
      <c r="K2646" s="34">
        <f t="shared" si="712"/>
        <v>21132</v>
      </c>
      <c r="L2646" s="34">
        <f t="shared" si="713"/>
        <v>138532</v>
      </c>
      <c r="M2646" s="17">
        <f>L2646*0.05</f>
        <v>6926.6</v>
      </c>
      <c r="N2646" s="17" t="s">
        <v>39</v>
      </c>
      <c r="O2646" s="35" t="s">
        <v>49</v>
      </c>
      <c r="P2646" s="36" t="str">
        <f t="shared" si="714"/>
        <v>Old Client</v>
      </c>
      <c r="Q2646" s="39" t="str">
        <f t="shared" si="4"/>
        <v>Yes</v>
      </c>
      <c r="R2646" s="40" t="str">
        <f t="shared" si="5"/>
        <v/>
      </c>
    </row>
    <row r="2647" ht="14.25" customHeight="1" spans="1:18">
      <c r="A2647" s="30" t="s">
        <v>2600</v>
      </c>
      <c r="B2647" s="17">
        <v>1781</v>
      </c>
      <c r="C2647" s="17" t="s">
        <v>42</v>
      </c>
      <c r="D2647" s="17" t="s">
        <v>36</v>
      </c>
      <c r="E2647" s="17" t="s">
        <v>780</v>
      </c>
      <c r="F2647" s="31" t="str">
        <f>VLOOKUP(G2647,'Policy Type'!$A:$B,2,FALSE)</f>
        <v>Liability</v>
      </c>
      <c r="G2647" s="17" t="s">
        <v>38</v>
      </c>
      <c r="H2647" s="32">
        <v>45325</v>
      </c>
      <c r="I2647" s="32">
        <v>45384</v>
      </c>
      <c r="J2647" s="34">
        <v>117400</v>
      </c>
      <c r="K2647" s="34">
        <f t="shared" si="712"/>
        <v>21132</v>
      </c>
      <c r="L2647" s="34">
        <f t="shared" si="713"/>
        <v>138532</v>
      </c>
      <c r="M2647" s="17">
        <f t="shared" ref="M2647:M2651" si="725">L2647*0.2</f>
        <v>27706.4</v>
      </c>
      <c r="N2647" s="17" t="s">
        <v>39</v>
      </c>
      <c r="O2647" s="35" t="s">
        <v>49</v>
      </c>
      <c r="P2647" s="36" t="str">
        <f t="shared" si="714"/>
        <v>Old Client</v>
      </c>
      <c r="Q2647" s="39" t="str">
        <f t="shared" si="4"/>
        <v>Yes</v>
      </c>
      <c r="R2647" s="40" t="str">
        <f t="shared" si="5"/>
        <v/>
      </c>
    </row>
    <row r="2648" ht="14.25" customHeight="1" spans="1:18">
      <c r="A2648" s="30" t="s">
        <v>2601</v>
      </c>
      <c r="B2648" s="17">
        <v>1755</v>
      </c>
      <c r="C2648" s="17" t="s">
        <v>35</v>
      </c>
      <c r="D2648" s="17" t="s">
        <v>36</v>
      </c>
      <c r="E2648" s="17" t="s">
        <v>780</v>
      </c>
      <c r="F2648" s="31" t="str">
        <f>VLOOKUP(G2648,'Policy Type'!$A:$B,2,FALSE)</f>
        <v>Liability</v>
      </c>
      <c r="G2648" s="17" t="s">
        <v>38</v>
      </c>
      <c r="H2648" s="32">
        <v>45325</v>
      </c>
      <c r="I2648" s="32">
        <v>45384</v>
      </c>
      <c r="J2648" s="34">
        <v>117400</v>
      </c>
      <c r="K2648" s="34">
        <f t="shared" si="712"/>
        <v>21132</v>
      </c>
      <c r="L2648" s="34">
        <f t="shared" si="713"/>
        <v>138532</v>
      </c>
      <c r="M2648" s="17">
        <f t="shared" si="725"/>
        <v>27706.4</v>
      </c>
      <c r="N2648" s="17" t="s">
        <v>39</v>
      </c>
      <c r="O2648" s="35" t="s">
        <v>49</v>
      </c>
      <c r="P2648" s="36" t="str">
        <f t="shared" si="714"/>
        <v>Old Client</v>
      </c>
      <c r="Q2648" s="39" t="str">
        <f t="shared" si="4"/>
        <v>Yes</v>
      </c>
      <c r="R2648" s="40" t="str">
        <f t="shared" si="5"/>
        <v/>
      </c>
    </row>
    <row r="2649" ht="14.25" customHeight="1" spans="1:18">
      <c r="A2649" s="30" t="s">
        <v>2602</v>
      </c>
      <c r="B2649" s="17">
        <v>1755</v>
      </c>
      <c r="C2649" s="17" t="s">
        <v>57</v>
      </c>
      <c r="D2649" s="17" t="s">
        <v>36</v>
      </c>
      <c r="E2649" s="17" t="s">
        <v>780</v>
      </c>
      <c r="F2649" s="31" t="str">
        <f>VLOOKUP(G2649,'Policy Type'!$A:$B,2,FALSE)</f>
        <v>Liability</v>
      </c>
      <c r="G2649" s="17" t="s">
        <v>38</v>
      </c>
      <c r="H2649" s="32">
        <v>45325</v>
      </c>
      <c r="I2649" s="32">
        <v>45384</v>
      </c>
      <c r="J2649" s="34">
        <v>117400</v>
      </c>
      <c r="K2649" s="34">
        <f t="shared" si="712"/>
        <v>21132</v>
      </c>
      <c r="L2649" s="34">
        <f t="shared" si="713"/>
        <v>138532</v>
      </c>
      <c r="M2649" s="17">
        <f t="shared" si="725"/>
        <v>27706.4</v>
      </c>
      <c r="N2649" s="17" t="s">
        <v>39</v>
      </c>
      <c r="O2649" s="35" t="s">
        <v>49</v>
      </c>
      <c r="P2649" s="36" t="str">
        <f t="shared" si="714"/>
        <v>Old Client</v>
      </c>
      <c r="Q2649" s="39" t="str">
        <f t="shared" si="4"/>
        <v>Yes</v>
      </c>
      <c r="R2649" s="40" t="str">
        <f t="shared" si="5"/>
        <v/>
      </c>
    </row>
    <row r="2650" ht="14.25" customHeight="1" spans="1:18">
      <c r="A2650" s="30" t="s">
        <v>2603</v>
      </c>
      <c r="B2650" s="17">
        <v>1755</v>
      </c>
      <c r="C2650" s="17" t="s">
        <v>57</v>
      </c>
      <c r="D2650" s="17" t="s">
        <v>36</v>
      </c>
      <c r="E2650" s="17" t="s">
        <v>780</v>
      </c>
      <c r="F2650" s="31" t="str">
        <f>VLOOKUP(G2650,'Policy Type'!$A:$B,2,FALSE)</f>
        <v>Liability</v>
      </c>
      <c r="G2650" s="17" t="s">
        <v>38</v>
      </c>
      <c r="H2650" s="32">
        <v>45325</v>
      </c>
      <c r="I2650" s="32">
        <v>45384</v>
      </c>
      <c r="J2650" s="34">
        <v>117400</v>
      </c>
      <c r="K2650" s="34">
        <f t="shared" si="712"/>
        <v>21132</v>
      </c>
      <c r="L2650" s="34">
        <f t="shared" si="713"/>
        <v>138532</v>
      </c>
      <c r="M2650" s="17">
        <f t="shared" si="725"/>
        <v>27706.4</v>
      </c>
      <c r="N2650" s="17" t="s">
        <v>39</v>
      </c>
      <c r="O2650" s="35" t="s">
        <v>49</v>
      </c>
      <c r="P2650" s="36" t="str">
        <f t="shared" si="714"/>
        <v>Old Client</v>
      </c>
      <c r="Q2650" s="39" t="str">
        <f t="shared" si="4"/>
        <v>Yes</v>
      </c>
      <c r="R2650" s="40" t="str">
        <f t="shared" si="5"/>
        <v/>
      </c>
    </row>
    <row r="2651" ht="14.25" customHeight="1" spans="1:18">
      <c r="A2651" s="30" t="s">
        <v>2604</v>
      </c>
      <c r="B2651" s="17">
        <v>1755</v>
      </c>
      <c r="C2651" s="17" t="s">
        <v>35</v>
      </c>
      <c r="D2651" s="17" t="s">
        <v>36</v>
      </c>
      <c r="E2651" s="17" t="s">
        <v>78</v>
      </c>
      <c r="F2651" s="31" t="str">
        <f>VLOOKUP(G2651,'Policy Type'!$A:$B,2,FALSE)</f>
        <v>Liability</v>
      </c>
      <c r="G2651" s="17" t="s">
        <v>38</v>
      </c>
      <c r="H2651" s="32">
        <v>45322</v>
      </c>
      <c r="I2651" s="32">
        <v>45412</v>
      </c>
      <c r="J2651" s="34">
        <v>251900</v>
      </c>
      <c r="K2651" s="34">
        <f t="shared" si="712"/>
        <v>45342</v>
      </c>
      <c r="L2651" s="34">
        <f t="shared" si="713"/>
        <v>297242</v>
      </c>
      <c r="M2651" s="17">
        <f t="shared" si="725"/>
        <v>59448.4</v>
      </c>
      <c r="N2651" s="17" t="s">
        <v>39</v>
      </c>
      <c r="O2651" s="35" t="s">
        <v>49</v>
      </c>
      <c r="P2651" s="36" t="str">
        <f t="shared" si="714"/>
        <v>Old Client</v>
      </c>
      <c r="Q2651" s="39" t="str">
        <f t="shared" si="4"/>
        <v>Yes</v>
      </c>
      <c r="R2651" s="40" t="str">
        <f t="shared" si="5"/>
        <v/>
      </c>
    </row>
    <row r="2652" ht="14.25" customHeight="1" spans="1:18">
      <c r="A2652" s="30" t="s">
        <v>2605</v>
      </c>
      <c r="B2652" s="17">
        <v>1755</v>
      </c>
      <c r="C2652" s="17" t="s">
        <v>46</v>
      </c>
      <c r="D2652" s="17" t="s">
        <v>47</v>
      </c>
      <c r="E2652" s="17" t="s">
        <v>78</v>
      </c>
      <c r="F2652" s="31" t="str">
        <f>VLOOKUP(G2652,'Policy Type'!$A:$B,2,FALSE)</f>
        <v>Liability</v>
      </c>
      <c r="G2652" s="17" t="s">
        <v>536</v>
      </c>
      <c r="H2652" s="32">
        <v>45324</v>
      </c>
      <c r="I2652" s="32">
        <v>45454</v>
      </c>
      <c r="J2652" s="34">
        <v>744400</v>
      </c>
      <c r="K2652" s="34">
        <f t="shared" si="712"/>
        <v>133992</v>
      </c>
      <c r="L2652" s="34">
        <f t="shared" si="713"/>
        <v>878392</v>
      </c>
      <c r="M2652" s="17">
        <f>L2652*0.05</f>
        <v>43919.6</v>
      </c>
      <c r="N2652" s="17" t="s">
        <v>39</v>
      </c>
      <c r="O2652" s="35" t="s">
        <v>49</v>
      </c>
      <c r="P2652" s="36" t="str">
        <f t="shared" si="714"/>
        <v>Old Client</v>
      </c>
      <c r="Q2652" s="39" t="str">
        <f t="shared" si="4"/>
        <v>Yes</v>
      </c>
      <c r="R2652" s="40" t="str">
        <f t="shared" si="5"/>
        <v/>
      </c>
    </row>
    <row r="2653" ht="14.25" customHeight="1" spans="1:18">
      <c r="A2653" s="30" t="s">
        <v>2606</v>
      </c>
      <c r="B2653" s="17">
        <v>1784</v>
      </c>
      <c r="C2653" s="17" t="s">
        <v>57</v>
      </c>
      <c r="D2653" s="17" t="s">
        <v>36</v>
      </c>
      <c r="E2653" s="17" t="s">
        <v>78</v>
      </c>
      <c r="F2653" s="31" t="str">
        <f>VLOOKUP(G2653,'Policy Type'!$A:$B,2,FALSE)</f>
        <v>Liability</v>
      </c>
      <c r="G2653" s="17" t="s">
        <v>38</v>
      </c>
      <c r="H2653" s="32">
        <v>45327</v>
      </c>
      <c r="I2653" s="32">
        <v>45600</v>
      </c>
      <c r="J2653" s="34">
        <v>210400</v>
      </c>
      <c r="K2653" s="34">
        <f t="shared" si="712"/>
        <v>37872</v>
      </c>
      <c r="L2653" s="34">
        <f t="shared" si="713"/>
        <v>248272</v>
      </c>
      <c r="M2653" s="17">
        <f>L2653*0.2</f>
        <v>49654.4</v>
      </c>
      <c r="N2653" s="17" t="s">
        <v>39</v>
      </c>
      <c r="O2653" s="35" t="s">
        <v>49</v>
      </c>
      <c r="P2653" s="36" t="str">
        <f t="shared" si="714"/>
        <v>New Client</v>
      </c>
      <c r="Q2653" s="39" t="str">
        <f t="shared" si="4"/>
        <v>Yes</v>
      </c>
      <c r="R2653" s="40" t="str">
        <f t="shared" si="5"/>
        <v/>
      </c>
    </row>
    <row r="2654" ht="14.25" customHeight="1" spans="1:18">
      <c r="A2654" s="30" t="s">
        <v>2607</v>
      </c>
      <c r="B2654" s="17">
        <v>1778</v>
      </c>
      <c r="C2654" s="17" t="s">
        <v>46</v>
      </c>
      <c r="D2654" s="17" t="s">
        <v>88</v>
      </c>
      <c r="E2654" s="17" t="s">
        <v>780</v>
      </c>
      <c r="F2654" s="31" t="str">
        <f>VLOOKUP(G2654,'Policy Type'!$A:$B,2,FALSE)</f>
        <v>Others</v>
      </c>
      <c r="G2654" s="17" t="s">
        <v>487</v>
      </c>
      <c r="H2654" s="32">
        <v>45322</v>
      </c>
      <c r="I2654" s="32">
        <v>48974</v>
      </c>
      <c r="J2654" s="34">
        <v>338100</v>
      </c>
      <c r="K2654" s="34">
        <f t="shared" si="712"/>
        <v>60858</v>
      </c>
      <c r="L2654" s="34">
        <f t="shared" si="713"/>
        <v>398958</v>
      </c>
      <c r="M2654" s="17">
        <f t="shared" ref="M2654:M2655" si="726">L2654*0.05</f>
        <v>19947.9</v>
      </c>
      <c r="N2654" s="17" t="s">
        <v>52</v>
      </c>
      <c r="O2654" s="35" t="s">
        <v>49</v>
      </c>
      <c r="P2654" s="36" t="str">
        <f t="shared" si="714"/>
        <v>Old Client</v>
      </c>
      <c r="Q2654" s="39" t="str">
        <f t="shared" si="4"/>
        <v>Yes</v>
      </c>
      <c r="R2654" s="40" t="str">
        <f t="shared" si="5"/>
        <v>Cross-Sold</v>
      </c>
    </row>
    <row r="2655" ht="14.25" customHeight="1" spans="1:18">
      <c r="A2655" s="30" t="s">
        <v>2608</v>
      </c>
      <c r="B2655" s="17">
        <v>1778</v>
      </c>
      <c r="C2655" s="17" t="s">
        <v>46</v>
      </c>
      <c r="D2655" s="17" t="s">
        <v>66</v>
      </c>
      <c r="E2655" s="17" t="s">
        <v>780</v>
      </c>
      <c r="F2655" s="31" t="str">
        <f>VLOOKUP(G2655,'Policy Type'!$A:$B,2,FALSE)</f>
        <v>Others</v>
      </c>
      <c r="G2655" s="17" t="s">
        <v>487</v>
      </c>
      <c r="H2655" s="32">
        <v>45322</v>
      </c>
      <c r="I2655" s="32">
        <v>47148</v>
      </c>
      <c r="J2655" s="34">
        <v>283300</v>
      </c>
      <c r="K2655" s="34">
        <f t="shared" si="712"/>
        <v>50994</v>
      </c>
      <c r="L2655" s="34">
        <f t="shared" si="713"/>
        <v>334294</v>
      </c>
      <c r="M2655" s="17">
        <f t="shared" si="726"/>
        <v>16714.7</v>
      </c>
      <c r="N2655" s="17" t="s">
        <v>52</v>
      </c>
      <c r="O2655" s="35" t="s">
        <v>49</v>
      </c>
      <c r="P2655" s="36" t="str">
        <f t="shared" si="714"/>
        <v>Old Client</v>
      </c>
      <c r="Q2655" s="39" t="str">
        <f t="shared" si="4"/>
        <v>Yes</v>
      </c>
      <c r="R2655" s="40" t="str">
        <f t="shared" si="5"/>
        <v>Cross-Sold</v>
      </c>
    </row>
    <row r="2656" ht="14.25" customHeight="1" spans="1:18">
      <c r="A2656" s="30" t="s">
        <v>2609</v>
      </c>
      <c r="B2656" s="17">
        <v>1785</v>
      </c>
      <c r="C2656" s="17" t="s">
        <v>42</v>
      </c>
      <c r="D2656" s="17" t="s">
        <v>36</v>
      </c>
      <c r="E2656" s="17" t="s">
        <v>780</v>
      </c>
      <c r="F2656" s="31" t="str">
        <f>VLOOKUP(G2656,'Policy Type'!$A:$B,2,FALSE)</f>
        <v>Others</v>
      </c>
      <c r="G2656" s="17" t="s">
        <v>487</v>
      </c>
      <c r="H2656" s="32">
        <v>45322</v>
      </c>
      <c r="I2656" s="32">
        <v>48974</v>
      </c>
      <c r="J2656" s="34">
        <v>258100</v>
      </c>
      <c r="K2656" s="34">
        <f t="shared" si="712"/>
        <v>46458</v>
      </c>
      <c r="L2656" s="34">
        <f t="shared" si="713"/>
        <v>304558</v>
      </c>
      <c r="M2656" s="17">
        <f t="shared" ref="M2656:M2658" si="727">L2656*0.15</f>
        <v>45683.7</v>
      </c>
      <c r="N2656" s="17" t="s">
        <v>52</v>
      </c>
      <c r="O2656" s="35" t="s">
        <v>49</v>
      </c>
      <c r="P2656" s="36" t="str">
        <f t="shared" si="714"/>
        <v>New Client</v>
      </c>
      <c r="Q2656" s="39" t="str">
        <f t="shared" si="4"/>
        <v>No</v>
      </c>
      <c r="R2656" s="40" t="str">
        <f t="shared" si="5"/>
        <v/>
      </c>
    </row>
    <row r="2657" ht="14.25" customHeight="1" spans="1:18">
      <c r="A2657" s="30" t="s">
        <v>2610</v>
      </c>
      <c r="B2657" s="17">
        <v>1786</v>
      </c>
      <c r="C2657" s="17" t="s">
        <v>35</v>
      </c>
      <c r="D2657" s="17" t="s">
        <v>36</v>
      </c>
      <c r="E2657" s="17" t="s">
        <v>780</v>
      </c>
      <c r="F2657" s="31" t="str">
        <f>VLOOKUP(G2657,'Policy Type'!$A:$B,2,FALSE)</f>
        <v>Others</v>
      </c>
      <c r="G2657" s="17" t="s">
        <v>487</v>
      </c>
      <c r="H2657" s="32">
        <v>45322</v>
      </c>
      <c r="I2657" s="32">
        <v>48974</v>
      </c>
      <c r="J2657" s="34">
        <v>325700</v>
      </c>
      <c r="K2657" s="34">
        <f t="shared" si="712"/>
        <v>58626</v>
      </c>
      <c r="L2657" s="34">
        <f t="shared" si="713"/>
        <v>384326</v>
      </c>
      <c r="M2657" s="17">
        <f t="shared" si="727"/>
        <v>57648.9</v>
      </c>
      <c r="N2657" s="17" t="s">
        <v>52</v>
      </c>
      <c r="O2657" s="35" t="s">
        <v>49</v>
      </c>
      <c r="P2657" s="36" t="str">
        <f t="shared" si="714"/>
        <v>New Client</v>
      </c>
      <c r="Q2657" s="39" t="str">
        <f t="shared" si="4"/>
        <v>No</v>
      </c>
      <c r="R2657" s="40" t="str">
        <f t="shared" si="5"/>
        <v/>
      </c>
    </row>
    <row r="2658" ht="14.25" customHeight="1" spans="1:18">
      <c r="A2658" s="30" t="s">
        <v>2611</v>
      </c>
      <c r="B2658" s="17">
        <v>1787</v>
      </c>
      <c r="C2658" s="17" t="s">
        <v>35</v>
      </c>
      <c r="D2658" s="17" t="s">
        <v>36</v>
      </c>
      <c r="E2658" s="17" t="s">
        <v>780</v>
      </c>
      <c r="F2658" s="31" t="str">
        <f>VLOOKUP(G2658,'Policy Type'!$A:$B,2,FALSE)</f>
        <v>Others</v>
      </c>
      <c r="G2658" s="17" t="s">
        <v>487</v>
      </c>
      <c r="H2658" s="32">
        <v>45322</v>
      </c>
      <c r="I2658" s="32">
        <v>48974</v>
      </c>
      <c r="J2658" s="34">
        <v>264000</v>
      </c>
      <c r="K2658" s="34">
        <f t="shared" si="712"/>
        <v>47520</v>
      </c>
      <c r="L2658" s="34">
        <f t="shared" si="713"/>
        <v>311520</v>
      </c>
      <c r="M2658" s="17">
        <f t="shared" si="727"/>
        <v>46728</v>
      </c>
      <c r="N2658" s="17" t="s">
        <v>52</v>
      </c>
      <c r="O2658" s="35" t="s">
        <v>49</v>
      </c>
      <c r="P2658" s="36" t="str">
        <f t="shared" si="714"/>
        <v>New Client</v>
      </c>
      <c r="Q2658" s="39" t="str">
        <f t="shared" si="4"/>
        <v>No</v>
      </c>
      <c r="R2658" s="40" t="str">
        <f t="shared" si="5"/>
        <v/>
      </c>
    </row>
    <row r="2659" ht="14.25" customHeight="1" spans="1:18">
      <c r="A2659" s="30" t="s">
        <v>2612</v>
      </c>
      <c r="B2659" s="17">
        <v>1788</v>
      </c>
      <c r="C2659" s="17" t="s">
        <v>46</v>
      </c>
      <c r="D2659" s="17" t="s">
        <v>66</v>
      </c>
      <c r="E2659" s="17" t="s">
        <v>780</v>
      </c>
      <c r="F2659" s="31" t="str">
        <f>VLOOKUP(G2659,'Policy Type'!$A:$B,2,FALSE)</f>
        <v>Others</v>
      </c>
      <c r="G2659" s="17" t="s">
        <v>487</v>
      </c>
      <c r="H2659" s="32">
        <v>45303</v>
      </c>
      <c r="I2659" s="32">
        <v>48955</v>
      </c>
      <c r="J2659" s="34">
        <v>246400</v>
      </c>
      <c r="K2659" s="34">
        <f t="shared" si="712"/>
        <v>44352</v>
      </c>
      <c r="L2659" s="34">
        <f t="shared" si="713"/>
        <v>290752</v>
      </c>
      <c r="M2659" s="17">
        <f t="shared" ref="M2659:M2660" si="728">L2659*0.05</f>
        <v>14537.6</v>
      </c>
      <c r="N2659" s="17" t="s">
        <v>52</v>
      </c>
      <c r="O2659" s="35" t="s">
        <v>49</v>
      </c>
      <c r="P2659" s="36" t="str">
        <f t="shared" si="714"/>
        <v>New Client</v>
      </c>
      <c r="Q2659" s="39" t="str">
        <f t="shared" si="4"/>
        <v>No</v>
      </c>
      <c r="R2659" s="40" t="str">
        <f t="shared" si="5"/>
        <v/>
      </c>
    </row>
    <row r="2660" ht="14.25" customHeight="1" spans="1:18">
      <c r="A2660" s="30" t="s">
        <v>2613</v>
      </c>
      <c r="B2660" s="17">
        <v>1789</v>
      </c>
      <c r="C2660" s="17" t="s">
        <v>46</v>
      </c>
      <c r="D2660" s="17" t="s">
        <v>88</v>
      </c>
      <c r="E2660" s="17" t="s">
        <v>780</v>
      </c>
      <c r="F2660" s="31" t="str">
        <f>VLOOKUP(G2660,'Policy Type'!$A:$B,2,FALSE)</f>
        <v>Others</v>
      </c>
      <c r="G2660" s="17" t="s">
        <v>487</v>
      </c>
      <c r="H2660" s="32">
        <v>45303</v>
      </c>
      <c r="I2660" s="32">
        <v>48955</v>
      </c>
      <c r="J2660" s="34">
        <v>913000</v>
      </c>
      <c r="K2660" s="34">
        <f t="shared" si="712"/>
        <v>164340</v>
      </c>
      <c r="L2660" s="34">
        <f t="shared" si="713"/>
        <v>1077340</v>
      </c>
      <c r="M2660" s="17">
        <f t="shared" si="728"/>
        <v>53867</v>
      </c>
      <c r="N2660" s="17" t="s">
        <v>52</v>
      </c>
      <c r="O2660" s="35" t="s">
        <v>49</v>
      </c>
      <c r="P2660" s="36" t="str">
        <f t="shared" si="714"/>
        <v>New Client</v>
      </c>
      <c r="Q2660" s="39" t="str">
        <f t="shared" si="4"/>
        <v>No</v>
      </c>
      <c r="R2660" s="40" t="str">
        <f t="shared" si="5"/>
        <v/>
      </c>
    </row>
    <row r="2661" ht="14.25" customHeight="1" spans="1:18">
      <c r="A2661" s="30" t="s">
        <v>2614</v>
      </c>
      <c r="B2661" s="17">
        <v>1757</v>
      </c>
      <c r="C2661" s="17" t="s">
        <v>57</v>
      </c>
      <c r="D2661" s="17" t="s">
        <v>36</v>
      </c>
      <c r="E2661" s="17" t="s">
        <v>84</v>
      </c>
      <c r="F2661" s="31" t="str">
        <f>VLOOKUP(G2661,'Policy Type'!$A:$B,2,FALSE)</f>
        <v>Liability</v>
      </c>
      <c r="G2661" s="17" t="s">
        <v>2615</v>
      </c>
      <c r="H2661" s="32">
        <v>45322</v>
      </c>
      <c r="I2661" s="32">
        <v>45687</v>
      </c>
      <c r="J2661" s="34">
        <v>80240000</v>
      </c>
      <c r="K2661" s="34">
        <f t="shared" si="712"/>
        <v>14443200</v>
      </c>
      <c r="L2661" s="34">
        <f t="shared" si="713"/>
        <v>94683200</v>
      </c>
      <c r="M2661" s="17">
        <f>L2661*0.2</f>
        <v>18936640</v>
      </c>
      <c r="N2661" s="17" t="s">
        <v>39</v>
      </c>
      <c r="O2661" s="35" t="s">
        <v>49</v>
      </c>
      <c r="P2661" s="36" t="str">
        <f t="shared" si="714"/>
        <v>New Client</v>
      </c>
      <c r="Q2661" s="39" t="str">
        <f t="shared" si="4"/>
        <v>Yes</v>
      </c>
      <c r="R2661" s="40" t="str">
        <f t="shared" si="5"/>
        <v/>
      </c>
    </row>
    <row r="2662" ht="14.25" customHeight="1" spans="1:18">
      <c r="A2662" s="30"/>
      <c r="B2662" s="17"/>
      <c r="C2662" s="17"/>
      <c r="D2662" s="17"/>
      <c r="E2662" s="17"/>
      <c r="F2662" s="31"/>
      <c r="G2662" s="17"/>
      <c r="H2662" s="32"/>
      <c r="I2662" s="32"/>
      <c r="J2662" s="34"/>
      <c r="K2662" s="34"/>
      <c r="L2662" s="17"/>
      <c r="M2662" s="17"/>
      <c r="N2662" s="17" t="s">
        <v>39</v>
      </c>
      <c r="O2662" s="35" t="s">
        <v>277</v>
      </c>
      <c r="P2662" s="36"/>
      <c r="Q2662" s="39" t="str">
        <f t="shared" si="4"/>
        <v>No</v>
      </c>
      <c r="R2662" s="40" t="str">
        <f t="shared" si="5"/>
        <v/>
      </c>
    </row>
    <row r="2663" ht="14.25" customHeight="1" spans="1:18">
      <c r="A2663" s="30" t="s">
        <v>2616</v>
      </c>
      <c r="B2663" s="17">
        <v>448</v>
      </c>
      <c r="C2663" s="17" t="s">
        <v>42</v>
      </c>
      <c r="D2663" s="17" t="s">
        <v>36</v>
      </c>
      <c r="E2663" s="17" t="s">
        <v>43</v>
      </c>
      <c r="F2663" s="31" t="str">
        <f>VLOOKUP(G2663,'Policy Type'!$A:$B,2,FALSE)</f>
        <v>P&amp;C</v>
      </c>
      <c r="G2663" s="17" t="s">
        <v>55</v>
      </c>
      <c r="H2663" s="32">
        <v>45321</v>
      </c>
      <c r="I2663" s="32">
        <v>45686</v>
      </c>
      <c r="J2663" s="34">
        <v>455500</v>
      </c>
      <c r="K2663" s="34">
        <f t="shared" ref="K2663:K2771" si="729">J2663*0.18</f>
        <v>81990</v>
      </c>
      <c r="L2663" s="34">
        <f t="shared" ref="L2663:L2771" si="730">J2663+K2663</f>
        <v>537490</v>
      </c>
      <c r="M2663" s="17">
        <f t="shared" ref="M2663:M2665" si="731">L2663*0.2</f>
        <v>107498</v>
      </c>
      <c r="N2663" s="17" t="s">
        <v>52</v>
      </c>
      <c r="O2663" s="35" t="s">
        <v>49</v>
      </c>
      <c r="P2663" s="36" t="str">
        <f t="shared" ref="P2663:P2771" si="732">IF(COUNTIF(B:B,B2663)=1,"New Client","Old Client")</f>
        <v>Old Client</v>
      </c>
      <c r="Q2663" s="39" t="str">
        <f t="shared" si="4"/>
        <v>Yes</v>
      </c>
      <c r="R2663" s="40" t="str">
        <f t="shared" si="5"/>
        <v>Cross-Sold</v>
      </c>
    </row>
    <row r="2664" ht="14.25" customHeight="1" spans="1:18">
      <c r="A2664" s="30" t="s">
        <v>2617</v>
      </c>
      <c r="B2664" s="17">
        <v>76</v>
      </c>
      <c r="C2664" s="17" t="s">
        <v>42</v>
      </c>
      <c r="D2664" s="17" t="s">
        <v>36</v>
      </c>
      <c r="E2664" s="17" t="s">
        <v>78</v>
      </c>
      <c r="F2664" s="31" t="str">
        <f>VLOOKUP(G2664,'Policy Type'!$A:$B,2,FALSE)</f>
        <v>Liability</v>
      </c>
      <c r="G2664" s="17" t="s">
        <v>58</v>
      </c>
      <c r="H2664" s="32">
        <v>45321</v>
      </c>
      <c r="I2664" s="32">
        <v>45686</v>
      </c>
      <c r="J2664" s="34">
        <v>10620000</v>
      </c>
      <c r="K2664" s="34">
        <f t="shared" si="729"/>
        <v>1911600</v>
      </c>
      <c r="L2664" s="34">
        <f t="shared" si="730"/>
        <v>12531600</v>
      </c>
      <c r="M2664" s="17">
        <f t="shared" si="731"/>
        <v>2506320</v>
      </c>
      <c r="N2664" s="17" t="s">
        <v>39</v>
      </c>
      <c r="O2664" s="35" t="s">
        <v>40</v>
      </c>
      <c r="P2664" s="36" t="str">
        <f t="shared" si="732"/>
        <v>Old Client</v>
      </c>
      <c r="Q2664" s="39" t="str">
        <f t="shared" si="4"/>
        <v>Yes</v>
      </c>
      <c r="R2664" s="40" t="str">
        <f t="shared" si="5"/>
        <v/>
      </c>
    </row>
    <row r="2665" ht="14.25" customHeight="1" spans="1:18">
      <c r="A2665" s="30" t="s">
        <v>2618</v>
      </c>
      <c r="B2665" s="17">
        <v>1791</v>
      </c>
      <c r="C2665" s="17" t="s">
        <v>42</v>
      </c>
      <c r="D2665" s="17" t="s">
        <v>36</v>
      </c>
      <c r="E2665" s="17" t="s">
        <v>84</v>
      </c>
      <c r="F2665" s="31" t="str">
        <f>VLOOKUP(G2665,'Policy Type'!$A:$B,2,FALSE)</f>
        <v>Liability</v>
      </c>
      <c r="G2665" s="17" t="s">
        <v>121</v>
      </c>
      <c r="H2665" s="32">
        <v>45322</v>
      </c>
      <c r="I2665" s="32">
        <v>45687</v>
      </c>
      <c r="J2665" s="34">
        <v>9558000</v>
      </c>
      <c r="K2665" s="34">
        <f t="shared" si="729"/>
        <v>1720440</v>
      </c>
      <c r="L2665" s="34">
        <f t="shared" si="730"/>
        <v>11278440</v>
      </c>
      <c r="M2665" s="17">
        <f t="shared" si="731"/>
        <v>2255688</v>
      </c>
      <c r="N2665" s="17" t="s">
        <v>39</v>
      </c>
      <c r="O2665" s="35" t="s">
        <v>40</v>
      </c>
      <c r="P2665" s="36" t="str">
        <f t="shared" si="732"/>
        <v>New Client</v>
      </c>
      <c r="Q2665" s="39" t="str">
        <f t="shared" si="4"/>
        <v>Yes</v>
      </c>
      <c r="R2665" s="40" t="str">
        <f t="shared" si="5"/>
        <v/>
      </c>
    </row>
    <row r="2666" ht="14.25" customHeight="1" spans="1:18">
      <c r="A2666" s="30" t="s">
        <v>2619</v>
      </c>
      <c r="B2666" s="17">
        <v>1792</v>
      </c>
      <c r="C2666" s="17" t="s">
        <v>35</v>
      </c>
      <c r="D2666" s="17" t="s">
        <v>36</v>
      </c>
      <c r="E2666" s="17" t="s">
        <v>37</v>
      </c>
      <c r="F2666" s="31" t="str">
        <f>VLOOKUP(G2666,'Policy Type'!$A:$B,2,FALSE)</f>
        <v>Others</v>
      </c>
      <c r="G2666" s="17" t="s">
        <v>156</v>
      </c>
      <c r="H2666" s="32">
        <v>45350</v>
      </c>
      <c r="I2666" s="32">
        <v>45715</v>
      </c>
      <c r="J2666" s="34">
        <v>185900</v>
      </c>
      <c r="K2666" s="34">
        <f t="shared" si="729"/>
        <v>33462</v>
      </c>
      <c r="L2666" s="34">
        <f t="shared" si="730"/>
        <v>219362</v>
      </c>
      <c r="M2666" s="17">
        <f t="shared" ref="M2666:M2668" si="733">L2666*0.15</f>
        <v>32904.3</v>
      </c>
      <c r="N2666" s="17" t="s">
        <v>52</v>
      </c>
      <c r="O2666" s="35" t="s">
        <v>53</v>
      </c>
      <c r="P2666" s="36" t="str">
        <f t="shared" si="732"/>
        <v>Old Client</v>
      </c>
      <c r="Q2666" s="39" t="str">
        <f t="shared" si="4"/>
        <v>Yes</v>
      </c>
      <c r="R2666" s="40" t="str">
        <f t="shared" si="5"/>
        <v>Cross-Sold</v>
      </c>
    </row>
    <row r="2667" ht="14.25" customHeight="1" spans="1:18">
      <c r="A2667" s="30" t="s">
        <v>2620</v>
      </c>
      <c r="B2667" s="17">
        <v>1793</v>
      </c>
      <c r="C2667" s="17" t="s">
        <v>57</v>
      </c>
      <c r="D2667" s="17" t="s">
        <v>36</v>
      </c>
      <c r="E2667" s="17" t="s">
        <v>60</v>
      </c>
      <c r="F2667" s="31" t="str">
        <f>VLOOKUP(G2667,'Policy Type'!$A:$B,2,FALSE)</f>
        <v>Others</v>
      </c>
      <c r="G2667" s="17" t="s">
        <v>170</v>
      </c>
      <c r="H2667" s="32">
        <v>45352</v>
      </c>
      <c r="I2667" s="32">
        <v>45716</v>
      </c>
      <c r="J2667" s="34">
        <v>2765000</v>
      </c>
      <c r="K2667" s="34">
        <f t="shared" si="729"/>
        <v>497700</v>
      </c>
      <c r="L2667" s="34">
        <f t="shared" si="730"/>
        <v>3262700</v>
      </c>
      <c r="M2667" s="17">
        <f t="shared" si="733"/>
        <v>489405</v>
      </c>
      <c r="N2667" s="17" t="s">
        <v>52</v>
      </c>
      <c r="O2667" s="35" t="s">
        <v>53</v>
      </c>
      <c r="P2667" s="36" t="str">
        <f t="shared" si="732"/>
        <v>New Client</v>
      </c>
      <c r="Q2667" s="39" t="str">
        <f t="shared" si="4"/>
        <v>No</v>
      </c>
      <c r="R2667" s="40" t="str">
        <f t="shared" si="5"/>
        <v/>
      </c>
    </row>
    <row r="2668" ht="14.25" customHeight="1" spans="1:18">
      <c r="A2668" s="30" t="s">
        <v>2621</v>
      </c>
      <c r="B2668" s="17">
        <v>1539</v>
      </c>
      <c r="C2668" s="17" t="s">
        <v>35</v>
      </c>
      <c r="D2668" s="17" t="s">
        <v>36</v>
      </c>
      <c r="E2668" s="17" t="s">
        <v>60</v>
      </c>
      <c r="F2668" s="31" t="str">
        <f>VLOOKUP(G2668,'Policy Type'!$A:$B,2,FALSE)</f>
        <v>Others</v>
      </c>
      <c r="G2668" s="17" t="s">
        <v>170</v>
      </c>
      <c r="H2668" s="32">
        <v>45329</v>
      </c>
      <c r="I2668" s="32">
        <v>45694</v>
      </c>
      <c r="J2668" s="34">
        <v>1042600</v>
      </c>
      <c r="K2668" s="34">
        <f t="shared" si="729"/>
        <v>187668</v>
      </c>
      <c r="L2668" s="34">
        <f t="shared" si="730"/>
        <v>1230268</v>
      </c>
      <c r="M2668" s="17">
        <f t="shared" si="733"/>
        <v>184540.2</v>
      </c>
      <c r="N2668" s="17" t="s">
        <v>52</v>
      </c>
      <c r="O2668" s="35" t="s">
        <v>53</v>
      </c>
      <c r="P2668" s="36" t="str">
        <f t="shared" si="732"/>
        <v>Old Client</v>
      </c>
      <c r="Q2668" s="39" t="str">
        <f t="shared" si="4"/>
        <v>Yes</v>
      </c>
      <c r="R2668" s="40" t="str">
        <f t="shared" si="5"/>
        <v>Cross-Sold</v>
      </c>
    </row>
    <row r="2669" ht="14.25" customHeight="1" spans="1:18">
      <c r="A2669" s="30" t="s">
        <v>2622</v>
      </c>
      <c r="B2669" s="17">
        <v>1794</v>
      </c>
      <c r="C2669" s="17" t="s">
        <v>42</v>
      </c>
      <c r="D2669" s="17" t="s">
        <v>36</v>
      </c>
      <c r="E2669" s="17" t="s">
        <v>43</v>
      </c>
      <c r="F2669" s="31" t="str">
        <f>VLOOKUP(G2669,'Policy Type'!$A:$B,2,FALSE)</f>
        <v>P&amp;C</v>
      </c>
      <c r="G2669" s="17" t="s">
        <v>55</v>
      </c>
      <c r="H2669" s="32">
        <v>45328</v>
      </c>
      <c r="I2669" s="32">
        <v>45693</v>
      </c>
      <c r="J2669" s="34">
        <v>103900</v>
      </c>
      <c r="K2669" s="34">
        <f t="shared" si="729"/>
        <v>18702</v>
      </c>
      <c r="L2669" s="34">
        <f t="shared" si="730"/>
        <v>122602</v>
      </c>
      <c r="M2669" s="17">
        <f>L2669*0.2</f>
        <v>24520.4</v>
      </c>
      <c r="N2669" s="17" t="s">
        <v>52</v>
      </c>
      <c r="O2669" s="35" t="s">
        <v>53</v>
      </c>
      <c r="P2669" s="36" t="str">
        <f t="shared" si="732"/>
        <v>Old Client</v>
      </c>
      <c r="Q2669" s="39" t="str">
        <f t="shared" si="4"/>
        <v>No</v>
      </c>
      <c r="R2669" s="40" t="str">
        <f t="shared" si="5"/>
        <v/>
      </c>
    </row>
    <row r="2670" ht="14.25" customHeight="1" spans="1:18">
      <c r="A2670" s="30" t="s">
        <v>2623</v>
      </c>
      <c r="B2670" s="17">
        <v>1796</v>
      </c>
      <c r="C2670" s="17" t="s">
        <v>46</v>
      </c>
      <c r="D2670" s="17" t="s">
        <v>47</v>
      </c>
      <c r="E2670" s="17" t="s">
        <v>43</v>
      </c>
      <c r="F2670" s="31" t="str">
        <f>VLOOKUP(G2670,'Policy Type'!$A:$B,2,FALSE)</f>
        <v>P&amp;C</v>
      </c>
      <c r="G2670" s="17" t="s">
        <v>55</v>
      </c>
      <c r="H2670" s="32">
        <v>45325</v>
      </c>
      <c r="I2670" s="32">
        <v>45690</v>
      </c>
      <c r="J2670" s="34">
        <v>135900</v>
      </c>
      <c r="K2670" s="34">
        <f t="shared" si="729"/>
        <v>24462</v>
      </c>
      <c r="L2670" s="34">
        <f t="shared" si="730"/>
        <v>160362</v>
      </c>
      <c r="M2670" s="17">
        <f t="shared" ref="M2670:M2671" si="734">L2670*0.05</f>
        <v>8018.1</v>
      </c>
      <c r="N2670" s="17" t="s">
        <v>52</v>
      </c>
      <c r="O2670" s="35" t="s">
        <v>53</v>
      </c>
      <c r="P2670" s="36" t="str">
        <f t="shared" si="732"/>
        <v>New Client</v>
      </c>
      <c r="Q2670" s="39" t="str">
        <f t="shared" si="4"/>
        <v>No</v>
      </c>
      <c r="R2670" s="40" t="str">
        <f t="shared" si="5"/>
        <v/>
      </c>
    </row>
    <row r="2671" ht="14.25" customHeight="1" spans="1:18">
      <c r="A2671" s="30" t="s">
        <v>2624</v>
      </c>
      <c r="B2671" s="17">
        <v>1455</v>
      </c>
      <c r="C2671" s="17" t="s">
        <v>46</v>
      </c>
      <c r="D2671" s="17" t="s">
        <v>88</v>
      </c>
      <c r="E2671" s="17" t="s">
        <v>37</v>
      </c>
      <c r="F2671" s="31" t="str">
        <f>VLOOKUP(G2671,'Policy Type'!$A:$B,2,FALSE)</f>
        <v>Others</v>
      </c>
      <c r="G2671" s="17" t="s">
        <v>154</v>
      </c>
      <c r="H2671" s="32">
        <v>45327</v>
      </c>
      <c r="I2671" s="32">
        <v>45692</v>
      </c>
      <c r="J2671" s="34">
        <v>1112200</v>
      </c>
      <c r="K2671" s="34">
        <f t="shared" si="729"/>
        <v>200196</v>
      </c>
      <c r="L2671" s="34">
        <f t="shared" si="730"/>
        <v>1312396</v>
      </c>
      <c r="M2671" s="17">
        <f t="shared" si="734"/>
        <v>65619.8</v>
      </c>
      <c r="N2671" s="17" t="s">
        <v>52</v>
      </c>
      <c r="O2671" s="35" t="s">
        <v>53</v>
      </c>
      <c r="P2671" s="36" t="str">
        <f t="shared" si="732"/>
        <v>Old Client</v>
      </c>
      <c r="Q2671" s="39" t="str">
        <f t="shared" si="4"/>
        <v>No</v>
      </c>
      <c r="R2671" s="40" t="str">
        <f t="shared" si="5"/>
        <v/>
      </c>
    </row>
    <row r="2672" ht="14.25" customHeight="1" spans="1:18">
      <c r="A2672" s="30" t="s">
        <v>2625</v>
      </c>
      <c r="B2672" s="17">
        <v>1797</v>
      </c>
      <c r="C2672" s="17" t="s">
        <v>57</v>
      </c>
      <c r="D2672" s="17" t="s">
        <v>36</v>
      </c>
      <c r="E2672" s="17" t="s">
        <v>37</v>
      </c>
      <c r="F2672" s="31" t="str">
        <f>VLOOKUP(G2672,'Policy Type'!$A:$B,2,FALSE)</f>
        <v>P&amp;C</v>
      </c>
      <c r="G2672" s="17" t="s">
        <v>68</v>
      </c>
      <c r="H2672" s="32">
        <v>45330</v>
      </c>
      <c r="I2672" s="32">
        <v>45695</v>
      </c>
      <c r="J2672" s="34">
        <v>1111900</v>
      </c>
      <c r="K2672" s="34">
        <f t="shared" si="729"/>
        <v>200142</v>
      </c>
      <c r="L2672" s="34">
        <f t="shared" si="730"/>
        <v>1312042</v>
      </c>
      <c r="M2672" s="17">
        <f t="shared" ref="M2672:M2673" si="735">L2672*0.2</f>
        <v>262408.4</v>
      </c>
      <c r="N2672" s="17" t="s">
        <v>52</v>
      </c>
      <c r="O2672" s="35" t="s">
        <v>53</v>
      </c>
      <c r="P2672" s="36" t="str">
        <f t="shared" si="732"/>
        <v>New Client</v>
      </c>
      <c r="Q2672" s="39" t="str">
        <f t="shared" si="4"/>
        <v>No</v>
      </c>
      <c r="R2672" s="40" t="str">
        <f t="shared" si="5"/>
        <v/>
      </c>
    </row>
    <row r="2673" ht="14.25" customHeight="1" spans="1:18">
      <c r="A2673" s="30" t="s">
        <v>2626</v>
      </c>
      <c r="B2673" s="17">
        <v>767</v>
      </c>
      <c r="C2673" s="17" t="s">
        <v>42</v>
      </c>
      <c r="D2673" s="17" t="s">
        <v>36</v>
      </c>
      <c r="E2673" s="17" t="s">
        <v>37</v>
      </c>
      <c r="F2673" s="31" t="str">
        <f>VLOOKUP(G2673,'Policy Type'!$A:$B,2,FALSE)</f>
        <v>Liability</v>
      </c>
      <c r="G2673" s="17" t="s">
        <v>38</v>
      </c>
      <c r="H2673" s="32">
        <v>45323</v>
      </c>
      <c r="I2673" s="32">
        <v>45351</v>
      </c>
      <c r="J2673" s="34">
        <v>52100</v>
      </c>
      <c r="K2673" s="34">
        <f t="shared" si="729"/>
        <v>9378</v>
      </c>
      <c r="L2673" s="34">
        <f t="shared" si="730"/>
        <v>61478</v>
      </c>
      <c r="M2673" s="17">
        <f t="shared" si="735"/>
        <v>12295.6</v>
      </c>
      <c r="N2673" s="17" t="s">
        <v>39</v>
      </c>
      <c r="O2673" s="35" t="s">
        <v>49</v>
      </c>
      <c r="P2673" s="36" t="str">
        <f t="shared" si="732"/>
        <v>Old Client</v>
      </c>
      <c r="Q2673" s="39" t="str">
        <f t="shared" si="4"/>
        <v>Yes</v>
      </c>
      <c r="R2673" s="40" t="str">
        <f t="shared" si="5"/>
        <v/>
      </c>
    </row>
    <row r="2674" ht="14.25" customHeight="1" spans="1:18">
      <c r="A2674" s="30" t="s">
        <v>2627</v>
      </c>
      <c r="B2674" s="17">
        <v>1798</v>
      </c>
      <c r="C2674" s="17" t="s">
        <v>46</v>
      </c>
      <c r="D2674" s="17" t="s">
        <v>66</v>
      </c>
      <c r="E2674" s="17" t="s">
        <v>37</v>
      </c>
      <c r="F2674" s="31" t="e">
        <f>VLOOKUP(G2674,'Policy Type'!$A:$B,2,FALSE)</f>
        <v>#N/A</v>
      </c>
      <c r="G2674" s="17" t="s">
        <v>2496</v>
      </c>
      <c r="H2674" s="32">
        <v>45336</v>
      </c>
      <c r="I2674" s="32">
        <v>45701</v>
      </c>
      <c r="J2674" s="34">
        <v>191800</v>
      </c>
      <c r="K2674" s="34">
        <f t="shared" si="729"/>
        <v>34524</v>
      </c>
      <c r="L2674" s="34">
        <f t="shared" si="730"/>
        <v>226324</v>
      </c>
      <c r="M2674" s="17">
        <f>L2674*0.05</f>
        <v>11316.2</v>
      </c>
      <c r="N2674" s="17" t="s">
        <v>52</v>
      </c>
      <c r="O2674" s="35" t="s">
        <v>53</v>
      </c>
      <c r="P2674" s="36" t="str">
        <f t="shared" si="732"/>
        <v>New Client</v>
      </c>
      <c r="Q2674" s="39" t="str">
        <f t="shared" si="4"/>
        <v>No</v>
      </c>
      <c r="R2674" s="40" t="e">
        <f t="shared" si="5"/>
        <v>#N/A</v>
      </c>
    </row>
    <row r="2675" ht="14.25" customHeight="1" spans="1:18">
      <c r="A2675" s="30" t="s">
        <v>2628</v>
      </c>
      <c r="B2675" s="17">
        <v>1799</v>
      </c>
      <c r="C2675" s="17" t="s">
        <v>42</v>
      </c>
      <c r="D2675" s="17" t="s">
        <v>36</v>
      </c>
      <c r="E2675" s="17" t="s">
        <v>37</v>
      </c>
      <c r="F2675" s="31" t="str">
        <f>VLOOKUP(G2675,'Policy Type'!$A:$B,2,FALSE)</f>
        <v>Others</v>
      </c>
      <c r="G2675" s="17" t="s">
        <v>256</v>
      </c>
      <c r="H2675" s="32">
        <v>45349</v>
      </c>
      <c r="I2675" s="32">
        <v>45714</v>
      </c>
      <c r="J2675" s="34">
        <v>484600</v>
      </c>
      <c r="K2675" s="34">
        <f t="shared" si="729"/>
        <v>87228</v>
      </c>
      <c r="L2675" s="34">
        <f t="shared" si="730"/>
        <v>571828</v>
      </c>
      <c r="M2675" s="17">
        <f>L2675*0.15</f>
        <v>85774.2</v>
      </c>
      <c r="N2675" s="17" t="s">
        <v>52</v>
      </c>
      <c r="O2675" s="35" t="s">
        <v>53</v>
      </c>
      <c r="P2675" s="36" t="str">
        <f t="shared" si="732"/>
        <v>New Client</v>
      </c>
      <c r="Q2675" s="39" t="str">
        <f t="shared" si="4"/>
        <v>No</v>
      </c>
      <c r="R2675" s="40" t="str">
        <f t="shared" si="5"/>
        <v/>
      </c>
    </row>
    <row r="2676" ht="14.25" customHeight="1" spans="1:18">
      <c r="A2676" s="30" t="s">
        <v>2629</v>
      </c>
      <c r="B2676" s="17">
        <v>1800</v>
      </c>
      <c r="C2676" s="17" t="s">
        <v>46</v>
      </c>
      <c r="D2676" s="17" t="s">
        <v>47</v>
      </c>
      <c r="E2676" s="17" t="s">
        <v>37</v>
      </c>
      <c r="F2676" s="31" t="str">
        <f>VLOOKUP(G2676,'Policy Type'!$A:$B,2,FALSE)</f>
        <v>Liability</v>
      </c>
      <c r="G2676" s="17" t="s">
        <v>38</v>
      </c>
      <c r="H2676" s="32">
        <v>45323</v>
      </c>
      <c r="I2676" s="32">
        <v>45412</v>
      </c>
      <c r="J2676" s="34">
        <v>98100</v>
      </c>
      <c r="K2676" s="34">
        <f t="shared" si="729"/>
        <v>17658</v>
      </c>
      <c r="L2676" s="34">
        <f t="shared" si="730"/>
        <v>115758</v>
      </c>
      <c r="M2676" s="17">
        <f>L2676*0.05</f>
        <v>5787.9</v>
      </c>
      <c r="N2676" s="17" t="s">
        <v>39</v>
      </c>
      <c r="O2676" s="35" t="s">
        <v>49</v>
      </c>
      <c r="P2676" s="36" t="str">
        <f t="shared" si="732"/>
        <v>Old Client</v>
      </c>
      <c r="Q2676" s="39" t="str">
        <f t="shared" si="4"/>
        <v>Yes</v>
      </c>
      <c r="R2676" s="40" t="str">
        <f t="shared" si="5"/>
        <v/>
      </c>
    </row>
    <row r="2677" ht="14.25" customHeight="1" spans="1:18">
      <c r="A2677" s="30" t="s">
        <v>2630</v>
      </c>
      <c r="B2677" s="17">
        <v>1800</v>
      </c>
      <c r="C2677" s="17" t="s">
        <v>35</v>
      </c>
      <c r="D2677" s="17" t="s">
        <v>36</v>
      </c>
      <c r="E2677" s="17" t="s">
        <v>780</v>
      </c>
      <c r="F2677" s="31" t="str">
        <f>VLOOKUP(G2677,'Policy Type'!$A:$B,2,FALSE)</f>
        <v>Liability</v>
      </c>
      <c r="G2677" s="17" t="s">
        <v>38</v>
      </c>
      <c r="H2677" s="32">
        <v>45322</v>
      </c>
      <c r="I2677" s="32">
        <v>45381</v>
      </c>
      <c r="J2677" s="34">
        <v>144000</v>
      </c>
      <c r="K2677" s="34">
        <f t="shared" si="729"/>
        <v>25920</v>
      </c>
      <c r="L2677" s="34">
        <f t="shared" si="730"/>
        <v>169920</v>
      </c>
      <c r="M2677" s="17">
        <f>L2677*0.2</f>
        <v>33984</v>
      </c>
      <c r="N2677" s="17" t="s">
        <v>39</v>
      </c>
      <c r="O2677" s="35" t="s">
        <v>49</v>
      </c>
      <c r="P2677" s="36" t="str">
        <f t="shared" si="732"/>
        <v>Old Client</v>
      </c>
      <c r="Q2677" s="39" t="str">
        <f t="shared" si="4"/>
        <v>Yes</v>
      </c>
      <c r="R2677" s="40" t="str">
        <f t="shared" si="5"/>
        <v/>
      </c>
    </row>
    <row r="2678" ht="14.25" customHeight="1" spans="1:18">
      <c r="A2678" s="30" t="s">
        <v>2631</v>
      </c>
      <c r="B2678" s="17">
        <v>1801</v>
      </c>
      <c r="C2678" s="17" t="s">
        <v>46</v>
      </c>
      <c r="D2678" s="17" t="s">
        <v>66</v>
      </c>
      <c r="E2678" s="17" t="s">
        <v>37</v>
      </c>
      <c r="F2678" s="31" t="str">
        <f>VLOOKUP(G2678,'Policy Type'!$A:$B,2,FALSE)</f>
        <v>Liability</v>
      </c>
      <c r="G2678" s="17" t="s">
        <v>38</v>
      </c>
      <c r="H2678" s="32">
        <v>45323</v>
      </c>
      <c r="I2678" s="32">
        <v>45688</v>
      </c>
      <c r="J2678" s="34">
        <v>68700</v>
      </c>
      <c r="K2678" s="34">
        <f t="shared" si="729"/>
        <v>12366</v>
      </c>
      <c r="L2678" s="34">
        <f t="shared" si="730"/>
        <v>81066</v>
      </c>
      <c r="M2678" s="17">
        <f t="shared" ref="M2678:M2679" si="736">L2678*0.05</f>
        <v>4053.3</v>
      </c>
      <c r="N2678" s="17" t="s">
        <v>39</v>
      </c>
      <c r="O2678" s="35" t="s">
        <v>49</v>
      </c>
      <c r="P2678" s="36" t="str">
        <f t="shared" si="732"/>
        <v>New Client</v>
      </c>
      <c r="Q2678" s="39" t="str">
        <f t="shared" si="4"/>
        <v>Yes</v>
      </c>
      <c r="R2678" s="40" t="str">
        <f t="shared" si="5"/>
        <v/>
      </c>
    </row>
    <row r="2679" ht="14.25" customHeight="1" spans="1:18">
      <c r="A2679" s="30" t="s">
        <v>2632</v>
      </c>
      <c r="B2679" s="17">
        <v>1802</v>
      </c>
      <c r="C2679" s="17" t="s">
        <v>46</v>
      </c>
      <c r="D2679" s="17" t="s">
        <v>76</v>
      </c>
      <c r="E2679" s="17" t="s">
        <v>37</v>
      </c>
      <c r="F2679" s="31" t="str">
        <f>VLOOKUP(G2679,'Policy Type'!$A:$B,2,FALSE)</f>
        <v>Liability</v>
      </c>
      <c r="G2679" s="17" t="s">
        <v>38</v>
      </c>
      <c r="H2679" s="32">
        <v>45323</v>
      </c>
      <c r="I2679" s="32">
        <v>45351</v>
      </c>
      <c r="J2679" s="34">
        <v>57300</v>
      </c>
      <c r="K2679" s="34">
        <f t="shared" si="729"/>
        <v>10314</v>
      </c>
      <c r="L2679" s="34">
        <f t="shared" si="730"/>
        <v>67614</v>
      </c>
      <c r="M2679" s="17">
        <f t="shared" si="736"/>
        <v>3380.7</v>
      </c>
      <c r="N2679" s="17" t="s">
        <v>39</v>
      </c>
      <c r="O2679" s="35" t="s">
        <v>49</v>
      </c>
      <c r="P2679" s="36" t="str">
        <f t="shared" si="732"/>
        <v>Old Client</v>
      </c>
      <c r="Q2679" s="39" t="str">
        <f t="shared" si="4"/>
        <v>Yes</v>
      </c>
      <c r="R2679" s="40" t="str">
        <f t="shared" si="5"/>
        <v/>
      </c>
    </row>
    <row r="2680" ht="14.25" customHeight="1" spans="1:18">
      <c r="A2680" s="30" t="s">
        <v>2633</v>
      </c>
      <c r="B2680" s="17">
        <v>1803</v>
      </c>
      <c r="C2680" s="17" t="s">
        <v>42</v>
      </c>
      <c r="D2680" s="17" t="s">
        <v>36</v>
      </c>
      <c r="E2680" s="17" t="s">
        <v>123</v>
      </c>
      <c r="F2680" s="31" t="str">
        <f>VLOOKUP(G2680,'Policy Type'!$A:$B,2,FALSE)</f>
        <v>Others</v>
      </c>
      <c r="G2680" s="17" t="s">
        <v>124</v>
      </c>
      <c r="H2680" s="32">
        <v>45323</v>
      </c>
      <c r="I2680" s="32">
        <v>45688</v>
      </c>
      <c r="J2680" s="34">
        <v>10030000</v>
      </c>
      <c r="K2680" s="34">
        <f t="shared" si="729"/>
        <v>1805400</v>
      </c>
      <c r="L2680" s="34">
        <f t="shared" si="730"/>
        <v>11835400</v>
      </c>
      <c r="M2680" s="17">
        <f t="shared" ref="M2680:M2681" si="737">L2680*0.15</f>
        <v>1775310</v>
      </c>
      <c r="N2680" s="17" t="s">
        <v>39</v>
      </c>
      <c r="O2680" s="35" t="s">
        <v>49</v>
      </c>
      <c r="P2680" s="36" t="str">
        <f t="shared" si="732"/>
        <v>Old Client</v>
      </c>
      <c r="Q2680" s="39" t="str">
        <f t="shared" si="4"/>
        <v>Yes</v>
      </c>
      <c r="R2680" s="40" t="str">
        <f t="shared" si="5"/>
        <v>Cross-Sold</v>
      </c>
    </row>
    <row r="2681" ht="14.25" customHeight="1" spans="1:18">
      <c r="A2681" s="30" t="s">
        <v>2634</v>
      </c>
      <c r="B2681" s="17">
        <v>1804</v>
      </c>
      <c r="C2681" s="17" t="s">
        <v>35</v>
      </c>
      <c r="D2681" s="17" t="s">
        <v>36</v>
      </c>
      <c r="E2681" s="17" t="s">
        <v>37</v>
      </c>
      <c r="F2681" s="31" t="str">
        <f>VLOOKUP(G2681,'Policy Type'!$A:$B,2,FALSE)</f>
        <v>Others</v>
      </c>
      <c r="G2681" s="17" t="s">
        <v>152</v>
      </c>
      <c r="H2681" s="32">
        <v>45326</v>
      </c>
      <c r="I2681" s="32">
        <v>45691</v>
      </c>
      <c r="J2681" s="34">
        <v>1000800</v>
      </c>
      <c r="K2681" s="34">
        <f t="shared" si="729"/>
        <v>180144</v>
      </c>
      <c r="L2681" s="34">
        <f t="shared" si="730"/>
        <v>1180944</v>
      </c>
      <c r="M2681" s="17">
        <f t="shared" si="737"/>
        <v>177141.6</v>
      </c>
      <c r="N2681" s="17" t="s">
        <v>52</v>
      </c>
      <c r="O2681" s="35" t="s">
        <v>53</v>
      </c>
      <c r="P2681" s="36" t="str">
        <f t="shared" si="732"/>
        <v>New Client</v>
      </c>
      <c r="Q2681" s="39" t="str">
        <f t="shared" si="4"/>
        <v>No</v>
      </c>
      <c r="R2681" s="40" t="str">
        <f t="shared" si="5"/>
        <v/>
      </c>
    </row>
    <row r="2682" ht="14.25" customHeight="1" spans="1:18">
      <c r="A2682" s="30" t="s">
        <v>2635</v>
      </c>
      <c r="B2682" s="17">
        <v>1805</v>
      </c>
      <c r="C2682" s="17" t="s">
        <v>46</v>
      </c>
      <c r="D2682" s="17" t="s">
        <v>88</v>
      </c>
      <c r="E2682" s="17" t="s">
        <v>43</v>
      </c>
      <c r="F2682" s="31" t="str">
        <f>VLOOKUP(G2682,'Policy Type'!$A:$B,2,FALSE)</f>
        <v>Liability</v>
      </c>
      <c r="G2682" s="17" t="s">
        <v>101</v>
      </c>
      <c r="H2682" s="32">
        <v>45323</v>
      </c>
      <c r="I2682" s="32">
        <v>45688</v>
      </c>
      <c r="J2682" s="34">
        <v>8260000</v>
      </c>
      <c r="K2682" s="34">
        <f t="shared" si="729"/>
        <v>1486800</v>
      </c>
      <c r="L2682" s="34">
        <f t="shared" si="730"/>
        <v>9746800</v>
      </c>
      <c r="M2682" s="17">
        <f>L2682*0.05</f>
        <v>487340</v>
      </c>
      <c r="N2682" s="17" t="s">
        <v>39</v>
      </c>
      <c r="O2682" s="35" t="s">
        <v>49</v>
      </c>
      <c r="P2682" s="36" t="str">
        <f t="shared" si="732"/>
        <v>New Client</v>
      </c>
      <c r="Q2682" s="39" t="str">
        <f t="shared" si="4"/>
        <v>Yes</v>
      </c>
      <c r="R2682" s="40" t="str">
        <f t="shared" si="5"/>
        <v/>
      </c>
    </row>
    <row r="2683" ht="14.25" customHeight="1" spans="1:18">
      <c r="A2683" s="30" t="s">
        <v>2636</v>
      </c>
      <c r="B2683" s="17">
        <v>1806</v>
      </c>
      <c r="C2683" s="17" t="s">
        <v>42</v>
      </c>
      <c r="D2683" s="17" t="s">
        <v>36</v>
      </c>
      <c r="E2683" s="17" t="s">
        <v>37</v>
      </c>
      <c r="F2683" s="31" t="str">
        <f>VLOOKUP(G2683,'Policy Type'!$A:$B,2,FALSE)</f>
        <v>Liability</v>
      </c>
      <c r="G2683" s="17" t="s">
        <v>38</v>
      </c>
      <c r="H2683" s="32">
        <v>45323</v>
      </c>
      <c r="I2683" s="32">
        <v>45504</v>
      </c>
      <c r="J2683" s="34">
        <v>57400</v>
      </c>
      <c r="K2683" s="34">
        <f t="shared" si="729"/>
        <v>10332</v>
      </c>
      <c r="L2683" s="34">
        <f t="shared" si="730"/>
        <v>67732</v>
      </c>
      <c r="M2683" s="17">
        <f>L2683*0.2</f>
        <v>13546.4</v>
      </c>
      <c r="N2683" s="17" t="s">
        <v>39</v>
      </c>
      <c r="O2683" s="35" t="s">
        <v>49</v>
      </c>
      <c r="P2683" s="36" t="str">
        <f t="shared" si="732"/>
        <v>New Client</v>
      </c>
      <c r="Q2683" s="39" t="str">
        <f t="shared" si="4"/>
        <v>Yes</v>
      </c>
      <c r="R2683" s="40" t="str">
        <f t="shared" si="5"/>
        <v/>
      </c>
    </row>
    <row r="2684" ht="14.25" customHeight="1" spans="1:18">
      <c r="A2684" s="30" t="s">
        <v>2637</v>
      </c>
      <c r="B2684" s="17">
        <v>1807</v>
      </c>
      <c r="C2684" s="17" t="s">
        <v>57</v>
      </c>
      <c r="D2684" s="17" t="s">
        <v>36</v>
      </c>
      <c r="E2684" s="17" t="s">
        <v>103</v>
      </c>
      <c r="F2684" s="31" t="str">
        <f>VLOOKUP(G2684,'Policy Type'!$A:$B,2,FALSE)</f>
        <v>Others</v>
      </c>
      <c r="G2684" s="17" t="s">
        <v>212</v>
      </c>
      <c r="H2684" s="32">
        <v>45323</v>
      </c>
      <c r="I2684" s="32">
        <v>45688</v>
      </c>
      <c r="J2684" s="34">
        <v>1180000</v>
      </c>
      <c r="K2684" s="34">
        <f t="shared" si="729"/>
        <v>212400</v>
      </c>
      <c r="L2684" s="34">
        <f t="shared" si="730"/>
        <v>1392400</v>
      </c>
      <c r="M2684" s="17">
        <f t="shared" ref="M2684:M2687" si="738">L2684*0.15</f>
        <v>208860</v>
      </c>
      <c r="N2684" s="17" t="s">
        <v>52</v>
      </c>
      <c r="O2684" s="35" t="s">
        <v>49</v>
      </c>
      <c r="P2684" s="36" t="str">
        <f t="shared" si="732"/>
        <v>New Client</v>
      </c>
      <c r="Q2684" s="39" t="str">
        <f t="shared" si="4"/>
        <v>No</v>
      </c>
      <c r="R2684" s="40" t="str">
        <f t="shared" si="5"/>
        <v/>
      </c>
    </row>
    <row r="2685" ht="14.25" customHeight="1" spans="1:18">
      <c r="A2685" s="30" t="s">
        <v>2638</v>
      </c>
      <c r="B2685" s="17">
        <v>1808</v>
      </c>
      <c r="C2685" s="17" t="s">
        <v>35</v>
      </c>
      <c r="D2685" s="17" t="s">
        <v>36</v>
      </c>
      <c r="E2685" s="17" t="s">
        <v>103</v>
      </c>
      <c r="F2685" s="31" t="str">
        <f>VLOOKUP(G2685,'Policy Type'!$A:$B,2,FALSE)</f>
        <v>Others</v>
      </c>
      <c r="G2685" s="17" t="s">
        <v>212</v>
      </c>
      <c r="H2685" s="32">
        <v>45323</v>
      </c>
      <c r="I2685" s="32">
        <v>45688</v>
      </c>
      <c r="J2685" s="34">
        <v>600000</v>
      </c>
      <c r="K2685" s="34">
        <f t="shared" si="729"/>
        <v>108000</v>
      </c>
      <c r="L2685" s="34">
        <f t="shared" si="730"/>
        <v>708000</v>
      </c>
      <c r="M2685" s="17">
        <f t="shared" si="738"/>
        <v>106200</v>
      </c>
      <c r="N2685" s="17" t="s">
        <v>39</v>
      </c>
      <c r="O2685" s="35" t="s">
        <v>49</v>
      </c>
      <c r="P2685" s="36" t="str">
        <f t="shared" si="732"/>
        <v>New Client</v>
      </c>
      <c r="Q2685" s="39" t="str">
        <f t="shared" si="4"/>
        <v>No</v>
      </c>
      <c r="R2685" s="40" t="str">
        <f t="shared" si="5"/>
        <v/>
      </c>
    </row>
    <row r="2686" ht="14.25" customHeight="1" spans="1:18">
      <c r="A2686" s="30" t="s">
        <v>2639</v>
      </c>
      <c r="B2686" s="17">
        <v>1809</v>
      </c>
      <c r="C2686" s="17" t="s">
        <v>42</v>
      </c>
      <c r="D2686" s="17" t="s">
        <v>36</v>
      </c>
      <c r="E2686" s="17" t="s">
        <v>103</v>
      </c>
      <c r="F2686" s="31" t="str">
        <f>VLOOKUP(G2686,'Policy Type'!$A:$B,2,FALSE)</f>
        <v>Others</v>
      </c>
      <c r="G2686" s="17" t="s">
        <v>212</v>
      </c>
      <c r="H2686" s="32">
        <v>45323</v>
      </c>
      <c r="I2686" s="32">
        <v>45688</v>
      </c>
      <c r="J2686" s="34">
        <v>1348200</v>
      </c>
      <c r="K2686" s="34">
        <f t="shared" si="729"/>
        <v>242676</v>
      </c>
      <c r="L2686" s="34">
        <f t="shared" si="730"/>
        <v>1590876</v>
      </c>
      <c r="M2686" s="17">
        <f t="shared" si="738"/>
        <v>238631.4</v>
      </c>
      <c r="N2686" s="17" t="s">
        <v>52</v>
      </c>
      <c r="O2686" s="35" t="s">
        <v>49</v>
      </c>
      <c r="P2686" s="36" t="str">
        <f t="shared" si="732"/>
        <v>Old Client</v>
      </c>
      <c r="Q2686" s="39" t="str">
        <f t="shared" si="4"/>
        <v>Yes</v>
      </c>
      <c r="R2686" s="40" t="str">
        <f t="shared" si="5"/>
        <v>Cross-Sold</v>
      </c>
    </row>
    <row r="2687" ht="14.25" customHeight="1" spans="1:18">
      <c r="A2687" s="30" t="s">
        <v>2640</v>
      </c>
      <c r="B2687" s="17">
        <v>1810</v>
      </c>
      <c r="C2687" s="17" t="s">
        <v>42</v>
      </c>
      <c r="D2687" s="17" t="s">
        <v>36</v>
      </c>
      <c r="E2687" s="17" t="s">
        <v>43</v>
      </c>
      <c r="F2687" s="31" t="str">
        <f>VLOOKUP(G2687,'Policy Type'!$A:$B,2,FALSE)</f>
        <v>Others</v>
      </c>
      <c r="G2687" s="17" t="s">
        <v>111</v>
      </c>
      <c r="H2687" s="32">
        <v>45323</v>
      </c>
      <c r="I2687" s="32">
        <v>45688</v>
      </c>
      <c r="J2687" s="34">
        <v>643300</v>
      </c>
      <c r="K2687" s="34">
        <f t="shared" si="729"/>
        <v>115794</v>
      </c>
      <c r="L2687" s="34">
        <f t="shared" si="730"/>
        <v>759094</v>
      </c>
      <c r="M2687" s="17">
        <f t="shared" si="738"/>
        <v>113864.1</v>
      </c>
      <c r="N2687" s="17" t="s">
        <v>52</v>
      </c>
      <c r="O2687" s="35" t="s">
        <v>49</v>
      </c>
      <c r="P2687" s="36" t="str">
        <f t="shared" si="732"/>
        <v>New Client</v>
      </c>
      <c r="Q2687" s="39" t="str">
        <f t="shared" si="4"/>
        <v>No</v>
      </c>
      <c r="R2687" s="40" t="str">
        <f t="shared" si="5"/>
        <v/>
      </c>
    </row>
    <row r="2688" ht="14.25" customHeight="1" spans="1:18">
      <c r="A2688" s="30" t="s">
        <v>2641</v>
      </c>
      <c r="B2688" s="17">
        <v>1811</v>
      </c>
      <c r="C2688" s="17" t="s">
        <v>57</v>
      </c>
      <c r="D2688" s="17" t="s">
        <v>36</v>
      </c>
      <c r="E2688" s="17" t="s">
        <v>37</v>
      </c>
      <c r="F2688" s="31" t="str">
        <f>VLOOKUP(G2688,'Policy Type'!$A:$B,2,FALSE)</f>
        <v>Liability</v>
      </c>
      <c r="G2688" s="17" t="s">
        <v>38</v>
      </c>
      <c r="H2688" s="32">
        <v>45323</v>
      </c>
      <c r="I2688" s="32">
        <v>45443</v>
      </c>
      <c r="J2688" s="34">
        <v>98600</v>
      </c>
      <c r="K2688" s="34">
        <f t="shared" si="729"/>
        <v>17748</v>
      </c>
      <c r="L2688" s="34">
        <f t="shared" si="730"/>
        <v>116348</v>
      </c>
      <c r="M2688" s="17">
        <f t="shared" ref="M2688:M2689" si="739">L2688*0.2</f>
        <v>23269.6</v>
      </c>
      <c r="N2688" s="17" t="s">
        <v>52</v>
      </c>
      <c r="O2688" s="35" t="s">
        <v>49</v>
      </c>
      <c r="P2688" s="36" t="str">
        <f t="shared" si="732"/>
        <v>New Client</v>
      </c>
      <c r="Q2688" s="39" t="str">
        <f t="shared" si="4"/>
        <v>Yes</v>
      </c>
      <c r="R2688" s="40" t="str">
        <f t="shared" si="5"/>
        <v/>
      </c>
    </row>
    <row r="2689" ht="14.25" customHeight="1" spans="1:18">
      <c r="A2689" s="30" t="s">
        <v>2642</v>
      </c>
      <c r="B2689" s="17">
        <v>591</v>
      </c>
      <c r="C2689" s="17" t="s">
        <v>35</v>
      </c>
      <c r="D2689" s="17" t="s">
        <v>36</v>
      </c>
      <c r="E2689" s="17" t="s">
        <v>37</v>
      </c>
      <c r="F2689" s="31" t="str">
        <f>VLOOKUP(G2689,'Policy Type'!$A:$B,2,FALSE)</f>
        <v>Liability</v>
      </c>
      <c r="G2689" s="17" t="s">
        <v>38</v>
      </c>
      <c r="H2689" s="32">
        <v>45323</v>
      </c>
      <c r="I2689" s="32">
        <v>45688</v>
      </c>
      <c r="J2689" s="34">
        <v>293300</v>
      </c>
      <c r="K2689" s="34">
        <f t="shared" si="729"/>
        <v>52794</v>
      </c>
      <c r="L2689" s="34">
        <f t="shared" si="730"/>
        <v>346094</v>
      </c>
      <c r="M2689" s="17">
        <f t="shared" si="739"/>
        <v>69218.8</v>
      </c>
      <c r="N2689" s="17" t="s">
        <v>39</v>
      </c>
      <c r="O2689" s="35" t="s">
        <v>49</v>
      </c>
      <c r="P2689" s="36" t="str">
        <f t="shared" si="732"/>
        <v>Old Client</v>
      </c>
      <c r="Q2689" s="39" t="str">
        <f t="shared" si="4"/>
        <v>Yes</v>
      </c>
      <c r="R2689" s="40" t="str">
        <f t="shared" si="5"/>
        <v/>
      </c>
    </row>
    <row r="2690" ht="14.25" customHeight="1" spans="1:18">
      <c r="A2690" s="30" t="s">
        <v>2643</v>
      </c>
      <c r="B2690" s="17">
        <v>1812</v>
      </c>
      <c r="C2690" s="17" t="s">
        <v>46</v>
      </c>
      <c r="D2690" s="17" t="s">
        <v>76</v>
      </c>
      <c r="E2690" s="17" t="s">
        <v>37</v>
      </c>
      <c r="F2690" s="31" t="str">
        <f>VLOOKUP(G2690,'Policy Type'!$A:$B,2,FALSE)</f>
        <v>Liability</v>
      </c>
      <c r="G2690" s="17" t="s">
        <v>38</v>
      </c>
      <c r="H2690" s="32">
        <v>45323</v>
      </c>
      <c r="I2690" s="32">
        <v>45688</v>
      </c>
      <c r="J2690" s="34">
        <v>30300</v>
      </c>
      <c r="K2690" s="34">
        <f t="shared" si="729"/>
        <v>5454</v>
      </c>
      <c r="L2690" s="34">
        <f t="shared" si="730"/>
        <v>35754</v>
      </c>
      <c r="M2690" s="17">
        <f>L2690*0.05</f>
        <v>1787.7</v>
      </c>
      <c r="N2690" s="17" t="s">
        <v>52</v>
      </c>
      <c r="O2690" s="35" t="s">
        <v>49</v>
      </c>
      <c r="P2690" s="36" t="str">
        <f t="shared" si="732"/>
        <v>New Client</v>
      </c>
      <c r="Q2690" s="39" t="str">
        <f t="shared" si="4"/>
        <v>Yes</v>
      </c>
      <c r="R2690" s="40" t="str">
        <f t="shared" si="5"/>
        <v/>
      </c>
    </row>
    <row r="2691" ht="14.25" customHeight="1" spans="1:18">
      <c r="A2691" s="30" t="s">
        <v>2644</v>
      </c>
      <c r="B2691" s="17">
        <v>1813</v>
      </c>
      <c r="C2691" s="17" t="s">
        <v>42</v>
      </c>
      <c r="D2691" s="17" t="s">
        <v>36</v>
      </c>
      <c r="E2691" s="17" t="s">
        <v>37</v>
      </c>
      <c r="F2691" s="31" t="str">
        <f>VLOOKUP(G2691,'Policy Type'!$A:$B,2,FALSE)</f>
        <v>Liability</v>
      </c>
      <c r="G2691" s="17" t="s">
        <v>38</v>
      </c>
      <c r="H2691" s="32">
        <v>45323</v>
      </c>
      <c r="I2691" s="32">
        <v>45688</v>
      </c>
      <c r="J2691" s="34">
        <v>30300</v>
      </c>
      <c r="K2691" s="34">
        <f t="shared" si="729"/>
        <v>5454</v>
      </c>
      <c r="L2691" s="34">
        <f t="shared" si="730"/>
        <v>35754</v>
      </c>
      <c r="M2691" s="17">
        <f>L2691*0.2</f>
        <v>7150.8</v>
      </c>
      <c r="N2691" s="17" t="s">
        <v>52</v>
      </c>
      <c r="O2691" s="35" t="s">
        <v>49</v>
      </c>
      <c r="P2691" s="36" t="str">
        <f t="shared" si="732"/>
        <v>New Client</v>
      </c>
      <c r="Q2691" s="39" t="str">
        <f t="shared" si="4"/>
        <v>Yes</v>
      </c>
      <c r="R2691" s="40" t="str">
        <f t="shared" si="5"/>
        <v/>
      </c>
    </row>
    <row r="2692" ht="14.25" customHeight="1" spans="1:18">
      <c r="A2692" s="30" t="s">
        <v>2645</v>
      </c>
      <c r="B2692" s="17">
        <v>1814</v>
      </c>
      <c r="C2692" s="17" t="s">
        <v>46</v>
      </c>
      <c r="D2692" s="17" t="s">
        <v>66</v>
      </c>
      <c r="E2692" s="17" t="s">
        <v>780</v>
      </c>
      <c r="F2692" s="31" t="str">
        <f>VLOOKUP(G2692,'Policy Type'!$A:$B,2,FALSE)</f>
        <v>Liability</v>
      </c>
      <c r="G2692" s="17" t="s">
        <v>38</v>
      </c>
      <c r="H2692" s="32">
        <v>45323</v>
      </c>
      <c r="I2692" s="32">
        <v>45688</v>
      </c>
      <c r="J2692" s="34">
        <v>1005400</v>
      </c>
      <c r="K2692" s="34">
        <f t="shared" si="729"/>
        <v>180972</v>
      </c>
      <c r="L2692" s="34">
        <f t="shared" si="730"/>
        <v>1186372</v>
      </c>
      <c r="M2692" s="17">
        <f t="shared" ref="M2692:M2693" si="740">L2692*0.05</f>
        <v>59318.6</v>
      </c>
      <c r="N2692" s="17" t="s">
        <v>39</v>
      </c>
      <c r="O2692" s="35" t="s">
        <v>49</v>
      </c>
      <c r="P2692" s="36" t="str">
        <f t="shared" si="732"/>
        <v>New Client</v>
      </c>
      <c r="Q2692" s="39" t="str">
        <f t="shared" si="4"/>
        <v>Yes</v>
      </c>
      <c r="R2692" s="40" t="str">
        <f t="shared" si="5"/>
        <v/>
      </c>
    </row>
    <row r="2693" ht="14.25" customHeight="1" spans="1:18">
      <c r="A2693" s="30" t="s">
        <v>2646</v>
      </c>
      <c r="B2693" s="17">
        <v>1815</v>
      </c>
      <c r="C2693" s="17" t="s">
        <v>46</v>
      </c>
      <c r="D2693" s="17" t="s">
        <v>88</v>
      </c>
      <c r="E2693" s="17" t="s">
        <v>780</v>
      </c>
      <c r="F2693" s="31" t="str">
        <f>VLOOKUP(G2693,'Policy Type'!$A:$B,2,FALSE)</f>
        <v>Liability</v>
      </c>
      <c r="G2693" s="17" t="s">
        <v>38</v>
      </c>
      <c r="H2693" s="32">
        <v>45323</v>
      </c>
      <c r="I2693" s="32">
        <v>45351</v>
      </c>
      <c r="J2693" s="34">
        <v>59200</v>
      </c>
      <c r="K2693" s="34">
        <f t="shared" si="729"/>
        <v>10656</v>
      </c>
      <c r="L2693" s="34">
        <f t="shared" si="730"/>
        <v>69856</v>
      </c>
      <c r="M2693" s="17">
        <f t="shared" si="740"/>
        <v>3492.8</v>
      </c>
      <c r="N2693" s="17" t="s">
        <v>39</v>
      </c>
      <c r="O2693" s="35" t="s">
        <v>49</v>
      </c>
      <c r="P2693" s="36" t="str">
        <f t="shared" si="732"/>
        <v>New Client</v>
      </c>
      <c r="Q2693" s="39" t="str">
        <f t="shared" si="4"/>
        <v>Yes</v>
      </c>
      <c r="R2693" s="40" t="str">
        <f t="shared" si="5"/>
        <v/>
      </c>
    </row>
    <row r="2694" ht="14.25" customHeight="1" spans="1:18">
      <c r="A2694" s="30" t="s">
        <v>2647</v>
      </c>
      <c r="B2694" s="17">
        <v>1816</v>
      </c>
      <c r="C2694" s="17" t="s">
        <v>57</v>
      </c>
      <c r="D2694" s="17" t="s">
        <v>36</v>
      </c>
      <c r="E2694" s="17" t="s">
        <v>780</v>
      </c>
      <c r="F2694" s="31" t="str">
        <f>VLOOKUP(G2694,'Policy Type'!$A:$B,2,FALSE)</f>
        <v>Liability</v>
      </c>
      <c r="G2694" s="17" t="s">
        <v>38</v>
      </c>
      <c r="H2694" s="32">
        <v>45323</v>
      </c>
      <c r="I2694" s="32">
        <v>45688</v>
      </c>
      <c r="J2694" s="34">
        <v>292900</v>
      </c>
      <c r="K2694" s="34">
        <f t="shared" si="729"/>
        <v>52722</v>
      </c>
      <c r="L2694" s="34">
        <f t="shared" si="730"/>
        <v>345622</v>
      </c>
      <c r="M2694" s="17">
        <f t="shared" ref="M2694:M2695" si="741">L2694*0.2</f>
        <v>69124.4</v>
      </c>
      <c r="N2694" s="17" t="s">
        <v>39</v>
      </c>
      <c r="O2694" s="35" t="s">
        <v>49</v>
      </c>
      <c r="P2694" s="36" t="str">
        <f t="shared" si="732"/>
        <v>New Client</v>
      </c>
      <c r="Q2694" s="39" t="str">
        <f t="shared" si="4"/>
        <v>Yes</v>
      </c>
      <c r="R2694" s="40" t="str">
        <f t="shared" si="5"/>
        <v/>
      </c>
    </row>
    <row r="2695" ht="14.25" customHeight="1" spans="1:18">
      <c r="A2695" s="30" t="s">
        <v>2648</v>
      </c>
      <c r="B2695" s="17">
        <v>950</v>
      </c>
      <c r="C2695" s="17" t="s">
        <v>42</v>
      </c>
      <c r="D2695" s="17" t="s">
        <v>36</v>
      </c>
      <c r="E2695" s="17" t="s">
        <v>37</v>
      </c>
      <c r="F2695" s="31" t="str">
        <f>VLOOKUP(G2695,'Policy Type'!$A:$B,2,FALSE)</f>
        <v>Liability</v>
      </c>
      <c r="G2695" s="17" t="s">
        <v>38</v>
      </c>
      <c r="H2695" s="32">
        <v>45323</v>
      </c>
      <c r="I2695" s="32">
        <v>45688</v>
      </c>
      <c r="J2695" s="34">
        <v>30300</v>
      </c>
      <c r="K2695" s="34">
        <f t="shared" si="729"/>
        <v>5454</v>
      </c>
      <c r="L2695" s="34">
        <f t="shared" si="730"/>
        <v>35754</v>
      </c>
      <c r="M2695" s="17">
        <f t="shared" si="741"/>
        <v>7150.8</v>
      </c>
      <c r="N2695" s="17" t="s">
        <v>52</v>
      </c>
      <c r="O2695" s="35" t="s">
        <v>49</v>
      </c>
      <c r="P2695" s="36" t="str">
        <f t="shared" si="732"/>
        <v>Old Client</v>
      </c>
      <c r="Q2695" s="39" t="str">
        <f t="shared" si="4"/>
        <v>Yes</v>
      </c>
      <c r="R2695" s="40" t="str">
        <f t="shared" si="5"/>
        <v/>
      </c>
    </row>
    <row r="2696" ht="14.25" customHeight="1" spans="1:18">
      <c r="A2696" s="30" t="s">
        <v>2649</v>
      </c>
      <c r="B2696" s="17">
        <v>1817</v>
      </c>
      <c r="C2696" s="17" t="s">
        <v>46</v>
      </c>
      <c r="D2696" s="17" t="s">
        <v>47</v>
      </c>
      <c r="E2696" s="17" t="s">
        <v>37</v>
      </c>
      <c r="F2696" s="31" t="str">
        <f>VLOOKUP(G2696,'Policy Type'!$A:$B,2,FALSE)</f>
        <v>Liability</v>
      </c>
      <c r="G2696" s="17" t="s">
        <v>38</v>
      </c>
      <c r="H2696" s="32">
        <v>45323</v>
      </c>
      <c r="I2696" s="32">
        <v>45688</v>
      </c>
      <c r="J2696" s="34">
        <v>30300</v>
      </c>
      <c r="K2696" s="34">
        <f t="shared" si="729"/>
        <v>5454</v>
      </c>
      <c r="L2696" s="34">
        <f t="shared" si="730"/>
        <v>35754</v>
      </c>
      <c r="M2696" s="17">
        <f>L2696*0.05</f>
        <v>1787.7</v>
      </c>
      <c r="N2696" s="17" t="s">
        <v>52</v>
      </c>
      <c r="O2696" s="35" t="s">
        <v>49</v>
      </c>
      <c r="P2696" s="36" t="str">
        <f t="shared" si="732"/>
        <v>New Client</v>
      </c>
      <c r="Q2696" s="39" t="str">
        <f t="shared" si="4"/>
        <v>Yes</v>
      </c>
      <c r="R2696" s="40" t="str">
        <f t="shared" si="5"/>
        <v/>
      </c>
    </row>
    <row r="2697" ht="14.25" customHeight="1" spans="1:18">
      <c r="A2697" s="30" t="s">
        <v>2650</v>
      </c>
      <c r="B2697" s="17">
        <v>1818</v>
      </c>
      <c r="C2697" s="17" t="s">
        <v>35</v>
      </c>
      <c r="D2697" s="17" t="s">
        <v>36</v>
      </c>
      <c r="E2697" s="17" t="s">
        <v>37</v>
      </c>
      <c r="F2697" s="31" t="str">
        <f>VLOOKUP(G2697,'Policy Type'!$A:$B,2,FALSE)</f>
        <v>Liability</v>
      </c>
      <c r="G2697" s="17" t="s">
        <v>38</v>
      </c>
      <c r="H2697" s="32">
        <v>45323</v>
      </c>
      <c r="I2697" s="32">
        <v>45688</v>
      </c>
      <c r="J2697" s="34">
        <v>30300</v>
      </c>
      <c r="K2697" s="34">
        <f t="shared" si="729"/>
        <v>5454</v>
      </c>
      <c r="L2697" s="34">
        <f t="shared" si="730"/>
        <v>35754</v>
      </c>
      <c r="M2697" s="17">
        <f>L2697*0.2</f>
        <v>7150.8</v>
      </c>
      <c r="N2697" s="17" t="s">
        <v>52</v>
      </c>
      <c r="O2697" s="35" t="s">
        <v>49</v>
      </c>
      <c r="P2697" s="36" t="str">
        <f t="shared" si="732"/>
        <v>New Client</v>
      </c>
      <c r="Q2697" s="39" t="str">
        <f t="shared" si="4"/>
        <v>Yes</v>
      </c>
      <c r="R2697" s="40" t="str">
        <f t="shared" si="5"/>
        <v/>
      </c>
    </row>
    <row r="2698" ht="14.25" customHeight="1" spans="1:18">
      <c r="A2698" s="30" t="s">
        <v>2651</v>
      </c>
      <c r="B2698" s="17">
        <v>1819</v>
      </c>
      <c r="C2698" s="17" t="s">
        <v>57</v>
      </c>
      <c r="D2698" s="17" t="s">
        <v>36</v>
      </c>
      <c r="E2698" s="17" t="s">
        <v>37</v>
      </c>
      <c r="F2698" s="31" t="str">
        <f>VLOOKUP(G2698,'Policy Type'!$A:$B,2,FALSE)</f>
        <v>Others</v>
      </c>
      <c r="G2698" s="17" t="s">
        <v>156</v>
      </c>
      <c r="H2698" s="32">
        <v>45323</v>
      </c>
      <c r="I2698" s="32">
        <v>45688</v>
      </c>
      <c r="J2698" s="34">
        <v>430700</v>
      </c>
      <c r="K2698" s="34">
        <f t="shared" si="729"/>
        <v>77526</v>
      </c>
      <c r="L2698" s="34">
        <f t="shared" si="730"/>
        <v>508226</v>
      </c>
      <c r="M2698" s="17">
        <f>L2698*0.15</f>
        <v>76233.9</v>
      </c>
      <c r="N2698" s="17" t="s">
        <v>52</v>
      </c>
      <c r="O2698" s="35" t="s">
        <v>53</v>
      </c>
      <c r="P2698" s="36" t="str">
        <f t="shared" si="732"/>
        <v>New Client</v>
      </c>
      <c r="Q2698" s="39" t="str">
        <f t="shared" si="4"/>
        <v>No</v>
      </c>
      <c r="R2698" s="40" t="str">
        <f t="shared" si="5"/>
        <v/>
      </c>
    </row>
    <row r="2699" ht="14.25" customHeight="1" spans="1:18">
      <c r="A2699" s="30" t="s">
        <v>2652</v>
      </c>
      <c r="B2699" s="17">
        <v>1820</v>
      </c>
      <c r="C2699" s="17" t="s">
        <v>35</v>
      </c>
      <c r="D2699" s="17" t="s">
        <v>36</v>
      </c>
      <c r="E2699" s="17" t="s">
        <v>132</v>
      </c>
      <c r="F2699" s="31" t="str">
        <f>VLOOKUP(G2699,'Policy Type'!$A:$B,2,FALSE)</f>
        <v>Liability</v>
      </c>
      <c r="G2699" s="17" t="s">
        <v>536</v>
      </c>
      <c r="H2699" s="32">
        <v>45323</v>
      </c>
      <c r="I2699" s="32">
        <v>45597</v>
      </c>
      <c r="J2699" s="34">
        <v>377800</v>
      </c>
      <c r="K2699" s="34">
        <f t="shared" si="729"/>
        <v>68004</v>
      </c>
      <c r="L2699" s="34">
        <f t="shared" si="730"/>
        <v>445804</v>
      </c>
      <c r="M2699" s="17">
        <f t="shared" ref="M2699:M2702" si="742">L2699*0.2</f>
        <v>89160.8</v>
      </c>
      <c r="N2699" s="17" t="s">
        <v>39</v>
      </c>
      <c r="O2699" s="35" t="s">
        <v>49</v>
      </c>
      <c r="P2699" s="36" t="str">
        <f t="shared" si="732"/>
        <v>New Client</v>
      </c>
      <c r="Q2699" s="39" t="str">
        <f t="shared" si="4"/>
        <v>Yes</v>
      </c>
      <c r="R2699" s="40" t="str">
        <f t="shared" si="5"/>
        <v/>
      </c>
    </row>
    <row r="2700" ht="14.25" customHeight="1" spans="1:18">
      <c r="A2700" s="30" t="s">
        <v>2653</v>
      </c>
      <c r="B2700" s="17">
        <v>1821</v>
      </c>
      <c r="C2700" s="17" t="s">
        <v>35</v>
      </c>
      <c r="D2700" s="17" t="s">
        <v>36</v>
      </c>
      <c r="E2700" s="17" t="s">
        <v>78</v>
      </c>
      <c r="F2700" s="31" t="str">
        <f>VLOOKUP(G2700,'Policy Type'!$A:$B,2,FALSE)</f>
        <v>Liability</v>
      </c>
      <c r="G2700" s="17" t="s">
        <v>101</v>
      </c>
      <c r="H2700" s="32">
        <v>45324</v>
      </c>
      <c r="I2700" s="32">
        <v>45689</v>
      </c>
      <c r="J2700" s="34">
        <v>1770000</v>
      </c>
      <c r="K2700" s="34">
        <f t="shared" si="729"/>
        <v>318600</v>
      </c>
      <c r="L2700" s="34">
        <f t="shared" si="730"/>
        <v>2088600</v>
      </c>
      <c r="M2700" s="17">
        <f t="shared" si="742"/>
        <v>417720</v>
      </c>
      <c r="N2700" s="17" t="s">
        <v>39</v>
      </c>
      <c r="O2700" s="35" t="s">
        <v>49</v>
      </c>
      <c r="P2700" s="36" t="str">
        <f t="shared" si="732"/>
        <v>Old Client</v>
      </c>
      <c r="Q2700" s="39" t="str">
        <f t="shared" si="4"/>
        <v>Yes</v>
      </c>
      <c r="R2700" s="40" t="str">
        <f t="shared" si="5"/>
        <v/>
      </c>
    </row>
    <row r="2701" ht="14.25" customHeight="1" spans="1:18">
      <c r="A2701" s="30" t="s">
        <v>2654</v>
      </c>
      <c r="B2701" s="17">
        <v>1720</v>
      </c>
      <c r="C2701" s="17" t="s">
        <v>57</v>
      </c>
      <c r="D2701" s="17" t="s">
        <v>36</v>
      </c>
      <c r="E2701" s="17" t="s">
        <v>43</v>
      </c>
      <c r="F2701" s="31" t="str">
        <f>VLOOKUP(G2701,'Policy Type'!$A:$B,2,FALSE)</f>
        <v>P&amp;C</v>
      </c>
      <c r="G2701" s="17" t="s">
        <v>55</v>
      </c>
      <c r="H2701" s="32">
        <v>45329</v>
      </c>
      <c r="I2701" s="32">
        <v>45694</v>
      </c>
      <c r="J2701" s="34">
        <v>137500</v>
      </c>
      <c r="K2701" s="34">
        <f t="shared" si="729"/>
        <v>24750</v>
      </c>
      <c r="L2701" s="34">
        <f t="shared" si="730"/>
        <v>162250</v>
      </c>
      <c r="M2701" s="17">
        <f t="shared" si="742"/>
        <v>32450</v>
      </c>
      <c r="N2701" s="17" t="s">
        <v>52</v>
      </c>
      <c r="O2701" s="35" t="s">
        <v>53</v>
      </c>
      <c r="P2701" s="36" t="str">
        <f t="shared" si="732"/>
        <v>Old Client</v>
      </c>
      <c r="Q2701" s="39" t="str">
        <f t="shared" si="4"/>
        <v>No</v>
      </c>
      <c r="R2701" s="40" t="str">
        <f t="shared" si="5"/>
        <v/>
      </c>
    </row>
    <row r="2702" ht="14.25" customHeight="1" spans="1:18">
      <c r="A2702" s="30" t="s">
        <v>2655</v>
      </c>
      <c r="B2702" s="17">
        <v>1822</v>
      </c>
      <c r="C2702" s="17" t="s">
        <v>35</v>
      </c>
      <c r="D2702" s="17" t="s">
        <v>36</v>
      </c>
      <c r="E2702" s="17" t="s">
        <v>60</v>
      </c>
      <c r="F2702" s="31" t="str">
        <f>VLOOKUP(G2702,'Policy Type'!$A:$B,2,FALSE)</f>
        <v>P&amp;C</v>
      </c>
      <c r="G2702" s="17" t="s">
        <v>68</v>
      </c>
      <c r="H2702" s="32">
        <v>45326</v>
      </c>
      <c r="I2702" s="32">
        <v>45691</v>
      </c>
      <c r="J2702" s="34">
        <v>1204600</v>
      </c>
      <c r="K2702" s="34">
        <f t="shared" si="729"/>
        <v>216828</v>
      </c>
      <c r="L2702" s="34">
        <f t="shared" si="730"/>
        <v>1421428</v>
      </c>
      <c r="M2702" s="17">
        <f t="shared" si="742"/>
        <v>284285.6</v>
      </c>
      <c r="N2702" s="17" t="s">
        <v>52</v>
      </c>
      <c r="O2702" s="35" t="s">
        <v>53</v>
      </c>
      <c r="P2702" s="36" t="str">
        <f t="shared" si="732"/>
        <v>Old Client</v>
      </c>
      <c r="Q2702" s="39" t="str">
        <f t="shared" si="4"/>
        <v>Yes</v>
      </c>
      <c r="R2702" s="40" t="str">
        <f t="shared" si="5"/>
        <v>Cross-Sold</v>
      </c>
    </row>
    <row r="2703" ht="14.25" customHeight="1" spans="1:18">
      <c r="A2703" s="30" t="s">
        <v>2656</v>
      </c>
      <c r="B2703" s="17">
        <v>1493</v>
      </c>
      <c r="C2703" s="17" t="s">
        <v>46</v>
      </c>
      <c r="D2703" s="17" t="s">
        <v>76</v>
      </c>
      <c r="E2703" s="17" t="s">
        <v>37</v>
      </c>
      <c r="F2703" s="31" t="str">
        <f>VLOOKUP(G2703,'Policy Type'!$A:$B,2,FALSE)</f>
        <v>P&amp;C</v>
      </c>
      <c r="G2703" s="17" t="s">
        <v>80</v>
      </c>
      <c r="H2703" s="32">
        <v>45324</v>
      </c>
      <c r="I2703" s="32">
        <v>45324</v>
      </c>
      <c r="J2703" s="34">
        <v>110100</v>
      </c>
      <c r="K2703" s="34">
        <f t="shared" si="729"/>
        <v>19818</v>
      </c>
      <c r="L2703" s="34">
        <f t="shared" si="730"/>
        <v>129918</v>
      </c>
      <c r="M2703" s="17">
        <f>L2703*0.05</f>
        <v>6495.9</v>
      </c>
      <c r="N2703" s="17" t="s">
        <v>39</v>
      </c>
      <c r="O2703" s="35" t="s">
        <v>49</v>
      </c>
      <c r="P2703" s="36" t="str">
        <f t="shared" si="732"/>
        <v>Old Client</v>
      </c>
      <c r="Q2703" s="39" t="str">
        <f t="shared" si="4"/>
        <v>Yes</v>
      </c>
      <c r="R2703" s="40" t="str">
        <f t="shared" si="5"/>
        <v>Cross-Sold</v>
      </c>
    </row>
    <row r="2704" ht="14.25" customHeight="1" spans="1:18">
      <c r="A2704" s="30" t="s">
        <v>2657</v>
      </c>
      <c r="B2704" s="17">
        <v>270</v>
      </c>
      <c r="C2704" s="17" t="s">
        <v>42</v>
      </c>
      <c r="D2704" s="17" t="s">
        <v>36</v>
      </c>
      <c r="E2704" s="17" t="s">
        <v>60</v>
      </c>
      <c r="F2704" s="31" t="str">
        <f>VLOOKUP(G2704,'Policy Type'!$A:$B,2,FALSE)</f>
        <v>P&amp;C</v>
      </c>
      <c r="G2704" s="17" t="s">
        <v>68</v>
      </c>
      <c r="H2704" s="32">
        <v>45325</v>
      </c>
      <c r="I2704" s="32">
        <v>45690</v>
      </c>
      <c r="J2704" s="34">
        <v>1444000</v>
      </c>
      <c r="K2704" s="34">
        <f t="shared" si="729"/>
        <v>259920</v>
      </c>
      <c r="L2704" s="34">
        <f t="shared" si="730"/>
        <v>1703920</v>
      </c>
      <c r="M2704" s="17">
        <f t="shared" ref="M2704:M2705" si="743">L2704*0.2</f>
        <v>340784</v>
      </c>
      <c r="N2704" s="17" t="s">
        <v>52</v>
      </c>
      <c r="O2704" s="35" t="s">
        <v>40</v>
      </c>
      <c r="P2704" s="36" t="str">
        <f t="shared" si="732"/>
        <v>Old Client</v>
      </c>
      <c r="Q2704" s="39" t="str">
        <f t="shared" si="4"/>
        <v>No</v>
      </c>
      <c r="R2704" s="40" t="str">
        <f t="shared" si="5"/>
        <v/>
      </c>
    </row>
    <row r="2705" ht="14.25" customHeight="1" spans="1:18">
      <c r="A2705" s="30" t="s">
        <v>2658</v>
      </c>
      <c r="B2705" s="17">
        <v>15</v>
      </c>
      <c r="C2705" s="17" t="s">
        <v>35</v>
      </c>
      <c r="D2705" s="17" t="s">
        <v>36</v>
      </c>
      <c r="E2705" s="17" t="s">
        <v>60</v>
      </c>
      <c r="F2705" s="31" t="str">
        <f>VLOOKUP(G2705,'Policy Type'!$A:$B,2,FALSE)</f>
        <v>Liability</v>
      </c>
      <c r="G2705" s="17" t="s">
        <v>94</v>
      </c>
      <c r="H2705" s="32">
        <v>45323</v>
      </c>
      <c r="I2705" s="32">
        <v>45688</v>
      </c>
      <c r="J2705" s="34">
        <v>192930</v>
      </c>
      <c r="K2705" s="34">
        <f t="shared" si="729"/>
        <v>34727.4</v>
      </c>
      <c r="L2705" s="34">
        <f t="shared" si="730"/>
        <v>227657.4</v>
      </c>
      <c r="M2705" s="17">
        <f t="shared" si="743"/>
        <v>45531.48</v>
      </c>
      <c r="N2705" s="17" t="s">
        <v>39</v>
      </c>
      <c r="O2705" s="35" t="s">
        <v>49</v>
      </c>
      <c r="P2705" s="36" t="str">
        <f t="shared" si="732"/>
        <v>Old Client</v>
      </c>
      <c r="Q2705" s="39" t="str">
        <f t="shared" si="4"/>
        <v>Yes</v>
      </c>
      <c r="R2705" s="40" t="str">
        <f t="shared" si="5"/>
        <v/>
      </c>
    </row>
    <row r="2706" ht="14.25" customHeight="1" spans="1:18">
      <c r="A2706" s="30" t="s">
        <v>2659</v>
      </c>
      <c r="B2706" s="17">
        <v>1824</v>
      </c>
      <c r="C2706" s="17" t="s">
        <v>46</v>
      </c>
      <c r="D2706" s="17" t="s">
        <v>47</v>
      </c>
      <c r="E2706" s="17" t="s">
        <v>60</v>
      </c>
      <c r="F2706" s="31" t="str">
        <f>VLOOKUP(G2706,'Policy Type'!$A:$B,2,FALSE)</f>
        <v>Others</v>
      </c>
      <c r="G2706" s="17" t="s">
        <v>212</v>
      </c>
      <c r="H2706" s="32">
        <v>45321</v>
      </c>
      <c r="I2706" s="32">
        <v>45686</v>
      </c>
      <c r="J2706" s="34">
        <v>174100</v>
      </c>
      <c r="K2706" s="34">
        <f t="shared" si="729"/>
        <v>31338</v>
      </c>
      <c r="L2706" s="34">
        <f t="shared" si="730"/>
        <v>205438</v>
      </c>
      <c r="M2706" s="17">
        <f>L2706*0.05</f>
        <v>10271.9</v>
      </c>
      <c r="N2706" s="17" t="s">
        <v>39</v>
      </c>
      <c r="O2706" s="35" t="s">
        <v>49</v>
      </c>
      <c r="P2706" s="36" t="str">
        <f t="shared" si="732"/>
        <v>New Client</v>
      </c>
      <c r="Q2706" s="39" t="str">
        <f t="shared" si="4"/>
        <v>No</v>
      </c>
      <c r="R2706" s="40" t="str">
        <f t="shared" si="5"/>
        <v/>
      </c>
    </row>
    <row r="2707" ht="14.25" customHeight="1" spans="1:18">
      <c r="A2707" s="30" t="s">
        <v>2660</v>
      </c>
      <c r="B2707" s="17">
        <v>1579</v>
      </c>
      <c r="C2707" s="17" t="s">
        <v>42</v>
      </c>
      <c r="D2707" s="17" t="s">
        <v>36</v>
      </c>
      <c r="E2707" s="17" t="s">
        <v>103</v>
      </c>
      <c r="F2707" s="31" t="str">
        <f>VLOOKUP(G2707,'Policy Type'!$A:$B,2,FALSE)</f>
        <v>Others</v>
      </c>
      <c r="G2707" s="17" t="s">
        <v>193</v>
      </c>
      <c r="H2707" s="32">
        <v>45326</v>
      </c>
      <c r="I2707" s="32">
        <v>45691</v>
      </c>
      <c r="J2707" s="34">
        <v>3378800</v>
      </c>
      <c r="K2707" s="34">
        <f t="shared" si="729"/>
        <v>608184</v>
      </c>
      <c r="L2707" s="34">
        <f t="shared" si="730"/>
        <v>3986984</v>
      </c>
      <c r="M2707" s="17">
        <f t="shared" ref="M2707:M2708" si="744">L2707*0.15</f>
        <v>598047.6</v>
      </c>
      <c r="N2707" s="17" t="s">
        <v>52</v>
      </c>
      <c r="O2707" s="35" t="s">
        <v>40</v>
      </c>
      <c r="P2707" s="36" t="str">
        <f t="shared" si="732"/>
        <v>Old Client</v>
      </c>
      <c r="Q2707" s="39" t="str">
        <f t="shared" si="4"/>
        <v>Yes</v>
      </c>
      <c r="R2707" s="40" t="str">
        <f t="shared" si="5"/>
        <v>Cross-Sold</v>
      </c>
    </row>
    <row r="2708" ht="14.25" customHeight="1" spans="1:18">
      <c r="A2708" s="30" t="s">
        <v>2661</v>
      </c>
      <c r="B2708" s="17">
        <v>1579</v>
      </c>
      <c r="C2708" s="17" t="s">
        <v>57</v>
      </c>
      <c r="D2708" s="17" t="s">
        <v>36</v>
      </c>
      <c r="E2708" s="17" t="s">
        <v>37</v>
      </c>
      <c r="F2708" s="31" t="str">
        <f>VLOOKUP(G2708,'Policy Type'!$A:$B,2,FALSE)</f>
        <v>Others</v>
      </c>
      <c r="G2708" s="17" t="s">
        <v>487</v>
      </c>
      <c r="H2708" s="32">
        <v>45324</v>
      </c>
      <c r="I2708" s="32">
        <v>47150</v>
      </c>
      <c r="J2708" s="34">
        <v>1495600</v>
      </c>
      <c r="K2708" s="34">
        <f t="shared" si="729"/>
        <v>269208</v>
      </c>
      <c r="L2708" s="34">
        <f t="shared" si="730"/>
        <v>1764808</v>
      </c>
      <c r="M2708" s="17">
        <f t="shared" si="744"/>
        <v>264721.2</v>
      </c>
      <c r="N2708" s="17" t="s">
        <v>52</v>
      </c>
      <c r="O2708" s="35" t="s">
        <v>49</v>
      </c>
      <c r="P2708" s="36" t="str">
        <f t="shared" si="732"/>
        <v>Old Client</v>
      </c>
      <c r="Q2708" s="39" t="str">
        <f t="shared" si="4"/>
        <v>Yes</v>
      </c>
      <c r="R2708" s="40" t="str">
        <f t="shared" si="5"/>
        <v>Cross-Sold</v>
      </c>
    </row>
    <row r="2709" ht="14.25" customHeight="1" spans="1:18">
      <c r="A2709" s="30" t="s">
        <v>2662</v>
      </c>
      <c r="B2709" s="17">
        <v>777</v>
      </c>
      <c r="C2709" s="17" t="s">
        <v>35</v>
      </c>
      <c r="D2709" s="17" t="s">
        <v>36</v>
      </c>
      <c r="E2709" s="17" t="s">
        <v>132</v>
      </c>
      <c r="F2709" s="31" t="str">
        <f>VLOOKUP(G2709,'Policy Type'!$A:$B,2,FALSE)</f>
        <v>P&amp;C</v>
      </c>
      <c r="G2709" s="17" t="s">
        <v>80</v>
      </c>
      <c r="H2709" s="32">
        <v>45324</v>
      </c>
      <c r="I2709" s="32">
        <v>45324</v>
      </c>
      <c r="J2709" s="34">
        <v>59100</v>
      </c>
      <c r="K2709" s="34">
        <f t="shared" si="729"/>
        <v>10638</v>
      </c>
      <c r="L2709" s="34">
        <f t="shared" si="730"/>
        <v>69738</v>
      </c>
      <c r="M2709" s="17">
        <f t="shared" ref="M2709:M2714" si="745">L2709*0.2</f>
        <v>13947.6</v>
      </c>
      <c r="N2709" s="17" t="s">
        <v>39</v>
      </c>
      <c r="O2709" s="35" t="s">
        <v>49</v>
      </c>
      <c r="P2709" s="36" t="str">
        <f t="shared" si="732"/>
        <v>Old Client</v>
      </c>
      <c r="Q2709" s="39" t="str">
        <f t="shared" si="4"/>
        <v>Yes</v>
      </c>
      <c r="R2709" s="40" t="str">
        <f t="shared" si="5"/>
        <v>Cross-Sold</v>
      </c>
    </row>
    <row r="2710" ht="14.25" customHeight="1" spans="1:18">
      <c r="A2710" s="30" t="s">
        <v>2663</v>
      </c>
      <c r="B2710" s="17">
        <v>1515</v>
      </c>
      <c r="C2710" s="17" t="s">
        <v>42</v>
      </c>
      <c r="D2710" s="17" t="s">
        <v>36</v>
      </c>
      <c r="E2710" s="17" t="s">
        <v>780</v>
      </c>
      <c r="F2710" s="31" t="str">
        <f>VLOOKUP(G2710,'Policy Type'!$A:$B,2,FALSE)</f>
        <v>Liability</v>
      </c>
      <c r="G2710" s="17" t="s">
        <v>38</v>
      </c>
      <c r="H2710" s="32">
        <v>45324</v>
      </c>
      <c r="I2710" s="32">
        <v>45352</v>
      </c>
      <c r="J2710" s="34">
        <v>80700</v>
      </c>
      <c r="K2710" s="34">
        <f t="shared" si="729"/>
        <v>14526</v>
      </c>
      <c r="L2710" s="34">
        <f t="shared" si="730"/>
        <v>95226</v>
      </c>
      <c r="M2710" s="17">
        <f t="shared" si="745"/>
        <v>19045.2</v>
      </c>
      <c r="N2710" s="17" t="s">
        <v>39</v>
      </c>
      <c r="O2710" s="35" t="s">
        <v>49</v>
      </c>
      <c r="P2710" s="36" t="str">
        <f t="shared" si="732"/>
        <v>Old Client</v>
      </c>
      <c r="Q2710" s="39" t="str">
        <f t="shared" si="4"/>
        <v>Yes</v>
      </c>
      <c r="R2710" s="40" t="str">
        <f t="shared" si="5"/>
        <v/>
      </c>
    </row>
    <row r="2711" ht="14.25" customHeight="1" spans="1:18">
      <c r="A2711" s="30" t="s">
        <v>2664</v>
      </c>
      <c r="B2711" s="17">
        <v>1825</v>
      </c>
      <c r="C2711" s="17" t="s">
        <v>42</v>
      </c>
      <c r="D2711" s="17" t="s">
        <v>36</v>
      </c>
      <c r="E2711" s="17" t="s">
        <v>780</v>
      </c>
      <c r="F2711" s="31" t="str">
        <f>VLOOKUP(G2711,'Policy Type'!$A:$B,2,FALSE)</f>
        <v>Liability</v>
      </c>
      <c r="G2711" s="17" t="s">
        <v>38</v>
      </c>
      <c r="H2711" s="32">
        <v>45324</v>
      </c>
      <c r="I2711" s="32">
        <v>45689</v>
      </c>
      <c r="J2711" s="34">
        <v>345600</v>
      </c>
      <c r="K2711" s="34">
        <f t="shared" si="729"/>
        <v>62208</v>
      </c>
      <c r="L2711" s="34">
        <f t="shared" si="730"/>
        <v>407808</v>
      </c>
      <c r="M2711" s="17">
        <f t="shared" si="745"/>
        <v>81561.6</v>
      </c>
      <c r="N2711" s="17" t="s">
        <v>39</v>
      </c>
      <c r="O2711" s="35" t="s">
        <v>49</v>
      </c>
      <c r="P2711" s="36" t="str">
        <f t="shared" si="732"/>
        <v>New Client</v>
      </c>
      <c r="Q2711" s="39" t="str">
        <f t="shared" si="4"/>
        <v>Yes</v>
      </c>
      <c r="R2711" s="40" t="str">
        <f t="shared" si="5"/>
        <v/>
      </c>
    </row>
    <row r="2712" ht="14.25" customHeight="1" spans="1:18">
      <c r="A2712" s="30" t="s">
        <v>2665</v>
      </c>
      <c r="B2712" s="17">
        <v>1826</v>
      </c>
      <c r="C2712" s="17" t="s">
        <v>57</v>
      </c>
      <c r="D2712" s="17" t="s">
        <v>36</v>
      </c>
      <c r="E2712" s="17" t="s">
        <v>37</v>
      </c>
      <c r="F2712" s="31" t="str">
        <f>VLOOKUP(G2712,'Policy Type'!$A:$B,2,FALSE)</f>
        <v>Liability</v>
      </c>
      <c r="G2712" s="17" t="s">
        <v>38</v>
      </c>
      <c r="H2712" s="32">
        <v>45325</v>
      </c>
      <c r="I2712" s="32">
        <v>45690</v>
      </c>
      <c r="J2712" s="34">
        <v>263800</v>
      </c>
      <c r="K2712" s="34">
        <f t="shared" si="729"/>
        <v>47484</v>
      </c>
      <c r="L2712" s="34">
        <f t="shared" si="730"/>
        <v>311284</v>
      </c>
      <c r="M2712" s="17">
        <f t="shared" si="745"/>
        <v>62256.8</v>
      </c>
      <c r="N2712" s="17" t="s">
        <v>39</v>
      </c>
      <c r="O2712" s="35" t="s">
        <v>49</v>
      </c>
      <c r="P2712" s="36" t="str">
        <f t="shared" si="732"/>
        <v>New Client</v>
      </c>
      <c r="Q2712" s="39" t="str">
        <f t="shared" si="4"/>
        <v>Yes</v>
      </c>
      <c r="R2712" s="40" t="str">
        <f t="shared" si="5"/>
        <v/>
      </c>
    </row>
    <row r="2713" ht="14.25" customHeight="1" spans="1:18">
      <c r="A2713" s="30" t="s">
        <v>2666</v>
      </c>
      <c r="B2713" s="17">
        <v>1827</v>
      </c>
      <c r="C2713" s="17" t="s">
        <v>57</v>
      </c>
      <c r="D2713" s="17" t="s">
        <v>36</v>
      </c>
      <c r="E2713" s="17" t="s">
        <v>37</v>
      </c>
      <c r="F2713" s="31" t="str">
        <f>VLOOKUP(G2713,'Policy Type'!$A:$B,2,FALSE)</f>
        <v>Liability</v>
      </c>
      <c r="G2713" s="17" t="s">
        <v>38</v>
      </c>
      <c r="H2713" s="32">
        <v>45324</v>
      </c>
      <c r="I2713" s="32">
        <v>45689</v>
      </c>
      <c r="J2713" s="34">
        <v>54300</v>
      </c>
      <c r="K2713" s="34">
        <f t="shared" si="729"/>
        <v>9774</v>
      </c>
      <c r="L2713" s="34">
        <f t="shared" si="730"/>
        <v>64074</v>
      </c>
      <c r="M2713" s="17">
        <f t="shared" si="745"/>
        <v>12814.8</v>
      </c>
      <c r="N2713" s="17" t="s">
        <v>39</v>
      </c>
      <c r="O2713" s="35" t="s">
        <v>49</v>
      </c>
      <c r="P2713" s="36" t="str">
        <f t="shared" si="732"/>
        <v>New Client</v>
      </c>
      <c r="Q2713" s="39" t="str">
        <f t="shared" si="4"/>
        <v>Yes</v>
      </c>
      <c r="R2713" s="40" t="str">
        <f t="shared" si="5"/>
        <v/>
      </c>
    </row>
    <row r="2714" ht="14.25" customHeight="1" spans="1:18">
      <c r="A2714" s="30" t="s">
        <v>2667</v>
      </c>
      <c r="B2714" s="17">
        <v>1022</v>
      </c>
      <c r="C2714" s="17" t="s">
        <v>57</v>
      </c>
      <c r="D2714" s="17" t="s">
        <v>36</v>
      </c>
      <c r="E2714" s="17" t="s">
        <v>37</v>
      </c>
      <c r="F2714" s="31" t="str">
        <f>VLOOKUP(G2714,'Policy Type'!$A:$B,2,FALSE)</f>
        <v>Liability</v>
      </c>
      <c r="G2714" s="17" t="s">
        <v>38</v>
      </c>
      <c r="H2714" s="32">
        <v>45324</v>
      </c>
      <c r="I2714" s="32">
        <v>45689</v>
      </c>
      <c r="J2714" s="34">
        <v>73900</v>
      </c>
      <c r="K2714" s="34">
        <f t="shared" si="729"/>
        <v>13302</v>
      </c>
      <c r="L2714" s="34">
        <f t="shared" si="730"/>
        <v>87202</v>
      </c>
      <c r="M2714" s="17">
        <f t="shared" si="745"/>
        <v>17440.4</v>
      </c>
      <c r="N2714" s="17" t="s">
        <v>39</v>
      </c>
      <c r="O2714" s="35" t="s">
        <v>49</v>
      </c>
      <c r="P2714" s="36" t="str">
        <f t="shared" si="732"/>
        <v>Old Client</v>
      </c>
      <c r="Q2714" s="39" t="str">
        <f t="shared" si="4"/>
        <v>Yes</v>
      </c>
      <c r="R2714" s="40" t="str">
        <f t="shared" si="5"/>
        <v/>
      </c>
    </row>
    <row r="2715" ht="14.25" customHeight="1" spans="1:18">
      <c r="A2715" s="30" t="s">
        <v>2668</v>
      </c>
      <c r="B2715" s="17">
        <v>1828</v>
      </c>
      <c r="C2715" s="17" t="s">
        <v>42</v>
      </c>
      <c r="D2715" s="17" t="s">
        <v>36</v>
      </c>
      <c r="E2715" s="17" t="s">
        <v>84</v>
      </c>
      <c r="F2715" s="31" t="str">
        <f>VLOOKUP(G2715,'Policy Type'!$A:$B,2,FALSE)</f>
        <v>Others</v>
      </c>
      <c r="G2715" s="17" t="s">
        <v>212</v>
      </c>
      <c r="H2715" s="32">
        <v>45316</v>
      </c>
      <c r="I2715" s="32">
        <v>45681</v>
      </c>
      <c r="J2715" s="34">
        <v>921200</v>
      </c>
      <c r="K2715" s="34">
        <f t="shared" si="729"/>
        <v>165816</v>
      </c>
      <c r="L2715" s="34">
        <f t="shared" si="730"/>
        <v>1087016</v>
      </c>
      <c r="M2715" s="17">
        <f>L2715*0.15</f>
        <v>163052.4</v>
      </c>
      <c r="N2715" s="17" t="s">
        <v>52</v>
      </c>
      <c r="O2715" s="35" t="s">
        <v>49</v>
      </c>
      <c r="P2715" s="36" t="str">
        <f t="shared" si="732"/>
        <v>Old Client</v>
      </c>
      <c r="Q2715" s="39" t="str">
        <f t="shared" si="4"/>
        <v>No</v>
      </c>
      <c r="R2715" s="40" t="str">
        <f t="shared" si="5"/>
        <v/>
      </c>
    </row>
    <row r="2716" ht="14.25" customHeight="1" spans="1:18">
      <c r="A2716" s="30" t="s">
        <v>2669</v>
      </c>
      <c r="B2716" s="17">
        <v>1829</v>
      </c>
      <c r="C2716" s="17" t="s">
        <v>57</v>
      </c>
      <c r="D2716" s="17" t="s">
        <v>36</v>
      </c>
      <c r="E2716" s="17" t="s">
        <v>43</v>
      </c>
      <c r="F2716" s="31" t="str">
        <f>VLOOKUP(G2716,'Policy Type'!$A:$B,2,FALSE)</f>
        <v>P&amp;C</v>
      </c>
      <c r="G2716" s="17" t="s">
        <v>80</v>
      </c>
      <c r="H2716" s="32">
        <v>45324</v>
      </c>
      <c r="I2716" s="32">
        <v>45324</v>
      </c>
      <c r="J2716" s="34">
        <v>519700</v>
      </c>
      <c r="K2716" s="34">
        <f t="shared" si="729"/>
        <v>93546</v>
      </c>
      <c r="L2716" s="34">
        <f t="shared" si="730"/>
        <v>613246</v>
      </c>
      <c r="M2716" s="17">
        <f t="shared" ref="M2716:M2717" si="746">L2716*0.2</f>
        <v>122649.2</v>
      </c>
      <c r="N2716" s="17" t="s">
        <v>39</v>
      </c>
      <c r="O2716" s="35" t="s">
        <v>49</v>
      </c>
      <c r="P2716" s="36" t="str">
        <f t="shared" si="732"/>
        <v>New Client</v>
      </c>
      <c r="Q2716" s="39" t="str">
        <f t="shared" si="4"/>
        <v>No</v>
      </c>
      <c r="R2716" s="40" t="str">
        <f t="shared" si="5"/>
        <v/>
      </c>
    </row>
    <row r="2717" ht="14.25" customHeight="1" spans="1:18">
      <c r="A2717" s="30" t="s">
        <v>2670</v>
      </c>
      <c r="B2717" s="17">
        <v>1830</v>
      </c>
      <c r="C2717" s="17" t="s">
        <v>35</v>
      </c>
      <c r="D2717" s="17" t="s">
        <v>36</v>
      </c>
      <c r="E2717" s="17" t="s">
        <v>43</v>
      </c>
      <c r="F2717" s="31" t="str">
        <f>VLOOKUP(G2717,'Policy Type'!$A:$B,2,FALSE)</f>
        <v>P&amp;C</v>
      </c>
      <c r="G2717" s="17" t="s">
        <v>80</v>
      </c>
      <c r="H2717" s="32">
        <v>45324</v>
      </c>
      <c r="I2717" s="32">
        <v>45324</v>
      </c>
      <c r="J2717" s="34">
        <v>700200</v>
      </c>
      <c r="K2717" s="34">
        <f t="shared" si="729"/>
        <v>126036</v>
      </c>
      <c r="L2717" s="34">
        <f t="shared" si="730"/>
        <v>826236</v>
      </c>
      <c r="M2717" s="17">
        <f t="shared" si="746"/>
        <v>165247.2</v>
      </c>
      <c r="N2717" s="17" t="s">
        <v>39</v>
      </c>
      <c r="O2717" s="35" t="s">
        <v>49</v>
      </c>
      <c r="P2717" s="36" t="str">
        <f t="shared" si="732"/>
        <v>New Client</v>
      </c>
      <c r="Q2717" s="39" t="str">
        <f t="shared" si="4"/>
        <v>No</v>
      </c>
      <c r="R2717" s="40" t="str">
        <f t="shared" si="5"/>
        <v/>
      </c>
    </row>
    <row r="2718" ht="14.25" customHeight="1" spans="1:18">
      <c r="A2718" s="30" t="s">
        <v>2671</v>
      </c>
      <c r="B2718" s="17">
        <v>294</v>
      </c>
      <c r="C2718" s="17" t="s">
        <v>35</v>
      </c>
      <c r="D2718" s="17" t="s">
        <v>36</v>
      </c>
      <c r="E2718" s="17" t="s">
        <v>284</v>
      </c>
      <c r="F2718" s="31" t="str">
        <f>VLOOKUP(G2718,'Policy Type'!$A:$B,2,FALSE)</f>
        <v>Others</v>
      </c>
      <c r="G2718" s="17" t="s">
        <v>212</v>
      </c>
      <c r="H2718" s="32">
        <v>45325</v>
      </c>
      <c r="I2718" s="32">
        <v>45690</v>
      </c>
      <c r="J2718" s="34">
        <v>6981800</v>
      </c>
      <c r="K2718" s="34">
        <f t="shared" si="729"/>
        <v>1256724</v>
      </c>
      <c r="L2718" s="34">
        <f t="shared" si="730"/>
        <v>8238524</v>
      </c>
      <c r="M2718" s="17">
        <f>L2718*0.15</f>
        <v>1235778.6</v>
      </c>
      <c r="N2718" s="17" t="s">
        <v>39</v>
      </c>
      <c r="O2718" s="35" t="s">
        <v>49</v>
      </c>
      <c r="P2718" s="36" t="str">
        <f t="shared" si="732"/>
        <v>Old Client</v>
      </c>
      <c r="Q2718" s="39" t="str">
        <f t="shared" si="4"/>
        <v>Yes</v>
      </c>
      <c r="R2718" s="40" t="str">
        <f t="shared" si="5"/>
        <v>Cross-Sold</v>
      </c>
    </row>
    <row r="2719" ht="14.25" customHeight="1" spans="1:18">
      <c r="A2719" s="30" t="s">
        <v>2672</v>
      </c>
      <c r="B2719" s="17">
        <v>295</v>
      </c>
      <c r="C2719" s="17" t="s">
        <v>35</v>
      </c>
      <c r="D2719" s="17" t="s">
        <v>36</v>
      </c>
      <c r="E2719" s="17" t="s">
        <v>284</v>
      </c>
      <c r="F2719" s="31" t="str">
        <f>VLOOKUP(G2719,'Policy Type'!$A:$B,2,FALSE)</f>
        <v>P&amp;C</v>
      </c>
      <c r="G2719" s="17" t="s">
        <v>44</v>
      </c>
      <c r="H2719" s="32">
        <v>45325</v>
      </c>
      <c r="I2719" s="32">
        <v>45690</v>
      </c>
      <c r="J2719" s="34">
        <v>118000</v>
      </c>
      <c r="K2719" s="34">
        <f t="shared" si="729"/>
        <v>21240</v>
      </c>
      <c r="L2719" s="34">
        <f t="shared" si="730"/>
        <v>139240</v>
      </c>
      <c r="M2719" s="17">
        <f t="shared" ref="M2719:M2723" si="747">L2719*0.2</f>
        <v>27848</v>
      </c>
      <c r="N2719" s="17" t="s">
        <v>39</v>
      </c>
      <c r="O2719" s="35" t="s">
        <v>49</v>
      </c>
      <c r="P2719" s="36" t="str">
        <f t="shared" si="732"/>
        <v>Old Client</v>
      </c>
      <c r="Q2719" s="39" t="str">
        <f t="shared" si="4"/>
        <v>Yes</v>
      </c>
      <c r="R2719" s="40" t="str">
        <f t="shared" si="5"/>
        <v>Cross-Sold</v>
      </c>
    </row>
    <row r="2720" ht="14.25" customHeight="1" spans="1:18">
      <c r="A2720" s="30" t="s">
        <v>2673</v>
      </c>
      <c r="B2720" s="17">
        <v>1831</v>
      </c>
      <c r="C2720" s="17" t="s">
        <v>35</v>
      </c>
      <c r="D2720" s="17" t="s">
        <v>36</v>
      </c>
      <c r="E2720" s="17" t="s">
        <v>37</v>
      </c>
      <c r="F2720" s="31" t="str">
        <f>VLOOKUP(G2720,'Policy Type'!$A:$B,2,FALSE)</f>
        <v>Liability</v>
      </c>
      <c r="G2720" s="17" t="s">
        <v>38</v>
      </c>
      <c r="H2720" s="32">
        <v>45325</v>
      </c>
      <c r="I2720" s="32">
        <v>45690</v>
      </c>
      <c r="J2720" s="34">
        <v>46300</v>
      </c>
      <c r="K2720" s="34">
        <f t="shared" si="729"/>
        <v>8334</v>
      </c>
      <c r="L2720" s="34">
        <f t="shared" si="730"/>
        <v>54634</v>
      </c>
      <c r="M2720" s="17">
        <f t="shared" si="747"/>
        <v>10926.8</v>
      </c>
      <c r="N2720" s="17" t="s">
        <v>39</v>
      </c>
      <c r="O2720" s="35" t="s">
        <v>49</v>
      </c>
      <c r="P2720" s="36" t="str">
        <f t="shared" si="732"/>
        <v>Old Client</v>
      </c>
      <c r="Q2720" s="39" t="str">
        <f t="shared" si="4"/>
        <v>Yes</v>
      </c>
      <c r="R2720" s="40" t="str">
        <f t="shared" si="5"/>
        <v/>
      </c>
    </row>
    <row r="2721" ht="14.25" customHeight="1" spans="1:18">
      <c r="A2721" s="30" t="s">
        <v>2674</v>
      </c>
      <c r="B2721" s="17">
        <v>1831</v>
      </c>
      <c r="C2721" s="17" t="s">
        <v>57</v>
      </c>
      <c r="D2721" s="17" t="s">
        <v>36</v>
      </c>
      <c r="E2721" s="17" t="s">
        <v>43</v>
      </c>
      <c r="F2721" s="31" t="str">
        <f>VLOOKUP(G2721,'Policy Type'!$A:$B,2,FALSE)</f>
        <v>P&amp;C</v>
      </c>
      <c r="G2721" s="17" t="s">
        <v>55</v>
      </c>
      <c r="H2721" s="32">
        <v>45341</v>
      </c>
      <c r="I2721" s="32">
        <v>45706</v>
      </c>
      <c r="J2721" s="34">
        <v>143960</v>
      </c>
      <c r="K2721" s="34">
        <f t="shared" si="729"/>
        <v>25912.8</v>
      </c>
      <c r="L2721" s="34">
        <f t="shared" si="730"/>
        <v>169872.8</v>
      </c>
      <c r="M2721" s="17">
        <f t="shared" si="747"/>
        <v>33974.56</v>
      </c>
      <c r="N2721" s="17" t="s">
        <v>52</v>
      </c>
      <c r="O2721" s="35" t="s">
        <v>53</v>
      </c>
      <c r="P2721" s="36" t="str">
        <f t="shared" si="732"/>
        <v>Old Client</v>
      </c>
      <c r="Q2721" s="39" t="str">
        <f t="shared" si="4"/>
        <v>Yes</v>
      </c>
      <c r="R2721" s="40" t="str">
        <f t="shared" si="5"/>
        <v>Cross-Sold</v>
      </c>
    </row>
    <row r="2722" ht="14.25" customHeight="1" spans="1:18">
      <c r="A2722" s="30" t="s">
        <v>2675</v>
      </c>
      <c r="B2722" s="17">
        <v>1832</v>
      </c>
      <c r="C2722" s="17" t="s">
        <v>57</v>
      </c>
      <c r="D2722" s="17" t="s">
        <v>36</v>
      </c>
      <c r="E2722" s="17" t="s">
        <v>43</v>
      </c>
      <c r="F2722" s="31" t="str">
        <f>VLOOKUP(G2722,'Policy Type'!$A:$B,2,FALSE)</f>
        <v>P&amp;C</v>
      </c>
      <c r="G2722" s="17" t="s">
        <v>55</v>
      </c>
      <c r="H2722" s="32">
        <v>45328</v>
      </c>
      <c r="I2722" s="32">
        <v>45693</v>
      </c>
      <c r="J2722" s="34">
        <v>141482</v>
      </c>
      <c r="K2722" s="34">
        <f t="shared" si="729"/>
        <v>25466.76</v>
      </c>
      <c r="L2722" s="34">
        <f t="shared" si="730"/>
        <v>166948.76</v>
      </c>
      <c r="M2722" s="17">
        <f t="shared" si="747"/>
        <v>33389.752</v>
      </c>
      <c r="N2722" s="17" t="s">
        <v>52</v>
      </c>
      <c r="O2722" s="35" t="s">
        <v>53</v>
      </c>
      <c r="P2722" s="36" t="str">
        <f t="shared" si="732"/>
        <v>New Client</v>
      </c>
      <c r="Q2722" s="39" t="str">
        <f t="shared" si="4"/>
        <v>No</v>
      </c>
      <c r="R2722" s="40" t="str">
        <f t="shared" si="5"/>
        <v/>
      </c>
    </row>
    <row r="2723" ht="14.25" customHeight="1" spans="1:18">
      <c r="A2723" s="30" t="s">
        <v>2676</v>
      </c>
      <c r="B2723" s="17">
        <v>1833</v>
      </c>
      <c r="C2723" s="17" t="s">
        <v>57</v>
      </c>
      <c r="D2723" s="17" t="s">
        <v>36</v>
      </c>
      <c r="E2723" s="17" t="s">
        <v>37</v>
      </c>
      <c r="F2723" s="31" t="str">
        <f>VLOOKUP(G2723,'Policy Type'!$A:$B,2,FALSE)</f>
        <v>P&amp;C</v>
      </c>
      <c r="G2723" s="17" t="s">
        <v>80</v>
      </c>
      <c r="H2723" s="32">
        <v>45325</v>
      </c>
      <c r="I2723" s="32">
        <v>45325</v>
      </c>
      <c r="J2723" s="34">
        <v>125900</v>
      </c>
      <c r="K2723" s="34">
        <f t="shared" si="729"/>
        <v>22662</v>
      </c>
      <c r="L2723" s="34">
        <f t="shared" si="730"/>
        <v>148562</v>
      </c>
      <c r="M2723" s="17">
        <f t="shared" si="747"/>
        <v>29712.4</v>
      </c>
      <c r="N2723" s="17" t="s">
        <v>39</v>
      </c>
      <c r="O2723" s="35" t="s">
        <v>49</v>
      </c>
      <c r="P2723" s="36" t="str">
        <f t="shared" si="732"/>
        <v>Old Client</v>
      </c>
      <c r="Q2723" s="39" t="str">
        <f t="shared" si="4"/>
        <v>No</v>
      </c>
      <c r="R2723" s="40" t="str">
        <f t="shared" si="5"/>
        <v/>
      </c>
    </row>
    <row r="2724" ht="14.25" customHeight="1" spans="1:18">
      <c r="A2724" s="30" t="s">
        <v>2677</v>
      </c>
      <c r="B2724" s="17">
        <v>1213</v>
      </c>
      <c r="C2724" s="17" t="s">
        <v>42</v>
      </c>
      <c r="D2724" s="17" t="s">
        <v>36</v>
      </c>
      <c r="E2724" s="17" t="s">
        <v>84</v>
      </c>
      <c r="F2724" s="31" t="str">
        <f>VLOOKUP(G2724,'Policy Type'!$A:$B,2,FALSE)</f>
        <v>Others</v>
      </c>
      <c r="G2724" s="17" t="s">
        <v>116</v>
      </c>
      <c r="H2724" s="32">
        <v>45326</v>
      </c>
      <c r="I2724" s="32">
        <v>45691</v>
      </c>
      <c r="J2724" s="34">
        <v>156100</v>
      </c>
      <c r="K2724" s="34">
        <f t="shared" si="729"/>
        <v>28098</v>
      </c>
      <c r="L2724" s="34">
        <f t="shared" si="730"/>
        <v>184198</v>
      </c>
      <c r="M2724" s="17">
        <f t="shared" ref="M2724:M2725" si="748">L2724*0.15</f>
        <v>27629.7</v>
      </c>
      <c r="N2724" s="17" t="s">
        <v>39</v>
      </c>
      <c r="O2724" s="35" t="s">
        <v>49</v>
      </c>
      <c r="P2724" s="36" t="str">
        <f t="shared" si="732"/>
        <v>Old Client</v>
      </c>
      <c r="Q2724" s="39" t="str">
        <f t="shared" si="4"/>
        <v>No</v>
      </c>
      <c r="R2724" s="40" t="str">
        <f t="shared" si="5"/>
        <v/>
      </c>
    </row>
    <row r="2725" ht="14.25" customHeight="1" spans="1:18">
      <c r="A2725" s="30" t="s">
        <v>2678</v>
      </c>
      <c r="B2725" s="17">
        <v>211</v>
      </c>
      <c r="C2725" s="17" t="s">
        <v>35</v>
      </c>
      <c r="D2725" s="17" t="s">
        <v>36</v>
      </c>
      <c r="E2725" s="17" t="s">
        <v>84</v>
      </c>
      <c r="F2725" s="31" t="str">
        <f>VLOOKUP(G2725,'Policy Type'!$A:$B,2,FALSE)</f>
        <v>Others</v>
      </c>
      <c r="G2725" s="17" t="s">
        <v>116</v>
      </c>
      <c r="H2725" s="32">
        <v>45326</v>
      </c>
      <c r="I2725" s="32">
        <v>45385</v>
      </c>
      <c r="J2725" s="34">
        <v>118200</v>
      </c>
      <c r="K2725" s="34">
        <f t="shared" si="729"/>
        <v>21276</v>
      </c>
      <c r="L2725" s="34">
        <f t="shared" si="730"/>
        <v>139476</v>
      </c>
      <c r="M2725" s="17">
        <f t="shared" si="748"/>
        <v>20921.4</v>
      </c>
      <c r="N2725" s="17" t="s">
        <v>39</v>
      </c>
      <c r="O2725" s="35" t="s">
        <v>49</v>
      </c>
      <c r="P2725" s="36" t="str">
        <f t="shared" si="732"/>
        <v>Old Client</v>
      </c>
      <c r="Q2725" s="39" t="str">
        <f t="shared" si="4"/>
        <v>Yes</v>
      </c>
      <c r="R2725" s="40" t="str">
        <f t="shared" si="5"/>
        <v>Cross-Sold</v>
      </c>
    </row>
    <row r="2726" ht="14.25" customHeight="1" spans="1:18">
      <c r="A2726" s="30" t="s">
        <v>2679</v>
      </c>
      <c r="B2726" s="17">
        <v>76</v>
      </c>
      <c r="C2726" s="17" t="s">
        <v>42</v>
      </c>
      <c r="D2726" s="17" t="s">
        <v>36</v>
      </c>
      <c r="E2726" s="17" t="s">
        <v>37</v>
      </c>
      <c r="F2726" s="31" t="str">
        <f>VLOOKUP(G2726,'Policy Type'!$A:$B,2,FALSE)</f>
        <v>Liability</v>
      </c>
      <c r="G2726" s="17" t="s">
        <v>101</v>
      </c>
      <c r="H2726" s="32">
        <v>45313</v>
      </c>
      <c r="I2726" s="32">
        <v>45678</v>
      </c>
      <c r="J2726" s="34">
        <v>1416000</v>
      </c>
      <c r="K2726" s="34">
        <f t="shared" si="729"/>
        <v>254880</v>
      </c>
      <c r="L2726" s="34">
        <f t="shared" si="730"/>
        <v>1670880</v>
      </c>
      <c r="M2726" s="17">
        <f>L2726*0.2</f>
        <v>334176</v>
      </c>
      <c r="N2726" s="17" t="s">
        <v>39</v>
      </c>
      <c r="O2726" s="35" t="s">
        <v>49</v>
      </c>
      <c r="P2726" s="36" t="str">
        <f t="shared" si="732"/>
        <v>Old Client</v>
      </c>
      <c r="Q2726" s="39" t="str">
        <f t="shared" si="4"/>
        <v>Yes</v>
      </c>
      <c r="R2726" s="40" t="str">
        <f t="shared" si="5"/>
        <v/>
      </c>
    </row>
    <row r="2727" ht="14.25" customHeight="1" spans="1:18">
      <c r="A2727" s="30" t="s">
        <v>2680</v>
      </c>
      <c r="B2727" s="17">
        <v>76</v>
      </c>
      <c r="C2727" s="17" t="s">
        <v>57</v>
      </c>
      <c r="D2727" s="17" t="s">
        <v>36</v>
      </c>
      <c r="E2727" s="17" t="s">
        <v>43</v>
      </c>
      <c r="F2727" s="31" t="str">
        <f>VLOOKUP(G2727,'Policy Type'!$A:$B,2,FALSE)</f>
        <v>Others</v>
      </c>
      <c r="G2727" s="17" t="s">
        <v>212</v>
      </c>
      <c r="H2727" s="32">
        <v>45325</v>
      </c>
      <c r="I2727" s="32">
        <v>45690</v>
      </c>
      <c r="J2727" s="34">
        <v>3471100</v>
      </c>
      <c r="K2727" s="34">
        <f t="shared" si="729"/>
        <v>624798</v>
      </c>
      <c r="L2727" s="34">
        <f t="shared" si="730"/>
        <v>4095898</v>
      </c>
      <c r="M2727" s="17">
        <f>L2727*0.15</f>
        <v>614384.7</v>
      </c>
      <c r="N2727" s="17" t="s">
        <v>39</v>
      </c>
      <c r="O2727" s="35" t="s">
        <v>49</v>
      </c>
      <c r="P2727" s="36" t="str">
        <f t="shared" si="732"/>
        <v>Old Client</v>
      </c>
      <c r="Q2727" s="39" t="str">
        <f t="shared" si="4"/>
        <v>Yes</v>
      </c>
      <c r="R2727" s="40" t="str">
        <f t="shared" si="5"/>
        <v>Cross-Sold</v>
      </c>
    </row>
    <row r="2728" ht="14.25" customHeight="1" spans="1:18">
      <c r="A2728" s="30" t="s">
        <v>2681</v>
      </c>
      <c r="B2728" s="17">
        <v>1550</v>
      </c>
      <c r="C2728" s="17" t="s">
        <v>46</v>
      </c>
      <c r="D2728" s="17" t="s">
        <v>88</v>
      </c>
      <c r="E2728" s="17" t="s">
        <v>43</v>
      </c>
      <c r="F2728" s="31" t="str">
        <f>VLOOKUP(G2728,'Policy Type'!$A:$B,2,FALSE)</f>
        <v>P&amp;C</v>
      </c>
      <c r="G2728" s="17" t="s">
        <v>44</v>
      </c>
      <c r="H2728" s="32">
        <v>45325</v>
      </c>
      <c r="I2728" s="32">
        <v>45690</v>
      </c>
      <c r="J2728" s="34">
        <v>206500</v>
      </c>
      <c r="K2728" s="34">
        <f t="shared" si="729"/>
        <v>37170</v>
      </c>
      <c r="L2728" s="34">
        <f t="shared" si="730"/>
        <v>243670</v>
      </c>
      <c r="M2728" s="17">
        <f t="shared" ref="M2728:M2729" si="749">L2728*0.05</f>
        <v>12183.5</v>
      </c>
      <c r="N2728" s="17" t="s">
        <v>39</v>
      </c>
      <c r="O2728" s="35" t="s">
        <v>49</v>
      </c>
      <c r="P2728" s="36" t="str">
        <f t="shared" si="732"/>
        <v>Old Client</v>
      </c>
      <c r="Q2728" s="39" t="str">
        <f t="shared" si="4"/>
        <v>Yes</v>
      </c>
      <c r="R2728" s="40" t="str">
        <f t="shared" si="5"/>
        <v>Cross-Sold</v>
      </c>
    </row>
    <row r="2729" ht="14.25" customHeight="1" spans="1:18">
      <c r="A2729" s="30" t="s">
        <v>2682</v>
      </c>
      <c r="B2729" s="17">
        <v>811</v>
      </c>
      <c r="C2729" s="17" t="s">
        <v>46</v>
      </c>
      <c r="D2729" s="17" t="s">
        <v>88</v>
      </c>
      <c r="E2729" s="17" t="s">
        <v>284</v>
      </c>
      <c r="F2729" s="31" t="str">
        <f>VLOOKUP(G2729,'Policy Type'!$A:$B,2,FALSE)</f>
        <v>Liability</v>
      </c>
      <c r="G2729" s="17" t="s">
        <v>536</v>
      </c>
      <c r="H2729" s="32">
        <v>45307</v>
      </c>
      <c r="I2729" s="32">
        <v>45440</v>
      </c>
      <c r="J2729" s="34">
        <v>2734400</v>
      </c>
      <c r="K2729" s="34">
        <f t="shared" si="729"/>
        <v>492192</v>
      </c>
      <c r="L2729" s="34">
        <f t="shared" si="730"/>
        <v>3226592</v>
      </c>
      <c r="M2729" s="17">
        <f t="shared" si="749"/>
        <v>161329.6</v>
      </c>
      <c r="N2729" s="17" t="s">
        <v>39</v>
      </c>
      <c r="O2729" s="35" t="s">
        <v>49</v>
      </c>
      <c r="P2729" s="36" t="str">
        <f t="shared" si="732"/>
        <v>Old Client</v>
      </c>
      <c r="Q2729" s="39" t="str">
        <f t="shared" si="4"/>
        <v>Yes</v>
      </c>
      <c r="R2729" s="40" t="str">
        <f t="shared" si="5"/>
        <v/>
      </c>
    </row>
    <row r="2730" ht="14.25" customHeight="1" spans="1:18">
      <c r="A2730" s="30" t="s">
        <v>2683</v>
      </c>
      <c r="B2730" s="17">
        <v>811</v>
      </c>
      <c r="C2730" s="17" t="s">
        <v>57</v>
      </c>
      <c r="D2730" s="17" t="s">
        <v>36</v>
      </c>
      <c r="E2730" s="17" t="s">
        <v>103</v>
      </c>
      <c r="F2730" s="31" t="str">
        <f>VLOOKUP(G2730,'Policy Type'!$A:$B,2,FALSE)</f>
        <v>Others</v>
      </c>
      <c r="G2730" s="17" t="s">
        <v>193</v>
      </c>
      <c r="H2730" s="32">
        <v>45330</v>
      </c>
      <c r="I2730" s="32">
        <v>45695</v>
      </c>
      <c r="J2730" s="34">
        <v>6541300</v>
      </c>
      <c r="K2730" s="34">
        <f t="shared" si="729"/>
        <v>1177434</v>
      </c>
      <c r="L2730" s="34">
        <f t="shared" si="730"/>
        <v>7718734</v>
      </c>
      <c r="M2730" s="17">
        <f>L2730*0.15</f>
        <v>1157810.1</v>
      </c>
      <c r="N2730" s="17" t="s">
        <v>52</v>
      </c>
      <c r="O2730" s="35" t="s">
        <v>40</v>
      </c>
      <c r="P2730" s="36" t="str">
        <f t="shared" si="732"/>
        <v>Old Client</v>
      </c>
      <c r="Q2730" s="39" t="str">
        <f t="shared" si="4"/>
        <v>Yes</v>
      </c>
      <c r="R2730" s="40" t="str">
        <f t="shared" si="5"/>
        <v>Cross-Sold</v>
      </c>
    </row>
    <row r="2731" ht="14.25" customHeight="1" spans="1:18">
      <c r="A2731" s="30" t="s">
        <v>2684</v>
      </c>
      <c r="B2731" s="17">
        <v>1768</v>
      </c>
      <c r="C2731" s="17" t="s">
        <v>46</v>
      </c>
      <c r="D2731" s="17" t="s">
        <v>66</v>
      </c>
      <c r="E2731" s="17" t="s">
        <v>103</v>
      </c>
      <c r="F2731" s="31" t="str">
        <f>VLOOKUP(G2731,'Policy Type'!$A:$B,2,FALSE)</f>
        <v>Others</v>
      </c>
      <c r="G2731" s="17" t="s">
        <v>193</v>
      </c>
      <c r="H2731" s="32">
        <v>45331</v>
      </c>
      <c r="I2731" s="32">
        <v>45696</v>
      </c>
      <c r="J2731" s="34">
        <v>6541300</v>
      </c>
      <c r="K2731" s="34">
        <f t="shared" si="729"/>
        <v>1177434</v>
      </c>
      <c r="L2731" s="34">
        <f t="shared" si="730"/>
        <v>7718734</v>
      </c>
      <c r="M2731" s="17">
        <f>L2731*0.05</f>
        <v>385936.7</v>
      </c>
      <c r="N2731" s="17" t="s">
        <v>52</v>
      </c>
      <c r="O2731" s="35" t="s">
        <v>40</v>
      </c>
      <c r="P2731" s="36" t="str">
        <f t="shared" si="732"/>
        <v>Old Client</v>
      </c>
      <c r="Q2731" s="39" t="str">
        <f t="shared" si="4"/>
        <v>Yes</v>
      </c>
      <c r="R2731" s="40" t="str">
        <f t="shared" si="5"/>
        <v>Cross-Sold</v>
      </c>
    </row>
    <row r="2732" ht="14.25" customHeight="1" spans="1:18">
      <c r="A2732" s="30" t="s">
        <v>2685</v>
      </c>
      <c r="B2732" s="17">
        <v>1834</v>
      </c>
      <c r="C2732" s="17" t="s">
        <v>35</v>
      </c>
      <c r="D2732" s="17" t="s">
        <v>36</v>
      </c>
      <c r="E2732" s="17" t="s">
        <v>103</v>
      </c>
      <c r="F2732" s="31" t="str">
        <f>VLOOKUP(G2732,'Policy Type'!$A:$B,2,FALSE)</f>
        <v>Others</v>
      </c>
      <c r="G2732" s="17" t="s">
        <v>193</v>
      </c>
      <c r="H2732" s="32">
        <v>45331</v>
      </c>
      <c r="I2732" s="32">
        <v>45696</v>
      </c>
      <c r="J2732" s="34">
        <v>6541300</v>
      </c>
      <c r="K2732" s="34">
        <f t="shared" si="729"/>
        <v>1177434</v>
      </c>
      <c r="L2732" s="34">
        <f t="shared" si="730"/>
        <v>7718734</v>
      </c>
      <c r="M2732" s="17">
        <f>L2732*0.15</f>
        <v>1157810.1</v>
      </c>
      <c r="N2732" s="17" t="s">
        <v>52</v>
      </c>
      <c r="O2732" s="35" t="s">
        <v>40</v>
      </c>
      <c r="P2732" s="36" t="str">
        <f t="shared" si="732"/>
        <v>Old Client</v>
      </c>
      <c r="Q2732" s="39" t="str">
        <f t="shared" si="4"/>
        <v>Yes</v>
      </c>
      <c r="R2732" s="40" t="str">
        <f t="shared" si="5"/>
        <v>Cross-Sold</v>
      </c>
    </row>
    <row r="2733" ht="14.25" customHeight="1" spans="1:18">
      <c r="A2733" s="30" t="s">
        <v>2686</v>
      </c>
      <c r="B2733" s="17">
        <v>1834</v>
      </c>
      <c r="C2733" s="17" t="s">
        <v>46</v>
      </c>
      <c r="D2733" s="17" t="s">
        <v>66</v>
      </c>
      <c r="E2733" s="17" t="s">
        <v>103</v>
      </c>
      <c r="F2733" s="31" t="str">
        <f>VLOOKUP(G2733,'Policy Type'!$A:$B,2,FALSE)</f>
        <v>Others</v>
      </c>
      <c r="G2733" s="17" t="s">
        <v>193</v>
      </c>
      <c r="H2733" s="32">
        <v>45331</v>
      </c>
      <c r="I2733" s="32">
        <v>45696</v>
      </c>
      <c r="J2733" s="34">
        <v>6541300</v>
      </c>
      <c r="K2733" s="34">
        <f t="shared" si="729"/>
        <v>1177434</v>
      </c>
      <c r="L2733" s="34">
        <f t="shared" si="730"/>
        <v>7718734</v>
      </c>
      <c r="M2733" s="17">
        <f t="shared" ref="M2733:M2734" si="750">L2733*0.05</f>
        <v>385936.7</v>
      </c>
      <c r="N2733" s="17" t="s">
        <v>52</v>
      </c>
      <c r="O2733" s="35" t="s">
        <v>40</v>
      </c>
      <c r="P2733" s="36" t="str">
        <f t="shared" si="732"/>
        <v>Old Client</v>
      </c>
      <c r="Q2733" s="39" t="str">
        <f t="shared" si="4"/>
        <v>Yes</v>
      </c>
      <c r="R2733" s="40" t="str">
        <f t="shared" si="5"/>
        <v>Cross-Sold</v>
      </c>
    </row>
    <row r="2734" ht="14.25" customHeight="1" spans="1:18">
      <c r="A2734" s="30" t="s">
        <v>2687</v>
      </c>
      <c r="B2734" s="17">
        <v>1834</v>
      </c>
      <c r="C2734" s="17" t="s">
        <v>46</v>
      </c>
      <c r="D2734" s="17" t="s">
        <v>47</v>
      </c>
      <c r="E2734" s="17" t="s">
        <v>103</v>
      </c>
      <c r="F2734" s="31" t="str">
        <f>VLOOKUP(G2734,'Policy Type'!$A:$B,2,FALSE)</f>
        <v>Others</v>
      </c>
      <c r="G2734" s="17" t="s">
        <v>193</v>
      </c>
      <c r="H2734" s="32">
        <v>45331</v>
      </c>
      <c r="I2734" s="32">
        <v>45696</v>
      </c>
      <c r="J2734" s="34">
        <v>6541300</v>
      </c>
      <c r="K2734" s="34">
        <f t="shared" si="729"/>
        <v>1177434</v>
      </c>
      <c r="L2734" s="34">
        <f t="shared" si="730"/>
        <v>7718734</v>
      </c>
      <c r="M2734" s="17">
        <f t="shared" si="750"/>
        <v>385936.7</v>
      </c>
      <c r="N2734" s="17" t="s">
        <v>52</v>
      </c>
      <c r="O2734" s="35" t="s">
        <v>40</v>
      </c>
      <c r="P2734" s="36" t="str">
        <f t="shared" si="732"/>
        <v>Old Client</v>
      </c>
      <c r="Q2734" s="39" t="str">
        <f t="shared" si="4"/>
        <v>Yes</v>
      </c>
      <c r="R2734" s="40" t="str">
        <f t="shared" si="5"/>
        <v>Cross-Sold</v>
      </c>
    </row>
    <row r="2735" ht="14.25" customHeight="1" spans="1:18">
      <c r="A2735" s="30" t="s">
        <v>2688</v>
      </c>
      <c r="B2735" s="17">
        <v>1834</v>
      </c>
      <c r="C2735" s="17" t="s">
        <v>42</v>
      </c>
      <c r="D2735" s="17" t="s">
        <v>36</v>
      </c>
      <c r="E2735" s="17" t="s">
        <v>103</v>
      </c>
      <c r="F2735" s="31" t="str">
        <f>VLOOKUP(G2735,'Policy Type'!$A:$B,2,FALSE)</f>
        <v>Others</v>
      </c>
      <c r="G2735" s="17" t="s">
        <v>193</v>
      </c>
      <c r="H2735" s="32">
        <v>45331</v>
      </c>
      <c r="I2735" s="32">
        <v>45696</v>
      </c>
      <c r="J2735" s="34">
        <v>6541300</v>
      </c>
      <c r="K2735" s="34">
        <f t="shared" si="729"/>
        <v>1177434</v>
      </c>
      <c r="L2735" s="34">
        <f t="shared" si="730"/>
        <v>7718734</v>
      </c>
      <c r="M2735" s="17">
        <f t="shared" ref="M2735:M2740" si="751">L2735*0.15</f>
        <v>1157810.1</v>
      </c>
      <c r="N2735" s="17" t="s">
        <v>52</v>
      </c>
      <c r="O2735" s="35" t="s">
        <v>40</v>
      </c>
      <c r="P2735" s="36" t="str">
        <f t="shared" si="732"/>
        <v>Old Client</v>
      </c>
      <c r="Q2735" s="39" t="str">
        <f t="shared" si="4"/>
        <v>Yes</v>
      </c>
      <c r="R2735" s="40" t="str">
        <f t="shared" si="5"/>
        <v>Cross-Sold</v>
      </c>
    </row>
    <row r="2736" ht="14.25" customHeight="1" spans="1:18">
      <c r="A2736" s="30" t="s">
        <v>2689</v>
      </c>
      <c r="B2736" s="17">
        <v>1834</v>
      </c>
      <c r="C2736" s="17" t="s">
        <v>57</v>
      </c>
      <c r="D2736" s="17" t="s">
        <v>36</v>
      </c>
      <c r="E2736" s="17" t="s">
        <v>103</v>
      </c>
      <c r="F2736" s="31" t="str">
        <f>VLOOKUP(G2736,'Policy Type'!$A:$B,2,FALSE)</f>
        <v>Others</v>
      </c>
      <c r="G2736" s="17" t="s">
        <v>193</v>
      </c>
      <c r="H2736" s="32">
        <v>45331</v>
      </c>
      <c r="I2736" s="32">
        <v>45696</v>
      </c>
      <c r="J2736" s="34">
        <v>6541300</v>
      </c>
      <c r="K2736" s="34">
        <f t="shared" si="729"/>
        <v>1177434</v>
      </c>
      <c r="L2736" s="34">
        <f t="shared" si="730"/>
        <v>7718734</v>
      </c>
      <c r="M2736" s="17">
        <f t="shared" si="751"/>
        <v>1157810.1</v>
      </c>
      <c r="N2736" s="17" t="s">
        <v>52</v>
      </c>
      <c r="O2736" s="35" t="s">
        <v>40</v>
      </c>
      <c r="P2736" s="36" t="str">
        <f t="shared" si="732"/>
        <v>Old Client</v>
      </c>
      <c r="Q2736" s="39" t="str">
        <f t="shared" si="4"/>
        <v>Yes</v>
      </c>
      <c r="R2736" s="40" t="str">
        <f t="shared" si="5"/>
        <v>Cross-Sold</v>
      </c>
    </row>
    <row r="2737" ht="14.25" customHeight="1" spans="1:18">
      <c r="A2737" s="30" t="s">
        <v>2690</v>
      </c>
      <c r="B2737" s="17">
        <v>1834</v>
      </c>
      <c r="C2737" s="17" t="s">
        <v>57</v>
      </c>
      <c r="D2737" s="17" t="s">
        <v>36</v>
      </c>
      <c r="E2737" s="17" t="s">
        <v>103</v>
      </c>
      <c r="F2737" s="31" t="str">
        <f>VLOOKUP(G2737,'Policy Type'!$A:$B,2,FALSE)</f>
        <v>Others</v>
      </c>
      <c r="G2737" s="17" t="s">
        <v>193</v>
      </c>
      <c r="H2737" s="32">
        <v>45331</v>
      </c>
      <c r="I2737" s="32">
        <v>45696</v>
      </c>
      <c r="J2737" s="34">
        <v>6541300</v>
      </c>
      <c r="K2737" s="34">
        <f t="shared" si="729"/>
        <v>1177434</v>
      </c>
      <c r="L2737" s="34">
        <f t="shared" si="730"/>
        <v>7718734</v>
      </c>
      <c r="M2737" s="17">
        <f t="shared" si="751"/>
        <v>1157810.1</v>
      </c>
      <c r="N2737" s="17" t="s">
        <v>52</v>
      </c>
      <c r="O2737" s="35" t="s">
        <v>40</v>
      </c>
      <c r="P2737" s="36" t="str">
        <f t="shared" si="732"/>
        <v>Old Client</v>
      </c>
      <c r="Q2737" s="39" t="str">
        <f t="shared" si="4"/>
        <v>Yes</v>
      </c>
      <c r="R2737" s="40" t="str">
        <f t="shared" si="5"/>
        <v>Cross-Sold</v>
      </c>
    </row>
    <row r="2738" ht="14.25" customHeight="1" spans="1:18">
      <c r="A2738" s="30" t="s">
        <v>2691</v>
      </c>
      <c r="B2738" s="17">
        <v>1834</v>
      </c>
      <c r="C2738" s="17" t="s">
        <v>42</v>
      </c>
      <c r="D2738" s="17" t="s">
        <v>36</v>
      </c>
      <c r="E2738" s="17" t="s">
        <v>103</v>
      </c>
      <c r="F2738" s="31" t="str">
        <f>VLOOKUP(G2738,'Policy Type'!$A:$B,2,FALSE)</f>
        <v>Others</v>
      </c>
      <c r="G2738" s="17" t="s">
        <v>193</v>
      </c>
      <c r="H2738" s="32">
        <v>45331</v>
      </c>
      <c r="I2738" s="32">
        <v>45696</v>
      </c>
      <c r="J2738" s="34">
        <v>6541300</v>
      </c>
      <c r="K2738" s="34">
        <f t="shared" si="729"/>
        <v>1177434</v>
      </c>
      <c r="L2738" s="34">
        <f t="shared" si="730"/>
        <v>7718734</v>
      </c>
      <c r="M2738" s="17">
        <f t="shared" si="751"/>
        <v>1157810.1</v>
      </c>
      <c r="N2738" s="17" t="s">
        <v>52</v>
      </c>
      <c r="O2738" s="35" t="s">
        <v>40</v>
      </c>
      <c r="P2738" s="36" t="str">
        <f t="shared" si="732"/>
        <v>Old Client</v>
      </c>
      <c r="Q2738" s="39" t="str">
        <f t="shared" si="4"/>
        <v>Yes</v>
      </c>
      <c r="R2738" s="40" t="str">
        <f t="shared" si="5"/>
        <v>Cross-Sold</v>
      </c>
    </row>
    <row r="2739" ht="14.25" customHeight="1" spans="1:18">
      <c r="A2739" s="30" t="s">
        <v>2692</v>
      </c>
      <c r="B2739" s="17">
        <v>1834</v>
      </c>
      <c r="C2739" s="17" t="s">
        <v>35</v>
      </c>
      <c r="D2739" s="17" t="s">
        <v>36</v>
      </c>
      <c r="E2739" s="17" t="s">
        <v>103</v>
      </c>
      <c r="F2739" s="31" t="str">
        <f>VLOOKUP(G2739,'Policy Type'!$A:$B,2,FALSE)</f>
        <v>Others</v>
      </c>
      <c r="G2739" s="17" t="s">
        <v>193</v>
      </c>
      <c r="H2739" s="32">
        <v>45331</v>
      </c>
      <c r="I2739" s="32">
        <v>45696</v>
      </c>
      <c r="J2739" s="34">
        <v>6541300</v>
      </c>
      <c r="K2739" s="34">
        <f t="shared" si="729"/>
        <v>1177434</v>
      </c>
      <c r="L2739" s="34">
        <f t="shared" si="730"/>
        <v>7718734</v>
      </c>
      <c r="M2739" s="17">
        <f t="shared" si="751"/>
        <v>1157810.1</v>
      </c>
      <c r="N2739" s="17" t="s">
        <v>52</v>
      </c>
      <c r="O2739" s="35" t="s">
        <v>40</v>
      </c>
      <c r="P2739" s="36" t="str">
        <f t="shared" si="732"/>
        <v>Old Client</v>
      </c>
      <c r="Q2739" s="39" t="str">
        <f t="shared" si="4"/>
        <v>Yes</v>
      </c>
      <c r="R2739" s="40" t="str">
        <f t="shared" si="5"/>
        <v>Cross-Sold</v>
      </c>
    </row>
    <row r="2740" ht="14.25" customHeight="1" spans="1:18">
      <c r="A2740" s="30" t="s">
        <v>2693</v>
      </c>
      <c r="B2740" s="17">
        <v>1834</v>
      </c>
      <c r="C2740" s="17" t="s">
        <v>35</v>
      </c>
      <c r="D2740" s="17" t="s">
        <v>36</v>
      </c>
      <c r="E2740" s="17" t="s">
        <v>78</v>
      </c>
      <c r="F2740" s="31" t="str">
        <f>VLOOKUP(G2740,'Policy Type'!$A:$B,2,FALSE)</f>
        <v>Others</v>
      </c>
      <c r="G2740" s="17" t="s">
        <v>212</v>
      </c>
      <c r="H2740" s="32">
        <v>45325</v>
      </c>
      <c r="I2740" s="32">
        <v>45690</v>
      </c>
      <c r="J2740" s="34">
        <v>806500</v>
      </c>
      <c r="K2740" s="34">
        <f t="shared" si="729"/>
        <v>145170</v>
      </c>
      <c r="L2740" s="34">
        <f t="shared" si="730"/>
        <v>951670</v>
      </c>
      <c r="M2740" s="17">
        <f t="shared" si="751"/>
        <v>142750.5</v>
      </c>
      <c r="N2740" s="17" t="s">
        <v>39</v>
      </c>
      <c r="O2740" s="35" t="s">
        <v>49</v>
      </c>
      <c r="P2740" s="36" t="str">
        <f t="shared" si="732"/>
        <v>Old Client</v>
      </c>
      <c r="Q2740" s="39" t="str">
        <f t="shared" si="4"/>
        <v>Yes</v>
      </c>
      <c r="R2740" s="40" t="str">
        <f t="shared" si="5"/>
        <v>Cross-Sold</v>
      </c>
    </row>
    <row r="2741" ht="14.25" customHeight="1" spans="1:18">
      <c r="A2741" s="30" t="s">
        <v>2694</v>
      </c>
      <c r="B2741" s="17">
        <v>1834</v>
      </c>
      <c r="C2741" s="17" t="s">
        <v>46</v>
      </c>
      <c r="D2741" s="17" t="s">
        <v>47</v>
      </c>
      <c r="E2741" s="17" t="s">
        <v>78</v>
      </c>
      <c r="F2741" s="31" t="str">
        <f>VLOOKUP(G2741,'Policy Type'!$A:$B,2,FALSE)</f>
        <v>P&amp;C</v>
      </c>
      <c r="G2741" s="17" t="s">
        <v>44</v>
      </c>
      <c r="H2741" s="32">
        <v>45325</v>
      </c>
      <c r="I2741" s="32">
        <v>45690</v>
      </c>
      <c r="J2741" s="34">
        <v>58500</v>
      </c>
      <c r="K2741" s="34">
        <f t="shared" si="729"/>
        <v>10530</v>
      </c>
      <c r="L2741" s="34">
        <f t="shared" si="730"/>
        <v>69030</v>
      </c>
      <c r="M2741" s="17">
        <f t="shared" ref="M2741:M2742" si="752">L2741*0.05</f>
        <v>3451.5</v>
      </c>
      <c r="N2741" s="17" t="s">
        <v>39</v>
      </c>
      <c r="O2741" s="35" t="s">
        <v>49</v>
      </c>
      <c r="P2741" s="36" t="str">
        <f t="shared" si="732"/>
        <v>Old Client</v>
      </c>
      <c r="Q2741" s="39" t="str">
        <f t="shared" si="4"/>
        <v>Yes</v>
      </c>
      <c r="R2741" s="40" t="str">
        <f t="shared" si="5"/>
        <v>Cross-Sold</v>
      </c>
    </row>
    <row r="2742" ht="14.25" customHeight="1" spans="1:18">
      <c r="A2742" s="30" t="s">
        <v>2695</v>
      </c>
      <c r="B2742" s="17">
        <v>1835</v>
      </c>
      <c r="C2742" s="17" t="s">
        <v>46</v>
      </c>
      <c r="D2742" s="17" t="s">
        <v>47</v>
      </c>
      <c r="E2742" s="17" t="s">
        <v>37</v>
      </c>
      <c r="F2742" s="31" t="str">
        <f>VLOOKUP(G2742,'Policy Type'!$A:$B,2,FALSE)</f>
        <v>Liability</v>
      </c>
      <c r="G2742" s="17" t="s">
        <v>38</v>
      </c>
      <c r="H2742" s="32">
        <v>45325</v>
      </c>
      <c r="I2742" s="32">
        <v>45690</v>
      </c>
      <c r="J2742" s="34">
        <v>99300</v>
      </c>
      <c r="K2742" s="34">
        <f t="shared" si="729"/>
        <v>17874</v>
      </c>
      <c r="L2742" s="34">
        <f t="shared" si="730"/>
        <v>117174</v>
      </c>
      <c r="M2742" s="17">
        <f t="shared" si="752"/>
        <v>5858.7</v>
      </c>
      <c r="N2742" s="17" t="s">
        <v>39</v>
      </c>
      <c r="O2742" s="35" t="s">
        <v>49</v>
      </c>
      <c r="P2742" s="36" t="str">
        <f t="shared" si="732"/>
        <v>Old Client</v>
      </c>
      <c r="Q2742" s="39" t="str">
        <f t="shared" si="4"/>
        <v>Yes</v>
      </c>
      <c r="R2742" s="40" t="str">
        <f t="shared" si="5"/>
        <v/>
      </c>
    </row>
    <row r="2743" ht="14.25" customHeight="1" spans="1:18">
      <c r="A2743" s="30" t="s">
        <v>2696</v>
      </c>
      <c r="B2743" s="17">
        <v>1835</v>
      </c>
      <c r="C2743" s="17" t="s">
        <v>42</v>
      </c>
      <c r="D2743" s="17" t="s">
        <v>36</v>
      </c>
      <c r="E2743" s="17" t="s">
        <v>103</v>
      </c>
      <c r="F2743" s="31" t="str">
        <f>VLOOKUP(G2743,'Policy Type'!$A:$B,2,FALSE)</f>
        <v>Others</v>
      </c>
      <c r="G2743" s="17" t="s">
        <v>212</v>
      </c>
      <c r="H2743" s="32">
        <v>45325</v>
      </c>
      <c r="I2743" s="32">
        <v>45690</v>
      </c>
      <c r="J2743" s="34">
        <v>10974000</v>
      </c>
      <c r="K2743" s="34">
        <f t="shared" si="729"/>
        <v>1975320</v>
      </c>
      <c r="L2743" s="34">
        <f t="shared" si="730"/>
        <v>12949320</v>
      </c>
      <c r="M2743" s="17">
        <f>L2743*0.15</f>
        <v>1942398</v>
      </c>
      <c r="N2743" s="17" t="s">
        <v>39</v>
      </c>
      <c r="O2743" s="35" t="s">
        <v>49</v>
      </c>
      <c r="P2743" s="36" t="str">
        <f t="shared" si="732"/>
        <v>Old Client</v>
      </c>
      <c r="Q2743" s="39" t="str">
        <f t="shared" si="4"/>
        <v>Yes</v>
      </c>
      <c r="R2743" s="40" t="str">
        <f t="shared" si="5"/>
        <v>Cross-Sold</v>
      </c>
    </row>
    <row r="2744" ht="14.25" customHeight="1" spans="1:18">
      <c r="A2744" s="30" t="s">
        <v>2697</v>
      </c>
      <c r="B2744" s="17">
        <v>1836</v>
      </c>
      <c r="C2744" s="17" t="s">
        <v>42</v>
      </c>
      <c r="D2744" s="17" t="s">
        <v>36</v>
      </c>
      <c r="E2744" s="17" t="s">
        <v>103</v>
      </c>
      <c r="F2744" s="31" t="str">
        <f>VLOOKUP(G2744,'Policy Type'!$A:$B,2,FALSE)</f>
        <v>P&amp;C</v>
      </c>
      <c r="G2744" s="17" t="s">
        <v>44</v>
      </c>
      <c r="H2744" s="32">
        <v>45325</v>
      </c>
      <c r="I2744" s="32">
        <v>45690</v>
      </c>
      <c r="J2744" s="34">
        <v>1593000</v>
      </c>
      <c r="K2744" s="34">
        <f t="shared" si="729"/>
        <v>286740</v>
      </c>
      <c r="L2744" s="34">
        <f t="shared" si="730"/>
        <v>1879740</v>
      </c>
      <c r="M2744" s="17">
        <f t="shared" ref="M2744:M2745" si="753">L2744*0.2</f>
        <v>375948</v>
      </c>
      <c r="N2744" s="17" t="s">
        <v>39</v>
      </c>
      <c r="O2744" s="35" t="s">
        <v>49</v>
      </c>
      <c r="P2744" s="36" t="str">
        <f t="shared" si="732"/>
        <v>New Client</v>
      </c>
      <c r="Q2744" s="39" t="str">
        <f t="shared" si="4"/>
        <v>No</v>
      </c>
      <c r="R2744" s="40" t="str">
        <f t="shared" si="5"/>
        <v/>
      </c>
    </row>
    <row r="2745" ht="14.25" customHeight="1" spans="1:18">
      <c r="A2745" s="30" t="s">
        <v>2698</v>
      </c>
      <c r="B2745" s="17">
        <v>1837</v>
      </c>
      <c r="C2745" s="17" t="s">
        <v>57</v>
      </c>
      <c r="D2745" s="17" t="s">
        <v>36</v>
      </c>
      <c r="E2745" s="17" t="s">
        <v>37</v>
      </c>
      <c r="F2745" s="31" t="str">
        <f>VLOOKUP(G2745,'Policy Type'!$A:$B,2,FALSE)</f>
        <v>P&amp;C</v>
      </c>
      <c r="G2745" s="17" t="s">
        <v>80</v>
      </c>
      <c r="H2745" s="32">
        <v>45325</v>
      </c>
      <c r="I2745" s="32">
        <v>45325</v>
      </c>
      <c r="J2745" s="34">
        <v>83300</v>
      </c>
      <c r="K2745" s="34">
        <f t="shared" si="729"/>
        <v>14994</v>
      </c>
      <c r="L2745" s="34">
        <f t="shared" si="730"/>
        <v>98294</v>
      </c>
      <c r="M2745" s="17">
        <f t="shared" si="753"/>
        <v>19658.8</v>
      </c>
      <c r="N2745" s="17" t="s">
        <v>39</v>
      </c>
      <c r="O2745" s="35" t="s">
        <v>49</v>
      </c>
      <c r="P2745" s="36" t="str">
        <f t="shared" si="732"/>
        <v>Old Client</v>
      </c>
      <c r="Q2745" s="39" t="str">
        <f t="shared" si="4"/>
        <v>No</v>
      </c>
      <c r="R2745" s="40" t="str">
        <f t="shared" si="5"/>
        <v/>
      </c>
    </row>
    <row r="2746" ht="14.25" customHeight="1" spans="1:18">
      <c r="A2746" s="30" t="s">
        <v>2699</v>
      </c>
      <c r="B2746" s="17">
        <v>1837</v>
      </c>
      <c r="C2746" s="17" t="s">
        <v>46</v>
      </c>
      <c r="D2746" s="17" t="s">
        <v>76</v>
      </c>
      <c r="E2746" s="17" t="s">
        <v>37</v>
      </c>
      <c r="F2746" s="31" t="str">
        <f>VLOOKUP(G2746,'Policy Type'!$A:$B,2,FALSE)</f>
        <v>P&amp;C</v>
      </c>
      <c r="G2746" s="17" t="s">
        <v>80</v>
      </c>
      <c r="H2746" s="32">
        <v>45325</v>
      </c>
      <c r="I2746" s="32">
        <v>45325</v>
      </c>
      <c r="J2746" s="34">
        <v>79100</v>
      </c>
      <c r="K2746" s="34">
        <f t="shared" si="729"/>
        <v>14238</v>
      </c>
      <c r="L2746" s="34">
        <f t="shared" si="730"/>
        <v>93338</v>
      </c>
      <c r="M2746" s="17">
        <f>L2746*0.05</f>
        <v>4666.9</v>
      </c>
      <c r="N2746" s="17" t="s">
        <v>39</v>
      </c>
      <c r="O2746" s="35" t="s">
        <v>49</v>
      </c>
      <c r="P2746" s="36" t="str">
        <f t="shared" si="732"/>
        <v>Old Client</v>
      </c>
      <c r="Q2746" s="39" t="str">
        <f t="shared" si="4"/>
        <v>No</v>
      </c>
      <c r="R2746" s="40" t="str">
        <f t="shared" si="5"/>
        <v/>
      </c>
    </row>
    <row r="2747" ht="14.25" customHeight="1" spans="1:18">
      <c r="A2747" s="30" t="s">
        <v>2700</v>
      </c>
      <c r="B2747" s="17">
        <v>1838</v>
      </c>
      <c r="C2747" s="17" t="s">
        <v>35</v>
      </c>
      <c r="D2747" s="17" t="s">
        <v>36</v>
      </c>
      <c r="E2747" s="17" t="s">
        <v>78</v>
      </c>
      <c r="F2747" s="31" t="str">
        <f>VLOOKUP(G2747,'Policy Type'!$A:$B,2,FALSE)</f>
        <v>Liability</v>
      </c>
      <c r="G2747" s="17" t="s">
        <v>536</v>
      </c>
      <c r="H2747" s="32">
        <v>45302</v>
      </c>
      <c r="I2747" s="32">
        <v>45575</v>
      </c>
      <c r="J2747" s="34">
        <v>3810400</v>
      </c>
      <c r="K2747" s="34">
        <f t="shared" si="729"/>
        <v>685872</v>
      </c>
      <c r="L2747" s="34">
        <f t="shared" si="730"/>
        <v>4496272</v>
      </c>
      <c r="M2747" s="17">
        <f>L2747*0.2</f>
        <v>899254.4</v>
      </c>
      <c r="N2747" s="17" t="s">
        <v>39</v>
      </c>
      <c r="O2747" s="35" t="s">
        <v>49</v>
      </c>
      <c r="P2747" s="36" t="str">
        <f t="shared" si="732"/>
        <v>Old Client</v>
      </c>
      <c r="Q2747" s="39" t="str">
        <f t="shared" si="4"/>
        <v>Yes</v>
      </c>
      <c r="R2747" s="40" t="str">
        <f t="shared" si="5"/>
        <v/>
      </c>
    </row>
    <row r="2748" ht="14.25" customHeight="1" spans="1:18">
      <c r="A2748" s="30" t="s">
        <v>2701</v>
      </c>
      <c r="B2748" s="17">
        <v>1838</v>
      </c>
      <c r="C2748" s="17" t="s">
        <v>42</v>
      </c>
      <c r="D2748" s="17" t="s">
        <v>36</v>
      </c>
      <c r="E2748" s="17" t="s">
        <v>43</v>
      </c>
      <c r="F2748" s="31" t="str">
        <f>VLOOKUP(G2748,'Policy Type'!$A:$B,2,FALSE)</f>
        <v>Others</v>
      </c>
      <c r="G2748" s="17" t="s">
        <v>212</v>
      </c>
      <c r="H2748" s="32">
        <v>45326</v>
      </c>
      <c r="I2748" s="32">
        <v>45691</v>
      </c>
      <c r="J2748" s="34">
        <v>2307600</v>
      </c>
      <c r="K2748" s="34">
        <f t="shared" si="729"/>
        <v>415368</v>
      </c>
      <c r="L2748" s="34">
        <f t="shared" si="730"/>
        <v>2722968</v>
      </c>
      <c r="M2748" s="17">
        <f>L2748*0.15</f>
        <v>408445.2</v>
      </c>
      <c r="N2748" s="17" t="s">
        <v>39</v>
      </c>
      <c r="O2748" s="35" t="s">
        <v>49</v>
      </c>
      <c r="P2748" s="36" t="str">
        <f t="shared" si="732"/>
        <v>Old Client</v>
      </c>
      <c r="Q2748" s="39" t="str">
        <f t="shared" si="4"/>
        <v>Yes</v>
      </c>
      <c r="R2748" s="40" t="str">
        <f t="shared" si="5"/>
        <v>Cross-Sold</v>
      </c>
    </row>
    <row r="2749" ht="14.25" customHeight="1" spans="1:18">
      <c r="A2749" s="30" t="s">
        <v>2702</v>
      </c>
      <c r="B2749" s="17">
        <v>1773</v>
      </c>
      <c r="C2749" s="17" t="s">
        <v>35</v>
      </c>
      <c r="D2749" s="17" t="s">
        <v>36</v>
      </c>
      <c r="E2749" s="17" t="s">
        <v>43</v>
      </c>
      <c r="F2749" s="31" t="str">
        <f>VLOOKUP(G2749,'Policy Type'!$A:$B,2,FALSE)</f>
        <v>P&amp;C</v>
      </c>
      <c r="G2749" s="17" t="s">
        <v>44</v>
      </c>
      <c r="H2749" s="32">
        <v>45326</v>
      </c>
      <c r="I2749" s="32">
        <v>45691</v>
      </c>
      <c r="J2749" s="34">
        <v>118000</v>
      </c>
      <c r="K2749" s="34">
        <f t="shared" si="729"/>
        <v>21240</v>
      </c>
      <c r="L2749" s="34">
        <f t="shared" si="730"/>
        <v>139240</v>
      </c>
      <c r="M2749" s="17">
        <f t="shared" ref="M2749:M2751" si="754">L2749*0.2</f>
        <v>27848</v>
      </c>
      <c r="N2749" s="17" t="s">
        <v>39</v>
      </c>
      <c r="O2749" s="35" t="s">
        <v>49</v>
      </c>
      <c r="P2749" s="36" t="str">
        <f t="shared" si="732"/>
        <v>Old Client</v>
      </c>
      <c r="Q2749" s="39" t="str">
        <f t="shared" si="4"/>
        <v>No</v>
      </c>
      <c r="R2749" s="40" t="str">
        <f t="shared" si="5"/>
        <v/>
      </c>
    </row>
    <row r="2750" ht="14.25" customHeight="1" spans="1:18">
      <c r="A2750" s="30" t="s">
        <v>2703</v>
      </c>
      <c r="B2750" s="17">
        <v>1839</v>
      </c>
      <c r="C2750" s="17" t="s">
        <v>57</v>
      </c>
      <c r="D2750" s="17" t="s">
        <v>36</v>
      </c>
      <c r="E2750" s="17" t="s">
        <v>43</v>
      </c>
      <c r="F2750" s="31" t="str">
        <f>VLOOKUP(G2750,'Policy Type'!$A:$B,2,FALSE)</f>
        <v>P&amp;C</v>
      </c>
      <c r="G2750" s="17" t="s">
        <v>55</v>
      </c>
      <c r="H2750" s="32">
        <v>45328</v>
      </c>
      <c r="I2750" s="32">
        <v>45693</v>
      </c>
      <c r="J2750" s="34">
        <v>140302</v>
      </c>
      <c r="K2750" s="34">
        <f t="shared" si="729"/>
        <v>25254.36</v>
      </c>
      <c r="L2750" s="34">
        <f t="shared" si="730"/>
        <v>165556.36</v>
      </c>
      <c r="M2750" s="17">
        <f t="shared" si="754"/>
        <v>33111.272</v>
      </c>
      <c r="N2750" s="17" t="s">
        <v>52</v>
      </c>
      <c r="O2750" s="35" t="s">
        <v>53</v>
      </c>
      <c r="P2750" s="36" t="str">
        <f t="shared" si="732"/>
        <v>Old Client</v>
      </c>
      <c r="Q2750" s="39" t="str">
        <f t="shared" si="4"/>
        <v>No</v>
      </c>
      <c r="R2750" s="40" t="str">
        <f t="shared" si="5"/>
        <v/>
      </c>
    </row>
    <row r="2751" ht="14.25" customHeight="1" spans="1:18">
      <c r="A2751" s="30" t="s">
        <v>2704</v>
      </c>
      <c r="B2751" s="17">
        <v>1839</v>
      </c>
      <c r="C2751" s="17" t="s">
        <v>57</v>
      </c>
      <c r="D2751" s="17" t="s">
        <v>36</v>
      </c>
      <c r="E2751" s="17" t="s">
        <v>60</v>
      </c>
      <c r="F2751" s="31" t="str">
        <f>VLOOKUP(G2751,'Policy Type'!$A:$B,2,FALSE)</f>
        <v>P&amp;C</v>
      </c>
      <c r="G2751" s="17" t="s">
        <v>68</v>
      </c>
      <c r="H2751" s="32">
        <v>45336</v>
      </c>
      <c r="I2751" s="32">
        <v>45701</v>
      </c>
      <c r="J2751" s="34">
        <v>488638</v>
      </c>
      <c r="K2751" s="34">
        <f t="shared" si="729"/>
        <v>87954.84</v>
      </c>
      <c r="L2751" s="34">
        <f t="shared" si="730"/>
        <v>576592.84</v>
      </c>
      <c r="M2751" s="17">
        <f t="shared" si="754"/>
        <v>115318.568</v>
      </c>
      <c r="N2751" s="17" t="s">
        <v>52</v>
      </c>
      <c r="O2751" s="35" t="s">
        <v>53</v>
      </c>
      <c r="P2751" s="36" t="str">
        <f t="shared" si="732"/>
        <v>Old Client</v>
      </c>
      <c r="Q2751" s="39" t="str">
        <f t="shared" si="4"/>
        <v>No</v>
      </c>
      <c r="R2751" s="40" t="str">
        <f t="shared" si="5"/>
        <v/>
      </c>
    </row>
    <row r="2752" ht="14.25" customHeight="1" spans="1:18">
      <c r="A2752" s="30" t="s">
        <v>2705</v>
      </c>
      <c r="B2752" s="17">
        <v>1840</v>
      </c>
      <c r="C2752" s="17" t="s">
        <v>35</v>
      </c>
      <c r="D2752" s="17" t="s">
        <v>36</v>
      </c>
      <c r="E2752" s="17" t="s">
        <v>60</v>
      </c>
      <c r="F2752" s="31" t="str">
        <f>VLOOKUP(G2752,'Policy Type'!$A:$B,2,FALSE)</f>
        <v>Others</v>
      </c>
      <c r="G2752" s="17" t="s">
        <v>270</v>
      </c>
      <c r="H2752" s="32">
        <v>45330</v>
      </c>
      <c r="I2752" s="32">
        <v>45695</v>
      </c>
      <c r="J2752" s="34">
        <v>6259000</v>
      </c>
      <c r="K2752" s="34">
        <f t="shared" si="729"/>
        <v>1126620</v>
      </c>
      <c r="L2752" s="34">
        <f t="shared" si="730"/>
        <v>7385620</v>
      </c>
      <c r="M2752" s="17">
        <f t="shared" ref="M2752:M2753" si="755">L2752*0.15</f>
        <v>1107843</v>
      </c>
      <c r="N2752" s="17" t="s">
        <v>52</v>
      </c>
      <c r="O2752" s="35" t="s">
        <v>53</v>
      </c>
      <c r="P2752" s="36" t="str">
        <f t="shared" si="732"/>
        <v>Old Client</v>
      </c>
      <c r="Q2752" s="39" t="str">
        <f t="shared" si="4"/>
        <v>No</v>
      </c>
      <c r="R2752" s="40" t="str">
        <f t="shared" si="5"/>
        <v/>
      </c>
    </row>
    <row r="2753" ht="14.25" customHeight="1" spans="1:18">
      <c r="A2753" s="30" t="s">
        <v>2706</v>
      </c>
      <c r="B2753" s="17">
        <v>1841</v>
      </c>
      <c r="C2753" s="17" t="s">
        <v>57</v>
      </c>
      <c r="D2753" s="17" t="s">
        <v>36</v>
      </c>
      <c r="E2753" s="17" t="s">
        <v>60</v>
      </c>
      <c r="F2753" s="31" t="str">
        <f>VLOOKUP(G2753,'Policy Type'!$A:$B,2,FALSE)</f>
        <v>Others</v>
      </c>
      <c r="G2753" s="17" t="s">
        <v>270</v>
      </c>
      <c r="H2753" s="32">
        <v>45330</v>
      </c>
      <c r="I2753" s="32">
        <v>45695</v>
      </c>
      <c r="J2753" s="34">
        <v>3314200</v>
      </c>
      <c r="K2753" s="34">
        <f t="shared" si="729"/>
        <v>596556</v>
      </c>
      <c r="L2753" s="34">
        <f t="shared" si="730"/>
        <v>3910756</v>
      </c>
      <c r="M2753" s="17">
        <f t="shared" si="755"/>
        <v>586613.4</v>
      </c>
      <c r="N2753" s="17" t="s">
        <v>52</v>
      </c>
      <c r="O2753" s="35" t="s">
        <v>53</v>
      </c>
      <c r="P2753" s="36" t="str">
        <f t="shared" si="732"/>
        <v>Old Client</v>
      </c>
      <c r="Q2753" s="39" t="str">
        <f t="shared" si="4"/>
        <v>Yes</v>
      </c>
      <c r="R2753" s="40" t="str">
        <f t="shared" si="5"/>
        <v>Cross-Sold</v>
      </c>
    </row>
    <row r="2754" ht="14.25" customHeight="1" spans="1:18">
      <c r="A2754" s="30" t="s">
        <v>2707</v>
      </c>
      <c r="B2754" s="17">
        <v>314</v>
      </c>
      <c r="C2754" s="17" t="s">
        <v>42</v>
      </c>
      <c r="D2754" s="17" t="s">
        <v>36</v>
      </c>
      <c r="E2754" s="17" t="s">
        <v>60</v>
      </c>
      <c r="F2754" s="31" t="str">
        <f>VLOOKUP(G2754,'Policy Type'!$A:$B,2,FALSE)</f>
        <v>P&amp;C</v>
      </c>
      <c r="G2754" s="17" t="s">
        <v>62</v>
      </c>
      <c r="H2754" s="32">
        <v>45329</v>
      </c>
      <c r="I2754" s="32">
        <v>45694</v>
      </c>
      <c r="J2754" s="34">
        <v>116700</v>
      </c>
      <c r="K2754" s="34">
        <f t="shared" si="729"/>
        <v>21006</v>
      </c>
      <c r="L2754" s="34">
        <f t="shared" si="730"/>
        <v>137706</v>
      </c>
      <c r="M2754" s="17">
        <f>L2754*0.2</f>
        <v>27541.2</v>
      </c>
      <c r="N2754" s="17" t="s">
        <v>52</v>
      </c>
      <c r="O2754" s="35" t="s">
        <v>53</v>
      </c>
      <c r="P2754" s="36" t="str">
        <f t="shared" si="732"/>
        <v>Old Client</v>
      </c>
      <c r="Q2754" s="39" t="str">
        <f t="shared" si="4"/>
        <v>No</v>
      </c>
      <c r="R2754" s="40" t="str">
        <f t="shared" si="5"/>
        <v/>
      </c>
    </row>
    <row r="2755" ht="14.25" customHeight="1" spans="1:18">
      <c r="A2755" s="30" t="s">
        <v>2708</v>
      </c>
      <c r="B2755" s="17">
        <v>1842</v>
      </c>
      <c r="C2755" s="17" t="s">
        <v>42</v>
      </c>
      <c r="D2755" s="17" t="s">
        <v>36</v>
      </c>
      <c r="E2755" s="17" t="s">
        <v>60</v>
      </c>
      <c r="F2755" s="31" t="str">
        <f>VLOOKUP(G2755,'Policy Type'!$A:$B,2,FALSE)</f>
        <v>Others</v>
      </c>
      <c r="G2755" s="17" t="s">
        <v>270</v>
      </c>
      <c r="H2755" s="32">
        <v>45330</v>
      </c>
      <c r="I2755" s="32">
        <v>45695</v>
      </c>
      <c r="J2755" s="34">
        <v>3824700</v>
      </c>
      <c r="K2755" s="34">
        <f t="shared" si="729"/>
        <v>688446</v>
      </c>
      <c r="L2755" s="34">
        <f t="shared" si="730"/>
        <v>4513146</v>
      </c>
      <c r="M2755" s="17">
        <f>L2755*0.15</f>
        <v>676971.9</v>
      </c>
      <c r="N2755" s="17" t="s">
        <v>52</v>
      </c>
      <c r="O2755" s="35" t="s">
        <v>53</v>
      </c>
      <c r="P2755" s="36" t="str">
        <f t="shared" si="732"/>
        <v>New Client</v>
      </c>
      <c r="Q2755" s="39" t="str">
        <f t="shared" si="4"/>
        <v>No</v>
      </c>
      <c r="R2755" s="40" t="str">
        <f t="shared" si="5"/>
        <v/>
      </c>
    </row>
    <row r="2756" ht="14.25" customHeight="1" spans="1:18">
      <c r="A2756" s="30" t="s">
        <v>2709</v>
      </c>
      <c r="B2756" s="17">
        <v>1843</v>
      </c>
      <c r="C2756" s="17" t="s">
        <v>46</v>
      </c>
      <c r="D2756" s="17" t="s">
        <v>47</v>
      </c>
      <c r="E2756" s="17" t="s">
        <v>37</v>
      </c>
      <c r="F2756" s="31" t="str">
        <f>VLOOKUP(G2756,'Policy Type'!$A:$B,2,FALSE)</f>
        <v>Others</v>
      </c>
      <c r="G2756" s="17" t="s">
        <v>156</v>
      </c>
      <c r="H2756" s="32">
        <v>45327</v>
      </c>
      <c r="I2756" s="32">
        <v>45692</v>
      </c>
      <c r="J2756" s="34">
        <v>506000</v>
      </c>
      <c r="K2756" s="34">
        <f t="shared" si="729"/>
        <v>91080</v>
      </c>
      <c r="L2756" s="34">
        <f t="shared" si="730"/>
        <v>597080</v>
      </c>
      <c r="M2756" s="17">
        <f t="shared" ref="M2756:M2757" si="756">L2756*0.05</f>
        <v>29854</v>
      </c>
      <c r="N2756" s="17" t="s">
        <v>52</v>
      </c>
      <c r="O2756" s="35" t="s">
        <v>53</v>
      </c>
      <c r="P2756" s="36" t="str">
        <f t="shared" si="732"/>
        <v>Old Client</v>
      </c>
      <c r="Q2756" s="39" t="str">
        <f t="shared" si="4"/>
        <v>Yes</v>
      </c>
      <c r="R2756" s="40" t="str">
        <f t="shared" si="5"/>
        <v>Cross-Sold</v>
      </c>
    </row>
    <row r="2757" ht="14.25" customHeight="1" spans="1:18">
      <c r="A2757" s="30" t="s">
        <v>2710</v>
      </c>
      <c r="B2757" s="17">
        <v>1844</v>
      </c>
      <c r="C2757" s="17" t="s">
        <v>46</v>
      </c>
      <c r="D2757" s="17" t="s">
        <v>76</v>
      </c>
      <c r="E2757" s="17" t="s">
        <v>37</v>
      </c>
      <c r="F2757" s="31" t="str">
        <f>VLOOKUP(G2757,'Policy Type'!$A:$B,2,FALSE)</f>
        <v>Others</v>
      </c>
      <c r="G2757" s="17" t="s">
        <v>156</v>
      </c>
      <c r="H2757" s="32">
        <v>45327</v>
      </c>
      <c r="I2757" s="32">
        <v>45692</v>
      </c>
      <c r="J2757" s="34">
        <v>185900</v>
      </c>
      <c r="K2757" s="34">
        <f t="shared" si="729"/>
        <v>33462</v>
      </c>
      <c r="L2757" s="34">
        <f t="shared" si="730"/>
        <v>219362</v>
      </c>
      <c r="M2757" s="17">
        <f t="shared" si="756"/>
        <v>10968.1</v>
      </c>
      <c r="N2757" s="17" t="s">
        <v>52</v>
      </c>
      <c r="O2757" s="35" t="s">
        <v>49</v>
      </c>
      <c r="P2757" s="36" t="str">
        <f t="shared" si="732"/>
        <v>New Client</v>
      </c>
      <c r="Q2757" s="39" t="str">
        <f t="shared" si="4"/>
        <v>No</v>
      </c>
      <c r="R2757" s="40" t="str">
        <f t="shared" si="5"/>
        <v/>
      </c>
    </row>
    <row r="2758" ht="14.25" customHeight="1" spans="1:18">
      <c r="A2758" s="30" t="s">
        <v>2711</v>
      </c>
      <c r="B2758" s="17">
        <v>638</v>
      </c>
      <c r="C2758" s="17" t="s">
        <v>35</v>
      </c>
      <c r="D2758" s="17" t="s">
        <v>36</v>
      </c>
      <c r="E2758" s="17" t="s">
        <v>37</v>
      </c>
      <c r="F2758" s="31" t="str">
        <f>VLOOKUP(G2758,'Policy Type'!$A:$B,2,FALSE)</f>
        <v>Others</v>
      </c>
      <c r="G2758" s="17" t="s">
        <v>156</v>
      </c>
      <c r="H2758" s="32">
        <v>45327</v>
      </c>
      <c r="I2758" s="32">
        <v>45692</v>
      </c>
      <c r="J2758" s="34">
        <v>185900</v>
      </c>
      <c r="K2758" s="34">
        <f t="shared" si="729"/>
        <v>33462</v>
      </c>
      <c r="L2758" s="34">
        <f t="shared" si="730"/>
        <v>219362</v>
      </c>
      <c r="M2758" s="17">
        <f t="shared" ref="M2758:M2759" si="757">L2758*0.15</f>
        <v>32904.3</v>
      </c>
      <c r="N2758" s="17" t="s">
        <v>52</v>
      </c>
      <c r="O2758" s="35" t="s">
        <v>53</v>
      </c>
      <c r="P2758" s="36" t="str">
        <f t="shared" si="732"/>
        <v>Old Client</v>
      </c>
      <c r="Q2758" s="39" t="str">
        <f t="shared" si="4"/>
        <v>Yes</v>
      </c>
      <c r="R2758" s="40" t="str">
        <f t="shared" si="5"/>
        <v>Cross-Sold</v>
      </c>
    </row>
    <row r="2759" ht="14.25" customHeight="1" spans="1:18">
      <c r="A2759" s="30" t="s">
        <v>2712</v>
      </c>
      <c r="B2759" s="17">
        <v>1845</v>
      </c>
      <c r="C2759" s="17" t="s">
        <v>57</v>
      </c>
      <c r="D2759" s="17" t="s">
        <v>36</v>
      </c>
      <c r="E2759" s="17" t="s">
        <v>37</v>
      </c>
      <c r="F2759" s="31" t="str">
        <f>VLOOKUP(G2759,'Policy Type'!$A:$B,2,FALSE)</f>
        <v>Others</v>
      </c>
      <c r="G2759" s="17" t="s">
        <v>156</v>
      </c>
      <c r="H2759" s="32">
        <v>45327</v>
      </c>
      <c r="I2759" s="32">
        <v>45692</v>
      </c>
      <c r="J2759" s="34">
        <v>185900</v>
      </c>
      <c r="K2759" s="34">
        <f t="shared" si="729"/>
        <v>33462</v>
      </c>
      <c r="L2759" s="34">
        <f t="shared" si="730"/>
        <v>219362</v>
      </c>
      <c r="M2759" s="17">
        <f t="shared" si="757"/>
        <v>32904.3</v>
      </c>
      <c r="N2759" s="17" t="s">
        <v>52</v>
      </c>
      <c r="O2759" s="35" t="s">
        <v>53</v>
      </c>
      <c r="P2759" s="36" t="str">
        <f t="shared" si="732"/>
        <v>New Client</v>
      </c>
      <c r="Q2759" s="39" t="str">
        <f t="shared" si="4"/>
        <v>No</v>
      </c>
      <c r="R2759" s="40" t="str">
        <f t="shared" si="5"/>
        <v/>
      </c>
    </row>
    <row r="2760" ht="14.25" customHeight="1" spans="1:18">
      <c r="A2760" s="30" t="s">
        <v>2713</v>
      </c>
      <c r="B2760" s="17">
        <v>1846</v>
      </c>
      <c r="C2760" s="17" t="s">
        <v>46</v>
      </c>
      <c r="D2760" s="17" t="s">
        <v>47</v>
      </c>
      <c r="E2760" s="17" t="s">
        <v>37</v>
      </c>
      <c r="F2760" s="31" t="str">
        <f>VLOOKUP(G2760,'Policy Type'!$A:$B,2,FALSE)</f>
        <v>Liability</v>
      </c>
      <c r="G2760" s="17" t="s">
        <v>38</v>
      </c>
      <c r="H2760" s="32">
        <v>45327</v>
      </c>
      <c r="I2760" s="32">
        <v>45416</v>
      </c>
      <c r="J2760" s="34">
        <v>124100</v>
      </c>
      <c r="K2760" s="34">
        <f t="shared" si="729"/>
        <v>22338</v>
      </c>
      <c r="L2760" s="34">
        <f t="shared" si="730"/>
        <v>146438</v>
      </c>
      <c r="M2760" s="17">
        <f>L2760*0.05</f>
        <v>7321.9</v>
      </c>
      <c r="N2760" s="17" t="s">
        <v>39</v>
      </c>
      <c r="O2760" s="35" t="s">
        <v>49</v>
      </c>
      <c r="P2760" s="36" t="str">
        <f t="shared" si="732"/>
        <v>Old Client</v>
      </c>
      <c r="Q2760" s="39" t="str">
        <f t="shared" si="4"/>
        <v>Yes</v>
      </c>
      <c r="R2760" s="40" t="str">
        <f t="shared" si="5"/>
        <v/>
      </c>
    </row>
    <row r="2761" ht="14.25" customHeight="1" spans="1:18">
      <c r="A2761" s="30" t="s">
        <v>2714</v>
      </c>
      <c r="B2761" s="17">
        <v>1847</v>
      </c>
      <c r="C2761" s="17" t="s">
        <v>57</v>
      </c>
      <c r="D2761" s="17" t="s">
        <v>36</v>
      </c>
      <c r="E2761" s="17" t="s">
        <v>763</v>
      </c>
      <c r="F2761" s="31" t="str">
        <f>VLOOKUP(G2761,'Policy Type'!$A:$B,2,FALSE)</f>
        <v>Others</v>
      </c>
      <c r="G2761" s="17" t="s">
        <v>212</v>
      </c>
      <c r="H2761" s="32">
        <v>45342</v>
      </c>
      <c r="I2761" s="32">
        <v>45707</v>
      </c>
      <c r="J2761" s="34">
        <v>2712600</v>
      </c>
      <c r="K2761" s="34">
        <f t="shared" si="729"/>
        <v>488268</v>
      </c>
      <c r="L2761" s="34">
        <f t="shared" si="730"/>
        <v>3200868</v>
      </c>
      <c r="M2761" s="17">
        <f t="shared" ref="M2761:M2762" si="758">L2761*0.15</f>
        <v>480130.2</v>
      </c>
      <c r="N2761" s="17" t="s">
        <v>39</v>
      </c>
      <c r="O2761" s="35" t="s">
        <v>53</v>
      </c>
      <c r="P2761" s="36" t="str">
        <f t="shared" si="732"/>
        <v>Old Client</v>
      </c>
      <c r="Q2761" s="39" t="str">
        <f t="shared" si="4"/>
        <v>Yes</v>
      </c>
      <c r="R2761" s="40" t="str">
        <f t="shared" si="5"/>
        <v>Cross-Sold</v>
      </c>
    </row>
    <row r="2762" ht="14.25" customHeight="1" spans="1:18">
      <c r="A2762" s="30" t="s">
        <v>2715</v>
      </c>
      <c r="B2762" s="17">
        <v>1848</v>
      </c>
      <c r="C2762" s="17" t="s">
        <v>35</v>
      </c>
      <c r="D2762" s="17" t="s">
        <v>36</v>
      </c>
      <c r="E2762" s="17" t="s">
        <v>43</v>
      </c>
      <c r="F2762" s="31" t="str">
        <f>VLOOKUP(G2762,'Policy Type'!$A:$B,2,FALSE)</f>
        <v>Others</v>
      </c>
      <c r="G2762" s="17" t="s">
        <v>212</v>
      </c>
      <c r="H2762" s="32">
        <v>45325</v>
      </c>
      <c r="I2762" s="32">
        <v>45690</v>
      </c>
      <c r="J2762" s="34">
        <v>223000</v>
      </c>
      <c r="K2762" s="34">
        <f t="shared" si="729"/>
        <v>40140</v>
      </c>
      <c r="L2762" s="34">
        <f t="shared" si="730"/>
        <v>263140</v>
      </c>
      <c r="M2762" s="17">
        <f t="shared" si="758"/>
        <v>39471</v>
      </c>
      <c r="N2762" s="17" t="s">
        <v>39</v>
      </c>
      <c r="O2762" s="35" t="s">
        <v>49</v>
      </c>
      <c r="P2762" s="36" t="str">
        <f t="shared" si="732"/>
        <v>New Client</v>
      </c>
      <c r="Q2762" s="39" t="str">
        <f t="shared" si="4"/>
        <v>No</v>
      </c>
      <c r="R2762" s="40" t="str">
        <f t="shared" si="5"/>
        <v/>
      </c>
    </row>
    <row r="2763" ht="14.25" customHeight="1" spans="1:18">
      <c r="A2763" s="30" t="s">
        <v>2716</v>
      </c>
      <c r="B2763" s="17">
        <v>481</v>
      </c>
      <c r="C2763" s="17" t="s">
        <v>42</v>
      </c>
      <c r="D2763" s="17" t="s">
        <v>36</v>
      </c>
      <c r="E2763" s="17" t="s">
        <v>43</v>
      </c>
      <c r="F2763" s="31" t="str">
        <f>VLOOKUP(G2763,'Policy Type'!$A:$B,2,FALSE)</f>
        <v>P&amp;C</v>
      </c>
      <c r="G2763" s="17" t="s">
        <v>44</v>
      </c>
      <c r="H2763" s="32">
        <v>45325</v>
      </c>
      <c r="I2763" s="32">
        <v>45690</v>
      </c>
      <c r="J2763" s="34">
        <v>42500</v>
      </c>
      <c r="K2763" s="34">
        <f t="shared" si="729"/>
        <v>7650</v>
      </c>
      <c r="L2763" s="34">
        <f t="shared" si="730"/>
        <v>50150</v>
      </c>
      <c r="M2763" s="17">
        <f>L2763*0.2</f>
        <v>10030</v>
      </c>
      <c r="N2763" s="17" t="s">
        <v>39</v>
      </c>
      <c r="O2763" s="35" t="s">
        <v>49</v>
      </c>
      <c r="P2763" s="36" t="str">
        <f t="shared" si="732"/>
        <v>Old Client</v>
      </c>
      <c r="Q2763" s="39" t="str">
        <f t="shared" si="4"/>
        <v>Yes</v>
      </c>
      <c r="R2763" s="40" t="str">
        <f t="shared" si="5"/>
        <v>Cross-Sold</v>
      </c>
    </row>
    <row r="2764" ht="14.25" customHeight="1" spans="1:18">
      <c r="A2764" s="30" t="s">
        <v>2717</v>
      </c>
      <c r="B2764" s="17">
        <v>1849</v>
      </c>
      <c r="C2764" s="17" t="s">
        <v>57</v>
      </c>
      <c r="D2764" s="17" t="s">
        <v>36</v>
      </c>
      <c r="E2764" s="17" t="s">
        <v>221</v>
      </c>
      <c r="F2764" s="31" t="str">
        <f>VLOOKUP(G2764,'Policy Type'!$A:$B,2,FALSE)</f>
        <v>Others</v>
      </c>
      <c r="G2764" s="17" t="s">
        <v>212</v>
      </c>
      <c r="H2764" s="32">
        <v>45323</v>
      </c>
      <c r="I2764" s="32">
        <v>45688</v>
      </c>
      <c r="J2764" s="34">
        <v>433500</v>
      </c>
      <c r="K2764" s="34">
        <f t="shared" si="729"/>
        <v>78030</v>
      </c>
      <c r="L2764" s="34">
        <f t="shared" si="730"/>
        <v>511530</v>
      </c>
      <c r="M2764" s="17">
        <f>L2764*0.15</f>
        <v>76729.5</v>
      </c>
      <c r="N2764" s="17" t="s">
        <v>39</v>
      </c>
      <c r="O2764" s="35" t="s">
        <v>49</v>
      </c>
      <c r="P2764" s="36" t="str">
        <f t="shared" si="732"/>
        <v>Old Client</v>
      </c>
      <c r="Q2764" s="39" t="str">
        <f t="shared" si="4"/>
        <v>No</v>
      </c>
      <c r="R2764" s="40" t="str">
        <f t="shared" si="5"/>
        <v/>
      </c>
    </row>
    <row r="2765" ht="14.25" customHeight="1" spans="1:18">
      <c r="A2765" s="30" t="s">
        <v>2718</v>
      </c>
      <c r="B2765" s="17">
        <v>1849</v>
      </c>
      <c r="C2765" s="17" t="s">
        <v>57</v>
      </c>
      <c r="D2765" s="17" t="s">
        <v>36</v>
      </c>
      <c r="E2765" s="17" t="s">
        <v>221</v>
      </c>
      <c r="F2765" s="31" t="str">
        <f>VLOOKUP(G2765,'Policy Type'!$A:$B,2,FALSE)</f>
        <v>P&amp;C</v>
      </c>
      <c r="G2765" s="17" t="s">
        <v>44</v>
      </c>
      <c r="H2765" s="32">
        <v>45323</v>
      </c>
      <c r="I2765" s="32">
        <v>45688</v>
      </c>
      <c r="J2765" s="34">
        <v>43500</v>
      </c>
      <c r="K2765" s="34">
        <f t="shared" si="729"/>
        <v>7830</v>
      </c>
      <c r="L2765" s="34">
        <f t="shared" si="730"/>
        <v>51330</v>
      </c>
      <c r="M2765" s="17">
        <f>L2765*0.2</f>
        <v>10266</v>
      </c>
      <c r="N2765" s="17" t="s">
        <v>39</v>
      </c>
      <c r="O2765" s="35" t="s">
        <v>49</v>
      </c>
      <c r="P2765" s="36" t="str">
        <f t="shared" si="732"/>
        <v>Old Client</v>
      </c>
      <c r="Q2765" s="39" t="str">
        <f t="shared" si="4"/>
        <v>No</v>
      </c>
      <c r="R2765" s="40" t="str">
        <f t="shared" si="5"/>
        <v/>
      </c>
    </row>
    <row r="2766" ht="14.25" customHeight="1" spans="1:18">
      <c r="A2766" s="30" t="s">
        <v>2719</v>
      </c>
      <c r="B2766" s="17">
        <v>1670</v>
      </c>
      <c r="C2766" s="17" t="s">
        <v>46</v>
      </c>
      <c r="D2766" s="17" t="s">
        <v>47</v>
      </c>
      <c r="E2766" s="17" t="s">
        <v>60</v>
      </c>
      <c r="F2766" s="31" t="str">
        <f>VLOOKUP(G2766,'Policy Type'!$A:$B,2,FALSE)</f>
        <v>Others</v>
      </c>
      <c r="G2766" s="17" t="s">
        <v>212</v>
      </c>
      <c r="H2766" s="32">
        <v>45325</v>
      </c>
      <c r="I2766" s="32">
        <v>45690</v>
      </c>
      <c r="J2766" s="34">
        <v>2708200</v>
      </c>
      <c r="K2766" s="34">
        <f t="shared" si="729"/>
        <v>487476</v>
      </c>
      <c r="L2766" s="34">
        <f t="shared" si="730"/>
        <v>3195676</v>
      </c>
      <c r="M2766" s="17">
        <f>L2766*0.05</f>
        <v>159783.8</v>
      </c>
      <c r="N2766" s="17" t="s">
        <v>39</v>
      </c>
      <c r="O2766" s="35" t="s">
        <v>53</v>
      </c>
      <c r="P2766" s="36" t="str">
        <f t="shared" si="732"/>
        <v>Old Client</v>
      </c>
      <c r="Q2766" s="39" t="str">
        <f t="shared" si="4"/>
        <v>No</v>
      </c>
      <c r="R2766" s="40" t="str">
        <f t="shared" si="5"/>
        <v/>
      </c>
    </row>
    <row r="2767" ht="14.25" customHeight="1" spans="1:18">
      <c r="A2767" s="30" t="s">
        <v>2720</v>
      </c>
      <c r="B2767" s="17">
        <v>1670</v>
      </c>
      <c r="C2767" s="17" t="s">
        <v>57</v>
      </c>
      <c r="D2767" s="17" t="s">
        <v>36</v>
      </c>
      <c r="E2767" s="17" t="s">
        <v>132</v>
      </c>
      <c r="F2767" s="31" t="str">
        <f>VLOOKUP(G2767,'Policy Type'!$A:$B,2,FALSE)</f>
        <v>Others</v>
      </c>
      <c r="G2767" s="17" t="s">
        <v>437</v>
      </c>
      <c r="H2767" s="32">
        <v>45323</v>
      </c>
      <c r="I2767" s="32">
        <v>45688</v>
      </c>
      <c r="J2767" s="34">
        <v>3754300</v>
      </c>
      <c r="K2767" s="34">
        <f t="shared" si="729"/>
        <v>675774</v>
      </c>
      <c r="L2767" s="34">
        <f t="shared" si="730"/>
        <v>4430074</v>
      </c>
      <c r="M2767" s="17">
        <f t="shared" ref="M2767:M2769" si="759">L2767*0.15</f>
        <v>664511.1</v>
      </c>
      <c r="N2767" s="17" t="s">
        <v>52</v>
      </c>
      <c r="O2767" s="35" t="s">
        <v>49</v>
      </c>
      <c r="P2767" s="36" t="str">
        <f t="shared" si="732"/>
        <v>Old Client</v>
      </c>
      <c r="Q2767" s="39" t="str">
        <f t="shared" si="4"/>
        <v>No</v>
      </c>
      <c r="R2767" s="40" t="str">
        <f t="shared" si="5"/>
        <v/>
      </c>
    </row>
    <row r="2768" ht="14.25" customHeight="1" spans="1:18">
      <c r="A2768" s="30" t="s">
        <v>2721</v>
      </c>
      <c r="B2768" s="17">
        <v>1850</v>
      </c>
      <c r="C2768" s="17" t="s">
        <v>35</v>
      </c>
      <c r="D2768" s="17" t="s">
        <v>36</v>
      </c>
      <c r="E2768" s="17" t="s">
        <v>1015</v>
      </c>
      <c r="F2768" s="31" t="str">
        <f>VLOOKUP(G2768,'Policy Type'!$A:$B,2,FALSE)</f>
        <v>Others</v>
      </c>
      <c r="G2768" s="17" t="s">
        <v>193</v>
      </c>
      <c r="H2768" s="32">
        <v>45330</v>
      </c>
      <c r="I2768" s="32">
        <v>45695</v>
      </c>
      <c r="J2768" s="34">
        <v>4934200</v>
      </c>
      <c r="K2768" s="34">
        <f t="shared" si="729"/>
        <v>888156</v>
      </c>
      <c r="L2768" s="34">
        <f t="shared" si="730"/>
        <v>5822356</v>
      </c>
      <c r="M2768" s="17">
        <f t="shared" si="759"/>
        <v>873353.4</v>
      </c>
      <c r="N2768" s="17" t="s">
        <v>39</v>
      </c>
      <c r="O2768" s="35" t="s">
        <v>40</v>
      </c>
      <c r="P2768" s="36" t="str">
        <f t="shared" si="732"/>
        <v>New Client</v>
      </c>
      <c r="Q2768" s="39" t="str">
        <f t="shared" si="4"/>
        <v>No</v>
      </c>
      <c r="R2768" s="40" t="str">
        <f t="shared" si="5"/>
        <v/>
      </c>
    </row>
    <row r="2769" ht="14.25" customHeight="1" spans="1:18">
      <c r="A2769" s="30" t="s">
        <v>2722</v>
      </c>
      <c r="B2769" s="17">
        <v>1851</v>
      </c>
      <c r="C2769" s="17" t="s">
        <v>35</v>
      </c>
      <c r="D2769" s="17" t="s">
        <v>36</v>
      </c>
      <c r="E2769" s="17" t="s">
        <v>1015</v>
      </c>
      <c r="F2769" s="31" t="str">
        <f>VLOOKUP(G2769,'Policy Type'!$A:$B,2,FALSE)</f>
        <v>Others</v>
      </c>
      <c r="G2769" s="17" t="s">
        <v>1016</v>
      </c>
      <c r="H2769" s="32">
        <v>45348</v>
      </c>
      <c r="I2769" s="32">
        <v>45713</v>
      </c>
      <c r="J2769" s="34">
        <v>4934200</v>
      </c>
      <c r="K2769" s="34">
        <f t="shared" si="729"/>
        <v>888156</v>
      </c>
      <c r="L2769" s="34">
        <f t="shared" si="730"/>
        <v>5822356</v>
      </c>
      <c r="M2769" s="17">
        <f t="shared" si="759"/>
        <v>873353.4</v>
      </c>
      <c r="N2769" s="17" t="s">
        <v>39</v>
      </c>
      <c r="O2769" s="35" t="s">
        <v>40</v>
      </c>
      <c r="P2769" s="36" t="str">
        <f t="shared" si="732"/>
        <v>New Client</v>
      </c>
      <c r="Q2769" s="39" t="str">
        <f t="shared" si="4"/>
        <v>No</v>
      </c>
      <c r="R2769" s="40" t="str">
        <f t="shared" si="5"/>
        <v/>
      </c>
    </row>
    <row r="2770" ht="14.25" customHeight="1" spans="1:18">
      <c r="A2770" s="30" t="s">
        <v>2723</v>
      </c>
      <c r="B2770" s="17">
        <v>1852</v>
      </c>
      <c r="C2770" s="17" t="s">
        <v>46</v>
      </c>
      <c r="D2770" s="17" t="s">
        <v>88</v>
      </c>
      <c r="E2770" s="17" t="s">
        <v>108</v>
      </c>
      <c r="F2770" s="31" t="str">
        <f>VLOOKUP(G2770,'Policy Type'!$A:$B,2,FALSE)</f>
        <v>Liability</v>
      </c>
      <c r="G2770" s="17" t="s">
        <v>525</v>
      </c>
      <c r="H2770" s="32">
        <v>45321</v>
      </c>
      <c r="I2770" s="32">
        <v>45686</v>
      </c>
      <c r="J2770" s="34">
        <v>5310000</v>
      </c>
      <c r="K2770" s="34">
        <f t="shared" si="729"/>
        <v>955800</v>
      </c>
      <c r="L2770" s="34">
        <f t="shared" si="730"/>
        <v>6265800</v>
      </c>
      <c r="M2770" s="17">
        <f>L2770*0.05</f>
        <v>313290</v>
      </c>
      <c r="N2770" s="17" t="s">
        <v>39</v>
      </c>
      <c r="O2770" s="35" t="s">
        <v>49</v>
      </c>
      <c r="P2770" s="36" t="str">
        <f t="shared" si="732"/>
        <v>Old Client</v>
      </c>
      <c r="Q2770" s="39" t="str">
        <f t="shared" si="4"/>
        <v>Yes</v>
      </c>
      <c r="R2770" s="40" t="str">
        <f t="shared" si="5"/>
        <v/>
      </c>
    </row>
    <row r="2771" ht="14.25" customHeight="1" spans="1:18">
      <c r="A2771" s="30" t="s">
        <v>2724</v>
      </c>
      <c r="B2771" s="17">
        <v>776</v>
      </c>
      <c r="C2771" s="17" t="s">
        <v>42</v>
      </c>
      <c r="D2771" s="17" t="s">
        <v>36</v>
      </c>
      <c r="E2771" s="17" t="s">
        <v>37</v>
      </c>
      <c r="F2771" s="31" t="str">
        <f>VLOOKUP(G2771,'Policy Type'!$A:$B,2,FALSE)</f>
        <v>Liability</v>
      </c>
      <c r="G2771" s="17" t="s">
        <v>38</v>
      </c>
      <c r="H2771" s="32">
        <v>45327</v>
      </c>
      <c r="I2771" s="32">
        <v>45355</v>
      </c>
      <c r="J2771" s="34">
        <v>54000</v>
      </c>
      <c r="K2771" s="34">
        <f t="shared" si="729"/>
        <v>9720</v>
      </c>
      <c r="L2771" s="34">
        <f t="shared" si="730"/>
        <v>63720</v>
      </c>
      <c r="M2771" s="17">
        <f>L2771*0.2</f>
        <v>12744</v>
      </c>
      <c r="N2771" s="17" t="s">
        <v>39</v>
      </c>
      <c r="O2771" s="35" t="s">
        <v>49</v>
      </c>
      <c r="P2771" s="36" t="str">
        <f t="shared" si="732"/>
        <v>Old Client</v>
      </c>
      <c r="Q2771" s="39" t="str">
        <f t="shared" si="4"/>
        <v>Yes</v>
      </c>
      <c r="R2771" s="40" t="str">
        <f t="shared" si="5"/>
        <v/>
      </c>
    </row>
    <row r="2772" ht="14.25" customHeight="1" spans="1:18">
      <c r="A2772" s="30"/>
      <c r="B2772" s="17"/>
      <c r="C2772" s="17"/>
      <c r="D2772" s="17"/>
      <c r="E2772" s="17"/>
      <c r="F2772" s="31"/>
      <c r="G2772" s="17"/>
      <c r="H2772" s="32"/>
      <c r="I2772" s="32"/>
      <c r="J2772" s="34"/>
      <c r="K2772" s="34"/>
      <c r="L2772" s="17"/>
      <c r="M2772" s="17"/>
      <c r="N2772" s="17" t="s">
        <v>39</v>
      </c>
      <c r="O2772" s="35" t="s">
        <v>277</v>
      </c>
      <c r="P2772" s="36"/>
      <c r="Q2772" s="39" t="str">
        <f t="shared" si="4"/>
        <v>No</v>
      </c>
      <c r="R2772" s="40" t="str">
        <f t="shared" si="5"/>
        <v/>
      </c>
    </row>
    <row r="2773" ht="14.25" customHeight="1" spans="1:18">
      <c r="A2773" s="30"/>
      <c r="B2773" s="17"/>
      <c r="C2773" s="17"/>
      <c r="D2773" s="17"/>
      <c r="E2773" s="17"/>
      <c r="F2773" s="31"/>
      <c r="G2773" s="17"/>
      <c r="H2773" s="32"/>
      <c r="I2773" s="32"/>
      <c r="J2773" s="34"/>
      <c r="K2773" s="34"/>
      <c r="L2773" s="17"/>
      <c r="M2773" s="17"/>
      <c r="N2773" s="17" t="s">
        <v>39</v>
      </c>
      <c r="O2773" s="35" t="s">
        <v>277</v>
      </c>
      <c r="P2773" s="36"/>
      <c r="Q2773" s="39" t="str">
        <f t="shared" si="4"/>
        <v>No</v>
      </c>
      <c r="R2773" s="40" t="str">
        <f t="shared" si="5"/>
        <v/>
      </c>
    </row>
    <row r="2774" ht="14.25" customHeight="1" spans="1:18">
      <c r="A2774" s="30"/>
      <c r="B2774" s="17"/>
      <c r="C2774" s="17"/>
      <c r="D2774" s="17"/>
      <c r="E2774" s="17"/>
      <c r="F2774" s="31"/>
      <c r="G2774" s="17"/>
      <c r="H2774" s="32"/>
      <c r="I2774" s="32"/>
      <c r="J2774" s="34"/>
      <c r="K2774" s="34"/>
      <c r="L2774" s="17"/>
      <c r="M2774" s="17"/>
      <c r="N2774" s="17" t="s">
        <v>39</v>
      </c>
      <c r="O2774" s="35" t="s">
        <v>277</v>
      </c>
      <c r="P2774" s="36"/>
      <c r="Q2774" s="39" t="str">
        <f t="shared" si="4"/>
        <v>No</v>
      </c>
      <c r="R2774" s="40" t="str">
        <f t="shared" si="5"/>
        <v/>
      </c>
    </row>
    <row r="2775" ht="14.25" customHeight="1" spans="1:18">
      <c r="A2775" s="30"/>
      <c r="B2775" s="17"/>
      <c r="C2775" s="17"/>
      <c r="D2775" s="17"/>
      <c r="E2775" s="17"/>
      <c r="F2775" s="31"/>
      <c r="G2775" s="17"/>
      <c r="H2775" s="32"/>
      <c r="I2775" s="32"/>
      <c r="J2775" s="34"/>
      <c r="K2775" s="34"/>
      <c r="L2775" s="17"/>
      <c r="M2775" s="17"/>
      <c r="N2775" s="17" t="s">
        <v>39</v>
      </c>
      <c r="O2775" s="35" t="s">
        <v>277</v>
      </c>
      <c r="P2775" s="36"/>
      <c r="Q2775" s="39" t="str">
        <f t="shared" si="4"/>
        <v>No</v>
      </c>
      <c r="R2775" s="40" t="str">
        <f t="shared" si="5"/>
        <v/>
      </c>
    </row>
    <row r="2776" ht="14.25" customHeight="1" spans="1:18">
      <c r="A2776" s="30" t="s">
        <v>2725</v>
      </c>
      <c r="B2776" s="17">
        <v>64</v>
      </c>
      <c r="C2776" s="17" t="s">
        <v>35</v>
      </c>
      <c r="D2776" s="17" t="s">
        <v>36</v>
      </c>
      <c r="E2776" s="17" t="s">
        <v>37</v>
      </c>
      <c r="F2776" s="31" t="str">
        <f>VLOOKUP(G2776,'Policy Type'!$A:$B,2,FALSE)</f>
        <v>Liability</v>
      </c>
      <c r="G2776" s="17" t="s">
        <v>38</v>
      </c>
      <c r="H2776" s="32">
        <v>45327</v>
      </c>
      <c r="I2776" s="32">
        <v>45692</v>
      </c>
      <c r="J2776" s="34">
        <v>152600</v>
      </c>
      <c r="K2776" s="34">
        <f t="shared" ref="K2776:K2832" si="760">J2776*0.18</f>
        <v>27468</v>
      </c>
      <c r="L2776" s="34">
        <f t="shared" ref="L2776:L2832" si="761">J2776+K2776</f>
        <v>180068</v>
      </c>
      <c r="M2776" s="17">
        <f t="shared" ref="M2776:M2777" si="762">L2776*0.2</f>
        <v>36013.6</v>
      </c>
      <c r="N2776" s="17" t="s">
        <v>39</v>
      </c>
      <c r="O2776" s="35" t="s">
        <v>49</v>
      </c>
      <c r="P2776" s="36" t="str">
        <f t="shared" ref="P2776:P2786" si="763">IF(COUNTIF(B:B,B2776)=1,"New Client","Old Client")</f>
        <v>Old Client</v>
      </c>
      <c r="Q2776" s="39" t="str">
        <f t="shared" si="4"/>
        <v>Yes</v>
      </c>
      <c r="R2776" s="40" t="str">
        <f t="shared" si="5"/>
        <v/>
      </c>
    </row>
    <row r="2777" ht="14.25" customHeight="1" spans="1:18">
      <c r="A2777" s="30" t="s">
        <v>2726</v>
      </c>
      <c r="B2777" s="17">
        <v>64</v>
      </c>
      <c r="C2777" s="17" t="s">
        <v>57</v>
      </c>
      <c r="D2777" s="17" t="s">
        <v>36</v>
      </c>
      <c r="E2777" s="17" t="s">
        <v>37</v>
      </c>
      <c r="F2777" s="31" t="str">
        <f>VLOOKUP(G2777,'Policy Type'!$A:$B,2,FALSE)</f>
        <v>Liability</v>
      </c>
      <c r="G2777" s="17" t="s">
        <v>38</v>
      </c>
      <c r="H2777" s="32">
        <v>45327</v>
      </c>
      <c r="I2777" s="32">
        <v>45692</v>
      </c>
      <c r="J2777" s="34">
        <v>79000</v>
      </c>
      <c r="K2777" s="34">
        <f t="shared" si="760"/>
        <v>14220</v>
      </c>
      <c r="L2777" s="34">
        <f t="shared" si="761"/>
        <v>93220</v>
      </c>
      <c r="M2777" s="17">
        <f t="shared" si="762"/>
        <v>18644</v>
      </c>
      <c r="N2777" s="17" t="s">
        <v>39</v>
      </c>
      <c r="O2777" s="35" t="s">
        <v>49</v>
      </c>
      <c r="P2777" s="36" t="str">
        <f t="shared" si="763"/>
        <v>Old Client</v>
      </c>
      <c r="Q2777" s="39" t="str">
        <f t="shared" si="4"/>
        <v>Yes</v>
      </c>
      <c r="R2777" s="40" t="str">
        <f t="shared" si="5"/>
        <v/>
      </c>
    </row>
    <row r="2778" ht="14.25" customHeight="1" spans="1:18">
      <c r="A2778" s="30" t="s">
        <v>2727</v>
      </c>
      <c r="B2778" s="17">
        <v>1854</v>
      </c>
      <c r="C2778" s="17" t="s">
        <v>46</v>
      </c>
      <c r="D2778" s="17" t="s">
        <v>88</v>
      </c>
      <c r="E2778" s="17" t="s">
        <v>37</v>
      </c>
      <c r="F2778" s="31" t="str">
        <f>VLOOKUP(G2778,'Policy Type'!$A:$B,2,FALSE)</f>
        <v>Liability</v>
      </c>
      <c r="G2778" s="17" t="s">
        <v>38</v>
      </c>
      <c r="H2778" s="32">
        <v>45324</v>
      </c>
      <c r="I2778" s="32">
        <v>45689</v>
      </c>
      <c r="J2778" s="34">
        <v>166500</v>
      </c>
      <c r="K2778" s="34">
        <f t="shared" si="760"/>
        <v>29970</v>
      </c>
      <c r="L2778" s="34">
        <f t="shared" si="761"/>
        <v>196470</v>
      </c>
      <c r="M2778" s="17">
        <f>L2778*0.05</f>
        <v>9823.5</v>
      </c>
      <c r="N2778" s="17" t="s">
        <v>39</v>
      </c>
      <c r="O2778" s="35" t="s">
        <v>49</v>
      </c>
      <c r="P2778" s="36" t="str">
        <f t="shared" si="763"/>
        <v>New Client</v>
      </c>
      <c r="Q2778" s="39" t="str">
        <f t="shared" si="4"/>
        <v>Yes</v>
      </c>
      <c r="R2778" s="40" t="str">
        <f t="shared" si="5"/>
        <v/>
      </c>
    </row>
    <row r="2779" ht="14.25" customHeight="1" spans="1:18">
      <c r="A2779" s="30" t="s">
        <v>2728</v>
      </c>
      <c r="B2779" s="17">
        <v>1803</v>
      </c>
      <c r="C2779" s="17" t="s">
        <v>35</v>
      </c>
      <c r="D2779" s="17" t="s">
        <v>36</v>
      </c>
      <c r="E2779" s="17" t="s">
        <v>103</v>
      </c>
      <c r="F2779" s="31" t="str">
        <f>VLOOKUP(G2779,'Policy Type'!$A:$B,2,FALSE)</f>
        <v>Others</v>
      </c>
      <c r="G2779" s="17" t="s">
        <v>193</v>
      </c>
      <c r="H2779" s="32">
        <v>45349</v>
      </c>
      <c r="I2779" s="32">
        <v>45714</v>
      </c>
      <c r="J2779" s="34">
        <v>5222200</v>
      </c>
      <c r="K2779" s="34">
        <f t="shared" si="760"/>
        <v>939996</v>
      </c>
      <c r="L2779" s="34">
        <f t="shared" si="761"/>
        <v>6162196</v>
      </c>
      <c r="M2779" s="17">
        <f>L2779*0.15</f>
        <v>924329.4</v>
      </c>
      <c r="N2779" s="17" t="s">
        <v>52</v>
      </c>
      <c r="O2779" s="35" t="s">
        <v>40</v>
      </c>
      <c r="P2779" s="36" t="str">
        <f t="shared" si="763"/>
        <v>Old Client</v>
      </c>
      <c r="Q2779" s="39" t="str">
        <f t="shared" si="4"/>
        <v>Yes</v>
      </c>
      <c r="R2779" s="40" t="str">
        <f t="shared" si="5"/>
        <v>Cross-Sold</v>
      </c>
    </row>
    <row r="2780" ht="14.25" customHeight="1" spans="1:18">
      <c r="A2780" s="30" t="s">
        <v>2729</v>
      </c>
      <c r="B2780" s="17">
        <v>1859</v>
      </c>
      <c r="C2780" s="17" t="s">
        <v>42</v>
      </c>
      <c r="D2780" s="17" t="s">
        <v>36</v>
      </c>
      <c r="E2780" s="17" t="s">
        <v>37</v>
      </c>
      <c r="F2780" s="31" t="str">
        <f>VLOOKUP(G2780,'Policy Type'!$A:$B,2,FALSE)</f>
        <v>P&amp;C</v>
      </c>
      <c r="G2780" s="17" t="s">
        <v>48</v>
      </c>
      <c r="H2780" s="32">
        <v>45327</v>
      </c>
      <c r="I2780" s="32">
        <v>45692</v>
      </c>
      <c r="J2780" s="34">
        <v>9282800</v>
      </c>
      <c r="K2780" s="34">
        <f t="shared" si="760"/>
        <v>1670904</v>
      </c>
      <c r="L2780" s="34">
        <f t="shared" si="761"/>
        <v>10953704</v>
      </c>
      <c r="M2780" s="17">
        <f t="shared" ref="M2780:M2784" si="764">L2780*0.2</f>
        <v>2190740.8</v>
      </c>
      <c r="N2780" s="17" t="s">
        <v>39</v>
      </c>
      <c r="O2780" s="35" t="s">
        <v>49</v>
      </c>
      <c r="P2780" s="36" t="str">
        <f t="shared" si="763"/>
        <v>New Client</v>
      </c>
      <c r="Q2780" s="39" t="str">
        <f t="shared" si="4"/>
        <v>No</v>
      </c>
      <c r="R2780" s="40" t="str">
        <f t="shared" si="5"/>
        <v/>
      </c>
    </row>
    <row r="2781" ht="14.25" customHeight="1" spans="1:18">
      <c r="A2781" s="30" t="s">
        <v>2730</v>
      </c>
      <c r="B2781" s="17">
        <v>1860</v>
      </c>
      <c r="C2781" s="17" t="s">
        <v>35</v>
      </c>
      <c r="D2781" s="17" t="s">
        <v>36</v>
      </c>
      <c r="E2781" s="17" t="s">
        <v>37</v>
      </c>
      <c r="F2781" s="31" t="str">
        <f>VLOOKUP(G2781,'Policy Type'!$A:$B,2,FALSE)</f>
        <v>Liability</v>
      </c>
      <c r="G2781" s="17" t="s">
        <v>38</v>
      </c>
      <c r="H2781" s="32">
        <v>45327</v>
      </c>
      <c r="I2781" s="32">
        <v>45692</v>
      </c>
      <c r="J2781" s="34">
        <v>138800</v>
      </c>
      <c r="K2781" s="34">
        <f t="shared" si="760"/>
        <v>24984</v>
      </c>
      <c r="L2781" s="34">
        <f t="shared" si="761"/>
        <v>163784</v>
      </c>
      <c r="M2781" s="17">
        <f t="shared" si="764"/>
        <v>32756.8</v>
      </c>
      <c r="N2781" s="17" t="s">
        <v>39</v>
      </c>
      <c r="O2781" s="35" t="s">
        <v>49</v>
      </c>
      <c r="P2781" s="36" t="str">
        <f t="shared" si="763"/>
        <v>Old Client</v>
      </c>
      <c r="Q2781" s="39" t="str">
        <f t="shared" si="4"/>
        <v>Yes</v>
      </c>
      <c r="R2781" s="40" t="str">
        <f t="shared" si="5"/>
        <v/>
      </c>
    </row>
    <row r="2782" ht="14.25" customHeight="1" spans="1:18">
      <c r="A2782" s="30" t="s">
        <v>2731</v>
      </c>
      <c r="B2782" s="17">
        <v>1838</v>
      </c>
      <c r="C2782" s="17" t="s">
        <v>57</v>
      </c>
      <c r="D2782" s="17" t="s">
        <v>36</v>
      </c>
      <c r="E2782" s="17" t="s">
        <v>780</v>
      </c>
      <c r="F2782" s="31" t="str">
        <f>VLOOKUP(G2782,'Policy Type'!$A:$B,2,FALSE)</f>
        <v>Liability</v>
      </c>
      <c r="G2782" s="17" t="s">
        <v>38</v>
      </c>
      <c r="H2782" s="32">
        <v>45327</v>
      </c>
      <c r="I2782" s="32">
        <v>45386</v>
      </c>
      <c r="J2782" s="34">
        <v>59100</v>
      </c>
      <c r="K2782" s="34">
        <f t="shared" si="760"/>
        <v>10638</v>
      </c>
      <c r="L2782" s="34">
        <f t="shared" si="761"/>
        <v>69738</v>
      </c>
      <c r="M2782" s="17">
        <f t="shared" si="764"/>
        <v>13947.6</v>
      </c>
      <c r="N2782" s="17" t="s">
        <v>39</v>
      </c>
      <c r="O2782" s="35" t="s">
        <v>49</v>
      </c>
      <c r="P2782" s="36" t="str">
        <f t="shared" si="763"/>
        <v>Old Client</v>
      </c>
      <c r="Q2782" s="39" t="str">
        <f t="shared" si="4"/>
        <v>Yes</v>
      </c>
      <c r="R2782" s="40" t="str">
        <f t="shared" si="5"/>
        <v/>
      </c>
    </row>
    <row r="2783" ht="14.25" customHeight="1" spans="1:18">
      <c r="A2783" s="30" t="s">
        <v>2732</v>
      </c>
      <c r="B2783" s="17">
        <v>1861</v>
      </c>
      <c r="C2783" s="17" t="s">
        <v>57</v>
      </c>
      <c r="D2783" s="17" t="s">
        <v>36</v>
      </c>
      <c r="E2783" s="17" t="s">
        <v>780</v>
      </c>
      <c r="F2783" s="31" t="str">
        <f>VLOOKUP(G2783,'Policy Type'!$A:$B,2,FALSE)</f>
        <v>Liability</v>
      </c>
      <c r="G2783" s="17" t="s">
        <v>38</v>
      </c>
      <c r="H2783" s="32">
        <v>45327</v>
      </c>
      <c r="I2783" s="32">
        <v>45355</v>
      </c>
      <c r="J2783" s="34">
        <v>59200</v>
      </c>
      <c r="K2783" s="34">
        <f t="shared" si="760"/>
        <v>10656</v>
      </c>
      <c r="L2783" s="34">
        <f t="shared" si="761"/>
        <v>69856</v>
      </c>
      <c r="M2783" s="17">
        <f t="shared" si="764"/>
        <v>13971.2</v>
      </c>
      <c r="N2783" s="17" t="s">
        <v>39</v>
      </c>
      <c r="O2783" s="35" t="s">
        <v>49</v>
      </c>
      <c r="P2783" s="36" t="str">
        <f t="shared" si="763"/>
        <v>New Client</v>
      </c>
      <c r="Q2783" s="39" t="str">
        <f t="shared" si="4"/>
        <v>Yes</v>
      </c>
      <c r="R2783" s="40" t="str">
        <f t="shared" si="5"/>
        <v/>
      </c>
    </row>
    <row r="2784" ht="14.25" customHeight="1" spans="1:18">
      <c r="A2784" s="30" t="s">
        <v>2733</v>
      </c>
      <c r="B2784" s="17">
        <v>584</v>
      </c>
      <c r="C2784" s="17" t="s">
        <v>35</v>
      </c>
      <c r="D2784" s="17" t="s">
        <v>36</v>
      </c>
      <c r="E2784" s="17" t="s">
        <v>37</v>
      </c>
      <c r="F2784" s="31" t="str">
        <f>VLOOKUP(G2784,'Policy Type'!$A:$B,2,FALSE)</f>
        <v>Liability</v>
      </c>
      <c r="G2784" s="17" t="s">
        <v>38</v>
      </c>
      <c r="H2784" s="32">
        <v>45327</v>
      </c>
      <c r="I2784" s="32">
        <v>45508</v>
      </c>
      <c r="J2784" s="34">
        <v>60100</v>
      </c>
      <c r="K2784" s="34">
        <f t="shared" si="760"/>
        <v>10818</v>
      </c>
      <c r="L2784" s="34">
        <f t="shared" si="761"/>
        <v>70918</v>
      </c>
      <c r="M2784" s="17">
        <f t="shared" si="764"/>
        <v>14183.6</v>
      </c>
      <c r="N2784" s="17" t="s">
        <v>39</v>
      </c>
      <c r="O2784" s="35" t="s">
        <v>49</v>
      </c>
      <c r="P2784" s="36" t="str">
        <f t="shared" si="763"/>
        <v>Old Client</v>
      </c>
      <c r="Q2784" s="39" t="str">
        <f t="shared" si="4"/>
        <v>Yes</v>
      </c>
      <c r="R2784" s="40" t="str">
        <f t="shared" si="5"/>
        <v/>
      </c>
    </row>
    <row r="2785" ht="14.25" customHeight="1" spans="1:18">
      <c r="A2785" s="30" t="s">
        <v>2734</v>
      </c>
      <c r="B2785" s="17">
        <v>944</v>
      </c>
      <c r="C2785" s="17" t="s">
        <v>46</v>
      </c>
      <c r="D2785" s="17" t="s">
        <v>88</v>
      </c>
      <c r="E2785" s="17" t="s">
        <v>43</v>
      </c>
      <c r="F2785" s="31" t="str">
        <f>VLOOKUP(G2785,'Policy Type'!$A:$B,2,FALSE)</f>
        <v>Liability</v>
      </c>
      <c r="G2785" s="17" t="s">
        <v>140</v>
      </c>
      <c r="H2785" s="32">
        <v>45327</v>
      </c>
      <c r="I2785" s="32">
        <v>45692</v>
      </c>
      <c r="J2785" s="34">
        <v>1711000</v>
      </c>
      <c r="K2785" s="34">
        <f t="shared" si="760"/>
        <v>307980</v>
      </c>
      <c r="L2785" s="34">
        <f t="shared" si="761"/>
        <v>2018980</v>
      </c>
      <c r="M2785" s="17">
        <f>L2785*0.05</f>
        <v>100949</v>
      </c>
      <c r="N2785" s="17" t="s">
        <v>52</v>
      </c>
      <c r="O2785" s="35" t="s">
        <v>49</v>
      </c>
      <c r="P2785" s="36" t="str">
        <f t="shared" si="763"/>
        <v>Old Client</v>
      </c>
      <c r="Q2785" s="39" t="str">
        <f t="shared" si="4"/>
        <v>Yes</v>
      </c>
      <c r="R2785" s="40" t="str">
        <f t="shared" si="5"/>
        <v/>
      </c>
    </row>
    <row r="2786" ht="14.25" customHeight="1" spans="1:18">
      <c r="A2786" s="30" t="s">
        <v>2735</v>
      </c>
      <c r="B2786" s="17">
        <v>1862</v>
      </c>
      <c r="C2786" s="17" t="s">
        <v>42</v>
      </c>
      <c r="D2786" s="17" t="s">
        <v>36</v>
      </c>
      <c r="E2786" s="17" t="s">
        <v>43</v>
      </c>
      <c r="F2786" s="31" t="str">
        <f>VLOOKUP(G2786,'Policy Type'!$A:$B,2,FALSE)</f>
        <v>Liability</v>
      </c>
      <c r="G2786" s="17" t="s">
        <v>101</v>
      </c>
      <c r="H2786" s="32">
        <v>45327</v>
      </c>
      <c r="I2786" s="32">
        <v>45692</v>
      </c>
      <c r="J2786" s="34">
        <v>14160000</v>
      </c>
      <c r="K2786" s="34">
        <f t="shared" si="760"/>
        <v>2548800</v>
      </c>
      <c r="L2786" s="34">
        <f t="shared" si="761"/>
        <v>16708800</v>
      </c>
      <c r="M2786" s="17">
        <f>L2786*0.2</f>
        <v>3341760</v>
      </c>
      <c r="N2786" s="17" t="s">
        <v>39</v>
      </c>
      <c r="O2786" s="35" t="s">
        <v>49</v>
      </c>
      <c r="P2786" s="36" t="str">
        <f t="shared" si="763"/>
        <v>New Client</v>
      </c>
      <c r="Q2786" s="39" t="str">
        <f t="shared" si="4"/>
        <v>Yes</v>
      </c>
      <c r="R2786" s="40" t="str">
        <f t="shared" si="5"/>
        <v/>
      </c>
    </row>
    <row r="2787" ht="14.25" customHeight="1" spans="1:18">
      <c r="A2787" s="30" t="s">
        <v>2736</v>
      </c>
      <c r="B2787" s="17">
        <v>1863</v>
      </c>
      <c r="C2787" s="17" t="s">
        <v>35</v>
      </c>
      <c r="D2787" s="17" t="s">
        <v>36</v>
      </c>
      <c r="E2787" s="17" t="s">
        <v>43</v>
      </c>
      <c r="F2787" s="31" t="e">
        <f>VLOOKUP(G2787,'Policy Type'!$A:$B,2,FALSE)</f>
        <v>#N/A</v>
      </c>
      <c r="G2787" s="17" t="s">
        <v>2496</v>
      </c>
      <c r="H2787" s="32">
        <v>45327</v>
      </c>
      <c r="I2787" s="32">
        <v>45692</v>
      </c>
      <c r="J2787" s="34">
        <v>20650000</v>
      </c>
      <c r="K2787" s="34">
        <f t="shared" si="760"/>
        <v>3717000</v>
      </c>
      <c r="L2787" s="34">
        <f t="shared" si="761"/>
        <v>24367000</v>
      </c>
      <c r="M2787" s="17"/>
      <c r="N2787" s="17" t="s">
        <v>39</v>
      </c>
      <c r="O2787" s="35" t="s">
        <v>49</v>
      </c>
      <c r="P2787" s="36"/>
      <c r="Q2787" s="39" t="str">
        <f t="shared" si="4"/>
        <v>No</v>
      </c>
      <c r="R2787" s="40" t="e">
        <f t="shared" si="5"/>
        <v>#N/A</v>
      </c>
    </row>
    <row r="2788" ht="14.25" customHeight="1" spans="1:18">
      <c r="A2788" s="30" t="s">
        <v>2737</v>
      </c>
      <c r="B2788" s="17">
        <v>1864</v>
      </c>
      <c r="C2788" s="17" t="s">
        <v>35</v>
      </c>
      <c r="D2788" s="17" t="s">
        <v>36</v>
      </c>
      <c r="E2788" s="17" t="s">
        <v>37</v>
      </c>
      <c r="F2788" s="31" t="str">
        <f>VLOOKUP(G2788,'Policy Type'!$A:$B,2,FALSE)</f>
        <v>Liability</v>
      </c>
      <c r="G2788" s="17" t="s">
        <v>38</v>
      </c>
      <c r="H2788" s="32">
        <v>45327</v>
      </c>
      <c r="I2788" s="32">
        <v>45386</v>
      </c>
      <c r="J2788" s="34">
        <v>61700</v>
      </c>
      <c r="K2788" s="34">
        <f t="shared" si="760"/>
        <v>11106</v>
      </c>
      <c r="L2788" s="34">
        <f t="shared" si="761"/>
        <v>72806</v>
      </c>
      <c r="M2788" s="17">
        <f t="shared" ref="M2788:M2791" si="765">L2788*0.2</f>
        <v>14561.2</v>
      </c>
      <c r="N2788" s="17" t="s">
        <v>39</v>
      </c>
      <c r="O2788" s="35" t="s">
        <v>49</v>
      </c>
      <c r="P2788" s="36" t="str">
        <f t="shared" ref="P2788:P2832" si="766">IF(COUNTIF(B:B,B2788)=1,"New Client","Old Client")</f>
        <v>Old Client</v>
      </c>
      <c r="Q2788" s="39" t="str">
        <f t="shared" si="4"/>
        <v>Yes</v>
      </c>
      <c r="R2788" s="40" t="str">
        <f t="shared" si="5"/>
        <v/>
      </c>
    </row>
    <row r="2789" ht="14.25" customHeight="1" spans="1:18">
      <c r="A2789" s="30" t="s">
        <v>2738</v>
      </c>
      <c r="B2789" s="17">
        <v>1864</v>
      </c>
      <c r="C2789" s="17" t="s">
        <v>42</v>
      </c>
      <c r="D2789" s="17" t="s">
        <v>36</v>
      </c>
      <c r="E2789" s="17" t="s">
        <v>84</v>
      </c>
      <c r="F2789" s="31" t="str">
        <f>VLOOKUP(G2789,'Policy Type'!$A:$B,2,FALSE)</f>
        <v>Liability</v>
      </c>
      <c r="G2789" s="17" t="s">
        <v>58</v>
      </c>
      <c r="H2789" s="32">
        <v>45332</v>
      </c>
      <c r="I2789" s="32">
        <v>45697</v>
      </c>
      <c r="J2789" s="34">
        <v>1062000</v>
      </c>
      <c r="K2789" s="34">
        <f t="shared" si="760"/>
        <v>191160</v>
      </c>
      <c r="L2789" s="34">
        <f t="shared" si="761"/>
        <v>1253160</v>
      </c>
      <c r="M2789" s="17">
        <f t="shared" si="765"/>
        <v>250632</v>
      </c>
      <c r="N2789" s="17" t="s">
        <v>39</v>
      </c>
      <c r="O2789" s="35" t="s">
        <v>53</v>
      </c>
      <c r="P2789" s="36" t="str">
        <f t="shared" si="766"/>
        <v>Old Client</v>
      </c>
      <c r="Q2789" s="39" t="str">
        <f t="shared" si="4"/>
        <v>Yes</v>
      </c>
      <c r="R2789" s="40" t="str">
        <f t="shared" si="5"/>
        <v/>
      </c>
    </row>
    <row r="2790" ht="14.25" customHeight="1" spans="1:18">
      <c r="A2790" s="30" t="s">
        <v>2739</v>
      </c>
      <c r="B2790" s="17">
        <v>504</v>
      </c>
      <c r="C2790" s="17" t="s">
        <v>35</v>
      </c>
      <c r="D2790" s="17" t="s">
        <v>36</v>
      </c>
      <c r="E2790" s="17" t="s">
        <v>78</v>
      </c>
      <c r="F2790" s="31" t="str">
        <f>VLOOKUP(G2790,'Policy Type'!$A:$B,2,FALSE)</f>
        <v>Liability</v>
      </c>
      <c r="G2790" s="17" t="s">
        <v>94</v>
      </c>
      <c r="H2790" s="32">
        <v>45327</v>
      </c>
      <c r="I2790" s="32">
        <v>45692</v>
      </c>
      <c r="J2790" s="34">
        <v>103700</v>
      </c>
      <c r="K2790" s="34">
        <f t="shared" si="760"/>
        <v>18666</v>
      </c>
      <c r="L2790" s="34">
        <f t="shared" si="761"/>
        <v>122366</v>
      </c>
      <c r="M2790" s="17">
        <f t="shared" si="765"/>
        <v>24473.2</v>
      </c>
      <c r="N2790" s="17" t="s">
        <v>39</v>
      </c>
      <c r="O2790" s="35" t="s">
        <v>49</v>
      </c>
      <c r="P2790" s="36" t="str">
        <f t="shared" si="766"/>
        <v>Old Client</v>
      </c>
      <c r="Q2790" s="39" t="str">
        <f t="shared" si="4"/>
        <v>Yes</v>
      </c>
      <c r="R2790" s="40" t="str">
        <f t="shared" si="5"/>
        <v/>
      </c>
    </row>
    <row r="2791" ht="14.25" customHeight="1" spans="1:18">
      <c r="A2791" s="30" t="s">
        <v>2740</v>
      </c>
      <c r="B2791" s="17">
        <v>1865</v>
      </c>
      <c r="C2791" s="17" t="s">
        <v>35</v>
      </c>
      <c r="D2791" s="17" t="s">
        <v>36</v>
      </c>
      <c r="E2791" s="17" t="s">
        <v>37</v>
      </c>
      <c r="F2791" s="31" t="str">
        <f>VLOOKUP(G2791,'Policy Type'!$A:$B,2,FALSE)</f>
        <v>P&amp;C</v>
      </c>
      <c r="G2791" s="17" t="s">
        <v>48</v>
      </c>
      <c r="H2791" s="32">
        <v>45328</v>
      </c>
      <c r="I2791" s="32">
        <v>45693</v>
      </c>
      <c r="J2791" s="34">
        <v>17700100</v>
      </c>
      <c r="K2791" s="34">
        <f t="shared" si="760"/>
        <v>3186018</v>
      </c>
      <c r="L2791" s="34">
        <f t="shared" si="761"/>
        <v>20886118</v>
      </c>
      <c r="M2791" s="17">
        <f t="shared" si="765"/>
        <v>4177223.6</v>
      </c>
      <c r="N2791" s="17" t="s">
        <v>39</v>
      </c>
      <c r="O2791" s="35" t="s">
        <v>53</v>
      </c>
      <c r="P2791" s="36" t="str">
        <f t="shared" si="766"/>
        <v>New Client</v>
      </c>
      <c r="Q2791" s="39" t="str">
        <f t="shared" si="4"/>
        <v>No</v>
      </c>
      <c r="R2791" s="40" t="str">
        <f t="shared" si="5"/>
        <v/>
      </c>
    </row>
    <row r="2792" ht="14.25" customHeight="1" spans="1:18">
      <c r="A2792" s="30" t="s">
        <v>2741</v>
      </c>
      <c r="B2792" s="17">
        <v>1866</v>
      </c>
      <c r="C2792" s="17" t="s">
        <v>46</v>
      </c>
      <c r="D2792" s="17" t="s">
        <v>47</v>
      </c>
      <c r="E2792" s="17" t="s">
        <v>37</v>
      </c>
      <c r="F2792" s="31" t="str">
        <f>VLOOKUP(G2792,'Policy Type'!$A:$B,2,FALSE)</f>
        <v>Liability</v>
      </c>
      <c r="G2792" s="17" t="s">
        <v>38</v>
      </c>
      <c r="H2792" s="32">
        <v>45327</v>
      </c>
      <c r="I2792" s="32">
        <v>45692</v>
      </c>
      <c r="J2792" s="34">
        <v>8556700</v>
      </c>
      <c r="K2792" s="34">
        <f t="shared" si="760"/>
        <v>1540206</v>
      </c>
      <c r="L2792" s="34">
        <f t="shared" si="761"/>
        <v>10096906</v>
      </c>
      <c r="M2792" s="17">
        <f>L2792*0.05</f>
        <v>504845.3</v>
      </c>
      <c r="N2792" s="17" t="s">
        <v>39</v>
      </c>
      <c r="O2792" s="35" t="s">
        <v>53</v>
      </c>
      <c r="P2792" s="36" t="str">
        <f t="shared" si="766"/>
        <v>Old Client</v>
      </c>
      <c r="Q2792" s="39" t="str">
        <f t="shared" si="4"/>
        <v>Yes</v>
      </c>
      <c r="R2792" s="40" t="str">
        <f t="shared" si="5"/>
        <v/>
      </c>
    </row>
    <row r="2793" ht="14.25" customHeight="1" spans="1:18">
      <c r="A2793" s="30" t="s">
        <v>2742</v>
      </c>
      <c r="B2793" s="17">
        <v>59</v>
      </c>
      <c r="C2793" s="17" t="s">
        <v>35</v>
      </c>
      <c r="D2793" s="17" t="s">
        <v>36</v>
      </c>
      <c r="E2793" s="17" t="s">
        <v>37</v>
      </c>
      <c r="F2793" s="31" t="str">
        <f>VLOOKUP(G2793,'Policy Type'!$A:$B,2,FALSE)</f>
        <v>Liability</v>
      </c>
      <c r="G2793" s="17" t="s">
        <v>38</v>
      </c>
      <c r="H2793" s="32">
        <v>45327</v>
      </c>
      <c r="I2793" s="32">
        <v>45508</v>
      </c>
      <c r="J2793" s="34">
        <v>131300</v>
      </c>
      <c r="K2793" s="34">
        <f t="shared" si="760"/>
        <v>23634</v>
      </c>
      <c r="L2793" s="34">
        <f t="shared" si="761"/>
        <v>154934</v>
      </c>
      <c r="M2793" s="17">
        <f>L2793*0.2</f>
        <v>30986.8</v>
      </c>
      <c r="N2793" s="17" t="s">
        <v>39</v>
      </c>
      <c r="O2793" s="35" t="s">
        <v>49</v>
      </c>
      <c r="P2793" s="36" t="str">
        <f t="shared" si="766"/>
        <v>Old Client</v>
      </c>
      <c r="Q2793" s="39" t="str">
        <f t="shared" si="4"/>
        <v>Yes</v>
      </c>
      <c r="R2793" s="40" t="str">
        <f t="shared" si="5"/>
        <v/>
      </c>
    </row>
    <row r="2794" ht="14.25" customHeight="1" spans="1:18">
      <c r="A2794" s="30" t="s">
        <v>2743</v>
      </c>
      <c r="B2794" s="17">
        <v>994</v>
      </c>
      <c r="C2794" s="17" t="s">
        <v>35</v>
      </c>
      <c r="D2794" s="17" t="s">
        <v>36</v>
      </c>
      <c r="E2794" s="17" t="s">
        <v>132</v>
      </c>
      <c r="F2794" s="31" t="str">
        <f>VLOOKUP(G2794,'Policy Type'!$A:$B,2,FALSE)</f>
        <v>Others</v>
      </c>
      <c r="G2794" s="17" t="s">
        <v>437</v>
      </c>
      <c r="H2794" s="32">
        <v>45327</v>
      </c>
      <c r="I2794" s="32">
        <v>45692</v>
      </c>
      <c r="J2794" s="34">
        <v>1366300</v>
      </c>
      <c r="K2794" s="34">
        <f t="shared" si="760"/>
        <v>245934</v>
      </c>
      <c r="L2794" s="34">
        <f t="shared" si="761"/>
        <v>1612234</v>
      </c>
      <c r="M2794" s="17">
        <f>L2794*0.15</f>
        <v>241835.1</v>
      </c>
      <c r="N2794" s="17" t="s">
        <v>52</v>
      </c>
      <c r="O2794" s="35" t="s">
        <v>49</v>
      </c>
      <c r="P2794" s="36" t="str">
        <f t="shared" si="766"/>
        <v>Old Client</v>
      </c>
      <c r="Q2794" s="39" t="str">
        <f t="shared" si="4"/>
        <v>Yes</v>
      </c>
      <c r="R2794" s="40" t="str">
        <f t="shared" si="5"/>
        <v>Cross-Sold</v>
      </c>
    </row>
    <row r="2795" ht="14.25" customHeight="1" spans="1:18">
      <c r="A2795" s="30" t="s">
        <v>2744</v>
      </c>
      <c r="B2795" s="17">
        <v>1867</v>
      </c>
      <c r="C2795" s="17" t="s">
        <v>35</v>
      </c>
      <c r="D2795" s="17" t="s">
        <v>36</v>
      </c>
      <c r="E2795" s="17" t="s">
        <v>78</v>
      </c>
      <c r="F2795" s="31" t="str">
        <f>VLOOKUP(G2795,'Policy Type'!$A:$B,2,FALSE)</f>
        <v>Liability</v>
      </c>
      <c r="G2795" s="17" t="s">
        <v>38</v>
      </c>
      <c r="H2795" s="32">
        <v>45327</v>
      </c>
      <c r="I2795" s="32">
        <v>45692</v>
      </c>
      <c r="J2795" s="34">
        <v>459300</v>
      </c>
      <c r="K2795" s="34">
        <f t="shared" si="760"/>
        <v>82674</v>
      </c>
      <c r="L2795" s="34">
        <f t="shared" si="761"/>
        <v>541974</v>
      </c>
      <c r="M2795" s="17">
        <f t="shared" ref="M2795:M2801" si="767">L2795*0.2</f>
        <v>108394.8</v>
      </c>
      <c r="N2795" s="17" t="s">
        <v>39</v>
      </c>
      <c r="O2795" s="35" t="s">
        <v>49</v>
      </c>
      <c r="P2795" s="36" t="str">
        <f t="shared" si="766"/>
        <v>New Client</v>
      </c>
      <c r="Q2795" s="39" t="str">
        <f t="shared" si="4"/>
        <v>Yes</v>
      </c>
      <c r="R2795" s="40" t="str">
        <f t="shared" si="5"/>
        <v/>
      </c>
    </row>
    <row r="2796" ht="14.25" customHeight="1" spans="1:18">
      <c r="A2796" s="30" t="s">
        <v>2745</v>
      </c>
      <c r="B2796" s="17">
        <v>1868</v>
      </c>
      <c r="C2796" s="17" t="s">
        <v>42</v>
      </c>
      <c r="D2796" s="17" t="s">
        <v>36</v>
      </c>
      <c r="E2796" s="17" t="s">
        <v>780</v>
      </c>
      <c r="F2796" s="31" t="str">
        <f>VLOOKUP(G2796,'Policy Type'!$A:$B,2,FALSE)</f>
        <v>Liability</v>
      </c>
      <c r="G2796" s="17" t="s">
        <v>38</v>
      </c>
      <c r="H2796" s="32">
        <v>45327</v>
      </c>
      <c r="I2796" s="32">
        <v>45355</v>
      </c>
      <c r="J2796" s="34">
        <v>66700</v>
      </c>
      <c r="K2796" s="34">
        <f t="shared" si="760"/>
        <v>12006</v>
      </c>
      <c r="L2796" s="34">
        <f t="shared" si="761"/>
        <v>78706</v>
      </c>
      <c r="M2796" s="17">
        <f t="shared" si="767"/>
        <v>15741.2</v>
      </c>
      <c r="N2796" s="17" t="s">
        <v>39</v>
      </c>
      <c r="O2796" s="35" t="s">
        <v>49</v>
      </c>
      <c r="P2796" s="36" t="str">
        <f t="shared" si="766"/>
        <v>New Client</v>
      </c>
      <c r="Q2796" s="39" t="str">
        <f t="shared" si="4"/>
        <v>Yes</v>
      </c>
      <c r="R2796" s="40" t="str">
        <f t="shared" si="5"/>
        <v/>
      </c>
    </row>
    <row r="2797" ht="14.25" customHeight="1" spans="1:18">
      <c r="A2797" s="30" t="s">
        <v>2746</v>
      </c>
      <c r="B2797" s="17">
        <v>1864</v>
      </c>
      <c r="C2797" s="17" t="s">
        <v>35</v>
      </c>
      <c r="D2797" s="17" t="s">
        <v>36</v>
      </c>
      <c r="E2797" s="17" t="s">
        <v>37</v>
      </c>
      <c r="F2797" s="31" t="str">
        <f>VLOOKUP(G2797,'Policy Type'!$A:$B,2,FALSE)</f>
        <v>Liability</v>
      </c>
      <c r="G2797" s="17" t="s">
        <v>38</v>
      </c>
      <c r="H2797" s="32">
        <v>45327</v>
      </c>
      <c r="I2797" s="32">
        <v>45386</v>
      </c>
      <c r="J2797" s="34">
        <v>64600</v>
      </c>
      <c r="K2797" s="34">
        <f t="shared" si="760"/>
        <v>11628</v>
      </c>
      <c r="L2797" s="34">
        <f t="shared" si="761"/>
        <v>76228</v>
      </c>
      <c r="M2797" s="17">
        <f t="shared" si="767"/>
        <v>15245.6</v>
      </c>
      <c r="N2797" s="17" t="s">
        <v>39</v>
      </c>
      <c r="O2797" s="35" t="s">
        <v>49</v>
      </c>
      <c r="P2797" s="36" t="str">
        <f t="shared" si="766"/>
        <v>Old Client</v>
      </c>
      <c r="Q2797" s="39" t="str">
        <f t="shared" si="4"/>
        <v>Yes</v>
      </c>
      <c r="R2797" s="40" t="str">
        <f t="shared" si="5"/>
        <v/>
      </c>
    </row>
    <row r="2798" ht="14.25" customHeight="1" spans="1:18">
      <c r="A2798" s="30" t="s">
        <v>2747</v>
      </c>
      <c r="B2798" s="17">
        <v>954</v>
      </c>
      <c r="C2798" s="17" t="s">
        <v>57</v>
      </c>
      <c r="D2798" s="17" t="s">
        <v>36</v>
      </c>
      <c r="E2798" s="17" t="s">
        <v>43</v>
      </c>
      <c r="F2798" s="31" t="str">
        <f>VLOOKUP(G2798,'Policy Type'!$A:$B,2,FALSE)</f>
        <v>P&amp;C</v>
      </c>
      <c r="G2798" s="17" t="s">
        <v>68</v>
      </c>
      <c r="H2798" s="32">
        <v>45338</v>
      </c>
      <c r="I2798" s="32">
        <v>45703</v>
      </c>
      <c r="J2798" s="34">
        <v>696436</v>
      </c>
      <c r="K2798" s="34">
        <f t="shared" si="760"/>
        <v>125358.48</v>
      </c>
      <c r="L2798" s="34">
        <f t="shared" si="761"/>
        <v>821794.48</v>
      </c>
      <c r="M2798" s="17">
        <f t="shared" si="767"/>
        <v>164358.896</v>
      </c>
      <c r="N2798" s="17" t="s">
        <v>52</v>
      </c>
      <c r="O2798" s="35" t="s">
        <v>53</v>
      </c>
      <c r="P2798" s="36" t="str">
        <f t="shared" si="766"/>
        <v>Old Client</v>
      </c>
      <c r="Q2798" s="39" t="str">
        <f t="shared" si="4"/>
        <v>Yes</v>
      </c>
      <c r="R2798" s="40" t="str">
        <f t="shared" si="5"/>
        <v>Cross-Sold</v>
      </c>
    </row>
    <row r="2799" ht="14.25" customHeight="1" spans="1:18">
      <c r="A2799" s="30" t="s">
        <v>2748</v>
      </c>
      <c r="B2799" s="17">
        <v>1869</v>
      </c>
      <c r="C2799" s="17" t="s">
        <v>35</v>
      </c>
      <c r="D2799" s="17" t="s">
        <v>36</v>
      </c>
      <c r="E2799" s="17" t="s">
        <v>37</v>
      </c>
      <c r="F2799" s="31" t="str">
        <f>VLOOKUP(G2799,'Policy Type'!$A:$B,2,FALSE)</f>
        <v>Liability</v>
      </c>
      <c r="G2799" s="17" t="s">
        <v>38</v>
      </c>
      <c r="H2799" s="32">
        <v>45327</v>
      </c>
      <c r="I2799" s="32">
        <v>45692</v>
      </c>
      <c r="J2799" s="34">
        <v>213300</v>
      </c>
      <c r="K2799" s="34">
        <f t="shared" si="760"/>
        <v>38394</v>
      </c>
      <c r="L2799" s="34">
        <f t="shared" si="761"/>
        <v>251694</v>
      </c>
      <c r="M2799" s="17">
        <f t="shared" si="767"/>
        <v>50338.8</v>
      </c>
      <c r="N2799" s="17" t="s">
        <v>39</v>
      </c>
      <c r="O2799" s="35" t="s">
        <v>49</v>
      </c>
      <c r="P2799" s="36" t="str">
        <f t="shared" si="766"/>
        <v>New Client</v>
      </c>
      <c r="Q2799" s="39" t="str">
        <f t="shared" si="4"/>
        <v>Yes</v>
      </c>
      <c r="R2799" s="40" t="str">
        <f t="shared" si="5"/>
        <v/>
      </c>
    </row>
    <row r="2800" ht="14.25" customHeight="1" spans="1:18">
      <c r="A2800" s="30" t="s">
        <v>2749</v>
      </c>
      <c r="B2800" s="17">
        <v>199</v>
      </c>
      <c r="C2800" s="17" t="s">
        <v>57</v>
      </c>
      <c r="D2800" s="17" t="s">
        <v>36</v>
      </c>
      <c r="E2800" s="17" t="s">
        <v>37</v>
      </c>
      <c r="F2800" s="31" t="str">
        <f>VLOOKUP(G2800,'Policy Type'!$A:$B,2,FALSE)</f>
        <v>Liability</v>
      </c>
      <c r="G2800" s="17" t="s">
        <v>38</v>
      </c>
      <c r="H2800" s="32">
        <v>45327</v>
      </c>
      <c r="I2800" s="32">
        <v>45416</v>
      </c>
      <c r="J2800" s="34">
        <v>28700</v>
      </c>
      <c r="K2800" s="34">
        <f t="shared" si="760"/>
        <v>5166</v>
      </c>
      <c r="L2800" s="34">
        <f t="shared" si="761"/>
        <v>33866</v>
      </c>
      <c r="M2800" s="17">
        <f t="shared" si="767"/>
        <v>6773.2</v>
      </c>
      <c r="N2800" s="17" t="s">
        <v>39</v>
      </c>
      <c r="O2800" s="35" t="s">
        <v>49</v>
      </c>
      <c r="P2800" s="36" t="str">
        <f t="shared" si="766"/>
        <v>Old Client</v>
      </c>
      <c r="Q2800" s="39" t="str">
        <f t="shared" si="4"/>
        <v>Yes</v>
      </c>
      <c r="R2800" s="40" t="str">
        <f t="shared" si="5"/>
        <v/>
      </c>
    </row>
    <row r="2801" ht="14.25" customHeight="1" spans="1:18">
      <c r="A2801" s="30" t="s">
        <v>2750</v>
      </c>
      <c r="B2801" s="17">
        <v>1870</v>
      </c>
      <c r="C2801" s="17" t="s">
        <v>35</v>
      </c>
      <c r="D2801" s="17" t="s">
        <v>36</v>
      </c>
      <c r="E2801" s="17" t="s">
        <v>780</v>
      </c>
      <c r="F2801" s="31" t="str">
        <f>VLOOKUP(G2801,'Policy Type'!$A:$B,2,FALSE)</f>
        <v>Liability</v>
      </c>
      <c r="G2801" s="17" t="s">
        <v>38</v>
      </c>
      <c r="H2801" s="32">
        <v>45327</v>
      </c>
      <c r="I2801" s="32">
        <v>45355</v>
      </c>
      <c r="J2801" s="34">
        <v>59700</v>
      </c>
      <c r="K2801" s="34">
        <f t="shared" si="760"/>
        <v>10746</v>
      </c>
      <c r="L2801" s="34">
        <f t="shared" si="761"/>
        <v>70446</v>
      </c>
      <c r="M2801" s="17">
        <f t="shared" si="767"/>
        <v>14089.2</v>
      </c>
      <c r="N2801" s="17" t="s">
        <v>39</v>
      </c>
      <c r="O2801" s="35" t="s">
        <v>49</v>
      </c>
      <c r="P2801" s="36" t="str">
        <f t="shared" si="766"/>
        <v>New Client</v>
      </c>
      <c r="Q2801" s="39" t="str">
        <f t="shared" si="4"/>
        <v>Yes</v>
      </c>
      <c r="R2801" s="40" t="str">
        <f t="shared" si="5"/>
        <v/>
      </c>
    </row>
    <row r="2802" ht="14.25" customHeight="1" spans="1:18">
      <c r="A2802" s="30" t="s">
        <v>2751</v>
      </c>
      <c r="B2802" s="17">
        <v>1208</v>
      </c>
      <c r="C2802" s="17" t="s">
        <v>35</v>
      </c>
      <c r="D2802" s="17" t="s">
        <v>36</v>
      </c>
      <c r="E2802" s="17" t="s">
        <v>91</v>
      </c>
      <c r="F2802" s="31" t="str">
        <f>VLOOKUP(G2802,'Policy Type'!$A:$B,2,FALSE)</f>
        <v>Others</v>
      </c>
      <c r="G2802" s="17" t="s">
        <v>791</v>
      </c>
      <c r="H2802" s="32">
        <v>45329</v>
      </c>
      <c r="I2802" s="32">
        <v>45694</v>
      </c>
      <c r="J2802" s="34">
        <v>626900</v>
      </c>
      <c r="K2802" s="34">
        <f t="shared" si="760"/>
        <v>112842</v>
      </c>
      <c r="L2802" s="34">
        <f t="shared" si="761"/>
        <v>739742</v>
      </c>
      <c r="M2802" s="17">
        <f>L2802*0.15</f>
        <v>110961.3</v>
      </c>
      <c r="N2802" s="17" t="s">
        <v>52</v>
      </c>
      <c r="O2802" s="35" t="s">
        <v>53</v>
      </c>
      <c r="P2802" s="36" t="str">
        <f t="shared" si="766"/>
        <v>Old Client</v>
      </c>
      <c r="Q2802" s="39" t="str">
        <f t="shared" si="4"/>
        <v>No</v>
      </c>
      <c r="R2802" s="40" t="str">
        <f t="shared" si="5"/>
        <v/>
      </c>
    </row>
    <row r="2803" ht="14.25" customHeight="1" spans="1:18">
      <c r="A2803" s="30" t="s">
        <v>2752</v>
      </c>
      <c r="B2803" s="17">
        <v>1871</v>
      </c>
      <c r="C2803" s="17" t="s">
        <v>42</v>
      </c>
      <c r="D2803" s="17" t="s">
        <v>36</v>
      </c>
      <c r="E2803" s="17" t="s">
        <v>43</v>
      </c>
      <c r="F2803" s="31" t="str">
        <f>VLOOKUP(G2803,'Policy Type'!$A:$B,2,FALSE)</f>
        <v>P&amp;C</v>
      </c>
      <c r="G2803" s="17" t="s">
        <v>72</v>
      </c>
      <c r="H2803" s="32">
        <v>45342</v>
      </c>
      <c r="I2803" s="32">
        <v>45707</v>
      </c>
      <c r="J2803" s="34">
        <v>66800</v>
      </c>
      <c r="K2803" s="34">
        <f t="shared" si="760"/>
        <v>12024</v>
      </c>
      <c r="L2803" s="34">
        <f t="shared" si="761"/>
        <v>78824</v>
      </c>
      <c r="M2803" s="17">
        <f t="shared" ref="M2803:M2805" si="768">L2803*0.2</f>
        <v>15764.8</v>
      </c>
      <c r="N2803" s="17" t="s">
        <v>39</v>
      </c>
      <c r="O2803" s="35" t="s">
        <v>53</v>
      </c>
      <c r="P2803" s="36" t="str">
        <f t="shared" si="766"/>
        <v>New Client</v>
      </c>
      <c r="Q2803" s="39" t="str">
        <f t="shared" si="4"/>
        <v>No</v>
      </c>
      <c r="R2803" s="40" t="str">
        <f t="shared" si="5"/>
        <v/>
      </c>
    </row>
    <row r="2804" ht="14.25" customHeight="1" spans="1:18">
      <c r="A2804" s="30" t="s">
        <v>2753</v>
      </c>
      <c r="B2804" s="17">
        <v>1872</v>
      </c>
      <c r="C2804" s="17" t="s">
        <v>57</v>
      </c>
      <c r="D2804" s="17" t="s">
        <v>36</v>
      </c>
      <c r="E2804" s="17" t="s">
        <v>37</v>
      </c>
      <c r="F2804" s="31" t="str">
        <f>VLOOKUP(G2804,'Policy Type'!$A:$B,2,FALSE)</f>
        <v>P&amp;C</v>
      </c>
      <c r="G2804" s="17" t="s">
        <v>68</v>
      </c>
      <c r="H2804" s="32">
        <v>45342</v>
      </c>
      <c r="I2804" s="32">
        <v>45707</v>
      </c>
      <c r="J2804" s="34">
        <v>648882</v>
      </c>
      <c r="K2804" s="34">
        <f t="shared" si="760"/>
        <v>116798.76</v>
      </c>
      <c r="L2804" s="34">
        <f t="shared" si="761"/>
        <v>765680.76</v>
      </c>
      <c r="M2804" s="17">
        <f t="shared" si="768"/>
        <v>153136.152</v>
      </c>
      <c r="N2804" s="17" t="s">
        <v>52</v>
      </c>
      <c r="O2804" s="35" t="s">
        <v>53</v>
      </c>
      <c r="P2804" s="36" t="str">
        <f t="shared" si="766"/>
        <v>New Client</v>
      </c>
      <c r="Q2804" s="39" t="str">
        <f t="shared" si="4"/>
        <v>No</v>
      </c>
      <c r="R2804" s="40" t="str">
        <f t="shared" si="5"/>
        <v/>
      </c>
    </row>
    <row r="2805" ht="14.25" customHeight="1" spans="1:18">
      <c r="A2805" s="30" t="s">
        <v>2754</v>
      </c>
      <c r="B2805" s="17">
        <v>1873</v>
      </c>
      <c r="C2805" s="17" t="s">
        <v>42</v>
      </c>
      <c r="D2805" s="17" t="s">
        <v>36</v>
      </c>
      <c r="E2805" s="17" t="s">
        <v>43</v>
      </c>
      <c r="F2805" s="31" t="str">
        <f>VLOOKUP(G2805,'Policy Type'!$A:$B,2,FALSE)</f>
        <v>Liability</v>
      </c>
      <c r="G2805" s="17" t="s">
        <v>101</v>
      </c>
      <c r="H2805" s="32">
        <v>45331</v>
      </c>
      <c r="I2805" s="32">
        <v>45696</v>
      </c>
      <c r="J2805" s="34">
        <v>4543000</v>
      </c>
      <c r="K2805" s="34">
        <f t="shared" si="760"/>
        <v>817740</v>
      </c>
      <c r="L2805" s="34">
        <f t="shared" si="761"/>
        <v>5360740</v>
      </c>
      <c r="M2805" s="17">
        <f t="shared" si="768"/>
        <v>1072148</v>
      </c>
      <c r="N2805" s="17" t="s">
        <v>39</v>
      </c>
      <c r="O2805" s="35" t="s">
        <v>53</v>
      </c>
      <c r="P2805" s="36" t="str">
        <f t="shared" si="766"/>
        <v>Old Client</v>
      </c>
      <c r="Q2805" s="39" t="str">
        <f t="shared" si="4"/>
        <v>Yes</v>
      </c>
      <c r="R2805" s="40" t="str">
        <f t="shared" si="5"/>
        <v/>
      </c>
    </row>
    <row r="2806" ht="14.25" customHeight="1" spans="1:18">
      <c r="A2806" s="30" t="s">
        <v>2755</v>
      </c>
      <c r="B2806" s="17">
        <v>1691</v>
      </c>
      <c r="C2806" s="17" t="s">
        <v>35</v>
      </c>
      <c r="D2806" s="17" t="s">
        <v>36</v>
      </c>
      <c r="E2806" s="17" t="s">
        <v>43</v>
      </c>
      <c r="F2806" s="31" t="str">
        <f>VLOOKUP(G2806,'Policy Type'!$A:$B,2,FALSE)</f>
        <v>Others</v>
      </c>
      <c r="G2806" s="17" t="s">
        <v>212</v>
      </c>
      <c r="H2806" s="32">
        <v>45328</v>
      </c>
      <c r="I2806" s="32">
        <v>45693</v>
      </c>
      <c r="J2806" s="34">
        <v>128000</v>
      </c>
      <c r="K2806" s="34">
        <f t="shared" si="760"/>
        <v>23040</v>
      </c>
      <c r="L2806" s="34">
        <f t="shared" si="761"/>
        <v>151040</v>
      </c>
      <c r="M2806" s="17">
        <f t="shared" ref="M2806:M2807" si="769">L2806*0.15</f>
        <v>22656</v>
      </c>
      <c r="N2806" s="17" t="s">
        <v>52</v>
      </c>
      <c r="O2806" s="35" t="s">
        <v>49</v>
      </c>
      <c r="P2806" s="36" t="str">
        <f t="shared" si="766"/>
        <v>Old Client</v>
      </c>
      <c r="Q2806" s="39" t="str">
        <f t="shared" si="4"/>
        <v>Yes</v>
      </c>
      <c r="R2806" s="40" t="str">
        <f t="shared" si="5"/>
        <v>Cross-Sold</v>
      </c>
    </row>
    <row r="2807" ht="14.25" customHeight="1" spans="1:18">
      <c r="A2807" s="30" t="s">
        <v>2756</v>
      </c>
      <c r="B2807" s="17">
        <v>1874</v>
      </c>
      <c r="C2807" s="17" t="s">
        <v>57</v>
      </c>
      <c r="D2807" s="17" t="s">
        <v>36</v>
      </c>
      <c r="E2807" s="17" t="s">
        <v>103</v>
      </c>
      <c r="F2807" s="31" t="str">
        <f>VLOOKUP(G2807,'Policy Type'!$A:$B,2,FALSE)</f>
        <v>Others</v>
      </c>
      <c r="G2807" s="17" t="s">
        <v>193</v>
      </c>
      <c r="H2807" s="32">
        <v>45329</v>
      </c>
      <c r="I2807" s="32">
        <v>45694</v>
      </c>
      <c r="J2807" s="34">
        <v>1848400</v>
      </c>
      <c r="K2807" s="34">
        <f t="shared" si="760"/>
        <v>332712</v>
      </c>
      <c r="L2807" s="34">
        <f t="shared" si="761"/>
        <v>2181112</v>
      </c>
      <c r="M2807" s="17">
        <f t="shared" si="769"/>
        <v>327166.8</v>
      </c>
      <c r="N2807" s="17" t="s">
        <v>39</v>
      </c>
      <c r="O2807" s="35" t="s">
        <v>40</v>
      </c>
      <c r="P2807" s="36" t="str">
        <f t="shared" si="766"/>
        <v>Old Client</v>
      </c>
      <c r="Q2807" s="39" t="str">
        <f t="shared" si="4"/>
        <v>Yes</v>
      </c>
      <c r="R2807" s="40" t="str">
        <f t="shared" si="5"/>
        <v>Cross-Sold</v>
      </c>
    </row>
    <row r="2808" ht="14.25" customHeight="1" spans="1:18">
      <c r="A2808" s="30" t="s">
        <v>2757</v>
      </c>
      <c r="B2808" s="17">
        <v>1875</v>
      </c>
      <c r="C2808" s="17" t="s">
        <v>46</v>
      </c>
      <c r="D2808" s="17" t="s">
        <v>47</v>
      </c>
      <c r="E2808" s="17" t="s">
        <v>43</v>
      </c>
      <c r="F2808" s="31" t="str">
        <f>VLOOKUP(G2808,'Policy Type'!$A:$B,2,FALSE)</f>
        <v>Others</v>
      </c>
      <c r="G2808" s="17" t="s">
        <v>212</v>
      </c>
      <c r="H2808" s="32">
        <v>45328</v>
      </c>
      <c r="I2808" s="32">
        <v>45693</v>
      </c>
      <c r="J2808" s="34">
        <v>158500</v>
      </c>
      <c r="K2808" s="34">
        <f t="shared" si="760"/>
        <v>28530</v>
      </c>
      <c r="L2808" s="34">
        <f t="shared" si="761"/>
        <v>187030</v>
      </c>
      <c r="M2808" s="17">
        <f t="shared" ref="M2808:M2809" si="770">L2808*0.05</f>
        <v>9351.5</v>
      </c>
      <c r="N2808" s="17" t="s">
        <v>39</v>
      </c>
      <c r="O2808" s="35" t="s">
        <v>49</v>
      </c>
      <c r="P2808" s="36" t="str">
        <f t="shared" si="766"/>
        <v>New Client</v>
      </c>
      <c r="Q2808" s="39" t="str">
        <f t="shared" si="4"/>
        <v>No</v>
      </c>
      <c r="R2808" s="40" t="str">
        <f t="shared" si="5"/>
        <v/>
      </c>
    </row>
    <row r="2809" ht="14.25" customHeight="1" spans="1:18">
      <c r="A2809" s="30" t="s">
        <v>2758</v>
      </c>
      <c r="B2809" s="17">
        <v>773</v>
      </c>
      <c r="C2809" s="17" t="s">
        <v>46</v>
      </c>
      <c r="D2809" s="17" t="s">
        <v>66</v>
      </c>
      <c r="E2809" s="17" t="s">
        <v>43</v>
      </c>
      <c r="F2809" s="31" t="str">
        <f>VLOOKUP(G2809,'Policy Type'!$A:$B,2,FALSE)</f>
        <v>P&amp;C</v>
      </c>
      <c r="G2809" s="17" t="s">
        <v>44</v>
      </c>
      <c r="H2809" s="32">
        <v>45328</v>
      </c>
      <c r="I2809" s="32">
        <v>45693</v>
      </c>
      <c r="J2809" s="34">
        <v>16500</v>
      </c>
      <c r="K2809" s="34">
        <f t="shared" si="760"/>
        <v>2970</v>
      </c>
      <c r="L2809" s="34">
        <f t="shared" si="761"/>
        <v>19470</v>
      </c>
      <c r="M2809" s="17">
        <f t="shared" si="770"/>
        <v>973.5</v>
      </c>
      <c r="N2809" s="17" t="s">
        <v>39</v>
      </c>
      <c r="O2809" s="35" t="s">
        <v>49</v>
      </c>
      <c r="P2809" s="36" t="str">
        <f t="shared" si="766"/>
        <v>Old Client</v>
      </c>
      <c r="Q2809" s="39" t="str">
        <f t="shared" si="4"/>
        <v>Yes</v>
      </c>
      <c r="R2809" s="40" t="str">
        <f t="shared" si="5"/>
        <v>Cross-Sold</v>
      </c>
    </row>
    <row r="2810" ht="14.25" customHeight="1" spans="1:18">
      <c r="A2810" s="30" t="s">
        <v>2759</v>
      </c>
      <c r="B2810" s="17">
        <v>1876</v>
      </c>
      <c r="C2810" s="17" t="s">
        <v>35</v>
      </c>
      <c r="D2810" s="17" t="s">
        <v>36</v>
      </c>
      <c r="E2810" s="17" t="s">
        <v>84</v>
      </c>
      <c r="F2810" s="31" t="str">
        <f>VLOOKUP(G2810,'Policy Type'!$A:$B,2,FALSE)</f>
        <v>Liability</v>
      </c>
      <c r="G2810" s="17" t="s">
        <v>140</v>
      </c>
      <c r="H2810" s="32">
        <v>45328</v>
      </c>
      <c r="I2810" s="32">
        <v>45693</v>
      </c>
      <c r="J2810" s="34">
        <v>1475000</v>
      </c>
      <c r="K2810" s="34">
        <f t="shared" si="760"/>
        <v>265500</v>
      </c>
      <c r="L2810" s="34">
        <f t="shared" si="761"/>
        <v>1740500</v>
      </c>
      <c r="M2810" s="17">
        <f t="shared" ref="M2810:M2811" si="771">L2810*0.2</f>
        <v>348100</v>
      </c>
      <c r="N2810" s="17" t="s">
        <v>39</v>
      </c>
      <c r="O2810" s="35" t="s">
        <v>49</v>
      </c>
      <c r="P2810" s="36" t="str">
        <f t="shared" si="766"/>
        <v>Old Client</v>
      </c>
      <c r="Q2810" s="39" t="str">
        <f t="shared" si="4"/>
        <v>Yes</v>
      </c>
      <c r="R2810" s="40" t="str">
        <f t="shared" si="5"/>
        <v/>
      </c>
    </row>
    <row r="2811" ht="14.25" customHeight="1" spans="1:18">
      <c r="A2811" s="30" t="s">
        <v>2760</v>
      </c>
      <c r="B2811" s="17">
        <v>1876</v>
      </c>
      <c r="C2811" s="17" t="s">
        <v>42</v>
      </c>
      <c r="D2811" s="17" t="s">
        <v>36</v>
      </c>
      <c r="E2811" s="17" t="s">
        <v>78</v>
      </c>
      <c r="F2811" s="31" t="str">
        <f>VLOOKUP(G2811,'Policy Type'!$A:$B,2,FALSE)</f>
        <v>Liability</v>
      </c>
      <c r="G2811" s="17" t="s">
        <v>94</v>
      </c>
      <c r="H2811" s="32">
        <v>45328</v>
      </c>
      <c r="I2811" s="32">
        <v>45693</v>
      </c>
      <c r="J2811" s="34">
        <v>88500</v>
      </c>
      <c r="K2811" s="34">
        <f t="shared" si="760"/>
        <v>15930</v>
      </c>
      <c r="L2811" s="34">
        <f t="shared" si="761"/>
        <v>104430</v>
      </c>
      <c r="M2811" s="17">
        <f t="shared" si="771"/>
        <v>20886</v>
      </c>
      <c r="N2811" s="17" t="s">
        <v>39</v>
      </c>
      <c r="O2811" s="35" t="s">
        <v>49</v>
      </c>
      <c r="P2811" s="36" t="str">
        <f t="shared" si="766"/>
        <v>Old Client</v>
      </c>
      <c r="Q2811" s="39" t="str">
        <f t="shared" si="4"/>
        <v>Yes</v>
      </c>
      <c r="R2811" s="40" t="str">
        <f t="shared" si="5"/>
        <v/>
      </c>
    </row>
    <row r="2812" ht="14.25" customHeight="1" spans="1:18">
      <c r="A2812" s="30" t="s">
        <v>2761</v>
      </c>
      <c r="B2812" s="17">
        <v>1877</v>
      </c>
      <c r="C2812" s="17" t="s">
        <v>46</v>
      </c>
      <c r="D2812" s="17" t="s">
        <v>66</v>
      </c>
      <c r="E2812" s="17" t="s">
        <v>37</v>
      </c>
      <c r="F2812" s="31" t="str">
        <f>VLOOKUP(G2812,'Policy Type'!$A:$B,2,FALSE)</f>
        <v>Liability</v>
      </c>
      <c r="G2812" s="17" t="s">
        <v>38</v>
      </c>
      <c r="H2812" s="32">
        <v>45328</v>
      </c>
      <c r="I2812" s="32">
        <v>45693</v>
      </c>
      <c r="J2812" s="34">
        <v>231800</v>
      </c>
      <c r="K2812" s="34">
        <f t="shared" si="760"/>
        <v>41724</v>
      </c>
      <c r="L2812" s="34">
        <f t="shared" si="761"/>
        <v>273524</v>
      </c>
      <c r="M2812" s="17">
        <f>L2812*0.05</f>
        <v>13676.2</v>
      </c>
      <c r="N2812" s="17" t="s">
        <v>52</v>
      </c>
      <c r="O2812" s="35" t="s">
        <v>49</v>
      </c>
      <c r="P2812" s="36" t="str">
        <f t="shared" si="766"/>
        <v>New Client</v>
      </c>
      <c r="Q2812" s="39" t="str">
        <f t="shared" si="4"/>
        <v>Yes</v>
      </c>
      <c r="R2812" s="40" t="str">
        <f t="shared" si="5"/>
        <v/>
      </c>
    </row>
    <row r="2813" ht="14.25" customHeight="1" spans="1:18">
      <c r="A2813" s="30" t="s">
        <v>2762</v>
      </c>
      <c r="B2813" s="17">
        <v>1878</v>
      </c>
      <c r="C2813" s="17" t="s">
        <v>57</v>
      </c>
      <c r="D2813" s="17" t="s">
        <v>36</v>
      </c>
      <c r="E2813" s="17" t="s">
        <v>37</v>
      </c>
      <c r="F2813" s="31" t="str">
        <f>VLOOKUP(G2813,'Policy Type'!$A:$B,2,FALSE)</f>
        <v>Liability</v>
      </c>
      <c r="G2813" s="17" t="s">
        <v>38</v>
      </c>
      <c r="H2813" s="32">
        <v>45331</v>
      </c>
      <c r="I2813" s="32">
        <v>45696</v>
      </c>
      <c r="J2813" s="34">
        <v>46700</v>
      </c>
      <c r="K2813" s="34">
        <f t="shared" si="760"/>
        <v>8406</v>
      </c>
      <c r="L2813" s="34">
        <f t="shared" si="761"/>
        <v>55106</v>
      </c>
      <c r="M2813" s="17">
        <f t="shared" ref="M2813:M2814" si="772">L2813*0.2</f>
        <v>11021.2</v>
      </c>
      <c r="N2813" s="17" t="s">
        <v>39</v>
      </c>
      <c r="O2813" s="35" t="s">
        <v>49</v>
      </c>
      <c r="P2813" s="36" t="str">
        <f t="shared" si="766"/>
        <v>Old Client</v>
      </c>
      <c r="Q2813" s="39" t="str">
        <f t="shared" si="4"/>
        <v>Yes</v>
      </c>
      <c r="R2813" s="40" t="str">
        <f t="shared" si="5"/>
        <v/>
      </c>
    </row>
    <row r="2814" ht="14.25" customHeight="1" spans="1:18">
      <c r="A2814" s="30" t="s">
        <v>2763</v>
      </c>
      <c r="B2814" s="17">
        <v>1879</v>
      </c>
      <c r="C2814" s="17" t="s">
        <v>35</v>
      </c>
      <c r="D2814" s="17" t="s">
        <v>36</v>
      </c>
      <c r="E2814" s="17" t="s">
        <v>37</v>
      </c>
      <c r="F2814" s="31" t="str">
        <f>VLOOKUP(G2814,'Policy Type'!$A:$B,2,FALSE)</f>
        <v>Liability</v>
      </c>
      <c r="G2814" s="17" t="s">
        <v>38</v>
      </c>
      <c r="H2814" s="32">
        <v>45328</v>
      </c>
      <c r="I2814" s="32">
        <v>45693</v>
      </c>
      <c r="J2814" s="34">
        <v>154300</v>
      </c>
      <c r="K2814" s="34">
        <f t="shared" si="760"/>
        <v>27774</v>
      </c>
      <c r="L2814" s="34">
        <f t="shared" si="761"/>
        <v>182074</v>
      </c>
      <c r="M2814" s="17">
        <f t="shared" si="772"/>
        <v>36414.8</v>
      </c>
      <c r="N2814" s="17" t="s">
        <v>39</v>
      </c>
      <c r="O2814" s="35" t="s">
        <v>49</v>
      </c>
      <c r="P2814" s="36" t="str">
        <f t="shared" si="766"/>
        <v>New Client</v>
      </c>
      <c r="Q2814" s="39" t="str">
        <f t="shared" si="4"/>
        <v>Yes</v>
      </c>
      <c r="R2814" s="40" t="str">
        <f t="shared" si="5"/>
        <v/>
      </c>
    </row>
    <row r="2815" ht="14.25" customHeight="1" spans="1:18">
      <c r="A2815" s="30" t="s">
        <v>2764</v>
      </c>
      <c r="B2815" s="17">
        <v>1880</v>
      </c>
      <c r="C2815" s="17" t="s">
        <v>46</v>
      </c>
      <c r="D2815" s="17" t="s">
        <v>66</v>
      </c>
      <c r="E2815" s="17" t="s">
        <v>103</v>
      </c>
      <c r="F2815" s="31" t="str">
        <f>VLOOKUP(G2815,'Policy Type'!$A:$B,2,FALSE)</f>
        <v>Others</v>
      </c>
      <c r="G2815" s="17" t="s">
        <v>212</v>
      </c>
      <c r="H2815" s="32">
        <v>45328</v>
      </c>
      <c r="I2815" s="32">
        <v>45693</v>
      </c>
      <c r="J2815" s="34">
        <v>1220000</v>
      </c>
      <c r="K2815" s="34">
        <f t="shared" si="760"/>
        <v>219600</v>
      </c>
      <c r="L2815" s="34">
        <f t="shared" si="761"/>
        <v>1439600</v>
      </c>
      <c r="M2815" s="17">
        <f>L2815*0.05</f>
        <v>71980</v>
      </c>
      <c r="N2815" s="17" t="s">
        <v>39</v>
      </c>
      <c r="O2815" s="35" t="s">
        <v>49</v>
      </c>
      <c r="P2815" s="36" t="str">
        <f t="shared" si="766"/>
        <v>Old Client</v>
      </c>
      <c r="Q2815" s="39" t="str">
        <f t="shared" si="4"/>
        <v>Yes</v>
      </c>
      <c r="R2815" s="40" t="str">
        <f t="shared" si="5"/>
        <v>Cross-Sold</v>
      </c>
    </row>
    <row r="2816" ht="14.25" customHeight="1" spans="1:18">
      <c r="A2816" s="30" t="s">
        <v>2765</v>
      </c>
      <c r="B2816" s="17">
        <v>1242</v>
      </c>
      <c r="C2816" s="17" t="s">
        <v>42</v>
      </c>
      <c r="D2816" s="17" t="s">
        <v>36</v>
      </c>
      <c r="E2816" s="17" t="s">
        <v>103</v>
      </c>
      <c r="F2816" s="31" t="str">
        <f>VLOOKUP(G2816,'Policy Type'!$A:$B,2,FALSE)</f>
        <v>Others</v>
      </c>
      <c r="G2816" s="17" t="s">
        <v>212</v>
      </c>
      <c r="H2816" s="32">
        <v>45328</v>
      </c>
      <c r="I2816" s="32">
        <v>45693</v>
      </c>
      <c r="J2816" s="34">
        <v>3419500</v>
      </c>
      <c r="K2816" s="34">
        <f t="shared" si="760"/>
        <v>615510</v>
      </c>
      <c r="L2816" s="34">
        <f t="shared" si="761"/>
        <v>4035010</v>
      </c>
      <c r="M2816" s="17">
        <f t="shared" ref="M2816:M2817" si="773">L2816*0.15</f>
        <v>605251.5</v>
      </c>
      <c r="N2816" s="17" t="s">
        <v>39</v>
      </c>
      <c r="O2816" s="35" t="s">
        <v>49</v>
      </c>
      <c r="P2816" s="36" t="str">
        <f t="shared" si="766"/>
        <v>Old Client</v>
      </c>
      <c r="Q2816" s="39" t="str">
        <f t="shared" si="4"/>
        <v>No</v>
      </c>
      <c r="R2816" s="40" t="str">
        <f t="shared" si="5"/>
        <v/>
      </c>
    </row>
    <row r="2817" ht="14.25" customHeight="1" spans="1:18">
      <c r="A2817" s="30" t="s">
        <v>2766</v>
      </c>
      <c r="B2817" s="17">
        <v>1881</v>
      </c>
      <c r="C2817" s="17" t="s">
        <v>35</v>
      </c>
      <c r="D2817" s="17" t="s">
        <v>36</v>
      </c>
      <c r="E2817" s="17" t="s">
        <v>43</v>
      </c>
      <c r="F2817" s="31" t="str">
        <f>VLOOKUP(G2817,'Policy Type'!$A:$B,2,FALSE)</f>
        <v>Others</v>
      </c>
      <c r="G2817" s="17" t="s">
        <v>212</v>
      </c>
      <c r="H2817" s="32">
        <v>45328</v>
      </c>
      <c r="I2817" s="32">
        <v>45693</v>
      </c>
      <c r="J2817" s="34">
        <v>719200</v>
      </c>
      <c r="K2817" s="34">
        <f t="shared" si="760"/>
        <v>129456</v>
      </c>
      <c r="L2817" s="34">
        <f t="shared" si="761"/>
        <v>848656</v>
      </c>
      <c r="M2817" s="17">
        <f t="shared" si="773"/>
        <v>127298.4</v>
      </c>
      <c r="N2817" s="17" t="s">
        <v>39</v>
      </c>
      <c r="O2817" s="35" t="s">
        <v>49</v>
      </c>
      <c r="P2817" s="36" t="str">
        <f t="shared" si="766"/>
        <v>New Client</v>
      </c>
      <c r="Q2817" s="39" t="str">
        <f t="shared" si="4"/>
        <v>No</v>
      </c>
      <c r="R2817" s="40" t="str">
        <f t="shared" si="5"/>
        <v/>
      </c>
    </row>
    <row r="2818" ht="14.25" customHeight="1" spans="1:18">
      <c r="A2818" s="30" t="s">
        <v>2767</v>
      </c>
      <c r="B2818" s="17">
        <v>1694</v>
      </c>
      <c r="C2818" s="17" t="s">
        <v>42</v>
      </c>
      <c r="D2818" s="17" t="s">
        <v>36</v>
      </c>
      <c r="E2818" s="17" t="s">
        <v>43</v>
      </c>
      <c r="F2818" s="31" t="str">
        <f>VLOOKUP(G2818,'Policy Type'!$A:$B,2,FALSE)</f>
        <v>P&amp;C</v>
      </c>
      <c r="G2818" s="17" t="s">
        <v>44</v>
      </c>
      <c r="H2818" s="32">
        <v>45328</v>
      </c>
      <c r="I2818" s="32">
        <v>45693</v>
      </c>
      <c r="J2818" s="34">
        <v>147500</v>
      </c>
      <c r="K2818" s="34">
        <f t="shared" si="760"/>
        <v>26550</v>
      </c>
      <c r="L2818" s="34">
        <f t="shared" si="761"/>
        <v>174050</v>
      </c>
      <c r="M2818" s="17">
        <f>L2818*0.2</f>
        <v>34810</v>
      </c>
      <c r="N2818" s="17" t="s">
        <v>39</v>
      </c>
      <c r="O2818" s="35" t="s">
        <v>49</v>
      </c>
      <c r="P2818" s="36" t="str">
        <f t="shared" si="766"/>
        <v>Old Client</v>
      </c>
      <c r="Q2818" s="39" t="str">
        <f t="shared" si="4"/>
        <v>Yes</v>
      </c>
      <c r="R2818" s="40" t="str">
        <f t="shared" si="5"/>
        <v>Cross-Sold</v>
      </c>
    </row>
    <row r="2819" ht="14.25" customHeight="1" spans="1:18">
      <c r="A2819" s="30" t="s">
        <v>2768</v>
      </c>
      <c r="B2819" s="17">
        <v>1882</v>
      </c>
      <c r="C2819" s="17" t="s">
        <v>35</v>
      </c>
      <c r="D2819" s="17" t="s">
        <v>36</v>
      </c>
      <c r="E2819" s="17" t="s">
        <v>103</v>
      </c>
      <c r="F2819" s="31" t="str">
        <f>VLOOKUP(G2819,'Policy Type'!$A:$B,2,FALSE)</f>
        <v>Others</v>
      </c>
      <c r="G2819" s="17" t="s">
        <v>212</v>
      </c>
      <c r="H2819" s="32">
        <v>45330</v>
      </c>
      <c r="I2819" s="32">
        <v>45695</v>
      </c>
      <c r="J2819" s="34">
        <v>6490000</v>
      </c>
      <c r="K2819" s="34">
        <f t="shared" si="760"/>
        <v>1168200</v>
      </c>
      <c r="L2819" s="34">
        <f t="shared" si="761"/>
        <v>7658200</v>
      </c>
      <c r="M2819" s="17">
        <f>L2819*0.15</f>
        <v>1148730</v>
      </c>
      <c r="N2819" s="17" t="s">
        <v>39</v>
      </c>
      <c r="O2819" s="35" t="s">
        <v>49</v>
      </c>
      <c r="P2819" s="36" t="str">
        <f t="shared" si="766"/>
        <v>Old Client</v>
      </c>
      <c r="Q2819" s="39" t="str">
        <f t="shared" si="4"/>
        <v>Yes</v>
      </c>
      <c r="R2819" s="40" t="str">
        <f t="shared" si="5"/>
        <v>Cross-Sold</v>
      </c>
    </row>
    <row r="2820" ht="14.25" customHeight="1" spans="1:18">
      <c r="A2820" s="30" t="s">
        <v>2769</v>
      </c>
      <c r="B2820" s="17">
        <v>1882</v>
      </c>
      <c r="C2820" s="17" t="s">
        <v>57</v>
      </c>
      <c r="D2820" s="17" t="s">
        <v>36</v>
      </c>
      <c r="E2820" s="17" t="s">
        <v>84</v>
      </c>
      <c r="F2820" s="31" t="str">
        <f>VLOOKUP(G2820,'Policy Type'!$A:$B,2,FALSE)</f>
        <v>Liability</v>
      </c>
      <c r="G2820" s="17" t="s">
        <v>101</v>
      </c>
      <c r="H2820" s="32">
        <v>45329</v>
      </c>
      <c r="I2820" s="32">
        <v>45694</v>
      </c>
      <c r="J2820" s="34">
        <v>826000</v>
      </c>
      <c r="K2820" s="34">
        <f t="shared" si="760"/>
        <v>148680</v>
      </c>
      <c r="L2820" s="34">
        <f t="shared" si="761"/>
        <v>974680</v>
      </c>
      <c r="M2820" s="17">
        <f t="shared" ref="M2820:M2821" si="774">L2820*0.2</f>
        <v>194936</v>
      </c>
      <c r="N2820" s="17" t="s">
        <v>39</v>
      </c>
      <c r="O2820" s="35" t="s">
        <v>49</v>
      </c>
      <c r="P2820" s="36" t="str">
        <f t="shared" si="766"/>
        <v>Old Client</v>
      </c>
      <c r="Q2820" s="39" t="str">
        <f t="shared" si="4"/>
        <v>Yes</v>
      </c>
      <c r="R2820" s="40" t="str">
        <f t="shared" si="5"/>
        <v/>
      </c>
    </row>
    <row r="2821" ht="14.25" customHeight="1" spans="1:18">
      <c r="A2821" s="30" t="s">
        <v>2770</v>
      </c>
      <c r="B2821" s="17">
        <v>1883</v>
      </c>
      <c r="C2821" s="17" t="s">
        <v>42</v>
      </c>
      <c r="D2821" s="17" t="s">
        <v>36</v>
      </c>
      <c r="E2821" s="17" t="s">
        <v>84</v>
      </c>
      <c r="F2821" s="31" t="str">
        <f>VLOOKUP(G2821,'Policy Type'!$A:$B,2,FALSE)</f>
        <v>Liability</v>
      </c>
      <c r="G2821" s="17" t="s">
        <v>140</v>
      </c>
      <c r="H2821" s="32">
        <v>45329</v>
      </c>
      <c r="I2821" s="32">
        <v>45694</v>
      </c>
      <c r="J2821" s="34">
        <v>15340000</v>
      </c>
      <c r="K2821" s="34">
        <f t="shared" si="760"/>
        <v>2761200</v>
      </c>
      <c r="L2821" s="34">
        <f t="shared" si="761"/>
        <v>18101200</v>
      </c>
      <c r="M2821" s="17">
        <f t="shared" si="774"/>
        <v>3620240</v>
      </c>
      <c r="N2821" s="17" t="s">
        <v>39</v>
      </c>
      <c r="O2821" s="35" t="s">
        <v>49</v>
      </c>
      <c r="P2821" s="36" t="str">
        <f t="shared" si="766"/>
        <v>New Client</v>
      </c>
      <c r="Q2821" s="39" t="str">
        <f t="shared" si="4"/>
        <v>Yes</v>
      </c>
      <c r="R2821" s="40" t="str">
        <f t="shared" si="5"/>
        <v/>
      </c>
    </row>
    <row r="2822" ht="14.25" customHeight="1" spans="1:18">
      <c r="A2822" s="30" t="s">
        <v>2771</v>
      </c>
      <c r="B2822" s="17">
        <v>1884</v>
      </c>
      <c r="C2822" s="17" t="s">
        <v>42</v>
      </c>
      <c r="D2822" s="17" t="s">
        <v>36</v>
      </c>
      <c r="E2822" s="17" t="s">
        <v>84</v>
      </c>
      <c r="F2822" s="31" t="str">
        <f>VLOOKUP(G2822,'Policy Type'!$A:$B,2,FALSE)</f>
        <v>Others</v>
      </c>
      <c r="G2822" s="17" t="s">
        <v>116</v>
      </c>
      <c r="H2822" s="32">
        <v>45329</v>
      </c>
      <c r="I2822" s="32">
        <v>45387</v>
      </c>
      <c r="J2822" s="34">
        <v>118200</v>
      </c>
      <c r="K2822" s="34">
        <f t="shared" si="760"/>
        <v>21276</v>
      </c>
      <c r="L2822" s="34">
        <f t="shared" si="761"/>
        <v>139476</v>
      </c>
      <c r="M2822" s="17">
        <f>L2822*0.15</f>
        <v>20921.4</v>
      </c>
      <c r="N2822" s="17" t="s">
        <v>39</v>
      </c>
      <c r="O2822" s="35" t="s">
        <v>49</v>
      </c>
      <c r="P2822" s="36" t="str">
        <f t="shared" si="766"/>
        <v>New Client</v>
      </c>
      <c r="Q2822" s="39" t="str">
        <f t="shared" si="4"/>
        <v>No</v>
      </c>
      <c r="R2822" s="40" t="str">
        <f t="shared" si="5"/>
        <v/>
      </c>
    </row>
    <row r="2823" ht="14.25" customHeight="1" spans="1:18">
      <c r="A2823" s="30" t="s">
        <v>2772</v>
      </c>
      <c r="B2823" s="17">
        <v>1885</v>
      </c>
      <c r="C2823" s="17" t="s">
        <v>57</v>
      </c>
      <c r="D2823" s="17" t="s">
        <v>36</v>
      </c>
      <c r="E2823" s="17" t="s">
        <v>43</v>
      </c>
      <c r="F2823" s="31" t="str">
        <f>VLOOKUP(G2823,'Policy Type'!$A:$B,2,FALSE)</f>
        <v>Liability</v>
      </c>
      <c r="G2823" s="17" t="s">
        <v>58</v>
      </c>
      <c r="H2823" s="32">
        <v>45336</v>
      </c>
      <c r="I2823" s="32">
        <v>45701</v>
      </c>
      <c r="J2823" s="34">
        <v>5900000</v>
      </c>
      <c r="K2823" s="34">
        <f t="shared" si="760"/>
        <v>1062000</v>
      </c>
      <c r="L2823" s="34">
        <f t="shared" si="761"/>
        <v>6962000</v>
      </c>
      <c r="M2823" s="17">
        <f t="shared" ref="M2823:M2825" si="775">L2823*0.2</f>
        <v>1392400</v>
      </c>
      <c r="N2823" s="17" t="s">
        <v>39</v>
      </c>
      <c r="O2823" s="35" t="s">
        <v>53</v>
      </c>
      <c r="P2823" s="36" t="str">
        <f t="shared" si="766"/>
        <v>New Client</v>
      </c>
      <c r="Q2823" s="39" t="str">
        <f t="shared" si="4"/>
        <v>Yes</v>
      </c>
      <c r="R2823" s="40" t="str">
        <f t="shared" si="5"/>
        <v/>
      </c>
    </row>
    <row r="2824" ht="14.25" customHeight="1" spans="1:18">
      <c r="A2824" s="30" t="s">
        <v>2773</v>
      </c>
      <c r="B2824" s="17">
        <v>76</v>
      </c>
      <c r="C2824" s="17" t="s">
        <v>42</v>
      </c>
      <c r="D2824" s="17" t="s">
        <v>36</v>
      </c>
      <c r="E2824" s="17" t="s">
        <v>103</v>
      </c>
      <c r="F2824" s="31" t="str">
        <f>VLOOKUP(G2824,'Policy Type'!$A:$B,2,FALSE)</f>
        <v>P&amp;C</v>
      </c>
      <c r="G2824" s="17" t="s">
        <v>68</v>
      </c>
      <c r="H2824" s="32">
        <v>45330</v>
      </c>
      <c r="I2824" s="32">
        <v>45695</v>
      </c>
      <c r="J2824" s="34">
        <v>561000</v>
      </c>
      <c r="K2824" s="34">
        <f t="shared" si="760"/>
        <v>100980</v>
      </c>
      <c r="L2824" s="34">
        <f t="shared" si="761"/>
        <v>661980</v>
      </c>
      <c r="M2824" s="17">
        <f t="shared" si="775"/>
        <v>132396</v>
      </c>
      <c r="N2824" s="17" t="s">
        <v>52</v>
      </c>
      <c r="O2824" s="35" t="s">
        <v>40</v>
      </c>
      <c r="P2824" s="36" t="str">
        <f t="shared" si="766"/>
        <v>Old Client</v>
      </c>
      <c r="Q2824" s="39" t="str">
        <f t="shared" si="4"/>
        <v>Yes</v>
      </c>
      <c r="R2824" s="40" t="str">
        <f t="shared" si="5"/>
        <v>Cross-Sold</v>
      </c>
    </row>
    <row r="2825" ht="14.25" customHeight="1" spans="1:18">
      <c r="A2825" s="30" t="s">
        <v>2774</v>
      </c>
      <c r="B2825" s="17">
        <v>1886</v>
      </c>
      <c r="C2825" s="17" t="s">
        <v>35</v>
      </c>
      <c r="D2825" s="17" t="s">
        <v>36</v>
      </c>
      <c r="E2825" s="17" t="s">
        <v>37</v>
      </c>
      <c r="F2825" s="31" t="str">
        <f>VLOOKUP(G2825,'Policy Type'!$A:$B,2,FALSE)</f>
        <v>P&amp;C</v>
      </c>
      <c r="G2825" s="17" t="s">
        <v>48</v>
      </c>
      <c r="H2825" s="32">
        <v>45327</v>
      </c>
      <c r="I2825" s="32">
        <v>45692</v>
      </c>
      <c r="J2825" s="34">
        <v>5900000</v>
      </c>
      <c r="K2825" s="34">
        <f t="shared" si="760"/>
        <v>1062000</v>
      </c>
      <c r="L2825" s="34">
        <f t="shared" si="761"/>
        <v>6962000</v>
      </c>
      <c r="M2825" s="17">
        <f t="shared" si="775"/>
        <v>1392400</v>
      </c>
      <c r="N2825" s="17" t="s">
        <v>39</v>
      </c>
      <c r="O2825" s="35" t="s">
        <v>49</v>
      </c>
      <c r="P2825" s="36" t="str">
        <f t="shared" si="766"/>
        <v>Old Client</v>
      </c>
      <c r="Q2825" s="39" t="str">
        <f t="shared" si="4"/>
        <v>Yes</v>
      </c>
      <c r="R2825" s="40" t="str">
        <f t="shared" si="5"/>
        <v>Cross-Sold</v>
      </c>
    </row>
    <row r="2826" ht="14.25" customHeight="1" spans="1:18">
      <c r="A2826" s="30" t="s">
        <v>2775</v>
      </c>
      <c r="B2826" s="17">
        <v>1887</v>
      </c>
      <c r="C2826" s="17" t="s">
        <v>46</v>
      </c>
      <c r="D2826" s="17" t="s">
        <v>66</v>
      </c>
      <c r="E2826" s="17" t="s">
        <v>37</v>
      </c>
      <c r="F2826" s="31" t="str">
        <f>VLOOKUP(G2826,'Policy Type'!$A:$B,2,FALSE)</f>
        <v>Liability</v>
      </c>
      <c r="G2826" s="17" t="s">
        <v>38</v>
      </c>
      <c r="H2826" s="32">
        <v>45332</v>
      </c>
      <c r="I2826" s="32">
        <v>45697</v>
      </c>
      <c r="J2826" s="34">
        <v>4716500</v>
      </c>
      <c r="K2826" s="34">
        <f t="shared" si="760"/>
        <v>848970</v>
      </c>
      <c r="L2826" s="34">
        <f t="shared" si="761"/>
        <v>5565470</v>
      </c>
      <c r="M2826" s="17">
        <f>L2826*0.05</f>
        <v>278273.5</v>
      </c>
      <c r="N2826" s="17" t="s">
        <v>39</v>
      </c>
      <c r="O2826" s="35" t="s">
        <v>53</v>
      </c>
      <c r="P2826" s="36" t="str">
        <f t="shared" si="766"/>
        <v>New Client</v>
      </c>
      <c r="Q2826" s="39" t="str">
        <f t="shared" si="4"/>
        <v>Yes</v>
      </c>
      <c r="R2826" s="40" t="str">
        <f t="shared" si="5"/>
        <v/>
      </c>
    </row>
    <row r="2827" ht="14.25" customHeight="1" spans="1:18">
      <c r="A2827" s="30" t="s">
        <v>2776</v>
      </c>
      <c r="B2827" s="17">
        <v>1855</v>
      </c>
      <c r="C2827" s="17" t="s">
        <v>35</v>
      </c>
      <c r="D2827" s="17" t="s">
        <v>36</v>
      </c>
      <c r="E2827" s="17" t="s">
        <v>37</v>
      </c>
      <c r="F2827" s="31" t="str">
        <f>VLOOKUP(G2827,'Policy Type'!$A:$B,2,FALSE)</f>
        <v>Liability</v>
      </c>
      <c r="G2827" s="17" t="s">
        <v>38</v>
      </c>
      <c r="H2827" s="32">
        <v>45329</v>
      </c>
      <c r="I2827" s="32">
        <v>45602</v>
      </c>
      <c r="J2827" s="34">
        <v>77400</v>
      </c>
      <c r="K2827" s="34">
        <f t="shared" si="760"/>
        <v>13932</v>
      </c>
      <c r="L2827" s="34">
        <f t="shared" si="761"/>
        <v>91332</v>
      </c>
      <c r="M2827" s="17">
        <f>L2827*0.2</f>
        <v>18266.4</v>
      </c>
      <c r="N2827" s="17" t="s">
        <v>39</v>
      </c>
      <c r="O2827" s="35" t="s">
        <v>49</v>
      </c>
      <c r="P2827" s="36" t="str">
        <f t="shared" si="766"/>
        <v>Old Client</v>
      </c>
      <c r="Q2827" s="39" t="str">
        <f t="shared" si="4"/>
        <v>Yes</v>
      </c>
      <c r="R2827" s="40" t="str">
        <f t="shared" si="5"/>
        <v/>
      </c>
    </row>
    <row r="2828" ht="14.25" customHeight="1" spans="1:18">
      <c r="A2828" s="30" t="s">
        <v>2777</v>
      </c>
      <c r="B2828" s="17">
        <v>1855</v>
      </c>
      <c r="C2828" s="17" t="s">
        <v>46</v>
      </c>
      <c r="D2828" s="17" t="s">
        <v>47</v>
      </c>
      <c r="E2828" s="17" t="s">
        <v>60</v>
      </c>
      <c r="F2828" s="31" t="str">
        <f>VLOOKUP(G2828,'Policy Type'!$A:$B,2,FALSE)</f>
        <v>Others</v>
      </c>
      <c r="G2828" s="17" t="s">
        <v>193</v>
      </c>
      <c r="H2828" s="32">
        <v>45330</v>
      </c>
      <c r="I2828" s="32">
        <v>45695</v>
      </c>
      <c r="J2828" s="34">
        <v>2751100</v>
      </c>
      <c r="K2828" s="34">
        <f t="shared" si="760"/>
        <v>495198</v>
      </c>
      <c r="L2828" s="34">
        <f t="shared" si="761"/>
        <v>3246298</v>
      </c>
      <c r="M2828" s="17">
        <f>L2828*0.05</f>
        <v>162314.9</v>
      </c>
      <c r="N2828" s="17" t="s">
        <v>39</v>
      </c>
      <c r="O2828" s="35" t="s">
        <v>40</v>
      </c>
      <c r="P2828" s="36" t="str">
        <f t="shared" si="766"/>
        <v>Old Client</v>
      </c>
      <c r="Q2828" s="39" t="str">
        <f t="shared" si="4"/>
        <v>Yes</v>
      </c>
      <c r="R2828" s="40" t="str">
        <f t="shared" si="5"/>
        <v>Cross-Sold</v>
      </c>
    </row>
    <row r="2829" ht="14.25" customHeight="1" spans="1:18">
      <c r="A2829" s="30" t="s">
        <v>2778</v>
      </c>
      <c r="B2829" s="17">
        <v>1888</v>
      </c>
      <c r="C2829" s="17" t="s">
        <v>57</v>
      </c>
      <c r="D2829" s="17" t="s">
        <v>36</v>
      </c>
      <c r="E2829" s="17" t="s">
        <v>37</v>
      </c>
      <c r="F2829" s="31" t="str">
        <f>VLOOKUP(G2829,'Policy Type'!$A:$B,2,FALSE)</f>
        <v>P&amp;C</v>
      </c>
      <c r="G2829" s="17" t="s">
        <v>48</v>
      </c>
      <c r="H2829" s="32">
        <v>45329</v>
      </c>
      <c r="I2829" s="32">
        <v>45694</v>
      </c>
      <c r="J2829" s="34">
        <v>1416100</v>
      </c>
      <c r="K2829" s="34">
        <f t="shared" si="760"/>
        <v>254898</v>
      </c>
      <c r="L2829" s="34">
        <f t="shared" si="761"/>
        <v>1670998</v>
      </c>
      <c r="M2829" s="17">
        <f t="shared" ref="M2829:M2830" si="776">L2829*0.2</f>
        <v>334199.6</v>
      </c>
      <c r="N2829" s="17" t="s">
        <v>39</v>
      </c>
      <c r="O2829" s="35" t="s">
        <v>53</v>
      </c>
      <c r="P2829" s="36" t="str">
        <f t="shared" si="766"/>
        <v>New Client</v>
      </c>
      <c r="Q2829" s="39" t="str">
        <f t="shared" si="4"/>
        <v>No</v>
      </c>
      <c r="R2829" s="40" t="str">
        <f t="shared" si="5"/>
        <v/>
      </c>
    </row>
    <row r="2830" ht="14.25" customHeight="1" spans="1:18">
      <c r="A2830" s="30" t="s">
        <v>2779</v>
      </c>
      <c r="B2830" s="17">
        <v>1170</v>
      </c>
      <c r="C2830" s="17" t="s">
        <v>57</v>
      </c>
      <c r="D2830" s="17" t="s">
        <v>36</v>
      </c>
      <c r="E2830" s="17" t="s">
        <v>37</v>
      </c>
      <c r="F2830" s="31" t="str">
        <f>VLOOKUP(G2830,'Policy Type'!$A:$B,2,FALSE)</f>
        <v>Liability</v>
      </c>
      <c r="G2830" s="17" t="s">
        <v>38</v>
      </c>
      <c r="H2830" s="32">
        <v>45329</v>
      </c>
      <c r="I2830" s="32">
        <v>45694</v>
      </c>
      <c r="J2830" s="34">
        <v>86600</v>
      </c>
      <c r="K2830" s="34">
        <f t="shared" si="760"/>
        <v>15588</v>
      </c>
      <c r="L2830" s="34">
        <f t="shared" si="761"/>
        <v>102188</v>
      </c>
      <c r="M2830" s="17">
        <f t="shared" si="776"/>
        <v>20437.6</v>
      </c>
      <c r="N2830" s="17" t="s">
        <v>39</v>
      </c>
      <c r="O2830" s="35" t="s">
        <v>49</v>
      </c>
      <c r="P2830" s="36" t="str">
        <f t="shared" si="766"/>
        <v>Old Client</v>
      </c>
      <c r="Q2830" s="39" t="str">
        <f t="shared" si="4"/>
        <v>Yes</v>
      </c>
      <c r="R2830" s="40" t="str">
        <f t="shared" si="5"/>
        <v/>
      </c>
    </row>
    <row r="2831" ht="14.25" customHeight="1" spans="1:18">
      <c r="A2831" s="30" t="s">
        <v>2780</v>
      </c>
      <c r="B2831" s="17">
        <v>15</v>
      </c>
      <c r="C2831" s="17" t="s">
        <v>46</v>
      </c>
      <c r="D2831" s="17" t="s">
        <v>47</v>
      </c>
      <c r="E2831" s="17" t="s">
        <v>91</v>
      </c>
      <c r="F2831" s="31" t="str">
        <f>VLOOKUP(G2831,'Policy Type'!$A:$B,2,FALSE)</f>
        <v>Others</v>
      </c>
      <c r="G2831" s="17" t="s">
        <v>135</v>
      </c>
      <c r="H2831" s="32">
        <v>45328</v>
      </c>
      <c r="I2831" s="32">
        <v>45693</v>
      </c>
      <c r="J2831" s="34">
        <v>1474800</v>
      </c>
      <c r="K2831" s="34">
        <f t="shared" si="760"/>
        <v>265464</v>
      </c>
      <c r="L2831" s="34">
        <f t="shared" si="761"/>
        <v>1740264</v>
      </c>
      <c r="M2831" s="17">
        <f>L2831*0.05</f>
        <v>87013.2</v>
      </c>
      <c r="N2831" s="17" t="s">
        <v>39</v>
      </c>
      <c r="O2831" s="35" t="s">
        <v>49</v>
      </c>
      <c r="P2831" s="36" t="str">
        <f t="shared" si="766"/>
        <v>Old Client</v>
      </c>
      <c r="Q2831" s="39" t="str">
        <f t="shared" si="4"/>
        <v>Yes</v>
      </c>
      <c r="R2831" s="40" t="str">
        <f t="shared" si="5"/>
        <v>Cross-Sold</v>
      </c>
    </row>
    <row r="2832" ht="14.25" customHeight="1" spans="1:18">
      <c r="A2832" s="30" t="s">
        <v>2781</v>
      </c>
      <c r="B2832" s="17">
        <v>1889</v>
      </c>
      <c r="C2832" s="17" t="s">
        <v>35</v>
      </c>
      <c r="D2832" s="17" t="s">
        <v>36</v>
      </c>
      <c r="E2832" s="17" t="s">
        <v>221</v>
      </c>
      <c r="F2832" s="31" t="str">
        <f>VLOOKUP(G2832,'Policy Type'!$A:$B,2,FALSE)</f>
        <v>Liability</v>
      </c>
      <c r="G2832" s="17" t="s">
        <v>94</v>
      </c>
      <c r="H2832" s="32">
        <v>45329</v>
      </c>
      <c r="I2832" s="32">
        <v>45694</v>
      </c>
      <c r="J2832" s="34">
        <v>354000</v>
      </c>
      <c r="K2832" s="34">
        <f t="shared" si="760"/>
        <v>63720</v>
      </c>
      <c r="L2832" s="34">
        <f t="shared" si="761"/>
        <v>417720</v>
      </c>
      <c r="M2832" s="17">
        <f>L2832*0.2</f>
        <v>83544</v>
      </c>
      <c r="N2832" s="17" t="s">
        <v>39</v>
      </c>
      <c r="O2832" s="35" t="s">
        <v>49</v>
      </c>
      <c r="P2832" s="36" t="str">
        <f t="shared" si="766"/>
        <v>Old Client</v>
      </c>
      <c r="Q2832" s="39" t="str">
        <f t="shared" si="4"/>
        <v>Yes</v>
      </c>
      <c r="R2832" s="40" t="str">
        <f t="shared" si="5"/>
        <v/>
      </c>
    </row>
    <row r="2833" ht="14.25" customHeight="1" spans="1:18">
      <c r="A2833" s="30"/>
      <c r="B2833" s="17"/>
      <c r="C2833" s="17"/>
      <c r="D2833" s="17"/>
      <c r="E2833" s="17"/>
      <c r="F2833" s="31"/>
      <c r="G2833" s="17"/>
      <c r="H2833" s="32"/>
      <c r="I2833" s="32"/>
      <c r="J2833" s="34"/>
      <c r="K2833" s="34"/>
      <c r="L2833" s="17"/>
      <c r="M2833" s="17"/>
      <c r="N2833" s="17" t="s">
        <v>39</v>
      </c>
      <c r="O2833" s="35" t="s">
        <v>277</v>
      </c>
      <c r="P2833" s="36"/>
      <c r="Q2833" s="39" t="str">
        <f t="shared" si="4"/>
        <v>No</v>
      </c>
      <c r="R2833" s="40" t="str">
        <f t="shared" si="5"/>
        <v/>
      </c>
    </row>
    <row r="2834" ht="14.25" customHeight="1" spans="1:18">
      <c r="A2834" s="30"/>
      <c r="B2834" s="17"/>
      <c r="C2834" s="17"/>
      <c r="D2834" s="17"/>
      <c r="E2834" s="17"/>
      <c r="F2834" s="31"/>
      <c r="G2834" s="17"/>
      <c r="H2834" s="32"/>
      <c r="I2834" s="32"/>
      <c r="J2834" s="34"/>
      <c r="K2834" s="34"/>
      <c r="L2834" s="17"/>
      <c r="M2834" s="17"/>
      <c r="N2834" s="17" t="s">
        <v>39</v>
      </c>
      <c r="O2834" s="35" t="s">
        <v>277</v>
      </c>
      <c r="P2834" s="36"/>
      <c r="Q2834" s="39" t="str">
        <f t="shared" si="4"/>
        <v>No</v>
      </c>
      <c r="R2834" s="40" t="str">
        <f t="shared" si="5"/>
        <v/>
      </c>
    </row>
    <row r="2835" ht="14.25" customHeight="1" spans="1:18">
      <c r="A2835" s="30"/>
      <c r="B2835" s="17"/>
      <c r="C2835" s="17"/>
      <c r="D2835" s="17"/>
      <c r="E2835" s="17"/>
      <c r="F2835" s="31"/>
      <c r="G2835" s="17"/>
      <c r="H2835" s="32"/>
      <c r="I2835" s="32"/>
      <c r="J2835" s="34"/>
      <c r="K2835" s="34"/>
      <c r="L2835" s="17"/>
      <c r="M2835" s="17"/>
      <c r="N2835" s="17" t="s">
        <v>39</v>
      </c>
      <c r="O2835" s="35" t="s">
        <v>277</v>
      </c>
      <c r="P2835" s="36"/>
      <c r="Q2835" s="39" t="str">
        <f t="shared" si="4"/>
        <v>No</v>
      </c>
      <c r="R2835" s="40" t="str">
        <f t="shared" si="5"/>
        <v/>
      </c>
    </row>
    <row r="2836" ht="14.25" customHeight="1" spans="1:18">
      <c r="A2836" s="30"/>
      <c r="B2836" s="17"/>
      <c r="C2836" s="17"/>
      <c r="D2836" s="17"/>
      <c r="E2836" s="17"/>
      <c r="F2836" s="31"/>
      <c r="G2836" s="17"/>
      <c r="H2836" s="32"/>
      <c r="I2836" s="32"/>
      <c r="J2836" s="34"/>
      <c r="K2836" s="34"/>
      <c r="L2836" s="17"/>
      <c r="M2836" s="17"/>
      <c r="N2836" s="17" t="s">
        <v>39</v>
      </c>
      <c r="O2836" s="35" t="s">
        <v>277</v>
      </c>
      <c r="P2836" s="36"/>
      <c r="Q2836" s="39" t="str">
        <f t="shared" si="4"/>
        <v>No</v>
      </c>
      <c r="R2836" s="40" t="str">
        <f t="shared" si="5"/>
        <v/>
      </c>
    </row>
    <row r="2837" ht="14.25" customHeight="1" spans="1:18">
      <c r="A2837" s="30"/>
      <c r="B2837" s="17"/>
      <c r="C2837" s="17"/>
      <c r="D2837" s="17"/>
      <c r="E2837" s="17"/>
      <c r="F2837" s="31"/>
      <c r="G2837" s="17"/>
      <c r="H2837" s="32"/>
      <c r="I2837" s="32"/>
      <c r="J2837" s="34"/>
      <c r="K2837" s="34"/>
      <c r="L2837" s="17"/>
      <c r="M2837" s="17"/>
      <c r="N2837" s="17" t="s">
        <v>39</v>
      </c>
      <c r="O2837" s="35" t="s">
        <v>277</v>
      </c>
      <c r="P2837" s="36"/>
      <c r="Q2837" s="39" t="str">
        <f t="shared" si="4"/>
        <v>No</v>
      </c>
      <c r="R2837" s="40" t="str">
        <f t="shared" si="5"/>
        <v/>
      </c>
    </row>
    <row r="2838" ht="14.25" customHeight="1" spans="1:18">
      <c r="A2838" s="30"/>
      <c r="B2838" s="17"/>
      <c r="C2838" s="17"/>
      <c r="D2838" s="17"/>
      <c r="E2838" s="17"/>
      <c r="F2838" s="31"/>
      <c r="G2838" s="17"/>
      <c r="H2838" s="32"/>
      <c r="I2838" s="32"/>
      <c r="J2838" s="34"/>
      <c r="K2838" s="34"/>
      <c r="L2838" s="17"/>
      <c r="M2838" s="17"/>
      <c r="N2838" s="17" t="s">
        <v>39</v>
      </c>
      <c r="O2838" s="35" t="s">
        <v>277</v>
      </c>
      <c r="P2838" s="36"/>
      <c r="Q2838" s="39" t="str">
        <f t="shared" si="4"/>
        <v>No</v>
      </c>
      <c r="R2838" s="40" t="str">
        <f t="shared" si="5"/>
        <v/>
      </c>
    </row>
    <row r="2839" ht="14.25" customHeight="1" spans="1:18">
      <c r="A2839" s="30"/>
      <c r="B2839" s="17"/>
      <c r="C2839" s="17"/>
      <c r="D2839" s="17"/>
      <c r="E2839" s="17"/>
      <c r="F2839" s="31"/>
      <c r="G2839" s="17"/>
      <c r="H2839" s="32"/>
      <c r="I2839" s="32"/>
      <c r="J2839" s="34"/>
      <c r="K2839" s="34"/>
      <c r="L2839" s="17"/>
      <c r="M2839" s="17"/>
      <c r="N2839" s="17" t="s">
        <v>39</v>
      </c>
      <c r="O2839" s="35" t="s">
        <v>277</v>
      </c>
      <c r="P2839" s="36"/>
      <c r="Q2839" s="39" t="str">
        <f t="shared" si="4"/>
        <v>No</v>
      </c>
      <c r="R2839" s="40" t="str">
        <f t="shared" si="5"/>
        <v/>
      </c>
    </row>
    <row r="2840" ht="14.25" customHeight="1" spans="1:18">
      <c r="A2840" s="30"/>
      <c r="B2840" s="17"/>
      <c r="C2840" s="17"/>
      <c r="D2840" s="17"/>
      <c r="E2840" s="17"/>
      <c r="F2840" s="31"/>
      <c r="G2840" s="17"/>
      <c r="H2840" s="32"/>
      <c r="I2840" s="32"/>
      <c r="J2840" s="34"/>
      <c r="K2840" s="34"/>
      <c r="L2840" s="17"/>
      <c r="M2840" s="17"/>
      <c r="N2840" s="17" t="s">
        <v>52</v>
      </c>
      <c r="O2840" s="35" t="s">
        <v>277</v>
      </c>
      <c r="P2840" s="36"/>
      <c r="Q2840" s="39" t="str">
        <f t="shared" si="4"/>
        <v>No</v>
      </c>
      <c r="R2840" s="40" t="str">
        <f t="shared" si="5"/>
        <v/>
      </c>
    </row>
    <row r="2841" ht="14.25" customHeight="1" spans="1:18">
      <c r="A2841" s="30"/>
      <c r="B2841" s="17"/>
      <c r="C2841" s="17"/>
      <c r="D2841" s="17"/>
      <c r="E2841" s="17"/>
      <c r="F2841" s="31"/>
      <c r="G2841" s="17"/>
      <c r="H2841" s="32"/>
      <c r="I2841" s="32"/>
      <c r="J2841" s="34"/>
      <c r="K2841" s="34"/>
      <c r="L2841" s="17"/>
      <c r="M2841" s="17"/>
      <c r="N2841" s="17" t="s">
        <v>39</v>
      </c>
      <c r="O2841" s="35" t="s">
        <v>277</v>
      </c>
      <c r="P2841" s="36"/>
      <c r="Q2841" s="39" t="str">
        <f t="shared" si="4"/>
        <v>No</v>
      </c>
      <c r="R2841" s="40" t="str">
        <f t="shared" si="5"/>
        <v/>
      </c>
    </row>
    <row r="2842" ht="14.25" customHeight="1" spans="1:18">
      <c r="A2842" s="30"/>
      <c r="B2842" s="17"/>
      <c r="C2842" s="17"/>
      <c r="D2842" s="17"/>
      <c r="E2842" s="17"/>
      <c r="F2842" s="31"/>
      <c r="G2842" s="17"/>
      <c r="H2842" s="32"/>
      <c r="I2842" s="32"/>
      <c r="J2842" s="34"/>
      <c r="K2842" s="34"/>
      <c r="L2842" s="17"/>
      <c r="M2842" s="17"/>
      <c r="N2842" s="17" t="s">
        <v>39</v>
      </c>
      <c r="O2842" s="35" t="s">
        <v>277</v>
      </c>
      <c r="P2842" s="36"/>
      <c r="Q2842" s="39" t="str">
        <f t="shared" si="4"/>
        <v>No</v>
      </c>
      <c r="R2842" s="40" t="str">
        <f t="shared" si="5"/>
        <v/>
      </c>
    </row>
    <row r="2843" ht="14.25" customHeight="1" spans="1:18">
      <c r="A2843" s="30"/>
      <c r="B2843" s="17"/>
      <c r="C2843" s="17"/>
      <c r="D2843" s="17"/>
      <c r="E2843" s="17"/>
      <c r="F2843" s="31"/>
      <c r="G2843" s="17"/>
      <c r="H2843" s="32"/>
      <c r="I2843" s="32"/>
      <c r="J2843" s="34"/>
      <c r="K2843" s="34"/>
      <c r="L2843" s="17"/>
      <c r="M2843" s="17"/>
      <c r="N2843" s="17" t="s">
        <v>39</v>
      </c>
      <c r="O2843" s="35" t="s">
        <v>277</v>
      </c>
      <c r="P2843" s="36"/>
      <c r="Q2843" s="39" t="str">
        <f t="shared" si="4"/>
        <v>No</v>
      </c>
      <c r="R2843" s="40" t="str">
        <f t="shared" si="5"/>
        <v/>
      </c>
    </row>
    <row r="2844" ht="14.25" customHeight="1" spans="1:18">
      <c r="A2844" s="30"/>
      <c r="B2844" s="17"/>
      <c r="C2844" s="17"/>
      <c r="D2844" s="17"/>
      <c r="E2844" s="17"/>
      <c r="F2844" s="31"/>
      <c r="G2844" s="17"/>
      <c r="H2844" s="32"/>
      <c r="I2844" s="32"/>
      <c r="J2844" s="34"/>
      <c r="K2844" s="34"/>
      <c r="L2844" s="17"/>
      <c r="M2844" s="17"/>
      <c r="N2844" s="17" t="s">
        <v>39</v>
      </c>
      <c r="O2844" s="35" t="s">
        <v>277</v>
      </c>
      <c r="P2844" s="36"/>
      <c r="Q2844" s="39" t="str">
        <f t="shared" si="4"/>
        <v>No</v>
      </c>
      <c r="R2844" s="40" t="str">
        <f t="shared" si="5"/>
        <v/>
      </c>
    </row>
    <row r="2845" ht="14.25" customHeight="1" spans="1:18">
      <c r="A2845" s="30"/>
      <c r="B2845" s="17"/>
      <c r="C2845" s="17"/>
      <c r="D2845" s="17"/>
      <c r="E2845" s="17"/>
      <c r="F2845" s="31"/>
      <c r="G2845" s="17"/>
      <c r="H2845" s="32"/>
      <c r="I2845" s="32"/>
      <c r="J2845" s="34"/>
      <c r="K2845" s="34"/>
      <c r="L2845" s="17"/>
      <c r="M2845" s="17"/>
      <c r="N2845" s="17" t="s">
        <v>39</v>
      </c>
      <c r="O2845" s="35" t="s">
        <v>277</v>
      </c>
      <c r="P2845" s="36"/>
      <c r="Q2845" s="39" t="str">
        <f t="shared" si="4"/>
        <v>No</v>
      </c>
      <c r="R2845" s="40" t="str">
        <f t="shared" si="5"/>
        <v/>
      </c>
    </row>
    <row r="2846" ht="14.25" customHeight="1" spans="1:18">
      <c r="A2846" s="30" t="s">
        <v>2782</v>
      </c>
      <c r="B2846" s="17">
        <v>134</v>
      </c>
      <c r="C2846" s="17" t="s">
        <v>42</v>
      </c>
      <c r="D2846" s="17" t="s">
        <v>36</v>
      </c>
      <c r="E2846" s="17" t="s">
        <v>78</v>
      </c>
      <c r="F2846" s="31" t="str">
        <f>VLOOKUP(G2846,'Policy Type'!$A:$B,2,FALSE)</f>
        <v>Liability</v>
      </c>
      <c r="G2846" s="17" t="s">
        <v>101</v>
      </c>
      <c r="H2846" s="32">
        <v>45329</v>
      </c>
      <c r="I2846" s="32">
        <v>45694</v>
      </c>
      <c r="J2846" s="34">
        <v>2655000</v>
      </c>
      <c r="K2846" s="34">
        <f t="shared" ref="K2846:K2869" si="777">J2846*0.18</f>
        <v>477900</v>
      </c>
      <c r="L2846" s="34">
        <f t="shared" ref="L2846:L2869" si="778">J2846+K2846</f>
        <v>3132900</v>
      </c>
      <c r="M2846" s="17">
        <f t="shared" ref="M2846:M2850" si="779">L2846*0.2</f>
        <v>626580</v>
      </c>
      <c r="N2846" s="17" t="s">
        <v>39</v>
      </c>
      <c r="O2846" s="35" t="s">
        <v>49</v>
      </c>
      <c r="P2846" s="36" t="str">
        <f t="shared" ref="P2846:P2869" si="780">IF(COUNTIF(B:B,B2846)=1,"New Client","Old Client")</f>
        <v>Old Client</v>
      </c>
      <c r="Q2846" s="39" t="str">
        <f t="shared" si="4"/>
        <v>Yes</v>
      </c>
      <c r="R2846" s="40" t="str">
        <f t="shared" si="5"/>
        <v/>
      </c>
    </row>
    <row r="2847" ht="14.25" customHeight="1" spans="1:18">
      <c r="A2847" s="30" t="s">
        <v>2783</v>
      </c>
      <c r="B2847" s="17">
        <v>860</v>
      </c>
      <c r="C2847" s="17" t="s">
        <v>35</v>
      </c>
      <c r="D2847" s="17" t="s">
        <v>36</v>
      </c>
      <c r="E2847" s="17" t="s">
        <v>43</v>
      </c>
      <c r="F2847" s="31" t="str">
        <f>VLOOKUP(G2847,'Policy Type'!$A:$B,2,FALSE)</f>
        <v>P&amp;C</v>
      </c>
      <c r="G2847" s="17" t="s">
        <v>55</v>
      </c>
      <c r="H2847" s="32">
        <v>45341</v>
      </c>
      <c r="I2847" s="32">
        <v>45706</v>
      </c>
      <c r="J2847" s="34">
        <v>143100</v>
      </c>
      <c r="K2847" s="34">
        <f t="shared" si="777"/>
        <v>25758</v>
      </c>
      <c r="L2847" s="34">
        <f t="shared" si="778"/>
        <v>168858</v>
      </c>
      <c r="M2847" s="17">
        <f t="shared" si="779"/>
        <v>33771.6</v>
      </c>
      <c r="N2847" s="17" t="s">
        <v>52</v>
      </c>
      <c r="O2847" s="35" t="s">
        <v>53</v>
      </c>
      <c r="P2847" s="36" t="str">
        <f t="shared" si="780"/>
        <v>Old Client</v>
      </c>
      <c r="Q2847" s="39" t="str">
        <f t="shared" si="4"/>
        <v>Yes</v>
      </c>
      <c r="R2847" s="40" t="str">
        <f t="shared" si="5"/>
        <v>Cross-Sold</v>
      </c>
    </row>
    <row r="2848" ht="14.25" customHeight="1" spans="1:18">
      <c r="A2848" s="30" t="s">
        <v>2784</v>
      </c>
      <c r="B2848" s="17">
        <v>1892</v>
      </c>
      <c r="C2848" s="17" t="s">
        <v>35</v>
      </c>
      <c r="D2848" s="17" t="s">
        <v>36</v>
      </c>
      <c r="E2848" s="17" t="s">
        <v>43</v>
      </c>
      <c r="F2848" s="31" t="str">
        <f>VLOOKUP(G2848,'Policy Type'!$A:$B,2,FALSE)</f>
        <v>Liability</v>
      </c>
      <c r="G2848" s="17" t="s">
        <v>140</v>
      </c>
      <c r="H2848" s="32">
        <v>45330</v>
      </c>
      <c r="I2848" s="32">
        <v>45695</v>
      </c>
      <c r="J2848" s="34">
        <v>7080000</v>
      </c>
      <c r="K2848" s="34">
        <f t="shared" si="777"/>
        <v>1274400</v>
      </c>
      <c r="L2848" s="34">
        <f t="shared" si="778"/>
        <v>8354400</v>
      </c>
      <c r="M2848" s="17">
        <f t="shared" si="779"/>
        <v>1670880</v>
      </c>
      <c r="N2848" s="17" t="s">
        <v>39</v>
      </c>
      <c r="O2848" s="35" t="s">
        <v>49</v>
      </c>
      <c r="P2848" s="36" t="str">
        <f t="shared" si="780"/>
        <v>New Client</v>
      </c>
      <c r="Q2848" s="39" t="str">
        <f t="shared" si="4"/>
        <v>Yes</v>
      </c>
      <c r="R2848" s="40" t="str">
        <f t="shared" si="5"/>
        <v/>
      </c>
    </row>
    <row r="2849" ht="14.25" customHeight="1" spans="1:18">
      <c r="A2849" s="30" t="s">
        <v>2785</v>
      </c>
      <c r="B2849" s="17">
        <v>1893</v>
      </c>
      <c r="C2849" s="17" t="s">
        <v>57</v>
      </c>
      <c r="D2849" s="17" t="s">
        <v>36</v>
      </c>
      <c r="E2849" s="17" t="s">
        <v>84</v>
      </c>
      <c r="F2849" s="31" t="str">
        <f>VLOOKUP(G2849,'Policy Type'!$A:$B,2,FALSE)</f>
        <v>Liability</v>
      </c>
      <c r="G2849" s="17" t="s">
        <v>140</v>
      </c>
      <c r="H2849" s="32">
        <v>45329</v>
      </c>
      <c r="I2849" s="32">
        <v>45694</v>
      </c>
      <c r="J2849" s="34">
        <v>11800000</v>
      </c>
      <c r="K2849" s="34">
        <f t="shared" si="777"/>
        <v>2124000</v>
      </c>
      <c r="L2849" s="34">
        <f t="shared" si="778"/>
        <v>13924000</v>
      </c>
      <c r="M2849" s="17">
        <f t="shared" si="779"/>
        <v>2784800</v>
      </c>
      <c r="N2849" s="17" t="s">
        <v>39</v>
      </c>
      <c r="O2849" s="35" t="s">
        <v>49</v>
      </c>
      <c r="P2849" s="36" t="str">
        <f t="shared" si="780"/>
        <v>Old Client</v>
      </c>
      <c r="Q2849" s="39" t="str">
        <f t="shared" si="4"/>
        <v>Yes</v>
      </c>
      <c r="R2849" s="40" t="str">
        <f t="shared" si="5"/>
        <v/>
      </c>
    </row>
    <row r="2850" ht="14.25" customHeight="1" spans="1:18">
      <c r="A2850" s="30" t="s">
        <v>2786</v>
      </c>
      <c r="B2850" s="17">
        <v>1894</v>
      </c>
      <c r="C2850" s="17" t="s">
        <v>35</v>
      </c>
      <c r="D2850" s="17" t="s">
        <v>36</v>
      </c>
      <c r="E2850" s="17" t="s">
        <v>84</v>
      </c>
      <c r="F2850" s="31" t="str">
        <f>VLOOKUP(G2850,'Policy Type'!$A:$B,2,FALSE)</f>
        <v>Liability</v>
      </c>
      <c r="G2850" s="17" t="s">
        <v>58</v>
      </c>
      <c r="H2850" s="32">
        <v>45331</v>
      </c>
      <c r="I2850" s="32">
        <v>45696</v>
      </c>
      <c r="J2850" s="34">
        <v>9440000</v>
      </c>
      <c r="K2850" s="34">
        <f t="shared" si="777"/>
        <v>1699200</v>
      </c>
      <c r="L2850" s="34">
        <f t="shared" si="778"/>
        <v>11139200</v>
      </c>
      <c r="M2850" s="17">
        <f t="shared" si="779"/>
        <v>2227840</v>
      </c>
      <c r="N2850" s="17" t="s">
        <v>39</v>
      </c>
      <c r="O2850" s="35" t="s">
        <v>40</v>
      </c>
      <c r="P2850" s="36" t="str">
        <f t="shared" si="780"/>
        <v>New Client</v>
      </c>
      <c r="Q2850" s="39" t="str">
        <f t="shared" si="4"/>
        <v>Yes</v>
      </c>
      <c r="R2850" s="40" t="str">
        <f t="shared" si="5"/>
        <v/>
      </c>
    </row>
    <row r="2851" ht="14.25" customHeight="1" spans="1:18">
      <c r="A2851" s="30" t="s">
        <v>2787</v>
      </c>
      <c r="B2851" s="17">
        <v>1895</v>
      </c>
      <c r="C2851" s="17" t="s">
        <v>42</v>
      </c>
      <c r="D2851" s="17" t="s">
        <v>36</v>
      </c>
      <c r="E2851" s="17" t="s">
        <v>43</v>
      </c>
      <c r="F2851" s="31" t="str">
        <f>VLOOKUP(G2851,'Policy Type'!$A:$B,2,FALSE)</f>
        <v>Others</v>
      </c>
      <c r="G2851" s="17" t="s">
        <v>212</v>
      </c>
      <c r="H2851" s="32">
        <v>45329</v>
      </c>
      <c r="I2851" s="32">
        <v>45694</v>
      </c>
      <c r="J2851" s="34">
        <v>143600</v>
      </c>
      <c r="K2851" s="34">
        <f t="shared" si="777"/>
        <v>25848</v>
      </c>
      <c r="L2851" s="34">
        <f t="shared" si="778"/>
        <v>169448</v>
      </c>
      <c r="M2851" s="17">
        <f>L2851*0.15</f>
        <v>25417.2</v>
      </c>
      <c r="N2851" s="17" t="s">
        <v>39</v>
      </c>
      <c r="O2851" s="35" t="s">
        <v>49</v>
      </c>
      <c r="P2851" s="36" t="str">
        <f t="shared" si="780"/>
        <v>New Client</v>
      </c>
      <c r="Q2851" s="39" t="str">
        <f t="shared" si="4"/>
        <v>No</v>
      </c>
      <c r="R2851" s="40" t="str">
        <f t="shared" si="5"/>
        <v/>
      </c>
    </row>
    <row r="2852" ht="14.25" customHeight="1" spans="1:18">
      <c r="A2852" s="30" t="s">
        <v>2788</v>
      </c>
      <c r="B2852" s="17">
        <v>1896</v>
      </c>
      <c r="C2852" s="17" t="s">
        <v>57</v>
      </c>
      <c r="D2852" s="17" t="s">
        <v>36</v>
      </c>
      <c r="E2852" s="17" t="s">
        <v>43</v>
      </c>
      <c r="F2852" s="31" t="str">
        <f>VLOOKUP(G2852,'Policy Type'!$A:$B,2,FALSE)</f>
        <v>P&amp;C</v>
      </c>
      <c r="G2852" s="17" t="s">
        <v>44</v>
      </c>
      <c r="H2852" s="32">
        <v>45329</v>
      </c>
      <c r="I2852" s="32">
        <v>45694</v>
      </c>
      <c r="J2852" s="34">
        <v>47200</v>
      </c>
      <c r="K2852" s="34">
        <f t="shared" si="777"/>
        <v>8496</v>
      </c>
      <c r="L2852" s="34">
        <f t="shared" si="778"/>
        <v>55696</v>
      </c>
      <c r="M2852" s="17">
        <f t="shared" ref="M2852:M2856" si="781">L2852*0.2</f>
        <v>11139.2</v>
      </c>
      <c r="N2852" s="17" t="s">
        <v>39</v>
      </c>
      <c r="O2852" s="35" t="s">
        <v>49</v>
      </c>
      <c r="P2852" s="36" t="str">
        <f t="shared" si="780"/>
        <v>Old Client</v>
      </c>
      <c r="Q2852" s="39" t="str">
        <f t="shared" si="4"/>
        <v>Yes</v>
      </c>
      <c r="R2852" s="40" t="str">
        <f t="shared" si="5"/>
        <v>Cross-Sold</v>
      </c>
    </row>
    <row r="2853" ht="14.25" customHeight="1" spans="1:18">
      <c r="A2853" s="30" t="s">
        <v>2789</v>
      </c>
      <c r="B2853" s="17">
        <v>1897</v>
      </c>
      <c r="C2853" s="17" t="s">
        <v>57</v>
      </c>
      <c r="D2853" s="17" t="s">
        <v>36</v>
      </c>
      <c r="E2853" s="17" t="s">
        <v>780</v>
      </c>
      <c r="F2853" s="31" t="str">
        <f>VLOOKUP(G2853,'Policy Type'!$A:$B,2,FALSE)</f>
        <v>Liability</v>
      </c>
      <c r="G2853" s="17" t="s">
        <v>38</v>
      </c>
      <c r="H2853" s="32">
        <v>45329</v>
      </c>
      <c r="I2853" s="32">
        <v>45357</v>
      </c>
      <c r="J2853" s="34">
        <v>80700</v>
      </c>
      <c r="K2853" s="34">
        <f t="shared" si="777"/>
        <v>14526</v>
      </c>
      <c r="L2853" s="34">
        <f t="shared" si="778"/>
        <v>95226</v>
      </c>
      <c r="M2853" s="17">
        <f t="shared" si="781"/>
        <v>19045.2</v>
      </c>
      <c r="N2853" s="17" t="s">
        <v>39</v>
      </c>
      <c r="O2853" s="35" t="s">
        <v>49</v>
      </c>
      <c r="P2853" s="36" t="str">
        <f t="shared" si="780"/>
        <v>Old Client</v>
      </c>
      <c r="Q2853" s="39" t="str">
        <f t="shared" si="4"/>
        <v>Yes</v>
      </c>
      <c r="R2853" s="40" t="str">
        <f t="shared" si="5"/>
        <v/>
      </c>
    </row>
    <row r="2854" ht="14.25" customHeight="1" spans="1:18">
      <c r="A2854" s="30" t="s">
        <v>2790</v>
      </c>
      <c r="B2854" s="17">
        <v>1897</v>
      </c>
      <c r="C2854" s="17" t="s">
        <v>35</v>
      </c>
      <c r="D2854" s="17" t="s">
        <v>36</v>
      </c>
      <c r="E2854" s="17" t="s">
        <v>780</v>
      </c>
      <c r="F2854" s="31" t="str">
        <f>VLOOKUP(G2854,'Policy Type'!$A:$B,2,FALSE)</f>
        <v>Liability</v>
      </c>
      <c r="G2854" s="17" t="s">
        <v>38</v>
      </c>
      <c r="H2854" s="32">
        <v>45281</v>
      </c>
      <c r="I2854" s="32">
        <v>45342</v>
      </c>
      <c r="J2854" s="34">
        <v>107600</v>
      </c>
      <c r="K2854" s="34">
        <f t="shared" si="777"/>
        <v>19368</v>
      </c>
      <c r="L2854" s="34">
        <f t="shared" si="778"/>
        <v>126968</v>
      </c>
      <c r="M2854" s="17">
        <f t="shared" si="781"/>
        <v>25393.6</v>
      </c>
      <c r="N2854" s="17" t="s">
        <v>39</v>
      </c>
      <c r="O2854" s="35" t="s">
        <v>49</v>
      </c>
      <c r="P2854" s="36" t="str">
        <f t="shared" si="780"/>
        <v>Old Client</v>
      </c>
      <c r="Q2854" s="39" t="str">
        <f t="shared" si="4"/>
        <v>Yes</v>
      </c>
      <c r="R2854" s="40" t="str">
        <f t="shared" si="5"/>
        <v/>
      </c>
    </row>
    <row r="2855" ht="14.25" customHeight="1" spans="1:18">
      <c r="A2855" s="30" t="s">
        <v>2791</v>
      </c>
      <c r="B2855" s="17">
        <v>1898</v>
      </c>
      <c r="C2855" s="17" t="s">
        <v>35</v>
      </c>
      <c r="D2855" s="17" t="s">
        <v>36</v>
      </c>
      <c r="E2855" s="17" t="s">
        <v>780</v>
      </c>
      <c r="F2855" s="31" t="str">
        <f>VLOOKUP(G2855,'Policy Type'!$A:$B,2,FALSE)</f>
        <v>Liability</v>
      </c>
      <c r="G2855" s="17" t="s">
        <v>38</v>
      </c>
      <c r="H2855" s="32">
        <v>45329</v>
      </c>
      <c r="I2855" s="32">
        <v>45510</v>
      </c>
      <c r="J2855" s="34">
        <v>228800</v>
      </c>
      <c r="K2855" s="34">
        <f t="shared" si="777"/>
        <v>41184</v>
      </c>
      <c r="L2855" s="34">
        <f t="shared" si="778"/>
        <v>269984</v>
      </c>
      <c r="M2855" s="17">
        <f t="shared" si="781"/>
        <v>53996.8</v>
      </c>
      <c r="N2855" s="17" t="s">
        <v>39</v>
      </c>
      <c r="O2855" s="35" t="s">
        <v>49</v>
      </c>
      <c r="P2855" s="36" t="str">
        <f t="shared" si="780"/>
        <v>Old Client</v>
      </c>
      <c r="Q2855" s="39" t="str">
        <f t="shared" si="4"/>
        <v>Yes</v>
      </c>
      <c r="R2855" s="40" t="str">
        <f t="shared" si="5"/>
        <v/>
      </c>
    </row>
    <row r="2856" ht="14.25" customHeight="1" spans="1:18">
      <c r="A2856" s="30" t="s">
        <v>2792</v>
      </c>
      <c r="B2856" s="17">
        <v>584</v>
      </c>
      <c r="C2856" s="17" t="s">
        <v>57</v>
      </c>
      <c r="D2856" s="17" t="s">
        <v>36</v>
      </c>
      <c r="E2856" s="17" t="s">
        <v>780</v>
      </c>
      <c r="F2856" s="31" t="str">
        <f>VLOOKUP(G2856,'Policy Type'!$A:$B,2,FALSE)</f>
        <v>Liability</v>
      </c>
      <c r="G2856" s="17" t="s">
        <v>38</v>
      </c>
      <c r="H2856" s="32">
        <v>45329</v>
      </c>
      <c r="I2856" s="32">
        <v>45510</v>
      </c>
      <c r="J2856" s="34">
        <v>94000</v>
      </c>
      <c r="K2856" s="34">
        <f t="shared" si="777"/>
        <v>16920</v>
      </c>
      <c r="L2856" s="34">
        <f t="shared" si="778"/>
        <v>110920</v>
      </c>
      <c r="M2856" s="17">
        <f t="shared" si="781"/>
        <v>22184</v>
      </c>
      <c r="N2856" s="17" t="s">
        <v>39</v>
      </c>
      <c r="O2856" s="35" t="s">
        <v>49</v>
      </c>
      <c r="P2856" s="36" t="str">
        <f t="shared" si="780"/>
        <v>Old Client</v>
      </c>
      <c r="Q2856" s="39" t="str">
        <f t="shared" si="4"/>
        <v>Yes</v>
      </c>
      <c r="R2856" s="40" t="str">
        <f t="shared" si="5"/>
        <v/>
      </c>
    </row>
    <row r="2857" ht="14.25" customHeight="1" spans="1:18">
      <c r="A2857" s="30" t="s">
        <v>2793</v>
      </c>
      <c r="B2857" s="17">
        <v>1899</v>
      </c>
      <c r="C2857" s="17" t="s">
        <v>46</v>
      </c>
      <c r="D2857" s="17" t="s">
        <v>66</v>
      </c>
      <c r="E2857" s="17" t="s">
        <v>780</v>
      </c>
      <c r="F2857" s="31" t="str">
        <f>VLOOKUP(G2857,'Policy Type'!$A:$B,2,FALSE)</f>
        <v>Liability</v>
      </c>
      <c r="G2857" s="17" t="s">
        <v>38</v>
      </c>
      <c r="H2857" s="32">
        <v>45329</v>
      </c>
      <c r="I2857" s="32">
        <v>45510</v>
      </c>
      <c r="J2857" s="34">
        <v>167100</v>
      </c>
      <c r="K2857" s="34">
        <f t="shared" si="777"/>
        <v>30078</v>
      </c>
      <c r="L2857" s="34">
        <f t="shared" si="778"/>
        <v>197178</v>
      </c>
      <c r="M2857" s="17">
        <f>L2857*0.05</f>
        <v>9858.9</v>
      </c>
      <c r="N2857" s="17" t="s">
        <v>39</v>
      </c>
      <c r="O2857" s="35" t="s">
        <v>49</v>
      </c>
      <c r="P2857" s="36" t="str">
        <f t="shared" si="780"/>
        <v>Old Client</v>
      </c>
      <c r="Q2857" s="39" t="str">
        <f t="shared" si="4"/>
        <v>Yes</v>
      </c>
      <c r="R2857" s="40" t="str">
        <f t="shared" si="5"/>
        <v/>
      </c>
    </row>
    <row r="2858" ht="14.25" customHeight="1" spans="1:18">
      <c r="A2858" s="30" t="s">
        <v>2794</v>
      </c>
      <c r="B2858" s="17">
        <v>1900</v>
      </c>
      <c r="C2858" s="17" t="s">
        <v>35</v>
      </c>
      <c r="D2858" s="17" t="s">
        <v>36</v>
      </c>
      <c r="E2858" s="17" t="s">
        <v>132</v>
      </c>
      <c r="F2858" s="31" t="str">
        <f>VLOOKUP(G2858,'Policy Type'!$A:$B,2,FALSE)</f>
        <v>P&amp;C</v>
      </c>
      <c r="G2858" s="17" t="s">
        <v>80</v>
      </c>
      <c r="H2858" s="32">
        <v>45329</v>
      </c>
      <c r="I2858" s="32">
        <v>45329</v>
      </c>
      <c r="J2858" s="34">
        <v>59100</v>
      </c>
      <c r="K2858" s="34">
        <f t="shared" si="777"/>
        <v>10638</v>
      </c>
      <c r="L2858" s="34">
        <f t="shared" si="778"/>
        <v>69738</v>
      </c>
      <c r="M2858" s="17">
        <f>L2858*0.2</f>
        <v>13947.6</v>
      </c>
      <c r="N2858" s="17" t="s">
        <v>39</v>
      </c>
      <c r="O2858" s="35" t="s">
        <v>49</v>
      </c>
      <c r="P2858" s="36" t="str">
        <f t="shared" si="780"/>
        <v>New Client</v>
      </c>
      <c r="Q2858" s="39" t="str">
        <f t="shared" si="4"/>
        <v>No</v>
      </c>
      <c r="R2858" s="40" t="str">
        <f t="shared" si="5"/>
        <v/>
      </c>
    </row>
    <row r="2859" ht="14.25" customHeight="1" spans="1:18">
      <c r="A2859" s="30" t="s">
        <v>2795</v>
      </c>
      <c r="B2859" s="17">
        <v>1901</v>
      </c>
      <c r="C2859" s="17" t="s">
        <v>57</v>
      </c>
      <c r="D2859" s="17" t="s">
        <v>36</v>
      </c>
      <c r="E2859" s="17" t="s">
        <v>132</v>
      </c>
      <c r="F2859" s="31" t="str">
        <f>VLOOKUP(G2859,'Policy Type'!$A:$B,2,FALSE)</f>
        <v>Others</v>
      </c>
      <c r="G2859" s="17" t="s">
        <v>791</v>
      </c>
      <c r="H2859" s="32">
        <v>45329</v>
      </c>
      <c r="I2859" s="32">
        <v>45694</v>
      </c>
      <c r="J2859" s="34">
        <v>295000</v>
      </c>
      <c r="K2859" s="34">
        <f t="shared" si="777"/>
        <v>53100</v>
      </c>
      <c r="L2859" s="34">
        <f t="shared" si="778"/>
        <v>348100</v>
      </c>
      <c r="M2859" s="17">
        <f t="shared" ref="M2859:M2860" si="782">L2859*0.15</f>
        <v>52215</v>
      </c>
      <c r="N2859" s="17" t="s">
        <v>39</v>
      </c>
      <c r="O2859" s="35" t="s">
        <v>49</v>
      </c>
      <c r="P2859" s="36" t="str">
        <f t="shared" si="780"/>
        <v>New Client</v>
      </c>
      <c r="Q2859" s="39" t="str">
        <f t="shared" si="4"/>
        <v>No</v>
      </c>
      <c r="R2859" s="40" t="str">
        <f t="shared" si="5"/>
        <v/>
      </c>
    </row>
    <row r="2860" ht="14.25" customHeight="1" spans="1:18">
      <c r="A2860" s="30" t="s">
        <v>2796</v>
      </c>
      <c r="B2860" s="17">
        <v>1902</v>
      </c>
      <c r="C2860" s="17" t="s">
        <v>42</v>
      </c>
      <c r="D2860" s="17" t="s">
        <v>36</v>
      </c>
      <c r="E2860" s="17" t="s">
        <v>103</v>
      </c>
      <c r="F2860" s="31" t="str">
        <f>VLOOKUP(G2860,'Policy Type'!$A:$B,2,FALSE)</f>
        <v>Others</v>
      </c>
      <c r="G2860" s="17" t="s">
        <v>212</v>
      </c>
      <c r="H2860" s="32">
        <v>45329</v>
      </c>
      <c r="I2860" s="32">
        <v>45694</v>
      </c>
      <c r="J2860" s="34">
        <v>1180000</v>
      </c>
      <c r="K2860" s="34">
        <f t="shared" si="777"/>
        <v>212400</v>
      </c>
      <c r="L2860" s="34">
        <f t="shared" si="778"/>
        <v>1392400</v>
      </c>
      <c r="M2860" s="17">
        <f t="shared" si="782"/>
        <v>208860</v>
      </c>
      <c r="N2860" s="17" t="s">
        <v>52</v>
      </c>
      <c r="O2860" s="35" t="s">
        <v>49</v>
      </c>
      <c r="P2860" s="36" t="str">
        <f t="shared" si="780"/>
        <v>New Client</v>
      </c>
      <c r="Q2860" s="39" t="str">
        <f t="shared" si="4"/>
        <v>No</v>
      </c>
      <c r="R2860" s="40" t="str">
        <f t="shared" si="5"/>
        <v/>
      </c>
    </row>
    <row r="2861" ht="14.25" customHeight="1" spans="1:18">
      <c r="A2861" s="30" t="s">
        <v>2797</v>
      </c>
      <c r="B2861" s="17">
        <v>1903</v>
      </c>
      <c r="C2861" s="17" t="s">
        <v>35</v>
      </c>
      <c r="D2861" s="17" t="s">
        <v>36</v>
      </c>
      <c r="E2861" s="17" t="s">
        <v>78</v>
      </c>
      <c r="F2861" s="31" t="str">
        <f>VLOOKUP(G2861,'Policy Type'!$A:$B,2,FALSE)</f>
        <v>Liability</v>
      </c>
      <c r="G2861" s="17" t="s">
        <v>536</v>
      </c>
      <c r="H2861" s="32">
        <v>45286</v>
      </c>
      <c r="I2861" s="32">
        <v>45407</v>
      </c>
      <c r="J2861" s="34">
        <v>24100</v>
      </c>
      <c r="K2861" s="34">
        <f t="shared" si="777"/>
        <v>4338</v>
      </c>
      <c r="L2861" s="34">
        <f t="shared" si="778"/>
        <v>28438</v>
      </c>
      <c r="M2861" s="17">
        <f t="shared" ref="M2861:M2864" si="783">L2861*0.2</f>
        <v>5687.6</v>
      </c>
      <c r="N2861" s="17" t="s">
        <v>39</v>
      </c>
      <c r="O2861" s="35" t="s">
        <v>49</v>
      </c>
      <c r="P2861" s="36" t="str">
        <f t="shared" si="780"/>
        <v>New Client</v>
      </c>
      <c r="Q2861" s="39" t="str">
        <f t="shared" si="4"/>
        <v>Yes</v>
      </c>
      <c r="R2861" s="40" t="str">
        <f t="shared" si="5"/>
        <v/>
      </c>
    </row>
    <row r="2862" ht="14.25" customHeight="1" spans="1:18">
      <c r="A2862" s="30" t="s">
        <v>2798</v>
      </c>
      <c r="B2862" s="17">
        <v>1809</v>
      </c>
      <c r="C2862" s="17" t="s">
        <v>42</v>
      </c>
      <c r="D2862" s="17" t="s">
        <v>36</v>
      </c>
      <c r="E2862" s="17" t="s">
        <v>78</v>
      </c>
      <c r="F2862" s="31" t="str">
        <f>VLOOKUP(G2862,'Policy Type'!$A:$B,2,FALSE)</f>
        <v>Liability</v>
      </c>
      <c r="G2862" s="17" t="s">
        <v>536</v>
      </c>
      <c r="H2862" s="32">
        <v>45286</v>
      </c>
      <c r="I2862" s="32">
        <v>45407</v>
      </c>
      <c r="J2862" s="34">
        <v>24100</v>
      </c>
      <c r="K2862" s="34">
        <f t="shared" si="777"/>
        <v>4338</v>
      </c>
      <c r="L2862" s="34">
        <f t="shared" si="778"/>
        <v>28438</v>
      </c>
      <c r="M2862" s="17">
        <f t="shared" si="783"/>
        <v>5687.6</v>
      </c>
      <c r="N2862" s="17" t="s">
        <v>39</v>
      </c>
      <c r="O2862" s="35" t="s">
        <v>49</v>
      </c>
      <c r="P2862" s="36" t="str">
        <f t="shared" si="780"/>
        <v>Old Client</v>
      </c>
      <c r="Q2862" s="39" t="str">
        <f t="shared" si="4"/>
        <v>Yes</v>
      </c>
      <c r="R2862" s="40" t="str">
        <f t="shared" si="5"/>
        <v/>
      </c>
    </row>
    <row r="2863" ht="14.25" customHeight="1" spans="1:18">
      <c r="A2863" s="30" t="s">
        <v>2799</v>
      </c>
      <c r="B2863" s="17">
        <v>1904</v>
      </c>
      <c r="C2863" s="17" t="s">
        <v>42</v>
      </c>
      <c r="D2863" s="17" t="s">
        <v>36</v>
      </c>
      <c r="E2863" s="17" t="s">
        <v>78</v>
      </c>
      <c r="F2863" s="31" t="str">
        <f>VLOOKUP(G2863,'Policy Type'!$A:$B,2,FALSE)</f>
        <v>Liability</v>
      </c>
      <c r="G2863" s="17" t="s">
        <v>536</v>
      </c>
      <c r="H2863" s="32">
        <v>45286</v>
      </c>
      <c r="I2863" s="32">
        <v>45407</v>
      </c>
      <c r="J2863" s="34">
        <v>24100</v>
      </c>
      <c r="K2863" s="34">
        <f t="shared" si="777"/>
        <v>4338</v>
      </c>
      <c r="L2863" s="34">
        <f t="shared" si="778"/>
        <v>28438</v>
      </c>
      <c r="M2863" s="17">
        <f t="shared" si="783"/>
        <v>5687.6</v>
      </c>
      <c r="N2863" s="17" t="s">
        <v>39</v>
      </c>
      <c r="O2863" s="35" t="s">
        <v>49</v>
      </c>
      <c r="P2863" s="36" t="str">
        <f t="shared" si="780"/>
        <v>Old Client</v>
      </c>
      <c r="Q2863" s="39" t="str">
        <f t="shared" si="4"/>
        <v>Yes</v>
      </c>
      <c r="R2863" s="40" t="str">
        <f t="shared" si="5"/>
        <v/>
      </c>
    </row>
    <row r="2864" ht="14.25" customHeight="1" spans="1:18">
      <c r="A2864" s="30" t="s">
        <v>2800</v>
      </c>
      <c r="B2864" s="17">
        <v>1904</v>
      </c>
      <c r="C2864" s="17" t="s">
        <v>42</v>
      </c>
      <c r="D2864" s="17" t="s">
        <v>36</v>
      </c>
      <c r="E2864" s="17" t="s">
        <v>78</v>
      </c>
      <c r="F2864" s="31" t="str">
        <f>VLOOKUP(G2864,'Policy Type'!$A:$B,2,FALSE)</f>
        <v>Liability</v>
      </c>
      <c r="G2864" s="17" t="s">
        <v>536</v>
      </c>
      <c r="H2864" s="32">
        <v>45289</v>
      </c>
      <c r="I2864" s="32">
        <v>45379</v>
      </c>
      <c r="J2864" s="34">
        <v>23600</v>
      </c>
      <c r="K2864" s="34">
        <f t="shared" si="777"/>
        <v>4248</v>
      </c>
      <c r="L2864" s="34">
        <f t="shared" si="778"/>
        <v>27848</v>
      </c>
      <c r="M2864" s="17">
        <f t="shared" si="783"/>
        <v>5569.6</v>
      </c>
      <c r="N2864" s="17" t="s">
        <v>39</v>
      </c>
      <c r="O2864" s="35" t="s">
        <v>49</v>
      </c>
      <c r="P2864" s="36" t="str">
        <f t="shared" si="780"/>
        <v>Old Client</v>
      </c>
      <c r="Q2864" s="39" t="str">
        <f t="shared" si="4"/>
        <v>Yes</v>
      </c>
      <c r="R2864" s="40" t="str">
        <f t="shared" si="5"/>
        <v/>
      </c>
    </row>
    <row r="2865" ht="14.25" customHeight="1" spans="1:18">
      <c r="A2865" s="30" t="s">
        <v>2801</v>
      </c>
      <c r="B2865" s="17">
        <v>1904</v>
      </c>
      <c r="C2865" s="17" t="s">
        <v>57</v>
      </c>
      <c r="D2865" s="17" t="s">
        <v>36</v>
      </c>
      <c r="E2865" s="17" t="s">
        <v>103</v>
      </c>
      <c r="F2865" s="31" t="str">
        <f>VLOOKUP(G2865,'Policy Type'!$A:$B,2,FALSE)</f>
        <v>Others</v>
      </c>
      <c r="G2865" s="17" t="s">
        <v>212</v>
      </c>
      <c r="H2865" s="32">
        <v>45329</v>
      </c>
      <c r="I2865" s="32">
        <v>45694</v>
      </c>
      <c r="J2865" s="34">
        <v>1180000</v>
      </c>
      <c r="K2865" s="34">
        <f t="shared" si="777"/>
        <v>212400</v>
      </c>
      <c r="L2865" s="34">
        <f t="shared" si="778"/>
        <v>1392400</v>
      </c>
      <c r="M2865" s="17">
        <f>L2865*0.15</f>
        <v>208860</v>
      </c>
      <c r="N2865" s="17" t="s">
        <v>52</v>
      </c>
      <c r="O2865" s="35" t="s">
        <v>49</v>
      </c>
      <c r="P2865" s="36" t="str">
        <f t="shared" si="780"/>
        <v>Old Client</v>
      </c>
      <c r="Q2865" s="39" t="str">
        <f t="shared" si="4"/>
        <v>Yes</v>
      </c>
      <c r="R2865" s="40" t="str">
        <f t="shared" si="5"/>
        <v>Cross-Sold</v>
      </c>
    </row>
    <row r="2866" ht="14.25" customHeight="1" spans="1:18">
      <c r="A2866" s="30" t="s">
        <v>2802</v>
      </c>
      <c r="B2866" s="17">
        <v>964</v>
      </c>
      <c r="C2866" s="17" t="s">
        <v>35</v>
      </c>
      <c r="D2866" s="17" t="s">
        <v>36</v>
      </c>
      <c r="E2866" s="17" t="s">
        <v>60</v>
      </c>
      <c r="F2866" s="31" t="str">
        <f>VLOOKUP(G2866,'Policy Type'!$A:$B,2,FALSE)</f>
        <v>P&amp;C</v>
      </c>
      <c r="G2866" s="17" t="s">
        <v>55</v>
      </c>
      <c r="H2866" s="32">
        <v>45337</v>
      </c>
      <c r="I2866" s="32">
        <v>45702</v>
      </c>
      <c r="J2866" s="34">
        <v>95300</v>
      </c>
      <c r="K2866" s="34">
        <f t="shared" si="777"/>
        <v>17154</v>
      </c>
      <c r="L2866" s="34">
        <f t="shared" si="778"/>
        <v>112454</v>
      </c>
      <c r="M2866" s="17">
        <f t="shared" ref="M2866:M2868" si="784">L2866*0.2</f>
        <v>22490.8</v>
      </c>
      <c r="N2866" s="17" t="s">
        <v>52</v>
      </c>
      <c r="O2866" s="35" t="s">
        <v>40</v>
      </c>
      <c r="P2866" s="36" t="str">
        <f t="shared" si="780"/>
        <v>Old Client</v>
      </c>
      <c r="Q2866" s="39" t="str">
        <f t="shared" si="4"/>
        <v>Yes</v>
      </c>
      <c r="R2866" s="40" t="str">
        <f t="shared" si="5"/>
        <v>Cross-Sold</v>
      </c>
    </row>
    <row r="2867" ht="14.25" customHeight="1" spans="1:18">
      <c r="A2867" s="30" t="s">
        <v>2803</v>
      </c>
      <c r="B2867" s="17">
        <v>1906</v>
      </c>
      <c r="C2867" s="17" t="s">
        <v>42</v>
      </c>
      <c r="D2867" s="17" t="s">
        <v>36</v>
      </c>
      <c r="E2867" s="17" t="s">
        <v>60</v>
      </c>
      <c r="F2867" s="31" t="str">
        <f>VLOOKUP(G2867,'Policy Type'!$A:$B,2,FALSE)</f>
        <v>P&amp;C</v>
      </c>
      <c r="G2867" s="17" t="s">
        <v>55</v>
      </c>
      <c r="H2867" s="32">
        <v>45330</v>
      </c>
      <c r="I2867" s="32">
        <v>45695</v>
      </c>
      <c r="J2867" s="34">
        <v>106000</v>
      </c>
      <c r="K2867" s="34">
        <f t="shared" si="777"/>
        <v>19080</v>
      </c>
      <c r="L2867" s="34">
        <f t="shared" si="778"/>
        <v>125080</v>
      </c>
      <c r="M2867" s="17">
        <f t="shared" si="784"/>
        <v>25016</v>
      </c>
      <c r="N2867" s="17" t="s">
        <v>52</v>
      </c>
      <c r="O2867" s="35" t="s">
        <v>40</v>
      </c>
      <c r="P2867" s="36" t="str">
        <f t="shared" si="780"/>
        <v>New Client</v>
      </c>
      <c r="Q2867" s="39" t="str">
        <f t="shared" si="4"/>
        <v>No</v>
      </c>
      <c r="R2867" s="40" t="str">
        <f t="shared" si="5"/>
        <v/>
      </c>
    </row>
    <row r="2868" ht="14.25" customHeight="1" spans="1:18">
      <c r="A2868" s="30" t="s">
        <v>2804</v>
      </c>
      <c r="B2868" s="17">
        <v>1907</v>
      </c>
      <c r="C2868" s="17" t="s">
        <v>57</v>
      </c>
      <c r="D2868" s="17" t="s">
        <v>36</v>
      </c>
      <c r="E2868" s="17" t="s">
        <v>60</v>
      </c>
      <c r="F2868" s="31" t="str">
        <f>VLOOKUP(G2868,'Policy Type'!$A:$B,2,FALSE)</f>
        <v>P&amp;C</v>
      </c>
      <c r="G2868" s="17" t="s">
        <v>55</v>
      </c>
      <c r="H2868" s="32">
        <v>45330</v>
      </c>
      <c r="I2868" s="32">
        <v>45695</v>
      </c>
      <c r="J2868" s="34">
        <v>107200</v>
      </c>
      <c r="K2868" s="34">
        <f t="shared" si="777"/>
        <v>19296</v>
      </c>
      <c r="L2868" s="34">
        <f t="shared" si="778"/>
        <v>126496</v>
      </c>
      <c r="M2868" s="17">
        <f t="shared" si="784"/>
        <v>25299.2</v>
      </c>
      <c r="N2868" s="17" t="s">
        <v>39</v>
      </c>
      <c r="O2868" s="35" t="s">
        <v>40</v>
      </c>
      <c r="P2868" s="36" t="str">
        <f t="shared" si="780"/>
        <v>New Client</v>
      </c>
      <c r="Q2868" s="39" t="str">
        <f t="shared" si="4"/>
        <v>No</v>
      </c>
      <c r="R2868" s="40" t="str">
        <f t="shared" si="5"/>
        <v/>
      </c>
    </row>
    <row r="2869" ht="14.25" customHeight="1" spans="1:18">
      <c r="A2869" s="30" t="s">
        <v>2805</v>
      </c>
      <c r="B2869" s="17">
        <v>1908</v>
      </c>
      <c r="C2869" s="17" t="s">
        <v>46</v>
      </c>
      <c r="D2869" s="17" t="s">
        <v>66</v>
      </c>
      <c r="E2869" s="17" t="s">
        <v>37</v>
      </c>
      <c r="F2869" s="31" t="str">
        <f>VLOOKUP(G2869,'Policy Type'!$A:$B,2,FALSE)</f>
        <v>Liability</v>
      </c>
      <c r="G2869" s="17" t="s">
        <v>38</v>
      </c>
      <c r="H2869" s="32">
        <v>45330</v>
      </c>
      <c r="I2869" s="32">
        <v>45695</v>
      </c>
      <c r="J2869" s="34">
        <v>82800</v>
      </c>
      <c r="K2869" s="34">
        <f t="shared" si="777"/>
        <v>14904</v>
      </c>
      <c r="L2869" s="34">
        <f t="shared" si="778"/>
        <v>97704</v>
      </c>
      <c r="M2869" s="17">
        <f>L2869*0.05</f>
        <v>4885.2</v>
      </c>
      <c r="N2869" s="17" t="s">
        <v>39</v>
      </c>
      <c r="O2869" s="35" t="s">
        <v>49</v>
      </c>
      <c r="P2869" s="36" t="str">
        <f t="shared" si="780"/>
        <v>New Client</v>
      </c>
      <c r="Q2869" s="39" t="str">
        <f t="shared" si="4"/>
        <v>Yes</v>
      </c>
      <c r="R2869" s="40" t="str">
        <f t="shared" si="5"/>
        <v/>
      </c>
    </row>
    <row r="2870" ht="14.25" customHeight="1" spans="1:18">
      <c r="A2870" s="30"/>
      <c r="B2870" s="17"/>
      <c r="C2870" s="17"/>
      <c r="D2870" s="17"/>
      <c r="E2870" s="17"/>
      <c r="F2870" s="31"/>
      <c r="G2870" s="17"/>
      <c r="H2870" s="32"/>
      <c r="I2870" s="32"/>
      <c r="J2870" s="34"/>
      <c r="K2870" s="34"/>
      <c r="L2870" s="17"/>
      <c r="M2870" s="17"/>
      <c r="N2870" s="17" t="s">
        <v>39</v>
      </c>
      <c r="O2870" s="35" t="s">
        <v>277</v>
      </c>
      <c r="P2870" s="36"/>
      <c r="Q2870" s="39" t="str">
        <f t="shared" si="4"/>
        <v>No</v>
      </c>
      <c r="R2870" s="40" t="str">
        <f t="shared" si="5"/>
        <v/>
      </c>
    </row>
    <row r="2871" ht="14.25" customHeight="1" spans="1:18">
      <c r="A2871" s="30" t="s">
        <v>2806</v>
      </c>
      <c r="B2871" s="17">
        <v>1909</v>
      </c>
      <c r="C2871" s="17" t="s">
        <v>46</v>
      </c>
      <c r="D2871" s="17" t="s">
        <v>88</v>
      </c>
      <c r="E2871" s="17" t="s">
        <v>60</v>
      </c>
      <c r="F2871" s="31" t="str">
        <f>VLOOKUP(G2871,'Policy Type'!$A:$B,2,FALSE)</f>
        <v>Others</v>
      </c>
      <c r="G2871" s="17" t="s">
        <v>170</v>
      </c>
      <c r="H2871" s="32">
        <v>45330</v>
      </c>
      <c r="I2871" s="32">
        <v>45695</v>
      </c>
      <c r="J2871" s="34">
        <v>2724000</v>
      </c>
      <c r="K2871" s="34">
        <f t="shared" ref="K2871:K2884" si="785">J2871*0.18</f>
        <v>490320</v>
      </c>
      <c r="L2871" s="34">
        <f t="shared" ref="L2871:L2884" si="786">J2871+K2871</f>
        <v>3214320</v>
      </c>
      <c r="M2871" s="17">
        <f>L2871*0.05</f>
        <v>160716</v>
      </c>
      <c r="N2871" s="17" t="s">
        <v>52</v>
      </c>
      <c r="O2871" s="35" t="s">
        <v>53</v>
      </c>
      <c r="P2871" s="36" t="str">
        <f t="shared" ref="P2871:P2884" si="787">IF(COUNTIF(B:B,B2871)=1,"New Client","Old Client")</f>
        <v>New Client</v>
      </c>
      <c r="Q2871" s="39" t="str">
        <f t="shared" si="4"/>
        <v>No</v>
      </c>
      <c r="R2871" s="40" t="str">
        <f t="shared" si="5"/>
        <v/>
      </c>
    </row>
    <row r="2872" ht="14.25" customHeight="1" spans="1:18">
      <c r="A2872" s="30" t="s">
        <v>2807</v>
      </c>
      <c r="B2872" s="17">
        <v>972</v>
      </c>
      <c r="C2872" s="17" t="s">
        <v>42</v>
      </c>
      <c r="D2872" s="17" t="s">
        <v>36</v>
      </c>
      <c r="E2872" s="17" t="s">
        <v>37</v>
      </c>
      <c r="F2872" s="31" t="str">
        <f>VLOOKUP(G2872,'Policy Type'!$A:$B,2,FALSE)</f>
        <v>P&amp;C</v>
      </c>
      <c r="G2872" s="17" t="s">
        <v>48</v>
      </c>
      <c r="H2872" s="32">
        <v>45338</v>
      </c>
      <c r="I2872" s="32">
        <v>45703</v>
      </c>
      <c r="J2872" s="34">
        <v>1534100</v>
      </c>
      <c r="K2872" s="34">
        <f t="shared" si="785"/>
        <v>276138</v>
      </c>
      <c r="L2872" s="34">
        <f t="shared" si="786"/>
        <v>1810238</v>
      </c>
      <c r="M2872" s="17">
        <f>L2872*0.2</f>
        <v>362047.6</v>
      </c>
      <c r="N2872" s="17" t="s">
        <v>39</v>
      </c>
      <c r="O2872" s="35" t="s">
        <v>53</v>
      </c>
      <c r="P2872" s="36" t="str">
        <f t="shared" si="787"/>
        <v>Old Client</v>
      </c>
      <c r="Q2872" s="39" t="str">
        <f t="shared" si="4"/>
        <v>Yes</v>
      </c>
      <c r="R2872" s="40" t="str">
        <f t="shared" si="5"/>
        <v>Cross-Sold</v>
      </c>
    </row>
    <row r="2873" ht="14.25" customHeight="1" spans="1:18">
      <c r="A2873" s="30" t="s">
        <v>2808</v>
      </c>
      <c r="B2873" s="17">
        <v>1846</v>
      </c>
      <c r="C2873" s="17" t="s">
        <v>42</v>
      </c>
      <c r="D2873" s="17" t="s">
        <v>36</v>
      </c>
      <c r="E2873" s="17" t="s">
        <v>37</v>
      </c>
      <c r="F2873" s="31" t="str">
        <f>VLOOKUP(G2873,'Policy Type'!$A:$B,2,FALSE)</f>
        <v>Others</v>
      </c>
      <c r="G2873" s="17" t="s">
        <v>152</v>
      </c>
      <c r="H2873" s="32">
        <v>45337</v>
      </c>
      <c r="I2873" s="32">
        <v>45702</v>
      </c>
      <c r="J2873" s="34">
        <v>7225500</v>
      </c>
      <c r="K2873" s="34">
        <f t="shared" si="785"/>
        <v>1300590</v>
      </c>
      <c r="L2873" s="34">
        <f t="shared" si="786"/>
        <v>8526090</v>
      </c>
      <c r="M2873" s="17">
        <f t="shared" ref="M2873:M2874" si="788">L2873*0.15</f>
        <v>1278913.5</v>
      </c>
      <c r="N2873" s="17" t="s">
        <v>52</v>
      </c>
      <c r="O2873" s="35" t="s">
        <v>53</v>
      </c>
      <c r="P2873" s="36" t="str">
        <f t="shared" si="787"/>
        <v>Old Client</v>
      </c>
      <c r="Q2873" s="39" t="str">
        <f t="shared" si="4"/>
        <v>Yes</v>
      </c>
      <c r="R2873" s="40" t="str">
        <f t="shared" si="5"/>
        <v>Cross-Sold</v>
      </c>
    </row>
    <row r="2874" ht="14.25" customHeight="1" spans="1:18">
      <c r="A2874" s="30" t="s">
        <v>2809</v>
      </c>
      <c r="B2874" s="17">
        <v>1</v>
      </c>
      <c r="C2874" s="17" t="s">
        <v>35</v>
      </c>
      <c r="D2874" s="17" t="s">
        <v>36</v>
      </c>
      <c r="E2874" s="17" t="s">
        <v>37</v>
      </c>
      <c r="F2874" s="31" t="str">
        <f>VLOOKUP(G2874,'Policy Type'!$A:$B,2,FALSE)</f>
        <v>Others</v>
      </c>
      <c r="G2874" s="17" t="s">
        <v>746</v>
      </c>
      <c r="H2874" s="32">
        <v>45337</v>
      </c>
      <c r="I2874" s="32">
        <v>45702</v>
      </c>
      <c r="J2874" s="34">
        <v>2046300</v>
      </c>
      <c r="K2874" s="34">
        <f t="shared" si="785"/>
        <v>368334</v>
      </c>
      <c r="L2874" s="34">
        <f t="shared" si="786"/>
        <v>2414634</v>
      </c>
      <c r="M2874" s="17">
        <f t="shared" si="788"/>
        <v>362195.1</v>
      </c>
      <c r="N2874" s="17" t="s">
        <v>39</v>
      </c>
      <c r="O2874" s="35" t="s">
        <v>53</v>
      </c>
      <c r="P2874" s="36" t="str">
        <f t="shared" si="787"/>
        <v>Old Client</v>
      </c>
      <c r="Q2874" s="39" t="str">
        <f t="shared" si="4"/>
        <v>No</v>
      </c>
      <c r="R2874" s="40" t="str">
        <f t="shared" si="5"/>
        <v/>
      </c>
    </row>
    <row r="2875" ht="14.25" customHeight="1" spans="1:18">
      <c r="A2875" s="30" t="s">
        <v>2810</v>
      </c>
      <c r="B2875" s="17">
        <v>1910</v>
      </c>
      <c r="C2875" s="17" t="s">
        <v>35</v>
      </c>
      <c r="D2875" s="17" t="s">
        <v>36</v>
      </c>
      <c r="E2875" s="17" t="s">
        <v>43</v>
      </c>
      <c r="F2875" s="31" t="str">
        <f>VLOOKUP(G2875,'Policy Type'!$A:$B,2,FALSE)</f>
        <v>P&amp;C</v>
      </c>
      <c r="G2875" s="17" t="s">
        <v>55</v>
      </c>
      <c r="H2875" s="32">
        <v>45332</v>
      </c>
      <c r="I2875" s="32">
        <v>45697</v>
      </c>
      <c r="J2875" s="34">
        <v>181400</v>
      </c>
      <c r="K2875" s="34">
        <f t="shared" si="785"/>
        <v>32652</v>
      </c>
      <c r="L2875" s="34">
        <f t="shared" si="786"/>
        <v>214052</v>
      </c>
      <c r="M2875" s="17">
        <f>L2875*0.2</f>
        <v>42810.4</v>
      </c>
      <c r="N2875" s="17" t="s">
        <v>52</v>
      </c>
      <c r="O2875" s="35" t="s">
        <v>40</v>
      </c>
      <c r="P2875" s="36" t="str">
        <f t="shared" si="787"/>
        <v>New Client</v>
      </c>
      <c r="Q2875" s="39" t="str">
        <f t="shared" si="4"/>
        <v>No</v>
      </c>
      <c r="R2875" s="40" t="str">
        <f t="shared" si="5"/>
        <v/>
      </c>
    </row>
    <row r="2876" ht="14.25" customHeight="1" spans="1:18">
      <c r="A2876" s="30" t="s">
        <v>2811</v>
      </c>
      <c r="B2876" s="17">
        <v>1873</v>
      </c>
      <c r="C2876" s="17" t="s">
        <v>46</v>
      </c>
      <c r="D2876" s="17" t="s">
        <v>88</v>
      </c>
      <c r="E2876" s="17" t="s">
        <v>91</v>
      </c>
      <c r="F2876" s="31" t="e">
        <f>VLOOKUP(G2876,'Policy Type'!$A:$B,2,FALSE)</f>
        <v>#N/A</v>
      </c>
      <c r="G2876" s="17" t="s">
        <v>2496</v>
      </c>
      <c r="H2876" s="32">
        <v>45330</v>
      </c>
      <c r="I2876" s="32">
        <v>45695</v>
      </c>
      <c r="J2876" s="34">
        <v>3540000</v>
      </c>
      <c r="K2876" s="34">
        <f t="shared" si="785"/>
        <v>637200</v>
      </c>
      <c r="L2876" s="34">
        <f t="shared" si="786"/>
        <v>4177200</v>
      </c>
      <c r="M2876" s="17">
        <f t="shared" ref="M2876:M2877" si="789">L2876*0.05</f>
        <v>208860</v>
      </c>
      <c r="N2876" s="17" t="s">
        <v>39</v>
      </c>
      <c r="O2876" s="35" t="s">
        <v>49</v>
      </c>
      <c r="P2876" s="36" t="str">
        <f t="shared" si="787"/>
        <v>Old Client</v>
      </c>
      <c r="Q2876" s="39" t="str">
        <f t="shared" si="4"/>
        <v>Yes</v>
      </c>
      <c r="R2876" s="40" t="e">
        <f t="shared" si="5"/>
        <v>#N/A</v>
      </c>
    </row>
    <row r="2877" ht="14.25" customHeight="1" spans="1:18">
      <c r="A2877" s="30" t="s">
        <v>2812</v>
      </c>
      <c r="B2877" s="17">
        <v>1911</v>
      </c>
      <c r="C2877" s="17" t="s">
        <v>46</v>
      </c>
      <c r="D2877" s="17" t="s">
        <v>76</v>
      </c>
      <c r="E2877" s="17" t="s">
        <v>132</v>
      </c>
      <c r="F2877" s="31" t="str">
        <f>VLOOKUP(G2877,'Policy Type'!$A:$B,2,FALSE)</f>
        <v>Others</v>
      </c>
      <c r="G2877" s="17" t="s">
        <v>791</v>
      </c>
      <c r="H2877" s="32">
        <v>45330</v>
      </c>
      <c r="I2877" s="32">
        <v>45695</v>
      </c>
      <c r="J2877" s="34">
        <v>295000</v>
      </c>
      <c r="K2877" s="34">
        <f t="shared" si="785"/>
        <v>53100</v>
      </c>
      <c r="L2877" s="34">
        <f t="shared" si="786"/>
        <v>348100</v>
      </c>
      <c r="M2877" s="17">
        <f t="shared" si="789"/>
        <v>17405</v>
      </c>
      <c r="N2877" s="17" t="s">
        <v>39</v>
      </c>
      <c r="O2877" s="35" t="s">
        <v>49</v>
      </c>
      <c r="P2877" s="36" t="str">
        <f t="shared" si="787"/>
        <v>New Client</v>
      </c>
      <c r="Q2877" s="39" t="str">
        <f t="shared" si="4"/>
        <v>No</v>
      </c>
      <c r="R2877" s="40" t="str">
        <f t="shared" si="5"/>
        <v/>
      </c>
    </row>
    <row r="2878" ht="14.25" customHeight="1" spans="1:18">
      <c r="A2878" s="30" t="s">
        <v>2813</v>
      </c>
      <c r="B2878" s="17">
        <v>1912</v>
      </c>
      <c r="C2878" s="17" t="s">
        <v>42</v>
      </c>
      <c r="D2878" s="17" t="s">
        <v>36</v>
      </c>
      <c r="E2878" s="17" t="s">
        <v>37</v>
      </c>
      <c r="F2878" s="31" t="str">
        <f>VLOOKUP(G2878,'Policy Type'!$A:$B,2,FALSE)</f>
        <v>Liability</v>
      </c>
      <c r="G2878" s="17" t="s">
        <v>38</v>
      </c>
      <c r="H2878" s="32">
        <v>45330</v>
      </c>
      <c r="I2878" s="32">
        <v>45358</v>
      </c>
      <c r="J2878" s="34">
        <v>81400</v>
      </c>
      <c r="K2878" s="34">
        <f t="shared" si="785"/>
        <v>14652</v>
      </c>
      <c r="L2878" s="34">
        <f t="shared" si="786"/>
        <v>96052</v>
      </c>
      <c r="M2878" s="17">
        <f>L2878*0.2</f>
        <v>19210.4</v>
      </c>
      <c r="N2878" s="17" t="s">
        <v>39</v>
      </c>
      <c r="O2878" s="35" t="s">
        <v>49</v>
      </c>
      <c r="P2878" s="36" t="str">
        <f t="shared" si="787"/>
        <v>New Client</v>
      </c>
      <c r="Q2878" s="39" t="str">
        <f t="shared" si="4"/>
        <v>Yes</v>
      </c>
      <c r="R2878" s="40" t="str">
        <f t="shared" si="5"/>
        <v/>
      </c>
    </row>
    <row r="2879" ht="14.25" customHeight="1" spans="1:18">
      <c r="A2879" s="30" t="s">
        <v>2814</v>
      </c>
      <c r="B2879" s="17">
        <v>1913</v>
      </c>
      <c r="C2879" s="17" t="s">
        <v>46</v>
      </c>
      <c r="D2879" s="17" t="s">
        <v>76</v>
      </c>
      <c r="E2879" s="17" t="s">
        <v>84</v>
      </c>
      <c r="F2879" s="31" t="str">
        <f>VLOOKUP(G2879,'Policy Type'!$A:$B,2,FALSE)</f>
        <v>Liability</v>
      </c>
      <c r="G2879" s="17" t="s">
        <v>58</v>
      </c>
      <c r="H2879" s="32">
        <v>45330</v>
      </c>
      <c r="I2879" s="32">
        <v>45695</v>
      </c>
      <c r="J2879" s="34">
        <v>743400</v>
      </c>
      <c r="K2879" s="34">
        <f t="shared" si="785"/>
        <v>133812</v>
      </c>
      <c r="L2879" s="34">
        <f t="shared" si="786"/>
        <v>877212</v>
      </c>
      <c r="M2879" s="17">
        <f>L2879*0.05</f>
        <v>43860.6</v>
      </c>
      <c r="N2879" s="17" t="s">
        <v>39</v>
      </c>
      <c r="O2879" s="35" t="s">
        <v>49</v>
      </c>
      <c r="P2879" s="36" t="str">
        <f t="shared" si="787"/>
        <v>New Client</v>
      </c>
      <c r="Q2879" s="39" t="str">
        <f t="shared" si="4"/>
        <v>Yes</v>
      </c>
      <c r="R2879" s="40" t="str">
        <f t="shared" si="5"/>
        <v/>
      </c>
    </row>
    <row r="2880" ht="14.25" customHeight="1" spans="1:18">
      <c r="A2880" s="30" t="s">
        <v>2815</v>
      </c>
      <c r="B2880" s="17">
        <v>1914</v>
      </c>
      <c r="C2880" s="17" t="s">
        <v>42</v>
      </c>
      <c r="D2880" s="17" t="s">
        <v>36</v>
      </c>
      <c r="E2880" s="17" t="s">
        <v>43</v>
      </c>
      <c r="F2880" s="31" t="str">
        <f>VLOOKUP(G2880,'Policy Type'!$A:$B,2,FALSE)</f>
        <v>Others</v>
      </c>
      <c r="G2880" s="17" t="s">
        <v>168</v>
      </c>
      <c r="H2880" s="32">
        <v>45331</v>
      </c>
      <c r="I2880" s="32">
        <v>45696</v>
      </c>
      <c r="J2880" s="34">
        <v>395800</v>
      </c>
      <c r="K2880" s="34">
        <f t="shared" si="785"/>
        <v>71244</v>
      </c>
      <c r="L2880" s="34">
        <f t="shared" si="786"/>
        <v>467044</v>
      </c>
      <c r="M2880" s="17">
        <f t="shared" ref="M2880:M2882" si="790">L2880*0.15</f>
        <v>70056.6</v>
      </c>
      <c r="N2880" s="17" t="s">
        <v>52</v>
      </c>
      <c r="O2880" s="35" t="s">
        <v>53</v>
      </c>
      <c r="P2880" s="36" t="str">
        <f t="shared" si="787"/>
        <v>New Client</v>
      </c>
      <c r="Q2880" s="39" t="str">
        <f t="shared" si="4"/>
        <v>No</v>
      </c>
      <c r="R2880" s="40" t="str">
        <f t="shared" si="5"/>
        <v/>
      </c>
    </row>
    <row r="2881" ht="14.25" customHeight="1" spans="1:18">
      <c r="A2881" s="30" t="s">
        <v>2816</v>
      </c>
      <c r="B2881" s="17">
        <v>1915</v>
      </c>
      <c r="C2881" s="17" t="s">
        <v>57</v>
      </c>
      <c r="D2881" s="17" t="s">
        <v>36</v>
      </c>
      <c r="E2881" s="17" t="s">
        <v>780</v>
      </c>
      <c r="F2881" s="31" t="str">
        <f>VLOOKUP(G2881,'Policy Type'!$A:$B,2,FALSE)</f>
        <v>Others</v>
      </c>
      <c r="G2881" s="17" t="s">
        <v>116</v>
      </c>
      <c r="H2881" s="32">
        <v>45330</v>
      </c>
      <c r="I2881" s="32">
        <v>45390</v>
      </c>
      <c r="J2881" s="34">
        <v>119400</v>
      </c>
      <c r="K2881" s="34">
        <f t="shared" si="785"/>
        <v>21492</v>
      </c>
      <c r="L2881" s="34">
        <f t="shared" si="786"/>
        <v>140892</v>
      </c>
      <c r="M2881" s="17">
        <f t="shared" si="790"/>
        <v>21133.8</v>
      </c>
      <c r="N2881" s="17" t="s">
        <v>39</v>
      </c>
      <c r="O2881" s="35" t="s">
        <v>49</v>
      </c>
      <c r="P2881" s="36" t="str">
        <f t="shared" si="787"/>
        <v>New Client</v>
      </c>
      <c r="Q2881" s="39" t="str">
        <f t="shared" si="4"/>
        <v>No</v>
      </c>
      <c r="R2881" s="40" t="str">
        <f t="shared" si="5"/>
        <v/>
      </c>
    </row>
    <row r="2882" ht="14.25" customHeight="1" spans="1:18">
      <c r="A2882" s="30" t="s">
        <v>2817</v>
      </c>
      <c r="B2882" s="17">
        <v>1916</v>
      </c>
      <c r="C2882" s="17" t="s">
        <v>42</v>
      </c>
      <c r="D2882" s="17" t="s">
        <v>36</v>
      </c>
      <c r="E2882" s="17" t="s">
        <v>60</v>
      </c>
      <c r="F2882" s="31" t="str">
        <f>VLOOKUP(G2882,'Policy Type'!$A:$B,2,FALSE)</f>
        <v>Others</v>
      </c>
      <c r="G2882" s="17" t="s">
        <v>212</v>
      </c>
      <c r="H2882" s="32">
        <v>45357</v>
      </c>
      <c r="I2882" s="32">
        <v>45721</v>
      </c>
      <c r="J2882" s="34">
        <v>6241700</v>
      </c>
      <c r="K2882" s="34">
        <f t="shared" si="785"/>
        <v>1123506</v>
      </c>
      <c r="L2882" s="34">
        <f t="shared" si="786"/>
        <v>7365206</v>
      </c>
      <c r="M2882" s="17">
        <f t="shared" si="790"/>
        <v>1104780.9</v>
      </c>
      <c r="N2882" s="17" t="s">
        <v>39</v>
      </c>
      <c r="O2882" s="35" t="s">
        <v>49</v>
      </c>
      <c r="P2882" s="36" t="str">
        <f t="shared" si="787"/>
        <v>New Client</v>
      </c>
      <c r="Q2882" s="39" t="str">
        <f t="shared" si="4"/>
        <v>No</v>
      </c>
      <c r="R2882" s="40" t="str">
        <f t="shared" si="5"/>
        <v/>
      </c>
    </row>
    <row r="2883" ht="14.25" customHeight="1" spans="1:18">
      <c r="A2883" s="30" t="s">
        <v>2818</v>
      </c>
      <c r="B2883" s="17">
        <v>1917</v>
      </c>
      <c r="C2883" s="17" t="s">
        <v>35</v>
      </c>
      <c r="D2883" s="17" t="s">
        <v>36</v>
      </c>
      <c r="E2883" s="17" t="s">
        <v>60</v>
      </c>
      <c r="F2883" s="31" t="str">
        <f>VLOOKUP(G2883,'Policy Type'!$A:$B,2,FALSE)</f>
        <v>P&amp;C</v>
      </c>
      <c r="G2883" s="17" t="s">
        <v>44</v>
      </c>
      <c r="H2883" s="32">
        <v>45356</v>
      </c>
      <c r="I2883" s="32">
        <v>45720</v>
      </c>
      <c r="J2883" s="34">
        <v>590000</v>
      </c>
      <c r="K2883" s="34">
        <f t="shared" si="785"/>
        <v>106200</v>
      </c>
      <c r="L2883" s="34">
        <f t="shared" si="786"/>
        <v>696200</v>
      </c>
      <c r="M2883" s="17">
        <f t="shared" ref="M2883:M2884" si="791">L2883*0.2</f>
        <v>139240</v>
      </c>
      <c r="N2883" s="17" t="s">
        <v>39</v>
      </c>
      <c r="O2883" s="35" t="s">
        <v>49</v>
      </c>
      <c r="P2883" s="36" t="str">
        <f t="shared" si="787"/>
        <v>New Client</v>
      </c>
      <c r="Q2883" s="39" t="str">
        <f t="shared" si="4"/>
        <v>No</v>
      </c>
      <c r="R2883" s="40" t="str">
        <f t="shared" si="5"/>
        <v/>
      </c>
    </row>
    <row r="2884" ht="14.25" customHeight="1" spans="1:18">
      <c r="A2884" s="30" t="s">
        <v>2819</v>
      </c>
      <c r="B2884" s="17">
        <v>1918</v>
      </c>
      <c r="C2884" s="17" t="s">
        <v>42</v>
      </c>
      <c r="D2884" s="17" t="s">
        <v>36</v>
      </c>
      <c r="E2884" s="17" t="s">
        <v>43</v>
      </c>
      <c r="F2884" s="31" t="str">
        <f>VLOOKUP(G2884,'Policy Type'!$A:$B,2,FALSE)</f>
        <v>P&amp;C</v>
      </c>
      <c r="G2884" s="17" t="s">
        <v>68</v>
      </c>
      <c r="H2884" s="32">
        <v>45342</v>
      </c>
      <c r="I2884" s="32">
        <v>45707</v>
      </c>
      <c r="J2884" s="34">
        <v>1117200</v>
      </c>
      <c r="K2884" s="34">
        <f t="shared" si="785"/>
        <v>201096</v>
      </c>
      <c r="L2884" s="34">
        <f t="shared" si="786"/>
        <v>1318296</v>
      </c>
      <c r="M2884" s="17">
        <f t="shared" si="791"/>
        <v>263659.2</v>
      </c>
      <c r="N2884" s="17" t="s">
        <v>52</v>
      </c>
      <c r="O2884" s="35" t="s">
        <v>53</v>
      </c>
      <c r="P2884" s="36" t="str">
        <f t="shared" si="787"/>
        <v>New Client</v>
      </c>
      <c r="Q2884" s="39" t="str">
        <f t="shared" si="4"/>
        <v>No</v>
      </c>
      <c r="R2884" s="40" t="str">
        <f t="shared" si="5"/>
        <v/>
      </c>
    </row>
    <row r="2885" ht="14.25" customHeight="1" spans="1:18">
      <c r="A2885" s="30"/>
      <c r="B2885" s="17"/>
      <c r="C2885" s="17"/>
      <c r="D2885" s="17"/>
      <c r="E2885" s="17"/>
      <c r="F2885" s="31"/>
      <c r="G2885" s="17"/>
      <c r="H2885" s="32"/>
      <c r="I2885" s="32"/>
      <c r="J2885" s="34"/>
      <c r="K2885" s="34"/>
      <c r="L2885" s="17"/>
      <c r="M2885" s="17"/>
      <c r="N2885" s="17" t="s">
        <v>39</v>
      </c>
      <c r="O2885" s="35" t="s">
        <v>277</v>
      </c>
      <c r="P2885" s="36"/>
      <c r="Q2885" s="39" t="str">
        <f t="shared" si="4"/>
        <v>No</v>
      </c>
      <c r="R2885" s="40" t="str">
        <f t="shared" si="5"/>
        <v/>
      </c>
    </row>
    <row r="2886" ht="14.25" customHeight="1" spans="1:18">
      <c r="A2886" s="30" t="s">
        <v>2820</v>
      </c>
      <c r="B2886" s="17">
        <v>1919</v>
      </c>
      <c r="C2886" s="17" t="s">
        <v>57</v>
      </c>
      <c r="D2886" s="17" t="s">
        <v>36</v>
      </c>
      <c r="E2886" s="17" t="s">
        <v>37</v>
      </c>
      <c r="F2886" s="31" t="str">
        <f>VLOOKUP(G2886,'Policy Type'!$A:$B,2,FALSE)</f>
        <v>Liability</v>
      </c>
      <c r="G2886" s="17" t="s">
        <v>38</v>
      </c>
      <c r="H2886" s="32">
        <v>45330</v>
      </c>
      <c r="I2886" s="32">
        <v>45695</v>
      </c>
      <c r="J2886" s="34">
        <v>275400</v>
      </c>
      <c r="K2886" s="34">
        <f t="shared" ref="K2886:K2888" si="792">J2886*0.18</f>
        <v>49572</v>
      </c>
      <c r="L2886" s="34">
        <f t="shared" ref="L2886:L2888" si="793">J2886+K2886</f>
        <v>324972</v>
      </c>
      <c r="M2886" s="17">
        <f t="shared" ref="M2886:M2888" si="794">L2886*0.2</f>
        <v>64994.4</v>
      </c>
      <c r="N2886" s="17" t="s">
        <v>39</v>
      </c>
      <c r="O2886" s="35" t="s">
        <v>49</v>
      </c>
      <c r="P2886" s="36" t="str">
        <f t="shared" ref="P2886:P2888" si="795">IF(COUNTIF(B:B,B2886)=1,"New Client","Old Client")</f>
        <v>New Client</v>
      </c>
      <c r="Q2886" s="39" t="str">
        <f t="shared" si="4"/>
        <v>Yes</v>
      </c>
      <c r="R2886" s="40" t="str">
        <f t="shared" si="5"/>
        <v/>
      </c>
    </row>
    <row r="2887" ht="14.25" customHeight="1" spans="1:18">
      <c r="A2887" s="30" t="s">
        <v>2821</v>
      </c>
      <c r="B2887" s="17">
        <v>63</v>
      </c>
      <c r="C2887" s="17" t="s">
        <v>35</v>
      </c>
      <c r="D2887" s="17" t="s">
        <v>36</v>
      </c>
      <c r="E2887" s="17" t="s">
        <v>780</v>
      </c>
      <c r="F2887" s="31" t="str">
        <f>VLOOKUP(G2887,'Policy Type'!$A:$B,2,FALSE)</f>
        <v>Liability</v>
      </c>
      <c r="G2887" s="17" t="s">
        <v>38</v>
      </c>
      <c r="H2887" s="32">
        <v>45330</v>
      </c>
      <c r="I2887" s="32">
        <v>45358</v>
      </c>
      <c r="J2887" s="34">
        <v>59300</v>
      </c>
      <c r="K2887" s="34">
        <f t="shared" si="792"/>
        <v>10674</v>
      </c>
      <c r="L2887" s="34">
        <f t="shared" si="793"/>
        <v>69974</v>
      </c>
      <c r="M2887" s="17">
        <f t="shared" si="794"/>
        <v>13994.8</v>
      </c>
      <c r="N2887" s="17" t="s">
        <v>39</v>
      </c>
      <c r="O2887" s="35" t="s">
        <v>49</v>
      </c>
      <c r="P2887" s="36" t="str">
        <f t="shared" si="795"/>
        <v>Old Client</v>
      </c>
      <c r="Q2887" s="39" t="str">
        <f t="shared" si="4"/>
        <v>Yes</v>
      </c>
      <c r="R2887" s="40" t="str">
        <f t="shared" si="5"/>
        <v/>
      </c>
    </row>
    <row r="2888" ht="14.25" customHeight="1" spans="1:18">
      <c r="A2888" s="30" t="s">
        <v>2822</v>
      </c>
      <c r="B2888" s="17">
        <v>1920</v>
      </c>
      <c r="C2888" s="17" t="s">
        <v>35</v>
      </c>
      <c r="D2888" s="17" t="s">
        <v>36</v>
      </c>
      <c r="E2888" s="17" t="s">
        <v>132</v>
      </c>
      <c r="F2888" s="31" t="str">
        <f>VLOOKUP(G2888,'Policy Type'!$A:$B,2,FALSE)</f>
        <v>P&amp;C</v>
      </c>
      <c r="G2888" s="17" t="s">
        <v>68</v>
      </c>
      <c r="H2888" s="32">
        <v>45331</v>
      </c>
      <c r="I2888" s="32">
        <v>45696</v>
      </c>
      <c r="J2888" s="34">
        <v>9436600</v>
      </c>
      <c r="K2888" s="34">
        <f t="shared" si="792"/>
        <v>1698588</v>
      </c>
      <c r="L2888" s="34">
        <f t="shared" si="793"/>
        <v>11135188</v>
      </c>
      <c r="M2888" s="17">
        <f t="shared" si="794"/>
        <v>2227037.6</v>
      </c>
      <c r="N2888" s="17" t="s">
        <v>39</v>
      </c>
      <c r="O2888" s="35" t="s">
        <v>53</v>
      </c>
      <c r="P2888" s="36" t="str">
        <f t="shared" si="795"/>
        <v>New Client</v>
      </c>
      <c r="Q2888" s="39" t="str">
        <f t="shared" si="4"/>
        <v>No</v>
      </c>
      <c r="R2888" s="40" t="str">
        <f t="shared" si="5"/>
        <v/>
      </c>
    </row>
    <row r="2889" ht="14.25" customHeight="1" spans="1:18">
      <c r="A2889" s="30"/>
      <c r="B2889" s="17"/>
      <c r="C2889" s="17"/>
      <c r="D2889" s="17"/>
      <c r="E2889" s="17"/>
      <c r="F2889" s="31"/>
      <c r="G2889" s="17"/>
      <c r="H2889" s="32"/>
      <c r="I2889" s="32"/>
      <c r="J2889" s="34"/>
      <c r="K2889" s="34"/>
      <c r="L2889" s="17"/>
      <c r="M2889" s="17"/>
      <c r="N2889" s="17" t="s">
        <v>39</v>
      </c>
      <c r="O2889" s="35" t="s">
        <v>277</v>
      </c>
      <c r="P2889" s="36"/>
      <c r="Q2889" s="39" t="str">
        <f t="shared" si="4"/>
        <v>No</v>
      </c>
      <c r="R2889" s="40" t="str">
        <f t="shared" si="5"/>
        <v/>
      </c>
    </row>
    <row r="2890" ht="14.25" customHeight="1" spans="1:18">
      <c r="A2890" s="30"/>
      <c r="B2890" s="17"/>
      <c r="C2890" s="17"/>
      <c r="D2890" s="17"/>
      <c r="E2890" s="17"/>
      <c r="F2890" s="31"/>
      <c r="G2890" s="17"/>
      <c r="H2890" s="32"/>
      <c r="I2890" s="32"/>
      <c r="J2890" s="34"/>
      <c r="K2890" s="34"/>
      <c r="L2890" s="17"/>
      <c r="M2890" s="17"/>
      <c r="N2890" s="17" t="s">
        <v>39</v>
      </c>
      <c r="O2890" s="35" t="s">
        <v>277</v>
      </c>
      <c r="P2890" s="36"/>
      <c r="Q2890" s="39" t="str">
        <f t="shared" si="4"/>
        <v>No</v>
      </c>
      <c r="R2890" s="40" t="str">
        <f t="shared" si="5"/>
        <v/>
      </c>
    </row>
    <row r="2891" ht="14.25" customHeight="1" spans="1:18">
      <c r="A2891" s="30"/>
      <c r="B2891" s="17"/>
      <c r="C2891" s="17"/>
      <c r="D2891" s="17"/>
      <c r="E2891" s="17"/>
      <c r="F2891" s="31"/>
      <c r="G2891" s="17"/>
      <c r="H2891" s="32"/>
      <c r="I2891" s="32"/>
      <c r="J2891" s="34"/>
      <c r="K2891" s="34"/>
      <c r="L2891" s="17"/>
      <c r="M2891" s="17"/>
      <c r="N2891" s="17" t="s">
        <v>39</v>
      </c>
      <c r="O2891" s="35" t="s">
        <v>277</v>
      </c>
      <c r="P2891" s="36"/>
      <c r="Q2891" s="39" t="str">
        <f t="shared" si="4"/>
        <v>No</v>
      </c>
      <c r="R2891" s="40" t="str">
        <f t="shared" si="5"/>
        <v/>
      </c>
    </row>
    <row r="2892" ht="14.25" customHeight="1" spans="1:18">
      <c r="A2892" s="30" t="s">
        <v>2823</v>
      </c>
      <c r="B2892" s="17">
        <v>70</v>
      </c>
      <c r="C2892" s="17" t="s">
        <v>42</v>
      </c>
      <c r="D2892" s="17" t="s">
        <v>36</v>
      </c>
      <c r="E2892" s="17" t="s">
        <v>37</v>
      </c>
      <c r="F2892" s="31" t="str">
        <f>VLOOKUP(G2892,'Policy Type'!$A:$B,2,FALSE)</f>
        <v>P&amp;C</v>
      </c>
      <c r="G2892" s="17" t="s">
        <v>68</v>
      </c>
      <c r="H2892" s="32">
        <v>45350</v>
      </c>
      <c r="I2892" s="32">
        <v>45715</v>
      </c>
      <c r="J2892" s="34">
        <v>2013000</v>
      </c>
      <c r="K2892" s="34">
        <f t="shared" ref="K2892:K2924" si="796">J2892*0.18</f>
        <v>362340</v>
      </c>
      <c r="L2892" s="34">
        <f t="shared" ref="L2892:L2924" si="797">J2892+K2892</f>
        <v>2375340</v>
      </c>
      <c r="M2892" s="17">
        <f>L2892*0.2</f>
        <v>475068</v>
      </c>
      <c r="N2892" s="17" t="s">
        <v>52</v>
      </c>
      <c r="O2892" s="35" t="s">
        <v>53</v>
      </c>
      <c r="P2892" s="36" t="str">
        <f t="shared" ref="P2892:P2899" si="798">IF(COUNTIF(B:B,B2892)=1,"New Client","Old Client")</f>
        <v>Old Client</v>
      </c>
      <c r="Q2892" s="39" t="str">
        <f t="shared" si="4"/>
        <v>Yes</v>
      </c>
      <c r="R2892" s="40" t="str">
        <f t="shared" si="5"/>
        <v>Cross-Sold</v>
      </c>
    </row>
    <row r="2893" ht="14.25" customHeight="1" spans="1:18">
      <c r="A2893" s="30" t="s">
        <v>2824</v>
      </c>
      <c r="B2893" s="17">
        <v>430</v>
      </c>
      <c r="C2893" s="17" t="s">
        <v>46</v>
      </c>
      <c r="D2893" s="17" t="s">
        <v>66</v>
      </c>
      <c r="E2893" s="17" t="s">
        <v>43</v>
      </c>
      <c r="F2893" s="31" t="str">
        <f>VLOOKUP(G2893,'Policy Type'!$A:$B,2,FALSE)</f>
        <v>P&amp;C</v>
      </c>
      <c r="G2893" s="17" t="s">
        <v>55</v>
      </c>
      <c r="H2893" s="32">
        <v>45340</v>
      </c>
      <c r="I2893" s="32">
        <v>45705</v>
      </c>
      <c r="J2893" s="34">
        <v>144800</v>
      </c>
      <c r="K2893" s="34">
        <f t="shared" si="796"/>
        <v>26064</v>
      </c>
      <c r="L2893" s="34">
        <f t="shared" si="797"/>
        <v>170864</v>
      </c>
      <c r="M2893" s="17">
        <f>L2893*0.05</f>
        <v>8543.2</v>
      </c>
      <c r="N2893" s="17" t="s">
        <v>52</v>
      </c>
      <c r="O2893" s="35" t="s">
        <v>53</v>
      </c>
      <c r="P2893" s="36" t="str">
        <f t="shared" si="798"/>
        <v>Old Client</v>
      </c>
      <c r="Q2893" s="39" t="str">
        <f t="shared" si="4"/>
        <v>Yes</v>
      </c>
      <c r="R2893" s="40" t="str">
        <f t="shared" si="5"/>
        <v>Cross-Sold</v>
      </c>
    </row>
    <row r="2894" ht="14.25" customHeight="1" spans="1:18">
      <c r="A2894" s="30" t="s">
        <v>2825</v>
      </c>
      <c r="B2894" s="17">
        <v>1922</v>
      </c>
      <c r="C2894" s="17" t="s">
        <v>42</v>
      </c>
      <c r="D2894" s="17" t="s">
        <v>36</v>
      </c>
      <c r="E2894" s="17" t="s">
        <v>37</v>
      </c>
      <c r="F2894" s="31" t="str">
        <f>VLOOKUP(G2894,'Policy Type'!$A:$B,2,FALSE)</f>
        <v>Others</v>
      </c>
      <c r="G2894" s="17" t="s">
        <v>746</v>
      </c>
      <c r="H2894" s="32">
        <v>45335</v>
      </c>
      <c r="I2894" s="32">
        <v>45700</v>
      </c>
      <c r="J2894" s="34">
        <v>2532300</v>
      </c>
      <c r="K2894" s="34">
        <f t="shared" si="796"/>
        <v>455814</v>
      </c>
      <c r="L2894" s="34">
        <f t="shared" si="797"/>
        <v>2988114</v>
      </c>
      <c r="M2894" s="17">
        <f>L2894*0.15</f>
        <v>448217.1</v>
      </c>
      <c r="N2894" s="17" t="s">
        <v>52</v>
      </c>
      <c r="O2894" s="35" t="s">
        <v>53</v>
      </c>
      <c r="P2894" s="36" t="str">
        <f t="shared" si="798"/>
        <v>New Client</v>
      </c>
      <c r="Q2894" s="39" t="str">
        <f t="shared" si="4"/>
        <v>No</v>
      </c>
      <c r="R2894" s="40" t="str">
        <f t="shared" si="5"/>
        <v/>
      </c>
    </row>
    <row r="2895" ht="14.25" customHeight="1" spans="1:18">
      <c r="A2895" s="30" t="s">
        <v>2826</v>
      </c>
      <c r="B2895" s="17">
        <v>1923</v>
      </c>
      <c r="C2895" s="17" t="s">
        <v>46</v>
      </c>
      <c r="D2895" s="17" t="s">
        <v>66</v>
      </c>
      <c r="E2895" s="17" t="s">
        <v>37</v>
      </c>
      <c r="F2895" s="31" t="str">
        <f>VLOOKUP(G2895,'Policy Type'!$A:$B,2,FALSE)</f>
        <v>Others</v>
      </c>
      <c r="G2895" s="17" t="s">
        <v>746</v>
      </c>
      <c r="H2895" s="32">
        <v>45334</v>
      </c>
      <c r="I2895" s="32">
        <v>45699</v>
      </c>
      <c r="J2895" s="34">
        <v>784900</v>
      </c>
      <c r="K2895" s="34">
        <f t="shared" si="796"/>
        <v>141282</v>
      </c>
      <c r="L2895" s="34">
        <f t="shared" si="797"/>
        <v>926182</v>
      </c>
      <c r="M2895" s="17">
        <f t="shared" ref="M2895:M2896" si="799">L2895*0.05</f>
        <v>46309.1</v>
      </c>
      <c r="N2895" s="17" t="s">
        <v>52</v>
      </c>
      <c r="O2895" s="35" t="s">
        <v>53</v>
      </c>
      <c r="P2895" s="36" t="str">
        <f t="shared" si="798"/>
        <v>New Client</v>
      </c>
      <c r="Q2895" s="39" t="str">
        <f t="shared" si="4"/>
        <v>No</v>
      </c>
      <c r="R2895" s="40" t="str">
        <f t="shared" si="5"/>
        <v/>
      </c>
    </row>
    <row r="2896" ht="14.25" customHeight="1" spans="1:18">
      <c r="A2896" s="30" t="s">
        <v>2827</v>
      </c>
      <c r="B2896" s="17">
        <v>1924</v>
      </c>
      <c r="C2896" s="17" t="s">
        <v>46</v>
      </c>
      <c r="D2896" s="17" t="s">
        <v>66</v>
      </c>
      <c r="E2896" s="17" t="s">
        <v>37</v>
      </c>
      <c r="F2896" s="31" t="str">
        <f>VLOOKUP(G2896,'Policy Type'!$A:$B,2,FALSE)</f>
        <v>Liability</v>
      </c>
      <c r="G2896" s="17" t="s">
        <v>38</v>
      </c>
      <c r="H2896" s="32">
        <v>45331</v>
      </c>
      <c r="I2896" s="32">
        <v>45696</v>
      </c>
      <c r="J2896" s="34">
        <v>91000</v>
      </c>
      <c r="K2896" s="34">
        <f t="shared" si="796"/>
        <v>16380</v>
      </c>
      <c r="L2896" s="34">
        <f t="shared" si="797"/>
        <v>107380</v>
      </c>
      <c r="M2896" s="17">
        <f t="shared" si="799"/>
        <v>5369</v>
      </c>
      <c r="N2896" s="17" t="s">
        <v>39</v>
      </c>
      <c r="O2896" s="35" t="s">
        <v>49</v>
      </c>
      <c r="P2896" s="36" t="str">
        <f t="shared" si="798"/>
        <v>New Client</v>
      </c>
      <c r="Q2896" s="39" t="str">
        <f t="shared" si="4"/>
        <v>Yes</v>
      </c>
      <c r="R2896" s="40" t="str">
        <f t="shared" si="5"/>
        <v/>
      </c>
    </row>
    <row r="2897" ht="14.25" customHeight="1" spans="1:18">
      <c r="A2897" s="30" t="s">
        <v>2828</v>
      </c>
      <c r="B2897" s="17">
        <v>761</v>
      </c>
      <c r="C2897" s="17" t="s">
        <v>57</v>
      </c>
      <c r="D2897" s="17" t="s">
        <v>36</v>
      </c>
      <c r="E2897" s="17" t="s">
        <v>84</v>
      </c>
      <c r="F2897" s="31" t="str">
        <f>VLOOKUP(G2897,'Policy Type'!$A:$B,2,FALSE)</f>
        <v>Liability</v>
      </c>
      <c r="G2897" s="17" t="s">
        <v>58</v>
      </c>
      <c r="H2897" s="32">
        <v>45331</v>
      </c>
      <c r="I2897" s="32">
        <v>45696</v>
      </c>
      <c r="J2897" s="34">
        <v>767000</v>
      </c>
      <c r="K2897" s="34">
        <f t="shared" si="796"/>
        <v>138060</v>
      </c>
      <c r="L2897" s="34">
        <f t="shared" si="797"/>
        <v>905060</v>
      </c>
      <c r="M2897" s="17">
        <f t="shared" ref="M2897:M2898" si="800">L2897*0.2</f>
        <v>181012</v>
      </c>
      <c r="N2897" s="17" t="s">
        <v>39</v>
      </c>
      <c r="O2897" s="35" t="s">
        <v>49</v>
      </c>
      <c r="P2897" s="36" t="str">
        <f t="shared" si="798"/>
        <v>Old Client</v>
      </c>
      <c r="Q2897" s="39" t="str">
        <f t="shared" si="4"/>
        <v>Yes</v>
      </c>
      <c r="R2897" s="40" t="str">
        <f t="shared" si="5"/>
        <v/>
      </c>
    </row>
    <row r="2898" ht="14.25" customHeight="1" spans="1:18">
      <c r="A2898" s="30" t="s">
        <v>2829</v>
      </c>
      <c r="B2898" s="17">
        <v>1925</v>
      </c>
      <c r="C2898" s="17" t="s">
        <v>42</v>
      </c>
      <c r="D2898" s="17" t="s">
        <v>36</v>
      </c>
      <c r="E2898" s="17" t="s">
        <v>37</v>
      </c>
      <c r="F2898" s="31" t="str">
        <f>VLOOKUP(G2898,'Policy Type'!$A:$B,2,FALSE)</f>
        <v>Liability</v>
      </c>
      <c r="G2898" s="17" t="s">
        <v>38</v>
      </c>
      <c r="H2898" s="32">
        <v>45339</v>
      </c>
      <c r="I2898" s="32">
        <v>45367</v>
      </c>
      <c r="J2898" s="34">
        <v>49500</v>
      </c>
      <c r="K2898" s="34">
        <f t="shared" si="796"/>
        <v>8910</v>
      </c>
      <c r="L2898" s="34">
        <f t="shared" si="797"/>
        <v>58410</v>
      </c>
      <c r="M2898" s="17">
        <f t="shared" si="800"/>
        <v>11682</v>
      </c>
      <c r="N2898" s="17" t="s">
        <v>39</v>
      </c>
      <c r="O2898" s="35" t="s">
        <v>49</v>
      </c>
      <c r="P2898" s="36" t="str">
        <f t="shared" si="798"/>
        <v>New Client</v>
      </c>
      <c r="Q2898" s="39" t="str">
        <f t="shared" si="4"/>
        <v>Yes</v>
      </c>
      <c r="R2898" s="40" t="str">
        <f t="shared" si="5"/>
        <v/>
      </c>
    </row>
    <row r="2899" ht="14.25" customHeight="1" spans="1:18">
      <c r="A2899" s="30" t="s">
        <v>2830</v>
      </c>
      <c r="B2899" s="17">
        <v>1926</v>
      </c>
      <c r="C2899" s="17" t="s">
        <v>42</v>
      </c>
      <c r="D2899" s="17" t="s">
        <v>36</v>
      </c>
      <c r="E2899" s="17" t="s">
        <v>103</v>
      </c>
      <c r="F2899" s="31" t="str">
        <f>VLOOKUP(G2899,'Policy Type'!$A:$B,2,FALSE)</f>
        <v>Others</v>
      </c>
      <c r="G2899" s="17" t="s">
        <v>212</v>
      </c>
      <c r="H2899" s="32">
        <v>45331</v>
      </c>
      <c r="I2899" s="32">
        <v>45696</v>
      </c>
      <c r="J2899" s="34">
        <v>260000</v>
      </c>
      <c r="K2899" s="34">
        <f t="shared" si="796"/>
        <v>46800</v>
      </c>
      <c r="L2899" s="34">
        <f t="shared" si="797"/>
        <v>306800</v>
      </c>
      <c r="M2899" s="17">
        <f>L2899*0.15</f>
        <v>46020</v>
      </c>
      <c r="N2899" s="17" t="s">
        <v>39</v>
      </c>
      <c r="O2899" s="35" t="s">
        <v>49</v>
      </c>
      <c r="P2899" s="36" t="str">
        <f t="shared" si="798"/>
        <v>Old Client</v>
      </c>
      <c r="Q2899" s="39" t="str">
        <f t="shared" si="4"/>
        <v>Yes</v>
      </c>
      <c r="R2899" s="40" t="str">
        <f t="shared" si="5"/>
        <v>Cross-Sold</v>
      </c>
    </row>
    <row r="2900" ht="14.25" customHeight="1" spans="1:18">
      <c r="A2900" s="30" t="s">
        <v>2831</v>
      </c>
      <c r="B2900" s="17">
        <v>1927</v>
      </c>
      <c r="C2900" s="17" t="s">
        <v>42</v>
      </c>
      <c r="D2900" s="17" t="s">
        <v>36</v>
      </c>
      <c r="E2900" s="17" t="s">
        <v>84</v>
      </c>
      <c r="F2900" s="31" t="e">
        <f>VLOOKUP(G2900,'Policy Type'!$A:$B,2,FALSE)</f>
        <v>#N/A</v>
      </c>
      <c r="G2900" s="17" t="s">
        <v>2496</v>
      </c>
      <c r="H2900" s="32">
        <v>45334</v>
      </c>
      <c r="I2900" s="32">
        <v>45699</v>
      </c>
      <c r="J2900" s="34">
        <v>3363000</v>
      </c>
      <c r="K2900" s="34">
        <f t="shared" si="796"/>
        <v>605340</v>
      </c>
      <c r="L2900" s="34">
        <f t="shared" si="797"/>
        <v>3968340</v>
      </c>
      <c r="M2900" s="17"/>
      <c r="N2900" s="17" t="s">
        <v>39</v>
      </c>
      <c r="O2900" s="35" t="s">
        <v>53</v>
      </c>
      <c r="P2900" s="36"/>
      <c r="Q2900" s="39" t="str">
        <f t="shared" si="4"/>
        <v>Yes</v>
      </c>
      <c r="R2900" s="40" t="e">
        <f t="shared" si="5"/>
        <v>#N/A</v>
      </c>
    </row>
    <row r="2901" ht="14.25" customHeight="1" spans="1:18">
      <c r="A2901" s="30" t="s">
        <v>2832</v>
      </c>
      <c r="B2901" s="17">
        <v>1928</v>
      </c>
      <c r="C2901" s="17" t="s">
        <v>35</v>
      </c>
      <c r="D2901" s="17" t="s">
        <v>36</v>
      </c>
      <c r="E2901" s="17" t="s">
        <v>37</v>
      </c>
      <c r="F2901" s="31" t="str">
        <f>VLOOKUP(G2901,'Policy Type'!$A:$B,2,FALSE)</f>
        <v>P&amp;C</v>
      </c>
      <c r="G2901" s="17" t="s">
        <v>68</v>
      </c>
      <c r="H2901" s="32">
        <v>45334</v>
      </c>
      <c r="I2901" s="32">
        <v>45699</v>
      </c>
      <c r="J2901" s="34">
        <v>835204</v>
      </c>
      <c r="K2901" s="34">
        <f t="shared" si="796"/>
        <v>150336.72</v>
      </c>
      <c r="L2901" s="34">
        <f t="shared" si="797"/>
        <v>985540.72</v>
      </c>
      <c r="M2901" s="17">
        <f>L2901*0.2</f>
        <v>197108.144</v>
      </c>
      <c r="N2901" s="17" t="s">
        <v>52</v>
      </c>
      <c r="O2901" s="35" t="s">
        <v>53</v>
      </c>
      <c r="P2901" s="36" t="str">
        <f t="shared" ref="P2901:P2919" si="801">IF(COUNTIF(B:B,B2901)=1,"New Client","Old Client")</f>
        <v>New Client</v>
      </c>
      <c r="Q2901" s="39" t="str">
        <f t="shared" si="4"/>
        <v>No</v>
      </c>
      <c r="R2901" s="40" t="str">
        <f t="shared" si="5"/>
        <v/>
      </c>
    </row>
    <row r="2902" ht="14.25" customHeight="1" spans="1:18">
      <c r="A2902" s="30" t="s">
        <v>2833</v>
      </c>
      <c r="B2902" s="17">
        <v>1929</v>
      </c>
      <c r="C2902" s="17" t="s">
        <v>46</v>
      </c>
      <c r="D2902" s="17" t="s">
        <v>88</v>
      </c>
      <c r="E2902" s="17" t="s">
        <v>91</v>
      </c>
      <c r="F2902" s="31" t="str">
        <f>VLOOKUP(G2902,'Policy Type'!$A:$B,2,FALSE)</f>
        <v>Others</v>
      </c>
      <c r="G2902" s="17" t="s">
        <v>212</v>
      </c>
      <c r="H2902" s="32">
        <v>45331</v>
      </c>
      <c r="I2902" s="32">
        <v>45696</v>
      </c>
      <c r="J2902" s="34">
        <v>3213100</v>
      </c>
      <c r="K2902" s="34">
        <f t="shared" si="796"/>
        <v>578358</v>
      </c>
      <c r="L2902" s="34">
        <f t="shared" si="797"/>
        <v>3791458</v>
      </c>
      <c r="M2902" s="17">
        <f t="shared" ref="M2902:M2903" si="802">L2902*0.05</f>
        <v>189572.9</v>
      </c>
      <c r="N2902" s="17" t="s">
        <v>39</v>
      </c>
      <c r="O2902" s="35" t="s">
        <v>49</v>
      </c>
      <c r="P2902" s="36" t="str">
        <f t="shared" si="801"/>
        <v>New Client</v>
      </c>
      <c r="Q2902" s="39" t="str">
        <f t="shared" si="4"/>
        <v>No</v>
      </c>
      <c r="R2902" s="40" t="str">
        <f t="shared" si="5"/>
        <v/>
      </c>
    </row>
    <row r="2903" ht="14.25" customHeight="1" spans="1:18">
      <c r="A2903" s="30" t="s">
        <v>2834</v>
      </c>
      <c r="B2903" s="17">
        <v>1072</v>
      </c>
      <c r="C2903" s="17" t="s">
        <v>46</v>
      </c>
      <c r="D2903" s="17" t="s">
        <v>47</v>
      </c>
      <c r="E2903" s="17" t="s">
        <v>780</v>
      </c>
      <c r="F2903" s="31" t="str">
        <f>VLOOKUP(G2903,'Policy Type'!$A:$B,2,FALSE)</f>
        <v>Liability</v>
      </c>
      <c r="G2903" s="17" t="s">
        <v>38</v>
      </c>
      <c r="H2903" s="32">
        <v>45331</v>
      </c>
      <c r="I2903" s="32">
        <v>45420</v>
      </c>
      <c r="J2903" s="34">
        <v>276400</v>
      </c>
      <c r="K2903" s="34">
        <f t="shared" si="796"/>
        <v>49752</v>
      </c>
      <c r="L2903" s="34">
        <f t="shared" si="797"/>
        <v>326152</v>
      </c>
      <c r="M2903" s="17">
        <f t="shared" si="802"/>
        <v>16307.6</v>
      </c>
      <c r="N2903" s="17" t="s">
        <v>52</v>
      </c>
      <c r="O2903" s="35" t="s">
        <v>49</v>
      </c>
      <c r="P2903" s="36" t="str">
        <f t="shared" si="801"/>
        <v>Old Client</v>
      </c>
      <c r="Q2903" s="39" t="str">
        <f t="shared" si="4"/>
        <v>Yes</v>
      </c>
      <c r="R2903" s="40" t="str">
        <f t="shared" si="5"/>
        <v/>
      </c>
    </row>
    <row r="2904" ht="14.25" customHeight="1" spans="1:18">
      <c r="A2904" s="30" t="s">
        <v>2835</v>
      </c>
      <c r="B2904" s="17">
        <v>1930</v>
      </c>
      <c r="C2904" s="17" t="s">
        <v>35</v>
      </c>
      <c r="D2904" s="17" t="s">
        <v>36</v>
      </c>
      <c r="E2904" s="17" t="s">
        <v>780</v>
      </c>
      <c r="F2904" s="31" t="str">
        <f>VLOOKUP(G2904,'Policy Type'!$A:$B,2,FALSE)</f>
        <v>Liability</v>
      </c>
      <c r="G2904" s="17" t="s">
        <v>38</v>
      </c>
      <c r="H2904" s="32">
        <v>45331</v>
      </c>
      <c r="I2904" s="32">
        <v>45359</v>
      </c>
      <c r="J2904" s="34">
        <v>59500</v>
      </c>
      <c r="K2904" s="34">
        <f t="shared" si="796"/>
        <v>10710</v>
      </c>
      <c r="L2904" s="34">
        <f t="shared" si="797"/>
        <v>70210</v>
      </c>
      <c r="M2904" s="17">
        <f t="shared" ref="M2904:M2905" si="803">L2904*0.2</f>
        <v>14042</v>
      </c>
      <c r="N2904" s="17" t="s">
        <v>39</v>
      </c>
      <c r="O2904" s="35" t="s">
        <v>49</v>
      </c>
      <c r="P2904" s="36" t="str">
        <f t="shared" si="801"/>
        <v>New Client</v>
      </c>
      <c r="Q2904" s="39" t="str">
        <f t="shared" si="4"/>
        <v>Yes</v>
      </c>
      <c r="R2904" s="40" t="str">
        <f t="shared" si="5"/>
        <v/>
      </c>
    </row>
    <row r="2905" ht="14.25" customHeight="1" spans="1:18">
      <c r="A2905" s="30" t="s">
        <v>2836</v>
      </c>
      <c r="B2905" s="17">
        <v>1931</v>
      </c>
      <c r="C2905" s="17" t="s">
        <v>35</v>
      </c>
      <c r="D2905" s="17" t="s">
        <v>36</v>
      </c>
      <c r="E2905" s="17" t="s">
        <v>37</v>
      </c>
      <c r="F2905" s="31" t="str">
        <f>VLOOKUP(G2905,'Policy Type'!$A:$B,2,FALSE)</f>
        <v>Liability</v>
      </c>
      <c r="G2905" s="17" t="s">
        <v>38</v>
      </c>
      <c r="H2905" s="32">
        <v>45331</v>
      </c>
      <c r="I2905" s="32">
        <v>45696</v>
      </c>
      <c r="J2905" s="34">
        <v>461400</v>
      </c>
      <c r="K2905" s="34">
        <f t="shared" si="796"/>
        <v>83052</v>
      </c>
      <c r="L2905" s="34">
        <f t="shared" si="797"/>
        <v>544452</v>
      </c>
      <c r="M2905" s="17">
        <f t="shared" si="803"/>
        <v>108890.4</v>
      </c>
      <c r="N2905" s="17" t="s">
        <v>39</v>
      </c>
      <c r="O2905" s="35" t="s">
        <v>49</v>
      </c>
      <c r="P2905" s="36" t="str">
        <f t="shared" si="801"/>
        <v>New Client</v>
      </c>
      <c r="Q2905" s="39" t="str">
        <f t="shared" si="4"/>
        <v>Yes</v>
      </c>
      <c r="R2905" s="40" t="str">
        <f t="shared" si="5"/>
        <v/>
      </c>
    </row>
    <row r="2906" ht="14.25" customHeight="1" spans="1:18">
      <c r="A2906" s="30" t="s">
        <v>2837</v>
      </c>
      <c r="B2906" s="17">
        <v>1932</v>
      </c>
      <c r="C2906" s="17" t="s">
        <v>46</v>
      </c>
      <c r="D2906" s="17" t="s">
        <v>47</v>
      </c>
      <c r="E2906" s="17" t="s">
        <v>37</v>
      </c>
      <c r="F2906" s="31" t="str">
        <f>VLOOKUP(G2906,'Policy Type'!$A:$B,2,FALSE)</f>
        <v>Liability</v>
      </c>
      <c r="G2906" s="17" t="s">
        <v>38</v>
      </c>
      <c r="H2906" s="32">
        <v>45328</v>
      </c>
      <c r="I2906" s="32">
        <v>45693</v>
      </c>
      <c r="J2906" s="34">
        <v>46700</v>
      </c>
      <c r="K2906" s="34">
        <f t="shared" si="796"/>
        <v>8406</v>
      </c>
      <c r="L2906" s="34">
        <f t="shared" si="797"/>
        <v>55106</v>
      </c>
      <c r="M2906" s="17">
        <f>L2906*0.05</f>
        <v>2755.3</v>
      </c>
      <c r="N2906" s="17" t="s">
        <v>39</v>
      </c>
      <c r="O2906" s="35" t="s">
        <v>49</v>
      </c>
      <c r="P2906" s="36" t="str">
        <f t="shared" si="801"/>
        <v>New Client</v>
      </c>
      <c r="Q2906" s="39" t="str">
        <f t="shared" si="4"/>
        <v>Yes</v>
      </c>
      <c r="R2906" s="40" t="str">
        <f t="shared" si="5"/>
        <v/>
      </c>
    </row>
    <row r="2907" ht="14.25" customHeight="1" spans="1:18">
      <c r="A2907" s="30" t="s">
        <v>2838</v>
      </c>
      <c r="B2907" s="17">
        <v>1933</v>
      </c>
      <c r="C2907" s="17" t="s">
        <v>42</v>
      </c>
      <c r="D2907" s="17" t="s">
        <v>36</v>
      </c>
      <c r="E2907" s="17" t="s">
        <v>1632</v>
      </c>
      <c r="F2907" s="31" t="str">
        <f>VLOOKUP(G2907,'Policy Type'!$A:$B,2,FALSE)</f>
        <v>Liability</v>
      </c>
      <c r="G2907" s="17" t="s">
        <v>536</v>
      </c>
      <c r="H2907" s="32">
        <v>45332</v>
      </c>
      <c r="I2907" s="32">
        <v>46053</v>
      </c>
      <c r="J2907" s="34">
        <v>2580000</v>
      </c>
      <c r="K2907" s="34">
        <f t="shared" si="796"/>
        <v>464400</v>
      </c>
      <c r="L2907" s="34">
        <f t="shared" si="797"/>
        <v>3044400</v>
      </c>
      <c r="M2907" s="17">
        <f>L2907*0.2</f>
        <v>608880</v>
      </c>
      <c r="N2907" s="17" t="s">
        <v>39</v>
      </c>
      <c r="O2907" s="35" t="s">
        <v>49</v>
      </c>
      <c r="P2907" s="36" t="str">
        <f t="shared" si="801"/>
        <v>New Client</v>
      </c>
      <c r="Q2907" s="39" t="str">
        <f t="shared" si="4"/>
        <v>Yes</v>
      </c>
      <c r="R2907" s="40" t="str">
        <f t="shared" si="5"/>
        <v/>
      </c>
    </row>
    <row r="2908" ht="14.25" customHeight="1" spans="1:18">
      <c r="A2908" s="30" t="s">
        <v>2839</v>
      </c>
      <c r="B2908" s="17">
        <v>1880</v>
      </c>
      <c r="C2908" s="17" t="s">
        <v>46</v>
      </c>
      <c r="D2908" s="17" t="s">
        <v>47</v>
      </c>
      <c r="E2908" s="17" t="s">
        <v>84</v>
      </c>
      <c r="F2908" s="31" t="str">
        <f>VLOOKUP(G2908,'Policy Type'!$A:$B,2,FALSE)</f>
        <v>Liability</v>
      </c>
      <c r="G2908" s="17" t="s">
        <v>101</v>
      </c>
      <c r="H2908" s="32">
        <v>45331</v>
      </c>
      <c r="I2908" s="32">
        <v>45696</v>
      </c>
      <c r="J2908" s="34">
        <v>1121000</v>
      </c>
      <c r="K2908" s="34">
        <f t="shared" si="796"/>
        <v>201780</v>
      </c>
      <c r="L2908" s="34">
        <f t="shared" si="797"/>
        <v>1322780</v>
      </c>
      <c r="M2908" s="17">
        <f>L2908*0.05</f>
        <v>66139</v>
      </c>
      <c r="N2908" s="17" t="s">
        <v>39</v>
      </c>
      <c r="O2908" s="35" t="s">
        <v>49</v>
      </c>
      <c r="P2908" s="36" t="str">
        <f t="shared" si="801"/>
        <v>Old Client</v>
      </c>
      <c r="Q2908" s="39" t="str">
        <f t="shared" si="4"/>
        <v>Yes</v>
      </c>
      <c r="R2908" s="40" t="str">
        <f t="shared" si="5"/>
        <v/>
      </c>
    </row>
    <row r="2909" ht="14.25" customHeight="1" spans="1:18">
      <c r="A2909" s="30" t="s">
        <v>2840</v>
      </c>
      <c r="B2909" s="17">
        <v>1934</v>
      </c>
      <c r="C2909" s="17" t="s">
        <v>42</v>
      </c>
      <c r="D2909" s="17" t="s">
        <v>36</v>
      </c>
      <c r="E2909" s="17" t="s">
        <v>132</v>
      </c>
      <c r="F2909" s="31" t="str">
        <f>VLOOKUP(G2909,'Policy Type'!$A:$B,2,FALSE)</f>
        <v>Others</v>
      </c>
      <c r="G2909" s="17" t="s">
        <v>791</v>
      </c>
      <c r="H2909" s="32">
        <v>45332</v>
      </c>
      <c r="I2909" s="32">
        <v>45697</v>
      </c>
      <c r="J2909" s="34">
        <v>295000</v>
      </c>
      <c r="K2909" s="34">
        <f t="shared" si="796"/>
        <v>53100</v>
      </c>
      <c r="L2909" s="34">
        <f t="shared" si="797"/>
        <v>348100</v>
      </c>
      <c r="M2909" s="17">
        <f>L2909*0.15</f>
        <v>52215</v>
      </c>
      <c r="N2909" s="17" t="s">
        <v>39</v>
      </c>
      <c r="O2909" s="35" t="s">
        <v>49</v>
      </c>
      <c r="P2909" s="36" t="str">
        <f t="shared" si="801"/>
        <v>New Client</v>
      </c>
      <c r="Q2909" s="39" t="str">
        <f t="shared" si="4"/>
        <v>No</v>
      </c>
      <c r="R2909" s="40" t="str">
        <f t="shared" si="5"/>
        <v/>
      </c>
    </row>
    <row r="2910" ht="14.25" customHeight="1" spans="1:18">
      <c r="A2910" s="30" t="s">
        <v>2841</v>
      </c>
      <c r="B2910" s="17">
        <v>1935</v>
      </c>
      <c r="C2910" s="17" t="s">
        <v>57</v>
      </c>
      <c r="D2910" s="17" t="s">
        <v>36</v>
      </c>
      <c r="E2910" s="17" t="s">
        <v>43</v>
      </c>
      <c r="F2910" s="31" t="str">
        <f>VLOOKUP(G2910,'Policy Type'!$A:$B,2,FALSE)</f>
        <v>P&amp;C</v>
      </c>
      <c r="G2910" s="17" t="s">
        <v>51</v>
      </c>
      <c r="H2910" s="32">
        <v>45344</v>
      </c>
      <c r="I2910" s="32">
        <v>45709</v>
      </c>
      <c r="J2910" s="34">
        <v>646100</v>
      </c>
      <c r="K2910" s="34">
        <f t="shared" si="796"/>
        <v>116298</v>
      </c>
      <c r="L2910" s="34">
        <f t="shared" si="797"/>
        <v>762398</v>
      </c>
      <c r="M2910" s="17">
        <f>L2910*0.2</f>
        <v>152479.6</v>
      </c>
      <c r="N2910" s="17" t="s">
        <v>39</v>
      </c>
      <c r="O2910" s="35" t="s">
        <v>53</v>
      </c>
      <c r="P2910" s="36" t="str">
        <f t="shared" si="801"/>
        <v>New Client</v>
      </c>
      <c r="Q2910" s="39" t="str">
        <f t="shared" si="4"/>
        <v>No</v>
      </c>
      <c r="R2910" s="40" t="str">
        <f t="shared" si="5"/>
        <v/>
      </c>
    </row>
    <row r="2911" ht="14.25" customHeight="1" spans="1:18">
      <c r="A2911" s="30" t="s">
        <v>2842</v>
      </c>
      <c r="B2911" s="17">
        <v>1936</v>
      </c>
      <c r="C2911" s="17" t="s">
        <v>42</v>
      </c>
      <c r="D2911" s="17" t="s">
        <v>36</v>
      </c>
      <c r="E2911" s="17" t="s">
        <v>43</v>
      </c>
      <c r="F2911" s="31" t="str">
        <f>VLOOKUP(G2911,'Policy Type'!$A:$B,2,FALSE)</f>
        <v>Others</v>
      </c>
      <c r="G2911" s="17" t="s">
        <v>160</v>
      </c>
      <c r="H2911" s="32">
        <v>45334</v>
      </c>
      <c r="I2911" s="32">
        <v>45699</v>
      </c>
      <c r="J2911" s="34">
        <v>3952900</v>
      </c>
      <c r="K2911" s="34">
        <f t="shared" si="796"/>
        <v>711522</v>
      </c>
      <c r="L2911" s="34">
        <f t="shared" si="797"/>
        <v>4664422</v>
      </c>
      <c r="M2911" s="17">
        <f>L2911*0.15</f>
        <v>699663.3</v>
      </c>
      <c r="N2911" s="17" t="s">
        <v>52</v>
      </c>
      <c r="O2911" s="35" t="s">
        <v>53</v>
      </c>
      <c r="P2911" s="36" t="str">
        <f t="shared" si="801"/>
        <v>New Client</v>
      </c>
      <c r="Q2911" s="39" t="str">
        <f t="shared" si="4"/>
        <v>No</v>
      </c>
      <c r="R2911" s="40" t="str">
        <f t="shared" si="5"/>
        <v/>
      </c>
    </row>
    <row r="2912" ht="14.25" customHeight="1" spans="1:18">
      <c r="A2912" s="30" t="s">
        <v>2843</v>
      </c>
      <c r="B2912" s="17">
        <v>1523</v>
      </c>
      <c r="C2912" s="17" t="s">
        <v>57</v>
      </c>
      <c r="D2912" s="17" t="s">
        <v>36</v>
      </c>
      <c r="E2912" s="17" t="s">
        <v>37</v>
      </c>
      <c r="F2912" s="31" t="str">
        <f>VLOOKUP(G2912,'Policy Type'!$A:$B,2,FALSE)</f>
        <v>Liability</v>
      </c>
      <c r="G2912" s="17" t="s">
        <v>38</v>
      </c>
      <c r="H2912" s="32">
        <v>45332</v>
      </c>
      <c r="I2912" s="32">
        <v>45697</v>
      </c>
      <c r="J2912" s="34">
        <v>87800</v>
      </c>
      <c r="K2912" s="34">
        <f t="shared" si="796"/>
        <v>15804</v>
      </c>
      <c r="L2912" s="34">
        <f t="shared" si="797"/>
        <v>103604</v>
      </c>
      <c r="M2912" s="17">
        <f t="shared" ref="M2912:M2914" si="804">L2912*0.2</f>
        <v>20720.8</v>
      </c>
      <c r="N2912" s="17" t="s">
        <v>39</v>
      </c>
      <c r="O2912" s="35" t="s">
        <v>49</v>
      </c>
      <c r="P2912" s="36" t="str">
        <f t="shared" si="801"/>
        <v>Old Client</v>
      </c>
      <c r="Q2912" s="39" t="str">
        <f t="shared" si="4"/>
        <v>Yes</v>
      </c>
      <c r="R2912" s="40" t="str">
        <f t="shared" si="5"/>
        <v/>
      </c>
    </row>
    <row r="2913" ht="14.25" customHeight="1" spans="1:18">
      <c r="A2913" s="30" t="s">
        <v>2844</v>
      </c>
      <c r="B2913" s="17">
        <v>1937</v>
      </c>
      <c r="C2913" s="17" t="s">
        <v>35</v>
      </c>
      <c r="D2913" s="17" t="s">
        <v>36</v>
      </c>
      <c r="E2913" s="17" t="s">
        <v>60</v>
      </c>
      <c r="F2913" s="31" t="str">
        <f>VLOOKUP(G2913,'Policy Type'!$A:$B,2,FALSE)</f>
        <v>Liability</v>
      </c>
      <c r="G2913" s="17" t="s">
        <v>94</v>
      </c>
      <c r="H2913" s="32">
        <v>45332</v>
      </c>
      <c r="I2913" s="32">
        <v>45697</v>
      </c>
      <c r="J2913" s="34">
        <v>378400</v>
      </c>
      <c r="K2913" s="34">
        <f t="shared" si="796"/>
        <v>68112</v>
      </c>
      <c r="L2913" s="34">
        <f t="shared" si="797"/>
        <v>446512</v>
      </c>
      <c r="M2913" s="17">
        <f t="shared" si="804"/>
        <v>89302.4</v>
      </c>
      <c r="N2913" s="17" t="s">
        <v>52</v>
      </c>
      <c r="O2913" s="35" t="s">
        <v>49</v>
      </c>
      <c r="P2913" s="36" t="str">
        <f t="shared" si="801"/>
        <v>New Client</v>
      </c>
      <c r="Q2913" s="39" t="str">
        <f t="shared" si="4"/>
        <v>Yes</v>
      </c>
      <c r="R2913" s="40" t="str">
        <f t="shared" si="5"/>
        <v/>
      </c>
    </row>
    <row r="2914" ht="14.25" customHeight="1" spans="1:18">
      <c r="A2914" s="30" t="s">
        <v>2845</v>
      </c>
      <c r="B2914" s="17">
        <v>1938</v>
      </c>
      <c r="C2914" s="17" t="s">
        <v>35</v>
      </c>
      <c r="D2914" s="17" t="s">
        <v>36</v>
      </c>
      <c r="E2914" s="17" t="s">
        <v>37</v>
      </c>
      <c r="F2914" s="31" t="str">
        <f>VLOOKUP(G2914,'Policy Type'!$A:$B,2,FALSE)</f>
        <v>Liability</v>
      </c>
      <c r="G2914" s="17" t="s">
        <v>38</v>
      </c>
      <c r="H2914" s="32">
        <v>45332</v>
      </c>
      <c r="I2914" s="32">
        <v>45697</v>
      </c>
      <c r="J2914" s="34">
        <v>68800</v>
      </c>
      <c r="K2914" s="34">
        <f t="shared" si="796"/>
        <v>12384</v>
      </c>
      <c r="L2914" s="34">
        <f t="shared" si="797"/>
        <v>81184</v>
      </c>
      <c r="M2914" s="17">
        <f t="shared" si="804"/>
        <v>16236.8</v>
      </c>
      <c r="N2914" s="17" t="s">
        <v>39</v>
      </c>
      <c r="O2914" s="35" t="s">
        <v>49</v>
      </c>
      <c r="P2914" s="36" t="str">
        <f t="shared" si="801"/>
        <v>New Client</v>
      </c>
      <c r="Q2914" s="39" t="str">
        <f t="shared" si="4"/>
        <v>Yes</v>
      </c>
      <c r="R2914" s="40" t="str">
        <f t="shared" si="5"/>
        <v/>
      </c>
    </row>
    <row r="2915" ht="14.25" customHeight="1" spans="1:18">
      <c r="A2915" s="30" t="s">
        <v>2846</v>
      </c>
      <c r="B2915" s="17">
        <v>1939</v>
      </c>
      <c r="C2915" s="17" t="s">
        <v>46</v>
      </c>
      <c r="D2915" s="17" t="s">
        <v>47</v>
      </c>
      <c r="E2915" s="17" t="s">
        <v>37</v>
      </c>
      <c r="F2915" s="31" t="str">
        <f>VLOOKUP(G2915,'Policy Type'!$A:$B,2,FALSE)</f>
        <v>Liability</v>
      </c>
      <c r="G2915" s="17" t="s">
        <v>38</v>
      </c>
      <c r="H2915" s="32">
        <v>45332</v>
      </c>
      <c r="I2915" s="32">
        <v>45360</v>
      </c>
      <c r="J2915" s="34">
        <v>43400</v>
      </c>
      <c r="K2915" s="34">
        <f t="shared" si="796"/>
        <v>7812</v>
      </c>
      <c r="L2915" s="34">
        <f t="shared" si="797"/>
        <v>51212</v>
      </c>
      <c r="M2915" s="17">
        <f>L2915*0.05</f>
        <v>2560.6</v>
      </c>
      <c r="N2915" s="17" t="s">
        <v>39</v>
      </c>
      <c r="O2915" s="35" t="s">
        <v>49</v>
      </c>
      <c r="P2915" s="36" t="str">
        <f t="shared" si="801"/>
        <v>New Client</v>
      </c>
      <c r="Q2915" s="39" t="str">
        <f t="shared" si="4"/>
        <v>Yes</v>
      </c>
      <c r="R2915" s="40" t="str">
        <f t="shared" si="5"/>
        <v/>
      </c>
    </row>
    <row r="2916" ht="14.25" customHeight="1" spans="1:18">
      <c r="A2916" s="30" t="s">
        <v>2847</v>
      </c>
      <c r="B2916" s="17">
        <v>1940</v>
      </c>
      <c r="C2916" s="17" t="s">
        <v>35</v>
      </c>
      <c r="D2916" s="17" t="s">
        <v>36</v>
      </c>
      <c r="E2916" s="17" t="s">
        <v>84</v>
      </c>
      <c r="F2916" s="31" t="str">
        <f>VLOOKUP(G2916,'Policy Type'!$A:$B,2,FALSE)</f>
        <v>Liability</v>
      </c>
      <c r="G2916" s="17" t="s">
        <v>38</v>
      </c>
      <c r="H2916" s="32">
        <v>45335</v>
      </c>
      <c r="I2916" s="32">
        <v>45700</v>
      </c>
      <c r="J2916" s="34">
        <v>757600</v>
      </c>
      <c r="K2916" s="34">
        <f t="shared" si="796"/>
        <v>136368</v>
      </c>
      <c r="L2916" s="34">
        <f t="shared" si="797"/>
        <v>893968</v>
      </c>
      <c r="M2916" s="17">
        <f>L2916*0.2</f>
        <v>178793.6</v>
      </c>
      <c r="N2916" s="17" t="s">
        <v>39</v>
      </c>
      <c r="O2916" s="35" t="s">
        <v>53</v>
      </c>
      <c r="P2916" s="36" t="str">
        <f t="shared" si="801"/>
        <v>New Client</v>
      </c>
      <c r="Q2916" s="39" t="str">
        <f t="shared" si="4"/>
        <v>Yes</v>
      </c>
      <c r="R2916" s="40" t="str">
        <f t="shared" si="5"/>
        <v/>
      </c>
    </row>
    <row r="2917" ht="14.25" customHeight="1" spans="1:18">
      <c r="A2917" s="30" t="s">
        <v>2848</v>
      </c>
      <c r="B2917" s="17">
        <v>1941</v>
      </c>
      <c r="C2917" s="17" t="s">
        <v>35</v>
      </c>
      <c r="D2917" s="17" t="s">
        <v>36</v>
      </c>
      <c r="E2917" s="17" t="s">
        <v>84</v>
      </c>
      <c r="F2917" s="31" t="str">
        <f>VLOOKUP(G2917,'Policy Type'!$A:$B,2,FALSE)</f>
        <v>Others</v>
      </c>
      <c r="G2917" s="17" t="s">
        <v>791</v>
      </c>
      <c r="H2917" s="32">
        <v>45334</v>
      </c>
      <c r="I2917" s="32">
        <v>45699</v>
      </c>
      <c r="J2917" s="34">
        <v>2099300</v>
      </c>
      <c r="K2917" s="34">
        <f t="shared" si="796"/>
        <v>377874</v>
      </c>
      <c r="L2917" s="34">
        <f t="shared" si="797"/>
        <v>2477174</v>
      </c>
      <c r="M2917" s="17">
        <f>L2917*0.15</f>
        <v>371576.1</v>
      </c>
      <c r="N2917" s="17" t="s">
        <v>39</v>
      </c>
      <c r="O2917" s="35" t="s">
        <v>53</v>
      </c>
      <c r="P2917" s="36" t="str">
        <f t="shared" si="801"/>
        <v>New Client</v>
      </c>
      <c r="Q2917" s="39" t="str">
        <f t="shared" si="4"/>
        <v>No</v>
      </c>
      <c r="R2917" s="40" t="str">
        <f t="shared" si="5"/>
        <v/>
      </c>
    </row>
    <row r="2918" ht="14.25" customHeight="1" spans="1:18">
      <c r="A2918" s="30" t="s">
        <v>2849</v>
      </c>
      <c r="B2918" s="17">
        <v>1035</v>
      </c>
      <c r="C2918" s="17" t="s">
        <v>57</v>
      </c>
      <c r="D2918" s="17" t="s">
        <v>36</v>
      </c>
      <c r="E2918" s="17" t="s">
        <v>43</v>
      </c>
      <c r="F2918" s="31" t="str">
        <f>VLOOKUP(G2918,'Policy Type'!$A:$B,2,FALSE)</f>
        <v>P&amp;C</v>
      </c>
      <c r="G2918" s="17" t="s">
        <v>51</v>
      </c>
      <c r="H2918" s="32">
        <v>45340</v>
      </c>
      <c r="I2918" s="32">
        <v>45705</v>
      </c>
      <c r="J2918" s="34">
        <v>153400</v>
      </c>
      <c r="K2918" s="34">
        <f t="shared" si="796"/>
        <v>27612</v>
      </c>
      <c r="L2918" s="34">
        <f t="shared" si="797"/>
        <v>181012</v>
      </c>
      <c r="M2918" s="17">
        <f>L2918*0.2</f>
        <v>36202.4</v>
      </c>
      <c r="N2918" s="17" t="s">
        <v>52</v>
      </c>
      <c r="O2918" s="35" t="s">
        <v>53</v>
      </c>
      <c r="P2918" s="36" t="str">
        <f t="shared" si="801"/>
        <v>Old Client</v>
      </c>
      <c r="Q2918" s="39" t="str">
        <f t="shared" si="4"/>
        <v>Yes</v>
      </c>
      <c r="R2918" s="40" t="str">
        <f t="shared" si="5"/>
        <v>Cross-Sold</v>
      </c>
    </row>
    <row r="2919" ht="14.25" customHeight="1" spans="1:18">
      <c r="A2919" s="30" t="s">
        <v>2850</v>
      </c>
      <c r="B2919" s="17">
        <v>1035</v>
      </c>
      <c r="C2919" s="17" t="s">
        <v>46</v>
      </c>
      <c r="D2919" s="17" t="s">
        <v>88</v>
      </c>
      <c r="E2919" s="17" t="s">
        <v>43</v>
      </c>
      <c r="F2919" s="31" t="str">
        <f>VLOOKUP(G2919,'Policy Type'!$A:$B,2,FALSE)</f>
        <v>Others</v>
      </c>
      <c r="G2919" s="17" t="s">
        <v>189</v>
      </c>
      <c r="H2919" s="32">
        <v>45345</v>
      </c>
      <c r="I2919" s="32">
        <v>45710</v>
      </c>
      <c r="J2919" s="34">
        <v>507500</v>
      </c>
      <c r="K2919" s="34">
        <f t="shared" si="796"/>
        <v>91350</v>
      </c>
      <c r="L2919" s="34">
        <f t="shared" si="797"/>
        <v>598850</v>
      </c>
      <c r="M2919" s="17">
        <f>L2919*0.05</f>
        <v>29942.5</v>
      </c>
      <c r="N2919" s="17" t="s">
        <v>52</v>
      </c>
      <c r="O2919" s="35" t="s">
        <v>53</v>
      </c>
      <c r="P2919" s="36" t="str">
        <f t="shared" si="801"/>
        <v>Old Client</v>
      </c>
      <c r="Q2919" s="39" t="str">
        <f t="shared" si="4"/>
        <v>Yes</v>
      </c>
      <c r="R2919" s="40" t="str">
        <f t="shared" si="5"/>
        <v>Cross-Sold</v>
      </c>
    </row>
    <row r="2920" ht="14.25" customHeight="1" spans="1:18">
      <c r="A2920" s="30" t="s">
        <v>2851</v>
      </c>
      <c r="B2920" s="17">
        <v>1485</v>
      </c>
      <c r="C2920" s="17" t="s">
        <v>42</v>
      </c>
      <c r="D2920" s="17" t="s">
        <v>36</v>
      </c>
      <c r="E2920" s="17" t="s">
        <v>37</v>
      </c>
      <c r="F2920" s="31" t="e">
        <f>VLOOKUP(G2920,'Policy Type'!$A:$B,2,FALSE)</f>
        <v>#N/A</v>
      </c>
      <c r="G2920" s="17" t="s">
        <v>2496</v>
      </c>
      <c r="H2920" s="32">
        <v>45334</v>
      </c>
      <c r="I2920" s="32">
        <v>45699</v>
      </c>
      <c r="J2920" s="34">
        <v>191800</v>
      </c>
      <c r="K2920" s="34">
        <f t="shared" si="796"/>
        <v>34524</v>
      </c>
      <c r="L2920" s="34">
        <f t="shared" si="797"/>
        <v>226324</v>
      </c>
      <c r="M2920" s="17"/>
      <c r="N2920" s="17" t="s">
        <v>52</v>
      </c>
      <c r="O2920" s="35" t="s">
        <v>53</v>
      </c>
      <c r="P2920" s="36"/>
      <c r="Q2920" s="39" t="str">
        <f t="shared" si="4"/>
        <v>No</v>
      </c>
      <c r="R2920" s="40" t="e">
        <f t="shared" si="5"/>
        <v>#N/A</v>
      </c>
    </row>
    <row r="2921" ht="14.25" customHeight="1" spans="1:18">
      <c r="A2921" s="30" t="s">
        <v>2852</v>
      </c>
      <c r="B2921" s="17">
        <v>1942</v>
      </c>
      <c r="C2921" s="17" t="s">
        <v>46</v>
      </c>
      <c r="D2921" s="17" t="s">
        <v>66</v>
      </c>
      <c r="E2921" s="17" t="s">
        <v>43</v>
      </c>
      <c r="F2921" s="31" t="str">
        <f>VLOOKUP(G2921,'Policy Type'!$A:$B,2,FALSE)</f>
        <v>P&amp;C</v>
      </c>
      <c r="G2921" s="17" t="s">
        <v>72</v>
      </c>
      <c r="H2921" s="32">
        <v>45336</v>
      </c>
      <c r="I2921" s="32">
        <v>45701</v>
      </c>
      <c r="J2921" s="34">
        <v>76500</v>
      </c>
      <c r="K2921" s="34">
        <f t="shared" si="796"/>
        <v>13770</v>
      </c>
      <c r="L2921" s="34">
        <f t="shared" si="797"/>
        <v>90270</v>
      </c>
      <c r="M2921" s="17">
        <f>L2921*0.05</f>
        <v>4513.5</v>
      </c>
      <c r="N2921" s="17" t="s">
        <v>39</v>
      </c>
      <c r="O2921" s="35" t="s">
        <v>53</v>
      </c>
      <c r="P2921" s="36" t="str">
        <f t="shared" ref="P2921:P2924" si="805">IF(COUNTIF(B:B,B2921)=1,"New Client","Old Client")</f>
        <v>New Client</v>
      </c>
      <c r="Q2921" s="39" t="str">
        <f t="shared" si="4"/>
        <v>No</v>
      </c>
      <c r="R2921" s="40" t="str">
        <f t="shared" si="5"/>
        <v/>
      </c>
    </row>
    <row r="2922" ht="14.25" customHeight="1" spans="1:18">
      <c r="A2922" s="30" t="s">
        <v>2853</v>
      </c>
      <c r="B2922" s="17">
        <v>11</v>
      </c>
      <c r="C2922" s="17" t="s">
        <v>57</v>
      </c>
      <c r="D2922" s="17" t="s">
        <v>36</v>
      </c>
      <c r="E2922" s="17" t="s">
        <v>37</v>
      </c>
      <c r="F2922" s="31" t="str">
        <f>VLOOKUP(G2922,'Policy Type'!$A:$B,2,FALSE)</f>
        <v>Others</v>
      </c>
      <c r="G2922" s="17" t="s">
        <v>487</v>
      </c>
      <c r="H2922" s="32">
        <v>45343</v>
      </c>
      <c r="I2922" s="32">
        <v>45708</v>
      </c>
      <c r="J2922" s="34">
        <v>908400</v>
      </c>
      <c r="K2922" s="34">
        <f t="shared" si="796"/>
        <v>163512</v>
      </c>
      <c r="L2922" s="34">
        <f t="shared" si="797"/>
        <v>1071912</v>
      </c>
      <c r="M2922" s="17">
        <f t="shared" ref="M2922:M2924" si="806">L2922*0.15</f>
        <v>160786.8</v>
      </c>
      <c r="N2922" s="17" t="s">
        <v>52</v>
      </c>
      <c r="O2922" s="35" t="s">
        <v>53</v>
      </c>
      <c r="P2922" s="36" t="str">
        <f t="shared" si="805"/>
        <v>New Client</v>
      </c>
      <c r="Q2922" s="39" t="str">
        <f t="shared" si="4"/>
        <v>No</v>
      </c>
      <c r="R2922" s="40" t="str">
        <f t="shared" si="5"/>
        <v/>
      </c>
    </row>
    <row r="2923" ht="14.25" customHeight="1" spans="1:18">
      <c r="A2923" s="30" t="s">
        <v>2854</v>
      </c>
      <c r="B2923" s="17">
        <v>294</v>
      </c>
      <c r="C2923" s="17" t="s">
        <v>35</v>
      </c>
      <c r="D2923" s="17" t="s">
        <v>36</v>
      </c>
      <c r="E2923" s="17" t="s">
        <v>103</v>
      </c>
      <c r="F2923" s="31" t="str">
        <f>VLOOKUP(G2923,'Policy Type'!$A:$B,2,FALSE)</f>
        <v>Others</v>
      </c>
      <c r="G2923" s="17" t="s">
        <v>212</v>
      </c>
      <c r="H2923" s="32">
        <v>45334</v>
      </c>
      <c r="I2923" s="32">
        <v>45699</v>
      </c>
      <c r="J2923" s="34">
        <v>10998000</v>
      </c>
      <c r="K2923" s="34">
        <f t="shared" si="796"/>
        <v>1979640</v>
      </c>
      <c r="L2923" s="34">
        <f t="shared" si="797"/>
        <v>12977640</v>
      </c>
      <c r="M2923" s="17">
        <f t="shared" si="806"/>
        <v>1946646</v>
      </c>
      <c r="N2923" s="17" t="s">
        <v>39</v>
      </c>
      <c r="O2923" s="35" t="s">
        <v>49</v>
      </c>
      <c r="P2923" s="36" t="str">
        <f t="shared" si="805"/>
        <v>Old Client</v>
      </c>
      <c r="Q2923" s="39" t="str">
        <f t="shared" si="4"/>
        <v>Yes</v>
      </c>
      <c r="R2923" s="40" t="str">
        <f t="shared" si="5"/>
        <v>Cross-Sold</v>
      </c>
    </row>
    <row r="2924" ht="14.25" customHeight="1" spans="1:18">
      <c r="A2924" s="30" t="s">
        <v>2855</v>
      </c>
      <c r="B2924" s="17">
        <v>1944</v>
      </c>
      <c r="C2924" s="17" t="s">
        <v>42</v>
      </c>
      <c r="D2924" s="17" t="s">
        <v>36</v>
      </c>
      <c r="E2924" s="17" t="s">
        <v>103</v>
      </c>
      <c r="F2924" s="31" t="str">
        <f>VLOOKUP(G2924,'Policy Type'!$A:$B,2,FALSE)</f>
        <v>Others</v>
      </c>
      <c r="G2924" s="17" t="s">
        <v>791</v>
      </c>
      <c r="H2924" s="32">
        <v>45330</v>
      </c>
      <c r="I2924" s="32">
        <v>45695</v>
      </c>
      <c r="J2924" s="34">
        <v>1180000</v>
      </c>
      <c r="K2924" s="34">
        <f t="shared" si="796"/>
        <v>212400</v>
      </c>
      <c r="L2924" s="34">
        <f t="shared" si="797"/>
        <v>1392400</v>
      </c>
      <c r="M2924" s="17">
        <f t="shared" si="806"/>
        <v>208860</v>
      </c>
      <c r="N2924" s="17" t="s">
        <v>39</v>
      </c>
      <c r="O2924" s="35" t="s">
        <v>49</v>
      </c>
      <c r="P2924" s="36" t="str">
        <f t="shared" si="805"/>
        <v>New Client</v>
      </c>
      <c r="Q2924" s="39" t="str">
        <f t="shared" si="4"/>
        <v>No</v>
      </c>
      <c r="R2924" s="40" t="str">
        <f t="shared" si="5"/>
        <v/>
      </c>
    </row>
    <row r="2925" ht="14.25" customHeight="1" spans="1:18">
      <c r="A2925" s="30"/>
      <c r="B2925" s="17"/>
      <c r="C2925" s="17"/>
      <c r="D2925" s="17"/>
      <c r="E2925" s="17"/>
      <c r="F2925" s="31"/>
      <c r="G2925" s="17"/>
      <c r="H2925" s="32"/>
      <c r="I2925" s="32"/>
      <c r="J2925" s="34"/>
      <c r="K2925" s="34"/>
      <c r="L2925" s="17"/>
      <c r="M2925" s="17"/>
      <c r="N2925" s="17" t="s">
        <v>39</v>
      </c>
      <c r="O2925" s="35" t="s">
        <v>277</v>
      </c>
      <c r="P2925" s="36"/>
      <c r="Q2925" s="39" t="str">
        <f t="shared" si="4"/>
        <v>No</v>
      </c>
      <c r="R2925" s="40" t="str">
        <f t="shared" si="5"/>
        <v/>
      </c>
    </row>
    <row r="2926" ht="14.25" customHeight="1" spans="1:18">
      <c r="A2926" s="30" t="s">
        <v>2856</v>
      </c>
      <c r="B2926" s="17">
        <v>1945</v>
      </c>
      <c r="C2926" s="17" t="s">
        <v>42</v>
      </c>
      <c r="D2926" s="17" t="s">
        <v>36</v>
      </c>
      <c r="E2926" s="17" t="s">
        <v>78</v>
      </c>
      <c r="F2926" s="31" t="str">
        <f>VLOOKUP(G2926,'Policy Type'!$A:$B,2,FALSE)</f>
        <v>Liability</v>
      </c>
      <c r="G2926" s="17" t="s">
        <v>94</v>
      </c>
      <c r="H2926" s="32">
        <v>45331</v>
      </c>
      <c r="I2926" s="32">
        <v>45696</v>
      </c>
      <c r="J2926" s="34">
        <v>207000</v>
      </c>
      <c r="K2926" s="34">
        <f t="shared" ref="K2926:K2927" si="807">J2926*0.18</f>
        <v>37260</v>
      </c>
      <c r="L2926" s="34">
        <f t="shared" ref="L2926:L2927" si="808">J2926+K2926</f>
        <v>244260</v>
      </c>
      <c r="M2926" s="17">
        <f>L2926*0.2</f>
        <v>48852</v>
      </c>
      <c r="N2926" s="17" t="s">
        <v>39</v>
      </c>
      <c r="O2926" s="35" t="s">
        <v>49</v>
      </c>
      <c r="P2926" s="36" t="str">
        <f t="shared" ref="P2926:P2927" si="809">IF(COUNTIF(B:B,B2926)=1,"New Client","Old Client")</f>
        <v>Old Client</v>
      </c>
      <c r="Q2926" s="39" t="str">
        <f t="shared" si="4"/>
        <v>Yes</v>
      </c>
      <c r="R2926" s="40" t="str">
        <f t="shared" si="5"/>
        <v/>
      </c>
    </row>
    <row r="2927" ht="14.25" customHeight="1" spans="1:18">
      <c r="A2927" s="30" t="s">
        <v>2857</v>
      </c>
      <c r="B2927" s="17">
        <v>122</v>
      </c>
      <c r="C2927" s="17" t="s">
        <v>46</v>
      </c>
      <c r="D2927" s="17" t="s">
        <v>88</v>
      </c>
      <c r="E2927" s="17" t="s">
        <v>43</v>
      </c>
      <c r="F2927" s="31" t="str">
        <f>VLOOKUP(G2927,'Policy Type'!$A:$B,2,FALSE)</f>
        <v>P&amp;C</v>
      </c>
      <c r="G2927" s="17" t="s">
        <v>55</v>
      </c>
      <c r="H2927" s="32">
        <v>45338</v>
      </c>
      <c r="I2927" s="32">
        <v>45703</v>
      </c>
      <c r="J2927" s="34">
        <v>138900</v>
      </c>
      <c r="K2927" s="34">
        <f t="shared" si="807"/>
        <v>25002</v>
      </c>
      <c r="L2927" s="34">
        <f t="shared" si="808"/>
        <v>163902</v>
      </c>
      <c r="M2927" s="17">
        <f>L2927*0.05</f>
        <v>8195.1</v>
      </c>
      <c r="N2927" s="17" t="s">
        <v>52</v>
      </c>
      <c r="O2927" s="35" t="s">
        <v>53</v>
      </c>
      <c r="P2927" s="36" t="str">
        <f t="shared" si="809"/>
        <v>Old Client</v>
      </c>
      <c r="Q2927" s="39" t="str">
        <f t="shared" si="4"/>
        <v>Yes</v>
      </c>
      <c r="R2927" s="40" t="str">
        <f t="shared" si="5"/>
        <v>Cross-Sold</v>
      </c>
    </row>
    <row r="2928" ht="14.25" customHeight="1" spans="1:18">
      <c r="A2928" s="30"/>
      <c r="B2928" s="17"/>
      <c r="C2928" s="17"/>
      <c r="D2928" s="17"/>
      <c r="E2928" s="17"/>
      <c r="F2928" s="31"/>
      <c r="G2928" s="17"/>
      <c r="H2928" s="32"/>
      <c r="I2928" s="32"/>
      <c r="J2928" s="34"/>
      <c r="K2928" s="34"/>
      <c r="L2928" s="17"/>
      <c r="M2928" s="17"/>
      <c r="N2928" s="17" t="s">
        <v>39</v>
      </c>
      <c r="O2928" s="35" t="s">
        <v>277</v>
      </c>
      <c r="P2928" s="36"/>
      <c r="Q2928" s="39" t="str">
        <f t="shared" si="4"/>
        <v>No</v>
      </c>
      <c r="R2928" s="40" t="str">
        <f t="shared" si="5"/>
        <v/>
      </c>
    </row>
    <row r="2929" ht="14.25" customHeight="1" spans="1:18">
      <c r="A2929" s="30" t="s">
        <v>2858</v>
      </c>
      <c r="B2929" s="17">
        <v>1947</v>
      </c>
      <c r="C2929" s="17" t="s">
        <v>46</v>
      </c>
      <c r="D2929" s="17" t="s">
        <v>47</v>
      </c>
      <c r="E2929" s="17" t="s">
        <v>78</v>
      </c>
      <c r="F2929" s="31" t="str">
        <f>VLOOKUP(G2929,'Policy Type'!$A:$B,2,FALSE)</f>
        <v>Liability</v>
      </c>
      <c r="G2929" s="17" t="s">
        <v>38</v>
      </c>
      <c r="H2929" s="32">
        <v>45315</v>
      </c>
      <c r="I2929" s="32">
        <v>45405</v>
      </c>
      <c r="J2929" s="34">
        <v>114300</v>
      </c>
      <c r="K2929" s="34">
        <f t="shared" ref="K2929:K3073" si="810">J2929*0.18</f>
        <v>20574</v>
      </c>
      <c r="L2929" s="34">
        <f t="shared" ref="L2929:L3073" si="811">J2929+K2929</f>
        <v>134874</v>
      </c>
      <c r="M2929" s="17">
        <f>L2929*0.05</f>
        <v>6743.7</v>
      </c>
      <c r="N2929" s="17" t="s">
        <v>39</v>
      </c>
      <c r="O2929" s="35" t="s">
        <v>49</v>
      </c>
      <c r="P2929" s="36" t="str">
        <f t="shared" ref="P2929:P3004" si="812">IF(COUNTIF(B:B,B2929)=1,"New Client","Old Client")</f>
        <v>New Client</v>
      </c>
      <c r="Q2929" s="39" t="str">
        <f t="shared" si="4"/>
        <v>Yes</v>
      </c>
      <c r="R2929" s="40" t="str">
        <f t="shared" si="5"/>
        <v/>
      </c>
    </row>
    <row r="2930" ht="14.25" customHeight="1" spans="1:18">
      <c r="A2930" s="30" t="s">
        <v>2859</v>
      </c>
      <c r="B2930" s="17">
        <v>933</v>
      </c>
      <c r="C2930" s="17" t="s">
        <v>35</v>
      </c>
      <c r="D2930" s="17" t="s">
        <v>36</v>
      </c>
      <c r="E2930" s="17" t="s">
        <v>78</v>
      </c>
      <c r="F2930" s="31" t="str">
        <f>VLOOKUP(G2930,'Policy Type'!$A:$B,2,FALSE)</f>
        <v>Liability</v>
      </c>
      <c r="G2930" s="17" t="s">
        <v>38</v>
      </c>
      <c r="H2930" s="32">
        <v>45321</v>
      </c>
      <c r="I2930" s="32">
        <v>45502</v>
      </c>
      <c r="J2930" s="34">
        <v>194600</v>
      </c>
      <c r="K2930" s="34">
        <f t="shared" si="810"/>
        <v>35028</v>
      </c>
      <c r="L2930" s="34">
        <f t="shared" si="811"/>
        <v>229628</v>
      </c>
      <c r="M2930" s="17">
        <f t="shared" ref="M2930:M2933" si="813">L2930*0.2</f>
        <v>45925.6</v>
      </c>
      <c r="N2930" s="17" t="s">
        <v>39</v>
      </c>
      <c r="O2930" s="35" t="s">
        <v>49</v>
      </c>
      <c r="P2930" s="36" t="str">
        <f t="shared" si="812"/>
        <v>Old Client</v>
      </c>
      <c r="Q2930" s="39" t="str">
        <f t="shared" si="4"/>
        <v>Yes</v>
      </c>
      <c r="R2930" s="40" t="str">
        <f t="shared" si="5"/>
        <v/>
      </c>
    </row>
    <row r="2931" ht="14.25" customHeight="1" spans="1:18">
      <c r="A2931" s="30" t="s">
        <v>2860</v>
      </c>
      <c r="B2931" s="17">
        <v>1768</v>
      </c>
      <c r="C2931" s="17" t="s">
        <v>42</v>
      </c>
      <c r="D2931" s="17" t="s">
        <v>36</v>
      </c>
      <c r="E2931" s="17" t="s">
        <v>84</v>
      </c>
      <c r="F2931" s="31" t="str">
        <f>VLOOKUP(G2931,'Policy Type'!$A:$B,2,FALSE)</f>
        <v>Liability</v>
      </c>
      <c r="G2931" s="17" t="s">
        <v>536</v>
      </c>
      <c r="H2931" s="32">
        <v>45318</v>
      </c>
      <c r="I2931" s="32">
        <v>45465</v>
      </c>
      <c r="J2931" s="34">
        <v>1099500</v>
      </c>
      <c r="K2931" s="34">
        <f t="shared" si="810"/>
        <v>197910</v>
      </c>
      <c r="L2931" s="34">
        <f t="shared" si="811"/>
        <v>1297410</v>
      </c>
      <c r="M2931" s="17">
        <f t="shared" si="813"/>
        <v>259482</v>
      </c>
      <c r="N2931" s="17" t="s">
        <v>39</v>
      </c>
      <c r="O2931" s="35" t="s">
        <v>49</v>
      </c>
      <c r="P2931" s="36" t="str">
        <f t="shared" si="812"/>
        <v>Old Client</v>
      </c>
      <c r="Q2931" s="39" t="str">
        <f t="shared" si="4"/>
        <v>Yes</v>
      </c>
      <c r="R2931" s="40" t="str">
        <f t="shared" si="5"/>
        <v/>
      </c>
    </row>
    <row r="2932" ht="14.25" customHeight="1" spans="1:18">
      <c r="A2932" s="30" t="s">
        <v>2861</v>
      </c>
      <c r="B2932" s="17">
        <v>1783</v>
      </c>
      <c r="C2932" s="17" t="s">
        <v>57</v>
      </c>
      <c r="D2932" s="17" t="s">
        <v>36</v>
      </c>
      <c r="E2932" s="17" t="s">
        <v>78</v>
      </c>
      <c r="F2932" s="31" t="str">
        <f>VLOOKUP(G2932,'Policy Type'!$A:$B,2,FALSE)</f>
        <v>P&amp;C</v>
      </c>
      <c r="G2932" s="17" t="s">
        <v>68</v>
      </c>
      <c r="H2932" s="32">
        <v>45273</v>
      </c>
      <c r="I2932" s="32">
        <v>45638</v>
      </c>
      <c r="J2932" s="34">
        <v>459492</v>
      </c>
      <c r="K2932" s="34">
        <f t="shared" si="810"/>
        <v>82708.56</v>
      </c>
      <c r="L2932" s="34">
        <f t="shared" si="811"/>
        <v>542200.56</v>
      </c>
      <c r="M2932" s="17">
        <f t="shared" si="813"/>
        <v>108440.112</v>
      </c>
      <c r="N2932" s="17" t="s">
        <v>52</v>
      </c>
      <c r="O2932" s="35" t="s">
        <v>49</v>
      </c>
      <c r="P2932" s="36" t="str">
        <f t="shared" si="812"/>
        <v>Old Client</v>
      </c>
      <c r="Q2932" s="39" t="str">
        <f t="shared" si="4"/>
        <v>Yes</v>
      </c>
      <c r="R2932" s="40" t="str">
        <f t="shared" si="5"/>
        <v>Cross-Sold</v>
      </c>
    </row>
    <row r="2933" ht="14.25" customHeight="1" spans="1:18">
      <c r="A2933" s="30" t="s">
        <v>2862</v>
      </c>
      <c r="B2933" s="17">
        <v>1783</v>
      </c>
      <c r="C2933" s="17" t="s">
        <v>42</v>
      </c>
      <c r="D2933" s="17" t="s">
        <v>36</v>
      </c>
      <c r="E2933" s="17" t="s">
        <v>78</v>
      </c>
      <c r="F2933" s="31" t="str">
        <f>VLOOKUP(G2933,'Policy Type'!$A:$B,2,FALSE)</f>
        <v>Liability</v>
      </c>
      <c r="G2933" s="17" t="s">
        <v>38</v>
      </c>
      <c r="H2933" s="32">
        <v>45307</v>
      </c>
      <c r="I2933" s="32">
        <v>45488</v>
      </c>
      <c r="J2933" s="34">
        <v>205600</v>
      </c>
      <c r="K2933" s="34">
        <f t="shared" si="810"/>
        <v>37008</v>
      </c>
      <c r="L2933" s="34">
        <f t="shared" si="811"/>
        <v>242608</v>
      </c>
      <c r="M2933" s="17">
        <f t="shared" si="813"/>
        <v>48521.6</v>
      </c>
      <c r="N2933" s="17" t="s">
        <v>39</v>
      </c>
      <c r="O2933" s="35" t="s">
        <v>49</v>
      </c>
      <c r="P2933" s="36" t="str">
        <f t="shared" si="812"/>
        <v>Old Client</v>
      </c>
      <c r="Q2933" s="39" t="str">
        <f t="shared" si="4"/>
        <v>Yes</v>
      </c>
      <c r="R2933" s="40" t="str">
        <f t="shared" si="5"/>
        <v/>
      </c>
    </row>
    <row r="2934" ht="14.25" customHeight="1" spans="1:18">
      <c r="A2934" s="30" t="s">
        <v>2863</v>
      </c>
      <c r="B2934" s="17">
        <v>1948</v>
      </c>
      <c r="C2934" s="17" t="s">
        <v>35</v>
      </c>
      <c r="D2934" s="17" t="s">
        <v>36</v>
      </c>
      <c r="E2934" s="17" t="s">
        <v>103</v>
      </c>
      <c r="F2934" s="31" t="str">
        <f>VLOOKUP(G2934,'Policy Type'!$A:$B,2,FALSE)</f>
        <v>Others</v>
      </c>
      <c r="G2934" s="17" t="s">
        <v>212</v>
      </c>
      <c r="H2934" s="32">
        <v>45335</v>
      </c>
      <c r="I2934" s="32">
        <v>45700</v>
      </c>
      <c r="J2934" s="34">
        <v>1011000</v>
      </c>
      <c r="K2934" s="34">
        <f t="shared" si="810"/>
        <v>181980</v>
      </c>
      <c r="L2934" s="34">
        <f t="shared" si="811"/>
        <v>1192980</v>
      </c>
      <c r="M2934" s="17">
        <f>L2934*0.15</f>
        <v>178947</v>
      </c>
      <c r="N2934" s="17" t="s">
        <v>39</v>
      </c>
      <c r="O2934" s="35" t="s">
        <v>49</v>
      </c>
      <c r="P2934" s="36" t="str">
        <f t="shared" si="812"/>
        <v>New Client</v>
      </c>
      <c r="Q2934" s="39" t="str">
        <f t="shared" si="4"/>
        <v>No</v>
      </c>
      <c r="R2934" s="40" t="str">
        <f t="shared" si="5"/>
        <v/>
      </c>
    </row>
    <row r="2935" ht="14.25" customHeight="1" spans="1:18">
      <c r="A2935" s="30" t="s">
        <v>2864</v>
      </c>
      <c r="B2935" s="17">
        <v>1767</v>
      </c>
      <c r="C2935" s="17" t="s">
        <v>35</v>
      </c>
      <c r="D2935" s="17" t="s">
        <v>36</v>
      </c>
      <c r="E2935" s="17" t="s">
        <v>37</v>
      </c>
      <c r="F2935" s="31" t="str">
        <f>VLOOKUP(G2935,'Policy Type'!$A:$B,2,FALSE)</f>
        <v>Liability</v>
      </c>
      <c r="G2935" s="17" t="s">
        <v>38</v>
      </c>
      <c r="H2935" s="32">
        <v>45334</v>
      </c>
      <c r="I2935" s="32">
        <v>45515</v>
      </c>
      <c r="J2935" s="34">
        <v>270200</v>
      </c>
      <c r="K2935" s="34">
        <f t="shared" si="810"/>
        <v>48636</v>
      </c>
      <c r="L2935" s="34">
        <f t="shared" si="811"/>
        <v>318836</v>
      </c>
      <c r="M2935" s="17">
        <f>L2935*0.2</f>
        <v>63767.2</v>
      </c>
      <c r="N2935" s="17" t="s">
        <v>39</v>
      </c>
      <c r="O2935" s="35" t="s">
        <v>49</v>
      </c>
      <c r="P2935" s="36" t="str">
        <f t="shared" si="812"/>
        <v>Old Client</v>
      </c>
      <c r="Q2935" s="39" t="str">
        <f t="shared" si="4"/>
        <v>Yes</v>
      </c>
      <c r="R2935" s="40" t="str">
        <f t="shared" si="5"/>
        <v/>
      </c>
    </row>
    <row r="2936" ht="14.25" customHeight="1" spans="1:18">
      <c r="A2936" s="30" t="s">
        <v>2865</v>
      </c>
      <c r="B2936" s="17">
        <v>1949</v>
      </c>
      <c r="C2936" s="17" t="s">
        <v>35</v>
      </c>
      <c r="D2936" s="17" t="s">
        <v>36</v>
      </c>
      <c r="E2936" s="17" t="s">
        <v>780</v>
      </c>
      <c r="F2936" s="31" t="str">
        <f>VLOOKUP(G2936,'Policy Type'!$A:$B,2,FALSE)</f>
        <v>Others</v>
      </c>
      <c r="G2936" s="17" t="s">
        <v>212</v>
      </c>
      <c r="H2936" s="32">
        <v>45324</v>
      </c>
      <c r="I2936" s="32">
        <v>45689</v>
      </c>
      <c r="J2936" s="34">
        <v>101200</v>
      </c>
      <c r="K2936" s="34">
        <f t="shared" si="810"/>
        <v>18216</v>
      </c>
      <c r="L2936" s="34">
        <f t="shared" si="811"/>
        <v>119416</v>
      </c>
      <c r="M2936" s="17">
        <f>L2936*0.15</f>
        <v>17912.4</v>
      </c>
      <c r="N2936" s="17" t="s">
        <v>39</v>
      </c>
      <c r="O2936" s="35" t="s">
        <v>49</v>
      </c>
      <c r="P2936" s="36" t="str">
        <f t="shared" si="812"/>
        <v>New Client</v>
      </c>
      <c r="Q2936" s="39" t="str">
        <f t="shared" si="4"/>
        <v>No</v>
      </c>
      <c r="R2936" s="40" t="str">
        <f t="shared" si="5"/>
        <v/>
      </c>
    </row>
    <row r="2937" ht="14.25" customHeight="1" spans="1:18">
      <c r="A2937" s="30" t="s">
        <v>2866</v>
      </c>
      <c r="B2937" s="17">
        <v>1950</v>
      </c>
      <c r="C2937" s="17" t="s">
        <v>46</v>
      </c>
      <c r="D2937" s="17" t="s">
        <v>76</v>
      </c>
      <c r="E2937" s="17" t="s">
        <v>780</v>
      </c>
      <c r="F2937" s="31" t="str">
        <f>VLOOKUP(G2937,'Policy Type'!$A:$B,2,FALSE)</f>
        <v>P&amp;C</v>
      </c>
      <c r="G2937" s="17" t="s">
        <v>44</v>
      </c>
      <c r="H2937" s="32">
        <v>45324</v>
      </c>
      <c r="I2937" s="32">
        <v>45689</v>
      </c>
      <c r="J2937" s="34">
        <v>51900</v>
      </c>
      <c r="K2937" s="34">
        <f t="shared" si="810"/>
        <v>9342</v>
      </c>
      <c r="L2937" s="34">
        <f t="shared" si="811"/>
        <v>61242</v>
      </c>
      <c r="M2937" s="17">
        <f t="shared" ref="M2937:M2938" si="814">L2937*0.05</f>
        <v>3062.1</v>
      </c>
      <c r="N2937" s="17" t="s">
        <v>39</v>
      </c>
      <c r="O2937" s="35" t="s">
        <v>49</v>
      </c>
      <c r="P2937" s="36" t="str">
        <f t="shared" si="812"/>
        <v>New Client</v>
      </c>
      <c r="Q2937" s="39" t="str">
        <f t="shared" si="4"/>
        <v>No</v>
      </c>
      <c r="R2937" s="40" t="str">
        <f t="shared" si="5"/>
        <v/>
      </c>
    </row>
    <row r="2938" ht="14.25" customHeight="1" spans="1:18">
      <c r="A2938" s="30" t="s">
        <v>2867</v>
      </c>
      <c r="B2938" s="17">
        <v>1951</v>
      </c>
      <c r="C2938" s="17" t="s">
        <v>46</v>
      </c>
      <c r="D2938" s="17" t="s">
        <v>76</v>
      </c>
      <c r="E2938" s="17" t="s">
        <v>108</v>
      </c>
      <c r="F2938" s="31" t="e">
        <f>VLOOKUP(G2938,'Policy Type'!$A:$B,2,FALSE)</f>
        <v>#N/A</v>
      </c>
      <c r="G2938" s="17" t="s">
        <v>2496</v>
      </c>
      <c r="H2938" s="32">
        <v>45334</v>
      </c>
      <c r="I2938" s="32">
        <v>45699</v>
      </c>
      <c r="J2938" s="34">
        <v>14160000</v>
      </c>
      <c r="K2938" s="34">
        <f t="shared" si="810"/>
        <v>2548800</v>
      </c>
      <c r="L2938" s="34">
        <f t="shared" si="811"/>
        <v>16708800</v>
      </c>
      <c r="M2938" s="17">
        <f t="shared" si="814"/>
        <v>835440</v>
      </c>
      <c r="N2938" s="17" t="s">
        <v>39</v>
      </c>
      <c r="O2938" s="35" t="s">
        <v>49</v>
      </c>
      <c r="P2938" s="36" t="str">
        <f t="shared" si="812"/>
        <v>Old Client</v>
      </c>
      <c r="Q2938" s="39" t="str">
        <f t="shared" si="4"/>
        <v>Yes</v>
      </c>
      <c r="R2938" s="40" t="e">
        <f t="shared" si="5"/>
        <v>#N/A</v>
      </c>
    </row>
    <row r="2939" ht="14.25" customHeight="1" spans="1:18">
      <c r="A2939" s="30" t="s">
        <v>2868</v>
      </c>
      <c r="B2939" s="17">
        <v>1951</v>
      </c>
      <c r="C2939" s="17" t="s">
        <v>42</v>
      </c>
      <c r="D2939" s="17" t="s">
        <v>36</v>
      </c>
      <c r="E2939" s="17" t="s">
        <v>108</v>
      </c>
      <c r="F2939" s="31" t="str">
        <f>VLOOKUP(G2939,'Policy Type'!$A:$B,2,FALSE)</f>
        <v>Liability</v>
      </c>
      <c r="G2939" s="17" t="s">
        <v>105</v>
      </c>
      <c r="H2939" s="32">
        <v>45334</v>
      </c>
      <c r="I2939" s="32">
        <v>45699</v>
      </c>
      <c r="J2939" s="34">
        <v>27730000</v>
      </c>
      <c r="K2939" s="34">
        <f t="shared" si="810"/>
        <v>4991400</v>
      </c>
      <c r="L2939" s="34">
        <f t="shared" si="811"/>
        <v>32721400</v>
      </c>
      <c r="M2939" s="17">
        <f t="shared" ref="M2939:M2940" si="815">L2939*0.2</f>
        <v>6544280</v>
      </c>
      <c r="N2939" s="17" t="s">
        <v>39</v>
      </c>
      <c r="O2939" s="35" t="s">
        <v>49</v>
      </c>
      <c r="P2939" s="36" t="str">
        <f t="shared" si="812"/>
        <v>Old Client</v>
      </c>
      <c r="Q2939" s="39" t="str">
        <f t="shared" si="4"/>
        <v>Yes</v>
      </c>
      <c r="R2939" s="40" t="str">
        <f t="shared" si="5"/>
        <v/>
      </c>
    </row>
    <row r="2940" ht="14.25" customHeight="1" spans="1:18">
      <c r="A2940" s="30" t="s">
        <v>2869</v>
      </c>
      <c r="B2940" s="17">
        <v>1952</v>
      </c>
      <c r="C2940" s="17" t="s">
        <v>35</v>
      </c>
      <c r="D2940" s="17" t="s">
        <v>36</v>
      </c>
      <c r="E2940" s="17" t="s">
        <v>37</v>
      </c>
      <c r="F2940" s="31" t="str">
        <f>VLOOKUP(G2940,'Policy Type'!$A:$B,2,FALSE)</f>
        <v>P&amp;C</v>
      </c>
      <c r="G2940" s="17" t="s">
        <v>80</v>
      </c>
      <c r="H2940" s="32">
        <v>45334</v>
      </c>
      <c r="I2940" s="32">
        <v>45334</v>
      </c>
      <c r="J2940" s="34">
        <v>59000</v>
      </c>
      <c r="K2940" s="34">
        <f t="shared" si="810"/>
        <v>10620</v>
      </c>
      <c r="L2940" s="34">
        <f t="shared" si="811"/>
        <v>69620</v>
      </c>
      <c r="M2940" s="17">
        <f t="shared" si="815"/>
        <v>13924</v>
      </c>
      <c r="N2940" s="17" t="s">
        <v>39</v>
      </c>
      <c r="O2940" s="35" t="s">
        <v>49</v>
      </c>
      <c r="P2940" s="36" t="str">
        <f t="shared" si="812"/>
        <v>Old Client</v>
      </c>
      <c r="Q2940" s="39" t="str">
        <f t="shared" si="4"/>
        <v>No</v>
      </c>
      <c r="R2940" s="40" t="str">
        <f t="shared" si="5"/>
        <v/>
      </c>
    </row>
    <row r="2941" ht="14.25" customHeight="1" spans="1:18">
      <c r="A2941" s="30" t="s">
        <v>2870</v>
      </c>
      <c r="B2941" s="17">
        <v>1952</v>
      </c>
      <c r="C2941" s="17" t="s">
        <v>46</v>
      </c>
      <c r="D2941" s="17" t="s">
        <v>47</v>
      </c>
      <c r="E2941" s="17" t="s">
        <v>84</v>
      </c>
      <c r="F2941" s="31" t="e">
        <f>VLOOKUP(G2941,'Policy Type'!$A:$B,2,FALSE)</f>
        <v>#N/A</v>
      </c>
      <c r="G2941" s="17" t="s">
        <v>2496</v>
      </c>
      <c r="H2941" s="32">
        <v>45335</v>
      </c>
      <c r="I2941" s="32">
        <v>45700</v>
      </c>
      <c r="J2941" s="34">
        <v>11210000</v>
      </c>
      <c r="K2941" s="34">
        <f t="shared" si="810"/>
        <v>2017800</v>
      </c>
      <c r="L2941" s="34">
        <f t="shared" si="811"/>
        <v>13227800</v>
      </c>
      <c r="M2941" s="17">
        <f>L2941*0.05</f>
        <v>661390</v>
      </c>
      <c r="N2941" s="17" t="s">
        <v>39</v>
      </c>
      <c r="O2941" s="35" t="s">
        <v>53</v>
      </c>
      <c r="P2941" s="36" t="str">
        <f t="shared" si="812"/>
        <v>Old Client</v>
      </c>
      <c r="Q2941" s="39" t="str">
        <f t="shared" si="4"/>
        <v>No</v>
      </c>
      <c r="R2941" s="40" t="e">
        <f t="shared" si="5"/>
        <v>#N/A</v>
      </c>
    </row>
    <row r="2942" ht="14.25" customHeight="1" spans="1:18">
      <c r="A2942" s="30" t="s">
        <v>2871</v>
      </c>
      <c r="B2942" s="17">
        <v>1259</v>
      </c>
      <c r="C2942" s="17" t="s">
        <v>57</v>
      </c>
      <c r="D2942" s="17" t="s">
        <v>36</v>
      </c>
      <c r="E2942" s="17" t="s">
        <v>132</v>
      </c>
      <c r="F2942" s="31" t="str">
        <f>VLOOKUP(G2942,'Policy Type'!$A:$B,2,FALSE)</f>
        <v>Others</v>
      </c>
      <c r="G2942" s="17" t="s">
        <v>437</v>
      </c>
      <c r="H2942" s="32">
        <v>45334</v>
      </c>
      <c r="I2942" s="32">
        <v>45699</v>
      </c>
      <c r="J2942" s="34">
        <v>1046400</v>
      </c>
      <c r="K2942" s="34">
        <f t="shared" si="810"/>
        <v>188352</v>
      </c>
      <c r="L2942" s="34">
        <f t="shared" si="811"/>
        <v>1234752</v>
      </c>
      <c r="M2942" s="17">
        <f>L2942*0.15</f>
        <v>185212.8</v>
      </c>
      <c r="N2942" s="17" t="s">
        <v>52</v>
      </c>
      <c r="O2942" s="35" t="s">
        <v>49</v>
      </c>
      <c r="P2942" s="36" t="str">
        <f t="shared" si="812"/>
        <v>Old Client</v>
      </c>
      <c r="Q2942" s="39" t="str">
        <f t="shared" si="4"/>
        <v>Yes</v>
      </c>
      <c r="R2942" s="40" t="str">
        <f t="shared" si="5"/>
        <v>Cross-Sold</v>
      </c>
    </row>
    <row r="2943" ht="14.25" customHeight="1" spans="1:18">
      <c r="A2943" s="30" t="s">
        <v>2872</v>
      </c>
      <c r="B2943" s="17">
        <v>322</v>
      </c>
      <c r="C2943" s="17" t="s">
        <v>57</v>
      </c>
      <c r="D2943" s="17" t="s">
        <v>36</v>
      </c>
      <c r="E2943" s="17" t="s">
        <v>43</v>
      </c>
      <c r="F2943" s="31" t="str">
        <f>VLOOKUP(G2943,'Policy Type'!$A:$B,2,FALSE)</f>
        <v>P&amp;C</v>
      </c>
      <c r="G2943" s="17" t="s">
        <v>55</v>
      </c>
      <c r="H2943" s="32">
        <v>45366</v>
      </c>
      <c r="I2943" s="32">
        <v>45730</v>
      </c>
      <c r="J2943" s="34">
        <v>143100</v>
      </c>
      <c r="K2943" s="34">
        <f t="shared" si="810"/>
        <v>25758</v>
      </c>
      <c r="L2943" s="34">
        <f t="shared" si="811"/>
        <v>168858</v>
      </c>
      <c r="M2943" s="17">
        <f t="shared" ref="M2943:M2947" si="816">L2943*0.2</f>
        <v>33771.6</v>
      </c>
      <c r="N2943" s="17" t="s">
        <v>52</v>
      </c>
      <c r="O2943" s="35" t="s">
        <v>53</v>
      </c>
      <c r="P2943" s="36" t="str">
        <f t="shared" si="812"/>
        <v>Old Client</v>
      </c>
      <c r="Q2943" s="39" t="str">
        <f t="shared" si="4"/>
        <v>Yes</v>
      </c>
      <c r="R2943" s="40" t="str">
        <f t="shared" si="5"/>
        <v>Cross-Sold</v>
      </c>
    </row>
    <row r="2944" ht="14.25" customHeight="1" spans="1:18">
      <c r="A2944" s="30" t="s">
        <v>2873</v>
      </c>
      <c r="B2944" s="17">
        <v>1954</v>
      </c>
      <c r="C2944" s="17" t="s">
        <v>35</v>
      </c>
      <c r="D2944" s="17" t="s">
        <v>36</v>
      </c>
      <c r="E2944" s="17" t="s">
        <v>37</v>
      </c>
      <c r="F2944" s="31" t="str">
        <f>VLOOKUP(G2944,'Policy Type'!$A:$B,2,FALSE)</f>
        <v>Liability</v>
      </c>
      <c r="G2944" s="17" t="s">
        <v>38</v>
      </c>
      <c r="H2944" s="32">
        <v>45335</v>
      </c>
      <c r="I2944" s="32">
        <v>45363</v>
      </c>
      <c r="J2944" s="34">
        <v>65600</v>
      </c>
      <c r="K2944" s="34">
        <f t="shared" si="810"/>
        <v>11808</v>
      </c>
      <c r="L2944" s="34">
        <f t="shared" si="811"/>
        <v>77408</v>
      </c>
      <c r="M2944" s="17">
        <f t="shared" si="816"/>
        <v>15481.6</v>
      </c>
      <c r="N2944" s="17" t="s">
        <v>39</v>
      </c>
      <c r="O2944" s="35" t="s">
        <v>49</v>
      </c>
      <c r="P2944" s="36" t="str">
        <f t="shared" si="812"/>
        <v>New Client</v>
      </c>
      <c r="Q2944" s="39" t="str">
        <f t="shared" si="4"/>
        <v>Yes</v>
      </c>
      <c r="R2944" s="40" t="str">
        <f t="shared" si="5"/>
        <v/>
      </c>
    </row>
    <row r="2945" ht="14.25" customHeight="1" spans="1:18">
      <c r="A2945" s="30" t="s">
        <v>2874</v>
      </c>
      <c r="B2945" s="17">
        <v>1955</v>
      </c>
      <c r="C2945" s="17" t="s">
        <v>57</v>
      </c>
      <c r="D2945" s="17" t="s">
        <v>36</v>
      </c>
      <c r="E2945" s="17" t="s">
        <v>37</v>
      </c>
      <c r="F2945" s="31" t="str">
        <f>VLOOKUP(G2945,'Policy Type'!$A:$B,2,FALSE)</f>
        <v>Liability</v>
      </c>
      <c r="G2945" s="17" t="s">
        <v>38</v>
      </c>
      <c r="H2945" s="32">
        <v>45335</v>
      </c>
      <c r="I2945" s="32">
        <v>45424</v>
      </c>
      <c r="J2945" s="34">
        <v>57900</v>
      </c>
      <c r="K2945" s="34">
        <f t="shared" si="810"/>
        <v>10422</v>
      </c>
      <c r="L2945" s="34">
        <f t="shared" si="811"/>
        <v>68322</v>
      </c>
      <c r="M2945" s="17">
        <f t="shared" si="816"/>
        <v>13664.4</v>
      </c>
      <c r="N2945" s="17" t="s">
        <v>39</v>
      </c>
      <c r="O2945" s="35" t="s">
        <v>49</v>
      </c>
      <c r="P2945" s="36" t="str">
        <f t="shared" si="812"/>
        <v>New Client</v>
      </c>
      <c r="Q2945" s="39" t="str">
        <f t="shared" si="4"/>
        <v>Yes</v>
      </c>
      <c r="R2945" s="40" t="str">
        <f t="shared" si="5"/>
        <v/>
      </c>
    </row>
    <row r="2946" ht="14.25" customHeight="1" spans="1:18">
      <c r="A2946" s="30" t="s">
        <v>2875</v>
      </c>
      <c r="B2946" s="17">
        <v>1956</v>
      </c>
      <c r="C2946" s="17" t="s">
        <v>42</v>
      </c>
      <c r="D2946" s="17" t="s">
        <v>36</v>
      </c>
      <c r="E2946" s="17" t="s">
        <v>37</v>
      </c>
      <c r="F2946" s="31" t="str">
        <f>VLOOKUP(G2946,'Policy Type'!$A:$B,2,FALSE)</f>
        <v>Liability</v>
      </c>
      <c r="G2946" s="17" t="s">
        <v>38</v>
      </c>
      <c r="H2946" s="32">
        <v>45334</v>
      </c>
      <c r="I2946" s="32">
        <v>45515</v>
      </c>
      <c r="J2946" s="34">
        <v>1457600</v>
      </c>
      <c r="K2946" s="34">
        <f t="shared" si="810"/>
        <v>262368</v>
      </c>
      <c r="L2946" s="34">
        <f t="shared" si="811"/>
        <v>1719968</v>
      </c>
      <c r="M2946" s="17">
        <f t="shared" si="816"/>
        <v>343993.6</v>
      </c>
      <c r="N2946" s="17" t="s">
        <v>39</v>
      </c>
      <c r="O2946" s="35" t="s">
        <v>49</v>
      </c>
      <c r="P2946" s="36" t="str">
        <f t="shared" si="812"/>
        <v>New Client</v>
      </c>
      <c r="Q2946" s="39" t="str">
        <f t="shared" si="4"/>
        <v>Yes</v>
      </c>
      <c r="R2946" s="40" t="str">
        <f t="shared" si="5"/>
        <v/>
      </c>
    </row>
    <row r="2947" ht="14.25" customHeight="1" spans="1:18">
      <c r="A2947" s="30" t="s">
        <v>2876</v>
      </c>
      <c r="B2947" s="17">
        <v>1957</v>
      </c>
      <c r="C2947" s="17" t="s">
        <v>35</v>
      </c>
      <c r="D2947" s="17" t="s">
        <v>36</v>
      </c>
      <c r="E2947" s="17" t="s">
        <v>78</v>
      </c>
      <c r="F2947" s="31" t="str">
        <f>VLOOKUP(G2947,'Policy Type'!$A:$B,2,FALSE)</f>
        <v>Liability</v>
      </c>
      <c r="G2947" s="17" t="s">
        <v>94</v>
      </c>
      <c r="H2947" s="32">
        <v>45334</v>
      </c>
      <c r="I2947" s="32">
        <v>45699</v>
      </c>
      <c r="J2947" s="34">
        <v>295100</v>
      </c>
      <c r="K2947" s="34">
        <f t="shared" si="810"/>
        <v>53118</v>
      </c>
      <c r="L2947" s="34">
        <f t="shared" si="811"/>
        <v>348218</v>
      </c>
      <c r="M2947" s="17">
        <f t="shared" si="816"/>
        <v>69643.6</v>
      </c>
      <c r="N2947" s="17" t="s">
        <v>39</v>
      </c>
      <c r="O2947" s="35" t="s">
        <v>49</v>
      </c>
      <c r="P2947" s="36" t="str">
        <f t="shared" si="812"/>
        <v>Old Client</v>
      </c>
      <c r="Q2947" s="39" t="str">
        <f t="shared" si="4"/>
        <v>Yes</v>
      </c>
      <c r="R2947" s="40" t="str">
        <f t="shared" si="5"/>
        <v/>
      </c>
    </row>
    <row r="2948" ht="14.25" customHeight="1" spans="1:18">
      <c r="A2948" s="30" t="s">
        <v>2877</v>
      </c>
      <c r="B2948" s="17">
        <v>1958</v>
      </c>
      <c r="C2948" s="17" t="s">
        <v>42</v>
      </c>
      <c r="D2948" s="17" t="s">
        <v>36</v>
      </c>
      <c r="E2948" s="17" t="s">
        <v>43</v>
      </c>
      <c r="F2948" s="31" t="str">
        <f>VLOOKUP(G2948,'Policy Type'!$A:$B,2,FALSE)</f>
        <v>Others</v>
      </c>
      <c r="G2948" s="17" t="s">
        <v>2055</v>
      </c>
      <c r="H2948" s="32">
        <v>45340</v>
      </c>
      <c r="I2948" s="32">
        <v>45705</v>
      </c>
      <c r="J2948" s="34">
        <v>1031900</v>
      </c>
      <c r="K2948" s="34">
        <f t="shared" si="810"/>
        <v>185742</v>
      </c>
      <c r="L2948" s="34">
        <f t="shared" si="811"/>
        <v>1217642</v>
      </c>
      <c r="M2948" s="17">
        <f>L2948*0.15</f>
        <v>182646.3</v>
      </c>
      <c r="N2948" s="17" t="s">
        <v>52</v>
      </c>
      <c r="O2948" s="35" t="s">
        <v>53</v>
      </c>
      <c r="P2948" s="36" t="str">
        <f t="shared" si="812"/>
        <v>New Client</v>
      </c>
      <c r="Q2948" s="39" t="str">
        <f t="shared" si="4"/>
        <v>No</v>
      </c>
      <c r="R2948" s="40" t="str">
        <f t="shared" si="5"/>
        <v/>
      </c>
    </row>
    <row r="2949" ht="14.25" customHeight="1" spans="1:18">
      <c r="A2949" s="30" t="s">
        <v>2878</v>
      </c>
      <c r="B2949" s="17">
        <v>1959</v>
      </c>
      <c r="C2949" s="17" t="s">
        <v>46</v>
      </c>
      <c r="D2949" s="17" t="s">
        <v>76</v>
      </c>
      <c r="E2949" s="17" t="s">
        <v>43</v>
      </c>
      <c r="F2949" s="31" t="str">
        <f>VLOOKUP(G2949,'Policy Type'!$A:$B,2,FALSE)</f>
        <v>P&amp;C</v>
      </c>
      <c r="G2949" s="17" t="s">
        <v>55</v>
      </c>
      <c r="H2949" s="32">
        <v>45336</v>
      </c>
      <c r="I2949" s="32">
        <v>45701</v>
      </c>
      <c r="J2949" s="34">
        <v>157000</v>
      </c>
      <c r="K2949" s="34">
        <f t="shared" si="810"/>
        <v>28260</v>
      </c>
      <c r="L2949" s="34">
        <f t="shared" si="811"/>
        <v>185260</v>
      </c>
      <c r="M2949" s="17">
        <f>L2949*0.05</f>
        <v>9263</v>
      </c>
      <c r="N2949" s="17" t="s">
        <v>52</v>
      </c>
      <c r="O2949" s="35" t="s">
        <v>53</v>
      </c>
      <c r="P2949" s="36" t="str">
        <f t="shared" si="812"/>
        <v>New Client</v>
      </c>
      <c r="Q2949" s="39" t="str">
        <f t="shared" si="4"/>
        <v>No</v>
      </c>
      <c r="R2949" s="40" t="str">
        <f t="shared" si="5"/>
        <v/>
      </c>
    </row>
    <row r="2950" ht="14.25" customHeight="1" spans="1:18">
      <c r="A2950" s="30" t="s">
        <v>2879</v>
      </c>
      <c r="B2950" s="17">
        <v>1960</v>
      </c>
      <c r="C2950" s="17" t="s">
        <v>42</v>
      </c>
      <c r="D2950" s="17" t="s">
        <v>36</v>
      </c>
      <c r="E2950" s="17" t="s">
        <v>43</v>
      </c>
      <c r="F2950" s="31" t="str">
        <f>VLOOKUP(G2950,'Policy Type'!$A:$B,2,FALSE)</f>
        <v>Others</v>
      </c>
      <c r="G2950" s="17" t="s">
        <v>160</v>
      </c>
      <c r="H2950" s="32">
        <v>45348</v>
      </c>
      <c r="I2950" s="32">
        <v>45713</v>
      </c>
      <c r="J2950" s="34">
        <v>4597700</v>
      </c>
      <c r="K2950" s="34">
        <f t="shared" si="810"/>
        <v>827586</v>
      </c>
      <c r="L2950" s="34">
        <f t="shared" si="811"/>
        <v>5425286</v>
      </c>
      <c r="M2950" s="17">
        <f t="shared" ref="M2950:M2951" si="817">L2950*0.15</f>
        <v>813792.9</v>
      </c>
      <c r="N2950" s="17" t="s">
        <v>52</v>
      </c>
      <c r="O2950" s="35" t="s">
        <v>53</v>
      </c>
      <c r="P2950" s="36" t="str">
        <f t="shared" si="812"/>
        <v>New Client</v>
      </c>
      <c r="Q2950" s="39" t="str">
        <f t="shared" si="4"/>
        <v>No</v>
      </c>
      <c r="R2950" s="40" t="str">
        <f t="shared" si="5"/>
        <v/>
      </c>
    </row>
    <row r="2951" ht="14.25" customHeight="1" spans="1:18">
      <c r="A2951" s="30" t="s">
        <v>2880</v>
      </c>
      <c r="B2951" s="17">
        <v>1465</v>
      </c>
      <c r="C2951" s="17" t="s">
        <v>42</v>
      </c>
      <c r="D2951" s="17" t="s">
        <v>36</v>
      </c>
      <c r="E2951" s="17" t="s">
        <v>37</v>
      </c>
      <c r="F2951" s="31" t="str">
        <f>VLOOKUP(G2951,'Policy Type'!$A:$B,2,FALSE)</f>
        <v>Others</v>
      </c>
      <c r="G2951" s="17" t="s">
        <v>156</v>
      </c>
      <c r="H2951" s="32">
        <v>45335</v>
      </c>
      <c r="I2951" s="32">
        <v>45700</v>
      </c>
      <c r="J2951" s="34">
        <v>185900</v>
      </c>
      <c r="K2951" s="34">
        <f t="shared" si="810"/>
        <v>33462</v>
      </c>
      <c r="L2951" s="34">
        <f t="shared" si="811"/>
        <v>219362</v>
      </c>
      <c r="M2951" s="17">
        <f t="shared" si="817"/>
        <v>32904.3</v>
      </c>
      <c r="N2951" s="17" t="s">
        <v>52</v>
      </c>
      <c r="O2951" s="35" t="s">
        <v>53</v>
      </c>
      <c r="P2951" s="36" t="str">
        <f t="shared" si="812"/>
        <v>Old Client</v>
      </c>
      <c r="Q2951" s="39" t="str">
        <f t="shared" si="4"/>
        <v>Yes</v>
      </c>
      <c r="R2951" s="40" t="str">
        <f t="shared" si="5"/>
        <v>Cross-Sold</v>
      </c>
    </row>
    <row r="2952" ht="14.25" customHeight="1" spans="1:18">
      <c r="A2952" s="30" t="s">
        <v>2881</v>
      </c>
      <c r="B2952" s="17">
        <v>1539</v>
      </c>
      <c r="C2952" s="17" t="s">
        <v>35</v>
      </c>
      <c r="D2952" s="17" t="s">
        <v>36</v>
      </c>
      <c r="E2952" s="17" t="s">
        <v>37</v>
      </c>
      <c r="F2952" s="31" t="str">
        <f>VLOOKUP(G2952,'Policy Type'!$A:$B,2,FALSE)</f>
        <v>Liability</v>
      </c>
      <c r="G2952" s="17" t="s">
        <v>38</v>
      </c>
      <c r="H2952" s="32">
        <v>45335</v>
      </c>
      <c r="I2952" s="32">
        <v>45516</v>
      </c>
      <c r="J2952" s="34">
        <v>57900</v>
      </c>
      <c r="K2952" s="34">
        <f t="shared" si="810"/>
        <v>10422</v>
      </c>
      <c r="L2952" s="34">
        <f t="shared" si="811"/>
        <v>68322</v>
      </c>
      <c r="M2952" s="17">
        <f>L2952*0.2</f>
        <v>13664.4</v>
      </c>
      <c r="N2952" s="17" t="s">
        <v>39</v>
      </c>
      <c r="O2952" s="35" t="s">
        <v>49</v>
      </c>
      <c r="P2952" s="36" t="str">
        <f t="shared" si="812"/>
        <v>Old Client</v>
      </c>
      <c r="Q2952" s="39" t="str">
        <f t="shared" si="4"/>
        <v>Yes</v>
      </c>
      <c r="R2952" s="40" t="str">
        <f t="shared" si="5"/>
        <v/>
      </c>
    </row>
    <row r="2953" ht="14.25" customHeight="1" spans="1:18">
      <c r="A2953" s="30" t="s">
        <v>2882</v>
      </c>
      <c r="B2953" s="17">
        <v>744</v>
      </c>
      <c r="C2953" s="17" t="s">
        <v>35</v>
      </c>
      <c r="D2953" s="17" t="s">
        <v>36</v>
      </c>
      <c r="E2953" s="17" t="s">
        <v>37</v>
      </c>
      <c r="F2953" s="31" t="str">
        <f>VLOOKUP(G2953,'Policy Type'!$A:$B,2,FALSE)</f>
        <v>Others</v>
      </c>
      <c r="G2953" s="17" t="s">
        <v>152</v>
      </c>
      <c r="H2953" s="32">
        <v>45337</v>
      </c>
      <c r="I2953" s="32">
        <v>45702</v>
      </c>
      <c r="J2953" s="34">
        <v>965700</v>
      </c>
      <c r="K2953" s="34">
        <f t="shared" si="810"/>
        <v>173826</v>
      </c>
      <c r="L2953" s="34">
        <f t="shared" si="811"/>
        <v>1139526</v>
      </c>
      <c r="M2953" s="17">
        <f>L2953*0.15</f>
        <v>170928.9</v>
      </c>
      <c r="N2953" s="17" t="s">
        <v>52</v>
      </c>
      <c r="O2953" s="35" t="s">
        <v>53</v>
      </c>
      <c r="P2953" s="36" t="str">
        <f t="shared" si="812"/>
        <v>Old Client</v>
      </c>
      <c r="Q2953" s="39" t="str">
        <f t="shared" si="4"/>
        <v>Yes</v>
      </c>
      <c r="R2953" s="40" t="str">
        <f t="shared" si="5"/>
        <v>Cross-Sold</v>
      </c>
    </row>
    <row r="2954" ht="14.25" customHeight="1" spans="1:18">
      <c r="A2954" s="30" t="s">
        <v>2883</v>
      </c>
      <c r="B2954" s="17">
        <v>1961</v>
      </c>
      <c r="C2954" s="17" t="s">
        <v>57</v>
      </c>
      <c r="D2954" s="17" t="s">
        <v>36</v>
      </c>
      <c r="E2954" s="17" t="s">
        <v>43</v>
      </c>
      <c r="F2954" s="31" t="str">
        <f>VLOOKUP(G2954,'Policy Type'!$A:$B,2,FALSE)</f>
        <v>Liability</v>
      </c>
      <c r="G2954" s="17" t="s">
        <v>38</v>
      </c>
      <c r="H2954" s="32">
        <v>45337</v>
      </c>
      <c r="I2954" s="32">
        <v>45487</v>
      </c>
      <c r="J2954" s="34">
        <v>1026800</v>
      </c>
      <c r="K2954" s="34">
        <f t="shared" si="810"/>
        <v>184824</v>
      </c>
      <c r="L2954" s="34">
        <f t="shared" si="811"/>
        <v>1211624</v>
      </c>
      <c r="M2954" s="17">
        <f t="shared" ref="M2954:M2956" si="818">L2954*0.2</f>
        <v>242324.8</v>
      </c>
      <c r="N2954" s="17" t="s">
        <v>39</v>
      </c>
      <c r="O2954" s="35" t="s">
        <v>49</v>
      </c>
      <c r="P2954" s="36" t="str">
        <f t="shared" si="812"/>
        <v>New Client</v>
      </c>
      <c r="Q2954" s="39" t="str">
        <f t="shared" si="4"/>
        <v>Yes</v>
      </c>
      <c r="R2954" s="40" t="str">
        <f t="shared" si="5"/>
        <v/>
      </c>
    </row>
    <row r="2955" ht="14.25" customHeight="1" spans="1:18">
      <c r="A2955" s="30" t="s">
        <v>2884</v>
      </c>
      <c r="B2955" s="17">
        <v>1821</v>
      </c>
      <c r="C2955" s="17" t="s">
        <v>35</v>
      </c>
      <c r="D2955" s="17" t="s">
        <v>36</v>
      </c>
      <c r="E2955" s="17" t="s">
        <v>84</v>
      </c>
      <c r="F2955" s="31" t="str">
        <f>VLOOKUP(G2955,'Policy Type'!$A:$B,2,FALSE)</f>
        <v>Liability</v>
      </c>
      <c r="G2955" s="17" t="s">
        <v>536</v>
      </c>
      <c r="H2955" s="32">
        <v>45335</v>
      </c>
      <c r="I2955" s="32">
        <v>45484</v>
      </c>
      <c r="J2955" s="34">
        <v>686900</v>
      </c>
      <c r="K2955" s="34">
        <f t="shared" si="810"/>
        <v>123642</v>
      </c>
      <c r="L2955" s="34">
        <f t="shared" si="811"/>
        <v>810542</v>
      </c>
      <c r="M2955" s="17">
        <f t="shared" si="818"/>
        <v>162108.4</v>
      </c>
      <c r="N2955" s="17" t="s">
        <v>39</v>
      </c>
      <c r="O2955" s="35" t="s">
        <v>49</v>
      </c>
      <c r="P2955" s="36" t="str">
        <f t="shared" si="812"/>
        <v>Old Client</v>
      </c>
      <c r="Q2955" s="39" t="str">
        <f t="shared" si="4"/>
        <v>Yes</v>
      </c>
      <c r="R2955" s="40" t="str">
        <f t="shared" si="5"/>
        <v/>
      </c>
    </row>
    <row r="2956" ht="14.25" customHeight="1" spans="1:18">
      <c r="A2956" s="30" t="s">
        <v>2885</v>
      </c>
      <c r="B2956" s="17">
        <v>381</v>
      </c>
      <c r="C2956" s="17" t="s">
        <v>35</v>
      </c>
      <c r="D2956" s="17" t="s">
        <v>36</v>
      </c>
      <c r="E2956" s="17" t="s">
        <v>84</v>
      </c>
      <c r="F2956" s="31" t="str">
        <f>VLOOKUP(G2956,'Policy Type'!$A:$B,2,FALSE)</f>
        <v>Liability</v>
      </c>
      <c r="G2956" s="17" t="s">
        <v>58</v>
      </c>
      <c r="H2956" s="32">
        <v>45336</v>
      </c>
      <c r="I2956" s="32">
        <v>45701</v>
      </c>
      <c r="J2956" s="34">
        <v>1062000</v>
      </c>
      <c r="K2956" s="34">
        <f t="shared" si="810"/>
        <v>191160</v>
      </c>
      <c r="L2956" s="34">
        <f t="shared" si="811"/>
        <v>1253160</v>
      </c>
      <c r="M2956" s="17">
        <f t="shared" si="818"/>
        <v>250632</v>
      </c>
      <c r="N2956" s="17" t="s">
        <v>39</v>
      </c>
      <c r="O2956" s="35" t="s">
        <v>53</v>
      </c>
      <c r="P2956" s="36" t="str">
        <f t="shared" si="812"/>
        <v>Old Client</v>
      </c>
      <c r="Q2956" s="39" t="str">
        <f t="shared" si="4"/>
        <v>Yes</v>
      </c>
      <c r="R2956" s="40" t="str">
        <f t="shared" si="5"/>
        <v/>
      </c>
    </row>
    <row r="2957" ht="14.25" customHeight="1" spans="1:18">
      <c r="A2957" s="30" t="s">
        <v>2886</v>
      </c>
      <c r="B2957" s="17">
        <v>381</v>
      </c>
      <c r="C2957" s="17" t="s">
        <v>57</v>
      </c>
      <c r="D2957" s="17" t="s">
        <v>36</v>
      </c>
      <c r="E2957" s="17" t="s">
        <v>60</v>
      </c>
      <c r="F2957" s="31" t="str">
        <f>VLOOKUP(G2957,'Policy Type'!$A:$B,2,FALSE)</f>
        <v>Others</v>
      </c>
      <c r="G2957" s="17" t="s">
        <v>270</v>
      </c>
      <c r="H2957" s="32">
        <v>45342</v>
      </c>
      <c r="I2957" s="32">
        <v>45707</v>
      </c>
      <c r="J2957" s="34">
        <v>4359400</v>
      </c>
      <c r="K2957" s="34">
        <f t="shared" si="810"/>
        <v>784692</v>
      </c>
      <c r="L2957" s="34">
        <f t="shared" si="811"/>
        <v>5144092</v>
      </c>
      <c r="M2957" s="17">
        <f t="shared" ref="M2957:M2958" si="819">L2957*0.15</f>
        <v>771613.8</v>
      </c>
      <c r="N2957" s="17" t="s">
        <v>52</v>
      </c>
      <c r="O2957" s="35" t="s">
        <v>53</v>
      </c>
      <c r="P2957" s="36" t="str">
        <f t="shared" si="812"/>
        <v>Old Client</v>
      </c>
      <c r="Q2957" s="39" t="str">
        <f t="shared" si="4"/>
        <v>Yes</v>
      </c>
      <c r="R2957" s="40" t="str">
        <f t="shared" si="5"/>
        <v>Cross-Sold</v>
      </c>
    </row>
    <row r="2958" ht="14.25" customHeight="1" spans="1:18">
      <c r="A2958" s="30" t="s">
        <v>2887</v>
      </c>
      <c r="B2958" s="17">
        <v>1962</v>
      </c>
      <c r="C2958" s="17" t="s">
        <v>35</v>
      </c>
      <c r="D2958" s="17" t="s">
        <v>36</v>
      </c>
      <c r="E2958" s="17" t="s">
        <v>60</v>
      </c>
      <c r="F2958" s="31" t="str">
        <f>VLOOKUP(G2958,'Policy Type'!$A:$B,2,FALSE)</f>
        <v>Others</v>
      </c>
      <c r="G2958" s="17" t="s">
        <v>245</v>
      </c>
      <c r="H2958" s="32">
        <v>45342</v>
      </c>
      <c r="I2958" s="32">
        <v>45707</v>
      </c>
      <c r="J2958" s="34">
        <v>769900</v>
      </c>
      <c r="K2958" s="34">
        <f t="shared" si="810"/>
        <v>138582</v>
      </c>
      <c r="L2958" s="34">
        <f t="shared" si="811"/>
        <v>908482</v>
      </c>
      <c r="M2958" s="17">
        <f t="shared" si="819"/>
        <v>136272.3</v>
      </c>
      <c r="N2958" s="17" t="s">
        <v>52</v>
      </c>
      <c r="O2958" s="35" t="s">
        <v>53</v>
      </c>
      <c r="P2958" s="36" t="str">
        <f t="shared" si="812"/>
        <v>New Client</v>
      </c>
      <c r="Q2958" s="39" t="str">
        <f t="shared" si="4"/>
        <v>No</v>
      </c>
      <c r="R2958" s="40" t="str">
        <f t="shared" si="5"/>
        <v/>
      </c>
    </row>
    <row r="2959" ht="14.25" customHeight="1" spans="1:18">
      <c r="A2959" s="30" t="s">
        <v>2888</v>
      </c>
      <c r="B2959" s="17">
        <v>1963</v>
      </c>
      <c r="C2959" s="17" t="s">
        <v>46</v>
      </c>
      <c r="D2959" s="17" t="s">
        <v>47</v>
      </c>
      <c r="E2959" s="17" t="s">
        <v>43</v>
      </c>
      <c r="F2959" s="31" t="str">
        <f>VLOOKUP(G2959,'Policy Type'!$A:$B,2,FALSE)</f>
        <v>P&amp;C</v>
      </c>
      <c r="G2959" s="17" t="s">
        <v>48</v>
      </c>
      <c r="H2959" s="32">
        <v>45335</v>
      </c>
      <c r="I2959" s="32">
        <v>45700</v>
      </c>
      <c r="J2959" s="34">
        <v>1770100</v>
      </c>
      <c r="K2959" s="34">
        <f t="shared" si="810"/>
        <v>318618</v>
      </c>
      <c r="L2959" s="34">
        <f t="shared" si="811"/>
        <v>2088718</v>
      </c>
      <c r="M2959" s="17">
        <f t="shared" ref="M2959:M2960" si="820">L2959*0.05</f>
        <v>104435.9</v>
      </c>
      <c r="N2959" s="17" t="s">
        <v>39</v>
      </c>
      <c r="O2959" s="35" t="s">
        <v>49</v>
      </c>
      <c r="P2959" s="36" t="str">
        <f t="shared" si="812"/>
        <v>Old Client</v>
      </c>
      <c r="Q2959" s="39" t="str">
        <f t="shared" si="4"/>
        <v>Yes</v>
      </c>
      <c r="R2959" s="40" t="str">
        <f t="shared" si="5"/>
        <v>Cross-Sold</v>
      </c>
    </row>
    <row r="2960" ht="14.25" customHeight="1" spans="1:18">
      <c r="A2960" s="30" t="s">
        <v>2889</v>
      </c>
      <c r="B2960" s="17">
        <v>1963</v>
      </c>
      <c r="C2960" s="17" t="s">
        <v>46</v>
      </c>
      <c r="D2960" s="17" t="s">
        <v>66</v>
      </c>
      <c r="E2960" s="17" t="s">
        <v>37</v>
      </c>
      <c r="F2960" s="31" t="str">
        <f>VLOOKUP(G2960,'Policy Type'!$A:$B,2,FALSE)</f>
        <v>Liability</v>
      </c>
      <c r="G2960" s="17" t="s">
        <v>38</v>
      </c>
      <c r="H2960" s="32">
        <v>45335</v>
      </c>
      <c r="I2960" s="32">
        <v>45424</v>
      </c>
      <c r="J2960" s="34">
        <v>214300</v>
      </c>
      <c r="K2960" s="34">
        <f t="shared" si="810"/>
        <v>38574</v>
      </c>
      <c r="L2960" s="34">
        <f t="shared" si="811"/>
        <v>252874</v>
      </c>
      <c r="M2960" s="17">
        <f t="shared" si="820"/>
        <v>12643.7</v>
      </c>
      <c r="N2960" s="17" t="s">
        <v>39</v>
      </c>
      <c r="O2960" s="35" t="s">
        <v>49</v>
      </c>
      <c r="P2960" s="36" t="str">
        <f t="shared" si="812"/>
        <v>Old Client</v>
      </c>
      <c r="Q2960" s="39" t="str">
        <f t="shared" si="4"/>
        <v>Yes</v>
      </c>
      <c r="R2960" s="40" t="str">
        <f t="shared" si="5"/>
        <v/>
      </c>
    </row>
    <row r="2961" ht="14.25" customHeight="1" spans="1:18">
      <c r="A2961" s="30" t="s">
        <v>2890</v>
      </c>
      <c r="B2961" s="17">
        <v>1964</v>
      </c>
      <c r="C2961" s="17" t="s">
        <v>35</v>
      </c>
      <c r="D2961" s="17" t="s">
        <v>36</v>
      </c>
      <c r="E2961" s="17" t="s">
        <v>37</v>
      </c>
      <c r="F2961" s="31" t="str">
        <f>VLOOKUP(G2961,'Policy Type'!$A:$B,2,FALSE)</f>
        <v>Others</v>
      </c>
      <c r="G2961" s="17" t="s">
        <v>152</v>
      </c>
      <c r="H2961" s="32">
        <v>45347</v>
      </c>
      <c r="I2961" s="32">
        <v>45712</v>
      </c>
      <c r="J2961" s="34">
        <v>2429100</v>
      </c>
      <c r="K2961" s="34">
        <f t="shared" si="810"/>
        <v>437238</v>
      </c>
      <c r="L2961" s="34">
        <f t="shared" si="811"/>
        <v>2866338</v>
      </c>
      <c r="M2961" s="17">
        <f>L2961*0.15</f>
        <v>429950.7</v>
      </c>
      <c r="N2961" s="17" t="s">
        <v>52</v>
      </c>
      <c r="O2961" s="35" t="s">
        <v>53</v>
      </c>
      <c r="P2961" s="36" t="str">
        <f t="shared" si="812"/>
        <v>New Client</v>
      </c>
      <c r="Q2961" s="39" t="str">
        <f t="shared" si="4"/>
        <v>No</v>
      </c>
      <c r="R2961" s="40" t="str">
        <f t="shared" si="5"/>
        <v/>
      </c>
    </row>
    <row r="2962" ht="14.25" customHeight="1" spans="1:18">
      <c r="A2962" s="30" t="s">
        <v>2891</v>
      </c>
      <c r="B2962" s="17">
        <v>1965</v>
      </c>
      <c r="C2962" s="17" t="s">
        <v>35</v>
      </c>
      <c r="D2962" s="17" t="s">
        <v>36</v>
      </c>
      <c r="E2962" s="17" t="s">
        <v>78</v>
      </c>
      <c r="F2962" s="31" t="str">
        <f>VLOOKUP(G2962,'Policy Type'!$A:$B,2,FALSE)</f>
        <v>Liability</v>
      </c>
      <c r="G2962" s="17" t="s">
        <v>38</v>
      </c>
      <c r="H2962" s="32">
        <v>45261</v>
      </c>
      <c r="I2962" s="32">
        <v>45565</v>
      </c>
      <c r="J2962" s="34">
        <v>26900</v>
      </c>
      <c r="K2962" s="34">
        <f t="shared" si="810"/>
        <v>4842</v>
      </c>
      <c r="L2962" s="34">
        <f t="shared" si="811"/>
        <v>31742</v>
      </c>
      <c r="M2962" s="17">
        <f t="shared" ref="M2962:M2965" si="821">L2962*0.2</f>
        <v>6348.4</v>
      </c>
      <c r="N2962" s="17" t="s">
        <v>39</v>
      </c>
      <c r="O2962" s="35" t="s">
        <v>49</v>
      </c>
      <c r="P2962" s="36" t="str">
        <f t="shared" si="812"/>
        <v>Old Client</v>
      </c>
      <c r="Q2962" s="39" t="str">
        <f t="shared" si="4"/>
        <v>Yes</v>
      </c>
      <c r="R2962" s="40" t="str">
        <f t="shared" si="5"/>
        <v/>
      </c>
    </row>
    <row r="2963" ht="14.25" customHeight="1" spans="1:18">
      <c r="A2963" s="30" t="s">
        <v>2892</v>
      </c>
      <c r="B2963" s="17">
        <v>1966</v>
      </c>
      <c r="C2963" s="17" t="s">
        <v>42</v>
      </c>
      <c r="D2963" s="17" t="s">
        <v>36</v>
      </c>
      <c r="E2963" s="17" t="s">
        <v>84</v>
      </c>
      <c r="F2963" s="31" t="str">
        <f>VLOOKUP(G2963,'Policy Type'!$A:$B,2,FALSE)</f>
        <v>Liability</v>
      </c>
      <c r="G2963" s="17" t="s">
        <v>58</v>
      </c>
      <c r="H2963" s="32">
        <v>45336</v>
      </c>
      <c r="I2963" s="32">
        <v>45701</v>
      </c>
      <c r="J2963" s="34">
        <v>1534000</v>
      </c>
      <c r="K2963" s="34">
        <f t="shared" si="810"/>
        <v>276120</v>
      </c>
      <c r="L2963" s="34">
        <f t="shared" si="811"/>
        <v>1810120</v>
      </c>
      <c r="M2963" s="17">
        <f t="shared" si="821"/>
        <v>362024</v>
      </c>
      <c r="N2963" s="17" t="s">
        <v>39</v>
      </c>
      <c r="O2963" s="35" t="s">
        <v>53</v>
      </c>
      <c r="P2963" s="36" t="str">
        <f t="shared" si="812"/>
        <v>New Client</v>
      </c>
      <c r="Q2963" s="39" t="str">
        <f t="shared" si="4"/>
        <v>Yes</v>
      </c>
      <c r="R2963" s="40" t="str">
        <f t="shared" si="5"/>
        <v/>
      </c>
    </row>
    <row r="2964" ht="14.25" customHeight="1" spans="1:18">
      <c r="A2964" s="30" t="s">
        <v>2893</v>
      </c>
      <c r="B2964" s="17">
        <v>936</v>
      </c>
      <c r="C2964" s="17" t="s">
        <v>57</v>
      </c>
      <c r="D2964" s="17" t="s">
        <v>36</v>
      </c>
      <c r="E2964" s="17" t="s">
        <v>43</v>
      </c>
      <c r="F2964" s="31" t="str">
        <f>VLOOKUP(G2964,'Policy Type'!$A:$B,2,FALSE)</f>
        <v>P&amp;C</v>
      </c>
      <c r="G2964" s="17" t="s">
        <v>72</v>
      </c>
      <c r="H2964" s="32">
        <v>45337</v>
      </c>
      <c r="I2964" s="32">
        <v>45702</v>
      </c>
      <c r="J2964" s="34">
        <v>110400</v>
      </c>
      <c r="K2964" s="34">
        <f t="shared" si="810"/>
        <v>19872</v>
      </c>
      <c r="L2964" s="34">
        <f t="shared" si="811"/>
        <v>130272</v>
      </c>
      <c r="M2964" s="17">
        <f t="shared" si="821"/>
        <v>26054.4</v>
      </c>
      <c r="N2964" s="17" t="s">
        <v>52</v>
      </c>
      <c r="O2964" s="35" t="s">
        <v>49</v>
      </c>
      <c r="P2964" s="36" t="str">
        <f t="shared" si="812"/>
        <v>Old Client</v>
      </c>
      <c r="Q2964" s="39" t="str">
        <f t="shared" si="4"/>
        <v>Yes</v>
      </c>
      <c r="R2964" s="40" t="str">
        <f t="shared" si="5"/>
        <v>Cross-Sold</v>
      </c>
    </row>
    <row r="2965" ht="14.25" customHeight="1" spans="1:18">
      <c r="A2965" s="30" t="s">
        <v>2894</v>
      </c>
      <c r="B2965" s="17">
        <v>1967</v>
      </c>
      <c r="C2965" s="17" t="s">
        <v>42</v>
      </c>
      <c r="D2965" s="17" t="s">
        <v>36</v>
      </c>
      <c r="E2965" s="17" t="s">
        <v>43</v>
      </c>
      <c r="F2965" s="31" t="str">
        <f>VLOOKUP(G2965,'Policy Type'!$A:$B,2,FALSE)</f>
        <v>P&amp;C</v>
      </c>
      <c r="G2965" s="17" t="s">
        <v>55</v>
      </c>
      <c r="H2965" s="32">
        <v>45334</v>
      </c>
      <c r="I2965" s="32">
        <v>45699</v>
      </c>
      <c r="J2965" s="34">
        <v>417200</v>
      </c>
      <c r="K2965" s="34">
        <f t="shared" si="810"/>
        <v>75096</v>
      </c>
      <c r="L2965" s="34">
        <f t="shared" si="811"/>
        <v>492296</v>
      </c>
      <c r="M2965" s="17">
        <f t="shared" si="821"/>
        <v>98459.2</v>
      </c>
      <c r="N2965" s="17" t="s">
        <v>52</v>
      </c>
      <c r="O2965" s="35" t="s">
        <v>49</v>
      </c>
      <c r="P2965" s="36" t="str">
        <f t="shared" si="812"/>
        <v>New Client</v>
      </c>
      <c r="Q2965" s="39" t="str">
        <f t="shared" si="4"/>
        <v>No</v>
      </c>
      <c r="R2965" s="40" t="str">
        <f t="shared" si="5"/>
        <v/>
      </c>
    </row>
    <row r="2966" ht="14.25" customHeight="1" spans="1:18">
      <c r="A2966" s="30" t="s">
        <v>2895</v>
      </c>
      <c r="B2966" s="17">
        <v>1968</v>
      </c>
      <c r="C2966" s="17" t="s">
        <v>35</v>
      </c>
      <c r="D2966" s="17" t="s">
        <v>36</v>
      </c>
      <c r="E2966" s="17" t="s">
        <v>84</v>
      </c>
      <c r="F2966" s="31" t="str">
        <f>VLOOKUP(G2966,'Policy Type'!$A:$B,2,FALSE)</f>
        <v>Others</v>
      </c>
      <c r="G2966" s="17" t="s">
        <v>116</v>
      </c>
      <c r="H2966" s="32">
        <v>45335</v>
      </c>
      <c r="I2966" s="32">
        <v>45393</v>
      </c>
      <c r="J2966" s="34">
        <v>59000</v>
      </c>
      <c r="K2966" s="34">
        <f t="shared" si="810"/>
        <v>10620</v>
      </c>
      <c r="L2966" s="34">
        <f t="shared" si="811"/>
        <v>69620</v>
      </c>
      <c r="M2966" s="17">
        <f>L2966*0.15</f>
        <v>10443</v>
      </c>
      <c r="N2966" s="17" t="s">
        <v>39</v>
      </c>
      <c r="O2966" s="35" t="s">
        <v>49</v>
      </c>
      <c r="P2966" s="36" t="str">
        <f t="shared" si="812"/>
        <v>New Client</v>
      </c>
      <c r="Q2966" s="39" t="str">
        <f t="shared" si="4"/>
        <v>No</v>
      </c>
      <c r="R2966" s="40" t="str">
        <f t="shared" si="5"/>
        <v/>
      </c>
    </row>
    <row r="2967" ht="14.25" customHeight="1" spans="1:18">
      <c r="A2967" s="30" t="s">
        <v>2896</v>
      </c>
      <c r="B2967" s="17">
        <v>1972</v>
      </c>
      <c r="C2967" s="17" t="s">
        <v>35</v>
      </c>
      <c r="D2967" s="17" t="s">
        <v>36</v>
      </c>
      <c r="E2967" s="17" t="s">
        <v>37</v>
      </c>
      <c r="F2967" s="31" t="str">
        <f>VLOOKUP(G2967,'Policy Type'!$A:$B,2,FALSE)</f>
        <v>Liability</v>
      </c>
      <c r="G2967" s="17" t="s">
        <v>38</v>
      </c>
      <c r="H2967" s="32">
        <v>45335</v>
      </c>
      <c r="I2967" s="32">
        <v>45700</v>
      </c>
      <c r="J2967" s="34">
        <v>65000</v>
      </c>
      <c r="K2967" s="34">
        <f t="shared" si="810"/>
        <v>11700</v>
      </c>
      <c r="L2967" s="34">
        <f t="shared" si="811"/>
        <v>76700</v>
      </c>
      <c r="M2967" s="17">
        <f t="shared" ref="M2967:M2970" si="822">L2967*0.2</f>
        <v>15340</v>
      </c>
      <c r="N2967" s="17" t="s">
        <v>39</v>
      </c>
      <c r="O2967" s="35" t="s">
        <v>49</v>
      </c>
      <c r="P2967" s="36" t="str">
        <f t="shared" si="812"/>
        <v>New Client</v>
      </c>
      <c r="Q2967" s="39" t="str">
        <f t="shared" si="4"/>
        <v>Yes</v>
      </c>
      <c r="R2967" s="40" t="str">
        <f t="shared" si="5"/>
        <v/>
      </c>
    </row>
    <row r="2968" ht="14.25" customHeight="1" spans="1:18">
      <c r="A2968" s="30" t="s">
        <v>2897</v>
      </c>
      <c r="B2968" s="17">
        <v>76</v>
      </c>
      <c r="C2968" s="17" t="s">
        <v>35</v>
      </c>
      <c r="D2968" s="17" t="s">
        <v>36</v>
      </c>
      <c r="E2968" s="17" t="s">
        <v>37</v>
      </c>
      <c r="F2968" s="31" t="str">
        <f>VLOOKUP(G2968,'Policy Type'!$A:$B,2,FALSE)</f>
        <v>Liability</v>
      </c>
      <c r="G2968" s="17" t="s">
        <v>38</v>
      </c>
      <c r="H2968" s="32">
        <v>45335</v>
      </c>
      <c r="I2968" s="32">
        <v>45700</v>
      </c>
      <c r="J2968" s="34">
        <v>297000</v>
      </c>
      <c r="K2968" s="34">
        <f t="shared" si="810"/>
        <v>53460</v>
      </c>
      <c r="L2968" s="34">
        <f t="shared" si="811"/>
        <v>350460</v>
      </c>
      <c r="M2968" s="17">
        <f t="shared" si="822"/>
        <v>70092</v>
      </c>
      <c r="N2968" s="17" t="s">
        <v>39</v>
      </c>
      <c r="O2968" s="35" t="s">
        <v>49</v>
      </c>
      <c r="P2968" s="36" t="str">
        <f t="shared" si="812"/>
        <v>Old Client</v>
      </c>
      <c r="Q2968" s="39" t="str">
        <f t="shared" si="4"/>
        <v>Yes</v>
      </c>
      <c r="R2968" s="40" t="str">
        <f t="shared" si="5"/>
        <v/>
      </c>
    </row>
    <row r="2969" ht="14.25" customHeight="1" spans="1:18">
      <c r="A2969" s="30" t="s">
        <v>2898</v>
      </c>
      <c r="B2969" s="17">
        <v>1973</v>
      </c>
      <c r="C2969" s="17" t="s">
        <v>42</v>
      </c>
      <c r="D2969" s="17" t="s">
        <v>36</v>
      </c>
      <c r="E2969" s="17" t="s">
        <v>37</v>
      </c>
      <c r="F2969" s="31" t="str">
        <f>VLOOKUP(G2969,'Policy Type'!$A:$B,2,FALSE)</f>
        <v>P&amp;C</v>
      </c>
      <c r="G2969" s="17" t="s">
        <v>80</v>
      </c>
      <c r="H2969" s="32">
        <v>45335</v>
      </c>
      <c r="I2969" s="32">
        <v>45335</v>
      </c>
      <c r="J2969" s="34">
        <v>145500</v>
      </c>
      <c r="K2969" s="34">
        <f t="shared" si="810"/>
        <v>26190</v>
      </c>
      <c r="L2969" s="34">
        <f t="shared" si="811"/>
        <v>171690</v>
      </c>
      <c r="M2969" s="17">
        <f t="shared" si="822"/>
        <v>34338</v>
      </c>
      <c r="N2969" s="17" t="s">
        <v>39</v>
      </c>
      <c r="O2969" s="35" t="s">
        <v>49</v>
      </c>
      <c r="P2969" s="36" t="str">
        <f t="shared" si="812"/>
        <v>New Client</v>
      </c>
      <c r="Q2969" s="39" t="str">
        <f t="shared" si="4"/>
        <v>No</v>
      </c>
      <c r="R2969" s="40" t="str">
        <f t="shared" si="5"/>
        <v/>
      </c>
    </row>
    <row r="2970" ht="14.25" customHeight="1" spans="1:18">
      <c r="A2970" s="30" t="s">
        <v>2899</v>
      </c>
      <c r="B2970" s="17">
        <v>1974</v>
      </c>
      <c r="C2970" s="17" t="s">
        <v>35</v>
      </c>
      <c r="D2970" s="17" t="s">
        <v>36</v>
      </c>
      <c r="E2970" s="17" t="s">
        <v>780</v>
      </c>
      <c r="F2970" s="31" t="str">
        <f>VLOOKUP(G2970,'Policy Type'!$A:$B,2,FALSE)</f>
        <v>P&amp;C</v>
      </c>
      <c r="G2970" s="17" t="s">
        <v>48</v>
      </c>
      <c r="H2970" s="32">
        <v>45336</v>
      </c>
      <c r="I2970" s="32">
        <v>45701</v>
      </c>
      <c r="J2970" s="34">
        <v>711100</v>
      </c>
      <c r="K2970" s="34">
        <f t="shared" si="810"/>
        <v>127998</v>
      </c>
      <c r="L2970" s="34">
        <f t="shared" si="811"/>
        <v>839098</v>
      </c>
      <c r="M2970" s="17">
        <f t="shared" si="822"/>
        <v>167819.6</v>
      </c>
      <c r="N2970" s="17" t="s">
        <v>39</v>
      </c>
      <c r="O2970" s="35" t="s">
        <v>49</v>
      </c>
      <c r="P2970" s="36" t="str">
        <f t="shared" si="812"/>
        <v>New Client</v>
      </c>
      <c r="Q2970" s="39" t="str">
        <f t="shared" si="4"/>
        <v>No</v>
      </c>
      <c r="R2970" s="40" t="str">
        <f t="shared" si="5"/>
        <v/>
      </c>
    </row>
    <row r="2971" ht="14.25" customHeight="1" spans="1:18">
      <c r="A2971" s="30" t="s">
        <v>2900</v>
      </c>
      <c r="B2971" s="17">
        <v>211</v>
      </c>
      <c r="C2971" s="17" t="s">
        <v>35</v>
      </c>
      <c r="D2971" s="17" t="s">
        <v>36</v>
      </c>
      <c r="E2971" s="17" t="s">
        <v>780</v>
      </c>
      <c r="F2971" s="31" t="str">
        <f>VLOOKUP(G2971,'Policy Type'!$A:$B,2,FALSE)</f>
        <v>Others</v>
      </c>
      <c r="G2971" s="17" t="s">
        <v>791</v>
      </c>
      <c r="H2971" s="32">
        <v>45335</v>
      </c>
      <c r="I2971" s="32">
        <v>45700</v>
      </c>
      <c r="J2971" s="34">
        <v>958800</v>
      </c>
      <c r="K2971" s="34">
        <f t="shared" si="810"/>
        <v>172584</v>
      </c>
      <c r="L2971" s="34">
        <f t="shared" si="811"/>
        <v>1131384</v>
      </c>
      <c r="M2971" s="17">
        <f t="shared" ref="M2971:M2972" si="823">L2971*0.15</f>
        <v>169707.6</v>
      </c>
      <c r="N2971" s="17" t="s">
        <v>52</v>
      </c>
      <c r="O2971" s="35" t="s">
        <v>49</v>
      </c>
      <c r="P2971" s="36" t="str">
        <f t="shared" si="812"/>
        <v>Old Client</v>
      </c>
      <c r="Q2971" s="39" t="str">
        <f t="shared" si="4"/>
        <v>Yes</v>
      </c>
      <c r="R2971" s="40" t="str">
        <f t="shared" si="5"/>
        <v>Cross-Sold</v>
      </c>
    </row>
    <row r="2972" ht="14.25" customHeight="1" spans="1:18">
      <c r="A2972" s="30" t="s">
        <v>2901</v>
      </c>
      <c r="B2972" s="17">
        <v>1975</v>
      </c>
      <c r="C2972" s="17" t="s">
        <v>57</v>
      </c>
      <c r="D2972" s="17" t="s">
        <v>36</v>
      </c>
      <c r="E2972" s="17" t="s">
        <v>37</v>
      </c>
      <c r="F2972" s="31" t="str">
        <f>VLOOKUP(G2972,'Policy Type'!$A:$B,2,FALSE)</f>
        <v>Others</v>
      </c>
      <c r="G2972" s="17" t="s">
        <v>156</v>
      </c>
      <c r="H2972" s="32">
        <v>45336</v>
      </c>
      <c r="I2972" s="32">
        <v>45701</v>
      </c>
      <c r="J2972" s="34">
        <v>185900</v>
      </c>
      <c r="K2972" s="34">
        <f t="shared" si="810"/>
        <v>33462</v>
      </c>
      <c r="L2972" s="34">
        <f t="shared" si="811"/>
        <v>219362</v>
      </c>
      <c r="M2972" s="17">
        <f t="shared" si="823"/>
        <v>32904.3</v>
      </c>
      <c r="N2972" s="17" t="s">
        <v>52</v>
      </c>
      <c r="O2972" s="35" t="s">
        <v>53</v>
      </c>
      <c r="P2972" s="36" t="str">
        <f t="shared" si="812"/>
        <v>New Client</v>
      </c>
      <c r="Q2972" s="39" t="str">
        <f t="shared" si="4"/>
        <v>No</v>
      </c>
      <c r="R2972" s="40" t="str">
        <f t="shared" si="5"/>
        <v/>
      </c>
    </row>
    <row r="2973" ht="14.25" customHeight="1" spans="1:18">
      <c r="A2973" s="30" t="s">
        <v>2902</v>
      </c>
      <c r="B2973" s="17">
        <v>1976</v>
      </c>
      <c r="C2973" s="17" t="s">
        <v>42</v>
      </c>
      <c r="D2973" s="17" t="s">
        <v>36</v>
      </c>
      <c r="E2973" s="17" t="s">
        <v>43</v>
      </c>
      <c r="F2973" s="31" t="str">
        <f>VLOOKUP(G2973,'Policy Type'!$A:$B,2,FALSE)</f>
        <v>P&amp;C</v>
      </c>
      <c r="G2973" s="17" t="s">
        <v>68</v>
      </c>
      <c r="H2973" s="32">
        <v>45337</v>
      </c>
      <c r="I2973" s="32">
        <v>45702</v>
      </c>
      <c r="J2973" s="34">
        <v>952500</v>
      </c>
      <c r="K2973" s="34">
        <f t="shared" si="810"/>
        <v>171450</v>
      </c>
      <c r="L2973" s="34">
        <f t="shared" si="811"/>
        <v>1123950</v>
      </c>
      <c r="M2973" s="17">
        <f>L2973*0.2</f>
        <v>224790</v>
      </c>
      <c r="N2973" s="17" t="s">
        <v>52</v>
      </c>
      <c r="O2973" s="35" t="s">
        <v>53</v>
      </c>
      <c r="P2973" s="36" t="str">
        <f t="shared" si="812"/>
        <v>New Client</v>
      </c>
      <c r="Q2973" s="39" t="str">
        <f t="shared" si="4"/>
        <v>No</v>
      </c>
      <c r="R2973" s="40" t="str">
        <f t="shared" si="5"/>
        <v/>
      </c>
    </row>
    <row r="2974" ht="14.25" customHeight="1" spans="1:18">
      <c r="A2974" s="30" t="s">
        <v>2903</v>
      </c>
      <c r="B2974" s="17">
        <v>1072</v>
      </c>
      <c r="C2974" s="17" t="s">
        <v>35</v>
      </c>
      <c r="D2974" s="17" t="s">
        <v>36</v>
      </c>
      <c r="E2974" s="17" t="s">
        <v>60</v>
      </c>
      <c r="F2974" s="31" t="str">
        <f>VLOOKUP(G2974,'Policy Type'!$A:$B,2,FALSE)</f>
        <v>Others</v>
      </c>
      <c r="G2974" s="17" t="s">
        <v>170</v>
      </c>
      <c r="H2974" s="32">
        <v>45337</v>
      </c>
      <c r="I2974" s="32">
        <v>45702</v>
      </c>
      <c r="J2974" s="34">
        <v>3850900</v>
      </c>
      <c r="K2974" s="34">
        <f t="shared" si="810"/>
        <v>693162</v>
      </c>
      <c r="L2974" s="34">
        <f t="shared" si="811"/>
        <v>4544062</v>
      </c>
      <c r="M2974" s="17">
        <f>L2974*0.15</f>
        <v>681609.3</v>
      </c>
      <c r="N2974" s="17" t="s">
        <v>52</v>
      </c>
      <c r="O2974" s="35" t="s">
        <v>53</v>
      </c>
      <c r="P2974" s="36" t="str">
        <f t="shared" si="812"/>
        <v>Old Client</v>
      </c>
      <c r="Q2974" s="39" t="str">
        <f t="shared" si="4"/>
        <v>Yes</v>
      </c>
      <c r="R2974" s="40" t="str">
        <f t="shared" si="5"/>
        <v>Cross-Sold</v>
      </c>
    </row>
    <row r="2975" ht="14.25" customHeight="1" spans="1:18">
      <c r="A2975" s="30" t="s">
        <v>2904</v>
      </c>
      <c r="B2975" s="17">
        <v>1155</v>
      </c>
      <c r="C2975" s="17" t="s">
        <v>57</v>
      </c>
      <c r="D2975" s="17" t="s">
        <v>36</v>
      </c>
      <c r="E2975" s="17" t="s">
        <v>37</v>
      </c>
      <c r="F2975" s="31" t="str">
        <f>VLOOKUP(G2975,'Policy Type'!$A:$B,2,FALSE)</f>
        <v>Liability</v>
      </c>
      <c r="G2975" s="17" t="s">
        <v>38</v>
      </c>
      <c r="H2975" s="32">
        <v>45336</v>
      </c>
      <c r="I2975" s="32">
        <v>45701</v>
      </c>
      <c r="J2975" s="34">
        <v>170800</v>
      </c>
      <c r="K2975" s="34">
        <f t="shared" si="810"/>
        <v>30744</v>
      </c>
      <c r="L2975" s="34">
        <f t="shared" si="811"/>
        <v>201544</v>
      </c>
      <c r="M2975" s="17">
        <f t="shared" ref="M2975:M2982" si="824">L2975*0.2</f>
        <v>40308.8</v>
      </c>
      <c r="N2975" s="17" t="s">
        <v>39</v>
      </c>
      <c r="O2975" s="35" t="s">
        <v>49</v>
      </c>
      <c r="P2975" s="36" t="str">
        <f t="shared" si="812"/>
        <v>Old Client</v>
      </c>
      <c r="Q2975" s="39" t="str">
        <f t="shared" si="4"/>
        <v>Yes</v>
      </c>
      <c r="R2975" s="40" t="str">
        <f t="shared" si="5"/>
        <v/>
      </c>
    </row>
    <row r="2976" ht="14.25" customHeight="1" spans="1:18">
      <c r="A2976" s="30" t="s">
        <v>2905</v>
      </c>
      <c r="B2976" s="17">
        <v>130</v>
      </c>
      <c r="C2976" s="17" t="s">
        <v>35</v>
      </c>
      <c r="D2976" s="17" t="s">
        <v>36</v>
      </c>
      <c r="E2976" s="17" t="s">
        <v>37</v>
      </c>
      <c r="F2976" s="31" t="str">
        <f>VLOOKUP(G2976,'Policy Type'!$A:$B,2,FALSE)</f>
        <v>P&amp;C</v>
      </c>
      <c r="G2976" s="17" t="s">
        <v>68</v>
      </c>
      <c r="H2976" s="32">
        <v>45341</v>
      </c>
      <c r="I2976" s="32">
        <v>45706</v>
      </c>
      <c r="J2976" s="34">
        <v>624500</v>
      </c>
      <c r="K2976" s="34">
        <f t="shared" si="810"/>
        <v>112410</v>
      </c>
      <c r="L2976" s="34">
        <f t="shared" si="811"/>
        <v>736910</v>
      </c>
      <c r="M2976" s="17">
        <f t="shared" si="824"/>
        <v>147382</v>
      </c>
      <c r="N2976" s="17" t="s">
        <v>52</v>
      </c>
      <c r="O2976" s="35" t="s">
        <v>53</v>
      </c>
      <c r="P2976" s="36" t="str">
        <f t="shared" si="812"/>
        <v>New Client</v>
      </c>
      <c r="Q2976" s="39" t="str">
        <f t="shared" si="4"/>
        <v>No</v>
      </c>
      <c r="R2976" s="40" t="str">
        <f t="shared" si="5"/>
        <v/>
      </c>
    </row>
    <row r="2977" ht="14.25" customHeight="1" spans="1:18">
      <c r="A2977" s="30" t="s">
        <v>2906</v>
      </c>
      <c r="B2977" s="17">
        <v>1977</v>
      </c>
      <c r="C2977" s="17" t="s">
        <v>42</v>
      </c>
      <c r="D2977" s="17" t="s">
        <v>36</v>
      </c>
      <c r="E2977" s="17" t="s">
        <v>37</v>
      </c>
      <c r="F2977" s="31" t="str">
        <f>VLOOKUP(G2977,'Policy Type'!$A:$B,2,FALSE)</f>
        <v>Liability</v>
      </c>
      <c r="G2977" s="17" t="s">
        <v>38</v>
      </c>
      <c r="H2977" s="32">
        <v>45336</v>
      </c>
      <c r="I2977" s="32">
        <v>45364</v>
      </c>
      <c r="J2977" s="34">
        <v>40100</v>
      </c>
      <c r="K2977" s="34">
        <f t="shared" si="810"/>
        <v>7218</v>
      </c>
      <c r="L2977" s="34">
        <f t="shared" si="811"/>
        <v>47318</v>
      </c>
      <c r="M2977" s="17">
        <f t="shared" si="824"/>
        <v>9463.6</v>
      </c>
      <c r="N2977" s="17" t="s">
        <v>39</v>
      </c>
      <c r="O2977" s="35" t="s">
        <v>49</v>
      </c>
      <c r="P2977" s="36" t="str">
        <f t="shared" si="812"/>
        <v>New Client</v>
      </c>
      <c r="Q2977" s="39" t="str">
        <f t="shared" si="4"/>
        <v>Yes</v>
      </c>
      <c r="R2977" s="40" t="str">
        <f t="shared" si="5"/>
        <v/>
      </c>
    </row>
    <row r="2978" ht="14.25" customHeight="1" spans="1:18">
      <c r="A2978" s="30" t="s">
        <v>2907</v>
      </c>
      <c r="B2978" s="17">
        <v>1978</v>
      </c>
      <c r="C2978" s="17" t="s">
        <v>35</v>
      </c>
      <c r="D2978" s="17" t="s">
        <v>36</v>
      </c>
      <c r="E2978" s="17" t="s">
        <v>37</v>
      </c>
      <c r="F2978" s="31" t="str">
        <f>VLOOKUP(G2978,'Policy Type'!$A:$B,2,FALSE)</f>
        <v>Liability</v>
      </c>
      <c r="G2978" s="17" t="s">
        <v>38</v>
      </c>
      <c r="H2978" s="32">
        <v>45336</v>
      </c>
      <c r="I2978" s="32">
        <v>45701</v>
      </c>
      <c r="J2978" s="34">
        <v>84200</v>
      </c>
      <c r="K2978" s="34">
        <f t="shared" si="810"/>
        <v>15156</v>
      </c>
      <c r="L2978" s="34">
        <f t="shared" si="811"/>
        <v>99356</v>
      </c>
      <c r="M2978" s="17">
        <f t="shared" si="824"/>
        <v>19871.2</v>
      </c>
      <c r="N2978" s="17" t="s">
        <v>39</v>
      </c>
      <c r="O2978" s="35" t="s">
        <v>49</v>
      </c>
      <c r="P2978" s="36" t="str">
        <f t="shared" si="812"/>
        <v>Old Client</v>
      </c>
      <c r="Q2978" s="39" t="str">
        <f t="shared" si="4"/>
        <v>Yes</v>
      </c>
      <c r="R2978" s="40" t="str">
        <f t="shared" si="5"/>
        <v/>
      </c>
    </row>
    <row r="2979" ht="14.25" customHeight="1" spans="1:18">
      <c r="A2979" s="30" t="s">
        <v>2908</v>
      </c>
      <c r="B2979" s="17">
        <v>1979</v>
      </c>
      <c r="C2979" s="17" t="s">
        <v>57</v>
      </c>
      <c r="D2979" s="17" t="s">
        <v>36</v>
      </c>
      <c r="E2979" s="17" t="s">
        <v>43</v>
      </c>
      <c r="F2979" s="31" t="str">
        <f>VLOOKUP(G2979,'Policy Type'!$A:$B,2,FALSE)</f>
        <v>Liability</v>
      </c>
      <c r="G2979" s="17" t="s">
        <v>140</v>
      </c>
      <c r="H2979" s="32">
        <v>45348</v>
      </c>
      <c r="I2979" s="32">
        <v>45713</v>
      </c>
      <c r="J2979" s="34">
        <v>2258500</v>
      </c>
      <c r="K2979" s="34">
        <f t="shared" si="810"/>
        <v>406530</v>
      </c>
      <c r="L2979" s="34">
        <f t="shared" si="811"/>
        <v>2665030</v>
      </c>
      <c r="M2979" s="17">
        <f t="shared" si="824"/>
        <v>533006</v>
      </c>
      <c r="N2979" s="17" t="s">
        <v>39</v>
      </c>
      <c r="O2979" s="35" t="s">
        <v>49</v>
      </c>
      <c r="P2979" s="36" t="str">
        <f t="shared" si="812"/>
        <v>New Client</v>
      </c>
      <c r="Q2979" s="39" t="str">
        <f t="shared" si="4"/>
        <v>Yes</v>
      </c>
      <c r="R2979" s="40" t="str">
        <f t="shared" si="5"/>
        <v/>
      </c>
    </row>
    <row r="2980" ht="14.25" customHeight="1" spans="1:18">
      <c r="A2980" s="30" t="s">
        <v>2909</v>
      </c>
      <c r="B2980" s="17">
        <v>1980</v>
      </c>
      <c r="C2980" s="17" t="s">
        <v>35</v>
      </c>
      <c r="D2980" s="17" t="s">
        <v>36</v>
      </c>
      <c r="E2980" s="17" t="s">
        <v>37</v>
      </c>
      <c r="F2980" s="31" t="str">
        <f>VLOOKUP(G2980,'Policy Type'!$A:$B,2,FALSE)</f>
        <v>Liability</v>
      </c>
      <c r="G2980" s="17" t="s">
        <v>38</v>
      </c>
      <c r="H2980" s="32">
        <v>45338</v>
      </c>
      <c r="I2980" s="32">
        <v>45703</v>
      </c>
      <c r="J2980" s="34">
        <v>1803600</v>
      </c>
      <c r="K2980" s="34">
        <f t="shared" si="810"/>
        <v>324648</v>
      </c>
      <c r="L2980" s="34">
        <f t="shared" si="811"/>
        <v>2128248</v>
      </c>
      <c r="M2980" s="17">
        <f t="shared" si="824"/>
        <v>425649.6</v>
      </c>
      <c r="N2980" s="17" t="s">
        <v>39</v>
      </c>
      <c r="O2980" s="35" t="s">
        <v>53</v>
      </c>
      <c r="P2980" s="36" t="str">
        <f t="shared" si="812"/>
        <v>New Client</v>
      </c>
      <c r="Q2980" s="39" t="str">
        <f t="shared" si="4"/>
        <v>Yes</v>
      </c>
      <c r="R2980" s="40" t="str">
        <f t="shared" si="5"/>
        <v/>
      </c>
    </row>
    <row r="2981" ht="14.25" customHeight="1" spans="1:18">
      <c r="A2981" s="30" t="s">
        <v>2910</v>
      </c>
      <c r="B2981" s="17">
        <v>1981</v>
      </c>
      <c r="C2981" s="17" t="s">
        <v>42</v>
      </c>
      <c r="D2981" s="17" t="s">
        <v>36</v>
      </c>
      <c r="E2981" s="17" t="s">
        <v>780</v>
      </c>
      <c r="F2981" s="31" t="str">
        <f>VLOOKUP(G2981,'Policy Type'!$A:$B,2,FALSE)</f>
        <v>P&amp;C</v>
      </c>
      <c r="G2981" s="17" t="s">
        <v>68</v>
      </c>
      <c r="H2981" s="32">
        <v>45335</v>
      </c>
      <c r="I2981" s="32">
        <v>45700</v>
      </c>
      <c r="J2981" s="34">
        <v>3810089</v>
      </c>
      <c r="K2981" s="34">
        <f t="shared" si="810"/>
        <v>685816.02</v>
      </c>
      <c r="L2981" s="34">
        <f t="shared" si="811"/>
        <v>4495905.02</v>
      </c>
      <c r="M2981" s="17">
        <f t="shared" si="824"/>
        <v>899181.004</v>
      </c>
      <c r="N2981" s="17" t="s">
        <v>39</v>
      </c>
      <c r="O2981" s="35" t="s">
        <v>49</v>
      </c>
      <c r="P2981" s="36" t="str">
        <f t="shared" si="812"/>
        <v>Old Client</v>
      </c>
      <c r="Q2981" s="39" t="str">
        <f t="shared" si="4"/>
        <v>Yes</v>
      </c>
      <c r="R2981" s="40" t="str">
        <f t="shared" si="5"/>
        <v>Cross-Sold</v>
      </c>
    </row>
    <row r="2982" ht="14.25" customHeight="1" spans="1:18">
      <c r="A2982" s="30" t="s">
        <v>2911</v>
      </c>
      <c r="B2982" s="17">
        <v>83</v>
      </c>
      <c r="C2982" s="17" t="s">
        <v>35</v>
      </c>
      <c r="D2982" s="17" t="s">
        <v>36</v>
      </c>
      <c r="E2982" s="17" t="s">
        <v>78</v>
      </c>
      <c r="F2982" s="31" t="str">
        <f>VLOOKUP(G2982,'Policy Type'!$A:$B,2,FALSE)</f>
        <v>Liability</v>
      </c>
      <c r="G2982" s="17" t="s">
        <v>94</v>
      </c>
      <c r="H2982" s="32">
        <v>45348</v>
      </c>
      <c r="I2982" s="32">
        <v>45713</v>
      </c>
      <c r="J2982" s="34">
        <v>177100</v>
      </c>
      <c r="K2982" s="34">
        <f t="shared" si="810"/>
        <v>31878</v>
      </c>
      <c r="L2982" s="34">
        <f t="shared" si="811"/>
        <v>208978</v>
      </c>
      <c r="M2982" s="17">
        <f t="shared" si="824"/>
        <v>41795.6</v>
      </c>
      <c r="N2982" s="17" t="s">
        <v>39</v>
      </c>
      <c r="O2982" s="35" t="s">
        <v>49</v>
      </c>
      <c r="P2982" s="36" t="str">
        <f t="shared" si="812"/>
        <v>Old Client</v>
      </c>
      <c r="Q2982" s="39" t="str">
        <f t="shared" si="4"/>
        <v>Yes</v>
      </c>
      <c r="R2982" s="40" t="str">
        <f t="shared" si="5"/>
        <v/>
      </c>
    </row>
    <row r="2983" ht="14.25" customHeight="1" spans="1:18">
      <c r="A2983" s="30" t="s">
        <v>2912</v>
      </c>
      <c r="B2983" s="17">
        <v>50</v>
      </c>
      <c r="C2983" s="17" t="s">
        <v>42</v>
      </c>
      <c r="D2983" s="17" t="s">
        <v>36</v>
      </c>
      <c r="E2983" s="17" t="s">
        <v>37</v>
      </c>
      <c r="F2983" s="31" t="str">
        <f>VLOOKUP(G2983,'Policy Type'!$A:$B,2,FALSE)</f>
        <v>Others</v>
      </c>
      <c r="G2983" s="17" t="s">
        <v>291</v>
      </c>
      <c r="H2983" s="32">
        <v>45341</v>
      </c>
      <c r="I2983" s="32">
        <v>45706</v>
      </c>
      <c r="J2983" s="34">
        <v>2809500</v>
      </c>
      <c r="K2983" s="34">
        <f t="shared" si="810"/>
        <v>505710</v>
      </c>
      <c r="L2983" s="34">
        <f t="shared" si="811"/>
        <v>3315210</v>
      </c>
      <c r="M2983" s="17">
        <f>L2983*0.15</f>
        <v>497281.5</v>
      </c>
      <c r="N2983" s="17" t="s">
        <v>52</v>
      </c>
      <c r="O2983" s="35" t="s">
        <v>53</v>
      </c>
      <c r="P2983" s="36" t="str">
        <f t="shared" si="812"/>
        <v>New Client</v>
      </c>
      <c r="Q2983" s="39" t="str">
        <f t="shared" si="4"/>
        <v>No</v>
      </c>
      <c r="R2983" s="40" t="str">
        <f t="shared" si="5"/>
        <v/>
      </c>
    </row>
    <row r="2984" ht="14.25" customHeight="1" spans="1:18">
      <c r="A2984" s="30" t="s">
        <v>2913</v>
      </c>
      <c r="B2984" s="17">
        <v>1981</v>
      </c>
      <c r="C2984" s="17" t="s">
        <v>42</v>
      </c>
      <c r="D2984" s="17" t="s">
        <v>36</v>
      </c>
      <c r="E2984" s="17" t="s">
        <v>108</v>
      </c>
      <c r="F2984" s="31" t="str">
        <f>VLOOKUP(G2984,'Policy Type'!$A:$B,2,FALSE)</f>
        <v>Liability</v>
      </c>
      <c r="G2984" s="17" t="s">
        <v>579</v>
      </c>
      <c r="H2984" s="32">
        <v>45336</v>
      </c>
      <c r="I2984" s="32">
        <v>45701</v>
      </c>
      <c r="J2984" s="34">
        <v>25960000</v>
      </c>
      <c r="K2984" s="34">
        <f t="shared" si="810"/>
        <v>4672800</v>
      </c>
      <c r="L2984" s="34">
        <f t="shared" si="811"/>
        <v>30632800</v>
      </c>
      <c r="M2984" s="17">
        <f t="shared" ref="M2984:M2987" si="825">L2984*0.2</f>
        <v>6126560</v>
      </c>
      <c r="N2984" s="17" t="s">
        <v>39</v>
      </c>
      <c r="O2984" s="35" t="s">
        <v>49</v>
      </c>
      <c r="P2984" s="36" t="str">
        <f t="shared" si="812"/>
        <v>Old Client</v>
      </c>
      <c r="Q2984" s="39" t="str">
        <f t="shared" si="4"/>
        <v>Yes</v>
      </c>
      <c r="R2984" s="40" t="str">
        <f t="shared" si="5"/>
        <v/>
      </c>
    </row>
    <row r="2985" ht="14.25" customHeight="1" spans="1:18">
      <c r="A2985" s="30" t="s">
        <v>2914</v>
      </c>
      <c r="B2985" s="17">
        <v>1982</v>
      </c>
      <c r="C2985" s="17" t="s">
        <v>42</v>
      </c>
      <c r="D2985" s="17" t="s">
        <v>36</v>
      </c>
      <c r="E2985" s="17" t="s">
        <v>84</v>
      </c>
      <c r="F2985" s="31" t="str">
        <f>VLOOKUP(G2985,'Policy Type'!$A:$B,2,FALSE)</f>
        <v>Liability</v>
      </c>
      <c r="G2985" s="17" t="s">
        <v>105</v>
      </c>
      <c r="H2985" s="32">
        <v>45336</v>
      </c>
      <c r="I2985" s="32">
        <v>45701</v>
      </c>
      <c r="J2985" s="34">
        <v>33040000</v>
      </c>
      <c r="K2985" s="34">
        <f t="shared" si="810"/>
        <v>5947200</v>
      </c>
      <c r="L2985" s="34">
        <f t="shared" si="811"/>
        <v>38987200</v>
      </c>
      <c r="M2985" s="17">
        <f t="shared" si="825"/>
        <v>7797440</v>
      </c>
      <c r="N2985" s="17" t="s">
        <v>39</v>
      </c>
      <c r="O2985" s="35" t="s">
        <v>49</v>
      </c>
      <c r="P2985" s="36" t="str">
        <f t="shared" si="812"/>
        <v>New Client</v>
      </c>
      <c r="Q2985" s="39" t="str">
        <f t="shared" si="4"/>
        <v>Yes</v>
      </c>
      <c r="R2985" s="40" t="str">
        <f t="shared" si="5"/>
        <v/>
      </c>
    </row>
    <row r="2986" ht="14.25" customHeight="1" spans="1:18">
      <c r="A2986" s="30" t="s">
        <v>2915</v>
      </c>
      <c r="B2986" s="17">
        <v>1838</v>
      </c>
      <c r="C2986" s="17" t="s">
        <v>57</v>
      </c>
      <c r="D2986" s="17" t="s">
        <v>36</v>
      </c>
      <c r="E2986" s="17" t="s">
        <v>84</v>
      </c>
      <c r="F2986" s="31" t="str">
        <f>VLOOKUP(G2986,'Policy Type'!$A:$B,2,FALSE)</f>
        <v>Liability</v>
      </c>
      <c r="G2986" s="17" t="s">
        <v>140</v>
      </c>
      <c r="H2986" s="32">
        <v>45336</v>
      </c>
      <c r="I2986" s="32">
        <v>45701</v>
      </c>
      <c r="J2986" s="34">
        <v>2212500</v>
      </c>
      <c r="K2986" s="34">
        <f t="shared" si="810"/>
        <v>398250</v>
      </c>
      <c r="L2986" s="34">
        <f t="shared" si="811"/>
        <v>2610750</v>
      </c>
      <c r="M2986" s="17">
        <f t="shared" si="825"/>
        <v>522150</v>
      </c>
      <c r="N2986" s="17" t="s">
        <v>39</v>
      </c>
      <c r="O2986" s="35" t="s">
        <v>49</v>
      </c>
      <c r="P2986" s="36" t="str">
        <f t="shared" si="812"/>
        <v>Old Client</v>
      </c>
      <c r="Q2986" s="39" t="str">
        <f t="shared" si="4"/>
        <v>Yes</v>
      </c>
      <c r="R2986" s="40" t="str">
        <f t="shared" si="5"/>
        <v/>
      </c>
    </row>
    <row r="2987" ht="14.25" customHeight="1" spans="1:18">
      <c r="A2987" s="30" t="s">
        <v>2916</v>
      </c>
      <c r="B2987" s="17">
        <v>1983</v>
      </c>
      <c r="C2987" s="17" t="s">
        <v>35</v>
      </c>
      <c r="D2987" s="17" t="s">
        <v>36</v>
      </c>
      <c r="E2987" s="17" t="s">
        <v>37</v>
      </c>
      <c r="F2987" s="31" t="str">
        <f>VLOOKUP(G2987,'Policy Type'!$A:$B,2,FALSE)</f>
        <v>Liability</v>
      </c>
      <c r="G2987" s="17" t="s">
        <v>38</v>
      </c>
      <c r="H2987" s="32">
        <v>45336</v>
      </c>
      <c r="I2987" s="32">
        <v>45364</v>
      </c>
      <c r="J2987" s="34">
        <v>51600</v>
      </c>
      <c r="K2987" s="34">
        <f t="shared" si="810"/>
        <v>9288</v>
      </c>
      <c r="L2987" s="34">
        <f t="shared" si="811"/>
        <v>60888</v>
      </c>
      <c r="M2987" s="17">
        <f t="shared" si="825"/>
        <v>12177.6</v>
      </c>
      <c r="N2987" s="17" t="s">
        <v>39</v>
      </c>
      <c r="O2987" s="35" t="s">
        <v>49</v>
      </c>
      <c r="P2987" s="36" t="str">
        <f t="shared" si="812"/>
        <v>New Client</v>
      </c>
      <c r="Q2987" s="39" t="str">
        <f t="shared" si="4"/>
        <v>Yes</v>
      </c>
      <c r="R2987" s="40" t="str">
        <f t="shared" si="5"/>
        <v/>
      </c>
    </row>
    <row r="2988" ht="14.25" customHeight="1" spans="1:18">
      <c r="A2988" s="30" t="s">
        <v>2917</v>
      </c>
      <c r="B2988" s="17">
        <v>1984</v>
      </c>
      <c r="C2988" s="17" t="s">
        <v>46</v>
      </c>
      <c r="D2988" s="17" t="s">
        <v>47</v>
      </c>
      <c r="E2988" s="17" t="s">
        <v>37</v>
      </c>
      <c r="F2988" s="31" t="str">
        <f>VLOOKUP(G2988,'Policy Type'!$A:$B,2,FALSE)</f>
        <v>Liability</v>
      </c>
      <c r="G2988" s="17" t="s">
        <v>38</v>
      </c>
      <c r="H2988" s="32">
        <v>45336</v>
      </c>
      <c r="I2988" s="32">
        <v>45425</v>
      </c>
      <c r="J2988" s="34">
        <v>66600</v>
      </c>
      <c r="K2988" s="34">
        <f t="shared" si="810"/>
        <v>11988</v>
      </c>
      <c r="L2988" s="34">
        <f t="shared" si="811"/>
        <v>78588</v>
      </c>
      <c r="M2988" s="17">
        <f t="shared" ref="M2988:M2991" si="826">L2988*0.05</f>
        <v>3929.4</v>
      </c>
      <c r="N2988" s="17" t="s">
        <v>39</v>
      </c>
      <c r="O2988" s="35" t="s">
        <v>49</v>
      </c>
      <c r="P2988" s="36" t="str">
        <f t="shared" si="812"/>
        <v>Old Client</v>
      </c>
      <c r="Q2988" s="39" t="str">
        <f t="shared" si="4"/>
        <v>Yes</v>
      </c>
      <c r="R2988" s="40" t="str">
        <f t="shared" si="5"/>
        <v/>
      </c>
    </row>
    <row r="2989" ht="14.25" customHeight="1" spans="1:18">
      <c r="A2989" s="30" t="s">
        <v>2918</v>
      </c>
      <c r="B2989" s="17">
        <v>1985</v>
      </c>
      <c r="C2989" s="17" t="s">
        <v>46</v>
      </c>
      <c r="D2989" s="17" t="s">
        <v>88</v>
      </c>
      <c r="E2989" s="17" t="s">
        <v>37</v>
      </c>
      <c r="F2989" s="31" t="str">
        <f>VLOOKUP(G2989,'Policy Type'!$A:$B,2,FALSE)</f>
        <v>Others</v>
      </c>
      <c r="G2989" s="17" t="s">
        <v>152</v>
      </c>
      <c r="H2989" s="32">
        <v>45341</v>
      </c>
      <c r="I2989" s="32">
        <v>45706</v>
      </c>
      <c r="J2989" s="34">
        <v>905700</v>
      </c>
      <c r="K2989" s="34">
        <f t="shared" si="810"/>
        <v>163026</v>
      </c>
      <c r="L2989" s="34">
        <f t="shared" si="811"/>
        <v>1068726</v>
      </c>
      <c r="M2989" s="17">
        <f t="shared" si="826"/>
        <v>53436.3</v>
      </c>
      <c r="N2989" s="17" t="s">
        <v>52</v>
      </c>
      <c r="O2989" s="35" t="s">
        <v>53</v>
      </c>
      <c r="P2989" s="36" t="str">
        <f t="shared" si="812"/>
        <v>New Client</v>
      </c>
      <c r="Q2989" s="39" t="str">
        <f t="shared" si="4"/>
        <v>No</v>
      </c>
      <c r="R2989" s="40" t="str">
        <f t="shared" si="5"/>
        <v/>
      </c>
    </row>
    <row r="2990" ht="14.25" customHeight="1" spans="1:18">
      <c r="A2990" s="30" t="s">
        <v>2919</v>
      </c>
      <c r="B2990" s="17">
        <v>1986</v>
      </c>
      <c r="C2990" s="17" t="s">
        <v>46</v>
      </c>
      <c r="D2990" s="17" t="s">
        <v>47</v>
      </c>
      <c r="E2990" s="17" t="s">
        <v>60</v>
      </c>
      <c r="F2990" s="31" t="str">
        <f>VLOOKUP(G2990,'Policy Type'!$A:$B,2,FALSE)</f>
        <v>Others</v>
      </c>
      <c r="G2990" s="17" t="s">
        <v>270</v>
      </c>
      <c r="H2990" s="32">
        <v>45337</v>
      </c>
      <c r="I2990" s="32">
        <v>45702</v>
      </c>
      <c r="J2990" s="34">
        <v>1062400</v>
      </c>
      <c r="K2990" s="34">
        <f t="shared" si="810"/>
        <v>191232</v>
      </c>
      <c r="L2990" s="34">
        <f t="shared" si="811"/>
        <v>1253632</v>
      </c>
      <c r="M2990" s="17">
        <f t="shared" si="826"/>
        <v>62681.6</v>
      </c>
      <c r="N2990" s="17" t="s">
        <v>52</v>
      </c>
      <c r="O2990" s="35" t="s">
        <v>53</v>
      </c>
      <c r="P2990" s="36" t="str">
        <f t="shared" si="812"/>
        <v>New Client</v>
      </c>
      <c r="Q2990" s="39" t="str">
        <f t="shared" si="4"/>
        <v>No</v>
      </c>
      <c r="R2990" s="40" t="str">
        <f t="shared" si="5"/>
        <v/>
      </c>
    </row>
    <row r="2991" ht="14.25" customHeight="1" spans="1:18">
      <c r="A2991" s="30" t="s">
        <v>2920</v>
      </c>
      <c r="B2991" s="17">
        <v>1987</v>
      </c>
      <c r="C2991" s="17" t="s">
        <v>46</v>
      </c>
      <c r="D2991" s="17" t="s">
        <v>66</v>
      </c>
      <c r="E2991" s="17" t="s">
        <v>103</v>
      </c>
      <c r="F2991" s="31" t="str">
        <f>VLOOKUP(G2991,'Policy Type'!$A:$B,2,FALSE)</f>
        <v>Others</v>
      </c>
      <c r="G2991" s="17" t="s">
        <v>212</v>
      </c>
      <c r="H2991" s="32">
        <v>45337</v>
      </c>
      <c r="I2991" s="32">
        <v>45702</v>
      </c>
      <c r="J2991" s="34">
        <v>30967700</v>
      </c>
      <c r="K2991" s="34">
        <f t="shared" si="810"/>
        <v>5574186</v>
      </c>
      <c r="L2991" s="34">
        <f t="shared" si="811"/>
        <v>36541886</v>
      </c>
      <c r="M2991" s="17">
        <f t="shared" si="826"/>
        <v>1827094.3</v>
      </c>
      <c r="N2991" s="17" t="s">
        <v>39</v>
      </c>
      <c r="O2991" s="35" t="s">
        <v>53</v>
      </c>
      <c r="P2991" s="36" t="str">
        <f t="shared" si="812"/>
        <v>New Client</v>
      </c>
      <c r="Q2991" s="39" t="str">
        <f t="shared" si="4"/>
        <v>No</v>
      </c>
      <c r="R2991" s="40" t="str">
        <f t="shared" si="5"/>
        <v/>
      </c>
    </row>
    <row r="2992" ht="14.25" customHeight="1" spans="1:18">
      <c r="A2992" s="30" t="s">
        <v>2921</v>
      </c>
      <c r="B2992" s="17">
        <v>1988</v>
      </c>
      <c r="C2992" s="17" t="s">
        <v>42</v>
      </c>
      <c r="D2992" s="17" t="s">
        <v>36</v>
      </c>
      <c r="E2992" s="17" t="s">
        <v>37</v>
      </c>
      <c r="F2992" s="31" t="str">
        <f>VLOOKUP(G2992,'Policy Type'!$A:$B,2,FALSE)</f>
        <v>Liability</v>
      </c>
      <c r="G2992" s="17" t="s">
        <v>38</v>
      </c>
      <c r="H2992" s="32">
        <v>45336</v>
      </c>
      <c r="I2992" s="32">
        <v>45425</v>
      </c>
      <c r="J2992" s="34">
        <v>134100</v>
      </c>
      <c r="K2992" s="34">
        <f t="shared" si="810"/>
        <v>24138</v>
      </c>
      <c r="L2992" s="34">
        <f t="shared" si="811"/>
        <v>158238</v>
      </c>
      <c r="M2992" s="17">
        <f>L2992*0.2</f>
        <v>31647.6</v>
      </c>
      <c r="N2992" s="17" t="s">
        <v>39</v>
      </c>
      <c r="O2992" s="35" t="s">
        <v>49</v>
      </c>
      <c r="P2992" s="36" t="str">
        <f t="shared" si="812"/>
        <v>New Client</v>
      </c>
      <c r="Q2992" s="39" t="str">
        <f t="shared" si="4"/>
        <v>Yes</v>
      </c>
      <c r="R2992" s="40" t="str">
        <f t="shared" si="5"/>
        <v/>
      </c>
    </row>
    <row r="2993" ht="14.25" customHeight="1" spans="1:18">
      <c r="A2993" s="30" t="s">
        <v>2922</v>
      </c>
      <c r="B2993" s="17">
        <v>20</v>
      </c>
      <c r="C2993" s="17" t="s">
        <v>46</v>
      </c>
      <c r="D2993" s="17" t="s">
        <v>76</v>
      </c>
      <c r="E2993" s="17" t="s">
        <v>37</v>
      </c>
      <c r="F2993" s="31" t="str">
        <f>VLOOKUP(G2993,'Policy Type'!$A:$B,2,FALSE)</f>
        <v>Liability</v>
      </c>
      <c r="G2993" s="17" t="s">
        <v>38</v>
      </c>
      <c r="H2993" s="32">
        <v>45336</v>
      </c>
      <c r="I2993" s="32">
        <v>45364</v>
      </c>
      <c r="J2993" s="34">
        <v>66900</v>
      </c>
      <c r="K2993" s="34">
        <f t="shared" si="810"/>
        <v>12042</v>
      </c>
      <c r="L2993" s="34">
        <f t="shared" si="811"/>
        <v>78942</v>
      </c>
      <c r="M2993" s="17">
        <f t="shared" ref="M2993:M2995" si="827">L2993*0.05</f>
        <v>3947.1</v>
      </c>
      <c r="N2993" s="17" t="s">
        <v>39</v>
      </c>
      <c r="O2993" s="35" t="s">
        <v>49</v>
      </c>
      <c r="P2993" s="36" t="str">
        <f t="shared" si="812"/>
        <v>Old Client</v>
      </c>
      <c r="Q2993" s="39" t="str">
        <f t="shared" si="4"/>
        <v>Yes</v>
      </c>
      <c r="R2993" s="40" t="str">
        <f t="shared" si="5"/>
        <v/>
      </c>
    </row>
    <row r="2994" ht="14.25" customHeight="1" spans="1:18">
      <c r="A2994" s="30" t="s">
        <v>2923</v>
      </c>
      <c r="B2994" s="17">
        <v>1989</v>
      </c>
      <c r="C2994" s="17" t="s">
        <v>46</v>
      </c>
      <c r="D2994" s="17" t="s">
        <v>66</v>
      </c>
      <c r="E2994" s="17" t="s">
        <v>780</v>
      </c>
      <c r="F2994" s="31" t="str">
        <f>VLOOKUP(G2994,'Policy Type'!$A:$B,2,FALSE)</f>
        <v>Liability</v>
      </c>
      <c r="G2994" s="17" t="s">
        <v>38</v>
      </c>
      <c r="H2994" s="32">
        <v>45336</v>
      </c>
      <c r="I2994" s="32">
        <v>45364</v>
      </c>
      <c r="J2994" s="34">
        <v>67200</v>
      </c>
      <c r="K2994" s="34">
        <f t="shared" si="810"/>
        <v>12096</v>
      </c>
      <c r="L2994" s="34">
        <f t="shared" si="811"/>
        <v>79296</v>
      </c>
      <c r="M2994" s="17">
        <f t="shared" si="827"/>
        <v>3964.8</v>
      </c>
      <c r="N2994" s="17" t="s">
        <v>39</v>
      </c>
      <c r="O2994" s="35" t="s">
        <v>49</v>
      </c>
      <c r="P2994" s="36" t="str">
        <f t="shared" si="812"/>
        <v>New Client</v>
      </c>
      <c r="Q2994" s="39" t="str">
        <f t="shared" si="4"/>
        <v>Yes</v>
      </c>
      <c r="R2994" s="40" t="str">
        <f t="shared" si="5"/>
        <v/>
      </c>
    </row>
    <row r="2995" ht="14.25" customHeight="1" spans="1:18">
      <c r="A2995" s="30" t="s">
        <v>2924</v>
      </c>
      <c r="B2995" s="17">
        <v>1990</v>
      </c>
      <c r="C2995" s="17" t="s">
        <v>46</v>
      </c>
      <c r="D2995" s="17" t="s">
        <v>66</v>
      </c>
      <c r="E2995" s="17" t="s">
        <v>37</v>
      </c>
      <c r="F2995" s="31" t="str">
        <f>VLOOKUP(G2995,'Policy Type'!$A:$B,2,FALSE)</f>
        <v>Liability</v>
      </c>
      <c r="G2995" s="17" t="s">
        <v>38</v>
      </c>
      <c r="H2995" s="32">
        <v>45336</v>
      </c>
      <c r="I2995" s="32">
        <v>45701</v>
      </c>
      <c r="J2995" s="34">
        <v>59000</v>
      </c>
      <c r="K2995" s="34">
        <f t="shared" si="810"/>
        <v>10620</v>
      </c>
      <c r="L2995" s="34">
        <f t="shared" si="811"/>
        <v>69620</v>
      </c>
      <c r="M2995" s="17">
        <f t="shared" si="827"/>
        <v>3481</v>
      </c>
      <c r="N2995" s="17" t="s">
        <v>39</v>
      </c>
      <c r="O2995" s="35" t="s">
        <v>49</v>
      </c>
      <c r="P2995" s="36" t="str">
        <f t="shared" si="812"/>
        <v>New Client</v>
      </c>
      <c r="Q2995" s="39" t="str">
        <f t="shared" si="4"/>
        <v>Yes</v>
      </c>
      <c r="R2995" s="40" t="str">
        <f t="shared" si="5"/>
        <v/>
      </c>
    </row>
    <row r="2996" ht="14.25" customHeight="1" spans="1:18">
      <c r="A2996" s="30" t="s">
        <v>2925</v>
      </c>
      <c r="B2996" s="17">
        <v>1991</v>
      </c>
      <c r="C2996" s="17" t="s">
        <v>35</v>
      </c>
      <c r="D2996" s="17" t="s">
        <v>36</v>
      </c>
      <c r="E2996" s="17" t="s">
        <v>37</v>
      </c>
      <c r="F2996" s="31" t="str">
        <f>VLOOKUP(G2996,'Policy Type'!$A:$B,2,FALSE)</f>
        <v>Liability</v>
      </c>
      <c r="G2996" s="17" t="s">
        <v>38</v>
      </c>
      <c r="H2996" s="32">
        <v>45336</v>
      </c>
      <c r="I2996" s="32">
        <v>45395</v>
      </c>
      <c r="J2996" s="34">
        <v>58000</v>
      </c>
      <c r="K2996" s="34">
        <f t="shared" si="810"/>
        <v>10440</v>
      </c>
      <c r="L2996" s="34">
        <f t="shared" si="811"/>
        <v>68440</v>
      </c>
      <c r="M2996" s="17">
        <f>L2996*0.2</f>
        <v>13688</v>
      </c>
      <c r="N2996" s="17" t="s">
        <v>39</v>
      </c>
      <c r="O2996" s="35" t="s">
        <v>49</v>
      </c>
      <c r="P2996" s="36" t="str">
        <f t="shared" si="812"/>
        <v>New Client</v>
      </c>
      <c r="Q2996" s="39" t="str">
        <f t="shared" si="4"/>
        <v>Yes</v>
      </c>
      <c r="R2996" s="40" t="str">
        <f t="shared" si="5"/>
        <v/>
      </c>
    </row>
    <row r="2997" ht="14.25" customHeight="1" spans="1:18">
      <c r="A2997" s="30" t="s">
        <v>2926</v>
      </c>
      <c r="B2997" s="17">
        <v>1992</v>
      </c>
      <c r="C2997" s="17" t="s">
        <v>46</v>
      </c>
      <c r="D2997" s="17" t="s">
        <v>76</v>
      </c>
      <c r="E2997" s="17" t="s">
        <v>37</v>
      </c>
      <c r="F2997" s="31" t="str">
        <f>VLOOKUP(G2997,'Policy Type'!$A:$B,2,FALSE)</f>
        <v>Liability</v>
      </c>
      <c r="G2997" s="17" t="s">
        <v>38</v>
      </c>
      <c r="H2997" s="32">
        <v>45336</v>
      </c>
      <c r="I2997" s="32">
        <v>45517</v>
      </c>
      <c r="J2997" s="34">
        <v>104900</v>
      </c>
      <c r="K2997" s="34">
        <f t="shared" si="810"/>
        <v>18882</v>
      </c>
      <c r="L2997" s="34">
        <f t="shared" si="811"/>
        <v>123782</v>
      </c>
      <c r="M2997" s="17">
        <f>L2997*0.05</f>
        <v>6189.1</v>
      </c>
      <c r="N2997" s="17" t="s">
        <v>39</v>
      </c>
      <c r="O2997" s="35" t="s">
        <v>49</v>
      </c>
      <c r="P2997" s="36" t="str">
        <f t="shared" si="812"/>
        <v>New Client</v>
      </c>
      <c r="Q2997" s="39" t="str">
        <f t="shared" si="4"/>
        <v>Yes</v>
      </c>
      <c r="R2997" s="40" t="str">
        <f t="shared" si="5"/>
        <v/>
      </c>
    </row>
    <row r="2998" ht="14.25" customHeight="1" spans="1:18">
      <c r="A2998" s="30" t="s">
        <v>2927</v>
      </c>
      <c r="B2998" s="17">
        <v>1711</v>
      </c>
      <c r="C2998" s="17" t="s">
        <v>57</v>
      </c>
      <c r="D2998" s="17" t="s">
        <v>36</v>
      </c>
      <c r="E2998" s="17" t="s">
        <v>43</v>
      </c>
      <c r="F2998" s="31" t="str">
        <f>VLOOKUP(G2998,'Policy Type'!$A:$B,2,FALSE)</f>
        <v>Others</v>
      </c>
      <c r="G2998" s="17" t="s">
        <v>212</v>
      </c>
      <c r="H2998" s="32">
        <v>45336</v>
      </c>
      <c r="I2998" s="32">
        <v>45701</v>
      </c>
      <c r="J2998" s="34">
        <v>2740000</v>
      </c>
      <c r="K2998" s="34">
        <f t="shared" si="810"/>
        <v>493200</v>
      </c>
      <c r="L2998" s="34">
        <f t="shared" si="811"/>
        <v>3233200</v>
      </c>
      <c r="M2998" s="17">
        <f t="shared" ref="M2998:M3000" si="828">L2998*0.15</f>
        <v>484980</v>
      </c>
      <c r="N2998" s="17" t="s">
        <v>39</v>
      </c>
      <c r="O2998" s="35" t="s">
        <v>49</v>
      </c>
      <c r="P2998" s="36" t="str">
        <f t="shared" si="812"/>
        <v>Old Client</v>
      </c>
      <c r="Q2998" s="39" t="str">
        <f t="shared" si="4"/>
        <v>Yes</v>
      </c>
      <c r="R2998" s="40" t="str">
        <f t="shared" si="5"/>
        <v>Cross-Sold</v>
      </c>
    </row>
    <row r="2999" ht="14.25" customHeight="1" spans="1:18">
      <c r="A2999" s="30" t="s">
        <v>2928</v>
      </c>
      <c r="B2999" s="17">
        <v>1993</v>
      </c>
      <c r="C2999" s="17" t="s">
        <v>57</v>
      </c>
      <c r="D2999" s="17" t="s">
        <v>36</v>
      </c>
      <c r="E2999" s="17" t="s">
        <v>37</v>
      </c>
      <c r="F2999" s="31" t="str">
        <f>VLOOKUP(G2999,'Policy Type'!$A:$B,2,FALSE)</f>
        <v>Others</v>
      </c>
      <c r="G2999" s="17" t="s">
        <v>152</v>
      </c>
      <c r="H2999" s="32">
        <v>45349</v>
      </c>
      <c r="I2999" s="32">
        <v>45714</v>
      </c>
      <c r="J2999" s="34">
        <v>3993600</v>
      </c>
      <c r="K2999" s="34">
        <f t="shared" si="810"/>
        <v>718848</v>
      </c>
      <c r="L2999" s="34">
        <f t="shared" si="811"/>
        <v>4712448</v>
      </c>
      <c r="M2999" s="17">
        <f t="shared" si="828"/>
        <v>706867.2</v>
      </c>
      <c r="N2999" s="17" t="s">
        <v>52</v>
      </c>
      <c r="O2999" s="35" t="s">
        <v>53</v>
      </c>
      <c r="P2999" s="36" t="str">
        <f t="shared" si="812"/>
        <v>New Client</v>
      </c>
      <c r="Q2999" s="39" t="str">
        <f t="shared" si="4"/>
        <v>No</v>
      </c>
      <c r="R2999" s="40" t="str">
        <f t="shared" si="5"/>
        <v/>
      </c>
    </row>
    <row r="3000" ht="14.25" customHeight="1" spans="1:18">
      <c r="A3000" s="30" t="s">
        <v>2929</v>
      </c>
      <c r="B3000" s="17">
        <v>1655</v>
      </c>
      <c r="C3000" s="17" t="s">
        <v>42</v>
      </c>
      <c r="D3000" s="17" t="s">
        <v>36</v>
      </c>
      <c r="E3000" s="17" t="s">
        <v>37</v>
      </c>
      <c r="F3000" s="31" t="str">
        <f>VLOOKUP(G3000,'Policy Type'!$A:$B,2,FALSE)</f>
        <v>Others</v>
      </c>
      <c r="G3000" s="17" t="s">
        <v>156</v>
      </c>
      <c r="H3000" s="32">
        <v>45345</v>
      </c>
      <c r="I3000" s="32">
        <v>45710</v>
      </c>
      <c r="J3000" s="34">
        <v>178200</v>
      </c>
      <c r="K3000" s="34">
        <f t="shared" si="810"/>
        <v>32076</v>
      </c>
      <c r="L3000" s="34">
        <f t="shared" si="811"/>
        <v>210276</v>
      </c>
      <c r="M3000" s="17">
        <f t="shared" si="828"/>
        <v>31541.4</v>
      </c>
      <c r="N3000" s="17" t="s">
        <v>52</v>
      </c>
      <c r="O3000" s="35" t="s">
        <v>53</v>
      </c>
      <c r="P3000" s="36" t="str">
        <f t="shared" si="812"/>
        <v>Old Client</v>
      </c>
      <c r="Q3000" s="39" t="str">
        <f t="shared" si="4"/>
        <v>Yes</v>
      </c>
      <c r="R3000" s="40" t="str">
        <f t="shared" si="5"/>
        <v>Cross-Sold</v>
      </c>
    </row>
    <row r="3001" ht="14.25" customHeight="1" spans="1:18">
      <c r="A3001" s="30" t="s">
        <v>2930</v>
      </c>
      <c r="B3001" s="17">
        <v>320</v>
      </c>
      <c r="C3001" s="17" t="s">
        <v>46</v>
      </c>
      <c r="D3001" s="17" t="s">
        <v>88</v>
      </c>
      <c r="E3001" s="17" t="s">
        <v>37</v>
      </c>
      <c r="F3001" s="31" t="str">
        <f>VLOOKUP(G3001,'Policy Type'!$A:$B,2,FALSE)</f>
        <v>Others</v>
      </c>
      <c r="G3001" s="17" t="s">
        <v>791</v>
      </c>
      <c r="H3001" s="32">
        <v>45338</v>
      </c>
      <c r="I3001" s="32">
        <v>45703</v>
      </c>
      <c r="J3001" s="34">
        <v>13171800</v>
      </c>
      <c r="K3001" s="34">
        <f t="shared" si="810"/>
        <v>2370924</v>
      </c>
      <c r="L3001" s="34">
        <f t="shared" si="811"/>
        <v>15542724</v>
      </c>
      <c r="M3001" s="17">
        <f>L3001*0.05</f>
        <v>777136.2</v>
      </c>
      <c r="N3001" s="17" t="s">
        <v>39</v>
      </c>
      <c r="O3001" s="35" t="s">
        <v>53</v>
      </c>
      <c r="P3001" s="36" t="str">
        <f t="shared" si="812"/>
        <v>Old Client</v>
      </c>
      <c r="Q3001" s="39" t="str">
        <f t="shared" si="4"/>
        <v>No</v>
      </c>
      <c r="R3001" s="40" t="str">
        <f t="shared" si="5"/>
        <v/>
      </c>
    </row>
    <row r="3002" ht="14.25" customHeight="1" spans="1:18">
      <c r="A3002" s="30" t="s">
        <v>2931</v>
      </c>
      <c r="B3002" s="17">
        <v>475</v>
      </c>
      <c r="C3002" s="17" t="s">
        <v>35</v>
      </c>
      <c r="D3002" s="17" t="s">
        <v>36</v>
      </c>
      <c r="E3002" s="17" t="s">
        <v>60</v>
      </c>
      <c r="F3002" s="31" t="str">
        <f>VLOOKUP(G3002,'Policy Type'!$A:$B,2,FALSE)</f>
        <v>Others</v>
      </c>
      <c r="G3002" s="17" t="s">
        <v>170</v>
      </c>
      <c r="H3002" s="32">
        <v>45338</v>
      </c>
      <c r="I3002" s="32">
        <v>45703</v>
      </c>
      <c r="J3002" s="34">
        <v>2514300</v>
      </c>
      <c r="K3002" s="34">
        <f t="shared" si="810"/>
        <v>452574</v>
      </c>
      <c r="L3002" s="34">
        <f t="shared" si="811"/>
        <v>2966874</v>
      </c>
      <c r="M3002" s="17">
        <f>L3002*0.15</f>
        <v>445031.1</v>
      </c>
      <c r="N3002" s="17" t="s">
        <v>52</v>
      </c>
      <c r="O3002" s="35" t="s">
        <v>53</v>
      </c>
      <c r="P3002" s="36" t="str">
        <f t="shared" si="812"/>
        <v>Old Client</v>
      </c>
      <c r="Q3002" s="39" t="str">
        <f t="shared" si="4"/>
        <v>No</v>
      </c>
      <c r="R3002" s="40" t="str">
        <f t="shared" si="5"/>
        <v/>
      </c>
    </row>
    <row r="3003" ht="14.25" customHeight="1" spans="1:18">
      <c r="A3003" s="30" t="s">
        <v>2932</v>
      </c>
      <c r="B3003" s="17">
        <v>867</v>
      </c>
      <c r="C3003" s="17" t="s">
        <v>46</v>
      </c>
      <c r="D3003" s="17" t="s">
        <v>47</v>
      </c>
      <c r="E3003" s="17" t="s">
        <v>132</v>
      </c>
      <c r="F3003" s="31" t="str">
        <f>VLOOKUP(G3003,'Policy Type'!$A:$B,2,FALSE)</f>
        <v>Others</v>
      </c>
      <c r="G3003" s="17" t="s">
        <v>154</v>
      </c>
      <c r="H3003" s="32">
        <v>45344</v>
      </c>
      <c r="I3003" s="32">
        <v>45709</v>
      </c>
      <c r="J3003" s="34">
        <v>2356700</v>
      </c>
      <c r="K3003" s="34">
        <f t="shared" si="810"/>
        <v>424206</v>
      </c>
      <c r="L3003" s="34">
        <f t="shared" si="811"/>
        <v>2780906</v>
      </c>
      <c r="M3003" s="17">
        <f>L3003*0.05</f>
        <v>139045.3</v>
      </c>
      <c r="N3003" s="17" t="s">
        <v>52</v>
      </c>
      <c r="O3003" s="35" t="s">
        <v>49</v>
      </c>
      <c r="P3003" s="36" t="str">
        <f t="shared" si="812"/>
        <v>Old Client</v>
      </c>
      <c r="Q3003" s="39" t="str">
        <f t="shared" si="4"/>
        <v>Yes</v>
      </c>
      <c r="R3003" s="40" t="str">
        <f t="shared" si="5"/>
        <v>Cross-Sold</v>
      </c>
    </row>
    <row r="3004" ht="14.25" customHeight="1" spans="1:18">
      <c r="A3004" s="30" t="s">
        <v>2933</v>
      </c>
      <c r="B3004" s="17">
        <v>1847</v>
      </c>
      <c r="C3004" s="17" t="s">
        <v>42</v>
      </c>
      <c r="D3004" s="17" t="s">
        <v>36</v>
      </c>
      <c r="E3004" s="17" t="s">
        <v>84</v>
      </c>
      <c r="F3004" s="31" t="str">
        <f>VLOOKUP(G3004,'Policy Type'!$A:$B,2,FALSE)</f>
        <v>Liability</v>
      </c>
      <c r="G3004" s="17" t="s">
        <v>101</v>
      </c>
      <c r="H3004" s="32">
        <v>45341</v>
      </c>
      <c r="I3004" s="32">
        <v>45706</v>
      </c>
      <c r="J3004" s="34">
        <v>4130000</v>
      </c>
      <c r="K3004" s="34">
        <f t="shared" si="810"/>
        <v>743400</v>
      </c>
      <c r="L3004" s="34">
        <f t="shared" si="811"/>
        <v>4873400</v>
      </c>
      <c r="M3004" s="17">
        <f>L3004*0.2</f>
        <v>974680</v>
      </c>
      <c r="N3004" s="17" t="s">
        <v>39</v>
      </c>
      <c r="O3004" s="35" t="s">
        <v>40</v>
      </c>
      <c r="P3004" s="36" t="str">
        <f t="shared" si="812"/>
        <v>Old Client</v>
      </c>
      <c r="Q3004" s="39" t="str">
        <f t="shared" si="4"/>
        <v>Yes</v>
      </c>
      <c r="R3004" s="40" t="str">
        <f t="shared" si="5"/>
        <v/>
      </c>
    </row>
    <row r="3005" ht="14.25" customHeight="1" spans="1:18">
      <c r="A3005" s="30" t="s">
        <v>2934</v>
      </c>
      <c r="B3005" s="17">
        <v>1994</v>
      </c>
      <c r="C3005" s="17" t="s">
        <v>42</v>
      </c>
      <c r="D3005" s="17" t="s">
        <v>36</v>
      </c>
      <c r="E3005" s="17" t="s">
        <v>84</v>
      </c>
      <c r="F3005" s="31" t="e">
        <f>VLOOKUP(G3005,'Policy Type'!$A:$B,2,FALSE)</f>
        <v>#N/A</v>
      </c>
      <c r="G3005" s="17" t="s">
        <v>2496</v>
      </c>
      <c r="H3005" s="32">
        <v>45341</v>
      </c>
      <c r="I3005" s="32">
        <v>45706</v>
      </c>
      <c r="J3005" s="34">
        <v>15340000</v>
      </c>
      <c r="K3005" s="34">
        <f t="shared" si="810"/>
        <v>2761200</v>
      </c>
      <c r="L3005" s="34">
        <f t="shared" si="811"/>
        <v>18101200</v>
      </c>
      <c r="M3005" s="17"/>
      <c r="N3005" s="17" t="s">
        <v>39</v>
      </c>
      <c r="O3005" s="35" t="s">
        <v>40</v>
      </c>
      <c r="P3005" s="36"/>
      <c r="Q3005" s="39" t="str">
        <f t="shared" si="4"/>
        <v>No</v>
      </c>
      <c r="R3005" s="40" t="e">
        <f t="shared" si="5"/>
        <v>#N/A</v>
      </c>
    </row>
    <row r="3006" ht="14.25" customHeight="1" spans="1:18">
      <c r="A3006" s="30" t="s">
        <v>2935</v>
      </c>
      <c r="B3006" s="17">
        <v>1896</v>
      </c>
      <c r="C3006" s="17" t="s">
        <v>42</v>
      </c>
      <c r="D3006" s="17" t="s">
        <v>36</v>
      </c>
      <c r="E3006" s="17" t="s">
        <v>84</v>
      </c>
      <c r="F3006" s="31" t="str">
        <f>VLOOKUP(G3006,'Policy Type'!$A:$B,2,FALSE)</f>
        <v>Liability</v>
      </c>
      <c r="G3006" s="17" t="s">
        <v>140</v>
      </c>
      <c r="H3006" s="32">
        <v>45337</v>
      </c>
      <c r="I3006" s="32">
        <v>45702</v>
      </c>
      <c r="J3006" s="34">
        <v>3540000</v>
      </c>
      <c r="K3006" s="34">
        <f t="shared" si="810"/>
        <v>637200</v>
      </c>
      <c r="L3006" s="34">
        <f t="shared" si="811"/>
        <v>4177200</v>
      </c>
      <c r="M3006" s="17">
        <f t="shared" ref="M3006:M3008" si="829">L3006*0.2</f>
        <v>835440</v>
      </c>
      <c r="N3006" s="17" t="s">
        <v>39</v>
      </c>
      <c r="O3006" s="35" t="s">
        <v>49</v>
      </c>
      <c r="P3006" s="36" t="str">
        <f t="shared" ref="P3006:P3073" si="830">IF(COUNTIF(B:B,B3006)=1,"New Client","Old Client")</f>
        <v>Old Client</v>
      </c>
      <c r="Q3006" s="39" t="str">
        <f t="shared" si="4"/>
        <v>Yes</v>
      </c>
      <c r="R3006" s="40" t="str">
        <f t="shared" si="5"/>
        <v/>
      </c>
    </row>
    <row r="3007" ht="14.25" customHeight="1" spans="1:18">
      <c r="A3007" s="30" t="s">
        <v>2936</v>
      </c>
      <c r="B3007" s="17">
        <v>1896</v>
      </c>
      <c r="C3007" s="17" t="s">
        <v>42</v>
      </c>
      <c r="D3007" s="17" t="s">
        <v>36</v>
      </c>
      <c r="E3007" s="17" t="s">
        <v>780</v>
      </c>
      <c r="F3007" s="31" t="str">
        <f>VLOOKUP(G3007,'Policy Type'!$A:$B,2,FALSE)</f>
        <v>Liability</v>
      </c>
      <c r="G3007" s="17" t="s">
        <v>38</v>
      </c>
      <c r="H3007" s="32">
        <v>45321</v>
      </c>
      <c r="I3007" s="32">
        <v>45686</v>
      </c>
      <c r="J3007" s="34">
        <v>976600</v>
      </c>
      <c r="K3007" s="34">
        <f t="shared" si="810"/>
        <v>175788</v>
      </c>
      <c r="L3007" s="34">
        <f t="shared" si="811"/>
        <v>1152388</v>
      </c>
      <c r="M3007" s="17">
        <f t="shared" si="829"/>
        <v>230477.6</v>
      </c>
      <c r="N3007" s="17" t="s">
        <v>39</v>
      </c>
      <c r="O3007" s="35" t="s">
        <v>49</v>
      </c>
      <c r="P3007" s="36" t="str">
        <f t="shared" si="830"/>
        <v>Old Client</v>
      </c>
      <c r="Q3007" s="39" t="str">
        <f t="shared" si="4"/>
        <v>Yes</v>
      </c>
      <c r="R3007" s="40" t="str">
        <f t="shared" si="5"/>
        <v/>
      </c>
    </row>
    <row r="3008" ht="14.25" customHeight="1" spans="1:18">
      <c r="A3008" s="30" t="s">
        <v>2937</v>
      </c>
      <c r="B3008" s="17">
        <v>1995</v>
      </c>
      <c r="C3008" s="17" t="s">
        <v>57</v>
      </c>
      <c r="D3008" s="17" t="s">
        <v>36</v>
      </c>
      <c r="E3008" s="17" t="s">
        <v>37</v>
      </c>
      <c r="F3008" s="31" t="str">
        <f>VLOOKUP(G3008,'Policy Type'!$A:$B,2,FALSE)</f>
        <v>Liability</v>
      </c>
      <c r="G3008" s="17" t="s">
        <v>38</v>
      </c>
      <c r="H3008" s="32">
        <v>45337</v>
      </c>
      <c r="I3008" s="32">
        <v>45365</v>
      </c>
      <c r="J3008" s="34">
        <v>43300</v>
      </c>
      <c r="K3008" s="34">
        <f t="shared" si="810"/>
        <v>7794</v>
      </c>
      <c r="L3008" s="34">
        <f t="shared" si="811"/>
        <v>51094</v>
      </c>
      <c r="M3008" s="17">
        <f t="shared" si="829"/>
        <v>10218.8</v>
      </c>
      <c r="N3008" s="17" t="s">
        <v>39</v>
      </c>
      <c r="O3008" s="35" t="s">
        <v>49</v>
      </c>
      <c r="P3008" s="36" t="str">
        <f t="shared" si="830"/>
        <v>New Client</v>
      </c>
      <c r="Q3008" s="39" t="str">
        <f t="shared" si="4"/>
        <v>Yes</v>
      </c>
      <c r="R3008" s="40" t="str">
        <f t="shared" si="5"/>
        <v/>
      </c>
    </row>
    <row r="3009" ht="14.25" customHeight="1" spans="1:18">
      <c r="A3009" s="30" t="s">
        <v>2938</v>
      </c>
      <c r="B3009" s="17">
        <v>1554</v>
      </c>
      <c r="C3009" s="17" t="s">
        <v>46</v>
      </c>
      <c r="D3009" s="17" t="s">
        <v>76</v>
      </c>
      <c r="E3009" s="17" t="s">
        <v>60</v>
      </c>
      <c r="F3009" s="31" t="str">
        <f>VLOOKUP(G3009,'Policy Type'!$A:$B,2,FALSE)</f>
        <v>Others</v>
      </c>
      <c r="G3009" s="17" t="s">
        <v>170</v>
      </c>
      <c r="H3009" s="32">
        <v>45337</v>
      </c>
      <c r="I3009" s="32">
        <v>45702</v>
      </c>
      <c r="J3009" s="34">
        <v>2765000</v>
      </c>
      <c r="K3009" s="34">
        <f t="shared" si="810"/>
        <v>497700</v>
      </c>
      <c r="L3009" s="34">
        <f t="shared" si="811"/>
        <v>3262700</v>
      </c>
      <c r="M3009" s="17">
        <f>L3009*0.05</f>
        <v>163135</v>
      </c>
      <c r="N3009" s="17" t="s">
        <v>52</v>
      </c>
      <c r="O3009" s="35" t="s">
        <v>53</v>
      </c>
      <c r="P3009" s="36" t="str">
        <f t="shared" si="830"/>
        <v>Old Client</v>
      </c>
      <c r="Q3009" s="39" t="str">
        <f t="shared" si="4"/>
        <v>Yes</v>
      </c>
      <c r="R3009" s="40" t="str">
        <f t="shared" si="5"/>
        <v>Cross-Sold</v>
      </c>
    </row>
    <row r="3010" ht="14.25" customHeight="1" spans="1:18">
      <c r="A3010" s="30" t="s">
        <v>2939</v>
      </c>
      <c r="B3010" s="17">
        <v>1996</v>
      </c>
      <c r="C3010" s="17" t="s">
        <v>42</v>
      </c>
      <c r="D3010" s="17" t="s">
        <v>36</v>
      </c>
      <c r="E3010" s="17" t="s">
        <v>43</v>
      </c>
      <c r="F3010" s="31" t="str">
        <f>VLOOKUP(G3010,'Policy Type'!$A:$B,2,FALSE)</f>
        <v>P&amp;C</v>
      </c>
      <c r="G3010" s="17" t="s">
        <v>68</v>
      </c>
      <c r="H3010" s="32">
        <v>45342</v>
      </c>
      <c r="I3010" s="32">
        <v>45707</v>
      </c>
      <c r="J3010" s="34">
        <v>943200</v>
      </c>
      <c r="K3010" s="34">
        <f t="shared" si="810"/>
        <v>169776</v>
      </c>
      <c r="L3010" s="34">
        <f t="shared" si="811"/>
        <v>1112976</v>
      </c>
      <c r="M3010" s="17">
        <f t="shared" ref="M3010:M3012" si="831">L3010*0.2</f>
        <v>222595.2</v>
      </c>
      <c r="N3010" s="17" t="s">
        <v>52</v>
      </c>
      <c r="O3010" s="35" t="s">
        <v>53</v>
      </c>
      <c r="P3010" s="36" t="str">
        <f t="shared" si="830"/>
        <v>New Client</v>
      </c>
      <c r="Q3010" s="39" t="str">
        <f t="shared" si="4"/>
        <v>No</v>
      </c>
      <c r="R3010" s="40" t="str">
        <f t="shared" si="5"/>
        <v/>
      </c>
    </row>
    <row r="3011" ht="14.25" customHeight="1" spans="1:18">
      <c r="A3011" s="30" t="s">
        <v>2940</v>
      </c>
      <c r="B3011" s="17">
        <v>1795</v>
      </c>
      <c r="C3011" s="17" t="s">
        <v>57</v>
      </c>
      <c r="D3011" s="17" t="s">
        <v>36</v>
      </c>
      <c r="E3011" s="17" t="s">
        <v>37</v>
      </c>
      <c r="F3011" s="31" t="str">
        <f>VLOOKUP(G3011,'Policy Type'!$A:$B,2,FALSE)</f>
        <v>Liability</v>
      </c>
      <c r="G3011" s="17" t="s">
        <v>38</v>
      </c>
      <c r="H3011" s="32">
        <v>45337</v>
      </c>
      <c r="I3011" s="32">
        <v>45396</v>
      </c>
      <c r="J3011" s="34">
        <v>51700</v>
      </c>
      <c r="K3011" s="34">
        <f t="shared" si="810"/>
        <v>9306</v>
      </c>
      <c r="L3011" s="34">
        <f t="shared" si="811"/>
        <v>61006</v>
      </c>
      <c r="M3011" s="17">
        <f t="shared" si="831"/>
        <v>12201.2</v>
      </c>
      <c r="N3011" s="17" t="s">
        <v>39</v>
      </c>
      <c r="O3011" s="35" t="s">
        <v>49</v>
      </c>
      <c r="P3011" s="36" t="str">
        <f t="shared" si="830"/>
        <v>New Client</v>
      </c>
      <c r="Q3011" s="39" t="str">
        <f t="shared" si="4"/>
        <v>Yes</v>
      </c>
      <c r="R3011" s="40" t="str">
        <f t="shared" si="5"/>
        <v/>
      </c>
    </row>
    <row r="3012" ht="14.25" customHeight="1" spans="1:18">
      <c r="A3012" s="30" t="s">
        <v>2941</v>
      </c>
      <c r="B3012" s="17">
        <v>1997</v>
      </c>
      <c r="C3012" s="17" t="s">
        <v>57</v>
      </c>
      <c r="D3012" s="17" t="s">
        <v>36</v>
      </c>
      <c r="E3012" s="17" t="s">
        <v>37</v>
      </c>
      <c r="F3012" s="31" t="str">
        <f>VLOOKUP(G3012,'Policy Type'!$A:$B,2,FALSE)</f>
        <v>Liability</v>
      </c>
      <c r="G3012" s="17" t="s">
        <v>38</v>
      </c>
      <c r="H3012" s="32">
        <v>45337</v>
      </c>
      <c r="I3012" s="32">
        <v>45702</v>
      </c>
      <c r="J3012" s="34">
        <v>442900</v>
      </c>
      <c r="K3012" s="34">
        <f t="shared" si="810"/>
        <v>79722</v>
      </c>
      <c r="L3012" s="34">
        <f t="shared" si="811"/>
        <v>522622</v>
      </c>
      <c r="M3012" s="17">
        <f t="shared" si="831"/>
        <v>104524.4</v>
      </c>
      <c r="N3012" s="17" t="s">
        <v>39</v>
      </c>
      <c r="O3012" s="35" t="s">
        <v>49</v>
      </c>
      <c r="P3012" s="36" t="str">
        <f t="shared" si="830"/>
        <v>New Client</v>
      </c>
      <c r="Q3012" s="39" t="str">
        <f t="shared" si="4"/>
        <v>Yes</v>
      </c>
      <c r="R3012" s="40" t="str">
        <f t="shared" si="5"/>
        <v/>
      </c>
    </row>
    <row r="3013" ht="14.25" customHeight="1" spans="1:18">
      <c r="A3013" s="30" t="s">
        <v>2942</v>
      </c>
      <c r="B3013" s="17">
        <v>1998</v>
      </c>
      <c r="C3013" s="17" t="s">
        <v>46</v>
      </c>
      <c r="D3013" s="17" t="s">
        <v>47</v>
      </c>
      <c r="E3013" s="17" t="s">
        <v>37</v>
      </c>
      <c r="F3013" s="31" t="str">
        <f>VLOOKUP(G3013,'Policy Type'!$A:$B,2,FALSE)</f>
        <v>Liability</v>
      </c>
      <c r="G3013" s="17" t="s">
        <v>38</v>
      </c>
      <c r="H3013" s="32">
        <v>45337</v>
      </c>
      <c r="I3013" s="32">
        <v>45518</v>
      </c>
      <c r="J3013" s="34">
        <v>88600</v>
      </c>
      <c r="K3013" s="34">
        <f t="shared" si="810"/>
        <v>15948</v>
      </c>
      <c r="L3013" s="34">
        <f t="shared" si="811"/>
        <v>104548</v>
      </c>
      <c r="M3013" s="17">
        <f>L3013*0.05</f>
        <v>5227.4</v>
      </c>
      <c r="N3013" s="17" t="s">
        <v>39</v>
      </c>
      <c r="O3013" s="35" t="s">
        <v>49</v>
      </c>
      <c r="P3013" s="36" t="str">
        <f t="shared" si="830"/>
        <v>New Client</v>
      </c>
      <c r="Q3013" s="39" t="str">
        <f t="shared" si="4"/>
        <v>Yes</v>
      </c>
      <c r="R3013" s="40" t="str">
        <f t="shared" si="5"/>
        <v/>
      </c>
    </row>
    <row r="3014" ht="14.25" customHeight="1" spans="1:18">
      <c r="A3014" s="30" t="s">
        <v>2943</v>
      </c>
      <c r="B3014" s="17">
        <v>1999</v>
      </c>
      <c r="C3014" s="17" t="s">
        <v>35</v>
      </c>
      <c r="D3014" s="17" t="s">
        <v>36</v>
      </c>
      <c r="E3014" s="17" t="s">
        <v>78</v>
      </c>
      <c r="F3014" s="31" t="str">
        <f>VLOOKUP(G3014,'Policy Type'!$A:$B,2,FALSE)</f>
        <v>Liability</v>
      </c>
      <c r="G3014" s="17" t="s">
        <v>94</v>
      </c>
      <c r="H3014" s="32">
        <v>45337</v>
      </c>
      <c r="I3014" s="32">
        <v>45702</v>
      </c>
      <c r="J3014" s="34">
        <v>177000</v>
      </c>
      <c r="K3014" s="34">
        <f t="shared" si="810"/>
        <v>31860</v>
      </c>
      <c r="L3014" s="34">
        <f t="shared" si="811"/>
        <v>208860</v>
      </c>
      <c r="M3014" s="17">
        <f>L3014*0.2</f>
        <v>41772</v>
      </c>
      <c r="N3014" s="17" t="s">
        <v>39</v>
      </c>
      <c r="O3014" s="35" t="s">
        <v>49</v>
      </c>
      <c r="P3014" s="36" t="str">
        <f t="shared" si="830"/>
        <v>New Client</v>
      </c>
      <c r="Q3014" s="39" t="str">
        <f t="shared" si="4"/>
        <v>Yes</v>
      </c>
      <c r="R3014" s="40" t="str">
        <f t="shared" si="5"/>
        <v/>
      </c>
    </row>
    <row r="3015" ht="14.25" customHeight="1" spans="1:18">
      <c r="A3015" s="30" t="s">
        <v>2944</v>
      </c>
      <c r="B3015" s="17">
        <v>2000</v>
      </c>
      <c r="C3015" s="17" t="s">
        <v>46</v>
      </c>
      <c r="D3015" s="17" t="s">
        <v>76</v>
      </c>
      <c r="E3015" s="17" t="s">
        <v>84</v>
      </c>
      <c r="F3015" s="31" t="str">
        <f>VLOOKUP(G3015,'Policy Type'!$A:$B,2,FALSE)</f>
        <v>Others</v>
      </c>
      <c r="G3015" s="17" t="s">
        <v>791</v>
      </c>
      <c r="H3015" s="32">
        <v>45337</v>
      </c>
      <c r="I3015" s="32">
        <v>45702</v>
      </c>
      <c r="J3015" s="34">
        <v>557100</v>
      </c>
      <c r="K3015" s="34">
        <f t="shared" si="810"/>
        <v>100278</v>
      </c>
      <c r="L3015" s="34">
        <f t="shared" si="811"/>
        <v>657378</v>
      </c>
      <c r="M3015" s="17">
        <f t="shared" ref="M3015:M3016" si="832">L3015*0.05</f>
        <v>32868.9</v>
      </c>
      <c r="N3015" s="17" t="s">
        <v>39</v>
      </c>
      <c r="O3015" s="35" t="s">
        <v>49</v>
      </c>
      <c r="P3015" s="36" t="str">
        <f t="shared" si="830"/>
        <v>New Client</v>
      </c>
      <c r="Q3015" s="39" t="str">
        <f t="shared" si="4"/>
        <v>No</v>
      </c>
      <c r="R3015" s="40" t="str">
        <f t="shared" si="5"/>
        <v/>
      </c>
    </row>
    <row r="3016" ht="14.25" customHeight="1" spans="1:18">
      <c r="A3016" s="30" t="s">
        <v>2945</v>
      </c>
      <c r="B3016" s="17">
        <v>2001</v>
      </c>
      <c r="C3016" s="17" t="s">
        <v>46</v>
      </c>
      <c r="D3016" s="17" t="s">
        <v>76</v>
      </c>
      <c r="E3016" s="17" t="s">
        <v>84</v>
      </c>
      <c r="F3016" s="31" t="str">
        <f>VLOOKUP(G3016,'Policy Type'!$A:$B,2,FALSE)</f>
        <v>Liability</v>
      </c>
      <c r="G3016" s="17" t="s">
        <v>38</v>
      </c>
      <c r="H3016" s="32">
        <v>45338</v>
      </c>
      <c r="I3016" s="32">
        <v>45703</v>
      </c>
      <c r="J3016" s="34">
        <v>263200</v>
      </c>
      <c r="K3016" s="34">
        <f t="shared" si="810"/>
        <v>47376</v>
      </c>
      <c r="L3016" s="34">
        <f t="shared" si="811"/>
        <v>310576</v>
      </c>
      <c r="M3016" s="17">
        <f t="shared" si="832"/>
        <v>15528.8</v>
      </c>
      <c r="N3016" s="17" t="s">
        <v>39</v>
      </c>
      <c r="O3016" s="35" t="s">
        <v>49</v>
      </c>
      <c r="P3016" s="36" t="str">
        <f t="shared" si="830"/>
        <v>New Client</v>
      </c>
      <c r="Q3016" s="39" t="str">
        <f t="shared" si="4"/>
        <v>Yes</v>
      </c>
      <c r="R3016" s="40" t="str">
        <f t="shared" si="5"/>
        <v/>
      </c>
    </row>
    <row r="3017" ht="14.25" customHeight="1" spans="1:18">
      <c r="A3017" s="30" t="s">
        <v>2946</v>
      </c>
      <c r="B3017" s="17">
        <v>2002</v>
      </c>
      <c r="C3017" s="17" t="s">
        <v>42</v>
      </c>
      <c r="D3017" s="17" t="s">
        <v>36</v>
      </c>
      <c r="E3017" s="17" t="s">
        <v>103</v>
      </c>
      <c r="F3017" s="31" t="str">
        <f>VLOOKUP(G3017,'Policy Type'!$A:$B,2,FALSE)</f>
        <v>Others</v>
      </c>
      <c r="G3017" s="17" t="s">
        <v>212</v>
      </c>
      <c r="H3017" s="32">
        <v>45339</v>
      </c>
      <c r="I3017" s="32">
        <v>45704</v>
      </c>
      <c r="J3017" s="34">
        <v>6080000</v>
      </c>
      <c r="K3017" s="34">
        <f t="shared" si="810"/>
        <v>1094400</v>
      </c>
      <c r="L3017" s="34">
        <f t="shared" si="811"/>
        <v>7174400</v>
      </c>
      <c r="M3017" s="17">
        <f t="shared" ref="M3017:M3018" si="833">L3017*0.15</f>
        <v>1076160</v>
      </c>
      <c r="N3017" s="17" t="s">
        <v>39</v>
      </c>
      <c r="O3017" s="35" t="s">
        <v>49</v>
      </c>
      <c r="P3017" s="36" t="str">
        <f t="shared" si="830"/>
        <v>Old Client</v>
      </c>
      <c r="Q3017" s="39" t="str">
        <f t="shared" si="4"/>
        <v>No</v>
      </c>
      <c r="R3017" s="40" t="str">
        <f t="shared" si="5"/>
        <v/>
      </c>
    </row>
    <row r="3018" ht="14.25" customHeight="1" spans="1:18">
      <c r="A3018" s="30" t="s">
        <v>2947</v>
      </c>
      <c r="B3018" s="17">
        <v>2002</v>
      </c>
      <c r="C3018" s="17" t="s">
        <v>57</v>
      </c>
      <c r="D3018" s="17" t="s">
        <v>36</v>
      </c>
      <c r="E3018" s="17" t="s">
        <v>103</v>
      </c>
      <c r="F3018" s="31" t="str">
        <f>VLOOKUP(G3018,'Policy Type'!$A:$B,2,FALSE)</f>
        <v>Others</v>
      </c>
      <c r="G3018" s="17" t="s">
        <v>212</v>
      </c>
      <c r="H3018" s="32">
        <v>45349</v>
      </c>
      <c r="I3018" s="32">
        <v>45714</v>
      </c>
      <c r="J3018" s="34">
        <v>34727400</v>
      </c>
      <c r="K3018" s="34">
        <f t="shared" si="810"/>
        <v>6250932</v>
      </c>
      <c r="L3018" s="34">
        <f t="shared" si="811"/>
        <v>40978332</v>
      </c>
      <c r="M3018" s="17">
        <f t="shared" si="833"/>
        <v>6146749.8</v>
      </c>
      <c r="N3018" s="17" t="s">
        <v>39</v>
      </c>
      <c r="O3018" s="35" t="s">
        <v>53</v>
      </c>
      <c r="P3018" s="36" t="str">
        <f t="shared" si="830"/>
        <v>Old Client</v>
      </c>
      <c r="Q3018" s="39" t="str">
        <f t="shared" si="4"/>
        <v>No</v>
      </c>
      <c r="R3018" s="40" t="str">
        <f t="shared" si="5"/>
        <v/>
      </c>
    </row>
    <row r="3019" ht="14.25" customHeight="1" spans="1:18">
      <c r="A3019" s="30" t="s">
        <v>2948</v>
      </c>
      <c r="B3019" s="17">
        <v>211</v>
      </c>
      <c r="C3019" s="17" t="s">
        <v>35</v>
      </c>
      <c r="D3019" s="17" t="s">
        <v>36</v>
      </c>
      <c r="E3019" s="17" t="s">
        <v>37</v>
      </c>
      <c r="F3019" s="31" t="str">
        <f>VLOOKUP(G3019,'Policy Type'!$A:$B,2,FALSE)</f>
        <v>P&amp;C</v>
      </c>
      <c r="G3019" s="17" t="s">
        <v>80</v>
      </c>
      <c r="H3019" s="32">
        <v>45337</v>
      </c>
      <c r="I3019" s="32">
        <v>45337</v>
      </c>
      <c r="J3019" s="34">
        <v>141100</v>
      </c>
      <c r="K3019" s="34">
        <f t="shared" si="810"/>
        <v>25398</v>
      </c>
      <c r="L3019" s="34">
        <f t="shared" si="811"/>
        <v>166498</v>
      </c>
      <c r="M3019" s="17">
        <f t="shared" ref="M3019:M3020" si="834">L3019*0.2</f>
        <v>33299.6</v>
      </c>
      <c r="N3019" s="17" t="s">
        <v>39</v>
      </c>
      <c r="O3019" s="35" t="s">
        <v>49</v>
      </c>
      <c r="P3019" s="36" t="str">
        <f t="shared" si="830"/>
        <v>Old Client</v>
      </c>
      <c r="Q3019" s="39" t="str">
        <f t="shared" si="4"/>
        <v>Yes</v>
      </c>
      <c r="R3019" s="40" t="str">
        <f t="shared" si="5"/>
        <v>Cross-Sold</v>
      </c>
    </row>
    <row r="3020" ht="14.25" customHeight="1" spans="1:18">
      <c r="A3020" s="30" t="s">
        <v>2949</v>
      </c>
      <c r="B3020" s="17">
        <v>211</v>
      </c>
      <c r="C3020" s="17" t="s">
        <v>42</v>
      </c>
      <c r="D3020" s="17" t="s">
        <v>36</v>
      </c>
      <c r="E3020" s="17" t="s">
        <v>84</v>
      </c>
      <c r="F3020" s="31" t="str">
        <f>VLOOKUP(G3020,'Policy Type'!$A:$B,2,FALSE)</f>
        <v>Liability</v>
      </c>
      <c r="G3020" s="17" t="s">
        <v>101</v>
      </c>
      <c r="H3020" s="32">
        <v>45338</v>
      </c>
      <c r="I3020" s="32">
        <v>45703</v>
      </c>
      <c r="J3020" s="34">
        <v>9440000</v>
      </c>
      <c r="K3020" s="34">
        <f t="shared" si="810"/>
        <v>1699200</v>
      </c>
      <c r="L3020" s="34">
        <f t="shared" si="811"/>
        <v>11139200</v>
      </c>
      <c r="M3020" s="17">
        <f t="shared" si="834"/>
        <v>2227840</v>
      </c>
      <c r="N3020" s="17" t="s">
        <v>39</v>
      </c>
      <c r="O3020" s="35" t="s">
        <v>53</v>
      </c>
      <c r="P3020" s="36" t="str">
        <f t="shared" si="830"/>
        <v>Old Client</v>
      </c>
      <c r="Q3020" s="39" t="str">
        <f t="shared" si="4"/>
        <v>Yes</v>
      </c>
      <c r="R3020" s="40" t="str">
        <f t="shared" si="5"/>
        <v/>
      </c>
    </row>
    <row r="3021" ht="14.25" customHeight="1" spans="1:18">
      <c r="A3021" s="30" t="s">
        <v>2950</v>
      </c>
      <c r="B3021" s="17">
        <v>211</v>
      </c>
      <c r="C3021" s="17" t="s">
        <v>46</v>
      </c>
      <c r="D3021" s="17" t="s">
        <v>76</v>
      </c>
      <c r="E3021" s="17" t="s">
        <v>84</v>
      </c>
      <c r="F3021" s="31" t="str">
        <f>VLOOKUP(G3021,'Policy Type'!$A:$B,2,FALSE)</f>
        <v>Liability</v>
      </c>
      <c r="G3021" s="17" t="s">
        <v>38</v>
      </c>
      <c r="H3021" s="32">
        <v>45338</v>
      </c>
      <c r="I3021" s="32">
        <v>45703</v>
      </c>
      <c r="J3021" s="34">
        <v>2361000</v>
      </c>
      <c r="K3021" s="34">
        <f t="shared" si="810"/>
        <v>424980</v>
      </c>
      <c r="L3021" s="34">
        <f t="shared" si="811"/>
        <v>2785980</v>
      </c>
      <c r="M3021" s="17">
        <f t="shared" ref="M3021:M3022" si="835">L3021*0.05</f>
        <v>139299</v>
      </c>
      <c r="N3021" s="17" t="s">
        <v>39</v>
      </c>
      <c r="O3021" s="35" t="s">
        <v>53</v>
      </c>
      <c r="P3021" s="36" t="str">
        <f t="shared" si="830"/>
        <v>Old Client</v>
      </c>
      <c r="Q3021" s="39" t="str">
        <f t="shared" si="4"/>
        <v>Yes</v>
      </c>
      <c r="R3021" s="40" t="str">
        <f t="shared" si="5"/>
        <v/>
      </c>
    </row>
    <row r="3022" ht="14.25" customHeight="1" spans="1:18">
      <c r="A3022" s="30" t="s">
        <v>2951</v>
      </c>
      <c r="B3022" s="17">
        <v>70</v>
      </c>
      <c r="C3022" s="17" t="s">
        <v>46</v>
      </c>
      <c r="D3022" s="17" t="s">
        <v>47</v>
      </c>
      <c r="E3022" s="17" t="s">
        <v>84</v>
      </c>
      <c r="F3022" s="31" t="str">
        <f>VLOOKUP(G3022,'Policy Type'!$A:$B,2,FALSE)</f>
        <v>Others</v>
      </c>
      <c r="G3022" s="17" t="s">
        <v>1135</v>
      </c>
      <c r="H3022" s="32">
        <v>45347</v>
      </c>
      <c r="I3022" s="32">
        <v>45712</v>
      </c>
      <c r="J3022" s="34">
        <v>1599100</v>
      </c>
      <c r="K3022" s="34">
        <f t="shared" si="810"/>
        <v>287838</v>
      </c>
      <c r="L3022" s="34">
        <f t="shared" si="811"/>
        <v>1886938</v>
      </c>
      <c r="M3022" s="17">
        <f t="shared" si="835"/>
        <v>94346.9</v>
      </c>
      <c r="N3022" s="17" t="s">
        <v>52</v>
      </c>
      <c r="O3022" s="35" t="s">
        <v>40</v>
      </c>
      <c r="P3022" s="36" t="str">
        <f t="shared" si="830"/>
        <v>Old Client</v>
      </c>
      <c r="Q3022" s="39" t="str">
        <f t="shared" si="4"/>
        <v>Yes</v>
      </c>
      <c r="R3022" s="40" t="str">
        <f t="shared" si="5"/>
        <v>Cross-Sold</v>
      </c>
    </row>
    <row r="3023" ht="14.25" customHeight="1" spans="1:18">
      <c r="A3023" s="30" t="s">
        <v>2952</v>
      </c>
      <c r="B3023" s="17">
        <v>70</v>
      </c>
      <c r="C3023" s="17" t="s">
        <v>35</v>
      </c>
      <c r="D3023" s="17" t="s">
        <v>36</v>
      </c>
      <c r="E3023" s="17" t="s">
        <v>37</v>
      </c>
      <c r="F3023" s="31" t="str">
        <f>VLOOKUP(G3023,'Policy Type'!$A:$B,2,FALSE)</f>
        <v>Liability</v>
      </c>
      <c r="G3023" s="17" t="s">
        <v>38</v>
      </c>
      <c r="H3023" s="32">
        <v>45337</v>
      </c>
      <c r="I3023" s="32">
        <v>45396</v>
      </c>
      <c r="J3023" s="34">
        <v>54700</v>
      </c>
      <c r="K3023" s="34">
        <f t="shared" si="810"/>
        <v>9846</v>
      </c>
      <c r="L3023" s="34">
        <f t="shared" si="811"/>
        <v>64546</v>
      </c>
      <c r="M3023" s="17">
        <f t="shared" ref="M3023:M3024" si="836">L3023*0.2</f>
        <v>12909.2</v>
      </c>
      <c r="N3023" s="17" t="s">
        <v>39</v>
      </c>
      <c r="O3023" s="35" t="s">
        <v>49</v>
      </c>
      <c r="P3023" s="36" t="str">
        <f t="shared" si="830"/>
        <v>Old Client</v>
      </c>
      <c r="Q3023" s="39" t="str">
        <f t="shared" si="4"/>
        <v>Yes</v>
      </c>
      <c r="R3023" s="40" t="str">
        <f t="shared" si="5"/>
        <v/>
      </c>
    </row>
    <row r="3024" ht="14.25" customHeight="1" spans="1:18">
      <c r="A3024" s="30" t="s">
        <v>2953</v>
      </c>
      <c r="B3024" s="17">
        <v>2003</v>
      </c>
      <c r="C3024" s="17" t="s">
        <v>42</v>
      </c>
      <c r="D3024" s="17" t="s">
        <v>36</v>
      </c>
      <c r="E3024" s="17" t="s">
        <v>37</v>
      </c>
      <c r="F3024" s="31" t="str">
        <f>VLOOKUP(G3024,'Policy Type'!$A:$B,2,FALSE)</f>
        <v>Liability</v>
      </c>
      <c r="G3024" s="17" t="s">
        <v>38</v>
      </c>
      <c r="H3024" s="32">
        <v>45337</v>
      </c>
      <c r="I3024" s="32">
        <v>45457</v>
      </c>
      <c r="J3024" s="34">
        <v>192000</v>
      </c>
      <c r="K3024" s="34">
        <f t="shared" si="810"/>
        <v>34560</v>
      </c>
      <c r="L3024" s="34">
        <f t="shared" si="811"/>
        <v>226560</v>
      </c>
      <c r="M3024" s="17">
        <f t="shared" si="836"/>
        <v>45312</v>
      </c>
      <c r="N3024" s="17" t="s">
        <v>52</v>
      </c>
      <c r="O3024" s="35" t="s">
        <v>49</v>
      </c>
      <c r="P3024" s="36" t="str">
        <f t="shared" si="830"/>
        <v>New Client</v>
      </c>
      <c r="Q3024" s="39" t="str">
        <f t="shared" si="4"/>
        <v>Yes</v>
      </c>
      <c r="R3024" s="40" t="str">
        <f t="shared" si="5"/>
        <v/>
      </c>
    </row>
    <row r="3025" ht="14.25" customHeight="1" spans="1:18">
      <c r="A3025" s="30" t="s">
        <v>2954</v>
      </c>
      <c r="B3025" s="17">
        <v>2004</v>
      </c>
      <c r="C3025" s="17" t="s">
        <v>46</v>
      </c>
      <c r="D3025" s="17" t="s">
        <v>76</v>
      </c>
      <c r="E3025" s="17" t="s">
        <v>78</v>
      </c>
      <c r="F3025" s="31" t="str">
        <f>VLOOKUP(G3025,'Policy Type'!$A:$B,2,FALSE)</f>
        <v>Liability</v>
      </c>
      <c r="G3025" s="17" t="s">
        <v>94</v>
      </c>
      <c r="H3025" s="32">
        <v>45337</v>
      </c>
      <c r="I3025" s="32">
        <v>45702</v>
      </c>
      <c r="J3025" s="34">
        <v>566400</v>
      </c>
      <c r="K3025" s="34">
        <f t="shared" si="810"/>
        <v>101952</v>
      </c>
      <c r="L3025" s="34">
        <f t="shared" si="811"/>
        <v>668352</v>
      </c>
      <c r="M3025" s="17">
        <f>L3025*0.05</f>
        <v>33417.6</v>
      </c>
      <c r="N3025" s="17" t="s">
        <v>39</v>
      </c>
      <c r="O3025" s="35" t="s">
        <v>49</v>
      </c>
      <c r="P3025" s="36" t="str">
        <f t="shared" si="830"/>
        <v>New Client</v>
      </c>
      <c r="Q3025" s="39" t="str">
        <f t="shared" si="4"/>
        <v>Yes</v>
      </c>
      <c r="R3025" s="40" t="str">
        <f t="shared" si="5"/>
        <v/>
      </c>
    </row>
    <row r="3026" ht="14.25" customHeight="1" spans="1:18">
      <c r="A3026" s="30" t="s">
        <v>2955</v>
      </c>
      <c r="B3026" s="17">
        <v>2005</v>
      </c>
      <c r="C3026" s="17" t="s">
        <v>42</v>
      </c>
      <c r="D3026" s="17" t="s">
        <v>36</v>
      </c>
      <c r="E3026" s="17" t="s">
        <v>780</v>
      </c>
      <c r="F3026" s="31" t="str">
        <f>VLOOKUP(G3026,'Policy Type'!$A:$B,2,FALSE)</f>
        <v>Liability</v>
      </c>
      <c r="G3026" s="17" t="s">
        <v>38</v>
      </c>
      <c r="H3026" s="32">
        <v>45337</v>
      </c>
      <c r="I3026" s="32">
        <v>45365</v>
      </c>
      <c r="J3026" s="34">
        <v>60200</v>
      </c>
      <c r="K3026" s="34">
        <f t="shared" si="810"/>
        <v>10836</v>
      </c>
      <c r="L3026" s="34">
        <f t="shared" si="811"/>
        <v>71036</v>
      </c>
      <c r="M3026" s="17">
        <f t="shared" ref="M3026:M3029" si="837">L3026*0.2</f>
        <v>14207.2</v>
      </c>
      <c r="N3026" s="17" t="s">
        <v>39</v>
      </c>
      <c r="O3026" s="35" t="s">
        <v>49</v>
      </c>
      <c r="P3026" s="36" t="str">
        <f t="shared" si="830"/>
        <v>Old Client</v>
      </c>
      <c r="Q3026" s="39" t="str">
        <f t="shared" si="4"/>
        <v>Yes</v>
      </c>
      <c r="R3026" s="40" t="str">
        <f t="shared" si="5"/>
        <v/>
      </c>
    </row>
    <row r="3027" ht="14.25" customHeight="1" spans="1:18">
      <c r="A3027" s="30" t="s">
        <v>2956</v>
      </c>
      <c r="B3027" s="17">
        <v>1803</v>
      </c>
      <c r="C3027" s="17" t="s">
        <v>57</v>
      </c>
      <c r="D3027" s="17" t="s">
        <v>36</v>
      </c>
      <c r="E3027" s="17" t="s">
        <v>780</v>
      </c>
      <c r="F3027" s="31" t="str">
        <f>VLOOKUP(G3027,'Policy Type'!$A:$B,2,FALSE)</f>
        <v>Liability</v>
      </c>
      <c r="G3027" s="17" t="s">
        <v>38</v>
      </c>
      <c r="H3027" s="32">
        <v>45337</v>
      </c>
      <c r="I3027" s="32">
        <v>45365</v>
      </c>
      <c r="J3027" s="34">
        <v>96400</v>
      </c>
      <c r="K3027" s="34">
        <f t="shared" si="810"/>
        <v>17352</v>
      </c>
      <c r="L3027" s="34">
        <f t="shared" si="811"/>
        <v>113752</v>
      </c>
      <c r="M3027" s="17">
        <f t="shared" si="837"/>
        <v>22750.4</v>
      </c>
      <c r="N3027" s="17" t="s">
        <v>39</v>
      </c>
      <c r="O3027" s="35" t="s">
        <v>49</v>
      </c>
      <c r="P3027" s="36" t="str">
        <f t="shared" si="830"/>
        <v>Old Client</v>
      </c>
      <c r="Q3027" s="39" t="str">
        <f t="shared" si="4"/>
        <v>Yes</v>
      </c>
      <c r="R3027" s="40" t="str">
        <f t="shared" si="5"/>
        <v/>
      </c>
    </row>
    <row r="3028" ht="14.25" customHeight="1" spans="1:18">
      <c r="A3028" s="30" t="s">
        <v>2957</v>
      </c>
      <c r="B3028" s="17">
        <v>2006</v>
      </c>
      <c r="C3028" s="17" t="s">
        <v>57</v>
      </c>
      <c r="D3028" s="17" t="s">
        <v>36</v>
      </c>
      <c r="E3028" s="17" t="s">
        <v>780</v>
      </c>
      <c r="F3028" s="31" t="str">
        <f>VLOOKUP(G3028,'Policy Type'!$A:$B,2,FALSE)</f>
        <v>Liability</v>
      </c>
      <c r="G3028" s="17" t="s">
        <v>38</v>
      </c>
      <c r="H3028" s="32">
        <v>45337</v>
      </c>
      <c r="I3028" s="32">
        <v>45702</v>
      </c>
      <c r="J3028" s="34">
        <v>1352600</v>
      </c>
      <c r="K3028" s="34">
        <f t="shared" si="810"/>
        <v>243468</v>
      </c>
      <c r="L3028" s="34">
        <f t="shared" si="811"/>
        <v>1596068</v>
      </c>
      <c r="M3028" s="17">
        <f t="shared" si="837"/>
        <v>319213.6</v>
      </c>
      <c r="N3028" s="17" t="s">
        <v>39</v>
      </c>
      <c r="O3028" s="35" t="s">
        <v>49</v>
      </c>
      <c r="P3028" s="36" t="str">
        <f t="shared" si="830"/>
        <v>New Client</v>
      </c>
      <c r="Q3028" s="39" t="str">
        <f t="shared" si="4"/>
        <v>Yes</v>
      </c>
      <c r="R3028" s="40" t="str">
        <f t="shared" si="5"/>
        <v/>
      </c>
    </row>
    <row r="3029" ht="14.25" customHeight="1" spans="1:18">
      <c r="A3029" s="30" t="s">
        <v>2958</v>
      </c>
      <c r="B3029" s="17">
        <v>2007</v>
      </c>
      <c r="C3029" s="17" t="s">
        <v>57</v>
      </c>
      <c r="D3029" s="17" t="s">
        <v>36</v>
      </c>
      <c r="E3029" s="17" t="s">
        <v>84</v>
      </c>
      <c r="F3029" s="31" t="str">
        <f>VLOOKUP(G3029,'Policy Type'!$A:$B,2,FALSE)</f>
        <v>Liability</v>
      </c>
      <c r="G3029" s="17" t="s">
        <v>38</v>
      </c>
      <c r="H3029" s="32">
        <v>45337</v>
      </c>
      <c r="I3029" s="32">
        <v>45702</v>
      </c>
      <c r="J3029" s="34">
        <v>604400</v>
      </c>
      <c r="K3029" s="34">
        <f t="shared" si="810"/>
        <v>108792</v>
      </c>
      <c r="L3029" s="34">
        <f t="shared" si="811"/>
        <v>713192</v>
      </c>
      <c r="M3029" s="17">
        <f t="shared" si="837"/>
        <v>142638.4</v>
      </c>
      <c r="N3029" s="17" t="s">
        <v>39</v>
      </c>
      <c r="O3029" s="35" t="s">
        <v>49</v>
      </c>
      <c r="P3029" s="36" t="str">
        <f t="shared" si="830"/>
        <v>New Client</v>
      </c>
      <c r="Q3029" s="39" t="str">
        <f t="shared" si="4"/>
        <v>Yes</v>
      </c>
      <c r="R3029" s="40" t="str">
        <f t="shared" si="5"/>
        <v/>
      </c>
    </row>
    <row r="3030" ht="14.25" customHeight="1" spans="1:18">
      <c r="A3030" s="30" t="s">
        <v>2959</v>
      </c>
      <c r="B3030" s="17">
        <v>2008</v>
      </c>
      <c r="C3030" s="17" t="s">
        <v>42</v>
      </c>
      <c r="D3030" s="17" t="s">
        <v>36</v>
      </c>
      <c r="E3030" s="17" t="s">
        <v>37</v>
      </c>
      <c r="F3030" s="31" t="str">
        <f>VLOOKUP(G3030,'Policy Type'!$A:$B,2,FALSE)</f>
        <v>Others</v>
      </c>
      <c r="G3030" s="17" t="s">
        <v>152</v>
      </c>
      <c r="H3030" s="32">
        <v>45343</v>
      </c>
      <c r="I3030" s="32">
        <v>45708</v>
      </c>
      <c r="J3030" s="34">
        <v>1606700</v>
      </c>
      <c r="K3030" s="34">
        <f t="shared" si="810"/>
        <v>289206</v>
      </c>
      <c r="L3030" s="34">
        <f t="shared" si="811"/>
        <v>1895906</v>
      </c>
      <c r="M3030" s="17">
        <f t="shared" ref="M3030:M3031" si="838">L3030*0.15</f>
        <v>284385.9</v>
      </c>
      <c r="N3030" s="17" t="s">
        <v>52</v>
      </c>
      <c r="O3030" s="35" t="s">
        <v>53</v>
      </c>
      <c r="P3030" s="36" t="str">
        <f t="shared" si="830"/>
        <v>New Client</v>
      </c>
      <c r="Q3030" s="39" t="str">
        <f t="shared" si="4"/>
        <v>No</v>
      </c>
      <c r="R3030" s="40" t="str">
        <f t="shared" si="5"/>
        <v/>
      </c>
    </row>
    <row r="3031" ht="14.25" customHeight="1" spans="1:18">
      <c r="A3031" s="30" t="s">
        <v>2960</v>
      </c>
      <c r="B3031" s="17">
        <v>1984</v>
      </c>
      <c r="C3031" s="17" t="s">
        <v>35</v>
      </c>
      <c r="D3031" s="17" t="s">
        <v>36</v>
      </c>
      <c r="E3031" s="17" t="s">
        <v>60</v>
      </c>
      <c r="F3031" s="31" t="str">
        <f>VLOOKUP(G3031,'Policy Type'!$A:$B,2,FALSE)</f>
        <v>Others</v>
      </c>
      <c r="G3031" s="17" t="s">
        <v>270</v>
      </c>
      <c r="H3031" s="32">
        <v>45343</v>
      </c>
      <c r="I3031" s="32">
        <v>45708</v>
      </c>
      <c r="J3031" s="34">
        <v>1866000</v>
      </c>
      <c r="K3031" s="34">
        <f t="shared" si="810"/>
        <v>335880</v>
      </c>
      <c r="L3031" s="34">
        <f t="shared" si="811"/>
        <v>2201880</v>
      </c>
      <c r="M3031" s="17">
        <f t="shared" si="838"/>
        <v>330282</v>
      </c>
      <c r="N3031" s="17" t="s">
        <v>52</v>
      </c>
      <c r="O3031" s="35" t="s">
        <v>53</v>
      </c>
      <c r="P3031" s="36" t="str">
        <f t="shared" si="830"/>
        <v>Old Client</v>
      </c>
      <c r="Q3031" s="39" t="str">
        <f t="shared" si="4"/>
        <v>Yes</v>
      </c>
      <c r="R3031" s="40" t="str">
        <f t="shared" si="5"/>
        <v>Cross-Sold</v>
      </c>
    </row>
    <row r="3032" ht="14.25" customHeight="1" spans="1:18">
      <c r="A3032" s="30" t="s">
        <v>2961</v>
      </c>
      <c r="B3032" s="17">
        <v>985</v>
      </c>
      <c r="C3032" s="17" t="s">
        <v>46</v>
      </c>
      <c r="D3032" s="17" t="s">
        <v>47</v>
      </c>
      <c r="E3032" s="17" t="s">
        <v>43</v>
      </c>
      <c r="F3032" s="31" t="str">
        <f>VLOOKUP(G3032,'Policy Type'!$A:$B,2,FALSE)</f>
        <v>P&amp;C</v>
      </c>
      <c r="G3032" s="17" t="s">
        <v>68</v>
      </c>
      <c r="H3032" s="32">
        <v>45342</v>
      </c>
      <c r="I3032" s="32">
        <v>45707</v>
      </c>
      <c r="J3032" s="34">
        <v>616600</v>
      </c>
      <c r="K3032" s="34">
        <f t="shared" si="810"/>
        <v>110988</v>
      </c>
      <c r="L3032" s="34">
        <f t="shared" si="811"/>
        <v>727588</v>
      </c>
      <c r="M3032" s="17">
        <f>L3032*0.05</f>
        <v>36379.4</v>
      </c>
      <c r="N3032" s="17" t="s">
        <v>39</v>
      </c>
      <c r="O3032" s="35" t="s">
        <v>53</v>
      </c>
      <c r="P3032" s="36" t="str">
        <f t="shared" si="830"/>
        <v>Old Client</v>
      </c>
      <c r="Q3032" s="39" t="str">
        <f t="shared" si="4"/>
        <v>No</v>
      </c>
      <c r="R3032" s="40" t="str">
        <f t="shared" si="5"/>
        <v/>
      </c>
    </row>
    <row r="3033" ht="14.25" customHeight="1" spans="1:18">
      <c r="A3033" s="30" t="s">
        <v>2962</v>
      </c>
      <c r="B3033" s="17">
        <v>983</v>
      </c>
      <c r="C3033" s="17" t="s">
        <v>57</v>
      </c>
      <c r="D3033" s="17" t="s">
        <v>36</v>
      </c>
      <c r="E3033" s="17" t="s">
        <v>123</v>
      </c>
      <c r="F3033" s="31" t="str">
        <f>VLOOKUP(G3033,'Policy Type'!$A:$B,2,FALSE)</f>
        <v>Others</v>
      </c>
      <c r="G3033" s="17" t="s">
        <v>124</v>
      </c>
      <c r="H3033" s="32">
        <v>45338</v>
      </c>
      <c r="I3033" s="32">
        <v>45703</v>
      </c>
      <c r="J3033" s="34">
        <v>10419300</v>
      </c>
      <c r="K3033" s="34">
        <f t="shared" si="810"/>
        <v>1875474</v>
      </c>
      <c r="L3033" s="34">
        <f t="shared" si="811"/>
        <v>12294774</v>
      </c>
      <c r="M3033" s="17">
        <f>L3033*0.15</f>
        <v>1844216.1</v>
      </c>
      <c r="N3033" s="17" t="s">
        <v>39</v>
      </c>
      <c r="O3033" s="35" t="s">
        <v>40</v>
      </c>
      <c r="P3033" s="36" t="str">
        <f t="shared" si="830"/>
        <v>Old Client</v>
      </c>
      <c r="Q3033" s="39" t="str">
        <f t="shared" si="4"/>
        <v>No</v>
      </c>
      <c r="R3033" s="40" t="str">
        <f t="shared" si="5"/>
        <v/>
      </c>
    </row>
    <row r="3034" ht="14.25" customHeight="1" spans="1:18">
      <c r="A3034" s="30" t="s">
        <v>2963</v>
      </c>
      <c r="B3034" s="17">
        <v>1152</v>
      </c>
      <c r="C3034" s="17" t="s">
        <v>35</v>
      </c>
      <c r="D3034" s="17" t="s">
        <v>36</v>
      </c>
      <c r="E3034" s="17" t="s">
        <v>37</v>
      </c>
      <c r="F3034" s="31" t="str">
        <f>VLOOKUP(G3034,'Policy Type'!$A:$B,2,FALSE)</f>
        <v>P&amp;C</v>
      </c>
      <c r="G3034" s="17" t="s">
        <v>80</v>
      </c>
      <c r="H3034" s="32">
        <v>45338</v>
      </c>
      <c r="I3034" s="32">
        <v>45338</v>
      </c>
      <c r="J3034" s="34">
        <v>110000</v>
      </c>
      <c r="K3034" s="34">
        <f t="shared" si="810"/>
        <v>19800</v>
      </c>
      <c r="L3034" s="34">
        <f t="shared" si="811"/>
        <v>129800</v>
      </c>
      <c r="M3034" s="17">
        <f>L3034*0.2</f>
        <v>25960</v>
      </c>
      <c r="N3034" s="17" t="s">
        <v>39</v>
      </c>
      <c r="O3034" s="35" t="s">
        <v>49</v>
      </c>
      <c r="P3034" s="36" t="str">
        <f t="shared" si="830"/>
        <v>Old Client</v>
      </c>
      <c r="Q3034" s="39" t="str">
        <f t="shared" si="4"/>
        <v>Yes</v>
      </c>
      <c r="R3034" s="40" t="str">
        <f t="shared" si="5"/>
        <v>Cross-Sold</v>
      </c>
    </row>
    <row r="3035" ht="14.25" customHeight="1" spans="1:18">
      <c r="A3035" s="30" t="s">
        <v>2964</v>
      </c>
      <c r="B3035" s="17">
        <v>472</v>
      </c>
      <c r="C3035" s="17" t="s">
        <v>46</v>
      </c>
      <c r="D3035" s="17" t="s">
        <v>66</v>
      </c>
      <c r="E3035" s="17" t="s">
        <v>37</v>
      </c>
      <c r="F3035" s="31" t="str">
        <f>VLOOKUP(G3035,'Policy Type'!$A:$B,2,FALSE)</f>
        <v>Liability</v>
      </c>
      <c r="G3035" s="17" t="s">
        <v>38</v>
      </c>
      <c r="H3035" s="32">
        <v>45338</v>
      </c>
      <c r="I3035" s="32">
        <v>45366</v>
      </c>
      <c r="J3035" s="34">
        <v>64500</v>
      </c>
      <c r="K3035" s="34">
        <f t="shared" si="810"/>
        <v>11610</v>
      </c>
      <c r="L3035" s="34">
        <f t="shared" si="811"/>
        <v>76110</v>
      </c>
      <c r="M3035" s="17">
        <f>L3035*0.05</f>
        <v>3805.5</v>
      </c>
      <c r="N3035" s="17" t="s">
        <v>39</v>
      </c>
      <c r="O3035" s="35" t="s">
        <v>49</v>
      </c>
      <c r="P3035" s="36" t="str">
        <f t="shared" si="830"/>
        <v>Old Client</v>
      </c>
      <c r="Q3035" s="39" t="str">
        <f t="shared" si="4"/>
        <v>Yes</v>
      </c>
      <c r="R3035" s="40" t="str">
        <f t="shared" si="5"/>
        <v/>
      </c>
    </row>
    <row r="3036" ht="14.25" customHeight="1" spans="1:18">
      <c r="A3036" s="30" t="s">
        <v>2965</v>
      </c>
      <c r="B3036" s="17">
        <v>15</v>
      </c>
      <c r="C3036" s="17" t="s">
        <v>57</v>
      </c>
      <c r="D3036" s="17" t="s">
        <v>36</v>
      </c>
      <c r="E3036" s="17" t="s">
        <v>37</v>
      </c>
      <c r="F3036" s="31" t="str">
        <f>VLOOKUP(G3036,'Policy Type'!$A:$B,2,FALSE)</f>
        <v>P&amp;C</v>
      </c>
      <c r="G3036" s="17" t="s">
        <v>80</v>
      </c>
      <c r="H3036" s="32">
        <v>45338</v>
      </c>
      <c r="I3036" s="32">
        <v>45338</v>
      </c>
      <c r="J3036" s="34">
        <v>128100</v>
      </c>
      <c r="K3036" s="34">
        <f t="shared" si="810"/>
        <v>23058</v>
      </c>
      <c r="L3036" s="34">
        <f t="shared" si="811"/>
        <v>151158</v>
      </c>
      <c r="M3036" s="17">
        <f t="shared" ref="M3036:M3038" si="839">L3036*0.2</f>
        <v>30231.6</v>
      </c>
      <c r="N3036" s="17" t="s">
        <v>39</v>
      </c>
      <c r="O3036" s="35" t="s">
        <v>49</v>
      </c>
      <c r="P3036" s="36" t="str">
        <f t="shared" si="830"/>
        <v>Old Client</v>
      </c>
      <c r="Q3036" s="39" t="str">
        <f t="shared" si="4"/>
        <v>Yes</v>
      </c>
      <c r="R3036" s="40" t="str">
        <f t="shared" si="5"/>
        <v>Cross-Sold</v>
      </c>
    </row>
    <row r="3037" ht="14.25" customHeight="1" spans="1:18">
      <c r="A3037" s="30" t="s">
        <v>2966</v>
      </c>
      <c r="B3037" s="17">
        <v>2009</v>
      </c>
      <c r="C3037" s="17" t="s">
        <v>35</v>
      </c>
      <c r="D3037" s="17" t="s">
        <v>36</v>
      </c>
      <c r="E3037" s="17" t="s">
        <v>37</v>
      </c>
      <c r="F3037" s="31" t="str">
        <f>VLOOKUP(G3037,'Policy Type'!$A:$B,2,FALSE)</f>
        <v>P&amp;C</v>
      </c>
      <c r="G3037" s="17" t="s">
        <v>80</v>
      </c>
      <c r="H3037" s="32">
        <v>45338</v>
      </c>
      <c r="I3037" s="32">
        <v>45338</v>
      </c>
      <c r="J3037" s="34">
        <v>131000</v>
      </c>
      <c r="K3037" s="34">
        <f t="shared" si="810"/>
        <v>23580</v>
      </c>
      <c r="L3037" s="34">
        <f t="shared" si="811"/>
        <v>154580</v>
      </c>
      <c r="M3037" s="17">
        <f t="shared" si="839"/>
        <v>30916</v>
      </c>
      <c r="N3037" s="17" t="s">
        <v>39</v>
      </c>
      <c r="O3037" s="35" t="s">
        <v>49</v>
      </c>
      <c r="P3037" s="36" t="str">
        <f t="shared" si="830"/>
        <v>New Client</v>
      </c>
      <c r="Q3037" s="39" t="str">
        <f t="shared" si="4"/>
        <v>No</v>
      </c>
      <c r="R3037" s="40" t="str">
        <f t="shared" si="5"/>
        <v/>
      </c>
    </row>
    <row r="3038" ht="14.25" customHeight="1" spans="1:18">
      <c r="A3038" s="30" t="s">
        <v>2967</v>
      </c>
      <c r="B3038" s="17">
        <v>15</v>
      </c>
      <c r="C3038" s="17" t="s">
        <v>35</v>
      </c>
      <c r="D3038" s="17" t="s">
        <v>36</v>
      </c>
      <c r="E3038" s="17" t="s">
        <v>43</v>
      </c>
      <c r="F3038" s="31" t="str">
        <f>VLOOKUP(G3038,'Policy Type'!$A:$B,2,FALSE)</f>
        <v>Liability</v>
      </c>
      <c r="G3038" s="17" t="s">
        <v>58</v>
      </c>
      <c r="H3038" s="32">
        <v>45341</v>
      </c>
      <c r="I3038" s="32">
        <v>45706</v>
      </c>
      <c r="J3038" s="34">
        <v>1357000</v>
      </c>
      <c r="K3038" s="34">
        <f t="shared" si="810"/>
        <v>244260</v>
      </c>
      <c r="L3038" s="34">
        <f t="shared" si="811"/>
        <v>1601260</v>
      </c>
      <c r="M3038" s="17">
        <f t="shared" si="839"/>
        <v>320252</v>
      </c>
      <c r="N3038" s="17" t="s">
        <v>39</v>
      </c>
      <c r="O3038" s="35" t="s">
        <v>53</v>
      </c>
      <c r="P3038" s="36" t="str">
        <f t="shared" si="830"/>
        <v>Old Client</v>
      </c>
      <c r="Q3038" s="39" t="str">
        <f t="shared" si="4"/>
        <v>Yes</v>
      </c>
      <c r="R3038" s="40" t="str">
        <f t="shared" si="5"/>
        <v/>
      </c>
    </row>
    <row r="3039" ht="14.25" customHeight="1" spans="1:18">
      <c r="A3039" s="30" t="s">
        <v>2968</v>
      </c>
      <c r="B3039" s="17">
        <v>15</v>
      </c>
      <c r="C3039" s="17" t="s">
        <v>42</v>
      </c>
      <c r="D3039" s="17" t="s">
        <v>36</v>
      </c>
      <c r="E3039" s="17" t="s">
        <v>103</v>
      </c>
      <c r="F3039" s="31" t="str">
        <f>VLOOKUP(G3039,'Policy Type'!$A:$B,2,FALSE)</f>
        <v>Others</v>
      </c>
      <c r="G3039" s="17" t="s">
        <v>212</v>
      </c>
      <c r="H3039" s="32">
        <v>45338</v>
      </c>
      <c r="I3039" s="32">
        <v>45703</v>
      </c>
      <c r="J3039" s="34">
        <v>1300000</v>
      </c>
      <c r="K3039" s="34">
        <f t="shared" si="810"/>
        <v>234000</v>
      </c>
      <c r="L3039" s="34">
        <f t="shared" si="811"/>
        <v>1534000</v>
      </c>
      <c r="M3039" s="17">
        <f>L3039*0.15</f>
        <v>230100</v>
      </c>
      <c r="N3039" s="17" t="s">
        <v>39</v>
      </c>
      <c r="O3039" s="35" t="s">
        <v>49</v>
      </c>
      <c r="P3039" s="36" t="str">
        <f t="shared" si="830"/>
        <v>Old Client</v>
      </c>
      <c r="Q3039" s="39" t="str">
        <f t="shared" si="4"/>
        <v>Yes</v>
      </c>
      <c r="R3039" s="40" t="str">
        <f t="shared" si="5"/>
        <v>Cross-Sold</v>
      </c>
    </row>
    <row r="3040" ht="14.25" customHeight="1" spans="1:18">
      <c r="A3040" s="30" t="s">
        <v>2969</v>
      </c>
      <c r="B3040" s="17">
        <v>2010</v>
      </c>
      <c r="C3040" s="17" t="s">
        <v>35</v>
      </c>
      <c r="D3040" s="17" t="s">
        <v>36</v>
      </c>
      <c r="E3040" s="17" t="s">
        <v>84</v>
      </c>
      <c r="F3040" s="31" t="str">
        <f>VLOOKUP(G3040,'Policy Type'!$A:$B,2,FALSE)</f>
        <v>Liability</v>
      </c>
      <c r="G3040" s="17" t="s">
        <v>140</v>
      </c>
      <c r="H3040" s="32">
        <v>45338</v>
      </c>
      <c r="I3040" s="32">
        <v>45703</v>
      </c>
      <c r="J3040" s="34">
        <v>3540000</v>
      </c>
      <c r="K3040" s="34">
        <f t="shared" si="810"/>
        <v>637200</v>
      </c>
      <c r="L3040" s="34">
        <f t="shared" si="811"/>
        <v>4177200</v>
      </c>
      <c r="M3040" s="17">
        <f t="shared" ref="M3040:M3043" si="840">L3040*0.2</f>
        <v>835440</v>
      </c>
      <c r="N3040" s="17" t="s">
        <v>39</v>
      </c>
      <c r="O3040" s="35" t="s">
        <v>49</v>
      </c>
      <c r="P3040" s="36" t="str">
        <f t="shared" si="830"/>
        <v>Old Client</v>
      </c>
      <c r="Q3040" s="39" t="str">
        <f t="shared" si="4"/>
        <v>Yes</v>
      </c>
      <c r="R3040" s="40" t="str">
        <f t="shared" si="5"/>
        <v/>
      </c>
    </row>
    <row r="3041" ht="14.25" customHeight="1" spans="1:18">
      <c r="A3041" s="30" t="s">
        <v>2970</v>
      </c>
      <c r="B3041" s="17">
        <v>2011</v>
      </c>
      <c r="C3041" s="17" t="s">
        <v>42</v>
      </c>
      <c r="D3041" s="17" t="s">
        <v>36</v>
      </c>
      <c r="E3041" s="17" t="s">
        <v>37</v>
      </c>
      <c r="F3041" s="31" t="str">
        <f>VLOOKUP(G3041,'Policy Type'!$A:$B,2,FALSE)</f>
        <v>P&amp;C</v>
      </c>
      <c r="G3041" s="17" t="s">
        <v>80</v>
      </c>
      <c r="H3041" s="32">
        <v>45338</v>
      </c>
      <c r="I3041" s="32">
        <v>45338</v>
      </c>
      <c r="J3041" s="34">
        <v>669000</v>
      </c>
      <c r="K3041" s="34">
        <f t="shared" si="810"/>
        <v>120420</v>
      </c>
      <c r="L3041" s="34">
        <f t="shared" si="811"/>
        <v>789420</v>
      </c>
      <c r="M3041" s="17">
        <f t="shared" si="840"/>
        <v>157884</v>
      </c>
      <c r="N3041" s="17" t="s">
        <v>39</v>
      </c>
      <c r="O3041" s="35" t="s">
        <v>49</v>
      </c>
      <c r="P3041" s="36" t="str">
        <f t="shared" si="830"/>
        <v>New Client</v>
      </c>
      <c r="Q3041" s="39" t="str">
        <f t="shared" si="4"/>
        <v>No</v>
      </c>
      <c r="R3041" s="40" t="str">
        <f t="shared" si="5"/>
        <v/>
      </c>
    </row>
    <row r="3042" ht="14.25" customHeight="1" spans="1:18">
      <c r="A3042" s="30" t="s">
        <v>2971</v>
      </c>
      <c r="B3042" s="17">
        <v>2012</v>
      </c>
      <c r="C3042" s="17" t="s">
        <v>35</v>
      </c>
      <c r="D3042" s="17" t="s">
        <v>36</v>
      </c>
      <c r="E3042" s="17" t="s">
        <v>37</v>
      </c>
      <c r="F3042" s="31" t="str">
        <f>VLOOKUP(G3042,'Policy Type'!$A:$B,2,FALSE)</f>
        <v>P&amp;C</v>
      </c>
      <c r="G3042" s="17" t="s">
        <v>80</v>
      </c>
      <c r="H3042" s="32">
        <v>45338</v>
      </c>
      <c r="I3042" s="32">
        <v>45338</v>
      </c>
      <c r="J3042" s="34">
        <v>387000</v>
      </c>
      <c r="K3042" s="34">
        <f t="shared" si="810"/>
        <v>69660</v>
      </c>
      <c r="L3042" s="34">
        <f t="shared" si="811"/>
        <v>456660</v>
      </c>
      <c r="M3042" s="17">
        <f t="shared" si="840"/>
        <v>91332</v>
      </c>
      <c r="N3042" s="17" t="s">
        <v>39</v>
      </c>
      <c r="O3042" s="35" t="s">
        <v>49</v>
      </c>
      <c r="P3042" s="36" t="str">
        <f t="shared" si="830"/>
        <v>New Client</v>
      </c>
      <c r="Q3042" s="39" t="str">
        <f t="shared" si="4"/>
        <v>No</v>
      </c>
      <c r="R3042" s="40" t="str">
        <f t="shared" si="5"/>
        <v/>
      </c>
    </row>
    <row r="3043" ht="14.25" customHeight="1" spans="1:18">
      <c r="A3043" s="30" t="s">
        <v>2972</v>
      </c>
      <c r="B3043" s="17">
        <v>112</v>
      </c>
      <c r="C3043" s="17" t="s">
        <v>35</v>
      </c>
      <c r="D3043" s="17" t="s">
        <v>36</v>
      </c>
      <c r="E3043" s="17" t="s">
        <v>780</v>
      </c>
      <c r="F3043" s="31" t="str">
        <f>VLOOKUP(G3043,'Policy Type'!$A:$B,2,FALSE)</f>
        <v>Liability</v>
      </c>
      <c r="G3043" s="17" t="s">
        <v>38</v>
      </c>
      <c r="H3043" s="32">
        <v>45296</v>
      </c>
      <c r="I3043" s="32">
        <v>45326</v>
      </c>
      <c r="J3043" s="34">
        <v>439400</v>
      </c>
      <c r="K3043" s="34">
        <f t="shared" si="810"/>
        <v>79092</v>
      </c>
      <c r="L3043" s="34">
        <f t="shared" si="811"/>
        <v>518492</v>
      </c>
      <c r="M3043" s="17">
        <f t="shared" si="840"/>
        <v>103698.4</v>
      </c>
      <c r="N3043" s="17" t="s">
        <v>39</v>
      </c>
      <c r="O3043" s="35" t="s">
        <v>49</v>
      </c>
      <c r="P3043" s="36" t="str">
        <f t="shared" si="830"/>
        <v>Old Client</v>
      </c>
      <c r="Q3043" s="39" t="str">
        <f t="shared" si="4"/>
        <v>Yes</v>
      </c>
      <c r="R3043" s="40" t="str">
        <f t="shared" si="5"/>
        <v/>
      </c>
    </row>
    <row r="3044" ht="14.25" customHeight="1" spans="1:18">
      <c r="A3044" s="30" t="s">
        <v>2973</v>
      </c>
      <c r="B3044" s="17">
        <v>112</v>
      </c>
      <c r="C3044" s="17" t="s">
        <v>46</v>
      </c>
      <c r="D3044" s="17" t="s">
        <v>47</v>
      </c>
      <c r="E3044" s="17" t="s">
        <v>780</v>
      </c>
      <c r="F3044" s="31" t="str">
        <f>VLOOKUP(G3044,'Policy Type'!$A:$B,2,FALSE)</f>
        <v>Others</v>
      </c>
      <c r="G3044" s="17" t="s">
        <v>487</v>
      </c>
      <c r="H3044" s="32">
        <v>45347</v>
      </c>
      <c r="I3044" s="32">
        <v>46442</v>
      </c>
      <c r="J3044" s="34">
        <v>179500</v>
      </c>
      <c r="K3044" s="34">
        <f t="shared" si="810"/>
        <v>32310</v>
      </c>
      <c r="L3044" s="34">
        <f t="shared" si="811"/>
        <v>211810</v>
      </c>
      <c r="M3044" s="17">
        <f t="shared" ref="M3044:M3046" si="841">L3044*0.05</f>
        <v>10590.5</v>
      </c>
      <c r="N3044" s="17" t="s">
        <v>52</v>
      </c>
      <c r="O3044" s="35" t="s">
        <v>49</v>
      </c>
      <c r="P3044" s="36" t="str">
        <f t="shared" si="830"/>
        <v>Old Client</v>
      </c>
      <c r="Q3044" s="39" t="str">
        <f t="shared" si="4"/>
        <v>Yes</v>
      </c>
      <c r="R3044" s="40" t="str">
        <f t="shared" si="5"/>
        <v>Cross-Sold</v>
      </c>
    </row>
    <row r="3045" ht="14.25" customHeight="1" spans="1:18">
      <c r="A3045" s="30" t="s">
        <v>2974</v>
      </c>
      <c r="B3045" s="17">
        <v>1011</v>
      </c>
      <c r="C3045" s="17" t="s">
        <v>46</v>
      </c>
      <c r="D3045" s="17" t="s">
        <v>66</v>
      </c>
      <c r="E3045" s="17" t="s">
        <v>780</v>
      </c>
      <c r="F3045" s="31" t="str">
        <f>VLOOKUP(G3045,'Policy Type'!$A:$B,2,FALSE)</f>
        <v>Liability</v>
      </c>
      <c r="G3045" s="17" t="s">
        <v>38</v>
      </c>
      <c r="H3045" s="32">
        <v>45300</v>
      </c>
      <c r="I3045" s="32">
        <v>45359</v>
      </c>
      <c r="J3045" s="34">
        <v>136400</v>
      </c>
      <c r="K3045" s="34">
        <f t="shared" si="810"/>
        <v>24552</v>
      </c>
      <c r="L3045" s="34">
        <f t="shared" si="811"/>
        <v>160952</v>
      </c>
      <c r="M3045" s="17">
        <f t="shared" si="841"/>
        <v>8047.6</v>
      </c>
      <c r="N3045" s="17" t="s">
        <v>39</v>
      </c>
      <c r="O3045" s="35" t="s">
        <v>49</v>
      </c>
      <c r="P3045" s="36" t="str">
        <f t="shared" si="830"/>
        <v>Old Client</v>
      </c>
      <c r="Q3045" s="39" t="str">
        <f t="shared" si="4"/>
        <v>Yes</v>
      </c>
      <c r="R3045" s="40" t="str">
        <f t="shared" si="5"/>
        <v/>
      </c>
    </row>
    <row r="3046" ht="14.25" customHeight="1" spans="1:18">
      <c r="A3046" s="30" t="s">
        <v>2975</v>
      </c>
      <c r="B3046" s="17">
        <v>2013</v>
      </c>
      <c r="C3046" s="17" t="s">
        <v>46</v>
      </c>
      <c r="D3046" s="17" t="s">
        <v>47</v>
      </c>
      <c r="E3046" s="17" t="s">
        <v>780</v>
      </c>
      <c r="F3046" s="31" t="str">
        <f>VLOOKUP(G3046,'Policy Type'!$A:$B,2,FALSE)</f>
        <v>P&amp;C</v>
      </c>
      <c r="G3046" s="17" t="s">
        <v>44</v>
      </c>
      <c r="H3046" s="32">
        <v>45303</v>
      </c>
      <c r="I3046" s="32">
        <v>45668</v>
      </c>
      <c r="J3046" s="34">
        <v>42400</v>
      </c>
      <c r="K3046" s="34">
        <f t="shared" si="810"/>
        <v>7632</v>
      </c>
      <c r="L3046" s="34">
        <f t="shared" si="811"/>
        <v>50032</v>
      </c>
      <c r="M3046" s="17">
        <f t="shared" si="841"/>
        <v>2501.6</v>
      </c>
      <c r="N3046" s="17" t="s">
        <v>39</v>
      </c>
      <c r="O3046" s="35" t="s">
        <v>49</v>
      </c>
      <c r="P3046" s="36" t="str">
        <f t="shared" si="830"/>
        <v>New Client</v>
      </c>
      <c r="Q3046" s="39" t="str">
        <f t="shared" si="4"/>
        <v>No</v>
      </c>
      <c r="R3046" s="40" t="str">
        <f t="shared" si="5"/>
        <v/>
      </c>
    </row>
    <row r="3047" ht="14.25" customHeight="1" spans="1:18">
      <c r="A3047" s="30" t="s">
        <v>2976</v>
      </c>
      <c r="B3047" s="17">
        <v>1474</v>
      </c>
      <c r="C3047" s="17" t="s">
        <v>42</v>
      </c>
      <c r="D3047" s="17" t="s">
        <v>36</v>
      </c>
      <c r="E3047" s="17" t="s">
        <v>780</v>
      </c>
      <c r="F3047" s="31" t="str">
        <f>VLOOKUP(G3047,'Policy Type'!$A:$B,2,FALSE)</f>
        <v>Liability</v>
      </c>
      <c r="G3047" s="17" t="s">
        <v>38</v>
      </c>
      <c r="H3047" s="32">
        <v>45338</v>
      </c>
      <c r="I3047" s="32">
        <v>45427</v>
      </c>
      <c r="J3047" s="34">
        <v>75900</v>
      </c>
      <c r="K3047" s="34">
        <f t="shared" si="810"/>
        <v>13662</v>
      </c>
      <c r="L3047" s="34">
        <f t="shared" si="811"/>
        <v>89562</v>
      </c>
      <c r="M3047" s="17">
        <f t="shared" ref="M3047:M3048" si="842">L3047*0.2</f>
        <v>17912.4</v>
      </c>
      <c r="N3047" s="17" t="s">
        <v>39</v>
      </c>
      <c r="O3047" s="35" t="s">
        <v>49</v>
      </c>
      <c r="P3047" s="36" t="str">
        <f t="shared" si="830"/>
        <v>Old Client</v>
      </c>
      <c r="Q3047" s="39" t="str">
        <f t="shared" si="4"/>
        <v>Yes</v>
      </c>
      <c r="R3047" s="40" t="str">
        <f t="shared" si="5"/>
        <v/>
      </c>
    </row>
    <row r="3048" ht="14.25" customHeight="1" spans="1:18">
      <c r="A3048" s="30" t="s">
        <v>2977</v>
      </c>
      <c r="B3048" s="17">
        <v>1630</v>
      </c>
      <c r="C3048" s="17" t="s">
        <v>42</v>
      </c>
      <c r="D3048" s="17" t="s">
        <v>36</v>
      </c>
      <c r="E3048" s="17" t="s">
        <v>37</v>
      </c>
      <c r="F3048" s="31" t="str">
        <f>VLOOKUP(G3048,'Policy Type'!$A:$B,2,FALSE)</f>
        <v>Liability</v>
      </c>
      <c r="G3048" s="17" t="s">
        <v>38</v>
      </c>
      <c r="H3048" s="32">
        <v>45338</v>
      </c>
      <c r="I3048" s="32">
        <v>45703</v>
      </c>
      <c r="J3048" s="34">
        <v>170800</v>
      </c>
      <c r="K3048" s="34">
        <f t="shared" si="810"/>
        <v>30744</v>
      </c>
      <c r="L3048" s="34">
        <f t="shared" si="811"/>
        <v>201544</v>
      </c>
      <c r="M3048" s="17">
        <f t="shared" si="842"/>
        <v>40308.8</v>
      </c>
      <c r="N3048" s="17" t="s">
        <v>39</v>
      </c>
      <c r="O3048" s="35" t="s">
        <v>49</v>
      </c>
      <c r="P3048" s="36" t="str">
        <f t="shared" si="830"/>
        <v>New Client</v>
      </c>
      <c r="Q3048" s="39" t="str">
        <f t="shared" si="4"/>
        <v>Yes</v>
      </c>
      <c r="R3048" s="40" t="str">
        <f t="shared" si="5"/>
        <v/>
      </c>
    </row>
    <row r="3049" ht="14.25" customHeight="1" spans="1:18">
      <c r="A3049" s="30" t="s">
        <v>2978</v>
      </c>
      <c r="B3049" s="17">
        <v>2014</v>
      </c>
      <c r="C3049" s="17" t="s">
        <v>42</v>
      </c>
      <c r="D3049" s="17" t="s">
        <v>36</v>
      </c>
      <c r="E3049" s="17" t="s">
        <v>132</v>
      </c>
      <c r="F3049" s="31" t="str">
        <f>VLOOKUP(G3049,'Policy Type'!$A:$B,2,FALSE)</f>
        <v>Others</v>
      </c>
      <c r="G3049" s="17" t="s">
        <v>791</v>
      </c>
      <c r="H3049" s="32">
        <v>45338</v>
      </c>
      <c r="I3049" s="32">
        <v>45703</v>
      </c>
      <c r="J3049" s="34">
        <v>295000</v>
      </c>
      <c r="K3049" s="34">
        <f t="shared" si="810"/>
        <v>53100</v>
      </c>
      <c r="L3049" s="34">
        <f t="shared" si="811"/>
        <v>348100</v>
      </c>
      <c r="M3049" s="17">
        <f t="shared" ref="M3049:M3050" si="843">L3049*0.15</f>
        <v>52215</v>
      </c>
      <c r="N3049" s="17" t="s">
        <v>39</v>
      </c>
      <c r="O3049" s="35" t="s">
        <v>49</v>
      </c>
      <c r="P3049" s="36" t="str">
        <f t="shared" si="830"/>
        <v>New Client</v>
      </c>
      <c r="Q3049" s="39" t="str">
        <f t="shared" si="4"/>
        <v>No</v>
      </c>
      <c r="R3049" s="40" t="str">
        <f t="shared" si="5"/>
        <v/>
      </c>
    </row>
    <row r="3050" ht="14.25" customHeight="1" spans="1:18">
      <c r="A3050" s="30" t="s">
        <v>2979</v>
      </c>
      <c r="B3050" s="17">
        <v>2015</v>
      </c>
      <c r="C3050" s="17" t="s">
        <v>42</v>
      </c>
      <c r="D3050" s="17" t="s">
        <v>36</v>
      </c>
      <c r="E3050" s="17" t="s">
        <v>60</v>
      </c>
      <c r="F3050" s="31" t="str">
        <f>VLOOKUP(G3050,'Policy Type'!$A:$B,2,FALSE)</f>
        <v>Others</v>
      </c>
      <c r="G3050" s="17" t="s">
        <v>126</v>
      </c>
      <c r="H3050" s="32">
        <v>45336</v>
      </c>
      <c r="I3050" s="32">
        <v>45701</v>
      </c>
      <c r="J3050" s="34">
        <v>451400</v>
      </c>
      <c r="K3050" s="34">
        <f t="shared" si="810"/>
        <v>81252</v>
      </c>
      <c r="L3050" s="34">
        <f t="shared" si="811"/>
        <v>532652</v>
      </c>
      <c r="M3050" s="17">
        <f t="shared" si="843"/>
        <v>79897.8</v>
      </c>
      <c r="N3050" s="17" t="s">
        <v>39</v>
      </c>
      <c r="O3050" s="35" t="s">
        <v>49</v>
      </c>
      <c r="P3050" s="36" t="str">
        <f t="shared" si="830"/>
        <v>New Client</v>
      </c>
      <c r="Q3050" s="39" t="str">
        <f t="shared" si="4"/>
        <v>No</v>
      </c>
      <c r="R3050" s="40" t="str">
        <f t="shared" si="5"/>
        <v/>
      </c>
    </row>
    <row r="3051" ht="14.25" customHeight="1" spans="1:18">
      <c r="A3051" s="30" t="s">
        <v>2980</v>
      </c>
      <c r="B3051" s="17">
        <v>2016</v>
      </c>
      <c r="C3051" s="17" t="s">
        <v>35</v>
      </c>
      <c r="D3051" s="17" t="s">
        <v>36</v>
      </c>
      <c r="E3051" s="17" t="s">
        <v>60</v>
      </c>
      <c r="F3051" s="31" t="str">
        <f>VLOOKUP(G3051,'Policy Type'!$A:$B,2,FALSE)</f>
        <v>P&amp;C</v>
      </c>
      <c r="G3051" s="17" t="s">
        <v>44</v>
      </c>
      <c r="H3051" s="32">
        <v>45336</v>
      </c>
      <c r="I3051" s="32">
        <v>45701</v>
      </c>
      <c r="J3051" s="34">
        <v>82000</v>
      </c>
      <c r="K3051" s="34">
        <f t="shared" si="810"/>
        <v>14760</v>
      </c>
      <c r="L3051" s="34">
        <f t="shared" si="811"/>
        <v>96760</v>
      </c>
      <c r="M3051" s="17">
        <f>L3051*0.2</f>
        <v>19352</v>
      </c>
      <c r="N3051" s="17" t="s">
        <v>39</v>
      </c>
      <c r="O3051" s="35" t="s">
        <v>49</v>
      </c>
      <c r="P3051" s="36" t="str">
        <f t="shared" si="830"/>
        <v>New Client</v>
      </c>
      <c r="Q3051" s="39" t="str">
        <f t="shared" si="4"/>
        <v>No</v>
      </c>
      <c r="R3051" s="40" t="str">
        <f t="shared" si="5"/>
        <v/>
      </c>
    </row>
    <row r="3052" ht="14.25" customHeight="1" spans="1:18">
      <c r="A3052" s="30" t="s">
        <v>2981</v>
      </c>
      <c r="B3052" s="17">
        <v>2017</v>
      </c>
      <c r="C3052" s="17" t="s">
        <v>46</v>
      </c>
      <c r="D3052" s="17" t="s">
        <v>88</v>
      </c>
      <c r="E3052" s="17" t="s">
        <v>43</v>
      </c>
      <c r="F3052" s="31" t="str">
        <f>VLOOKUP(G3052,'Policy Type'!$A:$B,2,FALSE)</f>
        <v>Others</v>
      </c>
      <c r="G3052" s="17" t="s">
        <v>212</v>
      </c>
      <c r="H3052" s="32">
        <v>45336</v>
      </c>
      <c r="I3052" s="32">
        <v>45701</v>
      </c>
      <c r="J3052" s="34">
        <v>2584400</v>
      </c>
      <c r="K3052" s="34">
        <f t="shared" si="810"/>
        <v>465192</v>
      </c>
      <c r="L3052" s="34">
        <f t="shared" si="811"/>
        <v>3049592</v>
      </c>
      <c r="M3052" s="17">
        <f t="shared" ref="M3052:M3053" si="844">L3052*0.05</f>
        <v>152479.6</v>
      </c>
      <c r="N3052" s="17" t="s">
        <v>39</v>
      </c>
      <c r="O3052" s="35" t="s">
        <v>49</v>
      </c>
      <c r="P3052" s="36" t="str">
        <f t="shared" si="830"/>
        <v>Old Client</v>
      </c>
      <c r="Q3052" s="39" t="str">
        <f t="shared" si="4"/>
        <v>No</v>
      </c>
      <c r="R3052" s="40" t="str">
        <f t="shared" si="5"/>
        <v/>
      </c>
    </row>
    <row r="3053" ht="14.25" customHeight="1" spans="1:18">
      <c r="A3053" s="30" t="s">
        <v>2982</v>
      </c>
      <c r="B3053" s="17">
        <v>2017</v>
      </c>
      <c r="C3053" s="17" t="s">
        <v>46</v>
      </c>
      <c r="D3053" s="17" t="s">
        <v>47</v>
      </c>
      <c r="E3053" s="17" t="s">
        <v>43</v>
      </c>
      <c r="F3053" s="31" t="str">
        <f>VLOOKUP(G3053,'Policy Type'!$A:$B,2,FALSE)</f>
        <v>Others</v>
      </c>
      <c r="G3053" s="17" t="s">
        <v>487</v>
      </c>
      <c r="H3053" s="32">
        <v>45337</v>
      </c>
      <c r="I3053" s="32">
        <v>45702</v>
      </c>
      <c r="J3053" s="34">
        <v>862000</v>
      </c>
      <c r="K3053" s="34">
        <f t="shared" si="810"/>
        <v>155160</v>
      </c>
      <c r="L3053" s="34">
        <f t="shared" si="811"/>
        <v>1017160</v>
      </c>
      <c r="M3053" s="17">
        <f t="shared" si="844"/>
        <v>50858</v>
      </c>
      <c r="N3053" s="17" t="s">
        <v>52</v>
      </c>
      <c r="O3053" s="35" t="s">
        <v>49</v>
      </c>
      <c r="P3053" s="36" t="str">
        <f t="shared" si="830"/>
        <v>Old Client</v>
      </c>
      <c r="Q3053" s="39" t="str">
        <f t="shared" si="4"/>
        <v>No</v>
      </c>
      <c r="R3053" s="40" t="str">
        <f t="shared" si="5"/>
        <v/>
      </c>
    </row>
    <row r="3054" ht="14.25" customHeight="1" spans="1:18">
      <c r="A3054" s="30" t="s">
        <v>2983</v>
      </c>
      <c r="B3054" s="17">
        <v>2018</v>
      </c>
      <c r="C3054" s="17" t="s">
        <v>35</v>
      </c>
      <c r="D3054" s="17" t="s">
        <v>36</v>
      </c>
      <c r="E3054" s="17" t="s">
        <v>103</v>
      </c>
      <c r="F3054" s="31" t="str">
        <f>VLOOKUP(G3054,'Policy Type'!$A:$B,2,FALSE)</f>
        <v>Others</v>
      </c>
      <c r="G3054" s="17" t="s">
        <v>791</v>
      </c>
      <c r="H3054" s="32">
        <v>45338</v>
      </c>
      <c r="I3054" s="32">
        <v>45703</v>
      </c>
      <c r="J3054" s="34">
        <v>2063000</v>
      </c>
      <c r="K3054" s="34">
        <f t="shared" si="810"/>
        <v>371340</v>
      </c>
      <c r="L3054" s="34">
        <f t="shared" si="811"/>
        <v>2434340</v>
      </c>
      <c r="M3054" s="17">
        <f>L3054*0.15</f>
        <v>365151</v>
      </c>
      <c r="N3054" s="17" t="s">
        <v>39</v>
      </c>
      <c r="O3054" s="35" t="s">
        <v>49</v>
      </c>
      <c r="P3054" s="36" t="str">
        <f t="shared" si="830"/>
        <v>New Client</v>
      </c>
      <c r="Q3054" s="39" t="str">
        <f t="shared" si="4"/>
        <v>No</v>
      </c>
      <c r="R3054" s="40" t="str">
        <f t="shared" si="5"/>
        <v/>
      </c>
    </row>
    <row r="3055" ht="14.25" customHeight="1" spans="1:18">
      <c r="A3055" s="30" t="s">
        <v>2984</v>
      </c>
      <c r="B3055" s="17">
        <v>2019</v>
      </c>
      <c r="C3055" s="17" t="s">
        <v>42</v>
      </c>
      <c r="D3055" s="17" t="s">
        <v>36</v>
      </c>
      <c r="E3055" s="17" t="s">
        <v>780</v>
      </c>
      <c r="F3055" s="31" t="str">
        <f>VLOOKUP(G3055,'Policy Type'!$A:$B,2,FALSE)</f>
        <v>Liability</v>
      </c>
      <c r="G3055" s="17" t="s">
        <v>38</v>
      </c>
      <c r="H3055" s="32">
        <v>45338</v>
      </c>
      <c r="I3055" s="32">
        <v>45397</v>
      </c>
      <c r="J3055" s="34">
        <v>59100</v>
      </c>
      <c r="K3055" s="34">
        <f t="shared" si="810"/>
        <v>10638</v>
      </c>
      <c r="L3055" s="34">
        <f t="shared" si="811"/>
        <v>69738</v>
      </c>
      <c r="M3055" s="17">
        <f t="shared" ref="M3055:M3056" si="845">L3055*0.2</f>
        <v>13947.6</v>
      </c>
      <c r="N3055" s="17" t="s">
        <v>39</v>
      </c>
      <c r="O3055" s="35" t="s">
        <v>49</v>
      </c>
      <c r="P3055" s="36" t="str">
        <f t="shared" si="830"/>
        <v>New Client</v>
      </c>
      <c r="Q3055" s="39" t="str">
        <f t="shared" si="4"/>
        <v>Yes</v>
      </c>
      <c r="R3055" s="40" t="str">
        <f t="shared" si="5"/>
        <v/>
      </c>
    </row>
    <row r="3056" ht="14.25" customHeight="1" spans="1:18">
      <c r="A3056" s="30" t="s">
        <v>2985</v>
      </c>
      <c r="B3056" s="17">
        <v>2020</v>
      </c>
      <c r="C3056" s="17" t="s">
        <v>57</v>
      </c>
      <c r="D3056" s="17" t="s">
        <v>36</v>
      </c>
      <c r="E3056" s="17" t="s">
        <v>78</v>
      </c>
      <c r="F3056" s="31" t="str">
        <f>VLOOKUP(G3056,'Policy Type'!$A:$B,2,FALSE)</f>
        <v>Liability</v>
      </c>
      <c r="G3056" s="17" t="s">
        <v>101</v>
      </c>
      <c r="H3056" s="32">
        <v>45340</v>
      </c>
      <c r="I3056" s="32">
        <v>45705</v>
      </c>
      <c r="J3056" s="34">
        <v>1770000</v>
      </c>
      <c r="K3056" s="34">
        <f t="shared" si="810"/>
        <v>318600</v>
      </c>
      <c r="L3056" s="34">
        <f t="shared" si="811"/>
        <v>2088600</v>
      </c>
      <c r="M3056" s="17">
        <f t="shared" si="845"/>
        <v>417720</v>
      </c>
      <c r="N3056" s="17" t="s">
        <v>39</v>
      </c>
      <c r="O3056" s="35" t="s">
        <v>49</v>
      </c>
      <c r="P3056" s="36" t="str">
        <f t="shared" si="830"/>
        <v>Old Client</v>
      </c>
      <c r="Q3056" s="39" t="str">
        <f t="shared" si="4"/>
        <v>Yes</v>
      </c>
      <c r="R3056" s="40" t="str">
        <f t="shared" si="5"/>
        <v/>
      </c>
    </row>
    <row r="3057" ht="14.25" customHeight="1" spans="1:18">
      <c r="A3057" s="30" t="s">
        <v>2986</v>
      </c>
      <c r="B3057" s="17">
        <v>584</v>
      </c>
      <c r="C3057" s="17" t="s">
        <v>46</v>
      </c>
      <c r="D3057" s="17" t="s">
        <v>76</v>
      </c>
      <c r="E3057" s="17" t="s">
        <v>43</v>
      </c>
      <c r="F3057" s="31" t="str">
        <f>VLOOKUP(G3057,'Policy Type'!$A:$B,2,FALSE)</f>
        <v>Liability</v>
      </c>
      <c r="G3057" s="17" t="s">
        <v>38</v>
      </c>
      <c r="H3057" s="32">
        <v>45340</v>
      </c>
      <c r="I3057" s="32">
        <v>45705</v>
      </c>
      <c r="J3057" s="34">
        <v>645700</v>
      </c>
      <c r="K3057" s="34">
        <f t="shared" si="810"/>
        <v>116226</v>
      </c>
      <c r="L3057" s="34">
        <f t="shared" si="811"/>
        <v>761926</v>
      </c>
      <c r="M3057" s="17">
        <f t="shared" ref="M3057:M3059" si="846">L3057*0.05</f>
        <v>38096.3</v>
      </c>
      <c r="N3057" s="17" t="s">
        <v>39</v>
      </c>
      <c r="O3057" s="35" t="s">
        <v>49</v>
      </c>
      <c r="P3057" s="36" t="str">
        <f t="shared" si="830"/>
        <v>Old Client</v>
      </c>
      <c r="Q3057" s="39" t="str">
        <f t="shared" si="4"/>
        <v>Yes</v>
      </c>
      <c r="R3057" s="40" t="str">
        <f t="shared" si="5"/>
        <v/>
      </c>
    </row>
    <row r="3058" ht="14.25" customHeight="1" spans="1:18">
      <c r="A3058" s="30" t="s">
        <v>2987</v>
      </c>
      <c r="B3058" s="17">
        <v>2021</v>
      </c>
      <c r="C3058" s="17" t="s">
        <v>46</v>
      </c>
      <c r="D3058" s="17" t="s">
        <v>66</v>
      </c>
      <c r="E3058" s="17" t="s">
        <v>37</v>
      </c>
      <c r="F3058" s="31" t="str">
        <f>VLOOKUP(G3058,'Policy Type'!$A:$B,2,FALSE)</f>
        <v>P&amp;C</v>
      </c>
      <c r="G3058" s="17" t="s">
        <v>80</v>
      </c>
      <c r="H3058" s="32">
        <v>45339</v>
      </c>
      <c r="I3058" s="32">
        <v>45339</v>
      </c>
      <c r="J3058" s="34">
        <v>59000</v>
      </c>
      <c r="K3058" s="34">
        <f t="shared" si="810"/>
        <v>10620</v>
      </c>
      <c r="L3058" s="34">
        <f t="shared" si="811"/>
        <v>69620</v>
      </c>
      <c r="M3058" s="17">
        <f t="shared" si="846"/>
        <v>3481</v>
      </c>
      <c r="N3058" s="17" t="s">
        <v>39</v>
      </c>
      <c r="O3058" s="35" t="s">
        <v>49</v>
      </c>
      <c r="P3058" s="36" t="str">
        <f t="shared" si="830"/>
        <v>Old Client</v>
      </c>
      <c r="Q3058" s="39" t="str">
        <f t="shared" si="4"/>
        <v>Yes</v>
      </c>
      <c r="R3058" s="40" t="str">
        <f t="shared" si="5"/>
        <v>Cross-Sold</v>
      </c>
    </row>
    <row r="3059" ht="14.25" customHeight="1" spans="1:18">
      <c r="A3059" s="30" t="s">
        <v>2988</v>
      </c>
      <c r="B3059" s="17">
        <v>2021</v>
      </c>
      <c r="C3059" s="17" t="s">
        <v>46</v>
      </c>
      <c r="D3059" s="17" t="s">
        <v>76</v>
      </c>
      <c r="E3059" s="17" t="s">
        <v>37</v>
      </c>
      <c r="F3059" s="31" t="str">
        <f>VLOOKUP(G3059,'Policy Type'!$A:$B,2,FALSE)</f>
        <v>P&amp;C</v>
      </c>
      <c r="G3059" s="17" t="s">
        <v>80</v>
      </c>
      <c r="H3059" s="32">
        <v>45339</v>
      </c>
      <c r="I3059" s="32">
        <v>45339</v>
      </c>
      <c r="J3059" s="34">
        <v>176900</v>
      </c>
      <c r="K3059" s="34">
        <f t="shared" si="810"/>
        <v>31842</v>
      </c>
      <c r="L3059" s="34">
        <f t="shared" si="811"/>
        <v>208742</v>
      </c>
      <c r="M3059" s="17">
        <f t="shared" si="846"/>
        <v>10437.1</v>
      </c>
      <c r="N3059" s="17" t="s">
        <v>39</v>
      </c>
      <c r="O3059" s="35" t="s">
        <v>49</v>
      </c>
      <c r="P3059" s="36" t="str">
        <f t="shared" si="830"/>
        <v>Old Client</v>
      </c>
      <c r="Q3059" s="39" t="str">
        <f t="shared" si="4"/>
        <v>Yes</v>
      </c>
      <c r="R3059" s="40" t="str">
        <f t="shared" si="5"/>
        <v>Cross-Sold</v>
      </c>
    </row>
    <row r="3060" ht="14.25" customHeight="1" spans="1:18">
      <c r="A3060" s="30" t="s">
        <v>2989</v>
      </c>
      <c r="B3060" s="17">
        <v>83</v>
      </c>
      <c r="C3060" s="17" t="s">
        <v>35</v>
      </c>
      <c r="D3060" s="17" t="s">
        <v>36</v>
      </c>
      <c r="E3060" s="17" t="s">
        <v>91</v>
      </c>
      <c r="F3060" s="31" t="str">
        <f>VLOOKUP(G3060,'Policy Type'!$A:$B,2,FALSE)</f>
        <v>Others</v>
      </c>
      <c r="G3060" s="17" t="s">
        <v>212</v>
      </c>
      <c r="H3060" s="32">
        <v>45340</v>
      </c>
      <c r="I3060" s="32">
        <v>45705</v>
      </c>
      <c r="J3060" s="34">
        <v>1292700</v>
      </c>
      <c r="K3060" s="34">
        <f t="shared" si="810"/>
        <v>232686</v>
      </c>
      <c r="L3060" s="34">
        <f t="shared" si="811"/>
        <v>1525386</v>
      </c>
      <c r="M3060" s="17">
        <f>L3060*0.15</f>
        <v>228807.9</v>
      </c>
      <c r="N3060" s="17" t="s">
        <v>39</v>
      </c>
      <c r="O3060" s="35" t="s">
        <v>49</v>
      </c>
      <c r="P3060" s="36" t="str">
        <f t="shared" si="830"/>
        <v>Old Client</v>
      </c>
      <c r="Q3060" s="39" t="str">
        <f t="shared" si="4"/>
        <v>Yes</v>
      </c>
      <c r="R3060" s="40" t="str">
        <f t="shared" si="5"/>
        <v>Cross-Sold</v>
      </c>
    </row>
    <row r="3061" ht="14.25" customHeight="1" spans="1:18">
      <c r="A3061" s="30" t="s">
        <v>2990</v>
      </c>
      <c r="B3061" s="17">
        <v>211</v>
      </c>
      <c r="C3061" s="17" t="s">
        <v>42</v>
      </c>
      <c r="D3061" s="17" t="s">
        <v>36</v>
      </c>
      <c r="E3061" s="17" t="s">
        <v>91</v>
      </c>
      <c r="F3061" s="31" t="str">
        <f>VLOOKUP(G3061,'Policy Type'!$A:$B,2,FALSE)</f>
        <v>P&amp;C</v>
      </c>
      <c r="G3061" s="17" t="s">
        <v>44</v>
      </c>
      <c r="H3061" s="32">
        <v>45340</v>
      </c>
      <c r="I3061" s="32">
        <v>45705</v>
      </c>
      <c r="J3061" s="34">
        <v>283200</v>
      </c>
      <c r="K3061" s="34">
        <f t="shared" si="810"/>
        <v>50976</v>
      </c>
      <c r="L3061" s="34">
        <f t="shared" si="811"/>
        <v>334176</v>
      </c>
      <c r="M3061" s="17">
        <f t="shared" ref="M3061:M3064" si="847">L3061*0.2</f>
        <v>66835.2</v>
      </c>
      <c r="N3061" s="17" t="s">
        <v>39</v>
      </c>
      <c r="O3061" s="35" t="s">
        <v>49</v>
      </c>
      <c r="P3061" s="36" t="str">
        <f t="shared" si="830"/>
        <v>Old Client</v>
      </c>
      <c r="Q3061" s="39" t="str">
        <f t="shared" si="4"/>
        <v>Yes</v>
      </c>
      <c r="R3061" s="40" t="str">
        <f t="shared" si="5"/>
        <v>Cross-Sold</v>
      </c>
    </row>
    <row r="3062" ht="14.25" customHeight="1" spans="1:18">
      <c r="A3062" s="30" t="s">
        <v>2991</v>
      </c>
      <c r="B3062" s="17">
        <v>2021</v>
      </c>
      <c r="C3062" s="17" t="s">
        <v>42</v>
      </c>
      <c r="D3062" s="17" t="s">
        <v>36</v>
      </c>
      <c r="E3062" s="17" t="s">
        <v>37</v>
      </c>
      <c r="F3062" s="31" t="str">
        <f>VLOOKUP(G3062,'Policy Type'!$A:$B,2,FALSE)</f>
        <v>Liability</v>
      </c>
      <c r="G3062" s="17" t="s">
        <v>38</v>
      </c>
      <c r="H3062" s="32">
        <v>45338</v>
      </c>
      <c r="I3062" s="32">
        <v>45703</v>
      </c>
      <c r="J3062" s="34">
        <v>256500</v>
      </c>
      <c r="K3062" s="34">
        <f t="shared" si="810"/>
        <v>46170</v>
      </c>
      <c r="L3062" s="34">
        <f t="shared" si="811"/>
        <v>302670</v>
      </c>
      <c r="M3062" s="17">
        <f t="shared" si="847"/>
        <v>60534</v>
      </c>
      <c r="N3062" s="17" t="s">
        <v>39</v>
      </c>
      <c r="O3062" s="35" t="s">
        <v>49</v>
      </c>
      <c r="P3062" s="36" t="str">
        <f t="shared" si="830"/>
        <v>Old Client</v>
      </c>
      <c r="Q3062" s="39" t="str">
        <f t="shared" si="4"/>
        <v>Yes</v>
      </c>
      <c r="R3062" s="40" t="str">
        <f t="shared" si="5"/>
        <v/>
      </c>
    </row>
    <row r="3063" ht="14.25" customHeight="1" spans="1:18">
      <c r="A3063" s="30" t="s">
        <v>2992</v>
      </c>
      <c r="B3063" s="17">
        <v>2021</v>
      </c>
      <c r="C3063" s="17" t="s">
        <v>42</v>
      </c>
      <c r="D3063" s="17" t="s">
        <v>36</v>
      </c>
      <c r="E3063" s="17" t="s">
        <v>37</v>
      </c>
      <c r="F3063" s="31" t="str">
        <f>VLOOKUP(G3063,'Policy Type'!$A:$B,2,FALSE)</f>
        <v>Liability</v>
      </c>
      <c r="G3063" s="17" t="s">
        <v>38</v>
      </c>
      <c r="H3063" s="32">
        <v>45338</v>
      </c>
      <c r="I3063" s="32">
        <v>45703</v>
      </c>
      <c r="J3063" s="34">
        <v>297400</v>
      </c>
      <c r="K3063" s="34">
        <f t="shared" si="810"/>
        <v>53532</v>
      </c>
      <c r="L3063" s="34">
        <f t="shared" si="811"/>
        <v>350932</v>
      </c>
      <c r="M3063" s="17">
        <f t="shared" si="847"/>
        <v>70186.4</v>
      </c>
      <c r="N3063" s="17" t="s">
        <v>39</v>
      </c>
      <c r="O3063" s="35" t="s">
        <v>49</v>
      </c>
      <c r="P3063" s="36" t="str">
        <f t="shared" si="830"/>
        <v>Old Client</v>
      </c>
      <c r="Q3063" s="39" t="str">
        <f t="shared" si="4"/>
        <v>Yes</v>
      </c>
      <c r="R3063" s="40" t="str">
        <f t="shared" si="5"/>
        <v/>
      </c>
    </row>
    <row r="3064" ht="14.25" customHeight="1" spans="1:18">
      <c r="A3064" s="30" t="s">
        <v>2993</v>
      </c>
      <c r="B3064" s="17">
        <v>2022</v>
      </c>
      <c r="C3064" s="17" t="s">
        <v>35</v>
      </c>
      <c r="D3064" s="17" t="s">
        <v>36</v>
      </c>
      <c r="E3064" s="17" t="s">
        <v>37</v>
      </c>
      <c r="F3064" s="31" t="str">
        <f>VLOOKUP(G3064,'Policy Type'!$A:$B,2,FALSE)</f>
        <v>Liability</v>
      </c>
      <c r="G3064" s="17" t="s">
        <v>38</v>
      </c>
      <c r="H3064" s="32">
        <v>45338</v>
      </c>
      <c r="I3064" s="32">
        <v>45397</v>
      </c>
      <c r="J3064" s="34">
        <v>178100</v>
      </c>
      <c r="K3064" s="34">
        <f t="shared" si="810"/>
        <v>32058</v>
      </c>
      <c r="L3064" s="34">
        <f t="shared" si="811"/>
        <v>210158</v>
      </c>
      <c r="M3064" s="17">
        <f t="shared" si="847"/>
        <v>42031.6</v>
      </c>
      <c r="N3064" s="17" t="s">
        <v>39</v>
      </c>
      <c r="O3064" s="35" t="s">
        <v>49</v>
      </c>
      <c r="P3064" s="36" t="str">
        <f t="shared" si="830"/>
        <v>Old Client</v>
      </c>
      <c r="Q3064" s="39" t="str">
        <f t="shared" si="4"/>
        <v>Yes</v>
      </c>
      <c r="R3064" s="40" t="str">
        <f t="shared" si="5"/>
        <v/>
      </c>
    </row>
    <row r="3065" ht="14.25" customHeight="1" spans="1:18">
      <c r="A3065" s="30" t="s">
        <v>2994</v>
      </c>
      <c r="B3065" s="17">
        <v>2023</v>
      </c>
      <c r="C3065" s="17" t="s">
        <v>46</v>
      </c>
      <c r="D3065" s="17" t="s">
        <v>66</v>
      </c>
      <c r="E3065" s="17" t="s">
        <v>780</v>
      </c>
      <c r="F3065" s="31" t="str">
        <f>VLOOKUP(G3065,'Policy Type'!$A:$B,2,FALSE)</f>
        <v>Liability</v>
      </c>
      <c r="G3065" s="17" t="s">
        <v>38</v>
      </c>
      <c r="H3065" s="32">
        <v>45338</v>
      </c>
      <c r="I3065" s="32">
        <v>45703</v>
      </c>
      <c r="J3065" s="34">
        <v>276900</v>
      </c>
      <c r="K3065" s="34">
        <f t="shared" si="810"/>
        <v>49842</v>
      </c>
      <c r="L3065" s="34">
        <f t="shared" si="811"/>
        <v>326742</v>
      </c>
      <c r="M3065" s="17">
        <f>L3065*0.05</f>
        <v>16337.1</v>
      </c>
      <c r="N3065" s="17" t="s">
        <v>39</v>
      </c>
      <c r="O3065" s="35" t="s">
        <v>49</v>
      </c>
      <c r="P3065" s="36" t="str">
        <f t="shared" si="830"/>
        <v>New Client</v>
      </c>
      <c r="Q3065" s="39" t="str">
        <f t="shared" si="4"/>
        <v>Yes</v>
      </c>
      <c r="R3065" s="40" t="str">
        <f t="shared" si="5"/>
        <v/>
      </c>
    </row>
    <row r="3066" ht="14.25" customHeight="1" spans="1:18">
      <c r="A3066" s="30" t="s">
        <v>2995</v>
      </c>
      <c r="B3066" s="17">
        <v>808</v>
      </c>
      <c r="C3066" s="17" t="s">
        <v>35</v>
      </c>
      <c r="D3066" s="17" t="s">
        <v>36</v>
      </c>
      <c r="E3066" s="17" t="s">
        <v>780</v>
      </c>
      <c r="F3066" s="31" t="str">
        <f>VLOOKUP(G3066,'Policy Type'!$A:$B,2,FALSE)</f>
        <v>Liability</v>
      </c>
      <c r="G3066" s="17" t="s">
        <v>38</v>
      </c>
      <c r="H3066" s="32">
        <v>45338</v>
      </c>
      <c r="I3066" s="32">
        <v>45366</v>
      </c>
      <c r="J3066" s="34">
        <v>92000</v>
      </c>
      <c r="K3066" s="34">
        <f t="shared" si="810"/>
        <v>16560</v>
      </c>
      <c r="L3066" s="34">
        <f t="shared" si="811"/>
        <v>108560</v>
      </c>
      <c r="M3066" s="17">
        <f>L3066*0.2</f>
        <v>21712</v>
      </c>
      <c r="N3066" s="17" t="s">
        <v>39</v>
      </c>
      <c r="O3066" s="35" t="s">
        <v>49</v>
      </c>
      <c r="P3066" s="36" t="str">
        <f t="shared" si="830"/>
        <v>Old Client</v>
      </c>
      <c r="Q3066" s="39" t="str">
        <f t="shared" si="4"/>
        <v>Yes</v>
      </c>
      <c r="R3066" s="40" t="str">
        <f t="shared" si="5"/>
        <v/>
      </c>
    </row>
    <row r="3067" ht="14.25" customHeight="1" spans="1:18">
      <c r="A3067" s="30" t="s">
        <v>2996</v>
      </c>
      <c r="B3067" s="17">
        <v>1505</v>
      </c>
      <c r="C3067" s="17" t="s">
        <v>35</v>
      </c>
      <c r="D3067" s="17" t="s">
        <v>36</v>
      </c>
      <c r="E3067" s="17" t="s">
        <v>37</v>
      </c>
      <c r="F3067" s="31" t="str">
        <f>VLOOKUP(G3067,'Policy Type'!$A:$B,2,FALSE)</f>
        <v>Others</v>
      </c>
      <c r="G3067" s="17" t="s">
        <v>152</v>
      </c>
      <c r="H3067" s="32">
        <v>45341</v>
      </c>
      <c r="I3067" s="32">
        <v>45706</v>
      </c>
      <c r="J3067" s="34">
        <v>2392300</v>
      </c>
      <c r="K3067" s="34">
        <f t="shared" si="810"/>
        <v>430614</v>
      </c>
      <c r="L3067" s="34">
        <f t="shared" si="811"/>
        <v>2822914</v>
      </c>
      <c r="M3067" s="17">
        <f>L3067*0.15</f>
        <v>423437.1</v>
      </c>
      <c r="N3067" s="17" t="s">
        <v>52</v>
      </c>
      <c r="O3067" s="35" t="s">
        <v>53</v>
      </c>
      <c r="P3067" s="36" t="str">
        <f t="shared" si="830"/>
        <v>Old Client</v>
      </c>
      <c r="Q3067" s="39" t="str">
        <f t="shared" si="4"/>
        <v>Yes</v>
      </c>
      <c r="R3067" s="40" t="str">
        <f t="shared" si="5"/>
        <v>Cross-Sold</v>
      </c>
    </row>
    <row r="3068" ht="14.25" customHeight="1" spans="1:18">
      <c r="A3068" s="30" t="s">
        <v>2997</v>
      </c>
      <c r="B3068" s="17">
        <v>1156</v>
      </c>
      <c r="C3068" s="17" t="s">
        <v>42</v>
      </c>
      <c r="D3068" s="17" t="s">
        <v>36</v>
      </c>
      <c r="E3068" s="17" t="s">
        <v>84</v>
      </c>
      <c r="F3068" s="31" t="str">
        <f>VLOOKUP(G3068,'Policy Type'!$A:$B,2,FALSE)</f>
        <v>Liability</v>
      </c>
      <c r="G3068" s="17" t="s">
        <v>58</v>
      </c>
      <c r="H3068" s="32">
        <v>45347</v>
      </c>
      <c r="I3068" s="32">
        <v>45712</v>
      </c>
      <c r="J3068" s="34">
        <v>1062000</v>
      </c>
      <c r="K3068" s="34">
        <f t="shared" si="810"/>
        <v>191160</v>
      </c>
      <c r="L3068" s="34">
        <f t="shared" si="811"/>
        <v>1253160</v>
      </c>
      <c r="M3068" s="17">
        <f>L3068*0.2</f>
        <v>250632</v>
      </c>
      <c r="N3068" s="17" t="s">
        <v>39</v>
      </c>
      <c r="O3068" s="35" t="s">
        <v>53</v>
      </c>
      <c r="P3068" s="36" t="str">
        <f t="shared" si="830"/>
        <v>Old Client</v>
      </c>
      <c r="Q3068" s="39" t="str">
        <f t="shared" si="4"/>
        <v>Yes</v>
      </c>
      <c r="R3068" s="40" t="str">
        <f t="shared" si="5"/>
        <v/>
      </c>
    </row>
    <row r="3069" ht="14.25" customHeight="1" spans="1:18">
      <c r="A3069" s="30" t="s">
        <v>2998</v>
      </c>
      <c r="B3069" s="17">
        <v>4</v>
      </c>
      <c r="C3069" s="17" t="s">
        <v>46</v>
      </c>
      <c r="D3069" s="17" t="s">
        <v>88</v>
      </c>
      <c r="E3069" s="17" t="s">
        <v>84</v>
      </c>
      <c r="F3069" s="31" t="str">
        <f>VLOOKUP(G3069,'Policy Type'!$A:$B,2,FALSE)</f>
        <v>Liability</v>
      </c>
      <c r="G3069" s="17" t="s">
        <v>101</v>
      </c>
      <c r="H3069" s="32">
        <v>45347</v>
      </c>
      <c r="I3069" s="32">
        <v>45712</v>
      </c>
      <c r="J3069" s="34">
        <v>2714000</v>
      </c>
      <c r="K3069" s="34">
        <f t="shared" si="810"/>
        <v>488520</v>
      </c>
      <c r="L3069" s="34">
        <f t="shared" si="811"/>
        <v>3202520</v>
      </c>
      <c r="M3069" s="17">
        <f>L3069*0.05</f>
        <v>160126</v>
      </c>
      <c r="N3069" s="17" t="s">
        <v>39</v>
      </c>
      <c r="O3069" s="35" t="s">
        <v>53</v>
      </c>
      <c r="P3069" s="36" t="str">
        <f t="shared" si="830"/>
        <v>New Client</v>
      </c>
      <c r="Q3069" s="39" t="str">
        <f t="shared" si="4"/>
        <v>Yes</v>
      </c>
      <c r="R3069" s="40" t="str">
        <f t="shared" si="5"/>
        <v/>
      </c>
    </row>
    <row r="3070" ht="14.25" customHeight="1" spans="1:18">
      <c r="A3070" s="30" t="s">
        <v>2999</v>
      </c>
      <c r="B3070" s="17">
        <v>2024</v>
      </c>
      <c r="C3070" s="17" t="s">
        <v>42</v>
      </c>
      <c r="D3070" s="17" t="s">
        <v>36</v>
      </c>
      <c r="E3070" s="17" t="s">
        <v>84</v>
      </c>
      <c r="F3070" s="31" t="str">
        <f>VLOOKUP(G3070,'Policy Type'!$A:$B,2,FALSE)</f>
        <v>Liability</v>
      </c>
      <c r="G3070" s="17" t="s">
        <v>58</v>
      </c>
      <c r="H3070" s="32">
        <v>45347</v>
      </c>
      <c r="I3070" s="32">
        <v>45712</v>
      </c>
      <c r="J3070" s="34">
        <v>1062000</v>
      </c>
      <c r="K3070" s="34">
        <f t="shared" si="810"/>
        <v>191160</v>
      </c>
      <c r="L3070" s="34">
        <f t="shared" si="811"/>
        <v>1253160</v>
      </c>
      <c r="M3070" s="17">
        <f t="shared" ref="M3070:M3073" si="848">L3070*0.2</f>
        <v>250632</v>
      </c>
      <c r="N3070" s="17" t="s">
        <v>39</v>
      </c>
      <c r="O3070" s="35" t="s">
        <v>53</v>
      </c>
      <c r="P3070" s="36" t="str">
        <f t="shared" si="830"/>
        <v>Old Client</v>
      </c>
      <c r="Q3070" s="39" t="str">
        <f t="shared" si="4"/>
        <v>Yes</v>
      </c>
      <c r="R3070" s="40" t="str">
        <f t="shared" si="5"/>
        <v/>
      </c>
    </row>
    <row r="3071" ht="14.25" customHeight="1" spans="1:18">
      <c r="A3071" s="30" t="s">
        <v>3000</v>
      </c>
      <c r="B3071" s="17">
        <v>2024</v>
      </c>
      <c r="C3071" s="17" t="s">
        <v>57</v>
      </c>
      <c r="D3071" s="17" t="s">
        <v>36</v>
      </c>
      <c r="E3071" s="17" t="s">
        <v>84</v>
      </c>
      <c r="F3071" s="31" t="str">
        <f>VLOOKUP(G3071,'Policy Type'!$A:$B,2,FALSE)</f>
        <v>Liability</v>
      </c>
      <c r="G3071" s="17" t="s">
        <v>101</v>
      </c>
      <c r="H3071" s="32">
        <v>45347</v>
      </c>
      <c r="I3071" s="32">
        <v>45712</v>
      </c>
      <c r="J3071" s="34">
        <v>2714000</v>
      </c>
      <c r="K3071" s="34">
        <f t="shared" si="810"/>
        <v>488520</v>
      </c>
      <c r="L3071" s="34">
        <f t="shared" si="811"/>
        <v>3202520</v>
      </c>
      <c r="M3071" s="17">
        <f t="shared" si="848"/>
        <v>640504</v>
      </c>
      <c r="N3071" s="17" t="s">
        <v>39</v>
      </c>
      <c r="O3071" s="35" t="s">
        <v>53</v>
      </c>
      <c r="P3071" s="36" t="str">
        <f t="shared" si="830"/>
        <v>Old Client</v>
      </c>
      <c r="Q3071" s="39" t="str">
        <f t="shared" si="4"/>
        <v>Yes</v>
      </c>
      <c r="R3071" s="40" t="str">
        <f t="shared" si="5"/>
        <v/>
      </c>
    </row>
    <row r="3072" ht="14.25" customHeight="1" spans="1:18">
      <c r="A3072" s="30" t="s">
        <v>3001</v>
      </c>
      <c r="B3072" s="17">
        <v>2025</v>
      </c>
      <c r="C3072" s="17" t="s">
        <v>42</v>
      </c>
      <c r="D3072" s="17" t="s">
        <v>36</v>
      </c>
      <c r="E3072" s="17" t="s">
        <v>43</v>
      </c>
      <c r="F3072" s="31" t="str">
        <f>VLOOKUP(G3072,'Policy Type'!$A:$B,2,FALSE)</f>
        <v>P&amp;C</v>
      </c>
      <c r="G3072" s="17" t="s">
        <v>55</v>
      </c>
      <c r="H3072" s="32">
        <v>45343</v>
      </c>
      <c r="I3072" s="32">
        <v>45708</v>
      </c>
      <c r="J3072" s="34">
        <v>95500</v>
      </c>
      <c r="K3072" s="34">
        <f t="shared" si="810"/>
        <v>17190</v>
      </c>
      <c r="L3072" s="34">
        <f t="shared" si="811"/>
        <v>112690</v>
      </c>
      <c r="M3072" s="17">
        <f t="shared" si="848"/>
        <v>22538</v>
      </c>
      <c r="N3072" s="17" t="s">
        <v>52</v>
      </c>
      <c r="O3072" s="35" t="s">
        <v>53</v>
      </c>
      <c r="P3072" s="36" t="str">
        <f t="shared" si="830"/>
        <v>Old Client</v>
      </c>
      <c r="Q3072" s="39" t="str">
        <f t="shared" si="4"/>
        <v>Yes</v>
      </c>
      <c r="R3072" s="40" t="str">
        <f t="shared" si="5"/>
        <v>Cross-Sold</v>
      </c>
    </row>
    <row r="3073" ht="14.25" customHeight="1" spans="1:18">
      <c r="A3073" s="30" t="s">
        <v>3002</v>
      </c>
      <c r="B3073" s="17">
        <v>2025</v>
      </c>
      <c r="C3073" s="17" t="s">
        <v>35</v>
      </c>
      <c r="D3073" s="17" t="s">
        <v>36</v>
      </c>
      <c r="E3073" s="17" t="s">
        <v>78</v>
      </c>
      <c r="F3073" s="31" t="str">
        <f>VLOOKUP(G3073,'Policy Type'!$A:$B,2,FALSE)</f>
        <v>Liability</v>
      </c>
      <c r="G3073" s="17" t="s">
        <v>94</v>
      </c>
      <c r="H3073" s="32">
        <v>45339</v>
      </c>
      <c r="I3073" s="32">
        <v>45704</v>
      </c>
      <c r="J3073" s="34">
        <v>365900</v>
      </c>
      <c r="K3073" s="34">
        <f t="shared" si="810"/>
        <v>65862</v>
      </c>
      <c r="L3073" s="34">
        <f t="shared" si="811"/>
        <v>431762</v>
      </c>
      <c r="M3073" s="17">
        <f t="shared" si="848"/>
        <v>86352.4</v>
      </c>
      <c r="N3073" s="17" t="s">
        <v>39</v>
      </c>
      <c r="O3073" s="35" t="s">
        <v>49</v>
      </c>
      <c r="P3073" s="36" t="str">
        <f t="shared" si="830"/>
        <v>Old Client</v>
      </c>
      <c r="Q3073" s="39" t="str">
        <f t="shared" si="4"/>
        <v>Yes</v>
      </c>
      <c r="R3073" s="40" t="str">
        <f t="shared" si="5"/>
        <v/>
      </c>
    </row>
    <row r="3074" ht="14.25" customHeight="1" spans="1:18">
      <c r="A3074" s="30"/>
      <c r="B3074" s="17"/>
      <c r="C3074" s="17"/>
      <c r="D3074" s="17"/>
      <c r="E3074" s="17"/>
      <c r="F3074" s="31"/>
      <c r="G3074" s="17"/>
      <c r="H3074" s="32"/>
      <c r="I3074" s="32"/>
      <c r="J3074" s="34"/>
      <c r="K3074" s="34"/>
      <c r="L3074" s="17"/>
      <c r="M3074" s="17"/>
      <c r="N3074" s="17" t="s">
        <v>52</v>
      </c>
      <c r="O3074" s="35" t="s">
        <v>277</v>
      </c>
      <c r="P3074" s="36"/>
      <c r="Q3074" s="39" t="str">
        <f t="shared" si="4"/>
        <v>No</v>
      </c>
      <c r="R3074" s="40" t="str">
        <f t="shared" si="5"/>
        <v/>
      </c>
    </row>
    <row r="3075" ht="14.25" customHeight="1" spans="1:18">
      <c r="A3075" s="30" t="s">
        <v>3003</v>
      </c>
      <c r="B3075" s="17">
        <v>2027</v>
      </c>
      <c r="C3075" s="17" t="s">
        <v>57</v>
      </c>
      <c r="D3075" s="17" t="s">
        <v>36</v>
      </c>
      <c r="E3075" s="17" t="s">
        <v>43</v>
      </c>
      <c r="F3075" s="31" t="str">
        <f>VLOOKUP(G3075,'Policy Type'!$A:$B,2,FALSE)</f>
        <v>P&amp;C</v>
      </c>
      <c r="G3075" s="17" t="s">
        <v>55</v>
      </c>
      <c r="H3075" s="32">
        <v>45331</v>
      </c>
      <c r="I3075" s="32">
        <v>45696</v>
      </c>
      <c r="J3075" s="34">
        <v>137500</v>
      </c>
      <c r="K3075" s="34">
        <f t="shared" ref="K3075:K3125" si="849">J3075*0.18</f>
        <v>24750</v>
      </c>
      <c r="L3075" s="34">
        <f t="shared" ref="L3075:L3125" si="850">J3075+K3075</f>
        <v>162250</v>
      </c>
      <c r="M3075" s="17">
        <f>L3075*0.2</f>
        <v>32450</v>
      </c>
      <c r="N3075" s="17" t="s">
        <v>52</v>
      </c>
      <c r="O3075" s="35" t="s">
        <v>53</v>
      </c>
      <c r="P3075" s="36" t="str">
        <f t="shared" ref="P3075:P3125" si="851">IF(COUNTIF(B:B,B3075)=1,"New Client","Old Client")</f>
        <v>New Client</v>
      </c>
      <c r="Q3075" s="39" t="str">
        <f t="shared" si="4"/>
        <v>No</v>
      </c>
      <c r="R3075" s="40" t="str">
        <f t="shared" si="5"/>
        <v/>
      </c>
    </row>
    <row r="3076" ht="14.25" customHeight="1" spans="1:18">
      <c r="A3076" s="30" t="s">
        <v>3004</v>
      </c>
      <c r="B3076" s="17">
        <v>1493</v>
      </c>
      <c r="C3076" s="17" t="s">
        <v>35</v>
      </c>
      <c r="D3076" s="17" t="s">
        <v>36</v>
      </c>
      <c r="E3076" s="17" t="s">
        <v>91</v>
      </c>
      <c r="F3076" s="31" t="str">
        <f>VLOOKUP(G3076,'Policy Type'!$A:$B,2,FALSE)</f>
        <v>Others</v>
      </c>
      <c r="G3076" s="17" t="s">
        <v>212</v>
      </c>
      <c r="H3076" s="32">
        <v>45340</v>
      </c>
      <c r="I3076" s="32">
        <v>45705</v>
      </c>
      <c r="J3076" s="34">
        <v>4486600</v>
      </c>
      <c r="K3076" s="34">
        <f t="shared" si="849"/>
        <v>807588</v>
      </c>
      <c r="L3076" s="34">
        <f t="shared" si="850"/>
        <v>5294188</v>
      </c>
      <c r="M3076" s="17">
        <f>L3076*0.15</f>
        <v>794128.2</v>
      </c>
      <c r="N3076" s="17" t="s">
        <v>39</v>
      </c>
      <c r="O3076" s="35" t="s">
        <v>49</v>
      </c>
      <c r="P3076" s="36" t="str">
        <f t="shared" si="851"/>
        <v>Old Client</v>
      </c>
      <c r="Q3076" s="39" t="str">
        <f t="shared" si="4"/>
        <v>Yes</v>
      </c>
      <c r="R3076" s="40" t="str">
        <f t="shared" si="5"/>
        <v>Cross-Sold</v>
      </c>
    </row>
    <row r="3077" ht="14.25" customHeight="1" spans="1:18">
      <c r="A3077" s="30" t="s">
        <v>3005</v>
      </c>
      <c r="B3077" s="17">
        <v>1493</v>
      </c>
      <c r="C3077" s="17" t="s">
        <v>42</v>
      </c>
      <c r="D3077" s="17" t="s">
        <v>36</v>
      </c>
      <c r="E3077" s="17" t="s">
        <v>91</v>
      </c>
      <c r="F3077" s="31" t="str">
        <f>VLOOKUP(G3077,'Policy Type'!$A:$B,2,FALSE)</f>
        <v>P&amp;C</v>
      </c>
      <c r="G3077" s="17" t="s">
        <v>44</v>
      </c>
      <c r="H3077" s="32">
        <v>45340</v>
      </c>
      <c r="I3077" s="32">
        <v>45705</v>
      </c>
      <c r="J3077" s="34">
        <v>944000</v>
      </c>
      <c r="K3077" s="34">
        <f t="shared" si="849"/>
        <v>169920</v>
      </c>
      <c r="L3077" s="34">
        <f t="shared" si="850"/>
        <v>1113920</v>
      </c>
      <c r="M3077" s="17">
        <f t="shared" ref="M3077:M3081" si="852">L3077*0.2</f>
        <v>222784</v>
      </c>
      <c r="N3077" s="17" t="s">
        <v>39</v>
      </c>
      <c r="O3077" s="35" t="s">
        <v>49</v>
      </c>
      <c r="P3077" s="36" t="str">
        <f t="shared" si="851"/>
        <v>Old Client</v>
      </c>
      <c r="Q3077" s="39" t="str">
        <f t="shared" si="4"/>
        <v>Yes</v>
      </c>
      <c r="R3077" s="40" t="str">
        <f t="shared" si="5"/>
        <v>Cross-Sold</v>
      </c>
    </row>
    <row r="3078" ht="14.25" customHeight="1" spans="1:18">
      <c r="A3078" s="30" t="s">
        <v>3006</v>
      </c>
      <c r="B3078" s="17">
        <v>2021</v>
      </c>
      <c r="C3078" s="17" t="s">
        <v>35</v>
      </c>
      <c r="D3078" s="17" t="s">
        <v>36</v>
      </c>
      <c r="E3078" s="17" t="s">
        <v>84</v>
      </c>
      <c r="F3078" s="31" t="str">
        <f>VLOOKUP(G3078,'Policy Type'!$A:$B,2,FALSE)</f>
        <v>Liability</v>
      </c>
      <c r="G3078" s="17" t="s">
        <v>140</v>
      </c>
      <c r="H3078" s="32">
        <v>45346</v>
      </c>
      <c r="I3078" s="32">
        <v>45711</v>
      </c>
      <c r="J3078" s="34">
        <v>10266000</v>
      </c>
      <c r="K3078" s="34">
        <f t="shared" si="849"/>
        <v>1847880</v>
      </c>
      <c r="L3078" s="34">
        <f t="shared" si="850"/>
        <v>12113880</v>
      </c>
      <c r="M3078" s="17">
        <f t="shared" si="852"/>
        <v>2422776</v>
      </c>
      <c r="N3078" s="17" t="s">
        <v>39</v>
      </c>
      <c r="O3078" s="35" t="s">
        <v>53</v>
      </c>
      <c r="P3078" s="36" t="str">
        <f t="shared" si="851"/>
        <v>Old Client</v>
      </c>
      <c r="Q3078" s="39" t="str">
        <f t="shared" si="4"/>
        <v>Yes</v>
      </c>
      <c r="R3078" s="40" t="str">
        <f t="shared" si="5"/>
        <v/>
      </c>
    </row>
    <row r="3079" ht="14.25" customHeight="1" spans="1:18">
      <c r="A3079" s="30" t="s">
        <v>3007</v>
      </c>
      <c r="B3079" s="17">
        <v>2021</v>
      </c>
      <c r="C3079" s="17" t="s">
        <v>57</v>
      </c>
      <c r="D3079" s="17" t="s">
        <v>36</v>
      </c>
      <c r="E3079" s="17" t="s">
        <v>37</v>
      </c>
      <c r="F3079" s="31" t="str">
        <f>VLOOKUP(G3079,'Policy Type'!$A:$B,2,FALSE)</f>
        <v>Liability</v>
      </c>
      <c r="G3079" s="17" t="s">
        <v>38</v>
      </c>
      <c r="H3079" s="32">
        <v>45341</v>
      </c>
      <c r="I3079" s="32">
        <v>45430</v>
      </c>
      <c r="J3079" s="34">
        <v>62700</v>
      </c>
      <c r="K3079" s="34">
        <f t="shared" si="849"/>
        <v>11286</v>
      </c>
      <c r="L3079" s="34">
        <f t="shared" si="850"/>
        <v>73986</v>
      </c>
      <c r="M3079" s="17">
        <f t="shared" si="852"/>
        <v>14797.2</v>
      </c>
      <c r="N3079" s="17" t="s">
        <v>39</v>
      </c>
      <c r="O3079" s="35" t="s">
        <v>49</v>
      </c>
      <c r="P3079" s="36" t="str">
        <f t="shared" si="851"/>
        <v>Old Client</v>
      </c>
      <c r="Q3079" s="39" t="str">
        <f t="shared" si="4"/>
        <v>Yes</v>
      </c>
      <c r="R3079" s="40" t="str">
        <f t="shared" si="5"/>
        <v/>
      </c>
    </row>
    <row r="3080" ht="14.25" customHeight="1" spans="1:18">
      <c r="A3080" s="30" t="s">
        <v>3008</v>
      </c>
      <c r="B3080" s="17">
        <v>2028</v>
      </c>
      <c r="C3080" s="17" t="s">
        <v>57</v>
      </c>
      <c r="D3080" s="17" t="s">
        <v>36</v>
      </c>
      <c r="E3080" s="17" t="s">
        <v>37</v>
      </c>
      <c r="F3080" s="31" t="str">
        <f>VLOOKUP(G3080,'Policy Type'!$A:$B,2,FALSE)</f>
        <v>Liability</v>
      </c>
      <c r="G3080" s="17" t="s">
        <v>38</v>
      </c>
      <c r="H3080" s="32">
        <v>45341</v>
      </c>
      <c r="I3080" s="32">
        <v>45369</v>
      </c>
      <c r="J3080" s="34">
        <v>58700</v>
      </c>
      <c r="K3080" s="34">
        <f t="shared" si="849"/>
        <v>10566</v>
      </c>
      <c r="L3080" s="34">
        <f t="shared" si="850"/>
        <v>69266</v>
      </c>
      <c r="M3080" s="17">
        <f t="shared" si="852"/>
        <v>13853.2</v>
      </c>
      <c r="N3080" s="17" t="s">
        <v>39</v>
      </c>
      <c r="O3080" s="35" t="s">
        <v>49</v>
      </c>
      <c r="P3080" s="36" t="str">
        <f t="shared" si="851"/>
        <v>New Client</v>
      </c>
      <c r="Q3080" s="39" t="str">
        <f t="shared" si="4"/>
        <v>Yes</v>
      </c>
      <c r="R3080" s="40" t="str">
        <f t="shared" si="5"/>
        <v/>
      </c>
    </row>
    <row r="3081" ht="14.25" customHeight="1" spans="1:18">
      <c r="A3081" s="30" t="s">
        <v>3009</v>
      </c>
      <c r="B3081" s="17">
        <v>2029</v>
      </c>
      <c r="C3081" s="17" t="s">
        <v>57</v>
      </c>
      <c r="D3081" s="17" t="s">
        <v>36</v>
      </c>
      <c r="E3081" s="17" t="s">
        <v>780</v>
      </c>
      <c r="F3081" s="31" t="str">
        <f>VLOOKUP(G3081,'Policy Type'!$A:$B,2,FALSE)</f>
        <v>Liability</v>
      </c>
      <c r="G3081" s="17" t="s">
        <v>38</v>
      </c>
      <c r="H3081" s="32">
        <v>45341</v>
      </c>
      <c r="I3081" s="32">
        <v>45430</v>
      </c>
      <c r="J3081" s="34">
        <v>107800</v>
      </c>
      <c r="K3081" s="34">
        <f t="shared" si="849"/>
        <v>19404</v>
      </c>
      <c r="L3081" s="34">
        <f t="shared" si="850"/>
        <v>127204</v>
      </c>
      <c r="M3081" s="17">
        <f t="shared" si="852"/>
        <v>25440.8</v>
      </c>
      <c r="N3081" s="17" t="s">
        <v>39</v>
      </c>
      <c r="O3081" s="35" t="s">
        <v>49</v>
      </c>
      <c r="P3081" s="36" t="str">
        <f t="shared" si="851"/>
        <v>New Client</v>
      </c>
      <c r="Q3081" s="39" t="str">
        <f t="shared" si="4"/>
        <v>Yes</v>
      </c>
      <c r="R3081" s="40" t="str">
        <f t="shared" si="5"/>
        <v/>
      </c>
    </row>
    <row r="3082" ht="14.25" customHeight="1" spans="1:18">
      <c r="A3082" s="30" t="s">
        <v>3010</v>
      </c>
      <c r="B3082" s="17">
        <v>2030</v>
      </c>
      <c r="C3082" s="17" t="s">
        <v>35</v>
      </c>
      <c r="D3082" s="17" t="s">
        <v>36</v>
      </c>
      <c r="E3082" s="17" t="s">
        <v>37</v>
      </c>
      <c r="F3082" s="31" t="str">
        <f>VLOOKUP(G3082,'Policy Type'!$A:$B,2,FALSE)</f>
        <v>Others</v>
      </c>
      <c r="G3082" s="17" t="s">
        <v>152</v>
      </c>
      <c r="H3082" s="32">
        <v>45344</v>
      </c>
      <c r="I3082" s="32">
        <v>45709</v>
      </c>
      <c r="J3082" s="34">
        <v>2526900</v>
      </c>
      <c r="K3082" s="34">
        <f t="shared" si="849"/>
        <v>454842</v>
      </c>
      <c r="L3082" s="34">
        <f t="shared" si="850"/>
        <v>2981742</v>
      </c>
      <c r="M3082" s="17">
        <f>L3082*0.15</f>
        <v>447261.3</v>
      </c>
      <c r="N3082" s="17" t="s">
        <v>52</v>
      </c>
      <c r="O3082" s="35" t="s">
        <v>53</v>
      </c>
      <c r="P3082" s="36" t="str">
        <f t="shared" si="851"/>
        <v>New Client</v>
      </c>
      <c r="Q3082" s="39" t="str">
        <f t="shared" si="4"/>
        <v>No</v>
      </c>
      <c r="R3082" s="40" t="str">
        <f t="shared" si="5"/>
        <v/>
      </c>
    </row>
    <row r="3083" ht="14.25" customHeight="1" spans="1:18">
      <c r="A3083" s="30" t="s">
        <v>3011</v>
      </c>
      <c r="B3083" s="17">
        <v>937</v>
      </c>
      <c r="C3083" s="17" t="s">
        <v>46</v>
      </c>
      <c r="D3083" s="17" t="s">
        <v>88</v>
      </c>
      <c r="E3083" s="17" t="s">
        <v>37</v>
      </c>
      <c r="F3083" s="31" t="str">
        <f>VLOOKUP(G3083,'Policy Type'!$A:$B,2,FALSE)</f>
        <v>Liability</v>
      </c>
      <c r="G3083" s="17" t="s">
        <v>38</v>
      </c>
      <c r="H3083" s="32">
        <v>45341</v>
      </c>
      <c r="I3083" s="32">
        <v>45430</v>
      </c>
      <c r="J3083" s="34">
        <v>96500</v>
      </c>
      <c r="K3083" s="34">
        <f t="shared" si="849"/>
        <v>17370</v>
      </c>
      <c r="L3083" s="34">
        <f t="shared" si="850"/>
        <v>113870</v>
      </c>
      <c r="M3083" s="17">
        <f>L3083*0.05</f>
        <v>5693.5</v>
      </c>
      <c r="N3083" s="17" t="s">
        <v>39</v>
      </c>
      <c r="O3083" s="35" t="s">
        <v>49</v>
      </c>
      <c r="P3083" s="36" t="str">
        <f t="shared" si="851"/>
        <v>Old Client</v>
      </c>
      <c r="Q3083" s="39" t="str">
        <f t="shared" si="4"/>
        <v>Yes</v>
      </c>
      <c r="R3083" s="40" t="str">
        <f t="shared" si="5"/>
        <v/>
      </c>
    </row>
    <row r="3084" ht="14.25" customHeight="1" spans="1:18">
      <c r="A3084" s="30" t="s">
        <v>3012</v>
      </c>
      <c r="B3084" s="17">
        <v>2032</v>
      </c>
      <c r="C3084" s="17" t="s">
        <v>42</v>
      </c>
      <c r="D3084" s="17" t="s">
        <v>36</v>
      </c>
      <c r="E3084" s="17" t="s">
        <v>37</v>
      </c>
      <c r="F3084" s="31" t="str">
        <f>VLOOKUP(G3084,'Policy Type'!$A:$B,2,FALSE)</f>
        <v>P&amp;C</v>
      </c>
      <c r="G3084" s="17" t="s">
        <v>80</v>
      </c>
      <c r="H3084" s="32">
        <v>45341</v>
      </c>
      <c r="I3084" s="32">
        <v>45341</v>
      </c>
      <c r="J3084" s="34">
        <v>71200</v>
      </c>
      <c r="K3084" s="34">
        <f t="shared" si="849"/>
        <v>12816</v>
      </c>
      <c r="L3084" s="34">
        <f t="shared" si="850"/>
        <v>84016</v>
      </c>
      <c r="M3084" s="17">
        <f t="shared" ref="M3084:M3089" si="853">L3084*0.2</f>
        <v>16803.2</v>
      </c>
      <c r="N3084" s="17" t="s">
        <v>39</v>
      </c>
      <c r="O3084" s="35" t="s">
        <v>49</v>
      </c>
      <c r="P3084" s="36" t="str">
        <f t="shared" si="851"/>
        <v>New Client</v>
      </c>
      <c r="Q3084" s="39" t="str">
        <f t="shared" si="4"/>
        <v>No</v>
      </c>
      <c r="R3084" s="40" t="str">
        <f t="shared" si="5"/>
        <v/>
      </c>
    </row>
    <row r="3085" ht="14.25" customHeight="1" spans="1:18">
      <c r="A3085" s="30" t="s">
        <v>3013</v>
      </c>
      <c r="B3085" s="17">
        <v>2033</v>
      </c>
      <c r="C3085" s="17" t="s">
        <v>42</v>
      </c>
      <c r="D3085" s="17" t="s">
        <v>36</v>
      </c>
      <c r="E3085" s="17" t="s">
        <v>78</v>
      </c>
      <c r="F3085" s="31" t="str">
        <f>VLOOKUP(G3085,'Policy Type'!$A:$B,2,FALSE)</f>
        <v>Liability</v>
      </c>
      <c r="G3085" s="17" t="s">
        <v>94</v>
      </c>
      <c r="H3085" s="32">
        <v>45341</v>
      </c>
      <c r="I3085" s="32">
        <v>45706</v>
      </c>
      <c r="J3085" s="34">
        <v>478000</v>
      </c>
      <c r="K3085" s="34">
        <f t="shared" si="849"/>
        <v>86040</v>
      </c>
      <c r="L3085" s="34">
        <f t="shared" si="850"/>
        <v>564040</v>
      </c>
      <c r="M3085" s="17">
        <f t="shared" si="853"/>
        <v>112808</v>
      </c>
      <c r="N3085" s="17" t="s">
        <v>39</v>
      </c>
      <c r="O3085" s="35" t="s">
        <v>49</v>
      </c>
      <c r="P3085" s="36" t="str">
        <f t="shared" si="851"/>
        <v>Old Client</v>
      </c>
      <c r="Q3085" s="39" t="str">
        <f t="shared" si="4"/>
        <v>Yes</v>
      </c>
      <c r="R3085" s="40" t="str">
        <f t="shared" si="5"/>
        <v/>
      </c>
    </row>
    <row r="3086" ht="14.25" customHeight="1" spans="1:18">
      <c r="A3086" s="30" t="s">
        <v>3014</v>
      </c>
      <c r="B3086" s="17">
        <v>2034</v>
      </c>
      <c r="C3086" s="17" t="s">
        <v>35</v>
      </c>
      <c r="D3086" s="17" t="s">
        <v>36</v>
      </c>
      <c r="E3086" s="17" t="s">
        <v>780</v>
      </c>
      <c r="F3086" s="31" t="str">
        <f>VLOOKUP(G3086,'Policy Type'!$A:$B,2,FALSE)</f>
        <v>Liability</v>
      </c>
      <c r="G3086" s="17" t="s">
        <v>38</v>
      </c>
      <c r="H3086" s="32">
        <v>45341</v>
      </c>
      <c r="I3086" s="32">
        <v>45369</v>
      </c>
      <c r="J3086" s="34">
        <v>66300</v>
      </c>
      <c r="K3086" s="34">
        <f t="shared" si="849"/>
        <v>11934</v>
      </c>
      <c r="L3086" s="34">
        <f t="shared" si="850"/>
        <v>78234</v>
      </c>
      <c r="M3086" s="17">
        <f t="shared" si="853"/>
        <v>15646.8</v>
      </c>
      <c r="N3086" s="17" t="s">
        <v>39</v>
      </c>
      <c r="O3086" s="35" t="s">
        <v>49</v>
      </c>
      <c r="P3086" s="36" t="str">
        <f t="shared" si="851"/>
        <v>New Client</v>
      </c>
      <c r="Q3086" s="39" t="str">
        <f t="shared" si="4"/>
        <v>Yes</v>
      </c>
      <c r="R3086" s="40" t="str">
        <f t="shared" si="5"/>
        <v/>
      </c>
    </row>
    <row r="3087" ht="14.25" customHeight="1" spans="1:18">
      <c r="A3087" s="30" t="s">
        <v>3015</v>
      </c>
      <c r="B3087" s="17">
        <v>2035</v>
      </c>
      <c r="C3087" s="17" t="s">
        <v>57</v>
      </c>
      <c r="D3087" s="17" t="s">
        <v>36</v>
      </c>
      <c r="E3087" s="17" t="s">
        <v>780</v>
      </c>
      <c r="F3087" s="31" t="str">
        <f>VLOOKUP(G3087,'Policy Type'!$A:$B,2,FALSE)</f>
        <v>Liability</v>
      </c>
      <c r="G3087" s="17" t="s">
        <v>38</v>
      </c>
      <c r="H3087" s="32">
        <v>45341</v>
      </c>
      <c r="I3087" s="32">
        <v>45461</v>
      </c>
      <c r="J3087" s="34">
        <v>129100</v>
      </c>
      <c r="K3087" s="34">
        <f t="shared" si="849"/>
        <v>23238</v>
      </c>
      <c r="L3087" s="34">
        <f t="shared" si="850"/>
        <v>152338</v>
      </c>
      <c r="M3087" s="17">
        <f t="shared" si="853"/>
        <v>30467.6</v>
      </c>
      <c r="N3087" s="17" t="s">
        <v>39</v>
      </c>
      <c r="O3087" s="35" t="s">
        <v>49</v>
      </c>
      <c r="P3087" s="36" t="str">
        <f t="shared" si="851"/>
        <v>New Client</v>
      </c>
      <c r="Q3087" s="39" t="str">
        <f t="shared" si="4"/>
        <v>Yes</v>
      </c>
      <c r="R3087" s="40" t="str">
        <f t="shared" si="5"/>
        <v/>
      </c>
    </row>
    <row r="3088" ht="14.25" customHeight="1" spans="1:18">
      <c r="A3088" s="30" t="s">
        <v>3016</v>
      </c>
      <c r="B3088" s="17">
        <v>2036</v>
      </c>
      <c r="C3088" s="17" t="s">
        <v>42</v>
      </c>
      <c r="D3088" s="17" t="s">
        <v>36</v>
      </c>
      <c r="E3088" s="17" t="s">
        <v>78</v>
      </c>
      <c r="F3088" s="31" t="str">
        <f>VLOOKUP(G3088,'Policy Type'!$A:$B,2,FALSE)</f>
        <v>Liability</v>
      </c>
      <c r="G3088" s="17" t="s">
        <v>94</v>
      </c>
      <c r="H3088" s="32">
        <v>45341</v>
      </c>
      <c r="I3088" s="32">
        <v>45706</v>
      </c>
      <c r="J3088" s="34">
        <v>1014900</v>
      </c>
      <c r="K3088" s="34">
        <f t="shared" si="849"/>
        <v>182682</v>
      </c>
      <c r="L3088" s="34">
        <f t="shared" si="850"/>
        <v>1197582</v>
      </c>
      <c r="M3088" s="17">
        <f t="shared" si="853"/>
        <v>239516.4</v>
      </c>
      <c r="N3088" s="17" t="s">
        <v>39</v>
      </c>
      <c r="O3088" s="35" t="s">
        <v>49</v>
      </c>
      <c r="P3088" s="36" t="str">
        <f t="shared" si="851"/>
        <v>New Client</v>
      </c>
      <c r="Q3088" s="39" t="str">
        <f t="shared" si="4"/>
        <v>Yes</v>
      </c>
      <c r="R3088" s="40" t="str">
        <f t="shared" si="5"/>
        <v/>
      </c>
    </row>
    <row r="3089" ht="14.25" customHeight="1" spans="1:18">
      <c r="A3089" s="30" t="s">
        <v>3017</v>
      </c>
      <c r="B3089" s="17">
        <v>2037</v>
      </c>
      <c r="C3089" s="17" t="s">
        <v>35</v>
      </c>
      <c r="D3089" s="17" t="s">
        <v>36</v>
      </c>
      <c r="E3089" s="17" t="s">
        <v>84</v>
      </c>
      <c r="F3089" s="31" t="str">
        <f>VLOOKUP(G3089,'Policy Type'!$A:$B,2,FALSE)</f>
        <v>Liability</v>
      </c>
      <c r="G3089" s="17" t="s">
        <v>101</v>
      </c>
      <c r="H3089" s="32">
        <v>45322</v>
      </c>
      <c r="I3089" s="32">
        <v>45687</v>
      </c>
      <c r="J3089" s="34">
        <v>708000</v>
      </c>
      <c r="K3089" s="34">
        <f t="shared" si="849"/>
        <v>127440</v>
      </c>
      <c r="L3089" s="34">
        <f t="shared" si="850"/>
        <v>835440</v>
      </c>
      <c r="M3089" s="17">
        <f t="shared" si="853"/>
        <v>167088</v>
      </c>
      <c r="N3089" s="17" t="s">
        <v>39</v>
      </c>
      <c r="O3089" s="35" t="s">
        <v>53</v>
      </c>
      <c r="P3089" s="36" t="str">
        <f t="shared" si="851"/>
        <v>New Client</v>
      </c>
      <c r="Q3089" s="39" t="str">
        <f t="shared" si="4"/>
        <v>Yes</v>
      </c>
      <c r="R3089" s="40" t="str">
        <f t="shared" si="5"/>
        <v/>
      </c>
    </row>
    <row r="3090" ht="14.25" customHeight="1" spans="1:18">
      <c r="A3090" s="30" t="s">
        <v>3018</v>
      </c>
      <c r="B3090" s="17">
        <v>2038</v>
      </c>
      <c r="C3090" s="17" t="s">
        <v>46</v>
      </c>
      <c r="D3090" s="17" t="s">
        <v>47</v>
      </c>
      <c r="E3090" s="17" t="s">
        <v>84</v>
      </c>
      <c r="F3090" s="31" t="str">
        <f>VLOOKUP(G3090,'Policy Type'!$A:$B,2,FALSE)</f>
        <v>Liability</v>
      </c>
      <c r="G3090" s="17" t="s">
        <v>140</v>
      </c>
      <c r="H3090" s="32">
        <v>45322</v>
      </c>
      <c r="I3090" s="32">
        <v>45687</v>
      </c>
      <c r="J3090" s="34">
        <v>3186000</v>
      </c>
      <c r="K3090" s="34">
        <f t="shared" si="849"/>
        <v>573480</v>
      </c>
      <c r="L3090" s="34">
        <f t="shared" si="850"/>
        <v>3759480</v>
      </c>
      <c r="M3090" s="17">
        <f>L3090*0.05</f>
        <v>187974</v>
      </c>
      <c r="N3090" s="17" t="s">
        <v>39</v>
      </c>
      <c r="O3090" s="35" t="s">
        <v>53</v>
      </c>
      <c r="P3090" s="36" t="str">
        <f t="shared" si="851"/>
        <v>New Client</v>
      </c>
      <c r="Q3090" s="39" t="str">
        <f t="shared" si="4"/>
        <v>Yes</v>
      </c>
      <c r="R3090" s="40" t="str">
        <f t="shared" si="5"/>
        <v/>
      </c>
    </row>
    <row r="3091" ht="14.25" customHeight="1" spans="1:18">
      <c r="A3091" s="30" t="s">
        <v>3019</v>
      </c>
      <c r="B3091" s="17">
        <v>2039</v>
      </c>
      <c r="C3091" s="17" t="s">
        <v>35</v>
      </c>
      <c r="D3091" s="17" t="s">
        <v>36</v>
      </c>
      <c r="E3091" s="17" t="s">
        <v>763</v>
      </c>
      <c r="F3091" s="31" t="str">
        <f>VLOOKUP(G3091,'Policy Type'!$A:$B,2,FALSE)</f>
        <v>P&amp;C</v>
      </c>
      <c r="G3091" s="17" t="s">
        <v>44</v>
      </c>
      <c r="H3091" s="32">
        <v>45328</v>
      </c>
      <c r="I3091" s="32">
        <v>45356</v>
      </c>
      <c r="J3091" s="34">
        <v>42800</v>
      </c>
      <c r="K3091" s="34">
        <f t="shared" si="849"/>
        <v>7704</v>
      </c>
      <c r="L3091" s="34">
        <f t="shared" si="850"/>
        <v>50504</v>
      </c>
      <c r="M3091" s="17">
        <f t="shared" ref="M3091:M3096" si="854">L3091*0.2</f>
        <v>10100.8</v>
      </c>
      <c r="N3091" s="17" t="s">
        <v>39</v>
      </c>
      <c r="O3091" s="35" t="s">
        <v>49</v>
      </c>
      <c r="P3091" s="36" t="str">
        <f t="shared" si="851"/>
        <v>Old Client</v>
      </c>
      <c r="Q3091" s="39" t="str">
        <f t="shared" si="4"/>
        <v>No</v>
      </c>
      <c r="R3091" s="40" t="str">
        <f t="shared" si="5"/>
        <v/>
      </c>
    </row>
    <row r="3092" ht="14.25" customHeight="1" spans="1:18">
      <c r="A3092" s="30" t="s">
        <v>3020</v>
      </c>
      <c r="B3092" s="17">
        <v>2039</v>
      </c>
      <c r="C3092" s="17" t="s">
        <v>35</v>
      </c>
      <c r="D3092" s="17" t="s">
        <v>36</v>
      </c>
      <c r="E3092" s="17" t="s">
        <v>763</v>
      </c>
      <c r="F3092" s="31" t="str">
        <f>VLOOKUP(G3092,'Policy Type'!$A:$B,2,FALSE)</f>
        <v>P&amp;C</v>
      </c>
      <c r="G3092" s="17" t="s">
        <v>44</v>
      </c>
      <c r="H3092" s="32">
        <v>45357</v>
      </c>
      <c r="I3092" s="32">
        <v>45408</v>
      </c>
      <c r="J3092" s="34">
        <v>42300</v>
      </c>
      <c r="K3092" s="34">
        <f t="shared" si="849"/>
        <v>7614</v>
      </c>
      <c r="L3092" s="34">
        <f t="shared" si="850"/>
        <v>49914</v>
      </c>
      <c r="M3092" s="17">
        <f t="shared" si="854"/>
        <v>9982.8</v>
      </c>
      <c r="N3092" s="17" t="s">
        <v>39</v>
      </c>
      <c r="O3092" s="35" t="s">
        <v>49</v>
      </c>
      <c r="P3092" s="36" t="str">
        <f t="shared" si="851"/>
        <v>Old Client</v>
      </c>
      <c r="Q3092" s="39" t="str">
        <f t="shared" si="4"/>
        <v>No</v>
      </c>
      <c r="R3092" s="40" t="str">
        <f t="shared" si="5"/>
        <v/>
      </c>
    </row>
    <row r="3093" ht="14.25" customHeight="1" spans="1:18">
      <c r="A3093" s="30" t="s">
        <v>3021</v>
      </c>
      <c r="B3093" s="17">
        <v>1823</v>
      </c>
      <c r="C3093" s="17" t="s">
        <v>57</v>
      </c>
      <c r="D3093" s="17" t="s">
        <v>36</v>
      </c>
      <c r="E3093" s="17" t="s">
        <v>780</v>
      </c>
      <c r="F3093" s="31" t="str">
        <f>VLOOKUP(G3093,'Policy Type'!$A:$B,2,FALSE)</f>
        <v>Liability</v>
      </c>
      <c r="G3093" s="17" t="s">
        <v>38</v>
      </c>
      <c r="H3093" s="32">
        <v>45339</v>
      </c>
      <c r="I3093" s="32">
        <v>45367</v>
      </c>
      <c r="J3093" s="34">
        <v>65100</v>
      </c>
      <c r="K3093" s="34">
        <f t="shared" si="849"/>
        <v>11718</v>
      </c>
      <c r="L3093" s="34">
        <f t="shared" si="850"/>
        <v>76818</v>
      </c>
      <c r="M3093" s="17">
        <f t="shared" si="854"/>
        <v>15363.6</v>
      </c>
      <c r="N3093" s="17" t="s">
        <v>39</v>
      </c>
      <c r="O3093" s="35" t="s">
        <v>49</v>
      </c>
      <c r="P3093" s="36" t="str">
        <f t="shared" si="851"/>
        <v>Old Client</v>
      </c>
      <c r="Q3093" s="39" t="str">
        <f t="shared" si="4"/>
        <v>Yes</v>
      </c>
      <c r="R3093" s="40" t="str">
        <f t="shared" si="5"/>
        <v/>
      </c>
    </row>
    <row r="3094" ht="14.25" customHeight="1" spans="1:18">
      <c r="A3094" s="30" t="s">
        <v>3022</v>
      </c>
      <c r="B3094" s="17">
        <v>1823</v>
      </c>
      <c r="C3094" s="17" t="s">
        <v>57</v>
      </c>
      <c r="D3094" s="17" t="s">
        <v>36</v>
      </c>
      <c r="E3094" s="17" t="s">
        <v>780</v>
      </c>
      <c r="F3094" s="31" t="str">
        <f>VLOOKUP(G3094,'Policy Type'!$A:$B,2,FALSE)</f>
        <v>Liability</v>
      </c>
      <c r="G3094" s="17" t="s">
        <v>38</v>
      </c>
      <c r="H3094" s="32">
        <v>45341</v>
      </c>
      <c r="I3094" s="32">
        <v>45706</v>
      </c>
      <c r="J3094" s="34">
        <v>623000</v>
      </c>
      <c r="K3094" s="34">
        <f t="shared" si="849"/>
        <v>112140</v>
      </c>
      <c r="L3094" s="34">
        <f t="shared" si="850"/>
        <v>735140</v>
      </c>
      <c r="M3094" s="17">
        <f t="shared" si="854"/>
        <v>147028</v>
      </c>
      <c r="N3094" s="17" t="s">
        <v>39</v>
      </c>
      <c r="O3094" s="35" t="s">
        <v>49</v>
      </c>
      <c r="P3094" s="36" t="str">
        <f t="shared" si="851"/>
        <v>Old Client</v>
      </c>
      <c r="Q3094" s="39" t="str">
        <f t="shared" si="4"/>
        <v>Yes</v>
      </c>
      <c r="R3094" s="40" t="str">
        <f t="shared" si="5"/>
        <v/>
      </c>
    </row>
    <row r="3095" ht="14.25" customHeight="1" spans="1:18">
      <c r="A3095" s="30" t="s">
        <v>3023</v>
      </c>
      <c r="B3095" s="17">
        <v>2040</v>
      </c>
      <c r="C3095" s="17" t="s">
        <v>57</v>
      </c>
      <c r="D3095" s="17" t="s">
        <v>36</v>
      </c>
      <c r="E3095" s="17" t="s">
        <v>780</v>
      </c>
      <c r="F3095" s="31" t="str">
        <f>VLOOKUP(G3095,'Policy Type'!$A:$B,2,FALSE)</f>
        <v>Liability</v>
      </c>
      <c r="G3095" s="17" t="s">
        <v>38</v>
      </c>
      <c r="H3095" s="32">
        <v>45341</v>
      </c>
      <c r="I3095" s="32">
        <v>45706</v>
      </c>
      <c r="J3095" s="34">
        <v>72400</v>
      </c>
      <c r="K3095" s="34">
        <f t="shared" si="849"/>
        <v>13032</v>
      </c>
      <c r="L3095" s="34">
        <f t="shared" si="850"/>
        <v>85432</v>
      </c>
      <c r="M3095" s="17">
        <f t="shared" si="854"/>
        <v>17086.4</v>
      </c>
      <c r="N3095" s="17" t="s">
        <v>39</v>
      </c>
      <c r="O3095" s="35" t="s">
        <v>49</v>
      </c>
      <c r="P3095" s="36" t="str">
        <f t="shared" si="851"/>
        <v>Old Client</v>
      </c>
      <c r="Q3095" s="39" t="str">
        <f t="shared" si="4"/>
        <v>Yes</v>
      </c>
      <c r="R3095" s="40" t="str">
        <f t="shared" si="5"/>
        <v/>
      </c>
    </row>
    <row r="3096" ht="14.25" customHeight="1" spans="1:18">
      <c r="A3096" s="30" t="s">
        <v>3024</v>
      </c>
      <c r="B3096" s="17">
        <v>2041</v>
      </c>
      <c r="C3096" s="17" t="s">
        <v>57</v>
      </c>
      <c r="D3096" s="17" t="s">
        <v>36</v>
      </c>
      <c r="E3096" s="17" t="s">
        <v>37</v>
      </c>
      <c r="F3096" s="31" t="str">
        <f>VLOOKUP(G3096,'Policy Type'!$A:$B,2,FALSE)</f>
        <v>Liability</v>
      </c>
      <c r="G3096" s="17" t="s">
        <v>38</v>
      </c>
      <c r="H3096" s="32">
        <v>45339</v>
      </c>
      <c r="I3096" s="32">
        <v>45704</v>
      </c>
      <c r="J3096" s="34">
        <v>854500</v>
      </c>
      <c r="K3096" s="34">
        <f t="shared" si="849"/>
        <v>153810</v>
      </c>
      <c r="L3096" s="34">
        <f t="shared" si="850"/>
        <v>1008310</v>
      </c>
      <c r="M3096" s="17">
        <f t="shared" si="854"/>
        <v>201662</v>
      </c>
      <c r="N3096" s="17" t="s">
        <v>39</v>
      </c>
      <c r="O3096" s="35" t="s">
        <v>49</v>
      </c>
      <c r="P3096" s="36" t="str">
        <f t="shared" si="851"/>
        <v>New Client</v>
      </c>
      <c r="Q3096" s="39" t="str">
        <f t="shared" si="4"/>
        <v>Yes</v>
      </c>
      <c r="R3096" s="40" t="str">
        <f t="shared" si="5"/>
        <v/>
      </c>
    </row>
    <row r="3097" ht="14.25" customHeight="1" spans="1:18">
      <c r="A3097" s="30" t="s">
        <v>3025</v>
      </c>
      <c r="B3097" s="17">
        <v>2042</v>
      </c>
      <c r="C3097" s="17" t="s">
        <v>46</v>
      </c>
      <c r="D3097" s="17" t="s">
        <v>88</v>
      </c>
      <c r="E3097" s="17" t="s">
        <v>37</v>
      </c>
      <c r="F3097" s="31" t="str">
        <f>VLOOKUP(G3097,'Policy Type'!$A:$B,2,FALSE)</f>
        <v>Liability</v>
      </c>
      <c r="G3097" s="17" t="s">
        <v>38</v>
      </c>
      <c r="H3097" s="32">
        <v>45341</v>
      </c>
      <c r="I3097" s="32">
        <v>45369</v>
      </c>
      <c r="J3097" s="34">
        <v>57900</v>
      </c>
      <c r="K3097" s="34">
        <f t="shared" si="849"/>
        <v>10422</v>
      </c>
      <c r="L3097" s="34">
        <f t="shared" si="850"/>
        <v>68322</v>
      </c>
      <c r="M3097" s="17">
        <f>L3097*0.05</f>
        <v>3416.1</v>
      </c>
      <c r="N3097" s="17" t="s">
        <v>39</v>
      </c>
      <c r="O3097" s="35" t="s">
        <v>49</v>
      </c>
      <c r="P3097" s="36" t="str">
        <f t="shared" si="851"/>
        <v>New Client</v>
      </c>
      <c r="Q3097" s="39" t="str">
        <f t="shared" si="4"/>
        <v>Yes</v>
      </c>
      <c r="R3097" s="40" t="str">
        <f t="shared" si="5"/>
        <v/>
      </c>
    </row>
    <row r="3098" ht="14.25" customHeight="1" spans="1:18">
      <c r="A3098" s="30" t="s">
        <v>3026</v>
      </c>
      <c r="B3098" s="17">
        <v>2043</v>
      </c>
      <c r="C3098" s="17" t="s">
        <v>57</v>
      </c>
      <c r="D3098" s="17" t="s">
        <v>36</v>
      </c>
      <c r="E3098" s="17" t="s">
        <v>37</v>
      </c>
      <c r="F3098" s="31" t="str">
        <f>VLOOKUP(G3098,'Policy Type'!$A:$B,2,FALSE)</f>
        <v>Liability</v>
      </c>
      <c r="G3098" s="17" t="s">
        <v>38</v>
      </c>
      <c r="H3098" s="32">
        <v>45341</v>
      </c>
      <c r="I3098" s="32">
        <v>45369</v>
      </c>
      <c r="J3098" s="34">
        <v>92800</v>
      </c>
      <c r="K3098" s="34">
        <f t="shared" si="849"/>
        <v>16704</v>
      </c>
      <c r="L3098" s="34">
        <f t="shared" si="850"/>
        <v>109504</v>
      </c>
      <c r="M3098" s="17">
        <f t="shared" ref="M3098:M3099" si="855">L3098*0.2</f>
        <v>21900.8</v>
      </c>
      <c r="N3098" s="17" t="s">
        <v>39</v>
      </c>
      <c r="O3098" s="35" t="s">
        <v>49</v>
      </c>
      <c r="P3098" s="36" t="str">
        <f t="shared" si="851"/>
        <v>New Client</v>
      </c>
      <c r="Q3098" s="39" t="str">
        <f t="shared" si="4"/>
        <v>Yes</v>
      </c>
      <c r="R3098" s="40" t="str">
        <f t="shared" si="5"/>
        <v/>
      </c>
    </row>
    <row r="3099" ht="14.25" customHeight="1" spans="1:18">
      <c r="A3099" s="30" t="s">
        <v>3027</v>
      </c>
      <c r="B3099" s="17">
        <v>2044</v>
      </c>
      <c r="C3099" s="17" t="s">
        <v>35</v>
      </c>
      <c r="D3099" s="17" t="s">
        <v>36</v>
      </c>
      <c r="E3099" s="17" t="s">
        <v>37</v>
      </c>
      <c r="F3099" s="31" t="str">
        <f>VLOOKUP(G3099,'Policy Type'!$A:$B,2,FALSE)</f>
        <v>Liability</v>
      </c>
      <c r="G3099" s="17" t="s">
        <v>38</v>
      </c>
      <c r="H3099" s="32">
        <v>45341</v>
      </c>
      <c r="I3099" s="32">
        <v>45491</v>
      </c>
      <c r="J3099" s="34">
        <v>44900</v>
      </c>
      <c r="K3099" s="34">
        <f t="shared" si="849"/>
        <v>8082</v>
      </c>
      <c r="L3099" s="34">
        <f t="shared" si="850"/>
        <v>52982</v>
      </c>
      <c r="M3099" s="17">
        <f t="shared" si="855"/>
        <v>10596.4</v>
      </c>
      <c r="N3099" s="17" t="s">
        <v>39</v>
      </c>
      <c r="O3099" s="35" t="s">
        <v>49</v>
      </c>
      <c r="P3099" s="36" t="str">
        <f t="shared" si="851"/>
        <v>New Client</v>
      </c>
      <c r="Q3099" s="39" t="str">
        <f t="shared" si="4"/>
        <v>Yes</v>
      </c>
      <c r="R3099" s="40" t="str">
        <f t="shared" si="5"/>
        <v/>
      </c>
    </row>
    <row r="3100" ht="14.25" customHeight="1" spans="1:18">
      <c r="A3100" s="30" t="s">
        <v>3028</v>
      </c>
      <c r="B3100" s="17">
        <v>1452</v>
      </c>
      <c r="C3100" s="17" t="s">
        <v>42</v>
      </c>
      <c r="D3100" s="17" t="s">
        <v>36</v>
      </c>
      <c r="E3100" s="17" t="s">
        <v>132</v>
      </c>
      <c r="F3100" s="31" t="str">
        <f>VLOOKUP(G3100,'Policy Type'!$A:$B,2,FALSE)</f>
        <v>Others</v>
      </c>
      <c r="G3100" s="17" t="s">
        <v>217</v>
      </c>
      <c r="H3100" s="32">
        <v>45349</v>
      </c>
      <c r="I3100" s="32">
        <v>45714</v>
      </c>
      <c r="J3100" s="34">
        <v>1046400</v>
      </c>
      <c r="K3100" s="34">
        <f t="shared" si="849"/>
        <v>188352</v>
      </c>
      <c r="L3100" s="34">
        <f t="shared" si="850"/>
        <v>1234752</v>
      </c>
      <c r="M3100" s="17">
        <f>L3100*0.15</f>
        <v>185212.8</v>
      </c>
      <c r="N3100" s="17" t="s">
        <v>52</v>
      </c>
      <c r="O3100" s="35" t="s">
        <v>53</v>
      </c>
      <c r="P3100" s="36" t="str">
        <f t="shared" si="851"/>
        <v>Old Client</v>
      </c>
      <c r="Q3100" s="39" t="str">
        <f t="shared" si="4"/>
        <v>Yes</v>
      </c>
      <c r="R3100" s="40" t="str">
        <f t="shared" si="5"/>
        <v>Cross-Sold</v>
      </c>
    </row>
    <row r="3101" ht="14.25" customHeight="1" spans="1:18">
      <c r="A3101" s="30" t="s">
        <v>3029</v>
      </c>
      <c r="B3101" s="17">
        <v>2045</v>
      </c>
      <c r="C3101" s="17" t="s">
        <v>46</v>
      </c>
      <c r="D3101" s="17" t="s">
        <v>66</v>
      </c>
      <c r="E3101" s="17" t="s">
        <v>84</v>
      </c>
      <c r="F3101" s="31" t="str">
        <f>VLOOKUP(G3101,'Policy Type'!$A:$B,2,FALSE)</f>
        <v>Liability</v>
      </c>
      <c r="G3101" s="17" t="s">
        <v>58</v>
      </c>
      <c r="H3101" s="32">
        <v>45341</v>
      </c>
      <c r="I3101" s="32">
        <v>45706</v>
      </c>
      <c r="J3101" s="34">
        <v>1770000</v>
      </c>
      <c r="K3101" s="34">
        <f t="shared" si="849"/>
        <v>318600</v>
      </c>
      <c r="L3101" s="34">
        <f t="shared" si="850"/>
        <v>2088600</v>
      </c>
      <c r="M3101" s="17">
        <f>L3101*0.05</f>
        <v>104430</v>
      </c>
      <c r="N3101" s="17" t="s">
        <v>39</v>
      </c>
      <c r="O3101" s="35" t="s">
        <v>49</v>
      </c>
      <c r="P3101" s="36" t="str">
        <f t="shared" si="851"/>
        <v>Old Client</v>
      </c>
      <c r="Q3101" s="39" t="str">
        <f t="shared" si="4"/>
        <v>Yes</v>
      </c>
      <c r="R3101" s="40" t="str">
        <f t="shared" si="5"/>
        <v/>
      </c>
    </row>
    <row r="3102" ht="14.25" customHeight="1" spans="1:18">
      <c r="A3102" s="30" t="s">
        <v>3030</v>
      </c>
      <c r="B3102" s="17">
        <v>1513</v>
      </c>
      <c r="C3102" s="17" t="s">
        <v>57</v>
      </c>
      <c r="D3102" s="17" t="s">
        <v>36</v>
      </c>
      <c r="E3102" s="17" t="s">
        <v>84</v>
      </c>
      <c r="F3102" s="31" t="str">
        <f>VLOOKUP(G3102,'Policy Type'!$A:$B,2,FALSE)</f>
        <v>Others</v>
      </c>
      <c r="G3102" s="17" t="s">
        <v>791</v>
      </c>
      <c r="H3102" s="32">
        <v>45336</v>
      </c>
      <c r="I3102" s="32">
        <v>45701</v>
      </c>
      <c r="J3102" s="34">
        <v>231600</v>
      </c>
      <c r="K3102" s="34">
        <f t="shared" si="849"/>
        <v>41688</v>
      </c>
      <c r="L3102" s="34">
        <f t="shared" si="850"/>
        <v>273288</v>
      </c>
      <c r="M3102" s="17">
        <f>L3102*0.15</f>
        <v>40993.2</v>
      </c>
      <c r="N3102" s="17" t="s">
        <v>39</v>
      </c>
      <c r="O3102" s="35" t="s">
        <v>49</v>
      </c>
      <c r="P3102" s="36" t="str">
        <f t="shared" si="851"/>
        <v>Old Client</v>
      </c>
      <c r="Q3102" s="39" t="str">
        <f t="shared" si="4"/>
        <v>No</v>
      </c>
      <c r="R3102" s="40" t="str">
        <f t="shared" si="5"/>
        <v/>
      </c>
    </row>
    <row r="3103" ht="14.25" customHeight="1" spans="1:18">
      <c r="A3103" s="30" t="s">
        <v>3031</v>
      </c>
      <c r="B3103" s="17">
        <v>2046</v>
      </c>
      <c r="C3103" s="17" t="s">
        <v>35</v>
      </c>
      <c r="D3103" s="17" t="s">
        <v>36</v>
      </c>
      <c r="E3103" s="17" t="s">
        <v>84</v>
      </c>
      <c r="F3103" s="31" t="str">
        <f>VLOOKUP(G3103,'Policy Type'!$A:$B,2,FALSE)</f>
        <v>Liability</v>
      </c>
      <c r="G3103" s="17" t="s">
        <v>38</v>
      </c>
      <c r="H3103" s="32">
        <v>45341</v>
      </c>
      <c r="I3103" s="32">
        <v>45706</v>
      </c>
      <c r="J3103" s="34">
        <v>196500</v>
      </c>
      <c r="K3103" s="34">
        <f t="shared" si="849"/>
        <v>35370</v>
      </c>
      <c r="L3103" s="34">
        <f t="shared" si="850"/>
        <v>231870</v>
      </c>
      <c r="M3103" s="17">
        <f>L3103*0.2</f>
        <v>46374</v>
      </c>
      <c r="N3103" s="17" t="s">
        <v>39</v>
      </c>
      <c r="O3103" s="35" t="s">
        <v>53</v>
      </c>
      <c r="P3103" s="36" t="str">
        <f t="shared" si="851"/>
        <v>Old Client</v>
      </c>
      <c r="Q3103" s="39" t="str">
        <f t="shared" si="4"/>
        <v>Yes</v>
      </c>
      <c r="R3103" s="40" t="str">
        <f t="shared" si="5"/>
        <v/>
      </c>
    </row>
    <row r="3104" ht="14.25" customHeight="1" spans="1:18">
      <c r="A3104" s="30" t="s">
        <v>3032</v>
      </c>
      <c r="B3104" s="17">
        <v>2047</v>
      </c>
      <c r="C3104" s="17" t="s">
        <v>46</v>
      </c>
      <c r="D3104" s="17" t="s">
        <v>66</v>
      </c>
      <c r="E3104" s="17" t="s">
        <v>43</v>
      </c>
      <c r="F3104" s="31" t="str">
        <f>VLOOKUP(G3104,'Policy Type'!$A:$B,2,FALSE)</f>
        <v>P&amp;C</v>
      </c>
      <c r="G3104" s="17" t="s">
        <v>51</v>
      </c>
      <c r="H3104" s="32">
        <v>45348</v>
      </c>
      <c r="I3104" s="32">
        <v>45713</v>
      </c>
      <c r="J3104" s="34">
        <v>753800</v>
      </c>
      <c r="K3104" s="34">
        <f t="shared" si="849"/>
        <v>135684</v>
      </c>
      <c r="L3104" s="34">
        <f t="shared" si="850"/>
        <v>889484</v>
      </c>
      <c r="M3104" s="17">
        <f>L3104*0.05</f>
        <v>44474.2</v>
      </c>
      <c r="N3104" s="17" t="s">
        <v>52</v>
      </c>
      <c r="O3104" s="35" t="s">
        <v>53</v>
      </c>
      <c r="P3104" s="36" t="str">
        <f t="shared" si="851"/>
        <v>New Client</v>
      </c>
      <c r="Q3104" s="39" t="str">
        <f t="shared" si="4"/>
        <v>No</v>
      </c>
      <c r="R3104" s="40" t="str">
        <f t="shared" si="5"/>
        <v/>
      </c>
    </row>
    <row r="3105" ht="14.25" customHeight="1" spans="1:18">
      <c r="A3105" s="30" t="s">
        <v>3033</v>
      </c>
      <c r="B3105" s="17">
        <v>155</v>
      </c>
      <c r="C3105" s="17" t="s">
        <v>42</v>
      </c>
      <c r="D3105" s="17" t="s">
        <v>36</v>
      </c>
      <c r="E3105" s="17" t="s">
        <v>43</v>
      </c>
      <c r="F3105" s="31" t="str">
        <f>VLOOKUP(G3105,'Policy Type'!$A:$B,2,FALSE)</f>
        <v>Others</v>
      </c>
      <c r="G3105" s="17" t="s">
        <v>160</v>
      </c>
      <c r="H3105" s="32">
        <v>45349</v>
      </c>
      <c r="I3105" s="32">
        <v>45714</v>
      </c>
      <c r="J3105" s="34">
        <v>3358000</v>
      </c>
      <c r="K3105" s="34">
        <f t="shared" si="849"/>
        <v>604440</v>
      </c>
      <c r="L3105" s="34">
        <f t="shared" si="850"/>
        <v>3962440</v>
      </c>
      <c r="M3105" s="17">
        <f>L3105*0.15</f>
        <v>594366</v>
      </c>
      <c r="N3105" s="17" t="s">
        <v>52</v>
      </c>
      <c r="O3105" s="35" t="s">
        <v>53</v>
      </c>
      <c r="P3105" s="36" t="str">
        <f t="shared" si="851"/>
        <v>Old Client</v>
      </c>
      <c r="Q3105" s="39" t="str">
        <f t="shared" si="4"/>
        <v>No</v>
      </c>
      <c r="R3105" s="40" t="str">
        <f t="shared" si="5"/>
        <v/>
      </c>
    </row>
    <row r="3106" ht="14.25" customHeight="1" spans="1:18">
      <c r="A3106" s="30" t="s">
        <v>3034</v>
      </c>
      <c r="B3106" s="17">
        <v>2048</v>
      </c>
      <c r="C3106" s="17" t="s">
        <v>57</v>
      </c>
      <c r="D3106" s="17" t="s">
        <v>36</v>
      </c>
      <c r="E3106" s="17" t="s">
        <v>37</v>
      </c>
      <c r="F3106" s="31" t="str">
        <f>VLOOKUP(G3106,'Policy Type'!$A:$B,2,FALSE)</f>
        <v>Liability</v>
      </c>
      <c r="G3106" s="17" t="s">
        <v>38</v>
      </c>
      <c r="H3106" s="32">
        <v>45342</v>
      </c>
      <c r="I3106" s="32">
        <v>45370</v>
      </c>
      <c r="J3106" s="34">
        <v>37900</v>
      </c>
      <c r="K3106" s="34">
        <f t="shared" si="849"/>
        <v>6822</v>
      </c>
      <c r="L3106" s="34">
        <f t="shared" si="850"/>
        <v>44722</v>
      </c>
      <c r="M3106" s="17">
        <f t="shared" ref="M3106:M3108" si="856">L3106*0.2</f>
        <v>8944.4</v>
      </c>
      <c r="N3106" s="17" t="s">
        <v>39</v>
      </c>
      <c r="O3106" s="35" t="s">
        <v>49</v>
      </c>
      <c r="P3106" s="36" t="str">
        <f t="shared" si="851"/>
        <v>Old Client</v>
      </c>
      <c r="Q3106" s="39" t="str">
        <f t="shared" si="4"/>
        <v>Yes</v>
      </c>
      <c r="R3106" s="40" t="str">
        <f t="shared" si="5"/>
        <v/>
      </c>
    </row>
    <row r="3107" ht="14.25" customHeight="1" spans="1:18">
      <c r="A3107" s="30" t="s">
        <v>3035</v>
      </c>
      <c r="B3107" s="17">
        <v>989</v>
      </c>
      <c r="C3107" s="17" t="s">
        <v>35</v>
      </c>
      <c r="D3107" s="17" t="s">
        <v>36</v>
      </c>
      <c r="E3107" s="17" t="s">
        <v>37</v>
      </c>
      <c r="F3107" s="31" t="str">
        <f>VLOOKUP(G3107,'Policy Type'!$A:$B,2,FALSE)</f>
        <v>Liability</v>
      </c>
      <c r="G3107" s="17" t="s">
        <v>38</v>
      </c>
      <c r="H3107" s="32">
        <v>45342</v>
      </c>
      <c r="I3107" s="32">
        <v>45370</v>
      </c>
      <c r="J3107" s="34">
        <v>54000</v>
      </c>
      <c r="K3107" s="34">
        <f t="shared" si="849"/>
        <v>9720</v>
      </c>
      <c r="L3107" s="34">
        <f t="shared" si="850"/>
        <v>63720</v>
      </c>
      <c r="M3107" s="17">
        <f t="shared" si="856"/>
        <v>12744</v>
      </c>
      <c r="N3107" s="17" t="s">
        <v>39</v>
      </c>
      <c r="O3107" s="35" t="s">
        <v>49</v>
      </c>
      <c r="P3107" s="36" t="str">
        <f t="shared" si="851"/>
        <v>Old Client</v>
      </c>
      <c r="Q3107" s="39" t="str">
        <f t="shared" si="4"/>
        <v>Yes</v>
      </c>
      <c r="R3107" s="40" t="str">
        <f t="shared" si="5"/>
        <v/>
      </c>
    </row>
    <row r="3108" ht="14.25" customHeight="1" spans="1:18">
      <c r="A3108" s="30" t="s">
        <v>3036</v>
      </c>
      <c r="B3108" s="17">
        <v>2049</v>
      </c>
      <c r="C3108" s="17" t="s">
        <v>42</v>
      </c>
      <c r="D3108" s="17" t="s">
        <v>36</v>
      </c>
      <c r="E3108" s="17" t="s">
        <v>37</v>
      </c>
      <c r="F3108" s="31" t="str">
        <f>VLOOKUP(G3108,'Policy Type'!$A:$B,2,FALSE)</f>
        <v>Liability</v>
      </c>
      <c r="G3108" s="17" t="s">
        <v>38</v>
      </c>
      <c r="H3108" s="32">
        <v>45341</v>
      </c>
      <c r="I3108" s="32">
        <v>45644</v>
      </c>
      <c r="J3108" s="34">
        <v>133900</v>
      </c>
      <c r="K3108" s="34">
        <f t="shared" si="849"/>
        <v>24102</v>
      </c>
      <c r="L3108" s="34">
        <f t="shared" si="850"/>
        <v>158002</v>
      </c>
      <c r="M3108" s="17">
        <f t="shared" si="856"/>
        <v>31600.4</v>
      </c>
      <c r="N3108" s="17" t="s">
        <v>39</v>
      </c>
      <c r="O3108" s="35" t="s">
        <v>49</v>
      </c>
      <c r="P3108" s="36" t="str">
        <f t="shared" si="851"/>
        <v>New Client</v>
      </c>
      <c r="Q3108" s="39" t="str">
        <f t="shared" si="4"/>
        <v>Yes</v>
      </c>
      <c r="R3108" s="40" t="str">
        <f t="shared" si="5"/>
        <v/>
      </c>
    </row>
    <row r="3109" ht="14.25" customHeight="1" spans="1:18">
      <c r="A3109" s="30" t="s">
        <v>3037</v>
      </c>
      <c r="B3109" s="17">
        <v>1300</v>
      </c>
      <c r="C3109" s="17" t="s">
        <v>46</v>
      </c>
      <c r="D3109" s="17" t="s">
        <v>76</v>
      </c>
      <c r="E3109" s="17" t="s">
        <v>108</v>
      </c>
      <c r="F3109" s="31" t="str">
        <f>VLOOKUP(G3109,'Policy Type'!$A:$B,2,FALSE)</f>
        <v>Liability</v>
      </c>
      <c r="G3109" s="17" t="s">
        <v>101</v>
      </c>
      <c r="H3109" s="32">
        <v>45342</v>
      </c>
      <c r="I3109" s="32">
        <v>45707</v>
      </c>
      <c r="J3109" s="34">
        <v>5310000</v>
      </c>
      <c r="K3109" s="34">
        <f t="shared" si="849"/>
        <v>955800</v>
      </c>
      <c r="L3109" s="34">
        <f t="shared" si="850"/>
        <v>6265800</v>
      </c>
      <c r="M3109" s="17">
        <f>L3109*0.05</f>
        <v>313290</v>
      </c>
      <c r="N3109" s="17" t="s">
        <v>39</v>
      </c>
      <c r="O3109" s="35" t="s">
        <v>49</v>
      </c>
      <c r="P3109" s="36" t="str">
        <f t="shared" si="851"/>
        <v>Old Client</v>
      </c>
      <c r="Q3109" s="39" t="str">
        <f t="shared" si="4"/>
        <v>Yes</v>
      </c>
      <c r="R3109" s="40" t="str">
        <f t="shared" si="5"/>
        <v/>
      </c>
    </row>
    <row r="3110" ht="14.25" customHeight="1" spans="1:18">
      <c r="A3110" s="30" t="s">
        <v>3038</v>
      </c>
      <c r="B3110" s="17">
        <v>2050</v>
      </c>
      <c r="C3110" s="17" t="s">
        <v>42</v>
      </c>
      <c r="D3110" s="17" t="s">
        <v>36</v>
      </c>
      <c r="E3110" s="17" t="s">
        <v>84</v>
      </c>
      <c r="F3110" s="31" t="str">
        <f>VLOOKUP(G3110,'Policy Type'!$A:$B,2,FALSE)</f>
        <v>Liability</v>
      </c>
      <c r="G3110" s="17" t="s">
        <v>58</v>
      </c>
      <c r="H3110" s="32">
        <v>45342</v>
      </c>
      <c r="I3110" s="32">
        <v>45707</v>
      </c>
      <c r="J3110" s="34">
        <v>3186000</v>
      </c>
      <c r="K3110" s="34">
        <f t="shared" si="849"/>
        <v>573480</v>
      </c>
      <c r="L3110" s="34">
        <f t="shared" si="850"/>
        <v>3759480</v>
      </c>
      <c r="M3110" s="17">
        <f>L3110*0.2</f>
        <v>751896</v>
      </c>
      <c r="N3110" s="17" t="s">
        <v>39</v>
      </c>
      <c r="O3110" s="35" t="s">
        <v>49</v>
      </c>
      <c r="P3110" s="36" t="str">
        <f t="shared" si="851"/>
        <v>New Client</v>
      </c>
      <c r="Q3110" s="39" t="str">
        <f t="shared" si="4"/>
        <v>Yes</v>
      </c>
      <c r="R3110" s="40" t="str">
        <f t="shared" si="5"/>
        <v/>
      </c>
    </row>
    <row r="3111" ht="14.25" customHeight="1" spans="1:18">
      <c r="A3111" s="30" t="s">
        <v>3039</v>
      </c>
      <c r="B3111" s="17">
        <v>2051</v>
      </c>
      <c r="C3111" s="17" t="s">
        <v>46</v>
      </c>
      <c r="D3111" s="17" t="s">
        <v>66</v>
      </c>
      <c r="E3111" s="17" t="s">
        <v>60</v>
      </c>
      <c r="F3111" s="31" t="str">
        <f>VLOOKUP(G3111,'Policy Type'!$A:$B,2,FALSE)</f>
        <v>P&amp;C</v>
      </c>
      <c r="G3111" s="17" t="s">
        <v>62</v>
      </c>
      <c r="H3111" s="32">
        <v>45343</v>
      </c>
      <c r="I3111" s="32">
        <v>45708</v>
      </c>
      <c r="J3111" s="34">
        <v>116700</v>
      </c>
      <c r="K3111" s="34">
        <f t="shared" si="849"/>
        <v>21006</v>
      </c>
      <c r="L3111" s="34">
        <f t="shared" si="850"/>
        <v>137706</v>
      </c>
      <c r="M3111" s="17">
        <f>L3111*0.05</f>
        <v>6885.3</v>
      </c>
      <c r="N3111" s="17" t="s">
        <v>52</v>
      </c>
      <c r="O3111" s="35" t="s">
        <v>40</v>
      </c>
      <c r="P3111" s="36" t="str">
        <f t="shared" si="851"/>
        <v>New Client</v>
      </c>
      <c r="Q3111" s="39" t="str">
        <f t="shared" si="4"/>
        <v>No</v>
      </c>
      <c r="R3111" s="40" t="str">
        <f t="shared" si="5"/>
        <v/>
      </c>
    </row>
    <row r="3112" ht="14.25" customHeight="1" spans="1:18">
      <c r="A3112" s="30" t="s">
        <v>3040</v>
      </c>
      <c r="B3112" s="17">
        <v>2052</v>
      </c>
      <c r="C3112" s="17" t="s">
        <v>57</v>
      </c>
      <c r="D3112" s="17" t="s">
        <v>36</v>
      </c>
      <c r="E3112" s="17" t="s">
        <v>60</v>
      </c>
      <c r="F3112" s="31" t="str">
        <f>VLOOKUP(G3112,'Policy Type'!$A:$B,2,FALSE)</f>
        <v>P&amp;C</v>
      </c>
      <c r="G3112" s="17" t="s">
        <v>62</v>
      </c>
      <c r="H3112" s="32">
        <v>45343</v>
      </c>
      <c r="I3112" s="32">
        <v>45708</v>
      </c>
      <c r="J3112" s="34">
        <v>116700</v>
      </c>
      <c r="K3112" s="34">
        <f t="shared" si="849"/>
        <v>21006</v>
      </c>
      <c r="L3112" s="34">
        <f t="shared" si="850"/>
        <v>137706</v>
      </c>
      <c r="M3112" s="17">
        <f t="shared" ref="M3112:M3114" si="857">L3112*0.2</f>
        <v>27541.2</v>
      </c>
      <c r="N3112" s="17" t="s">
        <v>52</v>
      </c>
      <c r="O3112" s="35" t="s">
        <v>40</v>
      </c>
      <c r="P3112" s="36" t="str">
        <f t="shared" si="851"/>
        <v>New Client</v>
      </c>
      <c r="Q3112" s="39" t="str">
        <f t="shared" si="4"/>
        <v>No</v>
      </c>
      <c r="R3112" s="40" t="str">
        <f t="shared" si="5"/>
        <v/>
      </c>
    </row>
    <row r="3113" ht="14.25" customHeight="1" spans="1:18">
      <c r="A3113" s="30" t="s">
        <v>3041</v>
      </c>
      <c r="B3113" s="17">
        <v>1515</v>
      </c>
      <c r="C3113" s="17" t="s">
        <v>57</v>
      </c>
      <c r="D3113" s="17" t="s">
        <v>36</v>
      </c>
      <c r="E3113" s="17" t="s">
        <v>43</v>
      </c>
      <c r="F3113" s="31" t="str">
        <f>VLOOKUP(G3113,'Policy Type'!$A:$B,2,FALSE)</f>
        <v>P&amp;C</v>
      </c>
      <c r="G3113" s="17" t="s">
        <v>68</v>
      </c>
      <c r="H3113" s="32">
        <v>45349</v>
      </c>
      <c r="I3113" s="32">
        <v>45714</v>
      </c>
      <c r="J3113" s="34">
        <v>1118700</v>
      </c>
      <c r="K3113" s="34">
        <f t="shared" si="849"/>
        <v>201366</v>
      </c>
      <c r="L3113" s="34">
        <f t="shared" si="850"/>
        <v>1320066</v>
      </c>
      <c r="M3113" s="17">
        <f t="shared" si="857"/>
        <v>264013.2</v>
      </c>
      <c r="N3113" s="17" t="s">
        <v>52</v>
      </c>
      <c r="O3113" s="35" t="s">
        <v>53</v>
      </c>
      <c r="P3113" s="36" t="str">
        <f t="shared" si="851"/>
        <v>Old Client</v>
      </c>
      <c r="Q3113" s="39" t="str">
        <f t="shared" si="4"/>
        <v>Yes</v>
      </c>
      <c r="R3113" s="40" t="str">
        <f t="shared" si="5"/>
        <v>Cross-Sold</v>
      </c>
    </row>
    <row r="3114" ht="14.25" customHeight="1" spans="1:18">
      <c r="A3114" s="30" t="s">
        <v>3042</v>
      </c>
      <c r="B3114" s="17">
        <v>1515</v>
      </c>
      <c r="C3114" s="17" t="s">
        <v>42</v>
      </c>
      <c r="D3114" s="17" t="s">
        <v>36</v>
      </c>
      <c r="E3114" s="17" t="s">
        <v>37</v>
      </c>
      <c r="F3114" s="31" t="str">
        <f>VLOOKUP(G3114,'Policy Type'!$A:$B,2,FALSE)</f>
        <v>Liability</v>
      </c>
      <c r="G3114" s="17" t="s">
        <v>38</v>
      </c>
      <c r="H3114" s="32">
        <v>45342</v>
      </c>
      <c r="I3114" s="32">
        <v>45523</v>
      </c>
      <c r="J3114" s="34">
        <v>65500</v>
      </c>
      <c r="K3114" s="34">
        <f t="shared" si="849"/>
        <v>11790</v>
      </c>
      <c r="L3114" s="34">
        <f t="shared" si="850"/>
        <v>77290</v>
      </c>
      <c r="M3114" s="17">
        <f t="shared" si="857"/>
        <v>15458</v>
      </c>
      <c r="N3114" s="17" t="s">
        <v>39</v>
      </c>
      <c r="O3114" s="35" t="s">
        <v>49</v>
      </c>
      <c r="P3114" s="36" t="str">
        <f t="shared" si="851"/>
        <v>Old Client</v>
      </c>
      <c r="Q3114" s="39" t="str">
        <f t="shared" si="4"/>
        <v>Yes</v>
      </c>
      <c r="R3114" s="40" t="str">
        <f t="shared" si="5"/>
        <v/>
      </c>
    </row>
    <row r="3115" ht="14.25" customHeight="1" spans="1:18">
      <c r="A3115" s="30" t="s">
        <v>3043</v>
      </c>
      <c r="B3115" s="17">
        <v>2053</v>
      </c>
      <c r="C3115" s="17" t="s">
        <v>46</v>
      </c>
      <c r="D3115" s="17" t="s">
        <v>88</v>
      </c>
      <c r="E3115" s="17" t="s">
        <v>37</v>
      </c>
      <c r="F3115" s="31" t="str">
        <f>VLOOKUP(G3115,'Policy Type'!$A:$B,2,FALSE)</f>
        <v>P&amp;C</v>
      </c>
      <c r="G3115" s="17" t="s">
        <v>68</v>
      </c>
      <c r="H3115" s="32">
        <v>45347</v>
      </c>
      <c r="I3115" s="32">
        <v>45712</v>
      </c>
      <c r="J3115" s="34">
        <v>824100</v>
      </c>
      <c r="K3115" s="34">
        <f t="shared" si="849"/>
        <v>148338</v>
      </c>
      <c r="L3115" s="34">
        <f t="shared" si="850"/>
        <v>972438</v>
      </c>
      <c r="M3115" s="17">
        <f>L3115*0.05</f>
        <v>48621.9</v>
      </c>
      <c r="N3115" s="17" t="s">
        <v>39</v>
      </c>
      <c r="O3115" s="35" t="s">
        <v>53</v>
      </c>
      <c r="P3115" s="36" t="str">
        <f t="shared" si="851"/>
        <v>Old Client</v>
      </c>
      <c r="Q3115" s="39" t="str">
        <f t="shared" si="4"/>
        <v>Yes</v>
      </c>
      <c r="R3115" s="40" t="str">
        <f t="shared" si="5"/>
        <v>Cross-Sold</v>
      </c>
    </row>
    <row r="3116" ht="14.25" customHeight="1" spans="1:18">
      <c r="A3116" s="30" t="s">
        <v>3044</v>
      </c>
      <c r="B3116" s="17">
        <v>2054</v>
      </c>
      <c r="C3116" s="17" t="s">
        <v>42</v>
      </c>
      <c r="D3116" s="17" t="s">
        <v>36</v>
      </c>
      <c r="E3116" s="17" t="s">
        <v>43</v>
      </c>
      <c r="F3116" s="31" t="str">
        <f>VLOOKUP(G3116,'Policy Type'!$A:$B,2,FALSE)</f>
        <v>Others</v>
      </c>
      <c r="G3116" s="17" t="s">
        <v>156</v>
      </c>
      <c r="H3116" s="32">
        <v>45346</v>
      </c>
      <c r="I3116" s="32">
        <v>45711</v>
      </c>
      <c r="J3116" s="34">
        <v>25000</v>
      </c>
      <c r="K3116" s="34">
        <f t="shared" si="849"/>
        <v>4500</v>
      </c>
      <c r="L3116" s="34">
        <f t="shared" si="850"/>
        <v>29500</v>
      </c>
      <c r="M3116" s="17">
        <f>L3116*0.15</f>
        <v>4425</v>
      </c>
      <c r="N3116" s="17" t="s">
        <v>52</v>
      </c>
      <c r="O3116" s="35" t="s">
        <v>53</v>
      </c>
      <c r="P3116" s="36" t="str">
        <f t="shared" si="851"/>
        <v>New Client</v>
      </c>
      <c r="Q3116" s="39" t="str">
        <f t="shared" si="4"/>
        <v>No</v>
      </c>
      <c r="R3116" s="40" t="str">
        <f t="shared" si="5"/>
        <v/>
      </c>
    </row>
    <row r="3117" ht="14.25" customHeight="1" spans="1:18">
      <c r="A3117" s="30" t="s">
        <v>3045</v>
      </c>
      <c r="B3117" s="17">
        <v>69</v>
      </c>
      <c r="C3117" s="17" t="s">
        <v>35</v>
      </c>
      <c r="D3117" s="17" t="s">
        <v>36</v>
      </c>
      <c r="E3117" s="17" t="s">
        <v>780</v>
      </c>
      <c r="F3117" s="31" t="str">
        <f>VLOOKUP(G3117,'Policy Type'!$A:$B,2,FALSE)</f>
        <v>Liability</v>
      </c>
      <c r="G3117" s="17" t="s">
        <v>38</v>
      </c>
      <c r="H3117" s="32">
        <v>45342</v>
      </c>
      <c r="I3117" s="32">
        <v>45523</v>
      </c>
      <c r="J3117" s="34">
        <v>157400</v>
      </c>
      <c r="K3117" s="34">
        <f t="shared" si="849"/>
        <v>28332</v>
      </c>
      <c r="L3117" s="34">
        <f t="shared" si="850"/>
        <v>185732</v>
      </c>
      <c r="M3117" s="17">
        <f t="shared" ref="M3117:M3118" si="858">L3117*0.2</f>
        <v>37146.4</v>
      </c>
      <c r="N3117" s="17" t="s">
        <v>39</v>
      </c>
      <c r="O3117" s="35" t="s">
        <v>49</v>
      </c>
      <c r="P3117" s="36" t="str">
        <f t="shared" si="851"/>
        <v>Old Client</v>
      </c>
      <c r="Q3117" s="39" t="str">
        <f t="shared" si="4"/>
        <v>Yes</v>
      </c>
      <c r="R3117" s="40" t="str">
        <f t="shared" si="5"/>
        <v/>
      </c>
    </row>
    <row r="3118" ht="14.25" customHeight="1" spans="1:18">
      <c r="A3118" s="30" t="s">
        <v>3046</v>
      </c>
      <c r="B3118" s="17">
        <v>2055</v>
      </c>
      <c r="C3118" s="17" t="s">
        <v>42</v>
      </c>
      <c r="D3118" s="17" t="s">
        <v>36</v>
      </c>
      <c r="E3118" s="17" t="s">
        <v>37</v>
      </c>
      <c r="F3118" s="31" t="str">
        <f>VLOOKUP(G3118,'Policy Type'!$A:$B,2,FALSE)</f>
        <v>P&amp;C</v>
      </c>
      <c r="G3118" s="17" t="s">
        <v>80</v>
      </c>
      <c r="H3118" s="32">
        <v>45342</v>
      </c>
      <c r="I3118" s="32">
        <v>45342</v>
      </c>
      <c r="J3118" s="34">
        <v>453300</v>
      </c>
      <c r="K3118" s="34">
        <f t="shared" si="849"/>
        <v>81594</v>
      </c>
      <c r="L3118" s="34">
        <f t="shared" si="850"/>
        <v>534894</v>
      </c>
      <c r="M3118" s="17">
        <f t="shared" si="858"/>
        <v>106978.8</v>
      </c>
      <c r="N3118" s="17" t="s">
        <v>39</v>
      </c>
      <c r="O3118" s="35" t="s">
        <v>49</v>
      </c>
      <c r="P3118" s="36" t="str">
        <f t="shared" si="851"/>
        <v>New Client</v>
      </c>
      <c r="Q3118" s="39" t="str">
        <f t="shared" si="4"/>
        <v>No</v>
      </c>
      <c r="R3118" s="40" t="str">
        <f t="shared" si="5"/>
        <v/>
      </c>
    </row>
    <row r="3119" ht="14.25" customHeight="1" spans="1:18">
      <c r="A3119" s="30" t="s">
        <v>3047</v>
      </c>
      <c r="B3119" s="17">
        <v>2056</v>
      </c>
      <c r="C3119" s="17" t="s">
        <v>46</v>
      </c>
      <c r="D3119" s="17" t="s">
        <v>76</v>
      </c>
      <c r="E3119" s="17" t="s">
        <v>37</v>
      </c>
      <c r="F3119" s="31" t="e">
        <f>VLOOKUP(G3119,'Policy Type'!$A:$B,2,FALSE)</f>
        <v>#N/A</v>
      </c>
      <c r="G3119" s="17" t="s">
        <v>2496</v>
      </c>
      <c r="H3119" s="32">
        <v>45343</v>
      </c>
      <c r="I3119" s="32">
        <v>45708</v>
      </c>
      <c r="J3119" s="34">
        <v>147500</v>
      </c>
      <c r="K3119" s="34">
        <f t="shared" si="849"/>
        <v>26550</v>
      </c>
      <c r="L3119" s="34">
        <f t="shared" si="850"/>
        <v>174050</v>
      </c>
      <c r="M3119" s="17">
        <f>L3119*0.05</f>
        <v>8702.5</v>
      </c>
      <c r="N3119" s="17" t="s">
        <v>52</v>
      </c>
      <c r="O3119" s="35" t="s">
        <v>53</v>
      </c>
      <c r="P3119" s="36" t="str">
        <f t="shared" si="851"/>
        <v>New Client</v>
      </c>
      <c r="Q3119" s="39" t="str">
        <f t="shared" si="4"/>
        <v>No</v>
      </c>
      <c r="R3119" s="40" t="e">
        <f t="shared" si="5"/>
        <v>#N/A</v>
      </c>
    </row>
    <row r="3120" ht="14.25" customHeight="1" spans="1:18">
      <c r="A3120" s="30" t="s">
        <v>3048</v>
      </c>
      <c r="B3120" s="17">
        <v>36</v>
      </c>
      <c r="C3120" s="17" t="s">
        <v>42</v>
      </c>
      <c r="D3120" s="17" t="s">
        <v>36</v>
      </c>
      <c r="E3120" s="17" t="s">
        <v>37</v>
      </c>
      <c r="F3120" s="31" t="str">
        <f>VLOOKUP(G3120,'Policy Type'!$A:$B,2,FALSE)</f>
        <v>P&amp;C</v>
      </c>
      <c r="G3120" s="17" t="s">
        <v>68</v>
      </c>
      <c r="H3120" s="32">
        <v>45347</v>
      </c>
      <c r="I3120" s="32">
        <v>45712</v>
      </c>
      <c r="J3120" s="34">
        <v>1739800</v>
      </c>
      <c r="K3120" s="34">
        <f t="shared" si="849"/>
        <v>313164</v>
      </c>
      <c r="L3120" s="34">
        <f t="shared" si="850"/>
        <v>2052964</v>
      </c>
      <c r="M3120" s="17">
        <f>L3120*0.2</f>
        <v>410592.8</v>
      </c>
      <c r="N3120" s="17" t="s">
        <v>39</v>
      </c>
      <c r="O3120" s="35" t="s">
        <v>53</v>
      </c>
      <c r="P3120" s="36" t="str">
        <f t="shared" si="851"/>
        <v>Old Client</v>
      </c>
      <c r="Q3120" s="39" t="str">
        <f t="shared" si="4"/>
        <v>No</v>
      </c>
      <c r="R3120" s="40" t="str">
        <f t="shared" si="5"/>
        <v/>
      </c>
    </row>
    <row r="3121" ht="14.25" customHeight="1" spans="1:18">
      <c r="A3121" s="30" t="s">
        <v>3049</v>
      </c>
      <c r="B3121" s="17">
        <v>319</v>
      </c>
      <c r="C3121" s="17" t="s">
        <v>35</v>
      </c>
      <c r="D3121" s="17" t="s">
        <v>36</v>
      </c>
      <c r="E3121" s="17" t="s">
        <v>37</v>
      </c>
      <c r="F3121" s="31" t="str">
        <f>VLOOKUP(G3121,'Policy Type'!$A:$B,2,FALSE)</f>
        <v>Others</v>
      </c>
      <c r="G3121" s="17" t="s">
        <v>156</v>
      </c>
      <c r="H3121" s="32">
        <v>45350</v>
      </c>
      <c r="I3121" s="32">
        <v>45715</v>
      </c>
      <c r="J3121" s="34">
        <v>185900</v>
      </c>
      <c r="K3121" s="34">
        <f t="shared" si="849"/>
        <v>33462</v>
      </c>
      <c r="L3121" s="34">
        <f t="shared" si="850"/>
        <v>219362</v>
      </c>
      <c r="M3121" s="17">
        <f t="shared" ref="M3121:M3123" si="859">L3121*0.15</f>
        <v>32904.3</v>
      </c>
      <c r="N3121" s="17" t="s">
        <v>52</v>
      </c>
      <c r="O3121" s="35" t="s">
        <v>53</v>
      </c>
      <c r="P3121" s="36" t="str">
        <f t="shared" si="851"/>
        <v>Old Client</v>
      </c>
      <c r="Q3121" s="39" t="str">
        <f t="shared" si="4"/>
        <v>No</v>
      </c>
      <c r="R3121" s="40" t="str">
        <f t="shared" si="5"/>
        <v/>
      </c>
    </row>
    <row r="3122" ht="14.25" customHeight="1" spans="1:18">
      <c r="A3122" s="30" t="s">
        <v>3050</v>
      </c>
      <c r="B3122" s="17">
        <v>287</v>
      </c>
      <c r="C3122" s="17" t="s">
        <v>35</v>
      </c>
      <c r="D3122" s="17" t="s">
        <v>36</v>
      </c>
      <c r="E3122" s="17" t="s">
        <v>37</v>
      </c>
      <c r="F3122" s="31" t="str">
        <f>VLOOKUP(G3122,'Policy Type'!$A:$B,2,FALSE)</f>
        <v>Others</v>
      </c>
      <c r="G3122" s="17" t="s">
        <v>156</v>
      </c>
      <c r="H3122" s="32">
        <v>45350</v>
      </c>
      <c r="I3122" s="32">
        <v>45715</v>
      </c>
      <c r="J3122" s="34">
        <v>185900</v>
      </c>
      <c r="K3122" s="34">
        <f t="shared" si="849"/>
        <v>33462</v>
      </c>
      <c r="L3122" s="34">
        <f t="shared" si="850"/>
        <v>219362</v>
      </c>
      <c r="M3122" s="17">
        <f t="shared" si="859"/>
        <v>32904.3</v>
      </c>
      <c r="N3122" s="17" t="s">
        <v>52</v>
      </c>
      <c r="O3122" s="35" t="s">
        <v>53</v>
      </c>
      <c r="P3122" s="36" t="str">
        <f t="shared" si="851"/>
        <v>Old Client</v>
      </c>
      <c r="Q3122" s="39" t="str">
        <f t="shared" si="4"/>
        <v>No</v>
      </c>
      <c r="R3122" s="40" t="str">
        <f t="shared" si="5"/>
        <v/>
      </c>
    </row>
    <row r="3123" ht="14.25" customHeight="1" spans="1:18">
      <c r="A3123" s="30" t="s">
        <v>3051</v>
      </c>
      <c r="B3123" s="17">
        <v>2057</v>
      </c>
      <c r="C3123" s="17" t="s">
        <v>35</v>
      </c>
      <c r="D3123" s="17" t="s">
        <v>36</v>
      </c>
      <c r="E3123" s="17" t="s">
        <v>37</v>
      </c>
      <c r="F3123" s="31" t="str">
        <f>VLOOKUP(G3123,'Policy Type'!$A:$B,2,FALSE)</f>
        <v>Others</v>
      </c>
      <c r="G3123" s="17" t="s">
        <v>156</v>
      </c>
      <c r="H3123" s="32">
        <v>45350</v>
      </c>
      <c r="I3123" s="32">
        <v>45715</v>
      </c>
      <c r="J3123" s="34">
        <v>185900</v>
      </c>
      <c r="K3123" s="34">
        <f t="shared" si="849"/>
        <v>33462</v>
      </c>
      <c r="L3123" s="34">
        <f t="shared" si="850"/>
        <v>219362</v>
      </c>
      <c r="M3123" s="17">
        <f t="shared" si="859"/>
        <v>32904.3</v>
      </c>
      <c r="N3123" s="17" t="s">
        <v>52</v>
      </c>
      <c r="O3123" s="35" t="s">
        <v>53</v>
      </c>
      <c r="P3123" s="36" t="str">
        <f t="shared" si="851"/>
        <v>New Client</v>
      </c>
      <c r="Q3123" s="39" t="str">
        <f t="shared" si="4"/>
        <v>No</v>
      </c>
      <c r="R3123" s="40" t="str">
        <f t="shared" si="5"/>
        <v/>
      </c>
    </row>
    <row r="3124" ht="14.25" customHeight="1" spans="1:18">
      <c r="A3124" s="30" t="s">
        <v>3052</v>
      </c>
      <c r="B3124" s="17">
        <v>299</v>
      </c>
      <c r="C3124" s="17" t="s">
        <v>35</v>
      </c>
      <c r="D3124" s="17" t="s">
        <v>36</v>
      </c>
      <c r="E3124" s="17" t="s">
        <v>78</v>
      </c>
      <c r="F3124" s="31" t="str">
        <f>VLOOKUP(G3124,'Policy Type'!$A:$B,2,FALSE)</f>
        <v>Liability</v>
      </c>
      <c r="G3124" s="17" t="s">
        <v>536</v>
      </c>
      <c r="H3124" s="32">
        <v>45324</v>
      </c>
      <c r="I3124" s="32">
        <v>45505</v>
      </c>
      <c r="J3124" s="34">
        <v>938200</v>
      </c>
      <c r="K3124" s="34">
        <f t="shared" si="849"/>
        <v>168876</v>
      </c>
      <c r="L3124" s="34">
        <f t="shared" si="850"/>
        <v>1107076</v>
      </c>
      <c r="M3124" s="17">
        <f t="shared" ref="M3124:M3125" si="860">L3124*0.2</f>
        <v>221415.2</v>
      </c>
      <c r="N3124" s="17" t="s">
        <v>39</v>
      </c>
      <c r="O3124" s="35" t="s">
        <v>49</v>
      </c>
      <c r="P3124" s="36" t="str">
        <f t="shared" si="851"/>
        <v>Old Client</v>
      </c>
      <c r="Q3124" s="39" t="str">
        <f t="shared" si="4"/>
        <v>Yes</v>
      </c>
      <c r="R3124" s="40" t="str">
        <f t="shared" si="5"/>
        <v/>
      </c>
    </row>
    <row r="3125" ht="14.25" customHeight="1" spans="1:18">
      <c r="A3125" s="30" t="s">
        <v>3053</v>
      </c>
      <c r="B3125" s="17">
        <v>298</v>
      </c>
      <c r="C3125" s="17" t="s">
        <v>35</v>
      </c>
      <c r="D3125" s="17" t="s">
        <v>36</v>
      </c>
      <c r="E3125" s="17" t="s">
        <v>78</v>
      </c>
      <c r="F3125" s="31" t="str">
        <f>VLOOKUP(G3125,'Policy Type'!$A:$B,2,FALSE)</f>
        <v>Liability</v>
      </c>
      <c r="G3125" s="17" t="s">
        <v>38</v>
      </c>
      <c r="H3125" s="32">
        <v>45341</v>
      </c>
      <c r="I3125" s="32">
        <v>45522</v>
      </c>
      <c r="J3125" s="34">
        <v>464700</v>
      </c>
      <c r="K3125" s="34">
        <f t="shared" si="849"/>
        <v>83646</v>
      </c>
      <c r="L3125" s="34">
        <f t="shared" si="850"/>
        <v>548346</v>
      </c>
      <c r="M3125" s="17">
        <f t="shared" si="860"/>
        <v>109669.2</v>
      </c>
      <c r="N3125" s="17" t="s">
        <v>39</v>
      </c>
      <c r="O3125" s="35" t="s">
        <v>49</v>
      </c>
      <c r="P3125" s="36" t="str">
        <f t="shared" si="851"/>
        <v>Old Client</v>
      </c>
      <c r="Q3125" s="39" t="str">
        <f t="shared" si="4"/>
        <v>Yes</v>
      </c>
      <c r="R3125" s="40" t="str">
        <f t="shared" si="5"/>
        <v/>
      </c>
    </row>
    <row r="3126" ht="14.25" customHeight="1" spans="1:18">
      <c r="A3126" s="30"/>
      <c r="B3126" s="17"/>
      <c r="C3126" s="17"/>
      <c r="D3126" s="17"/>
      <c r="E3126" s="17"/>
      <c r="F3126" s="31"/>
      <c r="G3126" s="17"/>
      <c r="H3126" s="32"/>
      <c r="I3126" s="32"/>
      <c r="J3126" s="34"/>
      <c r="K3126" s="34"/>
      <c r="L3126" s="17"/>
      <c r="M3126" s="17"/>
      <c r="N3126" s="17" t="s">
        <v>39</v>
      </c>
      <c r="O3126" s="35" t="s">
        <v>277</v>
      </c>
      <c r="P3126" s="36"/>
      <c r="Q3126" s="39" t="str">
        <f t="shared" si="4"/>
        <v>No</v>
      </c>
      <c r="R3126" s="40" t="str">
        <f t="shared" si="5"/>
        <v/>
      </c>
    </row>
    <row r="3127" ht="14.25" customHeight="1" spans="1:18">
      <c r="A3127" s="30"/>
      <c r="B3127" s="17"/>
      <c r="C3127" s="17"/>
      <c r="D3127" s="17"/>
      <c r="E3127" s="17"/>
      <c r="F3127" s="31"/>
      <c r="G3127" s="17"/>
      <c r="H3127" s="32"/>
      <c r="I3127" s="32"/>
      <c r="J3127" s="34"/>
      <c r="K3127" s="34"/>
      <c r="L3127" s="17"/>
      <c r="M3127" s="17"/>
      <c r="N3127" s="17" t="s">
        <v>39</v>
      </c>
      <c r="O3127" s="35" t="s">
        <v>277</v>
      </c>
      <c r="P3127" s="36"/>
      <c r="Q3127" s="39" t="str">
        <f t="shared" si="4"/>
        <v>No</v>
      </c>
      <c r="R3127" s="40" t="str">
        <f t="shared" si="5"/>
        <v/>
      </c>
    </row>
    <row r="3128" ht="14.25" customHeight="1" spans="1:18">
      <c r="A3128" s="30"/>
      <c r="B3128" s="17"/>
      <c r="C3128" s="17"/>
      <c r="D3128" s="17"/>
      <c r="E3128" s="17"/>
      <c r="F3128" s="31"/>
      <c r="G3128" s="17"/>
      <c r="H3128" s="32"/>
      <c r="I3128" s="32"/>
      <c r="J3128" s="34"/>
      <c r="K3128" s="34"/>
      <c r="L3128" s="17"/>
      <c r="M3128" s="17"/>
      <c r="N3128" s="17" t="s">
        <v>39</v>
      </c>
      <c r="O3128" s="35" t="s">
        <v>277</v>
      </c>
      <c r="P3128" s="36"/>
      <c r="Q3128" s="39" t="str">
        <f t="shared" si="4"/>
        <v>No</v>
      </c>
      <c r="R3128" s="40" t="str">
        <f t="shared" si="5"/>
        <v/>
      </c>
    </row>
    <row r="3129" ht="14.25" customHeight="1" spans="1:18">
      <c r="A3129" s="30"/>
      <c r="B3129" s="17"/>
      <c r="C3129" s="17"/>
      <c r="D3129" s="17"/>
      <c r="E3129" s="17"/>
      <c r="F3129" s="31"/>
      <c r="G3129" s="17"/>
      <c r="H3129" s="32"/>
      <c r="I3129" s="32"/>
      <c r="J3129" s="34"/>
      <c r="K3129" s="34"/>
      <c r="L3129" s="17"/>
      <c r="M3129" s="17"/>
      <c r="N3129" s="17" t="s">
        <v>39</v>
      </c>
      <c r="O3129" s="35" t="s">
        <v>277</v>
      </c>
      <c r="P3129" s="36"/>
      <c r="Q3129" s="39" t="str">
        <f t="shared" si="4"/>
        <v>No</v>
      </c>
      <c r="R3129" s="40" t="str">
        <f t="shared" si="5"/>
        <v/>
      </c>
    </row>
    <row r="3130" ht="14.25" customHeight="1" spans="1:18">
      <c r="A3130" s="30"/>
      <c r="B3130" s="17"/>
      <c r="C3130" s="17"/>
      <c r="D3130" s="17"/>
      <c r="E3130" s="17"/>
      <c r="F3130" s="31"/>
      <c r="G3130" s="17"/>
      <c r="H3130" s="32"/>
      <c r="I3130" s="32"/>
      <c r="J3130" s="34"/>
      <c r="K3130" s="34"/>
      <c r="L3130" s="17"/>
      <c r="M3130" s="17"/>
      <c r="N3130" s="17" t="s">
        <v>39</v>
      </c>
      <c r="O3130" s="35" t="s">
        <v>277</v>
      </c>
      <c r="P3130" s="36"/>
      <c r="Q3130" s="39" t="str">
        <f t="shared" si="4"/>
        <v>No</v>
      </c>
      <c r="R3130" s="40" t="str">
        <f t="shared" si="5"/>
        <v/>
      </c>
    </row>
    <row r="3131" ht="14.25" customHeight="1" spans="1:18">
      <c r="A3131" s="30"/>
      <c r="B3131" s="17"/>
      <c r="C3131" s="17"/>
      <c r="D3131" s="17"/>
      <c r="E3131" s="17"/>
      <c r="F3131" s="31"/>
      <c r="G3131" s="17"/>
      <c r="H3131" s="32"/>
      <c r="I3131" s="32"/>
      <c r="J3131" s="34"/>
      <c r="K3131" s="34"/>
      <c r="L3131" s="17"/>
      <c r="M3131" s="17"/>
      <c r="N3131" s="17" t="s">
        <v>39</v>
      </c>
      <c r="O3131" s="35" t="s">
        <v>277</v>
      </c>
      <c r="P3131" s="36"/>
      <c r="Q3131" s="39" t="str">
        <f t="shared" si="4"/>
        <v>No</v>
      </c>
      <c r="R3131" s="40" t="str">
        <f t="shared" si="5"/>
        <v/>
      </c>
    </row>
    <row r="3132" ht="14.25" customHeight="1" spans="1:18">
      <c r="A3132" s="30"/>
      <c r="B3132" s="17"/>
      <c r="C3132" s="17"/>
      <c r="D3132" s="17"/>
      <c r="E3132" s="17"/>
      <c r="F3132" s="31"/>
      <c r="G3132" s="17"/>
      <c r="H3132" s="32"/>
      <c r="I3132" s="32"/>
      <c r="J3132" s="34"/>
      <c r="K3132" s="34"/>
      <c r="L3132" s="17"/>
      <c r="M3132" s="17"/>
      <c r="N3132" s="17" t="s">
        <v>39</v>
      </c>
      <c r="O3132" s="35" t="s">
        <v>277</v>
      </c>
      <c r="P3132" s="36"/>
      <c r="Q3132" s="39" t="str">
        <f t="shared" si="4"/>
        <v>No</v>
      </c>
      <c r="R3132" s="40" t="str">
        <f t="shared" si="5"/>
        <v/>
      </c>
    </row>
    <row r="3133" ht="14.25" customHeight="1" spans="1:18">
      <c r="A3133" s="30"/>
      <c r="B3133" s="17"/>
      <c r="C3133" s="17"/>
      <c r="D3133" s="17"/>
      <c r="E3133" s="17"/>
      <c r="F3133" s="31"/>
      <c r="G3133" s="17"/>
      <c r="H3133" s="32"/>
      <c r="I3133" s="32"/>
      <c r="J3133" s="34"/>
      <c r="K3133" s="34"/>
      <c r="L3133" s="17"/>
      <c r="M3133" s="17"/>
      <c r="N3133" s="17" t="s">
        <v>39</v>
      </c>
      <c r="O3133" s="35" t="s">
        <v>277</v>
      </c>
      <c r="P3133" s="36"/>
      <c r="Q3133" s="39" t="str">
        <f t="shared" si="4"/>
        <v>No</v>
      </c>
      <c r="R3133" s="40" t="str">
        <f t="shared" si="5"/>
        <v/>
      </c>
    </row>
    <row r="3134" ht="14.25" customHeight="1" spans="1:18">
      <c r="A3134" s="30"/>
      <c r="B3134" s="17"/>
      <c r="C3134" s="17"/>
      <c r="D3134" s="17"/>
      <c r="E3134" s="17"/>
      <c r="F3134" s="31"/>
      <c r="G3134" s="17"/>
      <c r="H3134" s="32"/>
      <c r="I3134" s="32"/>
      <c r="J3134" s="34"/>
      <c r="K3134" s="34"/>
      <c r="L3134" s="17"/>
      <c r="M3134" s="17"/>
      <c r="N3134" s="17" t="s">
        <v>39</v>
      </c>
      <c r="O3134" s="35" t="s">
        <v>277</v>
      </c>
      <c r="P3134" s="36"/>
      <c r="Q3134" s="39" t="str">
        <f t="shared" si="4"/>
        <v>No</v>
      </c>
      <c r="R3134" s="40" t="str">
        <f t="shared" si="5"/>
        <v/>
      </c>
    </row>
    <row r="3135" ht="14.25" customHeight="1" spans="1:18">
      <c r="A3135" s="30"/>
      <c r="B3135" s="17"/>
      <c r="C3135" s="17"/>
      <c r="D3135" s="17"/>
      <c r="E3135" s="17"/>
      <c r="F3135" s="31"/>
      <c r="G3135" s="17"/>
      <c r="H3135" s="32"/>
      <c r="I3135" s="32"/>
      <c r="J3135" s="34"/>
      <c r="K3135" s="34"/>
      <c r="L3135" s="17"/>
      <c r="M3135" s="17"/>
      <c r="N3135" s="17" t="s">
        <v>39</v>
      </c>
      <c r="O3135" s="35" t="s">
        <v>277</v>
      </c>
      <c r="P3135" s="36"/>
      <c r="Q3135" s="39" t="str">
        <f t="shared" si="4"/>
        <v>No</v>
      </c>
      <c r="R3135" s="40" t="str">
        <f t="shared" si="5"/>
        <v/>
      </c>
    </row>
    <row r="3136" ht="14.25" customHeight="1" spans="1:18">
      <c r="A3136" s="30"/>
      <c r="B3136" s="17"/>
      <c r="C3136" s="17"/>
      <c r="D3136" s="17"/>
      <c r="E3136" s="17"/>
      <c r="F3136" s="31"/>
      <c r="G3136" s="17"/>
      <c r="H3136" s="32"/>
      <c r="I3136" s="32"/>
      <c r="J3136" s="34"/>
      <c r="K3136" s="34"/>
      <c r="L3136" s="17"/>
      <c r="M3136" s="17"/>
      <c r="N3136" s="17" t="s">
        <v>39</v>
      </c>
      <c r="O3136" s="35" t="s">
        <v>277</v>
      </c>
      <c r="P3136" s="36"/>
      <c r="Q3136" s="39" t="str">
        <f t="shared" si="4"/>
        <v>No</v>
      </c>
      <c r="R3136" s="40" t="str">
        <f t="shared" si="5"/>
        <v/>
      </c>
    </row>
    <row r="3137" ht="14.25" customHeight="1" spans="1:18">
      <c r="A3137" s="30"/>
      <c r="B3137" s="17"/>
      <c r="C3137" s="17"/>
      <c r="D3137" s="17"/>
      <c r="E3137" s="17"/>
      <c r="F3137" s="31"/>
      <c r="G3137" s="17"/>
      <c r="H3137" s="32"/>
      <c r="I3137" s="32"/>
      <c r="J3137" s="34"/>
      <c r="K3137" s="34"/>
      <c r="L3137" s="17"/>
      <c r="M3137" s="17"/>
      <c r="N3137" s="17" t="s">
        <v>39</v>
      </c>
      <c r="O3137" s="35" t="s">
        <v>277</v>
      </c>
      <c r="P3137" s="36"/>
      <c r="Q3137" s="39" t="str">
        <f t="shared" si="4"/>
        <v>No</v>
      </c>
      <c r="R3137" s="40" t="str">
        <f t="shared" si="5"/>
        <v/>
      </c>
    </row>
    <row r="3138" ht="14.25" customHeight="1" spans="1:18">
      <c r="A3138" s="30"/>
      <c r="B3138" s="17"/>
      <c r="C3138" s="17"/>
      <c r="D3138" s="17"/>
      <c r="E3138" s="17"/>
      <c r="F3138" s="31"/>
      <c r="G3138" s="17"/>
      <c r="H3138" s="32"/>
      <c r="I3138" s="32"/>
      <c r="J3138" s="34"/>
      <c r="K3138" s="34"/>
      <c r="L3138" s="17"/>
      <c r="M3138" s="17"/>
      <c r="N3138" s="17" t="s">
        <v>39</v>
      </c>
      <c r="O3138" s="35" t="s">
        <v>277</v>
      </c>
      <c r="P3138" s="36"/>
      <c r="Q3138" s="39" t="str">
        <f t="shared" si="4"/>
        <v>No</v>
      </c>
      <c r="R3138" s="40" t="str">
        <f t="shared" si="5"/>
        <v/>
      </c>
    </row>
    <row r="3139" ht="14.25" customHeight="1" spans="1:18">
      <c r="A3139" s="30" t="s">
        <v>3054</v>
      </c>
      <c r="B3139" s="17">
        <v>134</v>
      </c>
      <c r="C3139" s="17" t="s">
        <v>35</v>
      </c>
      <c r="D3139" s="17" t="s">
        <v>36</v>
      </c>
      <c r="E3139" s="17" t="s">
        <v>284</v>
      </c>
      <c r="F3139" s="31" t="str">
        <f>VLOOKUP(G3139,'Policy Type'!$A:$B,2,FALSE)</f>
        <v>P&amp;C</v>
      </c>
      <c r="G3139" s="17" t="s">
        <v>44</v>
      </c>
      <c r="H3139" s="32">
        <v>45339</v>
      </c>
      <c r="I3139" s="32">
        <v>45704</v>
      </c>
      <c r="J3139" s="34">
        <v>59000</v>
      </c>
      <c r="K3139" s="34">
        <f t="shared" ref="K3139:K3140" si="861">J3139*0.18</f>
        <v>10620</v>
      </c>
      <c r="L3139" s="34">
        <f t="shared" ref="L3139:L3140" si="862">J3139+K3139</f>
        <v>69620</v>
      </c>
      <c r="M3139" s="17">
        <f t="shared" ref="M3139:M3140" si="863">L3139*0.2</f>
        <v>13924</v>
      </c>
      <c r="N3139" s="17" t="s">
        <v>39</v>
      </c>
      <c r="O3139" s="35" t="s">
        <v>49</v>
      </c>
      <c r="P3139" s="36" t="str">
        <f t="shared" ref="P3139:P3140" si="864">IF(COUNTIF(B:B,B3139)=1,"New Client","Old Client")</f>
        <v>Old Client</v>
      </c>
      <c r="Q3139" s="39" t="str">
        <f t="shared" si="4"/>
        <v>Yes</v>
      </c>
      <c r="R3139" s="40" t="str">
        <f t="shared" si="5"/>
        <v>Cross-Sold</v>
      </c>
    </row>
    <row r="3140" ht="14.25" customHeight="1" spans="1:18">
      <c r="A3140" s="30" t="s">
        <v>3055</v>
      </c>
      <c r="B3140" s="17">
        <v>69</v>
      </c>
      <c r="C3140" s="17" t="s">
        <v>57</v>
      </c>
      <c r="D3140" s="17" t="s">
        <v>36</v>
      </c>
      <c r="E3140" s="17" t="s">
        <v>284</v>
      </c>
      <c r="F3140" s="31" t="str">
        <f>VLOOKUP(G3140,'Policy Type'!$A:$B,2,FALSE)</f>
        <v>P&amp;C</v>
      </c>
      <c r="G3140" s="17" t="s">
        <v>44</v>
      </c>
      <c r="H3140" s="32">
        <v>45339</v>
      </c>
      <c r="I3140" s="32">
        <v>45704</v>
      </c>
      <c r="J3140" s="34">
        <v>47200</v>
      </c>
      <c r="K3140" s="34">
        <f t="shared" si="861"/>
        <v>8496</v>
      </c>
      <c r="L3140" s="34">
        <f t="shared" si="862"/>
        <v>55696</v>
      </c>
      <c r="M3140" s="17">
        <f t="shared" si="863"/>
        <v>11139.2</v>
      </c>
      <c r="N3140" s="17" t="s">
        <v>39</v>
      </c>
      <c r="O3140" s="35" t="s">
        <v>49</v>
      </c>
      <c r="P3140" s="36" t="str">
        <f t="shared" si="864"/>
        <v>Old Client</v>
      </c>
      <c r="Q3140" s="39" t="str">
        <f t="shared" si="4"/>
        <v>Yes</v>
      </c>
      <c r="R3140" s="40" t="str">
        <f t="shared" si="5"/>
        <v>Cross-Sold</v>
      </c>
    </row>
    <row r="3141" ht="14.25" customHeight="1" spans="1:18">
      <c r="A3141" s="30"/>
      <c r="B3141" s="17"/>
      <c r="C3141" s="17"/>
      <c r="D3141" s="17"/>
      <c r="E3141" s="17"/>
      <c r="F3141" s="31"/>
      <c r="G3141" s="17"/>
      <c r="H3141" s="32"/>
      <c r="I3141" s="32"/>
      <c r="J3141" s="34"/>
      <c r="K3141" s="34"/>
      <c r="L3141" s="17"/>
      <c r="M3141" s="17"/>
      <c r="N3141" s="17" t="s">
        <v>39</v>
      </c>
      <c r="O3141" s="35" t="s">
        <v>277</v>
      </c>
      <c r="P3141" s="36"/>
      <c r="Q3141" s="39" t="str">
        <f t="shared" si="4"/>
        <v>No</v>
      </c>
      <c r="R3141" s="40" t="str">
        <f t="shared" si="5"/>
        <v/>
      </c>
    </row>
    <row r="3142" ht="14.25" customHeight="1" spans="1:18">
      <c r="A3142" s="30"/>
      <c r="B3142" s="17"/>
      <c r="C3142" s="17"/>
      <c r="D3142" s="17"/>
      <c r="E3142" s="17"/>
      <c r="F3142" s="31"/>
      <c r="G3142" s="17"/>
      <c r="H3142" s="32"/>
      <c r="I3142" s="32"/>
      <c r="J3142" s="34"/>
      <c r="K3142" s="34"/>
      <c r="L3142" s="17"/>
      <c r="M3142" s="17"/>
      <c r="N3142" s="17" t="s">
        <v>39</v>
      </c>
      <c r="O3142" s="35" t="s">
        <v>277</v>
      </c>
      <c r="P3142" s="36"/>
      <c r="Q3142" s="39" t="str">
        <f t="shared" si="4"/>
        <v>No</v>
      </c>
      <c r="R3142" s="40" t="str">
        <f t="shared" si="5"/>
        <v/>
      </c>
    </row>
    <row r="3143" ht="14.25" customHeight="1" spans="1:18">
      <c r="A3143" s="30" t="s">
        <v>3056</v>
      </c>
      <c r="B3143" s="17">
        <v>860</v>
      </c>
      <c r="C3143" s="17" t="s">
        <v>57</v>
      </c>
      <c r="D3143" s="17" t="s">
        <v>36</v>
      </c>
      <c r="E3143" s="17" t="s">
        <v>284</v>
      </c>
      <c r="F3143" s="31" t="str">
        <f>VLOOKUP(G3143,'Policy Type'!$A:$B,2,FALSE)</f>
        <v>Others</v>
      </c>
      <c r="G3143" s="17" t="s">
        <v>212</v>
      </c>
      <c r="H3143" s="32">
        <v>45342</v>
      </c>
      <c r="I3143" s="32">
        <v>45707</v>
      </c>
      <c r="J3143" s="34">
        <v>2516900</v>
      </c>
      <c r="K3143" s="34">
        <f t="shared" ref="K3143:K3144" si="865">J3143*0.18</f>
        <v>453042</v>
      </c>
      <c r="L3143" s="34">
        <f t="shared" ref="L3143:L3144" si="866">J3143+K3143</f>
        <v>2969942</v>
      </c>
      <c r="M3143" s="17">
        <f t="shared" ref="M3143:M3144" si="867">L3143*0.15</f>
        <v>445491.3</v>
      </c>
      <c r="N3143" s="17" t="s">
        <v>39</v>
      </c>
      <c r="O3143" s="35" t="s">
        <v>49</v>
      </c>
      <c r="P3143" s="36" t="str">
        <f t="shared" ref="P3143:P3144" si="868">IF(COUNTIF(B:B,B3143)=1,"New Client","Old Client")</f>
        <v>Old Client</v>
      </c>
      <c r="Q3143" s="39" t="str">
        <f t="shared" si="4"/>
        <v>Yes</v>
      </c>
      <c r="R3143" s="40" t="str">
        <f t="shared" si="5"/>
        <v>Cross-Sold</v>
      </c>
    </row>
    <row r="3144" ht="14.25" customHeight="1" spans="1:18">
      <c r="A3144" s="30" t="s">
        <v>3057</v>
      </c>
      <c r="B3144" s="17">
        <v>234</v>
      </c>
      <c r="C3144" s="17" t="s">
        <v>57</v>
      </c>
      <c r="D3144" s="17" t="s">
        <v>36</v>
      </c>
      <c r="E3144" s="17" t="s">
        <v>284</v>
      </c>
      <c r="F3144" s="31" t="str">
        <f>VLOOKUP(G3144,'Policy Type'!$A:$B,2,FALSE)</f>
        <v>Others</v>
      </c>
      <c r="G3144" s="17" t="s">
        <v>212</v>
      </c>
      <c r="H3144" s="32">
        <v>45342</v>
      </c>
      <c r="I3144" s="32">
        <v>45707</v>
      </c>
      <c r="J3144" s="34">
        <v>3146200</v>
      </c>
      <c r="K3144" s="34">
        <f t="shared" si="865"/>
        <v>566316</v>
      </c>
      <c r="L3144" s="34">
        <f t="shared" si="866"/>
        <v>3712516</v>
      </c>
      <c r="M3144" s="17">
        <f t="shared" si="867"/>
        <v>556877.4</v>
      </c>
      <c r="N3144" s="17" t="s">
        <v>39</v>
      </c>
      <c r="O3144" s="35" t="s">
        <v>49</v>
      </c>
      <c r="P3144" s="36" t="str">
        <f t="shared" si="868"/>
        <v>Old Client</v>
      </c>
      <c r="Q3144" s="39" t="str">
        <f t="shared" si="4"/>
        <v>Yes</v>
      </c>
      <c r="R3144" s="40" t="str">
        <f t="shared" si="5"/>
        <v>Cross-Sold</v>
      </c>
    </row>
    <row r="3145" ht="14.25" customHeight="1" spans="1:18">
      <c r="A3145" s="30"/>
      <c r="B3145" s="17"/>
      <c r="C3145" s="17"/>
      <c r="D3145" s="17"/>
      <c r="E3145" s="17"/>
      <c r="F3145" s="31"/>
      <c r="G3145" s="17"/>
      <c r="H3145" s="32"/>
      <c r="I3145" s="32"/>
      <c r="J3145" s="34"/>
      <c r="K3145" s="34"/>
      <c r="L3145" s="17"/>
      <c r="M3145" s="17"/>
      <c r="N3145" s="17" t="s">
        <v>39</v>
      </c>
      <c r="O3145" s="35" t="s">
        <v>277</v>
      </c>
      <c r="P3145" s="36"/>
      <c r="Q3145" s="39" t="str">
        <f t="shared" si="4"/>
        <v>No</v>
      </c>
      <c r="R3145" s="40" t="str">
        <f t="shared" si="5"/>
        <v/>
      </c>
    </row>
    <row r="3146" ht="14.25" customHeight="1" spans="1:18">
      <c r="A3146" s="30"/>
      <c r="B3146" s="17"/>
      <c r="C3146" s="17"/>
      <c r="D3146" s="17"/>
      <c r="E3146" s="17"/>
      <c r="F3146" s="31"/>
      <c r="G3146" s="17"/>
      <c r="H3146" s="32"/>
      <c r="I3146" s="32"/>
      <c r="J3146" s="34"/>
      <c r="K3146" s="34"/>
      <c r="L3146" s="17"/>
      <c r="M3146" s="17"/>
      <c r="N3146" s="17" t="s">
        <v>39</v>
      </c>
      <c r="O3146" s="35" t="s">
        <v>277</v>
      </c>
      <c r="P3146" s="36"/>
      <c r="Q3146" s="39" t="str">
        <f t="shared" si="4"/>
        <v>No</v>
      </c>
      <c r="R3146" s="40" t="str">
        <f t="shared" si="5"/>
        <v/>
      </c>
    </row>
    <row r="3147" ht="14.25" customHeight="1" spans="1:18">
      <c r="A3147" s="30"/>
      <c r="B3147" s="17"/>
      <c r="C3147" s="17"/>
      <c r="D3147" s="17"/>
      <c r="E3147" s="17"/>
      <c r="F3147" s="31"/>
      <c r="G3147" s="17"/>
      <c r="H3147" s="32"/>
      <c r="I3147" s="32"/>
      <c r="J3147" s="34"/>
      <c r="K3147" s="34"/>
      <c r="L3147" s="17"/>
      <c r="M3147" s="17"/>
      <c r="N3147" s="17" t="s">
        <v>39</v>
      </c>
      <c r="O3147" s="35" t="s">
        <v>277</v>
      </c>
      <c r="P3147" s="36"/>
      <c r="Q3147" s="39" t="str">
        <f t="shared" si="4"/>
        <v>No</v>
      </c>
      <c r="R3147" s="40" t="str">
        <f t="shared" si="5"/>
        <v/>
      </c>
    </row>
    <row r="3148" ht="14.25" customHeight="1" spans="1:18">
      <c r="A3148" s="30" t="s">
        <v>3058</v>
      </c>
      <c r="B3148" s="17">
        <v>430</v>
      </c>
      <c r="C3148" s="17" t="s">
        <v>46</v>
      </c>
      <c r="D3148" s="17" t="s">
        <v>88</v>
      </c>
      <c r="E3148" s="17" t="s">
        <v>37</v>
      </c>
      <c r="F3148" s="31" t="str">
        <f>VLOOKUP(G3148,'Policy Type'!$A:$B,2,FALSE)</f>
        <v>Liability</v>
      </c>
      <c r="G3148" s="17" t="s">
        <v>38</v>
      </c>
      <c r="H3148" s="32">
        <v>45343</v>
      </c>
      <c r="I3148" s="32">
        <v>45371</v>
      </c>
      <c r="J3148" s="34">
        <v>40100</v>
      </c>
      <c r="K3148" s="34">
        <f t="shared" ref="K3148:K3158" si="869">J3148*0.18</f>
        <v>7218</v>
      </c>
      <c r="L3148" s="34">
        <f t="shared" ref="L3148:L3158" si="870">J3148+K3148</f>
        <v>47318</v>
      </c>
      <c r="M3148" s="17">
        <f>L3148*0.05</f>
        <v>2365.9</v>
      </c>
      <c r="N3148" s="17" t="s">
        <v>39</v>
      </c>
      <c r="O3148" s="35" t="s">
        <v>49</v>
      </c>
      <c r="P3148" s="36" t="str">
        <f t="shared" ref="P3148:P3158" si="871">IF(COUNTIF(B:B,B3148)=1,"New Client","Old Client")</f>
        <v>Old Client</v>
      </c>
      <c r="Q3148" s="39" t="str">
        <f t="shared" si="4"/>
        <v>Yes</v>
      </c>
      <c r="R3148" s="40" t="str">
        <f t="shared" si="5"/>
        <v/>
      </c>
    </row>
    <row r="3149" ht="14.25" customHeight="1" spans="1:18">
      <c r="A3149" s="30" t="s">
        <v>3059</v>
      </c>
      <c r="B3149" s="17">
        <v>1589</v>
      </c>
      <c r="C3149" s="17" t="s">
        <v>42</v>
      </c>
      <c r="D3149" s="17" t="s">
        <v>36</v>
      </c>
      <c r="E3149" s="17" t="s">
        <v>132</v>
      </c>
      <c r="F3149" s="31" t="str">
        <f>VLOOKUP(G3149,'Policy Type'!$A:$B,2,FALSE)</f>
        <v>P&amp;C</v>
      </c>
      <c r="G3149" s="17" t="s">
        <v>80</v>
      </c>
      <c r="H3149" s="32">
        <v>45342</v>
      </c>
      <c r="I3149" s="32">
        <v>45342</v>
      </c>
      <c r="J3149" s="34">
        <v>258600</v>
      </c>
      <c r="K3149" s="34">
        <f t="shared" si="869"/>
        <v>46548</v>
      </c>
      <c r="L3149" s="34">
        <f t="shared" si="870"/>
        <v>305148</v>
      </c>
      <c r="M3149" s="17">
        <f>L3149*0.2</f>
        <v>61029.6</v>
      </c>
      <c r="N3149" s="17" t="s">
        <v>39</v>
      </c>
      <c r="O3149" s="35" t="s">
        <v>49</v>
      </c>
      <c r="P3149" s="36" t="str">
        <f t="shared" si="871"/>
        <v>Old Client</v>
      </c>
      <c r="Q3149" s="39" t="str">
        <f t="shared" si="4"/>
        <v>Yes</v>
      </c>
      <c r="R3149" s="40" t="str">
        <f t="shared" si="5"/>
        <v>Cross-Sold</v>
      </c>
    </row>
    <row r="3150" ht="14.25" customHeight="1" spans="1:18">
      <c r="A3150" s="30" t="s">
        <v>3060</v>
      </c>
      <c r="B3150" s="17">
        <v>2060</v>
      </c>
      <c r="C3150" s="17" t="s">
        <v>46</v>
      </c>
      <c r="D3150" s="17" t="s">
        <v>47</v>
      </c>
      <c r="E3150" s="17" t="s">
        <v>132</v>
      </c>
      <c r="F3150" s="31" t="str">
        <f>VLOOKUP(G3150,'Policy Type'!$A:$B,2,FALSE)</f>
        <v>P&amp;C</v>
      </c>
      <c r="G3150" s="17" t="s">
        <v>80</v>
      </c>
      <c r="H3150" s="32">
        <v>45342</v>
      </c>
      <c r="I3150" s="32">
        <v>45342</v>
      </c>
      <c r="J3150" s="34">
        <v>264800</v>
      </c>
      <c r="K3150" s="34">
        <f t="shared" si="869"/>
        <v>47664</v>
      </c>
      <c r="L3150" s="34">
        <f t="shared" si="870"/>
        <v>312464</v>
      </c>
      <c r="M3150" s="17">
        <f>L3150*0.05</f>
        <v>15623.2</v>
      </c>
      <c r="N3150" s="17" t="s">
        <v>39</v>
      </c>
      <c r="O3150" s="35" t="s">
        <v>49</v>
      </c>
      <c r="P3150" s="36" t="str">
        <f t="shared" si="871"/>
        <v>New Client</v>
      </c>
      <c r="Q3150" s="39" t="str">
        <f t="shared" si="4"/>
        <v>No</v>
      </c>
      <c r="R3150" s="40" t="str">
        <f t="shared" si="5"/>
        <v/>
      </c>
    </row>
    <row r="3151" ht="14.25" customHeight="1" spans="1:18">
      <c r="A3151" s="30" t="s">
        <v>3061</v>
      </c>
      <c r="B3151" s="17">
        <v>2061</v>
      </c>
      <c r="C3151" s="17" t="s">
        <v>42</v>
      </c>
      <c r="D3151" s="17" t="s">
        <v>36</v>
      </c>
      <c r="E3151" s="17" t="s">
        <v>78</v>
      </c>
      <c r="F3151" s="31" t="str">
        <f>VLOOKUP(G3151,'Policy Type'!$A:$B,2,FALSE)</f>
        <v>Liability</v>
      </c>
      <c r="G3151" s="17" t="s">
        <v>94</v>
      </c>
      <c r="H3151" s="32">
        <v>45342</v>
      </c>
      <c r="I3151" s="32">
        <v>45707</v>
      </c>
      <c r="J3151" s="34">
        <v>94500</v>
      </c>
      <c r="K3151" s="34">
        <f t="shared" si="869"/>
        <v>17010</v>
      </c>
      <c r="L3151" s="34">
        <f t="shared" si="870"/>
        <v>111510</v>
      </c>
      <c r="M3151" s="17">
        <f t="shared" ref="M3151:M3153" si="872">L3151*0.2</f>
        <v>22302</v>
      </c>
      <c r="N3151" s="17" t="s">
        <v>39</v>
      </c>
      <c r="O3151" s="35" t="s">
        <v>49</v>
      </c>
      <c r="P3151" s="36" t="str">
        <f t="shared" si="871"/>
        <v>Old Client</v>
      </c>
      <c r="Q3151" s="39" t="str">
        <f t="shared" si="4"/>
        <v>Yes</v>
      </c>
      <c r="R3151" s="40" t="str">
        <f t="shared" si="5"/>
        <v/>
      </c>
    </row>
    <row r="3152" ht="14.25" customHeight="1" spans="1:18">
      <c r="A3152" s="30" t="s">
        <v>3062</v>
      </c>
      <c r="B3152" s="17">
        <v>2061</v>
      </c>
      <c r="C3152" s="17" t="s">
        <v>57</v>
      </c>
      <c r="D3152" s="17" t="s">
        <v>36</v>
      </c>
      <c r="E3152" s="17" t="s">
        <v>78</v>
      </c>
      <c r="F3152" s="31" t="str">
        <f>VLOOKUP(G3152,'Policy Type'!$A:$B,2,FALSE)</f>
        <v>Liability</v>
      </c>
      <c r="G3152" s="17" t="s">
        <v>94</v>
      </c>
      <c r="H3152" s="32">
        <v>45342</v>
      </c>
      <c r="I3152" s="32">
        <v>45707</v>
      </c>
      <c r="J3152" s="34">
        <v>177100</v>
      </c>
      <c r="K3152" s="34">
        <f t="shared" si="869"/>
        <v>31878</v>
      </c>
      <c r="L3152" s="34">
        <f t="shared" si="870"/>
        <v>208978</v>
      </c>
      <c r="M3152" s="17">
        <f t="shared" si="872"/>
        <v>41795.6</v>
      </c>
      <c r="N3152" s="17" t="s">
        <v>39</v>
      </c>
      <c r="O3152" s="35" t="s">
        <v>49</v>
      </c>
      <c r="P3152" s="36" t="str">
        <f t="shared" si="871"/>
        <v>Old Client</v>
      </c>
      <c r="Q3152" s="39" t="str">
        <f t="shared" si="4"/>
        <v>Yes</v>
      </c>
      <c r="R3152" s="40" t="str">
        <f t="shared" si="5"/>
        <v/>
      </c>
    </row>
    <row r="3153" ht="14.25" customHeight="1" spans="1:18">
      <c r="A3153" s="30" t="s">
        <v>3063</v>
      </c>
      <c r="B3153" s="17">
        <v>2062</v>
      </c>
      <c r="C3153" s="17" t="s">
        <v>42</v>
      </c>
      <c r="D3153" s="17" t="s">
        <v>36</v>
      </c>
      <c r="E3153" s="17" t="s">
        <v>60</v>
      </c>
      <c r="F3153" s="31" t="str">
        <f>VLOOKUP(G3153,'Policy Type'!$A:$B,2,FALSE)</f>
        <v>P&amp;C</v>
      </c>
      <c r="G3153" s="17" t="s">
        <v>72</v>
      </c>
      <c r="H3153" s="32">
        <v>45355</v>
      </c>
      <c r="I3153" s="32">
        <v>45720</v>
      </c>
      <c r="J3153" s="34">
        <v>94900</v>
      </c>
      <c r="K3153" s="34">
        <f t="shared" si="869"/>
        <v>17082</v>
      </c>
      <c r="L3153" s="34">
        <f t="shared" si="870"/>
        <v>111982</v>
      </c>
      <c r="M3153" s="17">
        <f t="shared" si="872"/>
        <v>22396.4</v>
      </c>
      <c r="N3153" s="17" t="s">
        <v>52</v>
      </c>
      <c r="O3153" s="35" t="s">
        <v>40</v>
      </c>
      <c r="P3153" s="36" t="str">
        <f t="shared" si="871"/>
        <v>New Client</v>
      </c>
      <c r="Q3153" s="39" t="str">
        <f t="shared" si="4"/>
        <v>No</v>
      </c>
      <c r="R3153" s="40" t="str">
        <f t="shared" si="5"/>
        <v/>
      </c>
    </row>
    <row r="3154" ht="14.25" customHeight="1" spans="1:18">
      <c r="A3154" s="30" t="s">
        <v>3064</v>
      </c>
      <c r="B3154" s="17">
        <v>2063</v>
      </c>
      <c r="C3154" s="17" t="s">
        <v>46</v>
      </c>
      <c r="D3154" s="17" t="s">
        <v>76</v>
      </c>
      <c r="E3154" s="17" t="s">
        <v>103</v>
      </c>
      <c r="F3154" s="31" t="str">
        <f>VLOOKUP(G3154,'Policy Type'!$A:$B,2,FALSE)</f>
        <v>Others</v>
      </c>
      <c r="G3154" s="17" t="s">
        <v>212</v>
      </c>
      <c r="H3154" s="32">
        <v>45343</v>
      </c>
      <c r="I3154" s="32">
        <v>45708</v>
      </c>
      <c r="J3154" s="34">
        <v>177000</v>
      </c>
      <c r="K3154" s="34">
        <f t="shared" si="869"/>
        <v>31860</v>
      </c>
      <c r="L3154" s="34">
        <f t="shared" si="870"/>
        <v>208860</v>
      </c>
      <c r="M3154" s="17">
        <f>L3154*0.05</f>
        <v>10443</v>
      </c>
      <c r="N3154" s="17" t="s">
        <v>39</v>
      </c>
      <c r="O3154" s="35" t="s">
        <v>49</v>
      </c>
      <c r="P3154" s="36" t="str">
        <f t="shared" si="871"/>
        <v>New Client</v>
      </c>
      <c r="Q3154" s="39" t="str">
        <f t="shared" si="4"/>
        <v>No</v>
      </c>
      <c r="R3154" s="40" t="str">
        <f t="shared" si="5"/>
        <v/>
      </c>
    </row>
    <row r="3155" ht="14.25" customHeight="1" spans="1:18">
      <c r="A3155" s="30" t="s">
        <v>3065</v>
      </c>
      <c r="B3155" s="17">
        <v>2064</v>
      </c>
      <c r="C3155" s="17" t="s">
        <v>42</v>
      </c>
      <c r="D3155" s="17" t="s">
        <v>36</v>
      </c>
      <c r="E3155" s="17" t="s">
        <v>37</v>
      </c>
      <c r="F3155" s="31" t="str">
        <f>VLOOKUP(G3155,'Policy Type'!$A:$B,2,FALSE)</f>
        <v>P&amp;C</v>
      </c>
      <c r="G3155" s="17" t="s">
        <v>80</v>
      </c>
      <c r="H3155" s="32">
        <v>45343</v>
      </c>
      <c r="I3155" s="32">
        <v>45343</v>
      </c>
      <c r="J3155" s="34">
        <v>73100</v>
      </c>
      <c r="K3155" s="34">
        <f t="shared" si="869"/>
        <v>13158</v>
      </c>
      <c r="L3155" s="34">
        <f t="shared" si="870"/>
        <v>86258</v>
      </c>
      <c r="M3155" s="17">
        <f>L3155*0.2</f>
        <v>17251.6</v>
      </c>
      <c r="N3155" s="17" t="s">
        <v>39</v>
      </c>
      <c r="O3155" s="35" t="s">
        <v>49</v>
      </c>
      <c r="P3155" s="36" t="str">
        <f t="shared" si="871"/>
        <v>Old Client</v>
      </c>
      <c r="Q3155" s="39" t="str">
        <f t="shared" si="4"/>
        <v>Yes</v>
      </c>
      <c r="R3155" s="40" t="str">
        <f t="shared" si="5"/>
        <v>Cross-Sold</v>
      </c>
    </row>
    <row r="3156" ht="14.25" customHeight="1" spans="1:18">
      <c r="A3156" s="30" t="s">
        <v>3066</v>
      </c>
      <c r="B3156" s="17">
        <v>2065</v>
      </c>
      <c r="C3156" s="17" t="s">
        <v>46</v>
      </c>
      <c r="D3156" s="17" t="s">
        <v>88</v>
      </c>
      <c r="E3156" s="17" t="s">
        <v>37</v>
      </c>
      <c r="F3156" s="31" t="str">
        <f>VLOOKUP(G3156,'Policy Type'!$A:$B,2,FALSE)</f>
        <v>P&amp;C</v>
      </c>
      <c r="G3156" s="17" t="s">
        <v>80</v>
      </c>
      <c r="H3156" s="32">
        <v>45343</v>
      </c>
      <c r="I3156" s="32">
        <v>45343</v>
      </c>
      <c r="J3156" s="34">
        <v>130700</v>
      </c>
      <c r="K3156" s="34">
        <f t="shared" si="869"/>
        <v>23526</v>
      </c>
      <c r="L3156" s="34">
        <f t="shared" si="870"/>
        <v>154226</v>
      </c>
      <c r="M3156" s="17">
        <f t="shared" ref="M3156:M3158" si="873">L3156*0.05</f>
        <v>7711.3</v>
      </c>
      <c r="N3156" s="17" t="s">
        <v>39</v>
      </c>
      <c r="O3156" s="35" t="s">
        <v>49</v>
      </c>
      <c r="P3156" s="36" t="str">
        <f t="shared" si="871"/>
        <v>New Client</v>
      </c>
      <c r="Q3156" s="39" t="str">
        <f t="shared" si="4"/>
        <v>No</v>
      </c>
      <c r="R3156" s="40" t="str">
        <f t="shared" si="5"/>
        <v/>
      </c>
    </row>
    <row r="3157" ht="14.25" customHeight="1" spans="1:18">
      <c r="A3157" s="30" t="s">
        <v>3067</v>
      </c>
      <c r="B3157" s="17">
        <v>83</v>
      </c>
      <c r="C3157" s="17" t="s">
        <v>46</v>
      </c>
      <c r="D3157" s="17" t="s">
        <v>47</v>
      </c>
      <c r="E3157" s="17" t="s">
        <v>132</v>
      </c>
      <c r="F3157" s="31" t="str">
        <f>VLOOKUP(G3157,'Policy Type'!$A:$B,2,FALSE)</f>
        <v>P&amp;C</v>
      </c>
      <c r="G3157" s="17" t="s">
        <v>68</v>
      </c>
      <c r="H3157" s="32">
        <v>45347</v>
      </c>
      <c r="I3157" s="32">
        <v>45712</v>
      </c>
      <c r="J3157" s="34">
        <v>1067310</v>
      </c>
      <c r="K3157" s="34">
        <f t="shared" si="869"/>
        <v>192115.8</v>
      </c>
      <c r="L3157" s="34">
        <f t="shared" si="870"/>
        <v>1259425.8</v>
      </c>
      <c r="M3157" s="17">
        <f t="shared" si="873"/>
        <v>62971.29</v>
      </c>
      <c r="N3157" s="17" t="s">
        <v>39</v>
      </c>
      <c r="O3157" s="35" t="s">
        <v>53</v>
      </c>
      <c r="P3157" s="36" t="str">
        <f t="shared" si="871"/>
        <v>Old Client</v>
      </c>
      <c r="Q3157" s="39" t="str">
        <f t="shared" si="4"/>
        <v>Yes</v>
      </c>
      <c r="R3157" s="40" t="str">
        <f t="shared" si="5"/>
        <v>Cross-Sold</v>
      </c>
    </row>
    <row r="3158" ht="14.25" customHeight="1" spans="1:18">
      <c r="A3158" s="30" t="s">
        <v>3068</v>
      </c>
      <c r="B3158" s="17">
        <v>15</v>
      </c>
      <c r="C3158" s="17" t="s">
        <v>46</v>
      </c>
      <c r="D3158" s="17" t="s">
        <v>47</v>
      </c>
      <c r="E3158" s="17" t="s">
        <v>37</v>
      </c>
      <c r="F3158" s="31" t="str">
        <f>VLOOKUP(G3158,'Policy Type'!$A:$B,2,FALSE)</f>
        <v>Liability</v>
      </c>
      <c r="G3158" s="17" t="s">
        <v>38</v>
      </c>
      <c r="H3158" s="32">
        <v>45342</v>
      </c>
      <c r="I3158" s="32">
        <v>45431</v>
      </c>
      <c r="J3158" s="34">
        <v>126100</v>
      </c>
      <c r="K3158" s="34">
        <f t="shared" si="869"/>
        <v>22698</v>
      </c>
      <c r="L3158" s="34">
        <f t="shared" si="870"/>
        <v>148798</v>
      </c>
      <c r="M3158" s="17">
        <f t="shared" si="873"/>
        <v>7439.9</v>
      </c>
      <c r="N3158" s="17" t="s">
        <v>39</v>
      </c>
      <c r="O3158" s="35" t="s">
        <v>49</v>
      </c>
      <c r="P3158" s="36" t="str">
        <f t="shared" si="871"/>
        <v>Old Client</v>
      </c>
      <c r="Q3158" s="39" t="str">
        <f t="shared" si="4"/>
        <v>Yes</v>
      </c>
      <c r="R3158" s="40" t="str">
        <f t="shared" si="5"/>
        <v/>
      </c>
    </row>
    <row r="3159" ht="14.25" customHeight="1" spans="1:18">
      <c r="A3159" s="30"/>
      <c r="B3159" s="17"/>
      <c r="C3159" s="17"/>
      <c r="D3159" s="17"/>
      <c r="E3159" s="17"/>
      <c r="F3159" s="31"/>
      <c r="G3159" s="17"/>
      <c r="H3159" s="32"/>
      <c r="I3159" s="32"/>
      <c r="J3159" s="34"/>
      <c r="K3159" s="34"/>
      <c r="L3159" s="17"/>
      <c r="M3159" s="17"/>
      <c r="N3159" s="17" t="s">
        <v>39</v>
      </c>
      <c r="O3159" s="35" t="s">
        <v>277</v>
      </c>
      <c r="P3159" s="36"/>
      <c r="Q3159" s="39" t="str">
        <f t="shared" si="4"/>
        <v>No</v>
      </c>
      <c r="R3159" s="40" t="str">
        <f t="shared" si="5"/>
        <v/>
      </c>
    </row>
    <row r="3160" ht="14.25" customHeight="1" spans="1:18">
      <c r="A3160" s="30"/>
      <c r="B3160" s="17"/>
      <c r="C3160" s="17"/>
      <c r="D3160" s="17"/>
      <c r="E3160" s="17"/>
      <c r="F3160" s="31"/>
      <c r="G3160" s="17"/>
      <c r="H3160" s="32"/>
      <c r="I3160" s="32"/>
      <c r="J3160" s="34"/>
      <c r="K3160" s="34"/>
      <c r="L3160" s="17"/>
      <c r="M3160" s="17"/>
      <c r="N3160" s="17" t="s">
        <v>39</v>
      </c>
      <c r="O3160" s="35" t="s">
        <v>277</v>
      </c>
      <c r="P3160" s="36"/>
      <c r="Q3160" s="39" t="str">
        <f t="shared" si="4"/>
        <v>No</v>
      </c>
      <c r="R3160" s="40" t="str">
        <f t="shared" si="5"/>
        <v/>
      </c>
    </row>
    <row r="3161" ht="14.25" customHeight="1" spans="1:18">
      <c r="A3161" s="30" t="s">
        <v>3069</v>
      </c>
      <c r="B3161" s="17">
        <v>66</v>
      </c>
      <c r="C3161" s="17" t="s">
        <v>42</v>
      </c>
      <c r="D3161" s="17" t="s">
        <v>36</v>
      </c>
      <c r="E3161" s="17" t="s">
        <v>978</v>
      </c>
      <c r="F3161" s="31" t="str">
        <f>VLOOKUP(G3161,'Policy Type'!$A:$B,2,FALSE)</f>
        <v>Others</v>
      </c>
      <c r="G3161" s="17" t="s">
        <v>193</v>
      </c>
      <c r="H3161" s="32">
        <v>45336</v>
      </c>
      <c r="I3161" s="32">
        <v>45701</v>
      </c>
      <c r="J3161" s="34">
        <v>1888600</v>
      </c>
      <c r="K3161" s="34">
        <f t="shared" ref="K3161:K3163" si="874">J3161*0.18</f>
        <v>339948</v>
      </c>
      <c r="L3161" s="34">
        <f t="shared" ref="L3161:L3163" si="875">J3161+K3161</f>
        <v>2228548</v>
      </c>
      <c r="M3161" s="17">
        <f>L3161*0.15</f>
        <v>334282.2</v>
      </c>
      <c r="N3161" s="17" t="s">
        <v>39</v>
      </c>
      <c r="O3161" s="35" t="s">
        <v>40</v>
      </c>
      <c r="P3161" s="36" t="str">
        <f t="shared" ref="P3161:P3163" si="876">IF(COUNTIF(B:B,B3161)=1,"New Client","Old Client")</f>
        <v>Old Client</v>
      </c>
      <c r="Q3161" s="39" t="str">
        <f t="shared" si="4"/>
        <v>Yes</v>
      </c>
      <c r="R3161" s="40" t="str">
        <f t="shared" si="5"/>
        <v>Cross-Sold</v>
      </c>
    </row>
    <row r="3162" ht="14.25" customHeight="1" spans="1:18">
      <c r="A3162" s="30" t="s">
        <v>3070</v>
      </c>
      <c r="B3162" s="17">
        <v>1589</v>
      </c>
      <c r="C3162" s="17" t="s">
        <v>42</v>
      </c>
      <c r="D3162" s="17" t="s">
        <v>36</v>
      </c>
      <c r="E3162" s="17" t="s">
        <v>221</v>
      </c>
      <c r="F3162" s="31" t="str">
        <f>VLOOKUP(G3162,'Policy Type'!$A:$B,2,FALSE)</f>
        <v>Liability</v>
      </c>
      <c r="G3162" s="17" t="s">
        <v>121</v>
      </c>
      <c r="H3162" s="32">
        <v>45331</v>
      </c>
      <c r="I3162" s="32">
        <v>45696</v>
      </c>
      <c r="J3162" s="34">
        <v>18880000</v>
      </c>
      <c r="K3162" s="34">
        <f t="shared" si="874"/>
        <v>3398400</v>
      </c>
      <c r="L3162" s="34">
        <f t="shared" si="875"/>
        <v>22278400</v>
      </c>
      <c r="M3162" s="17">
        <f>L3162*0.2</f>
        <v>4455680</v>
      </c>
      <c r="N3162" s="17" t="s">
        <v>39</v>
      </c>
      <c r="O3162" s="35" t="s">
        <v>40</v>
      </c>
      <c r="P3162" s="36" t="str">
        <f t="shared" si="876"/>
        <v>Old Client</v>
      </c>
      <c r="Q3162" s="39" t="str">
        <f t="shared" si="4"/>
        <v>Yes</v>
      </c>
      <c r="R3162" s="40" t="str">
        <f t="shared" si="5"/>
        <v/>
      </c>
    </row>
    <row r="3163" ht="14.25" customHeight="1" spans="1:18">
      <c r="A3163" s="30" t="s">
        <v>3071</v>
      </c>
      <c r="B3163" s="17">
        <v>1071</v>
      </c>
      <c r="C3163" s="17" t="s">
        <v>42</v>
      </c>
      <c r="D3163" s="17" t="s">
        <v>36</v>
      </c>
      <c r="E3163" s="17" t="s">
        <v>978</v>
      </c>
      <c r="F3163" s="31" t="str">
        <f>VLOOKUP(G3163,'Policy Type'!$A:$B,2,FALSE)</f>
        <v>Others</v>
      </c>
      <c r="G3163" s="17" t="s">
        <v>212</v>
      </c>
      <c r="H3163" s="32">
        <v>45334</v>
      </c>
      <c r="I3163" s="32">
        <v>45699</v>
      </c>
      <c r="J3163" s="34">
        <v>1099100</v>
      </c>
      <c r="K3163" s="34">
        <f t="shared" si="874"/>
        <v>197838</v>
      </c>
      <c r="L3163" s="34">
        <f t="shared" si="875"/>
        <v>1296938</v>
      </c>
      <c r="M3163" s="17">
        <f>L3163*0.15</f>
        <v>194540.7</v>
      </c>
      <c r="N3163" s="17" t="s">
        <v>39</v>
      </c>
      <c r="O3163" s="35" t="s">
        <v>40</v>
      </c>
      <c r="P3163" s="36" t="str">
        <f t="shared" si="876"/>
        <v>Old Client</v>
      </c>
      <c r="Q3163" s="39" t="str">
        <f t="shared" si="4"/>
        <v>Yes</v>
      </c>
      <c r="R3163" s="40" t="str">
        <f t="shared" si="5"/>
        <v>Cross-Sold</v>
      </c>
    </row>
    <row r="3164" ht="14.25" customHeight="1" spans="1:18">
      <c r="A3164" s="30"/>
      <c r="B3164" s="17"/>
      <c r="C3164" s="17"/>
      <c r="D3164" s="17"/>
      <c r="E3164" s="17"/>
      <c r="F3164" s="31"/>
      <c r="G3164" s="17"/>
      <c r="H3164" s="32"/>
      <c r="I3164" s="32"/>
      <c r="J3164" s="34"/>
      <c r="K3164" s="34"/>
      <c r="L3164" s="17"/>
      <c r="M3164" s="17"/>
      <c r="N3164" s="17" t="s">
        <v>39</v>
      </c>
      <c r="O3164" s="35" t="s">
        <v>277</v>
      </c>
      <c r="P3164" s="36"/>
      <c r="Q3164" s="39" t="str">
        <f t="shared" si="4"/>
        <v>No</v>
      </c>
      <c r="R3164" s="40" t="str">
        <f t="shared" si="5"/>
        <v/>
      </c>
    </row>
    <row r="3165" ht="14.25" customHeight="1" spans="1:18">
      <c r="A3165" s="30"/>
      <c r="B3165" s="17"/>
      <c r="C3165" s="17"/>
      <c r="D3165" s="17"/>
      <c r="E3165" s="17"/>
      <c r="F3165" s="31"/>
      <c r="G3165" s="17"/>
      <c r="H3165" s="32"/>
      <c r="I3165" s="32"/>
      <c r="J3165" s="34"/>
      <c r="K3165" s="34"/>
      <c r="L3165" s="17"/>
      <c r="M3165" s="17"/>
      <c r="N3165" s="17" t="s">
        <v>39</v>
      </c>
      <c r="O3165" s="35" t="s">
        <v>277</v>
      </c>
      <c r="P3165" s="36"/>
      <c r="Q3165" s="39" t="str">
        <f t="shared" si="4"/>
        <v>No</v>
      </c>
      <c r="R3165" s="40" t="str">
        <f t="shared" si="5"/>
        <v/>
      </c>
    </row>
    <row r="3166" ht="14.25" customHeight="1" spans="1:18">
      <c r="A3166" s="30"/>
      <c r="B3166" s="17"/>
      <c r="C3166" s="17"/>
      <c r="D3166" s="17"/>
      <c r="E3166" s="17"/>
      <c r="F3166" s="31"/>
      <c r="G3166" s="17"/>
      <c r="H3166" s="32"/>
      <c r="I3166" s="32"/>
      <c r="J3166" s="34"/>
      <c r="K3166" s="34"/>
      <c r="L3166" s="17"/>
      <c r="M3166" s="17"/>
      <c r="N3166" s="17" t="s">
        <v>39</v>
      </c>
      <c r="O3166" s="35" t="s">
        <v>277</v>
      </c>
      <c r="P3166" s="36"/>
      <c r="Q3166" s="39" t="str">
        <f t="shared" si="4"/>
        <v>No</v>
      </c>
      <c r="R3166" s="40" t="str">
        <f t="shared" si="5"/>
        <v/>
      </c>
    </row>
    <row r="3167" ht="14.25" customHeight="1" spans="1:18">
      <c r="A3167" s="30"/>
      <c r="B3167" s="17"/>
      <c r="C3167" s="17"/>
      <c r="D3167" s="17"/>
      <c r="E3167" s="17"/>
      <c r="F3167" s="31"/>
      <c r="G3167" s="17"/>
      <c r="H3167" s="32"/>
      <c r="I3167" s="32"/>
      <c r="J3167" s="34"/>
      <c r="K3167" s="34"/>
      <c r="L3167" s="17"/>
      <c r="M3167" s="17"/>
      <c r="N3167" s="17" t="s">
        <v>39</v>
      </c>
      <c r="O3167" s="35" t="s">
        <v>277</v>
      </c>
      <c r="P3167" s="36"/>
      <c r="Q3167" s="39" t="str">
        <f t="shared" si="4"/>
        <v>No</v>
      </c>
      <c r="R3167" s="40" t="str">
        <f t="shared" si="5"/>
        <v/>
      </c>
    </row>
    <row r="3168" ht="14.25" customHeight="1" spans="1:18">
      <c r="A3168" s="30"/>
      <c r="B3168" s="17"/>
      <c r="C3168" s="17"/>
      <c r="D3168" s="17"/>
      <c r="E3168" s="17"/>
      <c r="F3168" s="31"/>
      <c r="G3168" s="17"/>
      <c r="H3168" s="32"/>
      <c r="I3168" s="32"/>
      <c r="J3168" s="34"/>
      <c r="K3168" s="34"/>
      <c r="L3168" s="17"/>
      <c r="M3168" s="17"/>
      <c r="N3168" s="17" t="s">
        <v>39</v>
      </c>
      <c r="O3168" s="35" t="s">
        <v>277</v>
      </c>
      <c r="P3168" s="36"/>
      <c r="Q3168" s="39" t="str">
        <f t="shared" si="4"/>
        <v>No</v>
      </c>
      <c r="R3168" s="40" t="str">
        <f t="shared" si="5"/>
        <v/>
      </c>
    </row>
    <row r="3169" ht="14.25" customHeight="1" spans="1:18">
      <c r="A3169" s="30"/>
      <c r="B3169" s="17"/>
      <c r="C3169" s="17"/>
      <c r="D3169" s="17"/>
      <c r="E3169" s="17"/>
      <c r="F3169" s="31"/>
      <c r="G3169" s="17"/>
      <c r="H3169" s="32"/>
      <c r="I3169" s="32"/>
      <c r="J3169" s="34"/>
      <c r="K3169" s="34"/>
      <c r="L3169" s="17"/>
      <c r="M3169" s="17"/>
      <c r="N3169" s="17" t="s">
        <v>39</v>
      </c>
      <c r="O3169" s="35" t="s">
        <v>277</v>
      </c>
      <c r="P3169" s="36"/>
      <c r="Q3169" s="39" t="str">
        <f t="shared" si="4"/>
        <v>No</v>
      </c>
      <c r="R3169" s="40" t="str">
        <f t="shared" si="5"/>
        <v/>
      </c>
    </row>
    <row r="3170" ht="14.25" customHeight="1" spans="1:18">
      <c r="A3170" s="30"/>
      <c r="B3170" s="17"/>
      <c r="C3170" s="17"/>
      <c r="D3170" s="17"/>
      <c r="E3170" s="17"/>
      <c r="F3170" s="31"/>
      <c r="G3170" s="17"/>
      <c r="H3170" s="32"/>
      <c r="I3170" s="32"/>
      <c r="J3170" s="34"/>
      <c r="K3170" s="34"/>
      <c r="L3170" s="17"/>
      <c r="M3170" s="17"/>
      <c r="N3170" s="17" t="s">
        <v>39</v>
      </c>
      <c r="O3170" s="35" t="s">
        <v>277</v>
      </c>
      <c r="P3170" s="36"/>
      <c r="Q3170" s="39" t="str">
        <f t="shared" si="4"/>
        <v>No</v>
      </c>
      <c r="R3170" s="40" t="str">
        <f t="shared" si="5"/>
        <v/>
      </c>
    </row>
    <row r="3171" ht="14.25" customHeight="1" spans="1:18">
      <c r="A3171" s="30"/>
      <c r="B3171" s="17"/>
      <c r="C3171" s="17"/>
      <c r="D3171" s="17"/>
      <c r="E3171" s="17"/>
      <c r="F3171" s="31"/>
      <c r="G3171" s="17"/>
      <c r="H3171" s="32"/>
      <c r="I3171" s="32"/>
      <c r="J3171" s="34"/>
      <c r="K3171" s="34"/>
      <c r="L3171" s="17"/>
      <c r="M3171" s="17"/>
      <c r="N3171" s="17" t="s">
        <v>39</v>
      </c>
      <c r="O3171" s="35" t="s">
        <v>277</v>
      </c>
      <c r="P3171" s="36"/>
      <c r="Q3171" s="39" t="str">
        <f t="shared" si="4"/>
        <v>No</v>
      </c>
      <c r="R3171" s="40" t="str">
        <f t="shared" si="5"/>
        <v/>
      </c>
    </row>
    <row r="3172" ht="14.25" customHeight="1" spans="1:18">
      <c r="A3172" s="30" t="s">
        <v>3072</v>
      </c>
      <c r="B3172" s="17">
        <v>212</v>
      </c>
      <c r="C3172" s="17" t="s">
        <v>57</v>
      </c>
      <c r="D3172" s="17" t="s">
        <v>36</v>
      </c>
      <c r="E3172" s="17" t="s">
        <v>37</v>
      </c>
      <c r="F3172" s="31" t="str">
        <f>VLOOKUP(G3172,'Policy Type'!$A:$B,2,FALSE)</f>
        <v>P&amp;C</v>
      </c>
      <c r="G3172" s="17" t="s">
        <v>80</v>
      </c>
      <c r="H3172" s="32">
        <v>45343</v>
      </c>
      <c r="I3172" s="32">
        <v>45343</v>
      </c>
      <c r="J3172" s="34">
        <v>115800</v>
      </c>
      <c r="K3172" s="34">
        <f t="shared" ref="K3172:K3366" si="877">J3172*0.18</f>
        <v>20844</v>
      </c>
      <c r="L3172" s="34">
        <f t="shared" ref="L3172:L3366" si="878">J3172+K3172</f>
        <v>136644</v>
      </c>
      <c r="M3172" s="17">
        <f t="shared" ref="M3172:M3175" si="879">L3172*0.2</f>
        <v>27328.8</v>
      </c>
      <c r="N3172" s="17" t="s">
        <v>39</v>
      </c>
      <c r="O3172" s="35" t="s">
        <v>49</v>
      </c>
      <c r="P3172" s="36" t="str">
        <f t="shared" ref="P3172:P3273" si="880">IF(COUNTIF(B:B,B3172)=1,"New Client","Old Client")</f>
        <v>Old Client</v>
      </c>
      <c r="Q3172" s="39" t="str">
        <f t="shared" si="4"/>
        <v>Yes</v>
      </c>
      <c r="R3172" s="40" t="str">
        <f t="shared" si="5"/>
        <v>Cross-Sold</v>
      </c>
    </row>
    <row r="3173" ht="14.25" customHeight="1" spans="1:18">
      <c r="A3173" s="30" t="s">
        <v>3073</v>
      </c>
      <c r="B3173" s="17">
        <v>696</v>
      </c>
      <c r="C3173" s="17" t="s">
        <v>35</v>
      </c>
      <c r="D3173" s="17" t="s">
        <v>36</v>
      </c>
      <c r="E3173" s="17" t="s">
        <v>37</v>
      </c>
      <c r="F3173" s="31" t="str">
        <f>VLOOKUP(G3173,'Policy Type'!$A:$B,2,FALSE)</f>
        <v>Liability</v>
      </c>
      <c r="G3173" s="17" t="s">
        <v>38</v>
      </c>
      <c r="H3173" s="32">
        <v>45343</v>
      </c>
      <c r="I3173" s="32">
        <v>45708</v>
      </c>
      <c r="J3173" s="34">
        <v>1621800</v>
      </c>
      <c r="K3173" s="34">
        <f t="shared" si="877"/>
        <v>291924</v>
      </c>
      <c r="L3173" s="34">
        <f t="shared" si="878"/>
        <v>1913724</v>
      </c>
      <c r="M3173" s="17">
        <f t="shared" si="879"/>
        <v>382744.8</v>
      </c>
      <c r="N3173" s="17" t="s">
        <v>39</v>
      </c>
      <c r="O3173" s="35" t="s">
        <v>49</v>
      </c>
      <c r="P3173" s="36" t="str">
        <f t="shared" si="880"/>
        <v>Old Client</v>
      </c>
      <c r="Q3173" s="39" t="str">
        <f t="shared" si="4"/>
        <v>Yes</v>
      </c>
      <c r="R3173" s="40" t="str">
        <f t="shared" si="5"/>
        <v/>
      </c>
    </row>
    <row r="3174" ht="14.25" customHeight="1" spans="1:18">
      <c r="A3174" s="30" t="s">
        <v>3074</v>
      </c>
      <c r="B3174" s="17">
        <v>15</v>
      </c>
      <c r="C3174" s="17" t="s">
        <v>35</v>
      </c>
      <c r="D3174" s="17" t="s">
        <v>36</v>
      </c>
      <c r="E3174" s="17" t="s">
        <v>78</v>
      </c>
      <c r="F3174" s="31" t="str">
        <f>VLOOKUP(G3174,'Policy Type'!$A:$B,2,FALSE)</f>
        <v>Liability</v>
      </c>
      <c r="G3174" s="17" t="s">
        <v>94</v>
      </c>
      <c r="H3174" s="32">
        <v>45343</v>
      </c>
      <c r="I3174" s="32">
        <v>45708</v>
      </c>
      <c r="J3174" s="34">
        <v>247300</v>
      </c>
      <c r="K3174" s="34">
        <f t="shared" si="877"/>
        <v>44514</v>
      </c>
      <c r="L3174" s="34">
        <f t="shared" si="878"/>
        <v>291814</v>
      </c>
      <c r="M3174" s="17">
        <f t="shared" si="879"/>
        <v>58362.8</v>
      </c>
      <c r="N3174" s="17" t="s">
        <v>39</v>
      </c>
      <c r="O3174" s="35" t="s">
        <v>49</v>
      </c>
      <c r="P3174" s="36" t="str">
        <f t="shared" si="880"/>
        <v>Old Client</v>
      </c>
      <c r="Q3174" s="39" t="str">
        <f t="shared" si="4"/>
        <v>Yes</v>
      </c>
      <c r="R3174" s="40" t="str">
        <f t="shared" si="5"/>
        <v/>
      </c>
    </row>
    <row r="3175" ht="14.25" customHeight="1" spans="1:18">
      <c r="A3175" s="30" t="s">
        <v>3075</v>
      </c>
      <c r="B3175" s="17">
        <v>100</v>
      </c>
      <c r="C3175" s="17" t="s">
        <v>57</v>
      </c>
      <c r="D3175" s="17" t="s">
        <v>36</v>
      </c>
      <c r="E3175" s="17" t="s">
        <v>78</v>
      </c>
      <c r="F3175" s="31" t="str">
        <f>VLOOKUP(G3175,'Policy Type'!$A:$B,2,FALSE)</f>
        <v>P&amp;C</v>
      </c>
      <c r="G3175" s="17" t="s">
        <v>68</v>
      </c>
      <c r="H3175" s="32">
        <v>45343</v>
      </c>
      <c r="I3175" s="32">
        <v>45708</v>
      </c>
      <c r="J3175" s="34">
        <v>1503600</v>
      </c>
      <c r="K3175" s="34">
        <f t="shared" si="877"/>
        <v>270648</v>
      </c>
      <c r="L3175" s="34">
        <f t="shared" si="878"/>
        <v>1774248</v>
      </c>
      <c r="M3175" s="17">
        <f t="shared" si="879"/>
        <v>354849.6</v>
      </c>
      <c r="N3175" s="17" t="s">
        <v>52</v>
      </c>
      <c r="O3175" s="35" t="s">
        <v>40</v>
      </c>
      <c r="P3175" s="36" t="str">
        <f t="shared" si="880"/>
        <v>Old Client</v>
      </c>
      <c r="Q3175" s="39" t="str">
        <f t="shared" si="4"/>
        <v>Yes</v>
      </c>
      <c r="R3175" s="40" t="str">
        <f t="shared" si="5"/>
        <v>Cross-Sold</v>
      </c>
    </row>
    <row r="3176" ht="14.25" customHeight="1" spans="1:18">
      <c r="A3176" s="30" t="s">
        <v>3076</v>
      </c>
      <c r="B3176" s="17">
        <v>1866</v>
      </c>
      <c r="C3176" s="17" t="s">
        <v>57</v>
      </c>
      <c r="D3176" s="17" t="s">
        <v>36</v>
      </c>
      <c r="E3176" s="17" t="s">
        <v>103</v>
      </c>
      <c r="F3176" s="31" t="str">
        <f>VLOOKUP(G3176,'Policy Type'!$A:$B,2,FALSE)</f>
        <v>Others</v>
      </c>
      <c r="G3176" s="17" t="s">
        <v>212</v>
      </c>
      <c r="H3176" s="32">
        <v>45342</v>
      </c>
      <c r="I3176" s="32">
        <v>45707</v>
      </c>
      <c r="J3176" s="34">
        <v>329900</v>
      </c>
      <c r="K3176" s="34">
        <f t="shared" si="877"/>
        <v>59382</v>
      </c>
      <c r="L3176" s="34">
        <f t="shared" si="878"/>
        <v>389282</v>
      </c>
      <c r="M3176" s="17">
        <f>L3176*0.15</f>
        <v>58392.3</v>
      </c>
      <c r="N3176" s="17" t="s">
        <v>39</v>
      </c>
      <c r="O3176" s="35" t="s">
        <v>49</v>
      </c>
      <c r="P3176" s="36" t="str">
        <f t="shared" si="880"/>
        <v>Old Client</v>
      </c>
      <c r="Q3176" s="39" t="str">
        <f t="shared" si="4"/>
        <v>Yes</v>
      </c>
      <c r="R3176" s="40" t="str">
        <f t="shared" si="5"/>
        <v>Cross-Sold</v>
      </c>
    </row>
    <row r="3177" ht="14.25" customHeight="1" spans="1:18">
      <c r="A3177" s="30" t="s">
        <v>3077</v>
      </c>
      <c r="B3177" s="17">
        <v>1515</v>
      </c>
      <c r="C3177" s="17" t="s">
        <v>46</v>
      </c>
      <c r="D3177" s="17" t="s">
        <v>76</v>
      </c>
      <c r="E3177" s="17" t="s">
        <v>37</v>
      </c>
      <c r="F3177" s="31" t="str">
        <f>VLOOKUP(G3177,'Policy Type'!$A:$B,2,FALSE)</f>
        <v>Liability</v>
      </c>
      <c r="G3177" s="17" t="s">
        <v>38</v>
      </c>
      <c r="H3177" s="32">
        <v>45343</v>
      </c>
      <c r="I3177" s="32">
        <v>45371</v>
      </c>
      <c r="J3177" s="34">
        <v>56800</v>
      </c>
      <c r="K3177" s="34">
        <f t="shared" si="877"/>
        <v>10224</v>
      </c>
      <c r="L3177" s="34">
        <f t="shared" si="878"/>
        <v>67024</v>
      </c>
      <c r="M3177" s="17">
        <f>L3177*0.05</f>
        <v>3351.2</v>
      </c>
      <c r="N3177" s="17" t="s">
        <v>39</v>
      </c>
      <c r="O3177" s="35" t="s">
        <v>49</v>
      </c>
      <c r="P3177" s="36" t="str">
        <f t="shared" si="880"/>
        <v>Old Client</v>
      </c>
      <c r="Q3177" s="39" t="str">
        <f t="shared" si="4"/>
        <v>Yes</v>
      </c>
      <c r="R3177" s="40" t="str">
        <f t="shared" si="5"/>
        <v/>
      </c>
    </row>
    <row r="3178" ht="14.25" customHeight="1" spans="1:18">
      <c r="A3178" s="30" t="s">
        <v>3078</v>
      </c>
      <c r="B3178" s="17">
        <v>2068</v>
      </c>
      <c r="C3178" s="17" t="s">
        <v>57</v>
      </c>
      <c r="D3178" s="17" t="s">
        <v>36</v>
      </c>
      <c r="E3178" s="17" t="s">
        <v>78</v>
      </c>
      <c r="F3178" s="31" t="str">
        <f>VLOOKUP(G3178,'Policy Type'!$A:$B,2,FALSE)</f>
        <v>Liability</v>
      </c>
      <c r="G3178" s="17" t="s">
        <v>94</v>
      </c>
      <c r="H3178" s="32">
        <v>45343</v>
      </c>
      <c r="I3178" s="32">
        <v>45708</v>
      </c>
      <c r="J3178" s="34">
        <v>1427200</v>
      </c>
      <c r="K3178" s="34">
        <f t="shared" si="877"/>
        <v>256896</v>
      </c>
      <c r="L3178" s="34">
        <f t="shared" si="878"/>
        <v>1684096</v>
      </c>
      <c r="M3178" s="17">
        <f t="shared" ref="M3178:M3180" si="881">L3178*0.2</f>
        <v>336819.2</v>
      </c>
      <c r="N3178" s="17" t="s">
        <v>39</v>
      </c>
      <c r="O3178" s="35" t="s">
        <v>49</v>
      </c>
      <c r="P3178" s="36" t="str">
        <f t="shared" si="880"/>
        <v>New Client</v>
      </c>
      <c r="Q3178" s="39" t="str">
        <f t="shared" si="4"/>
        <v>Yes</v>
      </c>
      <c r="R3178" s="40" t="str">
        <f t="shared" si="5"/>
        <v/>
      </c>
    </row>
    <row r="3179" ht="14.25" customHeight="1" spans="1:18">
      <c r="A3179" s="30" t="s">
        <v>3079</v>
      </c>
      <c r="B3179" s="17">
        <v>2069</v>
      </c>
      <c r="C3179" s="17" t="s">
        <v>42</v>
      </c>
      <c r="D3179" s="17" t="s">
        <v>36</v>
      </c>
      <c r="E3179" s="17" t="s">
        <v>37</v>
      </c>
      <c r="F3179" s="31" t="str">
        <f>VLOOKUP(G3179,'Policy Type'!$A:$B,2,FALSE)</f>
        <v>Liability</v>
      </c>
      <c r="G3179" s="17" t="s">
        <v>38</v>
      </c>
      <c r="H3179" s="32">
        <v>45343</v>
      </c>
      <c r="I3179" s="32">
        <v>45708</v>
      </c>
      <c r="J3179" s="34">
        <v>1067900</v>
      </c>
      <c r="K3179" s="34">
        <f t="shared" si="877"/>
        <v>192222</v>
      </c>
      <c r="L3179" s="34">
        <f t="shared" si="878"/>
        <v>1260122</v>
      </c>
      <c r="M3179" s="17">
        <f t="shared" si="881"/>
        <v>252024.4</v>
      </c>
      <c r="N3179" s="17" t="s">
        <v>39</v>
      </c>
      <c r="O3179" s="35" t="s">
        <v>49</v>
      </c>
      <c r="P3179" s="36" t="str">
        <f t="shared" si="880"/>
        <v>Old Client</v>
      </c>
      <c r="Q3179" s="39" t="str">
        <f t="shared" si="4"/>
        <v>Yes</v>
      </c>
      <c r="R3179" s="40" t="str">
        <f t="shared" si="5"/>
        <v/>
      </c>
    </row>
    <row r="3180" ht="14.25" customHeight="1" spans="1:18">
      <c r="A3180" s="30" t="s">
        <v>3080</v>
      </c>
      <c r="B3180" s="17">
        <v>2070</v>
      </c>
      <c r="C3180" s="17" t="s">
        <v>57</v>
      </c>
      <c r="D3180" s="17" t="s">
        <v>36</v>
      </c>
      <c r="E3180" s="17" t="s">
        <v>37</v>
      </c>
      <c r="F3180" s="31" t="str">
        <f>VLOOKUP(G3180,'Policy Type'!$A:$B,2,FALSE)</f>
        <v>P&amp;C</v>
      </c>
      <c r="G3180" s="17" t="s">
        <v>80</v>
      </c>
      <c r="H3180" s="32">
        <v>45343</v>
      </c>
      <c r="I3180" s="32">
        <v>45402</v>
      </c>
      <c r="J3180" s="34">
        <v>83500</v>
      </c>
      <c r="K3180" s="34">
        <f t="shared" si="877"/>
        <v>15030</v>
      </c>
      <c r="L3180" s="34">
        <f t="shared" si="878"/>
        <v>98530</v>
      </c>
      <c r="M3180" s="17">
        <f t="shared" si="881"/>
        <v>19706</v>
      </c>
      <c r="N3180" s="17" t="s">
        <v>39</v>
      </c>
      <c r="O3180" s="35" t="s">
        <v>49</v>
      </c>
      <c r="P3180" s="36" t="str">
        <f t="shared" si="880"/>
        <v>Old Client</v>
      </c>
      <c r="Q3180" s="39" t="str">
        <f t="shared" si="4"/>
        <v>Yes</v>
      </c>
      <c r="R3180" s="40" t="str">
        <f t="shared" si="5"/>
        <v>Cross-Sold</v>
      </c>
    </row>
    <row r="3181" ht="14.25" customHeight="1" spans="1:18">
      <c r="A3181" s="30" t="s">
        <v>3081</v>
      </c>
      <c r="B3181" s="17">
        <v>2070</v>
      </c>
      <c r="C3181" s="17" t="s">
        <v>46</v>
      </c>
      <c r="D3181" s="17" t="s">
        <v>88</v>
      </c>
      <c r="E3181" s="17" t="s">
        <v>43</v>
      </c>
      <c r="F3181" s="31" t="str">
        <f>VLOOKUP(G3181,'Policy Type'!$A:$B,2,FALSE)</f>
        <v>Liability</v>
      </c>
      <c r="G3181" s="17" t="s">
        <v>101</v>
      </c>
      <c r="H3181" s="32">
        <v>45344</v>
      </c>
      <c r="I3181" s="32">
        <v>45709</v>
      </c>
      <c r="J3181" s="34">
        <v>4130000</v>
      </c>
      <c r="K3181" s="34">
        <f t="shared" si="877"/>
        <v>743400</v>
      </c>
      <c r="L3181" s="34">
        <f t="shared" si="878"/>
        <v>4873400</v>
      </c>
      <c r="M3181" s="17">
        <f>L3181*0.05</f>
        <v>243670</v>
      </c>
      <c r="N3181" s="17" t="s">
        <v>39</v>
      </c>
      <c r="O3181" s="35" t="s">
        <v>53</v>
      </c>
      <c r="P3181" s="36" t="str">
        <f t="shared" si="880"/>
        <v>Old Client</v>
      </c>
      <c r="Q3181" s="39" t="str">
        <f t="shared" si="4"/>
        <v>Yes</v>
      </c>
      <c r="R3181" s="40" t="str">
        <f t="shared" si="5"/>
        <v/>
      </c>
    </row>
    <row r="3182" ht="14.25" customHeight="1" spans="1:18">
      <c r="A3182" s="30" t="s">
        <v>3082</v>
      </c>
      <c r="B3182" s="17">
        <v>527</v>
      </c>
      <c r="C3182" s="17" t="s">
        <v>57</v>
      </c>
      <c r="D3182" s="17" t="s">
        <v>36</v>
      </c>
      <c r="E3182" s="17" t="s">
        <v>103</v>
      </c>
      <c r="F3182" s="31" t="str">
        <f>VLOOKUP(G3182,'Policy Type'!$A:$B,2,FALSE)</f>
        <v>Others</v>
      </c>
      <c r="G3182" s="17" t="s">
        <v>212</v>
      </c>
      <c r="H3182" s="32">
        <v>45344</v>
      </c>
      <c r="I3182" s="32">
        <v>45709</v>
      </c>
      <c r="J3182" s="34">
        <v>8096600</v>
      </c>
      <c r="K3182" s="34">
        <f t="shared" si="877"/>
        <v>1457388</v>
      </c>
      <c r="L3182" s="34">
        <f t="shared" si="878"/>
        <v>9553988</v>
      </c>
      <c r="M3182" s="17">
        <f t="shared" ref="M3182:M3184" si="882">L3182*0.15</f>
        <v>1433098.2</v>
      </c>
      <c r="N3182" s="17" t="s">
        <v>39</v>
      </c>
      <c r="O3182" s="35" t="s">
        <v>53</v>
      </c>
      <c r="P3182" s="36" t="str">
        <f t="shared" si="880"/>
        <v>Old Client</v>
      </c>
      <c r="Q3182" s="39" t="str">
        <f t="shared" si="4"/>
        <v>Yes</v>
      </c>
      <c r="R3182" s="40" t="str">
        <f t="shared" si="5"/>
        <v>Cross-Sold</v>
      </c>
    </row>
    <row r="3183" ht="14.25" customHeight="1" spans="1:18">
      <c r="A3183" s="30" t="s">
        <v>3083</v>
      </c>
      <c r="B3183" s="17">
        <v>1412</v>
      </c>
      <c r="C3183" s="17" t="s">
        <v>57</v>
      </c>
      <c r="D3183" s="17" t="s">
        <v>36</v>
      </c>
      <c r="E3183" s="17" t="s">
        <v>37</v>
      </c>
      <c r="F3183" s="31" t="str">
        <f>VLOOKUP(G3183,'Policy Type'!$A:$B,2,FALSE)</f>
        <v>Others</v>
      </c>
      <c r="G3183" s="17" t="s">
        <v>156</v>
      </c>
      <c r="H3183" s="32">
        <v>45350</v>
      </c>
      <c r="I3183" s="32">
        <v>45715</v>
      </c>
      <c r="J3183" s="34">
        <v>185900</v>
      </c>
      <c r="K3183" s="34">
        <f t="shared" si="877"/>
        <v>33462</v>
      </c>
      <c r="L3183" s="34">
        <f t="shared" si="878"/>
        <v>219362</v>
      </c>
      <c r="M3183" s="17">
        <f t="shared" si="882"/>
        <v>32904.3</v>
      </c>
      <c r="N3183" s="17" t="s">
        <v>52</v>
      </c>
      <c r="O3183" s="35" t="s">
        <v>53</v>
      </c>
      <c r="P3183" s="36" t="str">
        <f t="shared" si="880"/>
        <v>Old Client</v>
      </c>
      <c r="Q3183" s="39" t="str">
        <f t="shared" si="4"/>
        <v>Yes</v>
      </c>
      <c r="R3183" s="40" t="str">
        <f t="shared" si="5"/>
        <v>Cross-Sold</v>
      </c>
    </row>
    <row r="3184" ht="14.25" customHeight="1" spans="1:18">
      <c r="A3184" s="30" t="s">
        <v>3084</v>
      </c>
      <c r="B3184" s="17">
        <v>59</v>
      </c>
      <c r="C3184" s="17" t="s">
        <v>42</v>
      </c>
      <c r="D3184" s="17" t="s">
        <v>36</v>
      </c>
      <c r="E3184" s="17" t="s">
        <v>37</v>
      </c>
      <c r="F3184" s="31" t="str">
        <f>VLOOKUP(G3184,'Policy Type'!$A:$B,2,FALSE)</f>
        <v>Others</v>
      </c>
      <c r="G3184" s="17" t="s">
        <v>156</v>
      </c>
      <c r="H3184" s="32">
        <v>45352</v>
      </c>
      <c r="I3184" s="32">
        <v>45716</v>
      </c>
      <c r="J3184" s="34">
        <v>196800</v>
      </c>
      <c r="K3184" s="34">
        <f t="shared" si="877"/>
        <v>35424</v>
      </c>
      <c r="L3184" s="34">
        <f t="shared" si="878"/>
        <v>232224</v>
      </c>
      <c r="M3184" s="17">
        <f t="shared" si="882"/>
        <v>34833.6</v>
      </c>
      <c r="N3184" s="17" t="s">
        <v>52</v>
      </c>
      <c r="O3184" s="35" t="s">
        <v>53</v>
      </c>
      <c r="P3184" s="36" t="str">
        <f t="shared" si="880"/>
        <v>Old Client</v>
      </c>
      <c r="Q3184" s="39" t="str">
        <f t="shared" si="4"/>
        <v>Yes</v>
      </c>
      <c r="R3184" s="40" t="str">
        <f t="shared" si="5"/>
        <v>Cross-Sold</v>
      </c>
    </row>
    <row r="3185" ht="14.25" customHeight="1" spans="1:18">
      <c r="A3185" s="30" t="s">
        <v>3085</v>
      </c>
      <c r="B3185" s="17">
        <v>2071</v>
      </c>
      <c r="C3185" s="17" t="s">
        <v>46</v>
      </c>
      <c r="D3185" s="17" t="s">
        <v>47</v>
      </c>
      <c r="E3185" s="17" t="s">
        <v>37</v>
      </c>
      <c r="F3185" s="31" t="str">
        <f>VLOOKUP(G3185,'Policy Type'!$A:$B,2,FALSE)</f>
        <v>P&amp;C</v>
      </c>
      <c r="G3185" s="17" t="s">
        <v>68</v>
      </c>
      <c r="H3185" s="32">
        <v>45349</v>
      </c>
      <c r="I3185" s="32">
        <v>45714</v>
      </c>
      <c r="J3185" s="34">
        <v>1828600</v>
      </c>
      <c r="K3185" s="34">
        <f t="shared" si="877"/>
        <v>329148</v>
      </c>
      <c r="L3185" s="34">
        <f t="shared" si="878"/>
        <v>2157748</v>
      </c>
      <c r="M3185" s="17">
        <f>L3185*0.05</f>
        <v>107887.4</v>
      </c>
      <c r="N3185" s="17" t="s">
        <v>52</v>
      </c>
      <c r="O3185" s="35" t="s">
        <v>40</v>
      </c>
      <c r="P3185" s="36" t="str">
        <f t="shared" si="880"/>
        <v>New Client</v>
      </c>
      <c r="Q3185" s="39" t="str">
        <f t="shared" si="4"/>
        <v>No</v>
      </c>
      <c r="R3185" s="40" t="str">
        <f t="shared" si="5"/>
        <v/>
      </c>
    </row>
    <row r="3186" ht="14.25" customHeight="1" spans="1:18">
      <c r="A3186" s="30" t="s">
        <v>3086</v>
      </c>
      <c r="B3186" s="17">
        <v>1794</v>
      </c>
      <c r="C3186" s="17" t="s">
        <v>57</v>
      </c>
      <c r="D3186" s="17" t="s">
        <v>36</v>
      </c>
      <c r="E3186" s="17" t="s">
        <v>37</v>
      </c>
      <c r="F3186" s="31" t="str">
        <f>VLOOKUP(G3186,'Policy Type'!$A:$B,2,FALSE)</f>
        <v>Others</v>
      </c>
      <c r="G3186" s="17" t="s">
        <v>156</v>
      </c>
      <c r="H3186" s="32">
        <v>45345</v>
      </c>
      <c r="I3186" s="32">
        <v>45710</v>
      </c>
      <c r="J3186" s="34">
        <v>185900</v>
      </c>
      <c r="K3186" s="34">
        <f t="shared" si="877"/>
        <v>33462</v>
      </c>
      <c r="L3186" s="34">
        <f t="shared" si="878"/>
        <v>219362</v>
      </c>
      <c r="M3186" s="17">
        <f>L3186*0.15</f>
        <v>32904.3</v>
      </c>
      <c r="N3186" s="17" t="s">
        <v>52</v>
      </c>
      <c r="O3186" s="35" t="s">
        <v>53</v>
      </c>
      <c r="P3186" s="36" t="str">
        <f t="shared" si="880"/>
        <v>Old Client</v>
      </c>
      <c r="Q3186" s="39" t="str">
        <f t="shared" si="4"/>
        <v>No</v>
      </c>
      <c r="R3186" s="40" t="str">
        <f t="shared" si="5"/>
        <v/>
      </c>
    </row>
    <row r="3187" ht="14.25" customHeight="1" spans="1:18">
      <c r="A3187" s="30" t="s">
        <v>3087</v>
      </c>
      <c r="B3187" s="17">
        <v>2072</v>
      </c>
      <c r="C3187" s="17" t="s">
        <v>46</v>
      </c>
      <c r="D3187" s="17" t="s">
        <v>88</v>
      </c>
      <c r="E3187" s="17" t="s">
        <v>37</v>
      </c>
      <c r="F3187" s="31" t="str">
        <f>VLOOKUP(G3187,'Policy Type'!$A:$B,2,FALSE)</f>
        <v>Others</v>
      </c>
      <c r="G3187" s="17" t="s">
        <v>156</v>
      </c>
      <c r="H3187" s="32">
        <v>45350</v>
      </c>
      <c r="I3187" s="32">
        <v>45715</v>
      </c>
      <c r="J3187" s="34">
        <v>185900</v>
      </c>
      <c r="K3187" s="34">
        <f t="shared" si="877"/>
        <v>33462</v>
      </c>
      <c r="L3187" s="34">
        <f t="shared" si="878"/>
        <v>219362</v>
      </c>
      <c r="M3187" s="17">
        <f>L3187*0.05</f>
        <v>10968.1</v>
      </c>
      <c r="N3187" s="17" t="s">
        <v>52</v>
      </c>
      <c r="O3187" s="35" t="s">
        <v>53</v>
      </c>
      <c r="P3187" s="36" t="str">
        <f t="shared" si="880"/>
        <v>New Client</v>
      </c>
      <c r="Q3187" s="39" t="str">
        <f t="shared" si="4"/>
        <v>No</v>
      </c>
      <c r="R3187" s="40" t="str">
        <f t="shared" si="5"/>
        <v/>
      </c>
    </row>
    <row r="3188" ht="14.25" customHeight="1" spans="1:18">
      <c r="A3188" s="30" t="s">
        <v>3088</v>
      </c>
      <c r="B3188" s="17">
        <v>2073</v>
      </c>
      <c r="C3188" s="17" t="s">
        <v>42</v>
      </c>
      <c r="D3188" s="17" t="s">
        <v>36</v>
      </c>
      <c r="E3188" s="17" t="s">
        <v>284</v>
      </c>
      <c r="F3188" s="31" t="str">
        <f>VLOOKUP(G3188,'Policy Type'!$A:$B,2,FALSE)</f>
        <v>Liability</v>
      </c>
      <c r="G3188" s="17" t="s">
        <v>140</v>
      </c>
      <c r="H3188" s="32">
        <v>45344</v>
      </c>
      <c r="I3188" s="32">
        <v>45709</v>
      </c>
      <c r="J3188" s="34">
        <v>3500000</v>
      </c>
      <c r="K3188" s="34">
        <f t="shared" si="877"/>
        <v>630000</v>
      </c>
      <c r="L3188" s="34">
        <f t="shared" si="878"/>
        <v>4130000</v>
      </c>
      <c r="M3188" s="17">
        <f>L3188*0.2</f>
        <v>826000</v>
      </c>
      <c r="N3188" s="17" t="s">
        <v>52</v>
      </c>
      <c r="O3188" s="35" t="s">
        <v>49</v>
      </c>
      <c r="P3188" s="36" t="str">
        <f t="shared" si="880"/>
        <v>New Client</v>
      </c>
      <c r="Q3188" s="39" t="str">
        <f t="shared" si="4"/>
        <v>Yes</v>
      </c>
      <c r="R3188" s="40" t="str">
        <f t="shared" si="5"/>
        <v/>
      </c>
    </row>
    <row r="3189" ht="14.25" customHeight="1" spans="1:18">
      <c r="A3189" s="30" t="s">
        <v>3089</v>
      </c>
      <c r="B3189" s="17">
        <v>980</v>
      </c>
      <c r="C3189" s="17" t="s">
        <v>42</v>
      </c>
      <c r="D3189" s="17" t="s">
        <v>36</v>
      </c>
      <c r="E3189" s="17" t="s">
        <v>37</v>
      </c>
      <c r="F3189" s="31" t="str">
        <f>VLOOKUP(G3189,'Policy Type'!$A:$B,2,FALSE)</f>
        <v>Others</v>
      </c>
      <c r="G3189" s="17" t="s">
        <v>256</v>
      </c>
      <c r="H3189" s="32">
        <v>45352</v>
      </c>
      <c r="I3189" s="32">
        <v>45716</v>
      </c>
      <c r="J3189" s="34">
        <v>7094300</v>
      </c>
      <c r="K3189" s="34">
        <f t="shared" si="877"/>
        <v>1276974</v>
      </c>
      <c r="L3189" s="34">
        <f t="shared" si="878"/>
        <v>8371274</v>
      </c>
      <c r="M3189" s="17">
        <f>L3189*0.15</f>
        <v>1255691.1</v>
      </c>
      <c r="N3189" s="17" t="s">
        <v>39</v>
      </c>
      <c r="O3189" s="35" t="s">
        <v>49</v>
      </c>
      <c r="P3189" s="36" t="str">
        <f t="shared" si="880"/>
        <v>Old Client</v>
      </c>
      <c r="Q3189" s="39" t="str">
        <f t="shared" si="4"/>
        <v>No</v>
      </c>
      <c r="R3189" s="40" t="str">
        <f t="shared" si="5"/>
        <v/>
      </c>
    </row>
    <row r="3190" ht="14.25" customHeight="1" spans="1:18">
      <c r="A3190" s="30" t="s">
        <v>3090</v>
      </c>
      <c r="B3190" s="17">
        <v>2074</v>
      </c>
      <c r="C3190" s="17" t="s">
        <v>35</v>
      </c>
      <c r="D3190" s="17" t="s">
        <v>36</v>
      </c>
      <c r="E3190" s="17" t="s">
        <v>43</v>
      </c>
      <c r="F3190" s="31" t="str">
        <f>VLOOKUP(G3190,'Policy Type'!$A:$B,2,FALSE)</f>
        <v>P&amp;C</v>
      </c>
      <c r="G3190" s="17" t="s">
        <v>92</v>
      </c>
      <c r="H3190" s="32">
        <v>45346</v>
      </c>
      <c r="I3190" s="32">
        <v>45711</v>
      </c>
      <c r="J3190" s="34">
        <v>960000</v>
      </c>
      <c r="K3190" s="34">
        <f t="shared" si="877"/>
        <v>172800</v>
      </c>
      <c r="L3190" s="34">
        <f t="shared" si="878"/>
        <v>1132800</v>
      </c>
      <c r="M3190" s="17">
        <f t="shared" ref="M3190:M3195" si="883">L3190*0.2</f>
        <v>226560</v>
      </c>
      <c r="N3190" s="17" t="s">
        <v>39</v>
      </c>
      <c r="O3190" s="35" t="s">
        <v>49</v>
      </c>
      <c r="P3190" s="36" t="str">
        <f t="shared" si="880"/>
        <v>New Client</v>
      </c>
      <c r="Q3190" s="39" t="str">
        <f t="shared" si="4"/>
        <v>No</v>
      </c>
      <c r="R3190" s="40" t="str">
        <f t="shared" si="5"/>
        <v/>
      </c>
    </row>
    <row r="3191" ht="14.25" customHeight="1" spans="1:18">
      <c r="A3191" s="30" t="s">
        <v>3091</v>
      </c>
      <c r="B3191" s="17">
        <v>2075</v>
      </c>
      <c r="C3191" s="17" t="s">
        <v>57</v>
      </c>
      <c r="D3191" s="17" t="s">
        <v>36</v>
      </c>
      <c r="E3191" s="17" t="s">
        <v>37</v>
      </c>
      <c r="F3191" s="31" t="str">
        <f>VLOOKUP(G3191,'Policy Type'!$A:$B,2,FALSE)</f>
        <v>Liability</v>
      </c>
      <c r="G3191" s="17" t="s">
        <v>38</v>
      </c>
      <c r="H3191" s="32">
        <v>45344</v>
      </c>
      <c r="I3191" s="32">
        <v>45709</v>
      </c>
      <c r="J3191" s="34">
        <v>270400</v>
      </c>
      <c r="K3191" s="34">
        <f t="shared" si="877"/>
        <v>48672</v>
      </c>
      <c r="L3191" s="34">
        <f t="shared" si="878"/>
        <v>319072</v>
      </c>
      <c r="M3191" s="17">
        <f t="shared" si="883"/>
        <v>63814.4</v>
      </c>
      <c r="N3191" s="17" t="s">
        <v>39</v>
      </c>
      <c r="O3191" s="35" t="s">
        <v>49</v>
      </c>
      <c r="P3191" s="36" t="str">
        <f t="shared" si="880"/>
        <v>New Client</v>
      </c>
      <c r="Q3191" s="39" t="str">
        <f t="shared" si="4"/>
        <v>Yes</v>
      </c>
      <c r="R3191" s="40" t="str">
        <f t="shared" si="5"/>
        <v/>
      </c>
    </row>
    <row r="3192" ht="14.25" customHeight="1" spans="1:18">
      <c r="A3192" s="30" t="s">
        <v>3092</v>
      </c>
      <c r="B3192" s="17">
        <v>2076</v>
      </c>
      <c r="C3192" s="17" t="s">
        <v>35</v>
      </c>
      <c r="D3192" s="17" t="s">
        <v>36</v>
      </c>
      <c r="E3192" s="17" t="s">
        <v>43</v>
      </c>
      <c r="F3192" s="31" t="str">
        <f>VLOOKUP(G3192,'Policy Type'!$A:$B,2,FALSE)</f>
        <v>P&amp;C</v>
      </c>
      <c r="G3192" s="17" t="s">
        <v>68</v>
      </c>
      <c r="H3192" s="32">
        <v>45349</v>
      </c>
      <c r="I3192" s="32">
        <v>45714</v>
      </c>
      <c r="J3192" s="34">
        <v>1364000</v>
      </c>
      <c r="K3192" s="34">
        <f t="shared" si="877"/>
        <v>245520</v>
      </c>
      <c r="L3192" s="34">
        <f t="shared" si="878"/>
        <v>1609520</v>
      </c>
      <c r="M3192" s="17">
        <f t="shared" si="883"/>
        <v>321904</v>
      </c>
      <c r="N3192" s="17" t="s">
        <v>52</v>
      </c>
      <c r="O3192" s="35" t="s">
        <v>53</v>
      </c>
      <c r="P3192" s="36" t="str">
        <f t="shared" si="880"/>
        <v>New Client</v>
      </c>
      <c r="Q3192" s="39" t="str">
        <f t="shared" si="4"/>
        <v>No</v>
      </c>
      <c r="R3192" s="40" t="str">
        <f t="shared" si="5"/>
        <v/>
      </c>
    </row>
    <row r="3193" ht="14.25" customHeight="1" spans="1:18">
      <c r="A3193" s="30" t="s">
        <v>3093</v>
      </c>
      <c r="B3193" s="17">
        <v>2077</v>
      </c>
      <c r="C3193" s="17" t="s">
        <v>57</v>
      </c>
      <c r="D3193" s="17" t="s">
        <v>36</v>
      </c>
      <c r="E3193" s="17" t="s">
        <v>84</v>
      </c>
      <c r="F3193" s="31" t="str">
        <f>VLOOKUP(G3193,'Policy Type'!$A:$B,2,FALSE)</f>
        <v>Liability</v>
      </c>
      <c r="G3193" s="17" t="s">
        <v>58</v>
      </c>
      <c r="H3193" s="32">
        <v>45344</v>
      </c>
      <c r="I3193" s="32">
        <v>45709</v>
      </c>
      <c r="J3193" s="34">
        <v>5900000</v>
      </c>
      <c r="K3193" s="34">
        <f t="shared" si="877"/>
        <v>1062000</v>
      </c>
      <c r="L3193" s="34">
        <f t="shared" si="878"/>
        <v>6962000</v>
      </c>
      <c r="M3193" s="17">
        <f t="shared" si="883"/>
        <v>1392400</v>
      </c>
      <c r="N3193" s="17" t="s">
        <v>39</v>
      </c>
      <c r="O3193" s="35" t="s">
        <v>49</v>
      </c>
      <c r="P3193" s="36" t="str">
        <f t="shared" si="880"/>
        <v>New Client</v>
      </c>
      <c r="Q3193" s="39" t="str">
        <f t="shared" si="4"/>
        <v>Yes</v>
      </c>
      <c r="R3193" s="40" t="str">
        <f t="shared" si="5"/>
        <v/>
      </c>
    </row>
    <row r="3194" ht="14.25" customHeight="1" spans="1:18">
      <c r="A3194" s="30" t="s">
        <v>3094</v>
      </c>
      <c r="B3194" s="17">
        <v>1651</v>
      </c>
      <c r="C3194" s="17" t="s">
        <v>57</v>
      </c>
      <c r="D3194" s="17" t="s">
        <v>36</v>
      </c>
      <c r="E3194" s="17" t="s">
        <v>78</v>
      </c>
      <c r="F3194" s="31" t="str">
        <f>VLOOKUP(G3194,'Policy Type'!$A:$B,2,FALSE)</f>
        <v>Liability</v>
      </c>
      <c r="G3194" s="17" t="s">
        <v>105</v>
      </c>
      <c r="H3194" s="32">
        <v>45345</v>
      </c>
      <c r="I3194" s="32">
        <v>45710</v>
      </c>
      <c r="J3194" s="34">
        <v>79650000</v>
      </c>
      <c r="K3194" s="34">
        <f t="shared" si="877"/>
        <v>14337000</v>
      </c>
      <c r="L3194" s="34">
        <f t="shared" si="878"/>
        <v>93987000</v>
      </c>
      <c r="M3194" s="17">
        <f t="shared" si="883"/>
        <v>18797400</v>
      </c>
      <c r="N3194" s="17" t="s">
        <v>39</v>
      </c>
      <c r="O3194" s="35" t="s">
        <v>53</v>
      </c>
      <c r="P3194" s="36" t="str">
        <f t="shared" si="880"/>
        <v>Old Client</v>
      </c>
      <c r="Q3194" s="39" t="str">
        <f t="shared" si="4"/>
        <v>Yes</v>
      </c>
      <c r="R3194" s="40" t="str">
        <f t="shared" si="5"/>
        <v/>
      </c>
    </row>
    <row r="3195" ht="14.25" customHeight="1" spans="1:18">
      <c r="A3195" s="30" t="s">
        <v>3095</v>
      </c>
      <c r="B3195" s="17">
        <v>2078</v>
      </c>
      <c r="C3195" s="17" t="s">
        <v>42</v>
      </c>
      <c r="D3195" s="17" t="s">
        <v>36</v>
      </c>
      <c r="E3195" s="17" t="s">
        <v>43</v>
      </c>
      <c r="F3195" s="31" t="str">
        <f>VLOOKUP(G3195,'Policy Type'!$A:$B,2,FALSE)</f>
        <v>Liability</v>
      </c>
      <c r="G3195" s="17" t="s">
        <v>101</v>
      </c>
      <c r="H3195" s="32">
        <v>45350</v>
      </c>
      <c r="I3195" s="32">
        <v>45715</v>
      </c>
      <c r="J3195" s="34">
        <v>2360000</v>
      </c>
      <c r="K3195" s="34">
        <f t="shared" si="877"/>
        <v>424800</v>
      </c>
      <c r="L3195" s="34">
        <f t="shared" si="878"/>
        <v>2784800</v>
      </c>
      <c r="M3195" s="17">
        <f t="shared" si="883"/>
        <v>556960</v>
      </c>
      <c r="N3195" s="17" t="s">
        <v>39</v>
      </c>
      <c r="O3195" s="35" t="s">
        <v>53</v>
      </c>
      <c r="P3195" s="36" t="str">
        <f t="shared" si="880"/>
        <v>New Client</v>
      </c>
      <c r="Q3195" s="39" t="str">
        <f t="shared" si="4"/>
        <v>Yes</v>
      </c>
      <c r="R3195" s="40" t="str">
        <f t="shared" si="5"/>
        <v/>
      </c>
    </row>
    <row r="3196" ht="14.25" customHeight="1" spans="1:18">
      <c r="A3196" s="30" t="s">
        <v>3096</v>
      </c>
      <c r="B3196" s="17">
        <v>2079</v>
      </c>
      <c r="C3196" s="17" t="s">
        <v>46</v>
      </c>
      <c r="D3196" s="17" t="s">
        <v>88</v>
      </c>
      <c r="E3196" s="17" t="s">
        <v>43</v>
      </c>
      <c r="F3196" s="31" t="str">
        <f>VLOOKUP(G3196,'Policy Type'!$A:$B,2,FALSE)</f>
        <v>Liability</v>
      </c>
      <c r="G3196" s="17" t="s">
        <v>58</v>
      </c>
      <c r="H3196" s="32">
        <v>45350</v>
      </c>
      <c r="I3196" s="32">
        <v>45715</v>
      </c>
      <c r="J3196" s="34">
        <v>1239000</v>
      </c>
      <c r="K3196" s="34">
        <f t="shared" si="877"/>
        <v>223020</v>
      </c>
      <c r="L3196" s="34">
        <f t="shared" si="878"/>
        <v>1462020</v>
      </c>
      <c r="M3196" s="17">
        <f>L3196*0.05</f>
        <v>73101</v>
      </c>
      <c r="N3196" s="17" t="s">
        <v>39</v>
      </c>
      <c r="O3196" s="35" t="s">
        <v>53</v>
      </c>
      <c r="P3196" s="36" t="str">
        <f t="shared" si="880"/>
        <v>Old Client</v>
      </c>
      <c r="Q3196" s="39" t="str">
        <f t="shared" si="4"/>
        <v>Yes</v>
      </c>
      <c r="R3196" s="40" t="str">
        <f t="shared" si="5"/>
        <v/>
      </c>
    </row>
    <row r="3197" ht="14.25" customHeight="1" spans="1:18">
      <c r="A3197" s="30" t="s">
        <v>3097</v>
      </c>
      <c r="B3197" s="17">
        <v>2080</v>
      </c>
      <c r="C3197" s="17" t="s">
        <v>42</v>
      </c>
      <c r="D3197" s="17" t="s">
        <v>36</v>
      </c>
      <c r="E3197" s="17" t="s">
        <v>43</v>
      </c>
      <c r="F3197" s="31" t="str">
        <f>VLOOKUP(G3197,'Policy Type'!$A:$B,2,FALSE)</f>
        <v>Liability</v>
      </c>
      <c r="G3197" s="17" t="s">
        <v>140</v>
      </c>
      <c r="H3197" s="32">
        <v>45350</v>
      </c>
      <c r="I3197" s="32">
        <v>45715</v>
      </c>
      <c r="J3197" s="34">
        <v>7493000</v>
      </c>
      <c r="K3197" s="34">
        <f t="shared" si="877"/>
        <v>1348740</v>
      </c>
      <c r="L3197" s="34">
        <f t="shared" si="878"/>
        <v>8841740</v>
      </c>
      <c r="M3197" s="17">
        <f t="shared" ref="M3197:M3199" si="884">L3197*0.2</f>
        <v>1768348</v>
      </c>
      <c r="N3197" s="17" t="s">
        <v>39</v>
      </c>
      <c r="O3197" s="35" t="s">
        <v>53</v>
      </c>
      <c r="P3197" s="36" t="str">
        <f t="shared" si="880"/>
        <v>Old Client</v>
      </c>
      <c r="Q3197" s="39" t="str">
        <f t="shared" si="4"/>
        <v>Yes</v>
      </c>
      <c r="R3197" s="40" t="str">
        <f t="shared" si="5"/>
        <v/>
      </c>
    </row>
    <row r="3198" ht="14.25" customHeight="1" spans="1:18">
      <c r="A3198" s="30" t="s">
        <v>3098</v>
      </c>
      <c r="B3198" s="17">
        <v>2080</v>
      </c>
      <c r="C3198" s="17" t="s">
        <v>42</v>
      </c>
      <c r="D3198" s="17" t="s">
        <v>36</v>
      </c>
      <c r="E3198" s="17" t="s">
        <v>43</v>
      </c>
      <c r="F3198" s="31" t="str">
        <f>VLOOKUP(G3198,'Policy Type'!$A:$B,2,FALSE)</f>
        <v>P&amp;C</v>
      </c>
      <c r="G3198" s="17" t="s">
        <v>55</v>
      </c>
      <c r="H3198" s="32">
        <v>45345</v>
      </c>
      <c r="I3198" s="32">
        <v>45710</v>
      </c>
      <c r="J3198" s="34">
        <v>152600</v>
      </c>
      <c r="K3198" s="34">
        <f t="shared" si="877"/>
        <v>27468</v>
      </c>
      <c r="L3198" s="34">
        <f t="shared" si="878"/>
        <v>180068</v>
      </c>
      <c r="M3198" s="17">
        <f t="shared" si="884"/>
        <v>36013.6</v>
      </c>
      <c r="N3198" s="17" t="s">
        <v>52</v>
      </c>
      <c r="O3198" s="35" t="s">
        <v>40</v>
      </c>
      <c r="P3198" s="36" t="str">
        <f t="shared" si="880"/>
        <v>Old Client</v>
      </c>
      <c r="Q3198" s="39" t="str">
        <f t="shared" si="4"/>
        <v>Yes</v>
      </c>
      <c r="R3198" s="40" t="str">
        <f t="shared" si="5"/>
        <v>Cross-Sold</v>
      </c>
    </row>
    <row r="3199" ht="14.25" customHeight="1" spans="1:18">
      <c r="A3199" s="30" t="s">
        <v>3099</v>
      </c>
      <c r="B3199" s="17">
        <v>2080</v>
      </c>
      <c r="C3199" s="17" t="s">
        <v>35</v>
      </c>
      <c r="D3199" s="17" t="s">
        <v>36</v>
      </c>
      <c r="E3199" s="17" t="s">
        <v>221</v>
      </c>
      <c r="F3199" s="31" t="str">
        <f>VLOOKUP(G3199,'Policy Type'!$A:$B,2,FALSE)</f>
        <v>Liability</v>
      </c>
      <c r="G3199" s="17" t="s">
        <v>38</v>
      </c>
      <c r="H3199" s="32">
        <v>45344</v>
      </c>
      <c r="I3199" s="32">
        <v>45709</v>
      </c>
      <c r="J3199" s="34">
        <v>445800</v>
      </c>
      <c r="K3199" s="34">
        <f t="shared" si="877"/>
        <v>80244</v>
      </c>
      <c r="L3199" s="34">
        <f t="shared" si="878"/>
        <v>526044</v>
      </c>
      <c r="M3199" s="17">
        <f t="shared" si="884"/>
        <v>105208.8</v>
      </c>
      <c r="N3199" s="17" t="s">
        <v>39</v>
      </c>
      <c r="O3199" s="35" t="s">
        <v>49</v>
      </c>
      <c r="P3199" s="36" t="str">
        <f t="shared" si="880"/>
        <v>Old Client</v>
      </c>
      <c r="Q3199" s="39" t="str">
        <f t="shared" si="4"/>
        <v>Yes</v>
      </c>
      <c r="R3199" s="40" t="str">
        <f t="shared" si="5"/>
        <v/>
      </c>
    </row>
    <row r="3200" ht="14.25" customHeight="1" spans="1:18">
      <c r="A3200" s="30" t="s">
        <v>3100</v>
      </c>
      <c r="B3200" s="17">
        <v>2081</v>
      </c>
      <c r="C3200" s="17" t="s">
        <v>46</v>
      </c>
      <c r="D3200" s="17" t="s">
        <v>47</v>
      </c>
      <c r="E3200" s="17" t="s">
        <v>84</v>
      </c>
      <c r="F3200" s="31" t="str">
        <f>VLOOKUP(G3200,'Policy Type'!$A:$B,2,FALSE)</f>
        <v>Liability</v>
      </c>
      <c r="G3200" s="17" t="s">
        <v>140</v>
      </c>
      <c r="H3200" s="32">
        <v>45344</v>
      </c>
      <c r="I3200" s="32">
        <v>45709</v>
      </c>
      <c r="J3200" s="34">
        <v>4484000</v>
      </c>
      <c r="K3200" s="34">
        <f t="shared" si="877"/>
        <v>807120</v>
      </c>
      <c r="L3200" s="34">
        <f t="shared" si="878"/>
        <v>5291120</v>
      </c>
      <c r="M3200" s="17">
        <f t="shared" ref="M3200:M3203" si="885">L3200*0.05</f>
        <v>264556</v>
      </c>
      <c r="N3200" s="17" t="s">
        <v>39</v>
      </c>
      <c r="O3200" s="35" t="s">
        <v>49</v>
      </c>
      <c r="P3200" s="36" t="str">
        <f t="shared" si="880"/>
        <v>New Client</v>
      </c>
      <c r="Q3200" s="39" t="str">
        <f t="shared" si="4"/>
        <v>Yes</v>
      </c>
      <c r="R3200" s="40" t="str">
        <f t="shared" si="5"/>
        <v/>
      </c>
    </row>
    <row r="3201" ht="14.25" customHeight="1" spans="1:18">
      <c r="A3201" s="30" t="s">
        <v>3101</v>
      </c>
      <c r="B3201" s="17">
        <v>2082</v>
      </c>
      <c r="C3201" s="17" t="s">
        <v>46</v>
      </c>
      <c r="D3201" s="17" t="s">
        <v>47</v>
      </c>
      <c r="E3201" s="17" t="s">
        <v>91</v>
      </c>
      <c r="F3201" s="31" t="str">
        <f>VLOOKUP(G3201,'Policy Type'!$A:$B,2,FALSE)</f>
        <v>Others</v>
      </c>
      <c r="G3201" s="17" t="s">
        <v>487</v>
      </c>
      <c r="H3201" s="32">
        <v>45344</v>
      </c>
      <c r="I3201" s="32">
        <v>45709</v>
      </c>
      <c r="J3201" s="34">
        <v>361300</v>
      </c>
      <c r="K3201" s="34">
        <f t="shared" si="877"/>
        <v>65034</v>
      </c>
      <c r="L3201" s="34">
        <f t="shared" si="878"/>
        <v>426334</v>
      </c>
      <c r="M3201" s="17">
        <f t="shared" si="885"/>
        <v>21316.7</v>
      </c>
      <c r="N3201" s="17" t="s">
        <v>52</v>
      </c>
      <c r="O3201" s="35" t="s">
        <v>49</v>
      </c>
      <c r="P3201" s="36" t="str">
        <f t="shared" si="880"/>
        <v>New Client</v>
      </c>
      <c r="Q3201" s="39" t="str">
        <f t="shared" si="4"/>
        <v>No</v>
      </c>
      <c r="R3201" s="40" t="str">
        <f t="shared" si="5"/>
        <v/>
      </c>
    </row>
    <row r="3202" ht="14.25" customHeight="1" spans="1:18">
      <c r="A3202" s="30" t="s">
        <v>3102</v>
      </c>
      <c r="B3202" s="17">
        <v>2083</v>
      </c>
      <c r="C3202" s="17" t="s">
        <v>46</v>
      </c>
      <c r="D3202" s="17" t="s">
        <v>76</v>
      </c>
      <c r="E3202" s="17" t="s">
        <v>37</v>
      </c>
      <c r="F3202" s="31" t="str">
        <f>VLOOKUP(G3202,'Policy Type'!$A:$B,2,FALSE)</f>
        <v>Liability</v>
      </c>
      <c r="G3202" s="17" t="s">
        <v>38</v>
      </c>
      <c r="H3202" s="32">
        <v>45344</v>
      </c>
      <c r="I3202" s="32">
        <v>45403</v>
      </c>
      <c r="J3202" s="34">
        <v>66300</v>
      </c>
      <c r="K3202" s="34">
        <f t="shared" si="877"/>
        <v>11934</v>
      </c>
      <c r="L3202" s="34">
        <f t="shared" si="878"/>
        <v>78234</v>
      </c>
      <c r="M3202" s="17">
        <f t="shared" si="885"/>
        <v>3911.7</v>
      </c>
      <c r="N3202" s="17" t="s">
        <v>39</v>
      </c>
      <c r="O3202" s="35" t="s">
        <v>49</v>
      </c>
      <c r="P3202" s="36" t="str">
        <f t="shared" si="880"/>
        <v>New Client</v>
      </c>
      <c r="Q3202" s="39" t="str">
        <f t="shared" si="4"/>
        <v>Yes</v>
      </c>
      <c r="R3202" s="40" t="str">
        <f t="shared" si="5"/>
        <v/>
      </c>
    </row>
    <row r="3203" ht="14.25" customHeight="1" spans="1:18">
      <c r="A3203" s="30" t="s">
        <v>3103</v>
      </c>
      <c r="B3203" s="17">
        <v>1619</v>
      </c>
      <c r="C3203" s="17" t="s">
        <v>46</v>
      </c>
      <c r="D3203" s="17" t="s">
        <v>66</v>
      </c>
      <c r="E3203" s="17" t="s">
        <v>37</v>
      </c>
      <c r="F3203" s="31" t="str">
        <f>VLOOKUP(G3203,'Policy Type'!$A:$B,2,FALSE)</f>
        <v>Liability</v>
      </c>
      <c r="G3203" s="17" t="s">
        <v>38</v>
      </c>
      <c r="H3203" s="32">
        <v>45344</v>
      </c>
      <c r="I3203" s="32">
        <v>45709</v>
      </c>
      <c r="J3203" s="34">
        <v>392600</v>
      </c>
      <c r="K3203" s="34">
        <f t="shared" si="877"/>
        <v>70668</v>
      </c>
      <c r="L3203" s="34">
        <f t="shared" si="878"/>
        <v>463268</v>
      </c>
      <c r="M3203" s="17">
        <f t="shared" si="885"/>
        <v>23163.4</v>
      </c>
      <c r="N3203" s="17" t="s">
        <v>39</v>
      </c>
      <c r="O3203" s="35" t="s">
        <v>49</v>
      </c>
      <c r="P3203" s="36" t="str">
        <f t="shared" si="880"/>
        <v>Old Client</v>
      </c>
      <c r="Q3203" s="39" t="str">
        <f t="shared" si="4"/>
        <v>Yes</v>
      </c>
      <c r="R3203" s="40" t="str">
        <f t="shared" si="5"/>
        <v/>
      </c>
    </row>
    <row r="3204" ht="14.25" customHeight="1" spans="1:18">
      <c r="A3204" s="30" t="s">
        <v>3104</v>
      </c>
      <c r="B3204" s="17">
        <v>2084</v>
      </c>
      <c r="C3204" s="17" t="s">
        <v>57</v>
      </c>
      <c r="D3204" s="17" t="s">
        <v>36</v>
      </c>
      <c r="E3204" s="17" t="s">
        <v>37</v>
      </c>
      <c r="F3204" s="31" t="str">
        <f>VLOOKUP(G3204,'Policy Type'!$A:$B,2,FALSE)</f>
        <v>Liability</v>
      </c>
      <c r="G3204" s="17" t="s">
        <v>38</v>
      </c>
      <c r="H3204" s="32">
        <v>45344</v>
      </c>
      <c r="I3204" s="32">
        <v>45372</v>
      </c>
      <c r="J3204" s="34">
        <v>158800</v>
      </c>
      <c r="K3204" s="34">
        <f t="shared" si="877"/>
        <v>28584</v>
      </c>
      <c r="L3204" s="34">
        <f t="shared" si="878"/>
        <v>187384</v>
      </c>
      <c r="M3204" s="17">
        <f t="shared" ref="M3204:M3211" si="886">L3204*0.2</f>
        <v>37476.8</v>
      </c>
      <c r="N3204" s="17" t="s">
        <v>39</v>
      </c>
      <c r="O3204" s="35" t="s">
        <v>49</v>
      </c>
      <c r="P3204" s="36" t="str">
        <f t="shared" si="880"/>
        <v>New Client</v>
      </c>
      <c r="Q3204" s="39" t="str">
        <f t="shared" si="4"/>
        <v>Yes</v>
      </c>
      <c r="R3204" s="40" t="str">
        <f t="shared" si="5"/>
        <v/>
      </c>
    </row>
    <row r="3205" ht="14.25" customHeight="1" spans="1:18">
      <c r="A3205" s="30" t="s">
        <v>3105</v>
      </c>
      <c r="B3205" s="17">
        <v>2085</v>
      </c>
      <c r="C3205" s="17" t="s">
        <v>35</v>
      </c>
      <c r="D3205" s="17" t="s">
        <v>36</v>
      </c>
      <c r="E3205" s="17" t="s">
        <v>37</v>
      </c>
      <c r="F3205" s="31" t="str">
        <f>VLOOKUP(G3205,'Policy Type'!$A:$B,2,FALSE)</f>
        <v>Liability</v>
      </c>
      <c r="G3205" s="17" t="s">
        <v>38</v>
      </c>
      <c r="H3205" s="32">
        <v>45344</v>
      </c>
      <c r="I3205" s="32">
        <v>45372</v>
      </c>
      <c r="J3205" s="34">
        <v>67500</v>
      </c>
      <c r="K3205" s="34">
        <f t="shared" si="877"/>
        <v>12150</v>
      </c>
      <c r="L3205" s="34">
        <f t="shared" si="878"/>
        <v>79650</v>
      </c>
      <c r="M3205" s="17">
        <f t="shared" si="886"/>
        <v>15930</v>
      </c>
      <c r="N3205" s="17" t="s">
        <v>39</v>
      </c>
      <c r="O3205" s="35" t="s">
        <v>49</v>
      </c>
      <c r="P3205" s="36" t="str">
        <f t="shared" si="880"/>
        <v>New Client</v>
      </c>
      <c r="Q3205" s="39" t="str">
        <f t="shared" si="4"/>
        <v>Yes</v>
      </c>
      <c r="R3205" s="40" t="str">
        <f t="shared" si="5"/>
        <v/>
      </c>
    </row>
    <row r="3206" ht="14.25" customHeight="1" spans="1:18">
      <c r="A3206" s="30" t="s">
        <v>3106</v>
      </c>
      <c r="B3206" s="17">
        <v>873</v>
      </c>
      <c r="C3206" s="17" t="s">
        <v>42</v>
      </c>
      <c r="D3206" s="17" t="s">
        <v>36</v>
      </c>
      <c r="E3206" s="17" t="s">
        <v>37</v>
      </c>
      <c r="F3206" s="31" t="str">
        <f>VLOOKUP(G3206,'Policy Type'!$A:$B,2,FALSE)</f>
        <v>Liability</v>
      </c>
      <c r="G3206" s="17" t="s">
        <v>38</v>
      </c>
      <c r="H3206" s="32">
        <v>45344</v>
      </c>
      <c r="I3206" s="32">
        <v>45372</v>
      </c>
      <c r="J3206" s="34">
        <v>131000</v>
      </c>
      <c r="K3206" s="34">
        <f t="shared" si="877"/>
        <v>23580</v>
      </c>
      <c r="L3206" s="34">
        <f t="shared" si="878"/>
        <v>154580</v>
      </c>
      <c r="M3206" s="17">
        <f t="shared" si="886"/>
        <v>30916</v>
      </c>
      <c r="N3206" s="17" t="s">
        <v>39</v>
      </c>
      <c r="O3206" s="35" t="s">
        <v>49</v>
      </c>
      <c r="P3206" s="36" t="str">
        <f t="shared" si="880"/>
        <v>Old Client</v>
      </c>
      <c r="Q3206" s="39" t="str">
        <f t="shared" si="4"/>
        <v>Yes</v>
      </c>
      <c r="R3206" s="40" t="str">
        <f t="shared" si="5"/>
        <v/>
      </c>
    </row>
    <row r="3207" ht="14.25" customHeight="1" spans="1:18">
      <c r="A3207" s="30" t="s">
        <v>3107</v>
      </c>
      <c r="B3207" s="17">
        <v>1615</v>
      </c>
      <c r="C3207" s="17" t="s">
        <v>42</v>
      </c>
      <c r="D3207" s="17" t="s">
        <v>36</v>
      </c>
      <c r="E3207" s="17" t="s">
        <v>37</v>
      </c>
      <c r="F3207" s="31" t="str">
        <f>VLOOKUP(G3207,'Policy Type'!$A:$B,2,FALSE)</f>
        <v>Liability</v>
      </c>
      <c r="G3207" s="17" t="s">
        <v>38</v>
      </c>
      <c r="H3207" s="32">
        <v>45344</v>
      </c>
      <c r="I3207" s="32">
        <v>45372</v>
      </c>
      <c r="J3207" s="34">
        <v>157800</v>
      </c>
      <c r="K3207" s="34">
        <f t="shared" si="877"/>
        <v>28404</v>
      </c>
      <c r="L3207" s="34">
        <f t="shared" si="878"/>
        <v>186204</v>
      </c>
      <c r="M3207" s="17">
        <f t="shared" si="886"/>
        <v>37240.8</v>
      </c>
      <c r="N3207" s="17" t="s">
        <v>39</v>
      </c>
      <c r="O3207" s="35" t="s">
        <v>49</v>
      </c>
      <c r="P3207" s="36" t="str">
        <f t="shared" si="880"/>
        <v>Old Client</v>
      </c>
      <c r="Q3207" s="39" t="str">
        <f t="shared" si="4"/>
        <v>Yes</v>
      </c>
      <c r="R3207" s="40" t="str">
        <f t="shared" si="5"/>
        <v/>
      </c>
    </row>
    <row r="3208" ht="14.25" customHeight="1" spans="1:18">
      <c r="A3208" s="30" t="s">
        <v>3108</v>
      </c>
      <c r="B3208" s="17">
        <v>1452</v>
      </c>
      <c r="C3208" s="17" t="s">
        <v>42</v>
      </c>
      <c r="D3208" s="17" t="s">
        <v>36</v>
      </c>
      <c r="E3208" s="17" t="s">
        <v>780</v>
      </c>
      <c r="F3208" s="31" t="str">
        <f>VLOOKUP(G3208,'Policy Type'!$A:$B,2,FALSE)</f>
        <v>Liability</v>
      </c>
      <c r="G3208" s="17" t="s">
        <v>38</v>
      </c>
      <c r="H3208" s="32">
        <v>45344</v>
      </c>
      <c r="I3208" s="32">
        <v>45372</v>
      </c>
      <c r="J3208" s="34">
        <v>71600</v>
      </c>
      <c r="K3208" s="34">
        <f t="shared" si="877"/>
        <v>12888</v>
      </c>
      <c r="L3208" s="34">
        <f t="shared" si="878"/>
        <v>84488</v>
      </c>
      <c r="M3208" s="17">
        <f t="shared" si="886"/>
        <v>16897.6</v>
      </c>
      <c r="N3208" s="17" t="s">
        <v>39</v>
      </c>
      <c r="O3208" s="35" t="s">
        <v>49</v>
      </c>
      <c r="P3208" s="36" t="str">
        <f t="shared" si="880"/>
        <v>Old Client</v>
      </c>
      <c r="Q3208" s="39" t="str">
        <f t="shared" si="4"/>
        <v>Yes</v>
      </c>
      <c r="R3208" s="40" t="str">
        <f t="shared" si="5"/>
        <v/>
      </c>
    </row>
    <row r="3209" ht="14.25" customHeight="1" spans="1:18">
      <c r="A3209" s="30" t="s">
        <v>3109</v>
      </c>
      <c r="B3209" s="17">
        <v>2086</v>
      </c>
      <c r="C3209" s="17" t="s">
        <v>57</v>
      </c>
      <c r="D3209" s="17" t="s">
        <v>36</v>
      </c>
      <c r="E3209" s="17" t="s">
        <v>780</v>
      </c>
      <c r="F3209" s="31" t="str">
        <f>VLOOKUP(G3209,'Policy Type'!$A:$B,2,FALSE)</f>
        <v>Liability</v>
      </c>
      <c r="G3209" s="17" t="s">
        <v>38</v>
      </c>
      <c r="H3209" s="32">
        <v>45344</v>
      </c>
      <c r="I3209" s="32">
        <v>45433</v>
      </c>
      <c r="J3209" s="34">
        <v>122100</v>
      </c>
      <c r="K3209" s="34">
        <f t="shared" si="877"/>
        <v>21978</v>
      </c>
      <c r="L3209" s="34">
        <f t="shared" si="878"/>
        <v>144078</v>
      </c>
      <c r="M3209" s="17">
        <f t="shared" si="886"/>
        <v>28815.6</v>
      </c>
      <c r="N3209" s="17" t="s">
        <v>39</v>
      </c>
      <c r="O3209" s="35" t="s">
        <v>49</v>
      </c>
      <c r="P3209" s="36" t="str">
        <f t="shared" si="880"/>
        <v>New Client</v>
      </c>
      <c r="Q3209" s="39" t="str">
        <f t="shared" si="4"/>
        <v>Yes</v>
      </c>
      <c r="R3209" s="40" t="str">
        <f t="shared" si="5"/>
        <v/>
      </c>
    </row>
    <row r="3210" ht="14.25" customHeight="1" spans="1:18">
      <c r="A3210" s="30" t="s">
        <v>3110</v>
      </c>
      <c r="B3210" s="17">
        <v>2087</v>
      </c>
      <c r="C3210" s="17" t="s">
        <v>57</v>
      </c>
      <c r="D3210" s="17" t="s">
        <v>36</v>
      </c>
      <c r="E3210" s="17" t="s">
        <v>37</v>
      </c>
      <c r="F3210" s="31" t="str">
        <f>VLOOKUP(G3210,'Policy Type'!$A:$B,2,FALSE)</f>
        <v>Liability</v>
      </c>
      <c r="G3210" s="17" t="s">
        <v>38</v>
      </c>
      <c r="H3210" s="32">
        <v>45344</v>
      </c>
      <c r="I3210" s="32">
        <v>45709</v>
      </c>
      <c r="J3210" s="34">
        <v>1427600</v>
      </c>
      <c r="K3210" s="34">
        <f t="shared" si="877"/>
        <v>256968</v>
      </c>
      <c r="L3210" s="34">
        <f t="shared" si="878"/>
        <v>1684568</v>
      </c>
      <c r="M3210" s="17">
        <f t="shared" si="886"/>
        <v>336913.6</v>
      </c>
      <c r="N3210" s="17" t="s">
        <v>39</v>
      </c>
      <c r="O3210" s="35" t="s">
        <v>49</v>
      </c>
      <c r="P3210" s="36" t="str">
        <f t="shared" si="880"/>
        <v>New Client</v>
      </c>
      <c r="Q3210" s="39" t="str">
        <f t="shared" si="4"/>
        <v>Yes</v>
      </c>
      <c r="R3210" s="40" t="str">
        <f t="shared" si="5"/>
        <v/>
      </c>
    </row>
    <row r="3211" ht="14.25" customHeight="1" spans="1:18">
      <c r="A3211" s="30" t="s">
        <v>3111</v>
      </c>
      <c r="B3211" s="17">
        <v>2088</v>
      </c>
      <c r="C3211" s="17" t="s">
        <v>35</v>
      </c>
      <c r="D3211" s="17" t="s">
        <v>36</v>
      </c>
      <c r="E3211" s="17" t="s">
        <v>132</v>
      </c>
      <c r="F3211" s="31" t="str">
        <f>VLOOKUP(G3211,'Policy Type'!$A:$B,2,FALSE)</f>
        <v>P&amp;C</v>
      </c>
      <c r="G3211" s="17" t="s">
        <v>48</v>
      </c>
      <c r="H3211" s="32">
        <v>45344</v>
      </c>
      <c r="I3211" s="32">
        <v>45709</v>
      </c>
      <c r="J3211" s="34">
        <v>531000</v>
      </c>
      <c r="K3211" s="34">
        <f t="shared" si="877"/>
        <v>95580</v>
      </c>
      <c r="L3211" s="34">
        <f t="shared" si="878"/>
        <v>626580</v>
      </c>
      <c r="M3211" s="17">
        <f t="shared" si="886"/>
        <v>125316</v>
      </c>
      <c r="N3211" s="17" t="s">
        <v>39</v>
      </c>
      <c r="O3211" s="35" t="s">
        <v>49</v>
      </c>
      <c r="P3211" s="36" t="str">
        <f t="shared" si="880"/>
        <v>New Client</v>
      </c>
      <c r="Q3211" s="39" t="str">
        <f t="shared" si="4"/>
        <v>No</v>
      </c>
      <c r="R3211" s="40" t="str">
        <f t="shared" si="5"/>
        <v/>
      </c>
    </row>
    <row r="3212" ht="14.25" customHeight="1" spans="1:18">
      <c r="A3212" s="30" t="s">
        <v>3112</v>
      </c>
      <c r="B3212" s="17">
        <v>2089</v>
      </c>
      <c r="C3212" s="17" t="s">
        <v>57</v>
      </c>
      <c r="D3212" s="17" t="s">
        <v>36</v>
      </c>
      <c r="E3212" s="17" t="s">
        <v>43</v>
      </c>
      <c r="F3212" s="31" t="str">
        <f>VLOOKUP(G3212,'Policy Type'!$A:$B,2,FALSE)</f>
        <v>Others</v>
      </c>
      <c r="G3212" s="17" t="s">
        <v>212</v>
      </c>
      <c r="H3212" s="32">
        <v>45345</v>
      </c>
      <c r="I3212" s="32">
        <v>45710</v>
      </c>
      <c r="J3212" s="34">
        <v>240600</v>
      </c>
      <c r="K3212" s="34">
        <f t="shared" si="877"/>
        <v>43308</v>
      </c>
      <c r="L3212" s="34">
        <f t="shared" si="878"/>
        <v>283908</v>
      </c>
      <c r="M3212" s="17">
        <f>L3212*0.15</f>
        <v>42586.2</v>
      </c>
      <c r="N3212" s="17" t="s">
        <v>39</v>
      </c>
      <c r="O3212" s="35" t="s">
        <v>49</v>
      </c>
      <c r="P3212" s="36" t="str">
        <f t="shared" si="880"/>
        <v>Old Client</v>
      </c>
      <c r="Q3212" s="39" t="str">
        <f t="shared" si="4"/>
        <v>No</v>
      </c>
      <c r="R3212" s="40" t="str">
        <f t="shared" si="5"/>
        <v/>
      </c>
    </row>
    <row r="3213" ht="14.25" customHeight="1" spans="1:18">
      <c r="A3213" s="30" t="s">
        <v>3113</v>
      </c>
      <c r="B3213" s="17">
        <v>2020</v>
      </c>
      <c r="C3213" s="17" t="s">
        <v>46</v>
      </c>
      <c r="D3213" s="17" t="s">
        <v>47</v>
      </c>
      <c r="E3213" s="17" t="s">
        <v>43</v>
      </c>
      <c r="F3213" s="31" t="str">
        <f>VLOOKUP(G3213,'Policy Type'!$A:$B,2,FALSE)</f>
        <v>Others</v>
      </c>
      <c r="G3213" s="17" t="s">
        <v>212</v>
      </c>
      <c r="H3213" s="32">
        <v>45348</v>
      </c>
      <c r="I3213" s="32">
        <v>45713</v>
      </c>
      <c r="J3213" s="34">
        <v>1441000</v>
      </c>
      <c r="K3213" s="34">
        <f t="shared" si="877"/>
        <v>259380</v>
      </c>
      <c r="L3213" s="34">
        <f t="shared" si="878"/>
        <v>1700380</v>
      </c>
      <c r="M3213" s="17">
        <f>L3213*0.05</f>
        <v>85019</v>
      </c>
      <c r="N3213" s="17" t="s">
        <v>39</v>
      </c>
      <c r="O3213" s="35" t="s">
        <v>53</v>
      </c>
      <c r="P3213" s="36" t="str">
        <f t="shared" si="880"/>
        <v>Old Client</v>
      </c>
      <c r="Q3213" s="39" t="str">
        <f t="shared" si="4"/>
        <v>Yes</v>
      </c>
      <c r="R3213" s="40" t="str">
        <f t="shared" si="5"/>
        <v>Cross-Sold</v>
      </c>
    </row>
    <row r="3214" ht="14.25" customHeight="1" spans="1:18">
      <c r="A3214" s="30" t="s">
        <v>3114</v>
      </c>
      <c r="B3214" s="17">
        <v>2090</v>
      </c>
      <c r="C3214" s="17" t="s">
        <v>35</v>
      </c>
      <c r="D3214" s="17" t="s">
        <v>36</v>
      </c>
      <c r="E3214" s="17" t="s">
        <v>84</v>
      </c>
      <c r="F3214" s="31" t="str">
        <f>VLOOKUP(G3214,'Policy Type'!$A:$B,2,FALSE)</f>
        <v>Liability</v>
      </c>
      <c r="G3214" s="17" t="s">
        <v>38</v>
      </c>
      <c r="H3214" s="32">
        <v>45345</v>
      </c>
      <c r="I3214" s="32">
        <v>45710</v>
      </c>
      <c r="J3214" s="34">
        <v>970300</v>
      </c>
      <c r="K3214" s="34">
        <f t="shared" si="877"/>
        <v>174654</v>
      </c>
      <c r="L3214" s="34">
        <f t="shared" si="878"/>
        <v>1144954</v>
      </c>
      <c r="M3214" s="17">
        <f t="shared" ref="M3214:M3216" si="887">L3214*0.2</f>
        <v>228990.8</v>
      </c>
      <c r="N3214" s="17" t="s">
        <v>52</v>
      </c>
      <c r="O3214" s="35" t="s">
        <v>49</v>
      </c>
      <c r="P3214" s="36" t="str">
        <f t="shared" si="880"/>
        <v>New Client</v>
      </c>
      <c r="Q3214" s="39" t="str">
        <f t="shared" si="4"/>
        <v>Yes</v>
      </c>
      <c r="R3214" s="40" t="str">
        <f t="shared" si="5"/>
        <v/>
      </c>
    </row>
    <row r="3215" ht="14.25" customHeight="1" spans="1:18">
      <c r="A3215" s="30" t="s">
        <v>3115</v>
      </c>
      <c r="B3215" s="17">
        <v>2091</v>
      </c>
      <c r="C3215" s="17" t="s">
        <v>42</v>
      </c>
      <c r="D3215" s="17" t="s">
        <v>36</v>
      </c>
      <c r="E3215" s="17" t="s">
        <v>84</v>
      </c>
      <c r="F3215" s="31" t="str">
        <f>VLOOKUP(G3215,'Policy Type'!$A:$B,2,FALSE)</f>
        <v>Liability</v>
      </c>
      <c r="G3215" s="17" t="s">
        <v>536</v>
      </c>
      <c r="H3215" s="32">
        <v>45345</v>
      </c>
      <c r="I3215" s="32">
        <v>45747</v>
      </c>
      <c r="J3215" s="34">
        <v>442500</v>
      </c>
      <c r="K3215" s="34">
        <f t="shared" si="877"/>
        <v>79650</v>
      </c>
      <c r="L3215" s="34">
        <f t="shared" si="878"/>
        <v>522150</v>
      </c>
      <c r="M3215" s="17">
        <f t="shared" si="887"/>
        <v>104430</v>
      </c>
      <c r="N3215" s="17" t="s">
        <v>52</v>
      </c>
      <c r="O3215" s="35" t="s">
        <v>49</v>
      </c>
      <c r="P3215" s="36" t="str">
        <f t="shared" si="880"/>
        <v>New Client</v>
      </c>
      <c r="Q3215" s="39" t="str">
        <f t="shared" si="4"/>
        <v>Yes</v>
      </c>
      <c r="R3215" s="40" t="str">
        <f t="shared" si="5"/>
        <v/>
      </c>
    </row>
    <row r="3216" ht="14.25" customHeight="1" spans="1:18">
      <c r="A3216" s="30" t="s">
        <v>3116</v>
      </c>
      <c r="B3216" s="17">
        <v>2092</v>
      </c>
      <c r="C3216" s="17" t="s">
        <v>42</v>
      </c>
      <c r="D3216" s="17" t="s">
        <v>36</v>
      </c>
      <c r="E3216" s="17" t="s">
        <v>37</v>
      </c>
      <c r="F3216" s="31" t="str">
        <f>VLOOKUP(G3216,'Policy Type'!$A:$B,2,FALSE)</f>
        <v>P&amp;C</v>
      </c>
      <c r="G3216" s="17" t="s">
        <v>68</v>
      </c>
      <c r="H3216" s="32">
        <v>45350</v>
      </c>
      <c r="I3216" s="32">
        <v>45715</v>
      </c>
      <c r="J3216" s="34">
        <v>614800</v>
      </c>
      <c r="K3216" s="34">
        <f t="shared" si="877"/>
        <v>110664</v>
      </c>
      <c r="L3216" s="34">
        <f t="shared" si="878"/>
        <v>725464</v>
      </c>
      <c r="M3216" s="17">
        <f t="shared" si="887"/>
        <v>145092.8</v>
      </c>
      <c r="N3216" s="17" t="s">
        <v>52</v>
      </c>
      <c r="O3216" s="35" t="s">
        <v>53</v>
      </c>
      <c r="P3216" s="36" t="str">
        <f t="shared" si="880"/>
        <v>Old Client</v>
      </c>
      <c r="Q3216" s="39" t="str">
        <f t="shared" si="4"/>
        <v>No</v>
      </c>
      <c r="R3216" s="40" t="str">
        <f t="shared" si="5"/>
        <v/>
      </c>
    </row>
    <row r="3217" ht="14.25" customHeight="1" spans="1:18">
      <c r="A3217" s="30" t="s">
        <v>3117</v>
      </c>
      <c r="B3217" s="17">
        <v>2092</v>
      </c>
      <c r="C3217" s="17" t="s">
        <v>35</v>
      </c>
      <c r="D3217" s="17" t="s">
        <v>36</v>
      </c>
      <c r="E3217" s="17" t="s">
        <v>37</v>
      </c>
      <c r="F3217" s="31" t="str">
        <f>VLOOKUP(G3217,'Policy Type'!$A:$B,2,FALSE)</f>
        <v>Others</v>
      </c>
      <c r="G3217" s="17" t="s">
        <v>156</v>
      </c>
      <c r="H3217" s="32">
        <v>45350</v>
      </c>
      <c r="I3217" s="32">
        <v>45715</v>
      </c>
      <c r="J3217" s="34">
        <v>150500</v>
      </c>
      <c r="K3217" s="34">
        <f t="shared" si="877"/>
        <v>27090</v>
      </c>
      <c r="L3217" s="34">
        <f t="shared" si="878"/>
        <v>177590</v>
      </c>
      <c r="M3217" s="17">
        <f t="shared" ref="M3217:M3218" si="888">L3217*0.15</f>
        <v>26638.5</v>
      </c>
      <c r="N3217" s="17" t="s">
        <v>52</v>
      </c>
      <c r="O3217" s="35" t="s">
        <v>53</v>
      </c>
      <c r="P3217" s="36" t="str">
        <f t="shared" si="880"/>
        <v>Old Client</v>
      </c>
      <c r="Q3217" s="39" t="str">
        <f t="shared" si="4"/>
        <v>No</v>
      </c>
      <c r="R3217" s="40" t="str">
        <f t="shared" si="5"/>
        <v/>
      </c>
    </row>
    <row r="3218" ht="14.25" customHeight="1" spans="1:18">
      <c r="A3218" s="30" t="s">
        <v>3118</v>
      </c>
      <c r="B3218" s="17">
        <v>2093</v>
      </c>
      <c r="C3218" s="17" t="s">
        <v>42</v>
      </c>
      <c r="D3218" s="17" t="s">
        <v>36</v>
      </c>
      <c r="E3218" s="17" t="s">
        <v>43</v>
      </c>
      <c r="F3218" s="31" t="str">
        <f>VLOOKUP(G3218,'Policy Type'!$A:$B,2,FALSE)</f>
        <v>Others</v>
      </c>
      <c r="G3218" s="17" t="s">
        <v>126</v>
      </c>
      <c r="H3218" s="32">
        <v>45348</v>
      </c>
      <c r="I3218" s="32">
        <v>45713</v>
      </c>
      <c r="J3218" s="34">
        <v>27180300</v>
      </c>
      <c r="K3218" s="34">
        <f t="shared" si="877"/>
        <v>4892454</v>
      </c>
      <c r="L3218" s="34">
        <f t="shared" si="878"/>
        <v>32072754</v>
      </c>
      <c r="M3218" s="17">
        <f t="shared" si="888"/>
        <v>4810913.1</v>
      </c>
      <c r="N3218" s="17" t="s">
        <v>39</v>
      </c>
      <c r="O3218" s="35" t="s">
        <v>53</v>
      </c>
      <c r="P3218" s="36" t="str">
        <f t="shared" si="880"/>
        <v>New Client</v>
      </c>
      <c r="Q3218" s="39" t="str">
        <f t="shared" si="4"/>
        <v>No</v>
      </c>
      <c r="R3218" s="40" t="str">
        <f t="shared" si="5"/>
        <v/>
      </c>
    </row>
    <row r="3219" ht="14.25" customHeight="1" spans="1:18">
      <c r="A3219" s="30" t="s">
        <v>3119</v>
      </c>
      <c r="B3219" s="17">
        <v>2094</v>
      </c>
      <c r="C3219" s="17" t="s">
        <v>57</v>
      </c>
      <c r="D3219" s="17" t="s">
        <v>36</v>
      </c>
      <c r="E3219" s="17" t="s">
        <v>43</v>
      </c>
      <c r="F3219" s="31" t="str">
        <f>VLOOKUP(G3219,'Policy Type'!$A:$B,2,FALSE)</f>
        <v>P&amp;C</v>
      </c>
      <c r="G3219" s="17" t="s">
        <v>44</v>
      </c>
      <c r="H3219" s="32">
        <v>45350</v>
      </c>
      <c r="I3219" s="32">
        <v>45715</v>
      </c>
      <c r="J3219" s="34">
        <v>1475000</v>
      </c>
      <c r="K3219" s="34">
        <f t="shared" si="877"/>
        <v>265500</v>
      </c>
      <c r="L3219" s="34">
        <f t="shared" si="878"/>
        <v>1740500</v>
      </c>
      <c r="M3219" s="17">
        <f t="shared" ref="M3219:M3220" si="889">L3219*0.2</f>
        <v>348100</v>
      </c>
      <c r="N3219" s="17" t="s">
        <v>39</v>
      </c>
      <c r="O3219" s="35" t="s">
        <v>53</v>
      </c>
      <c r="P3219" s="36" t="str">
        <f t="shared" si="880"/>
        <v>New Client</v>
      </c>
      <c r="Q3219" s="39" t="str">
        <f t="shared" si="4"/>
        <v>No</v>
      </c>
      <c r="R3219" s="40" t="str">
        <f t="shared" si="5"/>
        <v/>
      </c>
    </row>
    <row r="3220" ht="14.25" customHeight="1" spans="1:18">
      <c r="A3220" s="30" t="s">
        <v>3120</v>
      </c>
      <c r="B3220" s="17">
        <v>267</v>
      </c>
      <c r="C3220" s="17" t="s">
        <v>35</v>
      </c>
      <c r="D3220" s="17" t="s">
        <v>36</v>
      </c>
      <c r="E3220" s="17" t="s">
        <v>37</v>
      </c>
      <c r="F3220" s="31" t="str">
        <f>VLOOKUP(G3220,'Policy Type'!$A:$B,2,FALSE)</f>
        <v>Liability</v>
      </c>
      <c r="G3220" s="17" t="s">
        <v>38</v>
      </c>
      <c r="H3220" s="32">
        <v>45345</v>
      </c>
      <c r="I3220" s="32">
        <v>45710</v>
      </c>
      <c r="J3220" s="34">
        <v>36200</v>
      </c>
      <c r="K3220" s="34">
        <f t="shared" si="877"/>
        <v>6516</v>
      </c>
      <c r="L3220" s="34">
        <f t="shared" si="878"/>
        <v>42716</v>
      </c>
      <c r="M3220" s="17">
        <f t="shared" si="889"/>
        <v>8543.2</v>
      </c>
      <c r="N3220" s="17" t="s">
        <v>39</v>
      </c>
      <c r="O3220" s="35" t="s">
        <v>49</v>
      </c>
      <c r="P3220" s="36" t="str">
        <f t="shared" si="880"/>
        <v>Old Client</v>
      </c>
      <c r="Q3220" s="39" t="str">
        <f t="shared" si="4"/>
        <v>Yes</v>
      </c>
      <c r="R3220" s="40" t="str">
        <f t="shared" si="5"/>
        <v/>
      </c>
    </row>
    <row r="3221" ht="14.25" customHeight="1" spans="1:18">
      <c r="A3221" s="30" t="s">
        <v>3121</v>
      </c>
      <c r="B3221" s="17">
        <v>267</v>
      </c>
      <c r="C3221" s="17" t="s">
        <v>46</v>
      </c>
      <c r="D3221" s="17" t="s">
        <v>66</v>
      </c>
      <c r="E3221" s="17" t="s">
        <v>103</v>
      </c>
      <c r="F3221" s="31" t="str">
        <f>VLOOKUP(G3221,'Policy Type'!$A:$B,2,FALSE)</f>
        <v>Others</v>
      </c>
      <c r="G3221" s="17" t="s">
        <v>212</v>
      </c>
      <c r="H3221" s="32">
        <v>45345</v>
      </c>
      <c r="I3221" s="32">
        <v>45710</v>
      </c>
      <c r="J3221" s="34">
        <v>16686500</v>
      </c>
      <c r="K3221" s="34">
        <f t="shared" si="877"/>
        <v>3003570</v>
      </c>
      <c r="L3221" s="34">
        <f t="shared" si="878"/>
        <v>19690070</v>
      </c>
      <c r="M3221" s="17">
        <f>L3221*0.05</f>
        <v>984503.5</v>
      </c>
      <c r="N3221" s="17" t="s">
        <v>39</v>
      </c>
      <c r="O3221" s="35" t="s">
        <v>53</v>
      </c>
      <c r="P3221" s="36" t="str">
        <f t="shared" si="880"/>
        <v>Old Client</v>
      </c>
      <c r="Q3221" s="39" t="str">
        <f t="shared" si="4"/>
        <v>Yes</v>
      </c>
      <c r="R3221" s="40" t="str">
        <f t="shared" si="5"/>
        <v>Cross-Sold</v>
      </c>
    </row>
    <row r="3222" ht="14.25" customHeight="1" spans="1:18">
      <c r="A3222" s="30" t="s">
        <v>3122</v>
      </c>
      <c r="B3222" s="17">
        <v>1716</v>
      </c>
      <c r="C3222" s="17" t="s">
        <v>35</v>
      </c>
      <c r="D3222" s="17" t="s">
        <v>36</v>
      </c>
      <c r="E3222" s="17" t="s">
        <v>37</v>
      </c>
      <c r="F3222" s="31" t="str">
        <f>VLOOKUP(G3222,'Policy Type'!$A:$B,2,FALSE)</f>
        <v>Liability</v>
      </c>
      <c r="G3222" s="17" t="s">
        <v>38</v>
      </c>
      <c r="H3222" s="32">
        <v>45345</v>
      </c>
      <c r="I3222" s="32">
        <v>45710</v>
      </c>
      <c r="J3222" s="34">
        <v>56600</v>
      </c>
      <c r="K3222" s="34">
        <f t="shared" si="877"/>
        <v>10188</v>
      </c>
      <c r="L3222" s="34">
        <f t="shared" si="878"/>
        <v>66788</v>
      </c>
      <c r="M3222" s="17">
        <f t="shared" ref="M3222:M3223" si="890">L3222*0.2</f>
        <v>13357.6</v>
      </c>
      <c r="N3222" s="17" t="s">
        <v>39</v>
      </c>
      <c r="O3222" s="35" t="s">
        <v>49</v>
      </c>
      <c r="P3222" s="36" t="str">
        <f t="shared" si="880"/>
        <v>Old Client</v>
      </c>
      <c r="Q3222" s="39" t="str">
        <f t="shared" si="4"/>
        <v>Yes</v>
      </c>
      <c r="R3222" s="40" t="str">
        <f t="shared" si="5"/>
        <v/>
      </c>
    </row>
    <row r="3223" ht="14.25" customHeight="1" spans="1:18">
      <c r="A3223" s="30" t="s">
        <v>3123</v>
      </c>
      <c r="B3223" s="17">
        <v>2095</v>
      </c>
      <c r="C3223" s="17" t="s">
        <v>35</v>
      </c>
      <c r="D3223" s="17" t="s">
        <v>36</v>
      </c>
      <c r="E3223" s="17" t="s">
        <v>103</v>
      </c>
      <c r="F3223" s="31" t="str">
        <f>VLOOKUP(G3223,'Policy Type'!$A:$B,2,FALSE)</f>
        <v>Liability</v>
      </c>
      <c r="G3223" s="17" t="s">
        <v>536</v>
      </c>
      <c r="H3223" s="32">
        <v>45345</v>
      </c>
      <c r="I3223" s="32">
        <v>45373</v>
      </c>
      <c r="J3223" s="34">
        <v>295000</v>
      </c>
      <c r="K3223" s="34">
        <f t="shared" si="877"/>
        <v>53100</v>
      </c>
      <c r="L3223" s="34">
        <f t="shared" si="878"/>
        <v>348100</v>
      </c>
      <c r="M3223" s="17">
        <f t="shared" si="890"/>
        <v>69620</v>
      </c>
      <c r="N3223" s="17" t="s">
        <v>39</v>
      </c>
      <c r="O3223" s="35" t="s">
        <v>49</v>
      </c>
      <c r="P3223" s="36" t="str">
        <f t="shared" si="880"/>
        <v>Old Client</v>
      </c>
      <c r="Q3223" s="39" t="str">
        <f t="shared" si="4"/>
        <v>Yes</v>
      </c>
      <c r="R3223" s="40" t="str">
        <f t="shared" si="5"/>
        <v/>
      </c>
    </row>
    <row r="3224" ht="14.25" customHeight="1" spans="1:18">
      <c r="A3224" s="30" t="s">
        <v>3124</v>
      </c>
      <c r="B3224" s="17">
        <v>2096</v>
      </c>
      <c r="C3224" s="17" t="s">
        <v>46</v>
      </c>
      <c r="D3224" s="17" t="s">
        <v>76</v>
      </c>
      <c r="E3224" s="17" t="s">
        <v>84</v>
      </c>
      <c r="F3224" s="31" t="str">
        <f>VLOOKUP(G3224,'Policy Type'!$A:$B,2,FALSE)</f>
        <v>Liability</v>
      </c>
      <c r="G3224" s="17" t="s">
        <v>58</v>
      </c>
      <c r="H3224" s="32">
        <v>45345</v>
      </c>
      <c r="I3224" s="32">
        <v>45710</v>
      </c>
      <c r="J3224" s="34">
        <v>5900000</v>
      </c>
      <c r="K3224" s="34">
        <f t="shared" si="877"/>
        <v>1062000</v>
      </c>
      <c r="L3224" s="34">
        <f t="shared" si="878"/>
        <v>6962000</v>
      </c>
      <c r="M3224" s="17">
        <f>L3224*0.05</f>
        <v>348100</v>
      </c>
      <c r="N3224" s="17" t="s">
        <v>39</v>
      </c>
      <c r="O3224" s="35" t="s">
        <v>49</v>
      </c>
      <c r="P3224" s="36" t="str">
        <f t="shared" si="880"/>
        <v>Old Client</v>
      </c>
      <c r="Q3224" s="39" t="str">
        <f t="shared" si="4"/>
        <v>Yes</v>
      </c>
      <c r="R3224" s="40" t="str">
        <f t="shared" si="5"/>
        <v/>
      </c>
    </row>
    <row r="3225" ht="14.25" customHeight="1" spans="1:18">
      <c r="A3225" s="30" t="s">
        <v>3125</v>
      </c>
      <c r="B3225" s="17">
        <v>2096</v>
      </c>
      <c r="C3225" s="17" t="s">
        <v>35</v>
      </c>
      <c r="D3225" s="17" t="s">
        <v>36</v>
      </c>
      <c r="E3225" s="17" t="s">
        <v>37</v>
      </c>
      <c r="F3225" s="31" t="str">
        <f>VLOOKUP(G3225,'Policy Type'!$A:$B,2,FALSE)</f>
        <v>Liability</v>
      </c>
      <c r="G3225" s="17" t="s">
        <v>38</v>
      </c>
      <c r="H3225" s="32">
        <v>45345</v>
      </c>
      <c r="I3225" s="32">
        <v>45526</v>
      </c>
      <c r="J3225" s="34">
        <v>518300</v>
      </c>
      <c r="K3225" s="34">
        <f t="shared" si="877"/>
        <v>93294</v>
      </c>
      <c r="L3225" s="34">
        <f t="shared" si="878"/>
        <v>611594</v>
      </c>
      <c r="M3225" s="17">
        <f t="shared" ref="M3225:M3226" si="891">L3225*0.2</f>
        <v>122318.8</v>
      </c>
      <c r="N3225" s="17" t="s">
        <v>39</v>
      </c>
      <c r="O3225" s="35" t="s">
        <v>49</v>
      </c>
      <c r="P3225" s="36" t="str">
        <f t="shared" si="880"/>
        <v>Old Client</v>
      </c>
      <c r="Q3225" s="39" t="str">
        <f t="shared" si="4"/>
        <v>Yes</v>
      </c>
      <c r="R3225" s="40" t="str">
        <f t="shared" si="5"/>
        <v/>
      </c>
    </row>
    <row r="3226" ht="14.25" customHeight="1" spans="1:18">
      <c r="A3226" s="30" t="s">
        <v>3126</v>
      </c>
      <c r="B3226" s="17">
        <v>2097</v>
      </c>
      <c r="C3226" s="17" t="s">
        <v>57</v>
      </c>
      <c r="D3226" s="17" t="s">
        <v>36</v>
      </c>
      <c r="E3226" s="17" t="s">
        <v>37</v>
      </c>
      <c r="F3226" s="31" t="str">
        <f>VLOOKUP(G3226,'Policy Type'!$A:$B,2,FALSE)</f>
        <v>Liability</v>
      </c>
      <c r="G3226" s="17" t="s">
        <v>38</v>
      </c>
      <c r="H3226" s="32">
        <v>45345</v>
      </c>
      <c r="I3226" s="32">
        <v>45710</v>
      </c>
      <c r="J3226" s="34">
        <v>82400</v>
      </c>
      <c r="K3226" s="34">
        <f t="shared" si="877"/>
        <v>14832</v>
      </c>
      <c r="L3226" s="34">
        <f t="shared" si="878"/>
        <v>97232</v>
      </c>
      <c r="M3226" s="17">
        <f t="shared" si="891"/>
        <v>19446.4</v>
      </c>
      <c r="N3226" s="17" t="s">
        <v>39</v>
      </c>
      <c r="O3226" s="35" t="s">
        <v>49</v>
      </c>
      <c r="P3226" s="36" t="str">
        <f t="shared" si="880"/>
        <v>New Client</v>
      </c>
      <c r="Q3226" s="39" t="str">
        <f t="shared" si="4"/>
        <v>Yes</v>
      </c>
      <c r="R3226" s="40" t="str">
        <f t="shared" si="5"/>
        <v/>
      </c>
    </row>
    <row r="3227" ht="14.25" customHeight="1" spans="1:18">
      <c r="A3227" s="30" t="s">
        <v>3127</v>
      </c>
      <c r="B3227" s="17">
        <v>2098</v>
      </c>
      <c r="C3227" s="17" t="s">
        <v>46</v>
      </c>
      <c r="D3227" s="17" t="s">
        <v>88</v>
      </c>
      <c r="E3227" s="17" t="s">
        <v>37</v>
      </c>
      <c r="F3227" s="31" t="str">
        <f>VLOOKUP(G3227,'Policy Type'!$A:$B,2,FALSE)</f>
        <v>Liability</v>
      </c>
      <c r="G3227" s="17" t="s">
        <v>38</v>
      </c>
      <c r="H3227" s="32">
        <v>45345</v>
      </c>
      <c r="I3227" s="32">
        <v>45404</v>
      </c>
      <c r="J3227" s="34">
        <v>114100</v>
      </c>
      <c r="K3227" s="34">
        <f t="shared" si="877"/>
        <v>20538</v>
      </c>
      <c r="L3227" s="34">
        <f t="shared" si="878"/>
        <v>134638</v>
      </c>
      <c r="M3227" s="17">
        <f t="shared" ref="M3227:M3228" si="892">L3227*0.05</f>
        <v>6731.9</v>
      </c>
      <c r="N3227" s="17" t="s">
        <v>39</v>
      </c>
      <c r="O3227" s="35" t="s">
        <v>49</v>
      </c>
      <c r="P3227" s="36" t="str">
        <f t="shared" si="880"/>
        <v>Old Client</v>
      </c>
      <c r="Q3227" s="39" t="str">
        <f t="shared" si="4"/>
        <v>Yes</v>
      </c>
      <c r="R3227" s="40" t="str">
        <f t="shared" si="5"/>
        <v/>
      </c>
    </row>
    <row r="3228" ht="14.25" customHeight="1" spans="1:18">
      <c r="A3228" s="30" t="s">
        <v>3128</v>
      </c>
      <c r="B3228" s="17">
        <v>2099</v>
      </c>
      <c r="C3228" s="17" t="s">
        <v>46</v>
      </c>
      <c r="D3228" s="17" t="s">
        <v>66</v>
      </c>
      <c r="E3228" s="17" t="s">
        <v>132</v>
      </c>
      <c r="F3228" s="31" t="str">
        <f>VLOOKUP(G3228,'Policy Type'!$A:$B,2,FALSE)</f>
        <v>Liability</v>
      </c>
      <c r="G3228" s="17" t="s">
        <v>121</v>
      </c>
      <c r="H3228" s="32">
        <v>45345</v>
      </c>
      <c r="I3228" s="32">
        <v>45710</v>
      </c>
      <c r="J3228" s="34">
        <v>1933800</v>
      </c>
      <c r="K3228" s="34">
        <f t="shared" si="877"/>
        <v>348084</v>
      </c>
      <c r="L3228" s="34">
        <f t="shared" si="878"/>
        <v>2281884</v>
      </c>
      <c r="M3228" s="17">
        <f t="shared" si="892"/>
        <v>114094.2</v>
      </c>
      <c r="N3228" s="17" t="s">
        <v>39</v>
      </c>
      <c r="O3228" s="35" t="s">
        <v>49</v>
      </c>
      <c r="P3228" s="36" t="str">
        <f t="shared" si="880"/>
        <v>New Client</v>
      </c>
      <c r="Q3228" s="39" t="str">
        <f t="shared" si="4"/>
        <v>Yes</v>
      </c>
      <c r="R3228" s="40" t="str">
        <f t="shared" si="5"/>
        <v/>
      </c>
    </row>
    <row r="3229" ht="14.25" customHeight="1" spans="1:18">
      <c r="A3229" s="30" t="s">
        <v>3129</v>
      </c>
      <c r="B3229" s="17">
        <v>2100</v>
      </c>
      <c r="C3229" s="17" t="s">
        <v>42</v>
      </c>
      <c r="D3229" s="17" t="s">
        <v>36</v>
      </c>
      <c r="E3229" s="17" t="s">
        <v>780</v>
      </c>
      <c r="F3229" s="31" t="str">
        <f>VLOOKUP(G3229,'Policy Type'!$A:$B,2,FALSE)</f>
        <v>Liability</v>
      </c>
      <c r="G3229" s="17" t="s">
        <v>38</v>
      </c>
      <c r="H3229" s="32">
        <v>45346</v>
      </c>
      <c r="I3229" s="32">
        <v>45374</v>
      </c>
      <c r="J3229" s="34">
        <v>60200</v>
      </c>
      <c r="K3229" s="34">
        <f t="shared" si="877"/>
        <v>10836</v>
      </c>
      <c r="L3229" s="34">
        <f t="shared" si="878"/>
        <v>71036</v>
      </c>
      <c r="M3229" s="17">
        <f t="shared" ref="M3229:M3231" si="893">L3229*0.2</f>
        <v>14207.2</v>
      </c>
      <c r="N3229" s="17" t="s">
        <v>39</v>
      </c>
      <c r="O3229" s="35" t="s">
        <v>49</v>
      </c>
      <c r="P3229" s="36" t="str">
        <f t="shared" si="880"/>
        <v>Old Client</v>
      </c>
      <c r="Q3229" s="39" t="str">
        <f t="shared" si="4"/>
        <v>Yes</v>
      </c>
      <c r="R3229" s="40" t="str">
        <f t="shared" si="5"/>
        <v/>
      </c>
    </row>
    <row r="3230" ht="14.25" customHeight="1" spans="1:18">
      <c r="A3230" s="30" t="s">
        <v>3130</v>
      </c>
      <c r="B3230" s="17">
        <v>365</v>
      </c>
      <c r="C3230" s="17" t="s">
        <v>42</v>
      </c>
      <c r="D3230" s="17" t="s">
        <v>36</v>
      </c>
      <c r="E3230" s="17" t="s">
        <v>37</v>
      </c>
      <c r="F3230" s="31" t="str">
        <f>VLOOKUP(G3230,'Policy Type'!$A:$B,2,FALSE)</f>
        <v>Liability</v>
      </c>
      <c r="G3230" s="17" t="s">
        <v>38</v>
      </c>
      <c r="H3230" s="32">
        <v>45346</v>
      </c>
      <c r="I3230" s="32">
        <v>45711</v>
      </c>
      <c r="J3230" s="34">
        <v>132900</v>
      </c>
      <c r="K3230" s="34">
        <f t="shared" si="877"/>
        <v>23922</v>
      </c>
      <c r="L3230" s="34">
        <f t="shared" si="878"/>
        <v>156822</v>
      </c>
      <c r="M3230" s="17">
        <f t="shared" si="893"/>
        <v>31364.4</v>
      </c>
      <c r="N3230" s="17" t="s">
        <v>39</v>
      </c>
      <c r="O3230" s="35" t="s">
        <v>49</v>
      </c>
      <c r="P3230" s="36" t="str">
        <f t="shared" si="880"/>
        <v>Old Client</v>
      </c>
      <c r="Q3230" s="39" t="str">
        <f t="shared" si="4"/>
        <v>Yes</v>
      </c>
      <c r="R3230" s="40" t="str">
        <f t="shared" si="5"/>
        <v/>
      </c>
    </row>
    <row r="3231" ht="14.25" customHeight="1" spans="1:18">
      <c r="A3231" s="30" t="s">
        <v>3131</v>
      </c>
      <c r="B3231" s="17">
        <v>2101</v>
      </c>
      <c r="C3231" s="17" t="s">
        <v>35</v>
      </c>
      <c r="D3231" s="17" t="s">
        <v>36</v>
      </c>
      <c r="E3231" s="17" t="s">
        <v>37</v>
      </c>
      <c r="F3231" s="31" t="str">
        <f>VLOOKUP(G3231,'Policy Type'!$A:$B,2,FALSE)</f>
        <v>Liability</v>
      </c>
      <c r="G3231" s="17" t="s">
        <v>38</v>
      </c>
      <c r="H3231" s="32">
        <v>45346</v>
      </c>
      <c r="I3231" s="32">
        <v>45711</v>
      </c>
      <c r="J3231" s="34">
        <v>161400</v>
      </c>
      <c r="K3231" s="34">
        <f t="shared" si="877"/>
        <v>29052</v>
      </c>
      <c r="L3231" s="34">
        <f t="shared" si="878"/>
        <v>190452</v>
      </c>
      <c r="M3231" s="17">
        <f t="shared" si="893"/>
        <v>38090.4</v>
      </c>
      <c r="N3231" s="17" t="s">
        <v>39</v>
      </c>
      <c r="O3231" s="35" t="s">
        <v>49</v>
      </c>
      <c r="P3231" s="36" t="str">
        <f t="shared" si="880"/>
        <v>Old Client</v>
      </c>
      <c r="Q3231" s="39" t="str">
        <f t="shared" si="4"/>
        <v>Yes</v>
      </c>
      <c r="R3231" s="40" t="str">
        <f t="shared" si="5"/>
        <v/>
      </c>
    </row>
    <row r="3232" ht="14.25" customHeight="1" spans="1:18">
      <c r="A3232" s="30" t="s">
        <v>3132</v>
      </c>
      <c r="B3232" s="17">
        <v>2102</v>
      </c>
      <c r="C3232" s="17" t="s">
        <v>57</v>
      </c>
      <c r="D3232" s="17" t="s">
        <v>36</v>
      </c>
      <c r="E3232" s="17" t="s">
        <v>132</v>
      </c>
      <c r="F3232" s="31" t="str">
        <f>VLOOKUP(G3232,'Policy Type'!$A:$B,2,FALSE)</f>
        <v>Others</v>
      </c>
      <c r="G3232" s="17" t="s">
        <v>212</v>
      </c>
      <c r="H3232" s="32">
        <v>45334</v>
      </c>
      <c r="I3232" s="32">
        <v>45699</v>
      </c>
      <c r="J3232" s="34">
        <v>1169400</v>
      </c>
      <c r="K3232" s="34">
        <f t="shared" si="877"/>
        <v>210492</v>
      </c>
      <c r="L3232" s="34">
        <f t="shared" si="878"/>
        <v>1379892</v>
      </c>
      <c r="M3232" s="17">
        <f>L3232*0.15</f>
        <v>206983.8</v>
      </c>
      <c r="N3232" s="17" t="s">
        <v>39</v>
      </c>
      <c r="O3232" s="35" t="s">
        <v>49</v>
      </c>
      <c r="P3232" s="36" t="str">
        <f t="shared" si="880"/>
        <v>New Client</v>
      </c>
      <c r="Q3232" s="39" t="str">
        <f t="shared" si="4"/>
        <v>No</v>
      </c>
      <c r="R3232" s="40" t="str">
        <f t="shared" si="5"/>
        <v/>
      </c>
    </row>
    <row r="3233" ht="14.25" customHeight="1" spans="1:18">
      <c r="A3233" s="30" t="s">
        <v>3133</v>
      </c>
      <c r="B3233" s="17">
        <v>2103</v>
      </c>
      <c r="C3233" s="17" t="s">
        <v>46</v>
      </c>
      <c r="D3233" s="17" t="s">
        <v>66</v>
      </c>
      <c r="E3233" s="17" t="s">
        <v>132</v>
      </c>
      <c r="F3233" s="31" t="str">
        <f>VLOOKUP(G3233,'Policy Type'!$A:$B,2,FALSE)</f>
        <v>Others</v>
      </c>
      <c r="G3233" s="17" t="s">
        <v>212</v>
      </c>
      <c r="H3233" s="32">
        <v>45334</v>
      </c>
      <c r="I3233" s="32">
        <v>45699</v>
      </c>
      <c r="J3233" s="34">
        <v>2668900</v>
      </c>
      <c r="K3233" s="34">
        <f t="shared" si="877"/>
        <v>480402</v>
      </c>
      <c r="L3233" s="34">
        <f t="shared" si="878"/>
        <v>3149302</v>
      </c>
      <c r="M3233" s="17">
        <f t="shared" ref="M3233:M3234" si="894">L3233*0.05</f>
        <v>157465.1</v>
      </c>
      <c r="N3233" s="17" t="s">
        <v>39</v>
      </c>
      <c r="O3233" s="35" t="s">
        <v>49</v>
      </c>
      <c r="P3233" s="36" t="str">
        <f t="shared" si="880"/>
        <v>New Client</v>
      </c>
      <c r="Q3233" s="39" t="str">
        <f t="shared" si="4"/>
        <v>No</v>
      </c>
      <c r="R3233" s="40" t="str">
        <f t="shared" si="5"/>
        <v/>
      </c>
    </row>
    <row r="3234" ht="14.25" customHeight="1" spans="1:18">
      <c r="A3234" s="30" t="s">
        <v>3134</v>
      </c>
      <c r="B3234" s="17">
        <v>2104</v>
      </c>
      <c r="C3234" s="17" t="s">
        <v>46</v>
      </c>
      <c r="D3234" s="17" t="s">
        <v>76</v>
      </c>
      <c r="E3234" s="17" t="s">
        <v>43</v>
      </c>
      <c r="F3234" s="31" t="str">
        <f>VLOOKUP(G3234,'Policy Type'!$A:$B,2,FALSE)</f>
        <v>P&amp;C</v>
      </c>
      <c r="G3234" s="17" t="s">
        <v>55</v>
      </c>
      <c r="H3234" s="32">
        <v>45349</v>
      </c>
      <c r="I3234" s="32">
        <v>45714</v>
      </c>
      <c r="J3234" s="34">
        <v>146300</v>
      </c>
      <c r="K3234" s="34">
        <f t="shared" si="877"/>
        <v>26334</v>
      </c>
      <c r="L3234" s="34">
        <f t="shared" si="878"/>
        <v>172634</v>
      </c>
      <c r="M3234" s="17">
        <f t="shared" si="894"/>
        <v>8631.7</v>
      </c>
      <c r="N3234" s="17" t="s">
        <v>52</v>
      </c>
      <c r="O3234" s="35" t="s">
        <v>53</v>
      </c>
      <c r="P3234" s="36" t="str">
        <f t="shared" si="880"/>
        <v>Old Client</v>
      </c>
      <c r="Q3234" s="39" t="str">
        <f t="shared" si="4"/>
        <v>No</v>
      </c>
      <c r="R3234" s="40" t="str">
        <f t="shared" si="5"/>
        <v/>
      </c>
    </row>
    <row r="3235" ht="14.25" customHeight="1" spans="1:18">
      <c r="A3235" s="30" t="s">
        <v>3135</v>
      </c>
      <c r="B3235" s="17">
        <v>2104</v>
      </c>
      <c r="C3235" s="17" t="s">
        <v>57</v>
      </c>
      <c r="D3235" s="17" t="s">
        <v>36</v>
      </c>
      <c r="E3235" s="17" t="s">
        <v>103</v>
      </c>
      <c r="F3235" s="31" t="str">
        <f>VLOOKUP(G3235,'Policy Type'!$A:$B,2,FALSE)</f>
        <v>P&amp;C</v>
      </c>
      <c r="G3235" s="17" t="s">
        <v>98</v>
      </c>
      <c r="H3235" s="32">
        <v>45348</v>
      </c>
      <c r="I3235" s="32">
        <v>45713</v>
      </c>
      <c r="J3235" s="34">
        <v>2837500</v>
      </c>
      <c r="K3235" s="34">
        <f t="shared" si="877"/>
        <v>510750</v>
      </c>
      <c r="L3235" s="34">
        <f t="shared" si="878"/>
        <v>3348250</v>
      </c>
      <c r="M3235" s="17">
        <f>L3235*0.2</f>
        <v>669650</v>
      </c>
      <c r="N3235" s="17" t="s">
        <v>39</v>
      </c>
      <c r="O3235" s="35" t="s">
        <v>53</v>
      </c>
      <c r="P3235" s="36" t="str">
        <f t="shared" si="880"/>
        <v>Old Client</v>
      </c>
      <c r="Q3235" s="39" t="str">
        <f t="shared" si="4"/>
        <v>No</v>
      </c>
      <c r="R3235" s="40" t="str">
        <f t="shared" si="5"/>
        <v/>
      </c>
    </row>
    <row r="3236" ht="14.25" customHeight="1" spans="1:18">
      <c r="A3236" s="30" t="s">
        <v>3136</v>
      </c>
      <c r="B3236" s="17">
        <v>2105</v>
      </c>
      <c r="C3236" s="17" t="s">
        <v>42</v>
      </c>
      <c r="D3236" s="17" t="s">
        <v>36</v>
      </c>
      <c r="E3236" s="17" t="s">
        <v>91</v>
      </c>
      <c r="F3236" s="31" t="str">
        <f>VLOOKUP(G3236,'Policy Type'!$A:$B,2,FALSE)</f>
        <v>Others</v>
      </c>
      <c r="G3236" s="17" t="s">
        <v>212</v>
      </c>
      <c r="H3236" s="32">
        <v>45350</v>
      </c>
      <c r="I3236" s="32">
        <v>45715</v>
      </c>
      <c r="J3236" s="34">
        <v>1416200</v>
      </c>
      <c r="K3236" s="34">
        <f t="shared" si="877"/>
        <v>254916</v>
      </c>
      <c r="L3236" s="34">
        <f t="shared" si="878"/>
        <v>1671116</v>
      </c>
      <c r="M3236" s="17">
        <f>L3236*0.15</f>
        <v>250667.4</v>
      </c>
      <c r="N3236" s="17" t="s">
        <v>39</v>
      </c>
      <c r="O3236" s="35" t="s">
        <v>40</v>
      </c>
      <c r="P3236" s="36" t="str">
        <f t="shared" si="880"/>
        <v>New Client</v>
      </c>
      <c r="Q3236" s="39" t="str">
        <f t="shared" si="4"/>
        <v>No</v>
      </c>
      <c r="R3236" s="40" t="str">
        <f t="shared" si="5"/>
        <v/>
      </c>
    </row>
    <row r="3237" ht="14.25" customHeight="1" spans="1:18">
      <c r="A3237" s="30" t="s">
        <v>3137</v>
      </c>
      <c r="B3237" s="17">
        <v>2106</v>
      </c>
      <c r="C3237" s="17" t="s">
        <v>57</v>
      </c>
      <c r="D3237" s="17" t="s">
        <v>36</v>
      </c>
      <c r="E3237" s="17" t="s">
        <v>91</v>
      </c>
      <c r="F3237" s="31" t="str">
        <f>VLOOKUP(G3237,'Policy Type'!$A:$B,2,FALSE)</f>
        <v>P&amp;C</v>
      </c>
      <c r="G3237" s="17" t="s">
        <v>44</v>
      </c>
      <c r="H3237" s="32">
        <v>45350</v>
      </c>
      <c r="I3237" s="32">
        <v>45715</v>
      </c>
      <c r="J3237" s="34">
        <v>383000</v>
      </c>
      <c r="K3237" s="34">
        <f t="shared" si="877"/>
        <v>68940</v>
      </c>
      <c r="L3237" s="34">
        <f t="shared" si="878"/>
        <v>451940</v>
      </c>
      <c r="M3237" s="17">
        <f>L3237*0.2</f>
        <v>90388</v>
      </c>
      <c r="N3237" s="17" t="s">
        <v>39</v>
      </c>
      <c r="O3237" s="35" t="s">
        <v>40</v>
      </c>
      <c r="P3237" s="36" t="str">
        <f t="shared" si="880"/>
        <v>New Client</v>
      </c>
      <c r="Q3237" s="39" t="str">
        <f t="shared" si="4"/>
        <v>No</v>
      </c>
      <c r="R3237" s="40" t="str">
        <f t="shared" si="5"/>
        <v/>
      </c>
    </row>
    <row r="3238" ht="14.25" customHeight="1" spans="1:18">
      <c r="A3238" s="30" t="s">
        <v>3138</v>
      </c>
      <c r="B3238" s="17">
        <v>940</v>
      </c>
      <c r="C3238" s="17" t="s">
        <v>42</v>
      </c>
      <c r="D3238" s="17" t="s">
        <v>36</v>
      </c>
      <c r="E3238" s="17" t="s">
        <v>91</v>
      </c>
      <c r="F3238" s="31" t="str">
        <f>VLOOKUP(G3238,'Policy Type'!$A:$B,2,FALSE)</f>
        <v>Others</v>
      </c>
      <c r="G3238" s="17" t="s">
        <v>212</v>
      </c>
      <c r="H3238" s="32">
        <v>45350</v>
      </c>
      <c r="I3238" s="32">
        <v>45715</v>
      </c>
      <c r="J3238" s="34">
        <v>1336400</v>
      </c>
      <c r="K3238" s="34">
        <f t="shared" si="877"/>
        <v>240552</v>
      </c>
      <c r="L3238" s="34">
        <f t="shared" si="878"/>
        <v>1576952</v>
      </c>
      <c r="M3238" s="17">
        <f>L3238*0.15</f>
        <v>236542.8</v>
      </c>
      <c r="N3238" s="17" t="s">
        <v>39</v>
      </c>
      <c r="O3238" s="35" t="s">
        <v>40</v>
      </c>
      <c r="P3238" s="36" t="str">
        <f t="shared" si="880"/>
        <v>Old Client</v>
      </c>
      <c r="Q3238" s="39" t="str">
        <f t="shared" si="4"/>
        <v>No</v>
      </c>
      <c r="R3238" s="40" t="str">
        <f t="shared" si="5"/>
        <v/>
      </c>
    </row>
    <row r="3239" ht="14.25" customHeight="1" spans="1:18">
      <c r="A3239" s="30" t="s">
        <v>3139</v>
      </c>
      <c r="B3239" s="17">
        <v>940</v>
      </c>
      <c r="C3239" s="17" t="s">
        <v>57</v>
      </c>
      <c r="D3239" s="17" t="s">
        <v>36</v>
      </c>
      <c r="E3239" s="17" t="s">
        <v>91</v>
      </c>
      <c r="F3239" s="31" t="str">
        <f>VLOOKUP(G3239,'Policy Type'!$A:$B,2,FALSE)</f>
        <v>P&amp;C</v>
      </c>
      <c r="G3239" s="17" t="s">
        <v>44</v>
      </c>
      <c r="H3239" s="32">
        <v>45350</v>
      </c>
      <c r="I3239" s="32">
        <v>45715</v>
      </c>
      <c r="J3239" s="34">
        <v>361400</v>
      </c>
      <c r="K3239" s="34">
        <f t="shared" si="877"/>
        <v>65052</v>
      </c>
      <c r="L3239" s="34">
        <f t="shared" si="878"/>
        <v>426452</v>
      </c>
      <c r="M3239" s="17">
        <f>L3239*0.2</f>
        <v>85290.4</v>
      </c>
      <c r="N3239" s="17" t="s">
        <v>39</v>
      </c>
      <c r="O3239" s="35" t="s">
        <v>40</v>
      </c>
      <c r="P3239" s="36" t="str">
        <f t="shared" si="880"/>
        <v>Old Client</v>
      </c>
      <c r="Q3239" s="39" t="str">
        <f t="shared" si="4"/>
        <v>No</v>
      </c>
      <c r="R3239" s="40" t="str">
        <f t="shared" si="5"/>
        <v/>
      </c>
    </row>
    <row r="3240" ht="14.25" customHeight="1" spans="1:18">
      <c r="A3240" s="30" t="s">
        <v>3140</v>
      </c>
      <c r="B3240" s="17">
        <v>940</v>
      </c>
      <c r="C3240" s="17" t="s">
        <v>35</v>
      </c>
      <c r="D3240" s="17" t="s">
        <v>36</v>
      </c>
      <c r="E3240" s="17" t="s">
        <v>60</v>
      </c>
      <c r="F3240" s="31" t="str">
        <f>VLOOKUP(G3240,'Policy Type'!$A:$B,2,FALSE)</f>
        <v>Others</v>
      </c>
      <c r="G3240" s="17" t="s">
        <v>156</v>
      </c>
      <c r="H3240" s="32">
        <v>45347</v>
      </c>
      <c r="I3240" s="32">
        <v>45712</v>
      </c>
      <c r="J3240" s="34">
        <v>152200</v>
      </c>
      <c r="K3240" s="34">
        <f t="shared" si="877"/>
        <v>27396</v>
      </c>
      <c r="L3240" s="34">
        <f t="shared" si="878"/>
        <v>179596</v>
      </c>
      <c r="M3240" s="17">
        <f>L3240*0.15</f>
        <v>26939.4</v>
      </c>
      <c r="N3240" s="17" t="s">
        <v>52</v>
      </c>
      <c r="O3240" s="35" t="s">
        <v>53</v>
      </c>
      <c r="P3240" s="36" t="str">
        <f t="shared" si="880"/>
        <v>Old Client</v>
      </c>
      <c r="Q3240" s="39" t="str">
        <f t="shared" si="4"/>
        <v>No</v>
      </c>
      <c r="R3240" s="40" t="str">
        <f t="shared" si="5"/>
        <v/>
      </c>
    </row>
    <row r="3241" ht="14.25" customHeight="1" spans="1:18">
      <c r="A3241" s="30" t="s">
        <v>3141</v>
      </c>
      <c r="B3241" s="17">
        <v>940</v>
      </c>
      <c r="C3241" s="17" t="s">
        <v>46</v>
      </c>
      <c r="D3241" s="17" t="s">
        <v>47</v>
      </c>
      <c r="E3241" s="17" t="s">
        <v>60</v>
      </c>
      <c r="F3241" s="31" t="str">
        <f>VLOOKUP(G3241,'Policy Type'!$A:$B,2,FALSE)</f>
        <v>Others</v>
      </c>
      <c r="G3241" s="17" t="s">
        <v>170</v>
      </c>
      <c r="H3241" s="32">
        <v>45347</v>
      </c>
      <c r="I3241" s="32">
        <v>45712</v>
      </c>
      <c r="J3241" s="34">
        <v>6252300</v>
      </c>
      <c r="K3241" s="34">
        <f t="shared" si="877"/>
        <v>1125414</v>
      </c>
      <c r="L3241" s="34">
        <f t="shared" si="878"/>
        <v>7377714</v>
      </c>
      <c r="M3241" s="17">
        <f>L3241*0.05</f>
        <v>368885.7</v>
      </c>
      <c r="N3241" s="17" t="s">
        <v>52</v>
      </c>
      <c r="O3241" s="35" t="s">
        <v>53</v>
      </c>
      <c r="P3241" s="36" t="str">
        <f t="shared" si="880"/>
        <v>Old Client</v>
      </c>
      <c r="Q3241" s="39" t="str">
        <f t="shared" si="4"/>
        <v>No</v>
      </c>
      <c r="R3241" s="40" t="str">
        <f t="shared" si="5"/>
        <v/>
      </c>
    </row>
    <row r="3242" ht="14.25" customHeight="1" spans="1:18">
      <c r="A3242" s="30" t="s">
        <v>3142</v>
      </c>
      <c r="B3242" s="17">
        <v>2107</v>
      </c>
      <c r="C3242" s="17" t="s">
        <v>57</v>
      </c>
      <c r="D3242" s="17" t="s">
        <v>36</v>
      </c>
      <c r="E3242" s="17" t="s">
        <v>37</v>
      </c>
      <c r="F3242" s="31" t="str">
        <f>VLOOKUP(G3242,'Policy Type'!$A:$B,2,FALSE)</f>
        <v>Others</v>
      </c>
      <c r="G3242" s="17" t="s">
        <v>156</v>
      </c>
      <c r="H3242" s="32">
        <v>45352</v>
      </c>
      <c r="I3242" s="32">
        <v>45716</v>
      </c>
      <c r="J3242" s="34">
        <v>150500</v>
      </c>
      <c r="K3242" s="34">
        <f t="shared" si="877"/>
        <v>27090</v>
      </c>
      <c r="L3242" s="34">
        <f t="shared" si="878"/>
        <v>177590</v>
      </c>
      <c r="M3242" s="17">
        <f>L3242*0.15</f>
        <v>26638.5</v>
      </c>
      <c r="N3242" s="17" t="s">
        <v>52</v>
      </c>
      <c r="O3242" s="35" t="s">
        <v>53</v>
      </c>
      <c r="P3242" s="36" t="str">
        <f t="shared" si="880"/>
        <v>New Client</v>
      </c>
      <c r="Q3242" s="39" t="str">
        <f t="shared" si="4"/>
        <v>No</v>
      </c>
      <c r="R3242" s="40" t="str">
        <f t="shared" si="5"/>
        <v/>
      </c>
    </row>
    <row r="3243" ht="14.25" customHeight="1" spans="1:18">
      <c r="A3243" s="30" t="s">
        <v>3143</v>
      </c>
      <c r="B3243" s="17">
        <v>193</v>
      </c>
      <c r="C3243" s="17" t="s">
        <v>46</v>
      </c>
      <c r="D3243" s="17" t="s">
        <v>88</v>
      </c>
      <c r="E3243" s="17" t="s">
        <v>37</v>
      </c>
      <c r="F3243" s="31" t="str">
        <f>VLOOKUP(G3243,'Policy Type'!$A:$B,2,FALSE)</f>
        <v>Others</v>
      </c>
      <c r="G3243" s="17" t="s">
        <v>212</v>
      </c>
      <c r="H3243" s="32">
        <v>45350</v>
      </c>
      <c r="I3243" s="32">
        <v>45715</v>
      </c>
      <c r="J3243" s="34">
        <v>80200</v>
      </c>
      <c r="K3243" s="34">
        <f t="shared" si="877"/>
        <v>14436</v>
      </c>
      <c r="L3243" s="34">
        <f t="shared" si="878"/>
        <v>94636</v>
      </c>
      <c r="M3243" s="17">
        <f>L3243*0.05</f>
        <v>4731.8</v>
      </c>
      <c r="N3243" s="17" t="s">
        <v>52</v>
      </c>
      <c r="O3243" s="35" t="s">
        <v>53</v>
      </c>
      <c r="P3243" s="36" t="str">
        <f t="shared" si="880"/>
        <v>Old Client</v>
      </c>
      <c r="Q3243" s="39" t="str">
        <f t="shared" si="4"/>
        <v>No</v>
      </c>
      <c r="R3243" s="40" t="str">
        <f t="shared" si="5"/>
        <v/>
      </c>
    </row>
    <row r="3244" ht="14.25" customHeight="1" spans="1:18">
      <c r="A3244" s="30" t="s">
        <v>3144</v>
      </c>
      <c r="B3244" s="17">
        <v>238</v>
      </c>
      <c r="C3244" s="17" t="s">
        <v>42</v>
      </c>
      <c r="D3244" s="17" t="s">
        <v>36</v>
      </c>
      <c r="E3244" s="17" t="s">
        <v>37</v>
      </c>
      <c r="F3244" s="31" t="str">
        <f>VLOOKUP(G3244,'Policy Type'!$A:$B,2,FALSE)</f>
        <v>Others</v>
      </c>
      <c r="G3244" s="17" t="s">
        <v>212</v>
      </c>
      <c r="H3244" s="32">
        <v>45350</v>
      </c>
      <c r="I3244" s="32">
        <v>45715</v>
      </c>
      <c r="J3244" s="34">
        <v>80200</v>
      </c>
      <c r="K3244" s="34">
        <f t="shared" si="877"/>
        <v>14436</v>
      </c>
      <c r="L3244" s="34">
        <f t="shared" si="878"/>
        <v>94636</v>
      </c>
      <c r="M3244" s="17">
        <f t="shared" ref="M3244:M3246" si="895">L3244*0.15</f>
        <v>14195.4</v>
      </c>
      <c r="N3244" s="17" t="s">
        <v>52</v>
      </c>
      <c r="O3244" s="35" t="s">
        <v>53</v>
      </c>
      <c r="P3244" s="36" t="str">
        <f t="shared" si="880"/>
        <v>Old Client</v>
      </c>
      <c r="Q3244" s="39" t="str">
        <f t="shared" si="4"/>
        <v>Yes</v>
      </c>
      <c r="R3244" s="40" t="str">
        <f t="shared" si="5"/>
        <v>Cross-Sold</v>
      </c>
    </row>
    <row r="3245" ht="14.25" customHeight="1" spans="1:18">
      <c r="A3245" s="30" t="s">
        <v>3145</v>
      </c>
      <c r="B3245" s="17">
        <v>2108</v>
      </c>
      <c r="C3245" s="17" t="s">
        <v>57</v>
      </c>
      <c r="D3245" s="17" t="s">
        <v>36</v>
      </c>
      <c r="E3245" s="17" t="s">
        <v>84</v>
      </c>
      <c r="F3245" s="31" t="str">
        <f>VLOOKUP(G3245,'Policy Type'!$A:$B,2,FALSE)</f>
        <v>Others</v>
      </c>
      <c r="G3245" s="17" t="s">
        <v>791</v>
      </c>
      <c r="H3245" s="32">
        <v>45346</v>
      </c>
      <c r="I3245" s="32">
        <v>45711</v>
      </c>
      <c r="J3245" s="34">
        <v>1619800</v>
      </c>
      <c r="K3245" s="34">
        <f t="shared" si="877"/>
        <v>291564</v>
      </c>
      <c r="L3245" s="34">
        <f t="shared" si="878"/>
        <v>1911364</v>
      </c>
      <c r="M3245" s="17">
        <f t="shared" si="895"/>
        <v>286704.6</v>
      </c>
      <c r="N3245" s="17" t="s">
        <v>39</v>
      </c>
      <c r="O3245" s="35" t="s">
        <v>53</v>
      </c>
      <c r="P3245" s="36" t="str">
        <f t="shared" si="880"/>
        <v>Old Client</v>
      </c>
      <c r="Q3245" s="39" t="str">
        <f t="shared" si="4"/>
        <v>No</v>
      </c>
      <c r="R3245" s="40" t="str">
        <f t="shared" si="5"/>
        <v/>
      </c>
    </row>
    <row r="3246" ht="14.25" customHeight="1" spans="1:18">
      <c r="A3246" s="30" t="s">
        <v>3146</v>
      </c>
      <c r="B3246" s="17">
        <v>2108</v>
      </c>
      <c r="C3246" s="17" t="s">
        <v>42</v>
      </c>
      <c r="D3246" s="17" t="s">
        <v>36</v>
      </c>
      <c r="E3246" s="17" t="s">
        <v>84</v>
      </c>
      <c r="F3246" s="31" t="str">
        <f>VLOOKUP(G3246,'Policy Type'!$A:$B,2,FALSE)</f>
        <v>Others</v>
      </c>
      <c r="G3246" s="17" t="s">
        <v>791</v>
      </c>
      <c r="H3246" s="32">
        <v>45346</v>
      </c>
      <c r="I3246" s="32">
        <v>45711</v>
      </c>
      <c r="J3246" s="34">
        <v>4939900</v>
      </c>
      <c r="K3246" s="34">
        <f t="shared" si="877"/>
        <v>889182</v>
      </c>
      <c r="L3246" s="34">
        <f t="shared" si="878"/>
        <v>5829082</v>
      </c>
      <c r="M3246" s="17">
        <f t="shared" si="895"/>
        <v>874362.3</v>
      </c>
      <c r="N3246" s="17" t="s">
        <v>39</v>
      </c>
      <c r="O3246" s="35" t="s">
        <v>53</v>
      </c>
      <c r="P3246" s="36" t="str">
        <f t="shared" si="880"/>
        <v>Old Client</v>
      </c>
      <c r="Q3246" s="39" t="str">
        <f t="shared" si="4"/>
        <v>No</v>
      </c>
      <c r="R3246" s="40" t="str">
        <f t="shared" si="5"/>
        <v/>
      </c>
    </row>
    <row r="3247" ht="14.25" customHeight="1" spans="1:18">
      <c r="A3247" s="30" t="s">
        <v>3147</v>
      </c>
      <c r="B3247" s="17">
        <v>1595</v>
      </c>
      <c r="C3247" s="17" t="s">
        <v>35</v>
      </c>
      <c r="D3247" s="17" t="s">
        <v>36</v>
      </c>
      <c r="E3247" s="17" t="s">
        <v>780</v>
      </c>
      <c r="F3247" s="31" t="str">
        <f>VLOOKUP(G3247,'Policy Type'!$A:$B,2,FALSE)</f>
        <v>Liability</v>
      </c>
      <c r="G3247" s="17" t="s">
        <v>38</v>
      </c>
      <c r="H3247" s="32">
        <v>45346</v>
      </c>
      <c r="I3247" s="32">
        <v>45374</v>
      </c>
      <c r="J3247" s="34">
        <v>59400</v>
      </c>
      <c r="K3247" s="34">
        <f t="shared" si="877"/>
        <v>10692</v>
      </c>
      <c r="L3247" s="34">
        <f t="shared" si="878"/>
        <v>70092</v>
      </c>
      <c r="M3247" s="17">
        <f>L3247*0.2</f>
        <v>14018.4</v>
      </c>
      <c r="N3247" s="17" t="s">
        <v>39</v>
      </c>
      <c r="O3247" s="35" t="s">
        <v>49</v>
      </c>
      <c r="P3247" s="36" t="str">
        <f t="shared" si="880"/>
        <v>Old Client</v>
      </c>
      <c r="Q3247" s="39" t="str">
        <f t="shared" si="4"/>
        <v>Yes</v>
      </c>
      <c r="R3247" s="40" t="str">
        <f t="shared" si="5"/>
        <v/>
      </c>
    </row>
    <row r="3248" ht="14.25" customHeight="1" spans="1:18">
      <c r="A3248" s="30" t="s">
        <v>3148</v>
      </c>
      <c r="B3248" s="17">
        <v>1595</v>
      </c>
      <c r="C3248" s="17" t="s">
        <v>46</v>
      </c>
      <c r="D3248" s="17" t="s">
        <v>66</v>
      </c>
      <c r="E3248" s="17" t="s">
        <v>780</v>
      </c>
      <c r="F3248" s="31" t="str">
        <f>VLOOKUP(G3248,'Policy Type'!$A:$B,2,FALSE)</f>
        <v>Liability</v>
      </c>
      <c r="G3248" s="17" t="s">
        <v>38</v>
      </c>
      <c r="H3248" s="32">
        <v>45346</v>
      </c>
      <c r="I3248" s="32">
        <v>45374</v>
      </c>
      <c r="J3248" s="34">
        <v>133800</v>
      </c>
      <c r="K3248" s="34">
        <f t="shared" si="877"/>
        <v>24084</v>
      </c>
      <c r="L3248" s="34">
        <f t="shared" si="878"/>
        <v>157884</v>
      </c>
      <c r="M3248" s="17">
        <f t="shared" ref="M3248:M3249" si="896">L3248*0.05</f>
        <v>7894.2</v>
      </c>
      <c r="N3248" s="17" t="s">
        <v>39</v>
      </c>
      <c r="O3248" s="35" t="s">
        <v>49</v>
      </c>
      <c r="P3248" s="36" t="str">
        <f t="shared" si="880"/>
        <v>Old Client</v>
      </c>
      <c r="Q3248" s="39" t="str">
        <f t="shared" si="4"/>
        <v>Yes</v>
      </c>
      <c r="R3248" s="40" t="str">
        <f t="shared" si="5"/>
        <v/>
      </c>
    </row>
    <row r="3249" ht="14.25" customHeight="1" spans="1:18">
      <c r="A3249" s="30" t="s">
        <v>3149</v>
      </c>
      <c r="B3249" s="17">
        <v>2109</v>
      </c>
      <c r="C3249" s="17" t="s">
        <v>46</v>
      </c>
      <c r="D3249" s="17" t="s">
        <v>88</v>
      </c>
      <c r="E3249" s="17" t="s">
        <v>37</v>
      </c>
      <c r="F3249" s="31" t="str">
        <f>VLOOKUP(G3249,'Policy Type'!$A:$B,2,FALSE)</f>
        <v>Liability</v>
      </c>
      <c r="G3249" s="17" t="s">
        <v>38</v>
      </c>
      <c r="H3249" s="32">
        <v>45346</v>
      </c>
      <c r="I3249" s="32">
        <v>45374</v>
      </c>
      <c r="J3249" s="34">
        <v>55500</v>
      </c>
      <c r="K3249" s="34">
        <f t="shared" si="877"/>
        <v>9990</v>
      </c>
      <c r="L3249" s="34">
        <f t="shared" si="878"/>
        <v>65490</v>
      </c>
      <c r="M3249" s="17">
        <f t="shared" si="896"/>
        <v>3274.5</v>
      </c>
      <c r="N3249" s="17" t="s">
        <v>39</v>
      </c>
      <c r="O3249" s="35" t="s">
        <v>49</v>
      </c>
      <c r="P3249" s="36" t="str">
        <f t="shared" si="880"/>
        <v>New Client</v>
      </c>
      <c r="Q3249" s="39" t="str">
        <f t="shared" si="4"/>
        <v>Yes</v>
      </c>
      <c r="R3249" s="40" t="str">
        <f t="shared" si="5"/>
        <v/>
      </c>
    </row>
    <row r="3250" ht="14.25" customHeight="1" spans="1:18">
      <c r="A3250" s="30" t="s">
        <v>3150</v>
      </c>
      <c r="B3250" s="17">
        <v>2110</v>
      </c>
      <c r="C3250" s="17" t="s">
        <v>42</v>
      </c>
      <c r="D3250" s="17" t="s">
        <v>36</v>
      </c>
      <c r="E3250" s="17" t="s">
        <v>37</v>
      </c>
      <c r="F3250" s="31" t="str">
        <f>VLOOKUP(G3250,'Policy Type'!$A:$B,2,FALSE)</f>
        <v>Liability</v>
      </c>
      <c r="G3250" s="17" t="s">
        <v>38</v>
      </c>
      <c r="H3250" s="32">
        <v>45346</v>
      </c>
      <c r="I3250" s="32">
        <v>45374</v>
      </c>
      <c r="J3250" s="34">
        <v>29500</v>
      </c>
      <c r="K3250" s="34">
        <f t="shared" si="877"/>
        <v>5310</v>
      </c>
      <c r="L3250" s="34">
        <f t="shared" si="878"/>
        <v>34810</v>
      </c>
      <c r="M3250" s="17">
        <f t="shared" ref="M3250:M3253" si="897">L3250*0.2</f>
        <v>6962</v>
      </c>
      <c r="N3250" s="17" t="s">
        <v>39</v>
      </c>
      <c r="O3250" s="35" t="s">
        <v>49</v>
      </c>
      <c r="P3250" s="36" t="str">
        <f t="shared" si="880"/>
        <v>Old Client</v>
      </c>
      <c r="Q3250" s="39" t="str">
        <f t="shared" si="4"/>
        <v>Yes</v>
      </c>
      <c r="R3250" s="40" t="str">
        <f t="shared" si="5"/>
        <v/>
      </c>
    </row>
    <row r="3251" ht="14.25" customHeight="1" spans="1:18">
      <c r="A3251" s="30" t="s">
        <v>3151</v>
      </c>
      <c r="B3251" s="17">
        <v>2111</v>
      </c>
      <c r="C3251" s="17" t="s">
        <v>42</v>
      </c>
      <c r="D3251" s="17" t="s">
        <v>36</v>
      </c>
      <c r="E3251" s="17" t="s">
        <v>780</v>
      </c>
      <c r="F3251" s="31" t="str">
        <f>VLOOKUP(G3251,'Policy Type'!$A:$B,2,FALSE)</f>
        <v>Liability</v>
      </c>
      <c r="G3251" s="17" t="s">
        <v>38</v>
      </c>
      <c r="H3251" s="32">
        <v>45346</v>
      </c>
      <c r="I3251" s="32">
        <v>45374</v>
      </c>
      <c r="J3251" s="34">
        <v>61900</v>
      </c>
      <c r="K3251" s="34">
        <f t="shared" si="877"/>
        <v>11142</v>
      </c>
      <c r="L3251" s="34">
        <f t="shared" si="878"/>
        <v>73042</v>
      </c>
      <c r="M3251" s="17">
        <f t="shared" si="897"/>
        <v>14608.4</v>
      </c>
      <c r="N3251" s="17" t="s">
        <v>39</v>
      </c>
      <c r="O3251" s="35" t="s">
        <v>49</v>
      </c>
      <c r="P3251" s="36" t="str">
        <f t="shared" si="880"/>
        <v>Old Client</v>
      </c>
      <c r="Q3251" s="39" t="str">
        <f t="shared" si="4"/>
        <v>Yes</v>
      </c>
      <c r="R3251" s="40" t="str">
        <f t="shared" si="5"/>
        <v/>
      </c>
    </row>
    <row r="3252" ht="14.25" customHeight="1" spans="1:18">
      <c r="A3252" s="30" t="s">
        <v>3152</v>
      </c>
      <c r="B3252" s="17">
        <v>2111</v>
      </c>
      <c r="C3252" s="17" t="s">
        <v>35</v>
      </c>
      <c r="D3252" s="17" t="s">
        <v>36</v>
      </c>
      <c r="E3252" s="17" t="s">
        <v>43</v>
      </c>
      <c r="F3252" s="31" t="str">
        <f>VLOOKUP(G3252,'Policy Type'!$A:$B,2,FALSE)</f>
        <v>P&amp;C</v>
      </c>
      <c r="G3252" s="17" t="s">
        <v>68</v>
      </c>
      <c r="H3252" s="32">
        <v>45349</v>
      </c>
      <c r="I3252" s="32">
        <v>45714</v>
      </c>
      <c r="J3252" s="34">
        <v>385600</v>
      </c>
      <c r="K3252" s="34">
        <f t="shared" si="877"/>
        <v>69408</v>
      </c>
      <c r="L3252" s="34">
        <f t="shared" si="878"/>
        <v>455008</v>
      </c>
      <c r="M3252" s="17">
        <f t="shared" si="897"/>
        <v>91001.6</v>
      </c>
      <c r="N3252" s="17" t="s">
        <v>52</v>
      </c>
      <c r="O3252" s="35" t="s">
        <v>53</v>
      </c>
      <c r="P3252" s="36" t="str">
        <f t="shared" si="880"/>
        <v>Old Client</v>
      </c>
      <c r="Q3252" s="39" t="str">
        <f t="shared" si="4"/>
        <v>Yes</v>
      </c>
      <c r="R3252" s="40" t="str">
        <f t="shared" si="5"/>
        <v>Cross-Sold</v>
      </c>
    </row>
    <row r="3253" ht="14.25" customHeight="1" spans="1:18">
      <c r="A3253" s="30" t="s">
        <v>3153</v>
      </c>
      <c r="B3253" s="17">
        <v>2112</v>
      </c>
      <c r="C3253" s="17" t="s">
        <v>57</v>
      </c>
      <c r="D3253" s="17" t="s">
        <v>36</v>
      </c>
      <c r="E3253" s="17" t="s">
        <v>84</v>
      </c>
      <c r="F3253" s="31" t="str">
        <f>VLOOKUP(G3253,'Policy Type'!$A:$B,2,FALSE)</f>
        <v>Liability</v>
      </c>
      <c r="G3253" s="17" t="s">
        <v>58</v>
      </c>
      <c r="H3253" s="32">
        <v>45372</v>
      </c>
      <c r="I3253" s="32">
        <v>45736</v>
      </c>
      <c r="J3253" s="34">
        <v>4513500</v>
      </c>
      <c r="K3253" s="34">
        <f t="shared" si="877"/>
        <v>812430</v>
      </c>
      <c r="L3253" s="34">
        <f t="shared" si="878"/>
        <v>5325930</v>
      </c>
      <c r="M3253" s="17">
        <f t="shared" si="897"/>
        <v>1065186</v>
      </c>
      <c r="N3253" s="17" t="s">
        <v>39</v>
      </c>
      <c r="O3253" s="35" t="s">
        <v>53</v>
      </c>
      <c r="P3253" s="36" t="str">
        <f t="shared" si="880"/>
        <v>New Client</v>
      </c>
      <c r="Q3253" s="39" t="str">
        <f t="shared" si="4"/>
        <v>Yes</v>
      </c>
      <c r="R3253" s="40" t="str">
        <f t="shared" si="5"/>
        <v/>
      </c>
    </row>
    <row r="3254" ht="14.25" customHeight="1" spans="1:18">
      <c r="A3254" s="30" t="s">
        <v>3154</v>
      </c>
      <c r="B3254" s="17">
        <v>136</v>
      </c>
      <c r="C3254" s="17" t="s">
        <v>46</v>
      </c>
      <c r="D3254" s="17" t="s">
        <v>76</v>
      </c>
      <c r="E3254" s="17" t="s">
        <v>103</v>
      </c>
      <c r="F3254" s="31" t="str">
        <f>VLOOKUP(G3254,'Policy Type'!$A:$B,2,FALSE)</f>
        <v>Liability</v>
      </c>
      <c r="G3254" s="17" t="s">
        <v>94</v>
      </c>
      <c r="H3254" s="32">
        <v>45347</v>
      </c>
      <c r="I3254" s="32">
        <v>45436</v>
      </c>
      <c r="J3254" s="34">
        <v>708000</v>
      </c>
      <c r="K3254" s="34">
        <f t="shared" si="877"/>
        <v>127440</v>
      </c>
      <c r="L3254" s="34">
        <f t="shared" si="878"/>
        <v>835440</v>
      </c>
      <c r="M3254" s="17">
        <f>L3254*0.05</f>
        <v>41772</v>
      </c>
      <c r="N3254" s="17" t="s">
        <v>39</v>
      </c>
      <c r="O3254" s="35" t="s">
        <v>49</v>
      </c>
      <c r="P3254" s="36" t="str">
        <f t="shared" si="880"/>
        <v>Old Client</v>
      </c>
      <c r="Q3254" s="39" t="str">
        <f t="shared" si="4"/>
        <v>Yes</v>
      </c>
      <c r="R3254" s="40" t="str">
        <f t="shared" si="5"/>
        <v/>
      </c>
    </row>
    <row r="3255" ht="14.25" customHeight="1" spans="1:18">
      <c r="A3255" s="30" t="s">
        <v>3155</v>
      </c>
      <c r="B3255" s="17">
        <v>472</v>
      </c>
      <c r="C3255" s="17" t="s">
        <v>42</v>
      </c>
      <c r="D3255" s="17" t="s">
        <v>36</v>
      </c>
      <c r="E3255" s="17" t="s">
        <v>43</v>
      </c>
      <c r="F3255" s="31" t="str">
        <f>VLOOKUP(G3255,'Policy Type'!$A:$B,2,FALSE)</f>
        <v>P&amp;C</v>
      </c>
      <c r="G3255" s="17" t="s">
        <v>55</v>
      </c>
      <c r="H3255" s="32">
        <v>45349</v>
      </c>
      <c r="I3255" s="32">
        <v>45714</v>
      </c>
      <c r="J3255" s="34">
        <v>99828</v>
      </c>
      <c r="K3255" s="34">
        <f t="shared" si="877"/>
        <v>17969.04</v>
      </c>
      <c r="L3255" s="34">
        <f t="shared" si="878"/>
        <v>117797.04</v>
      </c>
      <c r="M3255" s="17">
        <f>L3255*0.2</f>
        <v>23559.408</v>
      </c>
      <c r="N3255" s="17" t="s">
        <v>39</v>
      </c>
      <c r="O3255" s="35" t="s">
        <v>53</v>
      </c>
      <c r="P3255" s="36" t="str">
        <f t="shared" si="880"/>
        <v>Old Client</v>
      </c>
      <c r="Q3255" s="39" t="str">
        <f t="shared" si="4"/>
        <v>Yes</v>
      </c>
      <c r="R3255" s="40" t="str">
        <f t="shared" si="5"/>
        <v>Cross-Sold</v>
      </c>
    </row>
    <row r="3256" ht="14.25" customHeight="1" spans="1:18">
      <c r="A3256" s="30" t="s">
        <v>3156</v>
      </c>
      <c r="B3256" s="17">
        <v>2113</v>
      </c>
      <c r="C3256" s="17" t="s">
        <v>35</v>
      </c>
      <c r="D3256" s="17" t="s">
        <v>36</v>
      </c>
      <c r="E3256" s="17" t="s">
        <v>132</v>
      </c>
      <c r="F3256" s="31" t="str">
        <f>VLOOKUP(G3256,'Policy Type'!$A:$B,2,FALSE)</f>
        <v>Others</v>
      </c>
      <c r="G3256" s="17" t="s">
        <v>111</v>
      </c>
      <c r="H3256" s="32">
        <v>45348</v>
      </c>
      <c r="I3256" s="32">
        <v>45713</v>
      </c>
      <c r="J3256" s="34">
        <v>491000</v>
      </c>
      <c r="K3256" s="34">
        <f t="shared" si="877"/>
        <v>88380</v>
      </c>
      <c r="L3256" s="34">
        <f t="shared" si="878"/>
        <v>579380</v>
      </c>
      <c r="M3256" s="17">
        <f>L3256*0.15</f>
        <v>86907</v>
      </c>
      <c r="N3256" s="17" t="s">
        <v>52</v>
      </c>
      <c r="O3256" s="35" t="s">
        <v>49</v>
      </c>
      <c r="P3256" s="36" t="str">
        <f t="shared" si="880"/>
        <v>New Client</v>
      </c>
      <c r="Q3256" s="39" t="str">
        <f t="shared" si="4"/>
        <v>No</v>
      </c>
      <c r="R3256" s="40" t="str">
        <f t="shared" si="5"/>
        <v/>
      </c>
    </row>
    <row r="3257" ht="14.25" customHeight="1" spans="1:18">
      <c r="A3257" s="30" t="s">
        <v>3157</v>
      </c>
      <c r="B3257" s="17">
        <v>59</v>
      </c>
      <c r="C3257" s="17" t="s">
        <v>57</v>
      </c>
      <c r="D3257" s="17" t="s">
        <v>36</v>
      </c>
      <c r="E3257" s="17" t="s">
        <v>37</v>
      </c>
      <c r="F3257" s="31" t="str">
        <f>VLOOKUP(G3257,'Policy Type'!$A:$B,2,FALSE)</f>
        <v>Liability</v>
      </c>
      <c r="G3257" s="17" t="s">
        <v>38</v>
      </c>
      <c r="H3257" s="32">
        <v>45348</v>
      </c>
      <c r="I3257" s="32">
        <v>45713</v>
      </c>
      <c r="J3257" s="34">
        <v>81400</v>
      </c>
      <c r="K3257" s="34">
        <f t="shared" si="877"/>
        <v>14652</v>
      </c>
      <c r="L3257" s="34">
        <f t="shared" si="878"/>
        <v>96052</v>
      </c>
      <c r="M3257" s="17">
        <f>L3257*0.2</f>
        <v>19210.4</v>
      </c>
      <c r="N3257" s="17" t="s">
        <v>39</v>
      </c>
      <c r="O3257" s="35" t="s">
        <v>49</v>
      </c>
      <c r="P3257" s="36" t="str">
        <f t="shared" si="880"/>
        <v>Old Client</v>
      </c>
      <c r="Q3257" s="39" t="str">
        <f t="shared" si="4"/>
        <v>Yes</v>
      </c>
      <c r="R3257" s="40" t="str">
        <f t="shared" si="5"/>
        <v/>
      </c>
    </row>
    <row r="3258" ht="14.25" customHeight="1" spans="1:18">
      <c r="A3258" s="30" t="s">
        <v>3158</v>
      </c>
      <c r="B3258" s="17">
        <v>2114</v>
      </c>
      <c r="C3258" s="17" t="s">
        <v>46</v>
      </c>
      <c r="D3258" s="17" t="s">
        <v>88</v>
      </c>
      <c r="E3258" s="17" t="s">
        <v>132</v>
      </c>
      <c r="F3258" s="31" t="str">
        <f>VLOOKUP(G3258,'Policy Type'!$A:$B,2,FALSE)</f>
        <v>Others</v>
      </c>
      <c r="G3258" s="17" t="s">
        <v>437</v>
      </c>
      <c r="H3258" s="32">
        <v>45309</v>
      </c>
      <c r="I3258" s="32">
        <v>45674</v>
      </c>
      <c r="J3258" s="34">
        <v>4026800</v>
      </c>
      <c r="K3258" s="34">
        <f t="shared" si="877"/>
        <v>724824</v>
      </c>
      <c r="L3258" s="34">
        <f t="shared" si="878"/>
        <v>4751624</v>
      </c>
      <c r="M3258" s="17">
        <f>L3258*0.05</f>
        <v>237581.2</v>
      </c>
      <c r="N3258" s="17" t="s">
        <v>52</v>
      </c>
      <c r="O3258" s="35" t="s">
        <v>53</v>
      </c>
      <c r="P3258" s="36" t="str">
        <f t="shared" si="880"/>
        <v>New Client</v>
      </c>
      <c r="Q3258" s="39" t="str">
        <f t="shared" si="4"/>
        <v>No</v>
      </c>
      <c r="R3258" s="40" t="str">
        <f t="shared" si="5"/>
        <v/>
      </c>
    </row>
    <row r="3259" ht="14.25" customHeight="1" spans="1:18">
      <c r="A3259" s="30" t="s">
        <v>3159</v>
      </c>
      <c r="B3259" s="17">
        <v>2115</v>
      </c>
      <c r="C3259" s="17" t="s">
        <v>57</v>
      </c>
      <c r="D3259" s="17" t="s">
        <v>36</v>
      </c>
      <c r="E3259" s="17" t="s">
        <v>684</v>
      </c>
      <c r="F3259" s="31" t="str">
        <f>VLOOKUP(G3259,'Policy Type'!$A:$B,2,FALSE)</f>
        <v>Liability</v>
      </c>
      <c r="G3259" s="17" t="s">
        <v>121</v>
      </c>
      <c r="H3259" s="32">
        <v>45337</v>
      </c>
      <c r="I3259" s="32">
        <v>45702</v>
      </c>
      <c r="J3259" s="34">
        <v>2469200</v>
      </c>
      <c r="K3259" s="34">
        <f t="shared" si="877"/>
        <v>444456</v>
      </c>
      <c r="L3259" s="34">
        <f t="shared" si="878"/>
        <v>2913656</v>
      </c>
      <c r="M3259" s="17">
        <f t="shared" ref="M3259:M3261" si="898">L3259*0.2</f>
        <v>582731.2</v>
      </c>
      <c r="N3259" s="17" t="s">
        <v>39</v>
      </c>
      <c r="O3259" s="35" t="s">
        <v>40</v>
      </c>
      <c r="P3259" s="36" t="str">
        <f t="shared" si="880"/>
        <v>New Client</v>
      </c>
      <c r="Q3259" s="39" t="str">
        <f t="shared" si="4"/>
        <v>Yes</v>
      </c>
      <c r="R3259" s="40" t="str">
        <f t="shared" si="5"/>
        <v/>
      </c>
    </row>
    <row r="3260" ht="14.25" customHeight="1" spans="1:18">
      <c r="A3260" s="30" t="s">
        <v>3160</v>
      </c>
      <c r="B3260" s="17">
        <v>638</v>
      </c>
      <c r="C3260" s="17" t="s">
        <v>42</v>
      </c>
      <c r="D3260" s="17" t="s">
        <v>36</v>
      </c>
      <c r="E3260" s="17" t="s">
        <v>684</v>
      </c>
      <c r="F3260" s="31" t="str">
        <f>VLOOKUP(G3260,'Policy Type'!$A:$B,2,FALSE)</f>
        <v>Liability</v>
      </c>
      <c r="G3260" s="17" t="s">
        <v>38</v>
      </c>
      <c r="H3260" s="32">
        <v>45337</v>
      </c>
      <c r="I3260" s="32">
        <v>45702</v>
      </c>
      <c r="J3260" s="34">
        <v>460000</v>
      </c>
      <c r="K3260" s="34">
        <f t="shared" si="877"/>
        <v>82800</v>
      </c>
      <c r="L3260" s="34">
        <f t="shared" si="878"/>
        <v>542800</v>
      </c>
      <c r="M3260" s="17">
        <f t="shared" si="898"/>
        <v>108560</v>
      </c>
      <c r="N3260" s="17" t="s">
        <v>39</v>
      </c>
      <c r="O3260" s="35" t="s">
        <v>40</v>
      </c>
      <c r="P3260" s="36" t="str">
        <f t="shared" si="880"/>
        <v>Old Client</v>
      </c>
      <c r="Q3260" s="39" t="str">
        <f t="shared" si="4"/>
        <v>Yes</v>
      </c>
      <c r="R3260" s="40" t="str">
        <f t="shared" si="5"/>
        <v/>
      </c>
    </row>
    <row r="3261" ht="14.25" customHeight="1" spans="1:18">
      <c r="A3261" s="30" t="s">
        <v>3161</v>
      </c>
      <c r="B3261" s="17">
        <v>2116</v>
      </c>
      <c r="C3261" s="17" t="s">
        <v>42</v>
      </c>
      <c r="D3261" s="17" t="s">
        <v>36</v>
      </c>
      <c r="E3261" s="17" t="s">
        <v>84</v>
      </c>
      <c r="F3261" s="31" t="str">
        <f>VLOOKUP(G3261,'Policy Type'!$A:$B,2,FALSE)</f>
        <v>Liability</v>
      </c>
      <c r="G3261" s="17" t="s">
        <v>58</v>
      </c>
      <c r="H3261" s="32">
        <v>45337</v>
      </c>
      <c r="I3261" s="32">
        <v>45702</v>
      </c>
      <c r="J3261" s="34">
        <v>3540000</v>
      </c>
      <c r="K3261" s="34">
        <f t="shared" si="877"/>
        <v>637200</v>
      </c>
      <c r="L3261" s="34">
        <f t="shared" si="878"/>
        <v>4177200</v>
      </c>
      <c r="M3261" s="17">
        <f t="shared" si="898"/>
        <v>835440</v>
      </c>
      <c r="N3261" s="17" t="s">
        <v>39</v>
      </c>
      <c r="O3261" s="35" t="s">
        <v>40</v>
      </c>
      <c r="P3261" s="36" t="str">
        <f t="shared" si="880"/>
        <v>Old Client</v>
      </c>
      <c r="Q3261" s="39" t="str">
        <f t="shared" si="4"/>
        <v>Yes</v>
      </c>
      <c r="R3261" s="40" t="str">
        <f t="shared" si="5"/>
        <v/>
      </c>
    </row>
    <row r="3262" ht="14.25" customHeight="1" spans="1:18">
      <c r="A3262" s="30" t="s">
        <v>3162</v>
      </c>
      <c r="B3262" s="17">
        <v>2116</v>
      </c>
      <c r="C3262" s="17" t="s">
        <v>35</v>
      </c>
      <c r="D3262" s="17" t="s">
        <v>36</v>
      </c>
      <c r="E3262" s="17" t="s">
        <v>78</v>
      </c>
      <c r="F3262" s="31" t="str">
        <f>VLOOKUP(G3262,'Policy Type'!$A:$B,2,FALSE)</f>
        <v>Others</v>
      </c>
      <c r="G3262" s="17" t="s">
        <v>318</v>
      </c>
      <c r="H3262" s="32">
        <v>45340</v>
      </c>
      <c r="I3262" s="32">
        <v>45705</v>
      </c>
      <c r="J3262" s="34">
        <v>863400</v>
      </c>
      <c r="K3262" s="34">
        <f t="shared" si="877"/>
        <v>155412</v>
      </c>
      <c r="L3262" s="34">
        <f t="shared" si="878"/>
        <v>1018812</v>
      </c>
      <c r="M3262" s="17">
        <f t="shared" ref="M3262:M3263" si="899">L3262*0.15</f>
        <v>152821.8</v>
      </c>
      <c r="N3262" s="17" t="s">
        <v>39</v>
      </c>
      <c r="O3262" s="35" t="s">
        <v>40</v>
      </c>
      <c r="P3262" s="36" t="str">
        <f t="shared" si="880"/>
        <v>Old Client</v>
      </c>
      <c r="Q3262" s="39" t="str">
        <f t="shared" si="4"/>
        <v>Yes</v>
      </c>
      <c r="R3262" s="40" t="str">
        <f t="shared" si="5"/>
        <v>Cross-Sold</v>
      </c>
    </row>
    <row r="3263" ht="14.25" customHeight="1" spans="1:18">
      <c r="A3263" s="30" t="s">
        <v>3163</v>
      </c>
      <c r="B3263" s="17">
        <v>2117</v>
      </c>
      <c r="C3263" s="17" t="s">
        <v>57</v>
      </c>
      <c r="D3263" s="17" t="s">
        <v>36</v>
      </c>
      <c r="E3263" s="17" t="s">
        <v>78</v>
      </c>
      <c r="F3263" s="31" t="str">
        <f>VLOOKUP(G3263,'Policy Type'!$A:$B,2,FALSE)</f>
        <v>Others</v>
      </c>
      <c r="G3263" s="17" t="s">
        <v>318</v>
      </c>
      <c r="H3263" s="32">
        <v>45342</v>
      </c>
      <c r="I3263" s="32">
        <v>45707</v>
      </c>
      <c r="J3263" s="34">
        <v>863400</v>
      </c>
      <c r="K3263" s="34">
        <f t="shared" si="877"/>
        <v>155412</v>
      </c>
      <c r="L3263" s="34">
        <f t="shared" si="878"/>
        <v>1018812</v>
      </c>
      <c r="M3263" s="17">
        <f t="shared" si="899"/>
        <v>152821.8</v>
      </c>
      <c r="N3263" s="17" t="s">
        <v>39</v>
      </c>
      <c r="O3263" s="35" t="s">
        <v>40</v>
      </c>
      <c r="P3263" s="36" t="str">
        <f t="shared" si="880"/>
        <v>New Client</v>
      </c>
      <c r="Q3263" s="39" t="str">
        <f t="shared" si="4"/>
        <v>No</v>
      </c>
      <c r="R3263" s="40" t="str">
        <f t="shared" si="5"/>
        <v/>
      </c>
    </row>
    <row r="3264" ht="14.25" customHeight="1" spans="1:18">
      <c r="A3264" s="30" t="s">
        <v>3164</v>
      </c>
      <c r="B3264" s="17">
        <v>2118</v>
      </c>
      <c r="C3264" s="17" t="s">
        <v>46</v>
      </c>
      <c r="D3264" s="17" t="s">
        <v>66</v>
      </c>
      <c r="E3264" s="17" t="s">
        <v>108</v>
      </c>
      <c r="F3264" s="31" t="str">
        <f>VLOOKUP(G3264,'Policy Type'!$A:$B,2,FALSE)</f>
        <v>P&amp;C</v>
      </c>
      <c r="G3264" s="17" t="s">
        <v>68</v>
      </c>
      <c r="H3264" s="32">
        <v>45340</v>
      </c>
      <c r="I3264" s="32">
        <v>45705</v>
      </c>
      <c r="J3264" s="34">
        <v>681500</v>
      </c>
      <c r="K3264" s="34">
        <f t="shared" si="877"/>
        <v>122670</v>
      </c>
      <c r="L3264" s="34">
        <f t="shared" si="878"/>
        <v>804170</v>
      </c>
      <c r="M3264" s="17">
        <f>L3264*0.05</f>
        <v>40208.5</v>
      </c>
      <c r="N3264" s="17" t="s">
        <v>52</v>
      </c>
      <c r="O3264" s="35" t="s">
        <v>40</v>
      </c>
      <c r="P3264" s="36" t="str">
        <f t="shared" si="880"/>
        <v>Old Client</v>
      </c>
      <c r="Q3264" s="39" t="str">
        <f t="shared" si="4"/>
        <v>Yes</v>
      </c>
      <c r="R3264" s="40" t="str">
        <f t="shared" si="5"/>
        <v>Cross-Sold</v>
      </c>
    </row>
    <row r="3265" ht="14.25" customHeight="1" spans="1:18">
      <c r="A3265" s="30" t="s">
        <v>3165</v>
      </c>
      <c r="B3265" s="17">
        <v>2118</v>
      </c>
      <c r="C3265" s="17" t="s">
        <v>35</v>
      </c>
      <c r="D3265" s="17" t="s">
        <v>36</v>
      </c>
      <c r="E3265" s="17" t="s">
        <v>684</v>
      </c>
      <c r="F3265" s="31" t="str">
        <f>VLOOKUP(G3265,'Policy Type'!$A:$B,2,FALSE)</f>
        <v>Liability</v>
      </c>
      <c r="G3265" s="17" t="s">
        <v>38</v>
      </c>
      <c r="H3265" s="32">
        <v>45346</v>
      </c>
      <c r="I3265" s="32">
        <v>45711</v>
      </c>
      <c r="J3265" s="34">
        <v>12980000</v>
      </c>
      <c r="K3265" s="34">
        <f t="shared" si="877"/>
        <v>2336400</v>
      </c>
      <c r="L3265" s="34">
        <f t="shared" si="878"/>
        <v>15316400</v>
      </c>
      <c r="M3265" s="17">
        <f>L3265*0.2</f>
        <v>3063280</v>
      </c>
      <c r="N3265" s="17" t="s">
        <v>39</v>
      </c>
      <c r="O3265" s="35" t="s">
        <v>40</v>
      </c>
      <c r="P3265" s="36" t="str">
        <f t="shared" si="880"/>
        <v>Old Client</v>
      </c>
      <c r="Q3265" s="39" t="str">
        <f t="shared" si="4"/>
        <v>Yes</v>
      </c>
      <c r="R3265" s="40" t="str">
        <f t="shared" si="5"/>
        <v/>
      </c>
    </row>
    <row r="3266" ht="14.25" customHeight="1" spans="1:18">
      <c r="A3266" s="30" t="s">
        <v>3166</v>
      </c>
      <c r="B3266" s="17">
        <v>2119</v>
      </c>
      <c r="C3266" s="17" t="s">
        <v>46</v>
      </c>
      <c r="D3266" s="17" t="s">
        <v>66</v>
      </c>
      <c r="E3266" s="17" t="s">
        <v>37</v>
      </c>
      <c r="F3266" s="31" t="str">
        <f>VLOOKUP(G3266,'Policy Type'!$A:$B,2,FALSE)</f>
        <v>Liability</v>
      </c>
      <c r="G3266" s="17" t="s">
        <v>38</v>
      </c>
      <c r="H3266" s="32">
        <v>45349</v>
      </c>
      <c r="I3266" s="32">
        <v>45714</v>
      </c>
      <c r="J3266" s="34">
        <v>785600</v>
      </c>
      <c r="K3266" s="34">
        <f t="shared" si="877"/>
        <v>141408</v>
      </c>
      <c r="L3266" s="34">
        <f t="shared" si="878"/>
        <v>927008</v>
      </c>
      <c r="M3266" s="17">
        <f>L3266*0.05</f>
        <v>46350.4</v>
      </c>
      <c r="N3266" s="17" t="s">
        <v>39</v>
      </c>
      <c r="O3266" s="35" t="s">
        <v>49</v>
      </c>
      <c r="P3266" s="36" t="str">
        <f t="shared" si="880"/>
        <v>New Client</v>
      </c>
      <c r="Q3266" s="39" t="str">
        <f t="shared" si="4"/>
        <v>Yes</v>
      </c>
      <c r="R3266" s="40" t="str">
        <f t="shared" si="5"/>
        <v/>
      </c>
    </row>
    <row r="3267" ht="14.25" customHeight="1" spans="1:18">
      <c r="A3267" s="30" t="s">
        <v>3167</v>
      </c>
      <c r="B3267" s="17">
        <v>1792</v>
      </c>
      <c r="C3267" s="17" t="s">
        <v>57</v>
      </c>
      <c r="D3267" s="17" t="s">
        <v>36</v>
      </c>
      <c r="E3267" s="17" t="s">
        <v>37</v>
      </c>
      <c r="F3267" s="31" t="str">
        <f>VLOOKUP(G3267,'Policy Type'!$A:$B,2,FALSE)</f>
        <v>Liability</v>
      </c>
      <c r="G3267" s="17" t="s">
        <v>38</v>
      </c>
      <c r="H3267" s="32">
        <v>45348</v>
      </c>
      <c r="I3267" s="32">
        <v>45713</v>
      </c>
      <c r="J3267" s="34">
        <v>55500</v>
      </c>
      <c r="K3267" s="34">
        <f t="shared" si="877"/>
        <v>9990</v>
      </c>
      <c r="L3267" s="34">
        <f t="shared" si="878"/>
        <v>65490</v>
      </c>
      <c r="M3267" s="17">
        <f>L3267*0.2</f>
        <v>13098</v>
      </c>
      <c r="N3267" s="17" t="s">
        <v>39</v>
      </c>
      <c r="O3267" s="35" t="s">
        <v>49</v>
      </c>
      <c r="P3267" s="36" t="str">
        <f t="shared" si="880"/>
        <v>Old Client</v>
      </c>
      <c r="Q3267" s="39" t="str">
        <f t="shared" si="4"/>
        <v>Yes</v>
      </c>
      <c r="R3267" s="40" t="str">
        <f t="shared" si="5"/>
        <v/>
      </c>
    </row>
    <row r="3268" ht="14.25" customHeight="1" spans="1:18">
      <c r="A3268" s="30" t="s">
        <v>3168</v>
      </c>
      <c r="B3268" s="17">
        <v>606</v>
      </c>
      <c r="C3268" s="17" t="s">
        <v>46</v>
      </c>
      <c r="D3268" s="17" t="s">
        <v>66</v>
      </c>
      <c r="E3268" s="17" t="s">
        <v>37</v>
      </c>
      <c r="F3268" s="31" t="str">
        <f>VLOOKUP(G3268,'Policy Type'!$A:$B,2,FALSE)</f>
        <v>Liability</v>
      </c>
      <c r="G3268" s="17" t="s">
        <v>38</v>
      </c>
      <c r="H3268" s="32">
        <v>45348</v>
      </c>
      <c r="I3268" s="32">
        <v>45529</v>
      </c>
      <c r="J3268" s="34">
        <v>129000</v>
      </c>
      <c r="K3268" s="34">
        <f t="shared" si="877"/>
        <v>23220</v>
      </c>
      <c r="L3268" s="34">
        <f t="shared" si="878"/>
        <v>152220</v>
      </c>
      <c r="M3268" s="17">
        <f t="shared" ref="M3268:M3270" si="900">L3268*0.05</f>
        <v>7611</v>
      </c>
      <c r="N3268" s="17" t="s">
        <v>39</v>
      </c>
      <c r="O3268" s="35" t="s">
        <v>49</v>
      </c>
      <c r="P3268" s="36" t="str">
        <f t="shared" si="880"/>
        <v>Old Client</v>
      </c>
      <c r="Q3268" s="39" t="str">
        <f t="shared" si="4"/>
        <v>Yes</v>
      </c>
      <c r="R3268" s="40" t="str">
        <f t="shared" si="5"/>
        <v/>
      </c>
    </row>
    <row r="3269" ht="14.25" customHeight="1" spans="1:18">
      <c r="A3269" s="30" t="s">
        <v>3169</v>
      </c>
      <c r="B3269" s="17">
        <v>2120</v>
      </c>
      <c r="C3269" s="17" t="s">
        <v>46</v>
      </c>
      <c r="D3269" s="17" t="s">
        <v>88</v>
      </c>
      <c r="E3269" s="17" t="s">
        <v>43</v>
      </c>
      <c r="F3269" s="31" t="str">
        <f>VLOOKUP(G3269,'Policy Type'!$A:$B,2,FALSE)</f>
        <v>P&amp;C</v>
      </c>
      <c r="G3269" s="17" t="s">
        <v>98</v>
      </c>
      <c r="H3269" s="32">
        <v>45348</v>
      </c>
      <c r="I3269" s="32">
        <v>45713</v>
      </c>
      <c r="J3269" s="34">
        <v>109400</v>
      </c>
      <c r="K3269" s="34">
        <f t="shared" si="877"/>
        <v>19692</v>
      </c>
      <c r="L3269" s="34">
        <f t="shared" si="878"/>
        <v>129092</v>
      </c>
      <c r="M3269" s="17">
        <f t="shared" si="900"/>
        <v>6454.6</v>
      </c>
      <c r="N3269" s="17" t="s">
        <v>39</v>
      </c>
      <c r="O3269" s="35" t="s">
        <v>49</v>
      </c>
      <c r="P3269" s="36" t="str">
        <f t="shared" si="880"/>
        <v>New Client</v>
      </c>
      <c r="Q3269" s="39" t="str">
        <f t="shared" si="4"/>
        <v>No</v>
      </c>
      <c r="R3269" s="40" t="str">
        <f t="shared" si="5"/>
        <v/>
      </c>
    </row>
    <row r="3270" ht="14.25" customHeight="1" spans="1:18">
      <c r="A3270" s="30" t="s">
        <v>3170</v>
      </c>
      <c r="B3270" s="17">
        <v>2121</v>
      </c>
      <c r="C3270" s="17" t="s">
        <v>46</v>
      </c>
      <c r="D3270" s="17" t="s">
        <v>88</v>
      </c>
      <c r="E3270" s="17" t="s">
        <v>43</v>
      </c>
      <c r="F3270" s="31" t="str">
        <f>VLOOKUP(G3270,'Policy Type'!$A:$B,2,FALSE)</f>
        <v>P&amp;C</v>
      </c>
      <c r="G3270" s="17" t="s">
        <v>44</v>
      </c>
      <c r="H3270" s="32">
        <v>45348</v>
      </c>
      <c r="I3270" s="32">
        <v>45713</v>
      </c>
      <c r="J3270" s="34">
        <v>15300</v>
      </c>
      <c r="K3270" s="34">
        <f t="shared" si="877"/>
        <v>2754</v>
      </c>
      <c r="L3270" s="34">
        <f t="shared" si="878"/>
        <v>18054</v>
      </c>
      <c r="M3270" s="17">
        <f t="shared" si="900"/>
        <v>902.7</v>
      </c>
      <c r="N3270" s="17" t="s">
        <v>39</v>
      </c>
      <c r="O3270" s="35" t="s">
        <v>49</v>
      </c>
      <c r="P3270" s="36" t="str">
        <f t="shared" si="880"/>
        <v>Old Client</v>
      </c>
      <c r="Q3270" s="39" t="str">
        <f t="shared" si="4"/>
        <v>Yes</v>
      </c>
      <c r="R3270" s="40" t="str">
        <f t="shared" si="5"/>
        <v>Cross-Sold</v>
      </c>
    </row>
    <row r="3271" ht="14.25" customHeight="1" spans="1:18">
      <c r="A3271" s="30" t="s">
        <v>3171</v>
      </c>
      <c r="B3271" s="17">
        <v>2122</v>
      </c>
      <c r="C3271" s="17" t="s">
        <v>42</v>
      </c>
      <c r="D3271" s="17" t="s">
        <v>36</v>
      </c>
      <c r="E3271" s="17" t="s">
        <v>43</v>
      </c>
      <c r="F3271" s="31" t="str">
        <f>VLOOKUP(G3271,'Policy Type'!$A:$B,2,FALSE)</f>
        <v>Liability</v>
      </c>
      <c r="G3271" s="17" t="s">
        <v>38</v>
      </c>
      <c r="H3271" s="32">
        <v>45348</v>
      </c>
      <c r="I3271" s="32">
        <v>45713</v>
      </c>
      <c r="J3271" s="34">
        <v>302800</v>
      </c>
      <c r="K3271" s="34">
        <f t="shared" si="877"/>
        <v>54504</v>
      </c>
      <c r="L3271" s="34">
        <f t="shared" si="878"/>
        <v>357304</v>
      </c>
      <c r="M3271" s="17">
        <f t="shared" ref="M3271:M3273" si="901">L3271*0.2</f>
        <v>71460.8</v>
      </c>
      <c r="N3271" s="17" t="s">
        <v>39</v>
      </c>
      <c r="O3271" s="35" t="s">
        <v>49</v>
      </c>
      <c r="P3271" s="36" t="str">
        <f t="shared" si="880"/>
        <v>Old Client</v>
      </c>
      <c r="Q3271" s="39" t="str">
        <f t="shared" si="4"/>
        <v>Yes</v>
      </c>
      <c r="R3271" s="40" t="str">
        <f t="shared" si="5"/>
        <v/>
      </c>
    </row>
    <row r="3272" ht="14.25" customHeight="1" spans="1:18">
      <c r="A3272" s="30" t="s">
        <v>3172</v>
      </c>
      <c r="B3272" s="17">
        <v>2122</v>
      </c>
      <c r="C3272" s="17" t="s">
        <v>57</v>
      </c>
      <c r="D3272" s="17" t="s">
        <v>36</v>
      </c>
      <c r="E3272" s="17" t="s">
        <v>84</v>
      </c>
      <c r="F3272" s="31" t="str">
        <f>VLOOKUP(G3272,'Policy Type'!$A:$B,2,FALSE)</f>
        <v>Liability</v>
      </c>
      <c r="G3272" s="17" t="s">
        <v>58</v>
      </c>
      <c r="H3272" s="32">
        <v>45352</v>
      </c>
      <c r="I3272" s="32">
        <v>45716</v>
      </c>
      <c r="J3272" s="34">
        <v>1062000</v>
      </c>
      <c r="K3272" s="34">
        <f t="shared" si="877"/>
        <v>191160</v>
      </c>
      <c r="L3272" s="34">
        <f t="shared" si="878"/>
        <v>1253160</v>
      </c>
      <c r="M3272" s="17">
        <f t="shared" si="901"/>
        <v>250632</v>
      </c>
      <c r="N3272" s="17" t="s">
        <v>39</v>
      </c>
      <c r="O3272" s="35" t="s">
        <v>53</v>
      </c>
      <c r="P3272" s="36" t="str">
        <f t="shared" si="880"/>
        <v>Old Client</v>
      </c>
      <c r="Q3272" s="39" t="str">
        <f t="shared" si="4"/>
        <v>Yes</v>
      </c>
      <c r="R3272" s="40" t="str">
        <f t="shared" si="5"/>
        <v/>
      </c>
    </row>
    <row r="3273" ht="14.25" customHeight="1" spans="1:18">
      <c r="A3273" s="30" t="s">
        <v>3173</v>
      </c>
      <c r="B3273" s="17">
        <v>2122</v>
      </c>
      <c r="C3273" s="17" t="s">
        <v>57</v>
      </c>
      <c r="D3273" s="17" t="s">
        <v>36</v>
      </c>
      <c r="E3273" s="17" t="s">
        <v>37</v>
      </c>
      <c r="F3273" s="31" t="str">
        <f>VLOOKUP(G3273,'Policy Type'!$A:$B,2,FALSE)</f>
        <v>Liability</v>
      </c>
      <c r="G3273" s="17" t="s">
        <v>38</v>
      </c>
      <c r="H3273" s="32">
        <v>45348</v>
      </c>
      <c r="I3273" s="32">
        <v>45713</v>
      </c>
      <c r="J3273" s="34">
        <v>58200</v>
      </c>
      <c r="K3273" s="34">
        <f t="shared" si="877"/>
        <v>10476</v>
      </c>
      <c r="L3273" s="34">
        <f t="shared" si="878"/>
        <v>68676</v>
      </c>
      <c r="M3273" s="17">
        <f t="shared" si="901"/>
        <v>13735.2</v>
      </c>
      <c r="N3273" s="17" t="s">
        <v>39</v>
      </c>
      <c r="O3273" s="35" t="s">
        <v>49</v>
      </c>
      <c r="P3273" s="36" t="str">
        <f t="shared" si="880"/>
        <v>Old Client</v>
      </c>
      <c r="Q3273" s="39" t="str">
        <f t="shared" si="4"/>
        <v>Yes</v>
      </c>
      <c r="R3273" s="40" t="str">
        <f t="shared" si="5"/>
        <v/>
      </c>
    </row>
    <row r="3274" ht="14.25" customHeight="1" spans="1:18">
      <c r="A3274" s="30" t="s">
        <v>3174</v>
      </c>
      <c r="B3274" s="17">
        <v>2123</v>
      </c>
      <c r="C3274" s="17" t="s">
        <v>57</v>
      </c>
      <c r="D3274" s="17" t="s">
        <v>36</v>
      </c>
      <c r="E3274" s="17" t="s">
        <v>84</v>
      </c>
      <c r="F3274" s="31" t="e">
        <f>VLOOKUP(G3274,'Policy Type'!$A:$B,2,FALSE)</f>
        <v>#N/A</v>
      </c>
      <c r="G3274" s="17" t="s">
        <v>2496</v>
      </c>
      <c r="H3274" s="32">
        <v>45349</v>
      </c>
      <c r="I3274" s="32">
        <v>45714</v>
      </c>
      <c r="J3274" s="34">
        <v>2832000</v>
      </c>
      <c r="K3274" s="34">
        <f t="shared" si="877"/>
        <v>509760</v>
      </c>
      <c r="L3274" s="34">
        <f t="shared" si="878"/>
        <v>3341760</v>
      </c>
      <c r="M3274" s="17"/>
      <c r="N3274" s="17" t="s">
        <v>39</v>
      </c>
      <c r="O3274" s="35" t="s">
        <v>49</v>
      </c>
      <c r="P3274" s="36"/>
      <c r="Q3274" s="39" t="str">
        <f t="shared" si="4"/>
        <v>No</v>
      </c>
      <c r="R3274" s="40" t="e">
        <f t="shared" si="5"/>
        <v>#N/A</v>
      </c>
    </row>
    <row r="3275" ht="14.25" customHeight="1" spans="1:18">
      <c r="A3275" s="30" t="s">
        <v>3175</v>
      </c>
      <c r="B3275" s="17">
        <v>2124</v>
      </c>
      <c r="C3275" s="17" t="s">
        <v>46</v>
      </c>
      <c r="D3275" s="17" t="s">
        <v>76</v>
      </c>
      <c r="E3275" s="17" t="s">
        <v>37</v>
      </c>
      <c r="F3275" s="31" t="str">
        <f>VLOOKUP(G3275,'Policy Type'!$A:$B,2,FALSE)</f>
        <v>Liability</v>
      </c>
      <c r="G3275" s="17" t="s">
        <v>38</v>
      </c>
      <c r="H3275" s="32">
        <v>45349</v>
      </c>
      <c r="I3275" s="32">
        <v>45714</v>
      </c>
      <c r="J3275" s="34">
        <v>134100</v>
      </c>
      <c r="K3275" s="34">
        <f t="shared" si="877"/>
        <v>24138</v>
      </c>
      <c r="L3275" s="34">
        <f t="shared" si="878"/>
        <v>158238</v>
      </c>
      <c r="M3275" s="17">
        <f>L3275*0.05</f>
        <v>7911.9</v>
      </c>
      <c r="N3275" s="17" t="s">
        <v>39</v>
      </c>
      <c r="O3275" s="35" t="s">
        <v>49</v>
      </c>
      <c r="P3275" s="36" t="str">
        <f t="shared" ref="P3275:P3366" si="902">IF(COUNTIF(B:B,B3275)=1,"New Client","Old Client")</f>
        <v>New Client</v>
      </c>
      <c r="Q3275" s="39" t="str">
        <f t="shared" si="4"/>
        <v>Yes</v>
      </c>
      <c r="R3275" s="40" t="str">
        <f t="shared" si="5"/>
        <v/>
      </c>
    </row>
    <row r="3276" ht="14.25" customHeight="1" spans="1:18">
      <c r="A3276" s="30" t="s">
        <v>3176</v>
      </c>
      <c r="B3276" s="17">
        <v>790</v>
      </c>
      <c r="C3276" s="17" t="s">
        <v>35</v>
      </c>
      <c r="D3276" s="17" t="s">
        <v>36</v>
      </c>
      <c r="E3276" s="17" t="s">
        <v>78</v>
      </c>
      <c r="F3276" s="31" t="str">
        <f>VLOOKUP(G3276,'Policy Type'!$A:$B,2,FALSE)</f>
        <v>Liability</v>
      </c>
      <c r="G3276" s="17" t="s">
        <v>94</v>
      </c>
      <c r="H3276" s="32">
        <v>45349</v>
      </c>
      <c r="I3276" s="32">
        <v>45714</v>
      </c>
      <c r="J3276" s="34">
        <v>108400</v>
      </c>
      <c r="K3276" s="34">
        <f t="shared" si="877"/>
        <v>19512</v>
      </c>
      <c r="L3276" s="34">
        <f t="shared" si="878"/>
        <v>127912</v>
      </c>
      <c r="M3276" s="17">
        <f t="shared" ref="M3276:M3278" si="903">L3276*0.2</f>
        <v>25582.4</v>
      </c>
      <c r="N3276" s="17" t="s">
        <v>39</v>
      </c>
      <c r="O3276" s="35" t="s">
        <v>49</v>
      </c>
      <c r="P3276" s="36" t="str">
        <f t="shared" si="902"/>
        <v>Old Client</v>
      </c>
      <c r="Q3276" s="39" t="str">
        <f t="shared" si="4"/>
        <v>Yes</v>
      </c>
      <c r="R3276" s="40" t="str">
        <f t="shared" si="5"/>
        <v/>
      </c>
    </row>
    <row r="3277" ht="14.25" customHeight="1" spans="1:18">
      <c r="A3277" s="30" t="s">
        <v>3177</v>
      </c>
      <c r="B3277" s="17">
        <v>2125</v>
      </c>
      <c r="C3277" s="17" t="s">
        <v>57</v>
      </c>
      <c r="D3277" s="17" t="s">
        <v>36</v>
      </c>
      <c r="E3277" s="17" t="s">
        <v>78</v>
      </c>
      <c r="F3277" s="31" t="str">
        <f>VLOOKUP(G3277,'Policy Type'!$A:$B,2,FALSE)</f>
        <v>Liability</v>
      </c>
      <c r="G3277" s="17" t="s">
        <v>38</v>
      </c>
      <c r="H3277" s="32">
        <v>45349</v>
      </c>
      <c r="I3277" s="32">
        <v>45714</v>
      </c>
      <c r="J3277" s="34">
        <v>88500</v>
      </c>
      <c r="K3277" s="34">
        <f t="shared" si="877"/>
        <v>15930</v>
      </c>
      <c r="L3277" s="34">
        <f t="shared" si="878"/>
        <v>104430</v>
      </c>
      <c r="M3277" s="17">
        <f t="shared" si="903"/>
        <v>20886</v>
      </c>
      <c r="N3277" s="17" t="s">
        <v>39</v>
      </c>
      <c r="O3277" s="35" t="s">
        <v>49</v>
      </c>
      <c r="P3277" s="36" t="str">
        <f t="shared" si="902"/>
        <v>New Client</v>
      </c>
      <c r="Q3277" s="39" t="str">
        <f t="shared" si="4"/>
        <v>Yes</v>
      </c>
      <c r="R3277" s="40" t="str">
        <f t="shared" si="5"/>
        <v/>
      </c>
    </row>
    <row r="3278" ht="14.25" customHeight="1" spans="1:18">
      <c r="A3278" s="30" t="s">
        <v>3178</v>
      </c>
      <c r="B3278" s="17">
        <v>2126</v>
      </c>
      <c r="C3278" s="17" t="s">
        <v>35</v>
      </c>
      <c r="D3278" s="17" t="s">
        <v>36</v>
      </c>
      <c r="E3278" s="17" t="s">
        <v>43</v>
      </c>
      <c r="F3278" s="31" t="str">
        <f>VLOOKUP(G3278,'Policy Type'!$A:$B,2,FALSE)</f>
        <v>Liability</v>
      </c>
      <c r="G3278" s="17" t="s">
        <v>38</v>
      </c>
      <c r="H3278" s="32">
        <v>45349</v>
      </c>
      <c r="I3278" s="32">
        <v>45438</v>
      </c>
      <c r="J3278" s="34">
        <v>206600</v>
      </c>
      <c r="K3278" s="34">
        <f t="shared" si="877"/>
        <v>37188</v>
      </c>
      <c r="L3278" s="34">
        <f t="shared" si="878"/>
        <v>243788</v>
      </c>
      <c r="M3278" s="17">
        <f t="shared" si="903"/>
        <v>48757.6</v>
      </c>
      <c r="N3278" s="17" t="s">
        <v>39</v>
      </c>
      <c r="O3278" s="35" t="s">
        <v>49</v>
      </c>
      <c r="P3278" s="36" t="str">
        <f t="shared" si="902"/>
        <v>Old Client</v>
      </c>
      <c r="Q3278" s="39" t="str">
        <f t="shared" si="4"/>
        <v>Yes</v>
      </c>
      <c r="R3278" s="40" t="str">
        <f t="shared" si="5"/>
        <v/>
      </c>
    </row>
    <row r="3279" ht="14.25" customHeight="1" spans="1:18">
      <c r="A3279" s="30" t="s">
        <v>3179</v>
      </c>
      <c r="B3279" s="17">
        <v>2126</v>
      </c>
      <c r="C3279" s="17" t="s">
        <v>35</v>
      </c>
      <c r="D3279" s="17" t="s">
        <v>36</v>
      </c>
      <c r="E3279" s="17" t="s">
        <v>60</v>
      </c>
      <c r="F3279" s="31" t="str">
        <f>VLOOKUP(G3279,'Policy Type'!$A:$B,2,FALSE)</f>
        <v>Others</v>
      </c>
      <c r="G3279" s="17" t="s">
        <v>193</v>
      </c>
      <c r="H3279" s="32">
        <v>45350</v>
      </c>
      <c r="I3279" s="32">
        <v>45715</v>
      </c>
      <c r="J3279" s="34">
        <v>4171500</v>
      </c>
      <c r="K3279" s="34">
        <f t="shared" si="877"/>
        <v>750870</v>
      </c>
      <c r="L3279" s="34">
        <f t="shared" si="878"/>
        <v>4922370</v>
      </c>
      <c r="M3279" s="17">
        <f>L3279*0.15</f>
        <v>738355.5</v>
      </c>
      <c r="N3279" s="17" t="s">
        <v>52</v>
      </c>
      <c r="O3279" s="35" t="s">
        <v>40</v>
      </c>
      <c r="P3279" s="36" t="str">
        <f t="shared" si="902"/>
        <v>Old Client</v>
      </c>
      <c r="Q3279" s="39" t="str">
        <f t="shared" si="4"/>
        <v>Yes</v>
      </c>
      <c r="R3279" s="40" t="str">
        <f t="shared" si="5"/>
        <v>Cross-Sold</v>
      </c>
    </row>
    <row r="3280" ht="14.25" customHeight="1" spans="1:18">
      <c r="A3280" s="30" t="s">
        <v>3180</v>
      </c>
      <c r="B3280" s="17">
        <v>2127</v>
      </c>
      <c r="C3280" s="17" t="s">
        <v>46</v>
      </c>
      <c r="D3280" s="17" t="s">
        <v>47</v>
      </c>
      <c r="E3280" s="17" t="s">
        <v>43</v>
      </c>
      <c r="F3280" s="31" t="str">
        <f>VLOOKUP(G3280,'Policy Type'!$A:$B,2,FALSE)</f>
        <v>Others</v>
      </c>
      <c r="G3280" s="17" t="s">
        <v>193</v>
      </c>
      <c r="H3280" s="32">
        <v>45353</v>
      </c>
      <c r="I3280" s="32">
        <v>45718</v>
      </c>
      <c r="J3280" s="34">
        <v>1095800</v>
      </c>
      <c r="K3280" s="34">
        <f t="shared" si="877"/>
        <v>197244</v>
      </c>
      <c r="L3280" s="34">
        <f t="shared" si="878"/>
        <v>1293044</v>
      </c>
      <c r="M3280" s="17">
        <f t="shared" ref="M3280:M3281" si="904">L3280*0.05</f>
        <v>64652.2</v>
      </c>
      <c r="N3280" s="17" t="s">
        <v>52</v>
      </c>
      <c r="O3280" s="35" t="s">
        <v>53</v>
      </c>
      <c r="P3280" s="36" t="str">
        <f t="shared" si="902"/>
        <v>New Client</v>
      </c>
      <c r="Q3280" s="39" t="str">
        <f t="shared" si="4"/>
        <v>No</v>
      </c>
      <c r="R3280" s="40" t="str">
        <f t="shared" si="5"/>
        <v/>
      </c>
    </row>
    <row r="3281" ht="14.25" customHeight="1" spans="1:18">
      <c r="A3281" s="30" t="s">
        <v>3181</v>
      </c>
      <c r="B3281" s="17">
        <v>324</v>
      </c>
      <c r="C3281" s="17" t="s">
        <v>46</v>
      </c>
      <c r="D3281" s="17" t="s">
        <v>47</v>
      </c>
      <c r="E3281" s="17" t="s">
        <v>37</v>
      </c>
      <c r="F3281" s="31" t="str">
        <f>VLOOKUP(G3281,'Policy Type'!$A:$B,2,FALSE)</f>
        <v>Others</v>
      </c>
      <c r="G3281" s="17" t="s">
        <v>256</v>
      </c>
      <c r="H3281" s="32">
        <v>45357</v>
      </c>
      <c r="I3281" s="32">
        <v>45721</v>
      </c>
      <c r="J3281" s="34">
        <v>1991600</v>
      </c>
      <c r="K3281" s="34">
        <f t="shared" si="877"/>
        <v>358488</v>
      </c>
      <c r="L3281" s="34">
        <f t="shared" si="878"/>
        <v>2350088</v>
      </c>
      <c r="M3281" s="17">
        <f t="shared" si="904"/>
        <v>117504.4</v>
      </c>
      <c r="N3281" s="17" t="s">
        <v>39</v>
      </c>
      <c r="O3281" s="35" t="s">
        <v>53</v>
      </c>
      <c r="P3281" s="36" t="str">
        <f t="shared" si="902"/>
        <v>Old Client</v>
      </c>
      <c r="Q3281" s="39" t="str">
        <f t="shared" si="4"/>
        <v>Yes</v>
      </c>
      <c r="R3281" s="40" t="str">
        <f t="shared" si="5"/>
        <v>Cross-Sold</v>
      </c>
    </row>
    <row r="3282" ht="14.25" customHeight="1" spans="1:18">
      <c r="A3282" s="30" t="s">
        <v>3182</v>
      </c>
      <c r="B3282" s="17">
        <v>324</v>
      </c>
      <c r="C3282" s="17" t="s">
        <v>42</v>
      </c>
      <c r="D3282" s="17" t="s">
        <v>36</v>
      </c>
      <c r="E3282" s="17" t="s">
        <v>37</v>
      </c>
      <c r="F3282" s="31" t="str">
        <f>VLOOKUP(G3282,'Policy Type'!$A:$B,2,FALSE)</f>
        <v>Others</v>
      </c>
      <c r="G3282" s="17" t="s">
        <v>256</v>
      </c>
      <c r="H3282" s="32">
        <v>45357</v>
      </c>
      <c r="I3282" s="32">
        <v>45721</v>
      </c>
      <c r="J3282" s="34">
        <v>3069200</v>
      </c>
      <c r="K3282" s="34">
        <f t="shared" si="877"/>
        <v>552456</v>
      </c>
      <c r="L3282" s="34">
        <f t="shared" si="878"/>
        <v>3621656</v>
      </c>
      <c r="M3282" s="17">
        <f>L3282*0.15</f>
        <v>543248.4</v>
      </c>
      <c r="N3282" s="17" t="s">
        <v>39</v>
      </c>
      <c r="O3282" s="35" t="s">
        <v>53</v>
      </c>
      <c r="P3282" s="36" t="str">
        <f t="shared" si="902"/>
        <v>Old Client</v>
      </c>
      <c r="Q3282" s="39" t="str">
        <f t="shared" si="4"/>
        <v>Yes</v>
      </c>
      <c r="R3282" s="40" t="str">
        <f t="shared" si="5"/>
        <v>Cross-Sold</v>
      </c>
    </row>
    <row r="3283" ht="14.25" customHeight="1" spans="1:18">
      <c r="A3283" s="30" t="s">
        <v>3183</v>
      </c>
      <c r="B3283" s="17">
        <v>1567</v>
      </c>
      <c r="C3283" s="17" t="s">
        <v>42</v>
      </c>
      <c r="D3283" s="17" t="s">
        <v>36</v>
      </c>
      <c r="E3283" s="17" t="s">
        <v>103</v>
      </c>
      <c r="F3283" s="31" t="str">
        <f>VLOOKUP(G3283,'Policy Type'!$A:$B,2,FALSE)</f>
        <v>Liability</v>
      </c>
      <c r="G3283" s="17" t="s">
        <v>536</v>
      </c>
      <c r="H3283" s="32">
        <v>45348</v>
      </c>
      <c r="I3283" s="32">
        <v>45437</v>
      </c>
      <c r="J3283" s="34">
        <v>584100</v>
      </c>
      <c r="K3283" s="34">
        <f t="shared" si="877"/>
        <v>105138</v>
      </c>
      <c r="L3283" s="34">
        <f t="shared" si="878"/>
        <v>689238</v>
      </c>
      <c r="M3283" s="17">
        <f>L3283*0.2</f>
        <v>137847.6</v>
      </c>
      <c r="N3283" s="17" t="s">
        <v>39</v>
      </c>
      <c r="O3283" s="35" t="s">
        <v>49</v>
      </c>
      <c r="P3283" s="36" t="str">
        <f t="shared" si="902"/>
        <v>Old Client</v>
      </c>
      <c r="Q3283" s="39" t="str">
        <f t="shared" si="4"/>
        <v>Yes</v>
      </c>
      <c r="R3283" s="40" t="str">
        <f t="shared" si="5"/>
        <v/>
      </c>
    </row>
    <row r="3284" ht="14.25" customHeight="1" spans="1:18">
      <c r="A3284" s="30" t="s">
        <v>3184</v>
      </c>
      <c r="B3284" s="17">
        <v>1567</v>
      </c>
      <c r="C3284" s="17" t="s">
        <v>46</v>
      </c>
      <c r="D3284" s="17" t="s">
        <v>66</v>
      </c>
      <c r="E3284" s="17" t="s">
        <v>37</v>
      </c>
      <c r="F3284" s="31" t="str">
        <f>VLOOKUP(G3284,'Policy Type'!$A:$B,2,FALSE)</f>
        <v>P&amp;C</v>
      </c>
      <c r="G3284" s="17" t="s">
        <v>80</v>
      </c>
      <c r="H3284" s="32">
        <v>45349</v>
      </c>
      <c r="I3284" s="32">
        <v>45349</v>
      </c>
      <c r="J3284" s="34">
        <v>134100</v>
      </c>
      <c r="K3284" s="34">
        <f t="shared" si="877"/>
        <v>24138</v>
      </c>
      <c r="L3284" s="34">
        <f t="shared" si="878"/>
        <v>158238</v>
      </c>
      <c r="M3284" s="17">
        <f>L3284*0.05</f>
        <v>7911.9</v>
      </c>
      <c r="N3284" s="17" t="s">
        <v>39</v>
      </c>
      <c r="O3284" s="35" t="s">
        <v>49</v>
      </c>
      <c r="P3284" s="36" t="str">
        <f t="shared" si="902"/>
        <v>Old Client</v>
      </c>
      <c r="Q3284" s="39" t="str">
        <f t="shared" si="4"/>
        <v>Yes</v>
      </c>
      <c r="R3284" s="40" t="str">
        <f t="shared" si="5"/>
        <v>Cross-Sold</v>
      </c>
    </row>
    <row r="3285" ht="14.25" customHeight="1" spans="1:18">
      <c r="A3285" s="30" t="s">
        <v>3185</v>
      </c>
      <c r="B3285" s="17">
        <v>2128</v>
      </c>
      <c r="C3285" s="17" t="s">
        <v>42</v>
      </c>
      <c r="D3285" s="17" t="s">
        <v>36</v>
      </c>
      <c r="E3285" s="17" t="s">
        <v>37</v>
      </c>
      <c r="F3285" s="31" t="str">
        <f>VLOOKUP(G3285,'Policy Type'!$A:$B,2,FALSE)</f>
        <v>Liability</v>
      </c>
      <c r="G3285" s="17" t="s">
        <v>38</v>
      </c>
      <c r="H3285" s="32">
        <v>45349</v>
      </c>
      <c r="I3285" s="32">
        <v>45377</v>
      </c>
      <c r="J3285" s="34">
        <v>57300</v>
      </c>
      <c r="K3285" s="34">
        <f t="shared" si="877"/>
        <v>10314</v>
      </c>
      <c r="L3285" s="34">
        <f t="shared" si="878"/>
        <v>67614</v>
      </c>
      <c r="M3285" s="17">
        <f t="shared" ref="M3285:M3288" si="905">L3285*0.2</f>
        <v>13522.8</v>
      </c>
      <c r="N3285" s="17" t="s">
        <v>39</v>
      </c>
      <c r="O3285" s="35" t="s">
        <v>49</v>
      </c>
      <c r="P3285" s="36" t="str">
        <f t="shared" si="902"/>
        <v>Old Client</v>
      </c>
      <c r="Q3285" s="39" t="str">
        <f t="shared" si="4"/>
        <v>Yes</v>
      </c>
      <c r="R3285" s="40" t="str">
        <f t="shared" si="5"/>
        <v/>
      </c>
    </row>
    <row r="3286" ht="14.25" customHeight="1" spans="1:18">
      <c r="A3286" s="30" t="s">
        <v>3186</v>
      </c>
      <c r="B3286" s="17">
        <v>1259</v>
      </c>
      <c r="C3286" s="17" t="s">
        <v>42</v>
      </c>
      <c r="D3286" s="17" t="s">
        <v>36</v>
      </c>
      <c r="E3286" s="17" t="s">
        <v>60</v>
      </c>
      <c r="F3286" s="31" t="str">
        <f>VLOOKUP(G3286,'Policy Type'!$A:$B,2,FALSE)</f>
        <v>Liability</v>
      </c>
      <c r="G3286" s="17" t="s">
        <v>38</v>
      </c>
      <c r="H3286" s="32">
        <v>45349</v>
      </c>
      <c r="I3286" s="32">
        <v>45530</v>
      </c>
      <c r="J3286" s="34">
        <v>12096300</v>
      </c>
      <c r="K3286" s="34">
        <f t="shared" si="877"/>
        <v>2177334</v>
      </c>
      <c r="L3286" s="34">
        <f t="shared" si="878"/>
        <v>14273634</v>
      </c>
      <c r="M3286" s="17">
        <f t="shared" si="905"/>
        <v>2854726.8</v>
      </c>
      <c r="N3286" s="17" t="s">
        <v>39</v>
      </c>
      <c r="O3286" s="35" t="s">
        <v>49</v>
      </c>
      <c r="P3286" s="36" t="str">
        <f t="shared" si="902"/>
        <v>Old Client</v>
      </c>
      <c r="Q3286" s="39" t="str">
        <f t="shared" si="4"/>
        <v>Yes</v>
      </c>
      <c r="R3286" s="40" t="str">
        <f t="shared" si="5"/>
        <v/>
      </c>
    </row>
    <row r="3287" ht="14.25" customHeight="1" spans="1:18">
      <c r="A3287" s="30" t="s">
        <v>3187</v>
      </c>
      <c r="B3287" s="17">
        <v>2129</v>
      </c>
      <c r="C3287" s="17" t="s">
        <v>57</v>
      </c>
      <c r="D3287" s="17" t="s">
        <v>36</v>
      </c>
      <c r="E3287" s="17" t="s">
        <v>60</v>
      </c>
      <c r="F3287" s="31" t="str">
        <f>VLOOKUP(G3287,'Policy Type'!$A:$B,2,FALSE)</f>
        <v>Liability</v>
      </c>
      <c r="G3287" s="17" t="s">
        <v>536</v>
      </c>
      <c r="H3287" s="32">
        <v>45349</v>
      </c>
      <c r="I3287" s="32">
        <v>45714</v>
      </c>
      <c r="J3287" s="34">
        <v>2567000</v>
      </c>
      <c r="K3287" s="34">
        <f t="shared" si="877"/>
        <v>462060</v>
      </c>
      <c r="L3287" s="34">
        <f t="shared" si="878"/>
        <v>3029060</v>
      </c>
      <c r="M3287" s="17">
        <f t="shared" si="905"/>
        <v>605812</v>
      </c>
      <c r="N3287" s="17" t="s">
        <v>39</v>
      </c>
      <c r="O3287" s="35" t="s">
        <v>49</v>
      </c>
      <c r="P3287" s="36" t="str">
        <f t="shared" si="902"/>
        <v>Old Client</v>
      </c>
      <c r="Q3287" s="39" t="str">
        <f t="shared" si="4"/>
        <v>Yes</v>
      </c>
      <c r="R3287" s="40" t="str">
        <f t="shared" si="5"/>
        <v/>
      </c>
    </row>
    <row r="3288" ht="14.25" customHeight="1" spans="1:18">
      <c r="A3288" s="30" t="s">
        <v>3188</v>
      </c>
      <c r="B3288" s="17">
        <v>467</v>
      </c>
      <c r="C3288" s="17" t="s">
        <v>35</v>
      </c>
      <c r="D3288" s="17" t="s">
        <v>36</v>
      </c>
      <c r="E3288" s="17" t="s">
        <v>60</v>
      </c>
      <c r="F3288" s="31" t="str">
        <f>VLOOKUP(G3288,'Policy Type'!$A:$B,2,FALSE)</f>
        <v>Liability</v>
      </c>
      <c r="G3288" s="17" t="s">
        <v>94</v>
      </c>
      <c r="H3288" s="32">
        <v>45349</v>
      </c>
      <c r="I3288" s="32">
        <v>45714</v>
      </c>
      <c r="J3288" s="34">
        <v>173500</v>
      </c>
      <c r="K3288" s="34">
        <f t="shared" si="877"/>
        <v>31230</v>
      </c>
      <c r="L3288" s="34">
        <f t="shared" si="878"/>
        <v>204730</v>
      </c>
      <c r="M3288" s="17">
        <f t="shared" si="905"/>
        <v>40946</v>
      </c>
      <c r="N3288" s="17" t="s">
        <v>39</v>
      </c>
      <c r="O3288" s="35" t="s">
        <v>49</v>
      </c>
      <c r="P3288" s="36" t="str">
        <f t="shared" si="902"/>
        <v>Old Client</v>
      </c>
      <c r="Q3288" s="39" t="str">
        <f t="shared" si="4"/>
        <v>Yes</v>
      </c>
      <c r="R3288" s="40" t="str">
        <f t="shared" si="5"/>
        <v/>
      </c>
    </row>
    <row r="3289" ht="14.25" customHeight="1" spans="1:18">
      <c r="A3289" s="30" t="s">
        <v>3189</v>
      </c>
      <c r="B3289" s="17">
        <v>467</v>
      </c>
      <c r="C3289" s="17" t="s">
        <v>46</v>
      </c>
      <c r="D3289" s="17" t="s">
        <v>47</v>
      </c>
      <c r="E3289" s="17" t="s">
        <v>103</v>
      </c>
      <c r="F3289" s="31" t="str">
        <f>VLOOKUP(G3289,'Policy Type'!$A:$B,2,FALSE)</f>
        <v>Liability</v>
      </c>
      <c r="G3289" s="17" t="s">
        <v>38</v>
      </c>
      <c r="H3289" s="32">
        <v>45349</v>
      </c>
      <c r="I3289" s="32">
        <v>45469</v>
      </c>
      <c r="J3289" s="34">
        <v>860900</v>
      </c>
      <c r="K3289" s="34">
        <f t="shared" si="877"/>
        <v>154962</v>
      </c>
      <c r="L3289" s="34">
        <f t="shared" si="878"/>
        <v>1015862</v>
      </c>
      <c r="M3289" s="17">
        <f>L3289*0.05</f>
        <v>50793.1</v>
      </c>
      <c r="N3289" s="17" t="s">
        <v>39</v>
      </c>
      <c r="O3289" s="35" t="s">
        <v>49</v>
      </c>
      <c r="P3289" s="36" t="str">
        <f t="shared" si="902"/>
        <v>Old Client</v>
      </c>
      <c r="Q3289" s="39" t="str">
        <f t="shared" si="4"/>
        <v>Yes</v>
      </c>
      <c r="R3289" s="40" t="str">
        <f t="shared" si="5"/>
        <v/>
      </c>
    </row>
    <row r="3290" ht="14.25" customHeight="1" spans="1:18">
      <c r="A3290" s="30" t="s">
        <v>3190</v>
      </c>
      <c r="B3290" s="17">
        <v>467</v>
      </c>
      <c r="C3290" s="17" t="s">
        <v>57</v>
      </c>
      <c r="D3290" s="17" t="s">
        <v>36</v>
      </c>
      <c r="E3290" s="17" t="s">
        <v>84</v>
      </c>
      <c r="F3290" s="31" t="str">
        <f>VLOOKUP(G3290,'Policy Type'!$A:$B,2,FALSE)</f>
        <v>Liability</v>
      </c>
      <c r="G3290" s="17" t="s">
        <v>140</v>
      </c>
      <c r="H3290" s="32">
        <v>45350</v>
      </c>
      <c r="I3290" s="32">
        <v>45715</v>
      </c>
      <c r="J3290" s="34">
        <v>8024000</v>
      </c>
      <c r="K3290" s="34">
        <f t="shared" si="877"/>
        <v>1444320</v>
      </c>
      <c r="L3290" s="34">
        <f t="shared" si="878"/>
        <v>9468320</v>
      </c>
      <c r="M3290" s="17">
        <f>L3290*0.2</f>
        <v>1893664</v>
      </c>
      <c r="N3290" s="17" t="s">
        <v>39</v>
      </c>
      <c r="O3290" s="35" t="s">
        <v>49</v>
      </c>
      <c r="P3290" s="36" t="str">
        <f t="shared" si="902"/>
        <v>Old Client</v>
      </c>
      <c r="Q3290" s="39" t="str">
        <f t="shared" si="4"/>
        <v>Yes</v>
      </c>
      <c r="R3290" s="40" t="str">
        <f t="shared" si="5"/>
        <v/>
      </c>
    </row>
    <row r="3291" ht="14.25" customHeight="1" spans="1:18">
      <c r="A3291" s="30" t="s">
        <v>3191</v>
      </c>
      <c r="B3291" s="17">
        <v>2128</v>
      </c>
      <c r="C3291" s="17" t="s">
        <v>46</v>
      </c>
      <c r="D3291" s="17" t="s">
        <v>76</v>
      </c>
      <c r="E3291" s="17" t="s">
        <v>37</v>
      </c>
      <c r="F3291" s="31" t="str">
        <f>VLOOKUP(G3291,'Policy Type'!$A:$B,2,FALSE)</f>
        <v>Liability</v>
      </c>
      <c r="G3291" s="17" t="s">
        <v>38</v>
      </c>
      <c r="H3291" s="32">
        <v>45349</v>
      </c>
      <c r="I3291" s="32">
        <v>45377</v>
      </c>
      <c r="J3291" s="34">
        <v>60200</v>
      </c>
      <c r="K3291" s="34">
        <f t="shared" si="877"/>
        <v>10836</v>
      </c>
      <c r="L3291" s="34">
        <f t="shared" si="878"/>
        <v>71036</v>
      </c>
      <c r="M3291" s="17">
        <f t="shared" ref="M3291:M3292" si="906">L3291*0.05</f>
        <v>3551.8</v>
      </c>
      <c r="N3291" s="17" t="s">
        <v>39</v>
      </c>
      <c r="O3291" s="35" t="s">
        <v>49</v>
      </c>
      <c r="P3291" s="36" t="str">
        <f t="shared" si="902"/>
        <v>Old Client</v>
      </c>
      <c r="Q3291" s="39" t="str">
        <f t="shared" si="4"/>
        <v>Yes</v>
      </c>
      <c r="R3291" s="40" t="str">
        <f t="shared" si="5"/>
        <v/>
      </c>
    </row>
    <row r="3292" ht="14.25" customHeight="1" spans="1:18">
      <c r="A3292" s="30" t="s">
        <v>3192</v>
      </c>
      <c r="B3292" s="17">
        <v>2130</v>
      </c>
      <c r="C3292" s="17" t="s">
        <v>46</v>
      </c>
      <c r="D3292" s="17" t="s">
        <v>88</v>
      </c>
      <c r="E3292" s="17" t="s">
        <v>37</v>
      </c>
      <c r="F3292" s="31" t="str">
        <f>VLOOKUP(G3292,'Policy Type'!$A:$B,2,FALSE)</f>
        <v>P&amp;C</v>
      </c>
      <c r="G3292" s="17" t="s">
        <v>80</v>
      </c>
      <c r="H3292" s="32">
        <v>45349</v>
      </c>
      <c r="I3292" s="32">
        <v>45349</v>
      </c>
      <c r="J3292" s="34">
        <v>82700</v>
      </c>
      <c r="K3292" s="34">
        <f t="shared" si="877"/>
        <v>14886</v>
      </c>
      <c r="L3292" s="34">
        <f t="shared" si="878"/>
        <v>97586</v>
      </c>
      <c r="M3292" s="17">
        <f t="shared" si="906"/>
        <v>4879.3</v>
      </c>
      <c r="N3292" s="17" t="s">
        <v>39</v>
      </c>
      <c r="O3292" s="35" t="s">
        <v>49</v>
      </c>
      <c r="P3292" s="36" t="str">
        <f t="shared" si="902"/>
        <v>Old Client</v>
      </c>
      <c r="Q3292" s="39" t="str">
        <f t="shared" si="4"/>
        <v>Yes</v>
      </c>
      <c r="R3292" s="40" t="str">
        <f t="shared" si="5"/>
        <v>Cross-Sold</v>
      </c>
    </row>
    <row r="3293" ht="14.25" customHeight="1" spans="1:18">
      <c r="A3293" s="30" t="s">
        <v>3193</v>
      </c>
      <c r="B3293" s="17">
        <v>2131</v>
      </c>
      <c r="C3293" s="17" t="s">
        <v>35</v>
      </c>
      <c r="D3293" s="17" t="s">
        <v>36</v>
      </c>
      <c r="E3293" s="17" t="s">
        <v>37</v>
      </c>
      <c r="F3293" s="31" t="str">
        <f>VLOOKUP(G3293,'Policy Type'!$A:$B,2,FALSE)</f>
        <v>Liability</v>
      </c>
      <c r="G3293" s="17" t="s">
        <v>38</v>
      </c>
      <c r="H3293" s="32">
        <v>45349</v>
      </c>
      <c r="I3293" s="32">
        <v>45377</v>
      </c>
      <c r="J3293" s="34">
        <v>45100</v>
      </c>
      <c r="K3293" s="34">
        <f t="shared" si="877"/>
        <v>8118</v>
      </c>
      <c r="L3293" s="34">
        <f t="shared" si="878"/>
        <v>53218</v>
      </c>
      <c r="M3293" s="17">
        <f t="shared" ref="M3293:M3296" si="907">L3293*0.2</f>
        <v>10643.6</v>
      </c>
      <c r="N3293" s="17" t="s">
        <v>39</v>
      </c>
      <c r="O3293" s="35" t="s">
        <v>49</v>
      </c>
      <c r="P3293" s="36" t="str">
        <f t="shared" si="902"/>
        <v>Old Client</v>
      </c>
      <c r="Q3293" s="39" t="str">
        <f t="shared" si="4"/>
        <v>Yes</v>
      </c>
      <c r="R3293" s="40" t="str">
        <f t="shared" si="5"/>
        <v/>
      </c>
    </row>
    <row r="3294" ht="14.25" customHeight="1" spans="1:18">
      <c r="A3294" s="30" t="s">
        <v>3194</v>
      </c>
      <c r="B3294" s="17">
        <v>15</v>
      </c>
      <c r="C3294" s="17" t="s">
        <v>57</v>
      </c>
      <c r="D3294" s="17" t="s">
        <v>36</v>
      </c>
      <c r="E3294" s="17" t="s">
        <v>780</v>
      </c>
      <c r="F3294" s="31" t="str">
        <f>VLOOKUP(G3294,'Policy Type'!$A:$B,2,FALSE)</f>
        <v>Liability</v>
      </c>
      <c r="G3294" s="17" t="s">
        <v>38</v>
      </c>
      <c r="H3294" s="32">
        <v>45349</v>
      </c>
      <c r="I3294" s="32">
        <v>45714</v>
      </c>
      <c r="J3294" s="34">
        <v>608300</v>
      </c>
      <c r="K3294" s="34">
        <f t="shared" si="877"/>
        <v>109494</v>
      </c>
      <c r="L3294" s="34">
        <f t="shared" si="878"/>
        <v>717794</v>
      </c>
      <c r="M3294" s="17">
        <f t="shared" si="907"/>
        <v>143558.8</v>
      </c>
      <c r="N3294" s="17" t="s">
        <v>39</v>
      </c>
      <c r="O3294" s="35" t="s">
        <v>49</v>
      </c>
      <c r="P3294" s="36" t="str">
        <f t="shared" si="902"/>
        <v>Old Client</v>
      </c>
      <c r="Q3294" s="39" t="str">
        <f t="shared" si="4"/>
        <v>Yes</v>
      </c>
      <c r="R3294" s="40" t="str">
        <f t="shared" si="5"/>
        <v/>
      </c>
    </row>
    <row r="3295" ht="14.25" customHeight="1" spans="1:18">
      <c r="A3295" s="30" t="s">
        <v>3195</v>
      </c>
      <c r="B3295" s="17">
        <v>2132</v>
      </c>
      <c r="C3295" s="17" t="s">
        <v>35</v>
      </c>
      <c r="D3295" s="17" t="s">
        <v>36</v>
      </c>
      <c r="E3295" s="17" t="s">
        <v>780</v>
      </c>
      <c r="F3295" s="31" t="str">
        <f>VLOOKUP(G3295,'Policy Type'!$A:$B,2,FALSE)</f>
        <v>Liability</v>
      </c>
      <c r="G3295" s="17" t="s">
        <v>38</v>
      </c>
      <c r="H3295" s="32">
        <v>45349</v>
      </c>
      <c r="I3295" s="32">
        <v>45377</v>
      </c>
      <c r="J3295" s="34">
        <v>66400</v>
      </c>
      <c r="K3295" s="34">
        <f t="shared" si="877"/>
        <v>11952</v>
      </c>
      <c r="L3295" s="34">
        <f t="shared" si="878"/>
        <v>78352</v>
      </c>
      <c r="M3295" s="17">
        <f t="shared" si="907"/>
        <v>15670.4</v>
      </c>
      <c r="N3295" s="17" t="s">
        <v>39</v>
      </c>
      <c r="O3295" s="35" t="s">
        <v>49</v>
      </c>
      <c r="P3295" s="36" t="str">
        <f t="shared" si="902"/>
        <v>New Client</v>
      </c>
      <c r="Q3295" s="39" t="str">
        <f t="shared" si="4"/>
        <v>Yes</v>
      </c>
      <c r="R3295" s="40" t="str">
        <f t="shared" si="5"/>
        <v/>
      </c>
    </row>
    <row r="3296" ht="14.25" customHeight="1" spans="1:18">
      <c r="A3296" s="30" t="s">
        <v>3196</v>
      </c>
      <c r="B3296" s="17">
        <v>2133</v>
      </c>
      <c r="C3296" s="17" t="s">
        <v>57</v>
      </c>
      <c r="D3296" s="17" t="s">
        <v>36</v>
      </c>
      <c r="E3296" s="17" t="s">
        <v>780</v>
      </c>
      <c r="F3296" s="31" t="str">
        <f>VLOOKUP(G3296,'Policy Type'!$A:$B,2,FALSE)</f>
        <v>Liability</v>
      </c>
      <c r="G3296" s="17" t="s">
        <v>38</v>
      </c>
      <c r="H3296" s="32">
        <v>45349</v>
      </c>
      <c r="I3296" s="32">
        <v>45377</v>
      </c>
      <c r="J3296" s="34">
        <v>131100</v>
      </c>
      <c r="K3296" s="34">
        <f t="shared" si="877"/>
        <v>23598</v>
      </c>
      <c r="L3296" s="34">
        <f t="shared" si="878"/>
        <v>154698</v>
      </c>
      <c r="M3296" s="17">
        <f t="shared" si="907"/>
        <v>30939.6</v>
      </c>
      <c r="N3296" s="17" t="s">
        <v>39</v>
      </c>
      <c r="O3296" s="35" t="s">
        <v>49</v>
      </c>
      <c r="P3296" s="36" t="str">
        <f t="shared" si="902"/>
        <v>New Client</v>
      </c>
      <c r="Q3296" s="39" t="str">
        <f t="shared" si="4"/>
        <v>Yes</v>
      </c>
      <c r="R3296" s="40" t="str">
        <f t="shared" si="5"/>
        <v/>
      </c>
    </row>
    <row r="3297" ht="14.25" customHeight="1" spans="1:18">
      <c r="A3297" s="30" t="s">
        <v>3197</v>
      </c>
      <c r="B3297" s="17">
        <v>2134</v>
      </c>
      <c r="C3297" s="17" t="s">
        <v>46</v>
      </c>
      <c r="D3297" s="17" t="s">
        <v>47</v>
      </c>
      <c r="E3297" s="17" t="s">
        <v>780</v>
      </c>
      <c r="F3297" s="31" t="str">
        <f>VLOOKUP(G3297,'Policy Type'!$A:$B,2,FALSE)</f>
        <v>Liability</v>
      </c>
      <c r="G3297" s="17" t="s">
        <v>38</v>
      </c>
      <c r="H3297" s="32">
        <v>45349</v>
      </c>
      <c r="I3297" s="32">
        <v>45377</v>
      </c>
      <c r="J3297" s="34">
        <v>59200</v>
      </c>
      <c r="K3297" s="34">
        <f t="shared" si="877"/>
        <v>10656</v>
      </c>
      <c r="L3297" s="34">
        <f t="shared" si="878"/>
        <v>69856</v>
      </c>
      <c r="M3297" s="17">
        <f>L3297*0.05</f>
        <v>3492.8</v>
      </c>
      <c r="N3297" s="17" t="s">
        <v>39</v>
      </c>
      <c r="O3297" s="35" t="s">
        <v>49</v>
      </c>
      <c r="P3297" s="36" t="str">
        <f t="shared" si="902"/>
        <v>Old Client</v>
      </c>
      <c r="Q3297" s="39" t="str">
        <f t="shared" si="4"/>
        <v>Yes</v>
      </c>
      <c r="R3297" s="40" t="str">
        <f t="shared" si="5"/>
        <v/>
      </c>
    </row>
    <row r="3298" ht="14.25" customHeight="1" spans="1:18">
      <c r="A3298" s="30" t="s">
        <v>3198</v>
      </c>
      <c r="B3298" s="17">
        <v>2135</v>
      </c>
      <c r="C3298" s="17" t="s">
        <v>57</v>
      </c>
      <c r="D3298" s="17" t="s">
        <v>36</v>
      </c>
      <c r="E3298" s="17" t="s">
        <v>780</v>
      </c>
      <c r="F3298" s="31" t="str">
        <f>VLOOKUP(G3298,'Policy Type'!$A:$B,2,FALSE)</f>
        <v>P&amp;C</v>
      </c>
      <c r="G3298" s="17" t="s">
        <v>55</v>
      </c>
      <c r="H3298" s="32">
        <v>45340</v>
      </c>
      <c r="I3298" s="32">
        <v>45705</v>
      </c>
      <c r="J3298" s="34">
        <v>105100</v>
      </c>
      <c r="K3298" s="34">
        <f t="shared" si="877"/>
        <v>18918</v>
      </c>
      <c r="L3298" s="34">
        <f t="shared" si="878"/>
        <v>124018</v>
      </c>
      <c r="M3298" s="17">
        <f>L3298*0.2</f>
        <v>24803.6</v>
      </c>
      <c r="N3298" s="17" t="s">
        <v>39</v>
      </c>
      <c r="O3298" s="35" t="s">
        <v>40</v>
      </c>
      <c r="P3298" s="36" t="str">
        <f t="shared" si="902"/>
        <v>Old Client</v>
      </c>
      <c r="Q3298" s="39" t="str">
        <f t="shared" si="4"/>
        <v>Yes</v>
      </c>
      <c r="R3298" s="40" t="str">
        <f t="shared" si="5"/>
        <v>Cross-Sold</v>
      </c>
    </row>
    <row r="3299" ht="14.25" customHeight="1" spans="1:18">
      <c r="A3299" s="30" t="s">
        <v>3199</v>
      </c>
      <c r="B3299" s="17">
        <v>2136</v>
      </c>
      <c r="C3299" s="17" t="s">
        <v>42</v>
      </c>
      <c r="D3299" s="17" t="s">
        <v>36</v>
      </c>
      <c r="E3299" s="17" t="s">
        <v>978</v>
      </c>
      <c r="F3299" s="31" t="str">
        <f>VLOOKUP(G3299,'Policy Type'!$A:$B,2,FALSE)</f>
        <v>Others</v>
      </c>
      <c r="G3299" s="17" t="s">
        <v>791</v>
      </c>
      <c r="H3299" s="32">
        <v>45334</v>
      </c>
      <c r="I3299" s="32">
        <v>45699</v>
      </c>
      <c r="J3299" s="34">
        <v>54539000</v>
      </c>
      <c r="K3299" s="34">
        <f t="shared" si="877"/>
        <v>9817020</v>
      </c>
      <c r="L3299" s="34">
        <f t="shared" si="878"/>
        <v>64356020</v>
      </c>
      <c r="M3299" s="17">
        <f>L3299*0.15</f>
        <v>9653403</v>
      </c>
      <c r="N3299" s="17" t="s">
        <v>39</v>
      </c>
      <c r="O3299" s="35" t="s">
        <v>40</v>
      </c>
      <c r="P3299" s="36" t="str">
        <f t="shared" si="902"/>
        <v>New Client</v>
      </c>
      <c r="Q3299" s="39" t="str">
        <f t="shared" si="4"/>
        <v>No</v>
      </c>
      <c r="R3299" s="40" t="str">
        <f t="shared" si="5"/>
        <v/>
      </c>
    </row>
    <row r="3300" ht="14.25" customHeight="1" spans="1:18">
      <c r="A3300" s="30" t="s">
        <v>3200</v>
      </c>
      <c r="B3300" s="17">
        <v>2137</v>
      </c>
      <c r="C3300" s="17" t="s">
        <v>35</v>
      </c>
      <c r="D3300" s="17" t="s">
        <v>36</v>
      </c>
      <c r="E3300" s="17" t="s">
        <v>978</v>
      </c>
      <c r="F3300" s="31" t="str">
        <f>VLOOKUP(G3300,'Policy Type'!$A:$B,2,FALSE)</f>
        <v>Liability</v>
      </c>
      <c r="G3300" s="17" t="s">
        <v>38</v>
      </c>
      <c r="H3300" s="32">
        <v>45334</v>
      </c>
      <c r="I3300" s="32">
        <v>45699</v>
      </c>
      <c r="J3300" s="34">
        <v>2242100</v>
      </c>
      <c r="K3300" s="34">
        <f t="shared" si="877"/>
        <v>403578</v>
      </c>
      <c r="L3300" s="34">
        <f t="shared" si="878"/>
        <v>2645678</v>
      </c>
      <c r="M3300" s="17">
        <f t="shared" ref="M3300:M3305" si="908">L3300*0.2</f>
        <v>529135.6</v>
      </c>
      <c r="N3300" s="17" t="s">
        <v>39</v>
      </c>
      <c r="O3300" s="35" t="s">
        <v>40</v>
      </c>
      <c r="P3300" s="36" t="str">
        <f t="shared" si="902"/>
        <v>New Client</v>
      </c>
      <c r="Q3300" s="39" t="str">
        <f t="shared" si="4"/>
        <v>Yes</v>
      </c>
      <c r="R3300" s="40" t="str">
        <f t="shared" si="5"/>
        <v/>
      </c>
    </row>
    <row r="3301" ht="14.25" customHeight="1" spans="1:18">
      <c r="A3301" s="30" t="s">
        <v>3201</v>
      </c>
      <c r="B3301" s="17">
        <v>1071</v>
      </c>
      <c r="C3301" s="17" t="s">
        <v>42</v>
      </c>
      <c r="D3301" s="17" t="s">
        <v>36</v>
      </c>
      <c r="E3301" s="17" t="s">
        <v>978</v>
      </c>
      <c r="F3301" s="31" t="str">
        <f>VLOOKUP(G3301,'Policy Type'!$A:$B,2,FALSE)</f>
        <v>Liability</v>
      </c>
      <c r="G3301" s="17" t="s">
        <v>121</v>
      </c>
      <c r="H3301" s="32">
        <v>45332</v>
      </c>
      <c r="I3301" s="17"/>
      <c r="J3301" s="34">
        <v>507400</v>
      </c>
      <c r="K3301" s="34">
        <f t="shared" si="877"/>
        <v>91332</v>
      </c>
      <c r="L3301" s="34">
        <f t="shared" si="878"/>
        <v>598732</v>
      </c>
      <c r="M3301" s="17">
        <f t="shared" si="908"/>
        <v>119746.4</v>
      </c>
      <c r="N3301" s="17" t="s">
        <v>39</v>
      </c>
      <c r="O3301" s="35" t="s">
        <v>40</v>
      </c>
      <c r="P3301" s="36" t="str">
        <f t="shared" si="902"/>
        <v>Old Client</v>
      </c>
      <c r="Q3301" s="39" t="str">
        <f t="shared" si="4"/>
        <v>Yes</v>
      </c>
      <c r="R3301" s="40" t="str">
        <f t="shared" si="5"/>
        <v/>
      </c>
    </row>
    <row r="3302" ht="14.25" customHeight="1" spans="1:18">
      <c r="A3302" s="30" t="s">
        <v>3202</v>
      </c>
      <c r="B3302" s="17">
        <v>1071</v>
      </c>
      <c r="C3302" s="17" t="s">
        <v>42</v>
      </c>
      <c r="D3302" s="17" t="s">
        <v>36</v>
      </c>
      <c r="E3302" s="17" t="s">
        <v>37</v>
      </c>
      <c r="F3302" s="31" t="str">
        <f>VLOOKUP(G3302,'Policy Type'!$A:$B,2,FALSE)</f>
        <v>Liability</v>
      </c>
      <c r="G3302" s="17" t="s">
        <v>38</v>
      </c>
      <c r="H3302" s="32">
        <v>45349</v>
      </c>
      <c r="I3302" s="32">
        <v>45714</v>
      </c>
      <c r="J3302" s="34">
        <v>82000</v>
      </c>
      <c r="K3302" s="34">
        <f t="shared" si="877"/>
        <v>14760</v>
      </c>
      <c r="L3302" s="34">
        <f t="shared" si="878"/>
        <v>96760</v>
      </c>
      <c r="M3302" s="17">
        <f t="shared" si="908"/>
        <v>19352</v>
      </c>
      <c r="N3302" s="17" t="s">
        <v>39</v>
      </c>
      <c r="O3302" s="35" t="s">
        <v>49</v>
      </c>
      <c r="P3302" s="36" t="str">
        <f t="shared" si="902"/>
        <v>Old Client</v>
      </c>
      <c r="Q3302" s="39" t="str">
        <f t="shared" si="4"/>
        <v>Yes</v>
      </c>
      <c r="R3302" s="40" t="str">
        <f t="shared" si="5"/>
        <v/>
      </c>
    </row>
    <row r="3303" ht="14.25" customHeight="1" spans="1:18">
      <c r="A3303" s="30" t="s">
        <v>3203</v>
      </c>
      <c r="B3303" s="17">
        <v>1071</v>
      </c>
      <c r="C3303" s="17" t="s">
        <v>35</v>
      </c>
      <c r="D3303" s="17" t="s">
        <v>36</v>
      </c>
      <c r="E3303" s="17" t="s">
        <v>37</v>
      </c>
      <c r="F3303" s="31" t="str">
        <f>VLOOKUP(G3303,'Policy Type'!$A:$B,2,FALSE)</f>
        <v>Liability</v>
      </c>
      <c r="G3303" s="17" t="s">
        <v>38</v>
      </c>
      <c r="H3303" s="32">
        <v>45349</v>
      </c>
      <c r="I3303" s="32">
        <v>45714</v>
      </c>
      <c r="J3303" s="34">
        <v>61900</v>
      </c>
      <c r="K3303" s="34">
        <f t="shared" si="877"/>
        <v>11142</v>
      </c>
      <c r="L3303" s="34">
        <f t="shared" si="878"/>
        <v>73042</v>
      </c>
      <c r="M3303" s="17">
        <f t="shared" si="908"/>
        <v>14608.4</v>
      </c>
      <c r="N3303" s="17" t="s">
        <v>39</v>
      </c>
      <c r="O3303" s="35" t="s">
        <v>49</v>
      </c>
      <c r="P3303" s="36" t="str">
        <f t="shared" si="902"/>
        <v>Old Client</v>
      </c>
      <c r="Q3303" s="39" t="str">
        <f t="shared" si="4"/>
        <v>Yes</v>
      </c>
      <c r="R3303" s="40" t="str">
        <f t="shared" si="5"/>
        <v/>
      </c>
    </row>
    <row r="3304" ht="14.25" customHeight="1" spans="1:18">
      <c r="A3304" s="30" t="s">
        <v>3204</v>
      </c>
      <c r="B3304" s="17">
        <v>2138</v>
      </c>
      <c r="C3304" s="17" t="s">
        <v>57</v>
      </c>
      <c r="D3304" s="17" t="s">
        <v>36</v>
      </c>
      <c r="E3304" s="17" t="s">
        <v>37</v>
      </c>
      <c r="F3304" s="31" t="str">
        <f>VLOOKUP(G3304,'Policy Type'!$A:$B,2,FALSE)</f>
        <v>Liability</v>
      </c>
      <c r="G3304" s="17" t="s">
        <v>38</v>
      </c>
      <c r="H3304" s="32">
        <v>45350</v>
      </c>
      <c r="I3304" s="32">
        <v>45378</v>
      </c>
      <c r="J3304" s="34">
        <v>269100</v>
      </c>
      <c r="K3304" s="34">
        <f t="shared" si="877"/>
        <v>48438</v>
      </c>
      <c r="L3304" s="34">
        <f t="shared" si="878"/>
        <v>317538</v>
      </c>
      <c r="M3304" s="17">
        <f t="shared" si="908"/>
        <v>63507.6</v>
      </c>
      <c r="N3304" s="17" t="s">
        <v>39</v>
      </c>
      <c r="O3304" s="35" t="s">
        <v>49</v>
      </c>
      <c r="P3304" s="36" t="str">
        <f t="shared" si="902"/>
        <v>Old Client</v>
      </c>
      <c r="Q3304" s="39" t="str">
        <f t="shared" si="4"/>
        <v>Yes</v>
      </c>
      <c r="R3304" s="40" t="str">
        <f t="shared" si="5"/>
        <v/>
      </c>
    </row>
    <row r="3305" ht="14.25" customHeight="1" spans="1:18">
      <c r="A3305" s="30" t="s">
        <v>3205</v>
      </c>
      <c r="B3305" s="17">
        <v>2139</v>
      </c>
      <c r="C3305" s="17" t="s">
        <v>35</v>
      </c>
      <c r="D3305" s="17" t="s">
        <v>36</v>
      </c>
      <c r="E3305" s="17" t="s">
        <v>37</v>
      </c>
      <c r="F3305" s="31" t="str">
        <f>VLOOKUP(G3305,'Policy Type'!$A:$B,2,FALSE)</f>
        <v>Liability</v>
      </c>
      <c r="G3305" s="17" t="s">
        <v>38</v>
      </c>
      <c r="H3305" s="32">
        <v>45350</v>
      </c>
      <c r="I3305" s="32">
        <v>45470</v>
      </c>
      <c r="J3305" s="34">
        <v>82600</v>
      </c>
      <c r="K3305" s="34">
        <f t="shared" si="877"/>
        <v>14868</v>
      </c>
      <c r="L3305" s="34">
        <f t="shared" si="878"/>
        <v>97468</v>
      </c>
      <c r="M3305" s="17">
        <f t="shared" si="908"/>
        <v>19493.6</v>
      </c>
      <c r="N3305" s="17" t="s">
        <v>39</v>
      </c>
      <c r="O3305" s="35" t="s">
        <v>49</v>
      </c>
      <c r="P3305" s="36" t="str">
        <f t="shared" si="902"/>
        <v>Old Client</v>
      </c>
      <c r="Q3305" s="39" t="str">
        <f t="shared" si="4"/>
        <v>Yes</v>
      </c>
      <c r="R3305" s="40" t="str">
        <f t="shared" si="5"/>
        <v/>
      </c>
    </row>
    <row r="3306" ht="14.25" customHeight="1" spans="1:18">
      <c r="A3306" s="30" t="s">
        <v>3206</v>
      </c>
      <c r="B3306" s="17">
        <v>1108</v>
      </c>
      <c r="C3306" s="17" t="s">
        <v>46</v>
      </c>
      <c r="D3306" s="17" t="s">
        <v>47</v>
      </c>
      <c r="E3306" s="17" t="s">
        <v>78</v>
      </c>
      <c r="F3306" s="31" t="str">
        <f>VLOOKUP(G3306,'Policy Type'!$A:$B,2,FALSE)</f>
        <v>Liability</v>
      </c>
      <c r="G3306" s="17" t="s">
        <v>140</v>
      </c>
      <c r="H3306" s="32">
        <v>45350</v>
      </c>
      <c r="I3306" s="32">
        <v>45715</v>
      </c>
      <c r="J3306" s="34">
        <v>113200</v>
      </c>
      <c r="K3306" s="34">
        <f t="shared" si="877"/>
        <v>20376</v>
      </c>
      <c r="L3306" s="34">
        <f t="shared" si="878"/>
        <v>133576</v>
      </c>
      <c r="M3306" s="17">
        <f>L3306*0.05</f>
        <v>6678.8</v>
      </c>
      <c r="N3306" s="17" t="s">
        <v>52</v>
      </c>
      <c r="O3306" s="35" t="s">
        <v>49</v>
      </c>
      <c r="P3306" s="36" t="str">
        <f t="shared" si="902"/>
        <v>Old Client</v>
      </c>
      <c r="Q3306" s="39" t="str">
        <f t="shared" si="4"/>
        <v>Yes</v>
      </c>
      <c r="R3306" s="40" t="str">
        <f t="shared" si="5"/>
        <v/>
      </c>
    </row>
    <row r="3307" ht="14.25" customHeight="1" spans="1:18">
      <c r="A3307" s="30" t="s">
        <v>3207</v>
      </c>
      <c r="B3307" s="17">
        <v>2140</v>
      </c>
      <c r="C3307" s="17" t="s">
        <v>57</v>
      </c>
      <c r="D3307" s="17" t="s">
        <v>36</v>
      </c>
      <c r="E3307" s="17" t="s">
        <v>78</v>
      </c>
      <c r="F3307" s="31" t="str">
        <f>VLOOKUP(G3307,'Policy Type'!$A:$B,2,FALSE)</f>
        <v>Liability</v>
      </c>
      <c r="G3307" s="17" t="s">
        <v>140</v>
      </c>
      <c r="H3307" s="32">
        <v>45350</v>
      </c>
      <c r="I3307" s="32">
        <v>45715</v>
      </c>
      <c r="J3307" s="34">
        <v>113200</v>
      </c>
      <c r="K3307" s="34">
        <f t="shared" si="877"/>
        <v>20376</v>
      </c>
      <c r="L3307" s="34">
        <f t="shared" si="878"/>
        <v>133576</v>
      </c>
      <c r="M3307" s="17">
        <f t="shared" ref="M3307:M3308" si="909">L3307*0.2</f>
        <v>26715.2</v>
      </c>
      <c r="N3307" s="17" t="s">
        <v>52</v>
      </c>
      <c r="O3307" s="35" t="s">
        <v>49</v>
      </c>
      <c r="P3307" s="36" t="str">
        <f t="shared" si="902"/>
        <v>New Client</v>
      </c>
      <c r="Q3307" s="39" t="str">
        <f t="shared" si="4"/>
        <v>Yes</v>
      </c>
      <c r="R3307" s="40" t="str">
        <f t="shared" si="5"/>
        <v/>
      </c>
    </row>
    <row r="3308" ht="14.25" customHeight="1" spans="1:18">
      <c r="A3308" s="30" t="s">
        <v>3208</v>
      </c>
      <c r="B3308" s="17">
        <v>2141</v>
      </c>
      <c r="C3308" s="17" t="s">
        <v>35</v>
      </c>
      <c r="D3308" s="17" t="s">
        <v>36</v>
      </c>
      <c r="E3308" s="17" t="s">
        <v>37</v>
      </c>
      <c r="F3308" s="31" t="str">
        <f>VLOOKUP(G3308,'Policy Type'!$A:$B,2,FALSE)</f>
        <v>Liability</v>
      </c>
      <c r="G3308" s="17" t="s">
        <v>38</v>
      </c>
      <c r="H3308" s="32">
        <v>45350</v>
      </c>
      <c r="I3308" s="32">
        <v>45378</v>
      </c>
      <c r="J3308" s="34">
        <v>43000</v>
      </c>
      <c r="K3308" s="34">
        <f t="shared" si="877"/>
        <v>7740</v>
      </c>
      <c r="L3308" s="34">
        <f t="shared" si="878"/>
        <v>50740</v>
      </c>
      <c r="M3308" s="17">
        <f t="shared" si="909"/>
        <v>10148</v>
      </c>
      <c r="N3308" s="17" t="s">
        <v>39</v>
      </c>
      <c r="O3308" s="35" t="s">
        <v>49</v>
      </c>
      <c r="P3308" s="36" t="str">
        <f t="shared" si="902"/>
        <v>New Client</v>
      </c>
      <c r="Q3308" s="39" t="str">
        <f t="shared" si="4"/>
        <v>Yes</v>
      </c>
      <c r="R3308" s="40" t="str">
        <f t="shared" si="5"/>
        <v/>
      </c>
    </row>
    <row r="3309" ht="14.25" customHeight="1" spans="1:18">
      <c r="A3309" s="30" t="s">
        <v>3209</v>
      </c>
      <c r="B3309" s="17">
        <v>2142</v>
      </c>
      <c r="C3309" s="17" t="s">
        <v>46</v>
      </c>
      <c r="D3309" s="17" t="s">
        <v>88</v>
      </c>
      <c r="E3309" s="17" t="s">
        <v>37</v>
      </c>
      <c r="F3309" s="31" t="str">
        <f>VLOOKUP(G3309,'Policy Type'!$A:$B,2,FALSE)</f>
        <v>Liability</v>
      </c>
      <c r="G3309" s="17" t="s">
        <v>38</v>
      </c>
      <c r="H3309" s="32">
        <v>45350</v>
      </c>
      <c r="I3309" s="32">
        <v>45715</v>
      </c>
      <c r="J3309" s="34">
        <v>69600</v>
      </c>
      <c r="K3309" s="34">
        <f t="shared" si="877"/>
        <v>12528</v>
      </c>
      <c r="L3309" s="34">
        <f t="shared" si="878"/>
        <v>82128</v>
      </c>
      <c r="M3309" s="17">
        <f>L3309*0.05</f>
        <v>4106.4</v>
      </c>
      <c r="N3309" s="17" t="s">
        <v>39</v>
      </c>
      <c r="O3309" s="35" t="s">
        <v>49</v>
      </c>
      <c r="P3309" s="36" t="str">
        <f t="shared" si="902"/>
        <v>New Client</v>
      </c>
      <c r="Q3309" s="39" t="str">
        <f t="shared" si="4"/>
        <v>Yes</v>
      </c>
      <c r="R3309" s="40" t="str">
        <f t="shared" si="5"/>
        <v/>
      </c>
    </row>
    <row r="3310" ht="14.25" customHeight="1" spans="1:18">
      <c r="A3310" s="30" t="s">
        <v>3210</v>
      </c>
      <c r="B3310" s="17">
        <v>2143</v>
      </c>
      <c r="C3310" s="17" t="s">
        <v>57</v>
      </c>
      <c r="D3310" s="17" t="s">
        <v>36</v>
      </c>
      <c r="E3310" s="17" t="s">
        <v>780</v>
      </c>
      <c r="F3310" s="31" t="str">
        <f>VLOOKUP(G3310,'Policy Type'!$A:$B,2,FALSE)</f>
        <v>Liability</v>
      </c>
      <c r="G3310" s="17" t="s">
        <v>38</v>
      </c>
      <c r="H3310" s="32">
        <v>45350</v>
      </c>
      <c r="I3310" s="32">
        <v>45715</v>
      </c>
      <c r="J3310" s="34">
        <v>90000</v>
      </c>
      <c r="K3310" s="34">
        <f t="shared" si="877"/>
        <v>16200</v>
      </c>
      <c r="L3310" s="34">
        <f t="shared" si="878"/>
        <v>106200</v>
      </c>
      <c r="M3310" s="17">
        <f>L3310*0.2</f>
        <v>21240</v>
      </c>
      <c r="N3310" s="17" t="s">
        <v>39</v>
      </c>
      <c r="O3310" s="35" t="s">
        <v>49</v>
      </c>
      <c r="P3310" s="36" t="str">
        <f t="shared" si="902"/>
        <v>Old Client</v>
      </c>
      <c r="Q3310" s="39" t="str">
        <f t="shared" si="4"/>
        <v>Yes</v>
      </c>
      <c r="R3310" s="40" t="str">
        <f t="shared" si="5"/>
        <v/>
      </c>
    </row>
    <row r="3311" ht="14.25" customHeight="1" spans="1:18">
      <c r="A3311" s="30" t="s">
        <v>3211</v>
      </c>
      <c r="B3311" s="17">
        <v>2144</v>
      </c>
      <c r="C3311" s="17" t="s">
        <v>46</v>
      </c>
      <c r="D3311" s="17" t="s">
        <v>76</v>
      </c>
      <c r="E3311" s="17" t="s">
        <v>43</v>
      </c>
      <c r="F3311" s="31" t="str">
        <f>VLOOKUP(G3311,'Policy Type'!$A:$B,2,FALSE)</f>
        <v>P&amp;C</v>
      </c>
      <c r="G3311" s="17" t="s">
        <v>98</v>
      </c>
      <c r="H3311" s="32">
        <v>45350</v>
      </c>
      <c r="I3311" s="32">
        <v>45715</v>
      </c>
      <c r="J3311" s="34">
        <v>407600</v>
      </c>
      <c r="K3311" s="34">
        <f t="shared" si="877"/>
        <v>73368</v>
      </c>
      <c r="L3311" s="34">
        <f t="shared" si="878"/>
        <v>480968</v>
      </c>
      <c r="M3311" s="17">
        <f>L3311*0.05</f>
        <v>24048.4</v>
      </c>
      <c r="N3311" s="17" t="s">
        <v>39</v>
      </c>
      <c r="O3311" s="35" t="s">
        <v>49</v>
      </c>
      <c r="P3311" s="36" t="str">
        <f t="shared" si="902"/>
        <v>New Client</v>
      </c>
      <c r="Q3311" s="39" t="str">
        <f t="shared" si="4"/>
        <v>No</v>
      </c>
      <c r="R3311" s="40" t="str">
        <f t="shared" si="5"/>
        <v/>
      </c>
    </row>
    <row r="3312" ht="14.25" customHeight="1" spans="1:18">
      <c r="A3312" s="30" t="s">
        <v>3212</v>
      </c>
      <c r="B3312" s="17">
        <v>2145</v>
      </c>
      <c r="C3312" s="17" t="s">
        <v>57</v>
      </c>
      <c r="D3312" s="17" t="s">
        <v>36</v>
      </c>
      <c r="E3312" s="17" t="s">
        <v>43</v>
      </c>
      <c r="F3312" s="31" t="str">
        <f>VLOOKUP(G3312,'Policy Type'!$A:$B,2,FALSE)</f>
        <v>P&amp;C</v>
      </c>
      <c r="G3312" s="17" t="s">
        <v>44</v>
      </c>
      <c r="H3312" s="32">
        <v>45350</v>
      </c>
      <c r="I3312" s="32">
        <v>45715</v>
      </c>
      <c r="J3312" s="34">
        <v>55100</v>
      </c>
      <c r="K3312" s="34">
        <f t="shared" si="877"/>
        <v>9918</v>
      </c>
      <c r="L3312" s="34">
        <f t="shared" si="878"/>
        <v>65018</v>
      </c>
      <c r="M3312" s="17">
        <f t="shared" ref="M3312:M3318" si="910">L3312*0.2</f>
        <v>13003.6</v>
      </c>
      <c r="N3312" s="17" t="s">
        <v>39</v>
      </c>
      <c r="O3312" s="35" t="s">
        <v>49</v>
      </c>
      <c r="P3312" s="36" t="str">
        <f t="shared" si="902"/>
        <v>New Client</v>
      </c>
      <c r="Q3312" s="39" t="str">
        <f t="shared" si="4"/>
        <v>No</v>
      </c>
      <c r="R3312" s="40" t="str">
        <f t="shared" si="5"/>
        <v/>
      </c>
    </row>
    <row r="3313" ht="14.25" customHeight="1" spans="1:18">
      <c r="A3313" s="30" t="s">
        <v>3213</v>
      </c>
      <c r="B3313" s="17">
        <v>2146</v>
      </c>
      <c r="C3313" s="17" t="s">
        <v>35</v>
      </c>
      <c r="D3313" s="17" t="s">
        <v>36</v>
      </c>
      <c r="E3313" s="17" t="s">
        <v>37</v>
      </c>
      <c r="F3313" s="31" t="str">
        <f>VLOOKUP(G3313,'Policy Type'!$A:$B,2,FALSE)</f>
        <v>Liability</v>
      </c>
      <c r="G3313" s="17" t="s">
        <v>38</v>
      </c>
      <c r="H3313" s="32">
        <v>45351</v>
      </c>
      <c r="I3313" s="32">
        <v>45532</v>
      </c>
      <c r="J3313" s="34">
        <v>98500</v>
      </c>
      <c r="K3313" s="34">
        <f t="shared" si="877"/>
        <v>17730</v>
      </c>
      <c r="L3313" s="34">
        <f t="shared" si="878"/>
        <v>116230</v>
      </c>
      <c r="M3313" s="17">
        <f t="shared" si="910"/>
        <v>23246</v>
      </c>
      <c r="N3313" s="17" t="s">
        <v>39</v>
      </c>
      <c r="O3313" s="35" t="s">
        <v>49</v>
      </c>
      <c r="P3313" s="36" t="str">
        <f t="shared" si="902"/>
        <v>Old Client</v>
      </c>
      <c r="Q3313" s="39" t="str">
        <f t="shared" si="4"/>
        <v>Yes</v>
      </c>
      <c r="R3313" s="40" t="str">
        <f t="shared" si="5"/>
        <v/>
      </c>
    </row>
    <row r="3314" ht="14.25" customHeight="1" spans="1:18">
      <c r="A3314" s="30" t="s">
        <v>3214</v>
      </c>
      <c r="B3314" s="17">
        <v>2146</v>
      </c>
      <c r="C3314" s="17" t="s">
        <v>57</v>
      </c>
      <c r="D3314" s="17" t="s">
        <v>36</v>
      </c>
      <c r="E3314" s="17" t="s">
        <v>103</v>
      </c>
      <c r="F3314" s="31" t="str">
        <f>VLOOKUP(G3314,'Policy Type'!$A:$B,2,FALSE)</f>
        <v>P&amp;C</v>
      </c>
      <c r="G3314" s="17" t="s">
        <v>48</v>
      </c>
      <c r="H3314" s="32">
        <v>45351</v>
      </c>
      <c r="I3314" s="32">
        <v>45716</v>
      </c>
      <c r="J3314" s="34">
        <v>1475000</v>
      </c>
      <c r="K3314" s="34">
        <f t="shared" si="877"/>
        <v>265500</v>
      </c>
      <c r="L3314" s="34">
        <f t="shared" si="878"/>
        <v>1740500</v>
      </c>
      <c r="M3314" s="17">
        <f t="shared" si="910"/>
        <v>348100</v>
      </c>
      <c r="N3314" s="17" t="s">
        <v>39</v>
      </c>
      <c r="O3314" s="35" t="s">
        <v>49</v>
      </c>
      <c r="P3314" s="36" t="str">
        <f t="shared" si="902"/>
        <v>Old Client</v>
      </c>
      <c r="Q3314" s="39" t="str">
        <f t="shared" si="4"/>
        <v>Yes</v>
      </c>
      <c r="R3314" s="40" t="str">
        <f t="shared" si="5"/>
        <v>Cross-Sold</v>
      </c>
    </row>
    <row r="3315" ht="14.25" customHeight="1" spans="1:18">
      <c r="A3315" s="30" t="s">
        <v>3215</v>
      </c>
      <c r="B3315" s="17">
        <v>2147</v>
      </c>
      <c r="C3315" s="17" t="s">
        <v>57</v>
      </c>
      <c r="D3315" s="17" t="s">
        <v>36</v>
      </c>
      <c r="E3315" s="17" t="s">
        <v>43</v>
      </c>
      <c r="F3315" s="31" t="str">
        <f>VLOOKUP(G3315,'Policy Type'!$A:$B,2,FALSE)</f>
        <v>P&amp;C</v>
      </c>
      <c r="G3315" s="17" t="s">
        <v>55</v>
      </c>
      <c r="H3315" s="32">
        <v>45368</v>
      </c>
      <c r="I3315" s="32">
        <v>45733</v>
      </c>
      <c r="J3315" s="34">
        <v>143100</v>
      </c>
      <c r="K3315" s="34">
        <f t="shared" si="877"/>
        <v>25758</v>
      </c>
      <c r="L3315" s="34">
        <f t="shared" si="878"/>
        <v>168858</v>
      </c>
      <c r="M3315" s="17">
        <f t="shared" si="910"/>
        <v>33771.6</v>
      </c>
      <c r="N3315" s="17" t="s">
        <v>52</v>
      </c>
      <c r="O3315" s="35" t="s">
        <v>53</v>
      </c>
      <c r="P3315" s="36" t="str">
        <f t="shared" si="902"/>
        <v>New Client</v>
      </c>
      <c r="Q3315" s="39" t="str">
        <f t="shared" si="4"/>
        <v>No</v>
      </c>
      <c r="R3315" s="40" t="str">
        <f t="shared" si="5"/>
        <v/>
      </c>
    </row>
    <row r="3316" ht="14.25" customHeight="1" spans="1:18">
      <c r="A3316" s="30" t="s">
        <v>3216</v>
      </c>
      <c r="B3316" s="17">
        <v>2148</v>
      </c>
      <c r="C3316" s="17" t="s">
        <v>57</v>
      </c>
      <c r="D3316" s="17" t="s">
        <v>36</v>
      </c>
      <c r="E3316" s="17" t="s">
        <v>84</v>
      </c>
      <c r="F3316" s="31" t="str">
        <f>VLOOKUP(G3316,'Policy Type'!$A:$B,2,FALSE)</f>
        <v>Liability</v>
      </c>
      <c r="G3316" s="17" t="s">
        <v>101</v>
      </c>
      <c r="H3316" s="32">
        <v>45352</v>
      </c>
      <c r="I3316" s="32">
        <v>45716</v>
      </c>
      <c r="J3316" s="34">
        <v>944000</v>
      </c>
      <c r="K3316" s="34">
        <f t="shared" si="877"/>
        <v>169920</v>
      </c>
      <c r="L3316" s="34">
        <f t="shared" si="878"/>
        <v>1113920</v>
      </c>
      <c r="M3316" s="17">
        <f t="shared" si="910"/>
        <v>222784</v>
      </c>
      <c r="N3316" s="17" t="s">
        <v>39</v>
      </c>
      <c r="O3316" s="35" t="s">
        <v>49</v>
      </c>
      <c r="P3316" s="36" t="str">
        <f t="shared" si="902"/>
        <v>New Client</v>
      </c>
      <c r="Q3316" s="39" t="str">
        <f t="shared" si="4"/>
        <v>Yes</v>
      </c>
      <c r="R3316" s="40" t="str">
        <f t="shared" si="5"/>
        <v/>
      </c>
    </row>
    <row r="3317" ht="14.25" customHeight="1" spans="1:18">
      <c r="A3317" s="30" t="s">
        <v>3217</v>
      </c>
      <c r="B3317" s="17">
        <v>2149</v>
      </c>
      <c r="C3317" s="17" t="s">
        <v>42</v>
      </c>
      <c r="D3317" s="17" t="s">
        <v>36</v>
      </c>
      <c r="E3317" s="17" t="s">
        <v>43</v>
      </c>
      <c r="F3317" s="31" t="str">
        <f>VLOOKUP(G3317,'Policy Type'!$A:$B,2,FALSE)</f>
        <v>Liability</v>
      </c>
      <c r="G3317" s="17" t="s">
        <v>38</v>
      </c>
      <c r="H3317" s="32">
        <v>45351</v>
      </c>
      <c r="I3317" s="32">
        <v>45410</v>
      </c>
      <c r="J3317" s="34">
        <v>73800</v>
      </c>
      <c r="K3317" s="34">
        <f t="shared" si="877"/>
        <v>13284</v>
      </c>
      <c r="L3317" s="34">
        <f t="shared" si="878"/>
        <v>87084</v>
      </c>
      <c r="M3317" s="17">
        <f t="shared" si="910"/>
        <v>17416.8</v>
      </c>
      <c r="N3317" s="17" t="s">
        <v>39</v>
      </c>
      <c r="O3317" s="35" t="s">
        <v>49</v>
      </c>
      <c r="P3317" s="36" t="str">
        <f t="shared" si="902"/>
        <v>New Client</v>
      </c>
      <c r="Q3317" s="39" t="str">
        <f t="shared" si="4"/>
        <v>Yes</v>
      </c>
      <c r="R3317" s="40" t="str">
        <f t="shared" si="5"/>
        <v/>
      </c>
    </row>
    <row r="3318" ht="14.25" customHeight="1" spans="1:18">
      <c r="A3318" s="30" t="s">
        <v>3218</v>
      </c>
      <c r="B3318" s="17">
        <v>2150</v>
      </c>
      <c r="C3318" s="17" t="s">
        <v>42</v>
      </c>
      <c r="D3318" s="17" t="s">
        <v>36</v>
      </c>
      <c r="E3318" s="17" t="s">
        <v>37</v>
      </c>
      <c r="F3318" s="31" t="str">
        <f>VLOOKUP(G3318,'Policy Type'!$A:$B,2,FALSE)</f>
        <v>Liability</v>
      </c>
      <c r="G3318" s="17" t="s">
        <v>38</v>
      </c>
      <c r="H3318" s="32">
        <v>45351</v>
      </c>
      <c r="I3318" s="32">
        <v>45716</v>
      </c>
      <c r="J3318" s="34">
        <v>93900</v>
      </c>
      <c r="K3318" s="34">
        <f t="shared" si="877"/>
        <v>16902</v>
      </c>
      <c r="L3318" s="34">
        <f t="shared" si="878"/>
        <v>110802</v>
      </c>
      <c r="M3318" s="17">
        <f t="shared" si="910"/>
        <v>22160.4</v>
      </c>
      <c r="N3318" s="17" t="s">
        <v>39</v>
      </c>
      <c r="O3318" s="35" t="s">
        <v>49</v>
      </c>
      <c r="P3318" s="36" t="str">
        <f t="shared" si="902"/>
        <v>Old Client</v>
      </c>
      <c r="Q3318" s="39" t="str">
        <f t="shared" si="4"/>
        <v>Yes</v>
      </c>
      <c r="R3318" s="40" t="str">
        <f t="shared" si="5"/>
        <v/>
      </c>
    </row>
    <row r="3319" ht="14.25" customHeight="1" spans="1:18">
      <c r="A3319" s="30" t="s">
        <v>3219</v>
      </c>
      <c r="B3319" s="17">
        <v>584</v>
      </c>
      <c r="C3319" s="17" t="s">
        <v>42</v>
      </c>
      <c r="D3319" s="17" t="s">
        <v>36</v>
      </c>
      <c r="E3319" s="17" t="s">
        <v>132</v>
      </c>
      <c r="F3319" s="31" t="str">
        <f>VLOOKUP(G3319,'Policy Type'!$A:$B,2,FALSE)</f>
        <v>Others</v>
      </c>
      <c r="G3319" s="17" t="s">
        <v>791</v>
      </c>
      <c r="H3319" s="32">
        <v>45351</v>
      </c>
      <c r="I3319" s="32">
        <v>45715</v>
      </c>
      <c r="J3319" s="34">
        <v>295000</v>
      </c>
      <c r="K3319" s="34">
        <f t="shared" si="877"/>
        <v>53100</v>
      </c>
      <c r="L3319" s="34">
        <f t="shared" si="878"/>
        <v>348100</v>
      </c>
      <c r="M3319" s="17">
        <f t="shared" ref="M3319:M3320" si="911">L3319*0.15</f>
        <v>52215</v>
      </c>
      <c r="N3319" s="17" t="s">
        <v>39</v>
      </c>
      <c r="O3319" s="35" t="s">
        <v>49</v>
      </c>
      <c r="P3319" s="36" t="str">
        <f t="shared" si="902"/>
        <v>Old Client</v>
      </c>
      <c r="Q3319" s="39" t="str">
        <f t="shared" si="4"/>
        <v>Yes</v>
      </c>
      <c r="R3319" s="40" t="str">
        <f t="shared" si="5"/>
        <v>Cross-Sold</v>
      </c>
    </row>
    <row r="3320" ht="14.25" customHeight="1" spans="1:18">
      <c r="A3320" s="30" t="s">
        <v>3220</v>
      </c>
      <c r="B3320" s="17">
        <v>2151</v>
      </c>
      <c r="C3320" s="17" t="s">
        <v>57</v>
      </c>
      <c r="D3320" s="17" t="s">
        <v>36</v>
      </c>
      <c r="E3320" s="17" t="s">
        <v>780</v>
      </c>
      <c r="F3320" s="31" t="str">
        <f>VLOOKUP(G3320,'Policy Type'!$A:$B,2,FALSE)</f>
        <v>Others</v>
      </c>
      <c r="G3320" s="17" t="s">
        <v>487</v>
      </c>
      <c r="H3320" s="32">
        <v>45351</v>
      </c>
      <c r="I3320" s="32">
        <v>49003</v>
      </c>
      <c r="J3320" s="34">
        <v>135700</v>
      </c>
      <c r="K3320" s="34">
        <f t="shared" si="877"/>
        <v>24426</v>
      </c>
      <c r="L3320" s="34">
        <f t="shared" si="878"/>
        <v>160126</v>
      </c>
      <c r="M3320" s="17">
        <f t="shared" si="911"/>
        <v>24018.9</v>
      </c>
      <c r="N3320" s="17" t="s">
        <v>52</v>
      </c>
      <c r="O3320" s="35" t="s">
        <v>49</v>
      </c>
      <c r="P3320" s="36" t="str">
        <f t="shared" si="902"/>
        <v>New Client</v>
      </c>
      <c r="Q3320" s="39" t="str">
        <f t="shared" si="4"/>
        <v>No</v>
      </c>
      <c r="R3320" s="40" t="str">
        <f t="shared" si="5"/>
        <v/>
      </c>
    </row>
    <row r="3321" ht="14.25" customHeight="1" spans="1:18">
      <c r="A3321" s="30" t="s">
        <v>3221</v>
      </c>
      <c r="B3321" s="17">
        <v>2152</v>
      </c>
      <c r="C3321" s="17" t="s">
        <v>46</v>
      </c>
      <c r="D3321" s="17" t="s">
        <v>88</v>
      </c>
      <c r="E3321" s="17" t="s">
        <v>78</v>
      </c>
      <c r="F3321" s="31" t="str">
        <f>VLOOKUP(G3321,'Policy Type'!$A:$B,2,FALSE)</f>
        <v>Liability</v>
      </c>
      <c r="G3321" s="17" t="s">
        <v>38</v>
      </c>
      <c r="H3321" s="32">
        <v>45351</v>
      </c>
      <c r="I3321" s="32">
        <v>45716</v>
      </c>
      <c r="J3321" s="34">
        <v>551300</v>
      </c>
      <c r="K3321" s="34">
        <f t="shared" si="877"/>
        <v>99234</v>
      </c>
      <c r="L3321" s="34">
        <f t="shared" si="878"/>
        <v>650534</v>
      </c>
      <c r="M3321" s="17">
        <f>L3321*0.05</f>
        <v>32526.7</v>
      </c>
      <c r="N3321" s="17" t="s">
        <v>39</v>
      </c>
      <c r="O3321" s="35" t="s">
        <v>49</v>
      </c>
      <c r="P3321" s="36" t="str">
        <f t="shared" si="902"/>
        <v>New Client</v>
      </c>
      <c r="Q3321" s="39" t="str">
        <f t="shared" si="4"/>
        <v>Yes</v>
      </c>
      <c r="R3321" s="40" t="str">
        <f t="shared" si="5"/>
        <v/>
      </c>
    </row>
    <row r="3322" ht="14.25" customHeight="1" spans="1:18">
      <c r="A3322" s="30" t="s">
        <v>3222</v>
      </c>
      <c r="B3322" s="17">
        <v>2153</v>
      </c>
      <c r="C3322" s="17" t="s">
        <v>35</v>
      </c>
      <c r="D3322" s="17" t="s">
        <v>36</v>
      </c>
      <c r="E3322" s="17" t="s">
        <v>78</v>
      </c>
      <c r="F3322" s="31" t="str">
        <f>VLOOKUP(G3322,'Policy Type'!$A:$B,2,FALSE)</f>
        <v>Liability</v>
      </c>
      <c r="G3322" s="17" t="s">
        <v>536</v>
      </c>
      <c r="H3322" s="32">
        <v>45341</v>
      </c>
      <c r="I3322" s="32">
        <v>45706</v>
      </c>
      <c r="J3322" s="34">
        <v>428000</v>
      </c>
      <c r="K3322" s="34">
        <f t="shared" si="877"/>
        <v>77040</v>
      </c>
      <c r="L3322" s="34">
        <f t="shared" si="878"/>
        <v>505040</v>
      </c>
      <c r="M3322" s="17">
        <f t="shared" ref="M3322:M3325" si="912">L3322*0.2</f>
        <v>101008</v>
      </c>
      <c r="N3322" s="17" t="s">
        <v>39</v>
      </c>
      <c r="O3322" s="35" t="s">
        <v>49</v>
      </c>
      <c r="P3322" s="36" t="str">
        <f t="shared" si="902"/>
        <v>New Client</v>
      </c>
      <c r="Q3322" s="39" t="str">
        <f t="shared" si="4"/>
        <v>Yes</v>
      </c>
      <c r="R3322" s="40" t="str">
        <f t="shared" si="5"/>
        <v/>
      </c>
    </row>
    <row r="3323" ht="14.25" customHeight="1" spans="1:18">
      <c r="A3323" s="30" t="s">
        <v>3223</v>
      </c>
      <c r="B3323" s="17">
        <v>1783</v>
      </c>
      <c r="C3323" s="17" t="s">
        <v>42</v>
      </c>
      <c r="D3323" s="17" t="s">
        <v>36</v>
      </c>
      <c r="E3323" s="17" t="s">
        <v>78</v>
      </c>
      <c r="F3323" s="31" t="str">
        <f>VLOOKUP(G3323,'Policy Type'!$A:$B,2,FALSE)</f>
        <v>Liability</v>
      </c>
      <c r="G3323" s="17" t="s">
        <v>38</v>
      </c>
      <c r="H3323" s="32">
        <v>45347</v>
      </c>
      <c r="I3323" s="32">
        <v>45528</v>
      </c>
      <c r="J3323" s="34">
        <v>130300</v>
      </c>
      <c r="K3323" s="34">
        <f t="shared" si="877"/>
        <v>23454</v>
      </c>
      <c r="L3323" s="34">
        <f t="shared" si="878"/>
        <v>153754</v>
      </c>
      <c r="M3323" s="17">
        <f t="shared" si="912"/>
        <v>30750.8</v>
      </c>
      <c r="N3323" s="17" t="s">
        <v>39</v>
      </c>
      <c r="O3323" s="35" t="s">
        <v>49</v>
      </c>
      <c r="P3323" s="36" t="str">
        <f t="shared" si="902"/>
        <v>Old Client</v>
      </c>
      <c r="Q3323" s="39" t="str">
        <f t="shared" si="4"/>
        <v>Yes</v>
      </c>
      <c r="R3323" s="40" t="str">
        <f t="shared" si="5"/>
        <v/>
      </c>
    </row>
    <row r="3324" ht="14.25" customHeight="1" spans="1:18">
      <c r="A3324" s="30" t="s">
        <v>3224</v>
      </c>
      <c r="B3324" s="17">
        <v>1783</v>
      </c>
      <c r="C3324" s="17" t="s">
        <v>57</v>
      </c>
      <c r="D3324" s="17" t="s">
        <v>36</v>
      </c>
      <c r="E3324" s="17" t="s">
        <v>78</v>
      </c>
      <c r="F3324" s="31" t="str">
        <f>VLOOKUP(G3324,'Policy Type'!$A:$B,2,FALSE)</f>
        <v>Liability</v>
      </c>
      <c r="G3324" s="17" t="s">
        <v>38</v>
      </c>
      <c r="H3324" s="32">
        <v>45347</v>
      </c>
      <c r="I3324" s="32">
        <v>45467</v>
      </c>
      <c r="J3324" s="34">
        <v>170700</v>
      </c>
      <c r="K3324" s="34">
        <f t="shared" si="877"/>
        <v>30726</v>
      </c>
      <c r="L3324" s="34">
        <f t="shared" si="878"/>
        <v>201426</v>
      </c>
      <c r="M3324" s="17">
        <f t="shared" si="912"/>
        <v>40285.2</v>
      </c>
      <c r="N3324" s="17" t="s">
        <v>39</v>
      </c>
      <c r="O3324" s="35" t="s">
        <v>49</v>
      </c>
      <c r="P3324" s="36" t="str">
        <f t="shared" si="902"/>
        <v>Old Client</v>
      </c>
      <c r="Q3324" s="39" t="str">
        <f t="shared" si="4"/>
        <v>Yes</v>
      </c>
      <c r="R3324" s="40" t="str">
        <f t="shared" si="5"/>
        <v/>
      </c>
    </row>
    <row r="3325" ht="14.25" customHeight="1" spans="1:18">
      <c r="A3325" s="30" t="s">
        <v>3225</v>
      </c>
      <c r="B3325" s="17">
        <v>1768</v>
      </c>
      <c r="C3325" s="17" t="s">
        <v>35</v>
      </c>
      <c r="D3325" s="17" t="s">
        <v>36</v>
      </c>
      <c r="E3325" s="17" t="s">
        <v>780</v>
      </c>
      <c r="F3325" s="31" t="str">
        <f>VLOOKUP(G3325,'Policy Type'!$A:$B,2,FALSE)</f>
        <v>P&amp;C</v>
      </c>
      <c r="G3325" s="17" t="s">
        <v>80</v>
      </c>
      <c r="H3325" s="32">
        <v>45342</v>
      </c>
      <c r="I3325" s="32">
        <v>45342</v>
      </c>
      <c r="J3325" s="34">
        <v>537200</v>
      </c>
      <c r="K3325" s="34">
        <f t="shared" si="877"/>
        <v>96696</v>
      </c>
      <c r="L3325" s="34">
        <f t="shared" si="878"/>
        <v>633896</v>
      </c>
      <c r="M3325" s="17">
        <f t="shared" si="912"/>
        <v>126779.2</v>
      </c>
      <c r="N3325" s="17" t="s">
        <v>39</v>
      </c>
      <c r="O3325" s="35" t="s">
        <v>49</v>
      </c>
      <c r="P3325" s="36" t="str">
        <f t="shared" si="902"/>
        <v>Old Client</v>
      </c>
      <c r="Q3325" s="39" t="str">
        <f t="shared" si="4"/>
        <v>Yes</v>
      </c>
      <c r="R3325" s="40" t="str">
        <f t="shared" si="5"/>
        <v>Cross-Sold</v>
      </c>
    </row>
    <row r="3326" ht="14.25" customHeight="1" spans="1:18">
      <c r="A3326" s="30" t="s">
        <v>3226</v>
      </c>
      <c r="B3326" s="17">
        <v>1768</v>
      </c>
      <c r="C3326" s="17" t="s">
        <v>46</v>
      </c>
      <c r="D3326" s="17" t="s">
        <v>88</v>
      </c>
      <c r="E3326" s="17" t="s">
        <v>78</v>
      </c>
      <c r="F3326" s="31" t="str">
        <f>VLOOKUP(G3326,'Policy Type'!$A:$B,2,FALSE)</f>
        <v>Liability</v>
      </c>
      <c r="G3326" s="17" t="s">
        <v>38</v>
      </c>
      <c r="H3326" s="32">
        <v>45342</v>
      </c>
      <c r="I3326" s="32">
        <v>45707</v>
      </c>
      <c r="J3326" s="34">
        <v>88500</v>
      </c>
      <c r="K3326" s="34">
        <f t="shared" si="877"/>
        <v>15930</v>
      </c>
      <c r="L3326" s="34">
        <f t="shared" si="878"/>
        <v>104430</v>
      </c>
      <c r="M3326" s="17">
        <f>L3326*0.05</f>
        <v>5221.5</v>
      </c>
      <c r="N3326" s="17" t="s">
        <v>39</v>
      </c>
      <c r="O3326" s="35" t="s">
        <v>49</v>
      </c>
      <c r="P3326" s="36" t="str">
        <f t="shared" si="902"/>
        <v>Old Client</v>
      </c>
      <c r="Q3326" s="39" t="str">
        <f t="shared" si="4"/>
        <v>Yes</v>
      </c>
      <c r="R3326" s="40" t="str">
        <f t="shared" si="5"/>
        <v/>
      </c>
    </row>
    <row r="3327" ht="14.25" customHeight="1" spans="1:18">
      <c r="A3327" s="30" t="s">
        <v>3227</v>
      </c>
      <c r="B3327" s="17">
        <v>2154</v>
      </c>
      <c r="C3327" s="17" t="s">
        <v>57</v>
      </c>
      <c r="D3327" s="17" t="s">
        <v>36</v>
      </c>
      <c r="E3327" s="17" t="s">
        <v>78</v>
      </c>
      <c r="F3327" s="31" t="str">
        <f>VLOOKUP(G3327,'Policy Type'!$A:$B,2,FALSE)</f>
        <v>Others</v>
      </c>
      <c r="G3327" s="17" t="s">
        <v>116</v>
      </c>
      <c r="H3327" s="32">
        <v>45329</v>
      </c>
      <c r="I3327" s="32">
        <v>45694</v>
      </c>
      <c r="J3327" s="34">
        <v>363200</v>
      </c>
      <c r="K3327" s="34">
        <f t="shared" si="877"/>
        <v>65376</v>
      </c>
      <c r="L3327" s="34">
        <f t="shared" si="878"/>
        <v>428576</v>
      </c>
      <c r="M3327" s="17">
        <f>L3327*0.15</f>
        <v>64286.4</v>
      </c>
      <c r="N3327" s="17" t="s">
        <v>39</v>
      </c>
      <c r="O3327" s="35" t="s">
        <v>49</v>
      </c>
      <c r="P3327" s="36" t="str">
        <f t="shared" si="902"/>
        <v>New Client</v>
      </c>
      <c r="Q3327" s="39" t="str">
        <f t="shared" si="4"/>
        <v>No</v>
      </c>
      <c r="R3327" s="40" t="str">
        <f t="shared" si="5"/>
        <v/>
      </c>
    </row>
    <row r="3328" ht="14.25" customHeight="1" spans="1:18">
      <c r="A3328" s="30" t="s">
        <v>3228</v>
      </c>
      <c r="B3328" s="17">
        <v>1780</v>
      </c>
      <c r="C3328" s="17" t="s">
        <v>42</v>
      </c>
      <c r="D3328" s="17" t="s">
        <v>36</v>
      </c>
      <c r="E3328" s="17" t="s">
        <v>780</v>
      </c>
      <c r="F3328" s="31" t="str">
        <f>VLOOKUP(G3328,'Policy Type'!$A:$B,2,FALSE)</f>
        <v>P&amp;C</v>
      </c>
      <c r="G3328" s="17" t="s">
        <v>80</v>
      </c>
      <c r="H3328" s="32">
        <v>45334</v>
      </c>
      <c r="I3328" s="32">
        <v>45334</v>
      </c>
      <c r="J3328" s="34">
        <v>59900</v>
      </c>
      <c r="K3328" s="34">
        <f t="shared" si="877"/>
        <v>10782</v>
      </c>
      <c r="L3328" s="34">
        <f t="shared" si="878"/>
        <v>70682</v>
      </c>
      <c r="M3328" s="17">
        <f t="shared" ref="M3328:M3329" si="913">L3328*0.2</f>
        <v>14136.4</v>
      </c>
      <c r="N3328" s="17" t="s">
        <v>39</v>
      </c>
      <c r="O3328" s="35" t="s">
        <v>49</v>
      </c>
      <c r="P3328" s="36" t="str">
        <f t="shared" si="902"/>
        <v>Old Client</v>
      </c>
      <c r="Q3328" s="39" t="str">
        <f t="shared" si="4"/>
        <v>Yes</v>
      </c>
      <c r="R3328" s="40" t="str">
        <f t="shared" si="5"/>
        <v>Cross-Sold</v>
      </c>
    </row>
    <row r="3329" ht="14.25" customHeight="1" spans="1:18">
      <c r="A3329" s="30" t="s">
        <v>3229</v>
      </c>
      <c r="B3329" s="17">
        <v>1780</v>
      </c>
      <c r="C3329" s="17" t="s">
        <v>35</v>
      </c>
      <c r="D3329" s="17" t="s">
        <v>36</v>
      </c>
      <c r="E3329" s="17" t="s">
        <v>78</v>
      </c>
      <c r="F3329" s="31" t="str">
        <f>VLOOKUP(G3329,'Policy Type'!$A:$B,2,FALSE)</f>
        <v>Liability</v>
      </c>
      <c r="G3329" s="17" t="s">
        <v>38</v>
      </c>
      <c r="H3329" s="32">
        <v>45329</v>
      </c>
      <c r="I3329" s="32">
        <v>45694</v>
      </c>
      <c r="J3329" s="34">
        <v>119000</v>
      </c>
      <c r="K3329" s="34">
        <f t="shared" si="877"/>
        <v>21420</v>
      </c>
      <c r="L3329" s="34">
        <f t="shared" si="878"/>
        <v>140420</v>
      </c>
      <c r="M3329" s="17">
        <f t="shared" si="913"/>
        <v>28084</v>
      </c>
      <c r="N3329" s="17" t="s">
        <v>39</v>
      </c>
      <c r="O3329" s="35" t="s">
        <v>49</v>
      </c>
      <c r="P3329" s="36" t="str">
        <f t="shared" si="902"/>
        <v>Old Client</v>
      </c>
      <c r="Q3329" s="39" t="str">
        <f t="shared" si="4"/>
        <v>Yes</v>
      </c>
      <c r="R3329" s="40" t="str">
        <f t="shared" si="5"/>
        <v/>
      </c>
    </row>
    <row r="3330" ht="14.25" customHeight="1" spans="1:18">
      <c r="A3330" s="30" t="s">
        <v>3230</v>
      </c>
      <c r="B3330" s="17">
        <v>2155</v>
      </c>
      <c r="C3330" s="17" t="s">
        <v>46</v>
      </c>
      <c r="D3330" s="17" t="s">
        <v>76</v>
      </c>
      <c r="E3330" s="17" t="s">
        <v>78</v>
      </c>
      <c r="F3330" s="31" t="str">
        <f>VLOOKUP(G3330,'Policy Type'!$A:$B,2,FALSE)</f>
        <v>Liability</v>
      </c>
      <c r="G3330" s="17" t="s">
        <v>94</v>
      </c>
      <c r="H3330" s="32">
        <v>45328</v>
      </c>
      <c r="I3330" s="32">
        <v>45693</v>
      </c>
      <c r="J3330" s="34">
        <v>207600</v>
      </c>
      <c r="K3330" s="34">
        <f t="shared" si="877"/>
        <v>37368</v>
      </c>
      <c r="L3330" s="34">
        <f t="shared" si="878"/>
        <v>244968</v>
      </c>
      <c r="M3330" s="17">
        <f>L3330*0.05</f>
        <v>12248.4</v>
      </c>
      <c r="N3330" s="17" t="s">
        <v>39</v>
      </c>
      <c r="O3330" s="35" t="s">
        <v>49</v>
      </c>
      <c r="P3330" s="36" t="str">
        <f t="shared" si="902"/>
        <v>Old Client</v>
      </c>
      <c r="Q3330" s="39" t="str">
        <f t="shared" si="4"/>
        <v>Yes</v>
      </c>
      <c r="R3330" s="40" t="str">
        <f t="shared" si="5"/>
        <v/>
      </c>
    </row>
    <row r="3331" ht="14.25" customHeight="1" spans="1:18">
      <c r="A3331" s="30" t="s">
        <v>3231</v>
      </c>
      <c r="B3331" s="17">
        <v>1780</v>
      </c>
      <c r="C3331" s="17" t="s">
        <v>57</v>
      </c>
      <c r="D3331" s="17" t="s">
        <v>36</v>
      </c>
      <c r="E3331" s="17" t="s">
        <v>78</v>
      </c>
      <c r="F3331" s="31" t="str">
        <f>VLOOKUP(G3331,'Policy Type'!$A:$B,2,FALSE)</f>
        <v>Liability</v>
      </c>
      <c r="G3331" s="17" t="s">
        <v>38</v>
      </c>
      <c r="H3331" s="32">
        <v>45328</v>
      </c>
      <c r="I3331" s="32">
        <v>45356</v>
      </c>
      <c r="J3331" s="34">
        <v>104100</v>
      </c>
      <c r="K3331" s="34">
        <f t="shared" si="877"/>
        <v>18738</v>
      </c>
      <c r="L3331" s="34">
        <f t="shared" si="878"/>
        <v>122838</v>
      </c>
      <c r="M3331" s="17">
        <f t="shared" ref="M3331:M3336" si="914">L3331*0.2</f>
        <v>24567.6</v>
      </c>
      <c r="N3331" s="17" t="s">
        <v>39</v>
      </c>
      <c r="O3331" s="35" t="s">
        <v>49</v>
      </c>
      <c r="P3331" s="36" t="str">
        <f t="shared" si="902"/>
        <v>Old Client</v>
      </c>
      <c r="Q3331" s="39" t="str">
        <f t="shared" si="4"/>
        <v>Yes</v>
      </c>
      <c r="R3331" s="40" t="str">
        <f t="shared" si="5"/>
        <v/>
      </c>
    </row>
    <row r="3332" ht="14.25" customHeight="1" spans="1:18">
      <c r="A3332" s="30" t="s">
        <v>3232</v>
      </c>
      <c r="B3332" s="17">
        <v>1783</v>
      </c>
      <c r="C3332" s="17" t="s">
        <v>35</v>
      </c>
      <c r="D3332" s="17" t="s">
        <v>36</v>
      </c>
      <c r="E3332" s="17" t="s">
        <v>780</v>
      </c>
      <c r="F3332" s="31" t="str">
        <f>VLOOKUP(G3332,'Policy Type'!$A:$B,2,FALSE)</f>
        <v>P&amp;C</v>
      </c>
      <c r="G3332" s="17" t="s">
        <v>80</v>
      </c>
      <c r="H3332" s="32">
        <v>45327</v>
      </c>
      <c r="I3332" s="32">
        <v>45327</v>
      </c>
      <c r="J3332" s="34">
        <v>45100</v>
      </c>
      <c r="K3332" s="34">
        <f t="shared" si="877"/>
        <v>8118</v>
      </c>
      <c r="L3332" s="34">
        <f t="shared" si="878"/>
        <v>53218</v>
      </c>
      <c r="M3332" s="17">
        <f t="shared" si="914"/>
        <v>10643.6</v>
      </c>
      <c r="N3332" s="17" t="s">
        <v>39</v>
      </c>
      <c r="O3332" s="35" t="s">
        <v>49</v>
      </c>
      <c r="P3332" s="36" t="str">
        <f t="shared" si="902"/>
        <v>Old Client</v>
      </c>
      <c r="Q3332" s="39" t="str">
        <f t="shared" si="4"/>
        <v>Yes</v>
      </c>
      <c r="R3332" s="40" t="str">
        <f t="shared" si="5"/>
        <v>Cross-Sold</v>
      </c>
    </row>
    <row r="3333" ht="14.25" customHeight="1" spans="1:18">
      <c r="A3333" s="30" t="s">
        <v>3233</v>
      </c>
      <c r="B3333" s="17">
        <v>1783</v>
      </c>
      <c r="C3333" s="17" t="s">
        <v>57</v>
      </c>
      <c r="D3333" s="17" t="s">
        <v>36</v>
      </c>
      <c r="E3333" s="17" t="s">
        <v>43</v>
      </c>
      <c r="F3333" s="31" t="str">
        <f>VLOOKUP(G3333,'Policy Type'!$A:$B,2,FALSE)</f>
        <v>P&amp;C</v>
      </c>
      <c r="G3333" s="17" t="s">
        <v>55</v>
      </c>
      <c r="H3333" s="32">
        <v>45352</v>
      </c>
      <c r="I3333" s="32">
        <v>45716</v>
      </c>
      <c r="J3333" s="34">
        <v>172800</v>
      </c>
      <c r="K3333" s="34">
        <f t="shared" si="877"/>
        <v>31104</v>
      </c>
      <c r="L3333" s="34">
        <f t="shared" si="878"/>
        <v>203904</v>
      </c>
      <c r="M3333" s="17">
        <f t="shared" si="914"/>
        <v>40780.8</v>
      </c>
      <c r="N3333" s="17" t="s">
        <v>52</v>
      </c>
      <c r="O3333" s="35" t="s">
        <v>49</v>
      </c>
      <c r="P3333" s="36" t="str">
        <f t="shared" si="902"/>
        <v>Old Client</v>
      </c>
      <c r="Q3333" s="39" t="str">
        <f t="shared" si="4"/>
        <v>Yes</v>
      </c>
      <c r="R3333" s="40" t="str">
        <f t="shared" si="5"/>
        <v>Cross-Sold</v>
      </c>
    </row>
    <row r="3334" ht="14.25" customHeight="1" spans="1:18">
      <c r="A3334" s="30" t="s">
        <v>3234</v>
      </c>
      <c r="B3334" s="17">
        <v>2156</v>
      </c>
      <c r="C3334" s="17" t="s">
        <v>57</v>
      </c>
      <c r="D3334" s="17" t="s">
        <v>36</v>
      </c>
      <c r="E3334" s="17" t="s">
        <v>37</v>
      </c>
      <c r="F3334" s="31" t="str">
        <f>VLOOKUP(G3334,'Policy Type'!$A:$B,2,FALSE)</f>
        <v>Liability</v>
      </c>
      <c r="G3334" s="17" t="s">
        <v>38</v>
      </c>
      <c r="H3334" s="32">
        <v>45351</v>
      </c>
      <c r="I3334" s="32">
        <v>45440</v>
      </c>
      <c r="J3334" s="34">
        <v>50600</v>
      </c>
      <c r="K3334" s="34">
        <f t="shared" si="877"/>
        <v>9108</v>
      </c>
      <c r="L3334" s="34">
        <f t="shared" si="878"/>
        <v>59708</v>
      </c>
      <c r="M3334" s="17">
        <f t="shared" si="914"/>
        <v>11941.6</v>
      </c>
      <c r="N3334" s="17" t="s">
        <v>39</v>
      </c>
      <c r="O3334" s="35" t="s">
        <v>49</v>
      </c>
      <c r="P3334" s="36" t="str">
        <f t="shared" si="902"/>
        <v>Old Client</v>
      </c>
      <c r="Q3334" s="39" t="str">
        <f t="shared" si="4"/>
        <v>Yes</v>
      </c>
      <c r="R3334" s="40" t="str">
        <f t="shared" si="5"/>
        <v/>
      </c>
    </row>
    <row r="3335" ht="14.25" customHeight="1" spans="1:18">
      <c r="A3335" s="30" t="s">
        <v>3235</v>
      </c>
      <c r="B3335" s="17">
        <v>2157</v>
      </c>
      <c r="C3335" s="17" t="s">
        <v>35</v>
      </c>
      <c r="D3335" s="17" t="s">
        <v>36</v>
      </c>
      <c r="E3335" s="17" t="s">
        <v>43</v>
      </c>
      <c r="F3335" s="31" t="str">
        <f>VLOOKUP(G3335,'Policy Type'!$A:$B,2,FALSE)</f>
        <v>Liability</v>
      </c>
      <c r="G3335" s="17" t="s">
        <v>38</v>
      </c>
      <c r="H3335" s="32">
        <v>45351</v>
      </c>
      <c r="I3335" s="32">
        <v>45716</v>
      </c>
      <c r="J3335" s="34">
        <v>996700</v>
      </c>
      <c r="K3335" s="34">
        <f t="shared" si="877"/>
        <v>179406</v>
      </c>
      <c r="L3335" s="34">
        <f t="shared" si="878"/>
        <v>1176106</v>
      </c>
      <c r="M3335" s="17">
        <f t="shared" si="914"/>
        <v>235221.2</v>
      </c>
      <c r="N3335" s="17" t="s">
        <v>39</v>
      </c>
      <c r="O3335" s="35" t="s">
        <v>49</v>
      </c>
      <c r="P3335" s="36" t="str">
        <f t="shared" si="902"/>
        <v>New Client</v>
      </c>
      <c r="Q3335" s="39" t="str">
        <f t="shared" si="4"/>
        <v>Yes</v>
      </c>
      <c r="R3335" s="40" t="str">
        <f t="shared" si="5"/>
        <v/>
      </c>
    </row>
    <row r="3336" ht="14.25" customHeight="1" spans="1:18">
      <c r="A3336" s="30" t="s">
        <v>3236</v>
      </c>
      <c r="B3336" s="17">
        <v>2158</v>
      </c>
      <c r="C3336" s="17" t="s">
        <v>42</v>
      </c>
      <c r="D3336" s="17" t="s">
        <v>36</v>
      </c>
      <c r="E3336" s="17" t="s">
        <v>37</v>
      </c>
      <c r="F3336" s="31" t="str">
        <f>VLOOKUP(G3336,'Policy Type'!$A:$B,2,FALSE)</f>
        <v>Liability</v>
      </c>
      <c r="G3336" s="17" t="s">
        <v>38</v>
      </c>
      <c r="H3336" s="32">
        <v>45351</v>
      </c>
      <c r="I3336" s="32">
        <v>45716</v>
      </c>
      <c r="J3336" s="34">
        <v>231500</v>
      </c>
      <c r="K3336" s="34">
        <f t="shared" si="877"/>
        <v>41670</v>
      </c>
      <c r="L3336" s="34">
        <f t="shared" si="878"/>
        <v>273170</v>
      </c>
      <c r="M3336" s="17">
        <f t="shared" si="914"/>
        <v>54634</v>
      </c>
      <c r="N3336" s="17" t="s">
        <v>39</v>
      </c>
      <c r="O3336" s="35" t="s">
        <v>49</v>
      </c>
      <c r="P3336" s="36" t="str">
        <f t="shared" si="902"/>
        <v>New Client</v>
      </c>
      <c r="Q3336" s="39" t="str">
        <f t="shared" si="4"/>
        <v>Yes</v>
      </c>
      <c r="R3336" s="40" t="str">
        <f t="shared" si="5"/>
        <v/>
      </c>
    </row>
    <row r="3337" ht="14.25" customHeight="1" spans="1:18">
      <c r="A3337" s="30" t="s">
        <v>3237</v>
      </c>
      <c r="B3337" s="17">
        <v>2021</v>
      </c>
      <c r="C3337" s="17" t="s">
        <v>46</v>
      </c>
      <c r="D3337" s="17" t="s">
        <v>47</v>
      </c>
      <c r="E3337" s="17" t="s">
        <v>37</v>
      </c>
      <c r="F3337" s="31" t="str">
        <f>VLOOKUP(G3337,'Policy Type'!$A:$B,2,FALSE)</f>
        <v>Others</v>
      </c>
      <c r="G3337" s="17" t="s">
        <v>111</v>
      </c>
      <c r="H3337" s="32">
        <v>45356</v>
      </c>
      <c r="I3337" s="32">
        <v>45366</v>
      </c>
      <c r="J3337" s="34">
        <v>183500</v>
      </c>
      <c r="K3337" s="34">
        <f t="shared" si="877"/>
        <v>33030</v>
      </c>
      <c r="L3337" s="34">
        <f t="shared" si="878"/>
        <v>216530</v>
      </c>
      <c r="M3337" s="17">
        <f>L3337*0.05</f>
        <v>10826.5</v>
      </c>
      <c r="N3337" s="17" t="s">
        <v>52</v>
      </c>
      <c r="O3337" s="35" t="s">
        <v>49</v>
      </c>
      <c r="P3337" s="36" t="str">
        <f t="shared" si="902"/>
        <v>Old Client</v>
      </c>
      <c r="Q3337" s="39" t="str">
        <f t="shared" si="4"/>
        <v>Yes</v>
      </c>
      <c r="R3337" s="40" t="str">
        <f t="shared" si="5"/>
        <v>Cross-Sold</v>
      </c>
    </row>
    <row r="3338" ht="14.25" customHeight="1" spans="1:18">
      <c r="A3338" s="30" t="s">
        <v>3238</v>
      </c>
      <c r="B3338" s="17">
        <v>1014</v>
      </c>
      <c r="C3338" s="17" t="s">
        <v>42</v>
      </c>
      <c r="D3338" s="17" t="s">
        <v>36</v>
      </c>
      <c r="E3338" s="17" t="s">
        <v>37</v>
      </c>
      <c r="F3338" s="31" t="str">
        <f>VLOOKUP(G3338,'Policy Type'!$A:$B,2,FALSE)</f>
        <v>Liability</v>
      </c>
      <c r="G3338" s="17" t="s">
        <v>38</v>
      </c>
      <c r="H3338" s="32">
        <v>45351</v>
      </c>
      <c r="I3338" s="32">
        <v>45716</v>
      </c>
      <c r="J3338" s="34">
        <v>138800</v>
      </c>
      <c r="K3338" s="34">
        <f t="shared" si="877"/>
        <v>24984</v>
      </c>
      <c r="L3338" s="34">
        <f t="shared" si="878"/>
        <v>163784</v>
      </c>
      <c r="M3338" s="17">
        <f>L3338*0.2</f>
        <v>32756.8</v>
      </c>
      <c r="N3338" s="17" t="s">
        <v>39</v>
      </c>
      <c r="O3338" s="35" t="s">
        <v>49</v>
      </c>
      <c r="P3338" s="36" t="str">
        <f t="shared" si="902"/>
        <v>Old Client</v>
      </c>
      <c r="Q3338" s="39" t="str">
        <f t="shared" si="4"/>
        <v>Yes</v>
      </c>
      <c r="R3338" s="40" t="str">
        <f t="shared" si="5"/>
        <v/>
      </c>
    </row>
    <row r="3339" ht="14.25" customHeight="1" spans="1:18">
      <c r="A3339" s="30" t="s">
        <v>3239</v>
      </c>
      <c r="B3339" s="17">
        <v>2159</v>
      </c>
      <c r="C3339" s="17" t="s">
        <v>42</v>
      </c>
      <c r="D3339" s="17" t="s">
        <v>36</v>
      </c>
      <c r="E3339" s="17" t="s">
        <v>780</v>
      </c>
      <c r="F3339" s="31" t="str">
        <f>VLOOKUP(G3339,'Policy Type'!$A:$B,2,FALSE)</f>
        <v>Others</v>
      </c>
      <c r="G3339" s="17" t="s">
        <v>487</v>
      </c>
      <c r="H3339" s="32">
        <v>45327</v>
      </c>
      <c r="I3339" s="32">
        <v>48979</v>
      </c>
      <c r="J3339" s="34">
        <v>352700</v>
      </c>
      <c r="K3339" s="34">
        <f t="shared" si="877"/>
        <v>63486</v>
      </c>
      <c r="L3339" s="34">
        <f t="shared" si="878"/>
        <v>416186</v>
      </c>
      <c r="M3339" s="17">
        <f t="shared" ref="M3339:M3340" si="915">L3339*0.15</f>
        <v>62427.9</v>
      </c>
      <c r="N3339" s="17" t="s">
        <v>52</v>
      </c>
      <c r="O3339" s="35" t="s">
        <v>49</v>
      </c>
      <c r="P3339" s="36" t="str">
        <f t="shared" si="902"/>
        <v>Old Client</v>
      </c>
      <c r="Q3339" s="39" t="str">
        <f t="shared" si="4"/>
        <v>No</v>
      </c>
      <c r="R3339" s="40" t="str">
        <f t="shared" si="5"/>
        <v/>
      </c>
    </row>
    <row r="3340" ht="14.25" customHeight="1" spans="1:18">
      <c r="A3340" s="30" t="s">
        <v>3240</v>
      </c>
      <c r="B3340" s="17">
        <v>2160</v>
      </c>
      <c r="C3340" s="17" t="s">
        <v>35</v>
      </c>
      <c r="D3340" s="17" t="s">
        <v>36</v>
      </c>
      <c r="E3340" s="17" t="s">
        <v>780</v>
      </c>
      <c r="F3340" s="31" t="str">
        <f>VLOOKUP(G3340,'Policy Type'!$A:$B,2,FALSE)</f>
        <v>Others</v>
      </c>
      <c r="G3340" s="17" t="s">
        <v>212</v>
      </c>
      <c r="H3340" s="32">
        <v>45324</v>
      </c>
      <c r="I3340" s="32">
        <v>45689</v>
      </c>
      <c r="J3340" s="34">
        <v>258400</v>
      </c>
      <c r="K3340" s="34">
        <f t="shared" si="877"/>
        <v>46512</v>
      </c>
      <c r="L3340" s="34">
        <f t="shared" si="878"/>
        <v>304912</v>
      </c>
      <c r="M3340" s="17">
        <f t="shared" si="915"/>
        <v>45736.8</v>
      </c>
      <c r="N3340" s="17" t="s">
        <v>52</v>
      </c>
      <c r="O3340" s="35" t="s">
        <v>49</v>
      </c>
      <c r="P3340" s="36" t="str">
        <f t="shared" si="902"/>
        <v>New Client</v>
      </c>
      <c r="Q3340" s="39" t="str">
        <f t="shared" si="4"/>
        <v>No</v>
      </c>
      <c r="R3340" s="40" t="str">
        <f t="shared" si="5"/>
        <v/>
      </c>
    </row>
    <row r="3341" ht="14.25" customHeight="1" spans="1:18">
      <c r="A3341" s="30" t="s">
        <v>3241</v>
      </c>
      <c r="B3341" s="17">
        <v>2161</v>
      </c>
      <c r="C3341" s="17" t="s">
        <v>46</v>
      </c>
      <c r="D3341" s="17" t="s">
        <v>47</v>
      </c>
      <c r="E3341" s="17" t="s">
        <v>78</v>
      </c>
      <c r="F3341" s="31" t="str">
        <f>VLOOKUP(G3341,'Policy Type'!$A:$B,2,FALSE)</f>
        <v>Liability</v>
      </c>
      <c r="G3341" s="17" t="s">
        <v>38</v>
      </c>
      <c r="H3341" s="32">
        <v>45327</v>
      </c>
      <c r="I3341" s="32">
        <v>45692</v>
      </c>
      <c r="J3341" s="34">
        <v>95200</v>
      </c>
      <c r="K3341" s="34">
        <f t="shared" si="877"/>
        <v>17136</v>
      </c>
      <c r="L3341" s="34">
        <f t="shared" si="878"/>
        <v>112336</v>
      </c>
      <c r="M3341" s="17">
        <f>L3341*0.05</f>
        <v>5616.8</v>
      </c>
      <c r="N3341" s="17" t="s">
        <v>39</v>
      </c>
      <c r="O3341" s="35" t="s">
        <v>49</v>
      </c>
      <c r="P3341" s="36" t="str">
        <f t="shared" si="902"/>
        <v>New Client</v>
      </c>
      <c r="Q3341" s="39" t="str">
        <f t="shared" si="4"/>
        <v>Yes</v>
      </c>
      <c r="R3341" s="40" t="str">
        <f t="shared" si="5"/>
        <v/>
      </c>
    </row>
    <row r="3342" ht="14.25" customHeight="1" spans="1:18">
      <c r="A3342" s="30" t="s">
        <v>3242</v>
      </c>
      <c r="B3342" s="17">
        <v>2162</v>
      </c>
      <c r="C3342" s="17" t="s">
        <v>42</v>
      </c>
      <c r="D3342" s="17" t="s">
        <v>36</v>
      </c>
      <c r="E3342" s="17" t="s">
        <v>78</v>
      </c>
      <c r="F3342" s="31" t="str">
        <f>VLOOKUP(G3342,'Policy Type'!$A:$B,2,FALSE)</f>
        <v>Liability</v>
      </c>
      <c r="G3342" s="17" t="s">
        <v>38</v>
      </c>
      <c r="H3342" s="32">
        <v>45328</v>
      </c>
      <c r="I3342" s="32">
        <v>45509</v>
      </c>
      <c r="J3342" s="34">
        <v>197000</v>
      </c>
      <c r="K3342" s="34">
        <f t="shared" si="877"/>
        <v>35460</v>
      </c>
      <c r="L3342" s="34">
        <f t="shared" si="878"/>
        <v>232460</v>
      </c>
      <c r="M3342" s="17">
        <f t="shared" ref="M3342:M3343" si="916">L3342*0.2</f>
        <v>46492</v>
      </c>
      <c r="N3342" s="17" t="s">
        <v>39</v>
      </c>
      <c r="O3342" s="35" t="s">
        <v>49</v>
      </c>
      <c r="P3342" s="36" t="str">
        <f t="shared" si="902"/>
        <v>New Client</v>
      </c>
      <c r="Q3342" s="39" t="str">
        <f t="shared" si="4"/>
        <v>Yes</v>
      </c>
      <c r="R3342" s="40" t="str">
        <f t="shared" si="5"/>
        <v/>
      </c>
    </row>
    <row r="3343" ht="14.25" customHeight="1" spans="1:18">
      <c r="A3343" s="30" t="s">
        <v>3243</v>
      </c>
      <c r="B3343" s="17">
        <v>1780</v>
      </c>
      <c r="C3343" s="17" t="s">
        <v>35</v>
      </c>
      <c r="D3343" s="17" t="s">
        <v>36</v>
      </c>
      <c r="E3343" s="17" t="s">
        <v>78</v>
      </c>
      <c r="F3343" s="31" t="str">
        <f>VLOOKUP(G3343,'Policy Type'!$A:$B,2,FALSE)</f>
        <v>Liability</v>
      </c>
      <c r="G3343" s="17" t="s">
        <v>38</v>
      </c>
      <c r="H3343" s="32">
        <v>45327</v>
      </c>
      <c r="I3343" s="32">
        <v>45692</v>
      </c>
      <c r="J3343" s="34">
        <v>213900</v>
      </c>
      <c r="K3343" s="34">
        <f t="shared" si="877"/>
        <v>38502</v>
      </c>
      <c r="L3343" s="34">
        <f t="shared" si="878"/>
        <v>252402</v>
      </c>
      <c r="M3343" s="17">
        <f t="shared" si="916"/>
        <v>50480.4</v>
      </c>
      <c r="N3343" s="17" t="s">
        <v>39</v>
      </c>
      <c r="O3343" s="35" t="s">
        <v>49</v>
      </c>
      <c r="P3343" s="36" t="str">
        <f t="shared" si="902"/>
        <v>Old Client</v>
      </c>
      <c r="Q3343" s="39" t="str">
        <f t="shared" si="4"/>
        <v>Yes</v>
      </c>
      <c r="R3343" s="40" t="str">
        <f t="shared" si="5"/>
        <v/>
      </c>
    </row>
    <row r="3344" ht="14.25" customHeight="1" spans="1:18">
      <c r="A3344" s="30" t="s">
        <v>3244</v>
      </c>
      <c r="B3344" s="17">
        <v>1780</v>
      </c>
      <c r="C3344" s="17" t="s">
        <v>57</v>
      </c>
      <c r="D3344" s="17" t="s">
        <v>36</v>
      </c>
      <c r="E3344" s="17" t="s">
        <v>780</v>
      </c>
      <c r="F3344" s="31" t="str">
        <f>VLOOKUP(G3344,'Policy Type'!$A:$B,2,FALSE)</f>
        <v>Others</v>
      </c>
      <c r="G3344" s="17" t="s">
        <v>487</v>
      </c>
      <c r="H3344" s="32">
        <v>45323</v>
      </c>
      <c r="I3344" s="32">
        <v>48975</v>
      </c>
      <c r="J3344" s="34">
        <v>226000</v>
      </c>
      <c r="K3344" s="34">
        <f t="shared" si="877"/>
        <v>40680</v>
      </c>
      <c r="L3344" s="34">
        <f t="shared" si="878"/>
        <v>266680</v>
      </c>
      <c r="M3344" s="17">
        <f t="shared" ref="M3344:M3351" si="917">L3344*0.15</f>
        <v>40002</v>
      </c>
      <c r="N3344" s="17" t="s">
        <v>52</v>
      </c>
      <c r="O3344" s="35" t="s">
        <v>49</v>
      </c>
      <c r="P3344" s="36" t="str">
        <f t="shared" si="902"/>
        <v>Old Client</v>
      </c>
      <c r="Q3344" s="39" t="str">
        <f t="shared" si="4"/>
        <v>Yes</v>
      </c>
      <c r="R3344" s="40" t="str">
        <f t="shared" si="5"/>
        <v>Cross-Sold</v>
      </c>
    </row>
    <row r="3345" ht="14.25" customHeight="1" spans="1:18">
      <c r="A3345" s="30" t="s">
        <v>3245</v>
      </c>
      <c r="B3345" s="17">
        <v>1780</v>
      </c>
      <c r="C3345" s="17" t="s">
        <v>57</v>
      </c>
      <c r="D3345" s="17" t="s">
        <v>36</v>
      </c>
      <c r="E3345" s="17" t="s">
        <v>780</v>
      </c>
      <c r="F3345" s="31" t="str">
        <f>VLOOKUP(G3345,'Policy Type'!$A:$B,2,FALSE)</f>
        <v>Others</v>
      </c>
      <c r="G3345" s="17" t="s">
        <v>487</v>
      </c>
      <c r="H3345" s="32">
        <v>45329</v>
      </c>
      <c r="I3345" s="32">
        <v>47155</v>
      </c>
      <c r="J3345" s="34">
        <v>117900</v>
      </c>
      <c r="K3345" s="34">
        <f t="shared" si="877"/>
        <v>21222</v>
      </c>
      <c r="L3345" s="34">
        <f t="shared" si="878"/>
        <v>139122</v>
      </c>
      <c r="M3345" s="17">
        <f t="shared" si="917"/>
        <v>20868.3</v>
      </c>
      <c r="N3345" s="17" t="s">
        <v>52</v>
      </c>
      <c r="O3345" s="35" t="s">
        <v>49</v>
      </c>
      <c r="P3345" s="36" t="str">
        <f t="shared" si="902"/>
        <v>Old Client</v>
      </c>
      <c r="Q3345" s="39" t="str">
        <f t="shared" si="4"/>
        <v>Yes</v>
      </c>
      <c r="R3345" s="40" t="str">
        <f t="shared" si="5"/>
        <v>Cross-Sold</v>
      </c>
    </row>
    <row r="3346" ht="14.25" customHeight="1" spans="1:18">
      <c r="A3346" s="30" t="s">
        <v>3246</v>
      </c>
      <c r="B3346" s="17">
        <v>2163</v>
      </c>
      <c r="C3346" s="17" t="s">
        <v>42</v>
      </c>
      <c r="D3346" s="17" t="s">
        <v>36</v>
      </c>
      <c r="E3346" s="17" t="s">
        <v>780</v>
      </c>
      <c r="F3346" s="31" t="str">
        <f>VLOOKUP(G3346,'Policy Type'!$A:$B,2,FALSE)</f>
        <v>Others</v>
      </c>
      <c r="G3346" s="17" t="s">
        <v>487</v>
      </c>
      <c r="H3346" s="32">
        <v>45329</v>
      </c>
      <c r="I3346" s="32">
        <v>48981</v>
      </c>
      <c r="J3346" s="34">
        <v>156400</v>
      </c>
      <c r="K3346" s="34">
        <f t="shared" si="877"/>
        <v>28152</v>
      </c>
      <c r="L3346" s="34">
        <f t="shared" si="878"/>
        <v>184552</v>
      </c>
      <c r="M3346" s="17">
        <f t="shared" si="917"/>
        <v>27682.8</v>
      </c>
      <c r="N3346" s="17" t="s">
        <v>52</v>
      </c>
      <c r="O3346" s="35" t="s">
        <v>49</v>
      </c>
      <c r="P3346" s="36" t="str">
        <f t="shared" si="902"/>
        <v>New Client</v>
      </c>
      <c r="Q3346" s="39" t="str">
        <f t="shared" si="4"/>
        <v>No</v>
      </c>
      <c r="R3346" s="40" t="str">
        <f t="shared" si="5"/>
        <v/>
      </c>
    </row>
    <row r="3347" ht="14.25" customHeight="1" spans="1:18">
      <c r="A3347" s="30" t="s">
        <v>3247</v>
      </c>
      <c r="B3347" s="17">
        <v>2164</v>
      </c>
      <c r="C3347" s="17" t="s">
        <v>42</v>
      </c>
      <c r="D3347" s="17" t="s">
        <v>36</v>
      </c>
      <c r="E3347" s="17" t="s">
        <v>780</v>
      </c>
      <c r="F3347" s="31" t="str">
        <f>VLOOKUP(G3347,'Policy Type'!$A:$B,2,FALSE)</f>
        <v>Others</v>
      </c>
      <c r="G3347" s="17" t="s">
        <v>487</v>
      </c>
      <c r="H3347" s="32">
        <v>45329</v>
      </c>
      <c r="I3347" s="32">
        <v>48981</v>
      </c>
      <c r="J3347" s="34">
        <v>156400</v>
      </c>
      <c r="K3347" s="34">
        <f t="shared" si="877"/>
        <v>28152</v>
      </c>
      <c r="L3347" s="34">
        <f t="shared" si="878"/>
        <v>184552</v>
      </c>
      <c r="M3347" s="17">
        <f t="shared" si="917"/>
        <v>27682.8</v>
      </c>
      <c r="N3347" s="17" t="s">
        <v>52</v>
      </c>
      <c r="O3347" s="35" t="s">
        <v>49</v>
      </c>
      <c r="P3347" s="36" t="str">
        <f t="shared" si="902"/>
        <v>New Client</v>
      </c>
      <c r="Q3347" s="39" t="str">
        <f t="shared" si="4"/>
        <v>No</v>
      </c>
      <c r="R3347" s="40" t="str">
        <f t="shared" si="5"/>
        <v/>
      </c>
    </row>
    <row r="3348" ht="14.25" customHeight="1" spans="1:18">
      <c r="A3348" s="30" t="s">
        <v>3248</v>
      </c>
      <c r="B3348" s="17">
        <v>2165</v>
      </c>
      <c r="C3348" s="17" t="s">
        <v>35</v>
      </c>
      <c r="D3348" s="17" t="s">
        <v>36</v>
      </c>
      <c r="E3348" s="17" t="s">
        <v>780</v>
      </c>
      <c r="F3348" s="31" t="str">
        <f>VLOOKUP(G3348,'Policy Type'!$A:$B,2,FALSE)</f>
        <v>Others</v>
      </c>
      <c r="G3348" s="17" t="s">
        <v>487</v>
      </c>
      <c r="H3348" s="32">
        <v>45336</v>
      </c>
      <c r="I3348" s="32">
        <v>48988</v>
      </c>
      <c r="J3348" s="34">
        <v>377600</v>
      </c>
      <c r="K3348" s="34">
        <f t="shared" si="877"/>
        <v>67968</v>
      </c>
      <c r="L3348" s="34">
        <f t="shared" si="878"/>
        <v>445568</v>
      </c>
      <c r="M3348" s="17">
        <f t="shared" si="917"/>
        <v>66835.2</v>
      </c>
      <c r="N3348" s="17" t="s">
        <v>52</v>
      </c>
      <c r="O3348" s="35" t="s">
        <v>49</v>
      </c>
      <c r="P3348" s="36" t="str">
        <f t="shared" si="902"/>
        <v>Old Client</v>
      </c>
      <c r="Q3348" s="39" t="str">
        <f t="shared" si="4"/>
        <v>No</v>
      </c>
      <c r="R3348" s="40" t="str">
        <f t="shared" si="5"/>
        <v/>
      </c>
    </row>
    <row r="3349" ht="14.25" customHeight="1" spans="1:18">
      <c r="A3349" s="30" t="s">
        <v>3249</v>
      </c>
      <c r="B3349" s="17">
        <v>2165</v>
      </c>
      <c r="C3349" s="17" t="s">
        <v>57</v>
      </c>
      <c r="D3349" s="17" t="s">
        <v>36</v>
      </c>
      <c r="E3349" s="17" t="s">
        <v>780</v>
      </c>
      <c r="F3349" s="31" t="str">
        <f>VLOOKUP(G3349,'Policy Type'!$A:$B,2,FALSE)</f>
        <v>Others</v>
      </c>
      <c r="G3349" s="17" t="s">
        <v>487</v>
      </c>
      <c r="H3349" s="32">
        <v>45343</v>
      </c>
      <c r="I3349" s="32">
        <v>48995</v>
      </c>
      <c r="J3349" s="34">
        <v>537300</v>
      </c>
      <c r="K3349" s="34">
        <f t="shared" si="877"/>
        <v>96714</v>
      </c>
      <c r="L3349" s="34">
        <f t="shared" si="878"/>
        <v>634014</v>
      </c>
      <c r="M3349" s="17">
        <f t="shared" si="917"/>
        <v>95102.1</v>
      </c>
      <c r="N3349" s="17" t="s">
        <v>52</v>
      </c>
      <c r="O3349" s="35" t="s">
        <v>49</v>
      </c>
      <c r="P3349" s="36" t="str">
        <f t="shared" si="902"/>
        <v>Old Client</v>
      </c>
      <c r="Q3349" s="39" t="str">
        <f t="shared" si="4"/>
        <v>No</v>
      </c>
      <c r="R3349" s="40" t="str">
        <f t="shared" si="5"/>
        <v/>
      </c>
    </row>
    <row r="3350" ht="14.25" customHeight="1" spans="1:18">
      <c r="A3350" s="30" t="s">
        <v>3250</v>
      </c>
      <c r="B3350" s="17">
        <v>2166</v>
      </c>
      <c r="C3350" s="17" t="s">
        <v>35</v>
      </c>
      <c r="D3350" s="17" t="s">
        <v>36</v>
      </c>
      <c r="E3350" s="17" t="s">
        <v>780</v>
      </c>
      <c r="F3350" s="31" t="str">
        <f>VLOOKUP(G3350,'Policy Type'!$A:$B,2,FALSE)</f>
        <v>Others</v>
      </c>
      <c r="G3350" s="17" t="s">
        <v>487</v>
      </c>
      <c r="H3350" s="32">
        <v>45343</v>
      </c>
      <c r="I3350" s="32">
        <v>48995</v>
      </c>
      <c r="J3350" s="34">
        <v>1038400</v>
      </c>
      <c r="K3350" s="34">
        <f t="shared" si="877"/>
        <v>186912</v>
      </c>
      <c r="L3350" s="34">
        <f t="shared" si="878"/>
        <v>1225312</v>
      </c>
      <c r="M3350" s="17">
        <f t="shared" si="917"/>
        <v>183796.8</v>
      </c>
      <c r="N3350" s="17" t="s">
        <v>52</v>
      </c>
      <c r="O3350" s="35" t="s">
        <v>49</v>
      </c>
      <c r="P3350" s="36" t="str">
        <f t="shared" si="902"/>
        <v>New Client</v>
      </c>
      <c r="Q3350" s="39" t="str">
        <f t="shared" si="4"/>
        <v>No</v>
      </c>
      <c r="R3350" s="40" t="str">
        <f t="shared" si="5"/>
        <v/>
      </c>
    </row>
    <row r="3351" ht="14.25" customHeight="1" spans="1:18">
      <c r="A3351" s="30" t="s">
        <v>3251</v>
      </c>
      <c r="B3351" s="17">
        <v>2167</v>
      </c>
      <c r="C3351" s="17" t="s">
        <v>35</v>
      </c>
      <c r="D3351" s="17" t="s">
        <v>36</v>
      </c>
      <c r="E3351" s="17" t="s">
        <v>780</v>
      </c>
      <c r="F3351" s="31" t="str">
        <f>VLOOKUP(G3351,'Policy Type'!$A:$B,2,FALSE)</f>
        <v>Others</v>
      </c>
      <c r="G3351" s="17" t="s">
        <v>487</v>
      </c>
      <c r="H3351" s="32">
        <v>45345</v>
      </c>
      <c r="I3351" s="32">
        <v>47171</v>
      </c>
      <c r="J3351" s="34">
        <v>287600</v>
      </c>
      <c r="K3351" s="34">
        <f t="shared" si="877"/>
        <v>51768</v>
      </c>
      <c r="L3351" s="34">
        <f t="shared" si="878"/>
        <v>339368</v>
      </c>
      <c r="M3351" s="17">
        <f t="shared" si="917"/>
        <v>50905.2</v>
      </c>
      <c r="N3351" s="17" t="s">
        <v>52</v>
      </c>
      <c r="O3351" s="35" t="s">
        <v>49</v>
      </c>
      <c r="P3351" s="36" t="str">
        <f t="shared" si="902"/>
        <v>New Client</v>
      </c>
      <c r="Q3351" s="39" t="str">
        <f t="shared" si="4"/>
        <v>No</v>
      </c>
      <c r="R3351" s="40" t="str">
        <f t="shared" si="5"/>
        <v/>
      </c>
    </row>
    <row r="3352" ht="14.25" customHeight="1" spans="1:18">
      <c r="A3352" s="30" t="s">
        <v>3252</v>
      </c>
      <c r="B3352" s="17">
        <v>2168</v>
      </c>
      <c r="C3352" s="17" t="s">
        <v>46</v>
      </c>
      <c r="D3352" s="17" t="s">
        <v>88</v>
      </c>
      <c r="E3352" s="17" t="s">
        <v>780</v>
      </c>
      <c r="F3352" s="31" t="str">
        <f>VLOOKUP(G3352,'Policy Type'!$A:$B,2,FALSE)</f>
        <v>Others</v>
      </c>
      <c r="G3352" s="17" t="s">
        <v>487</v>
      </c>
      <c r="H3352" s="32">
        <v>45349</v>
      </c>
      <c r="I3352" s="32">
        <v>49001</v>
      </c>
      <c r="J3352" s="34">
        <v>377600</v>
      </c>
      <c r="K3352" s="34">
        <f t="shared" si="877"/>
        <v>67968</v>
      </c>
      <c r="L3352" s="34">
        <f t="shared" si="878"/>
        <v>445568</v>
      </c>
      <c r="M3352" s="17">
        <f>L3352*0.05</f>
        <v>22278.4</v>
      </c>
      <c r="N3352" s="17" t="s">
        <v>52</v>
      </c>
      <c r="O3352" s="35" t="s">
        <v>49</v>
      </c>
      <c r="P3352" s="36" t="str">
        <f t="shared" si="902"/>
        <v>New Client</v>
      </c>
      <c r="Q3352" s="39" t="str">
        <f t="shared" si="4"/>
        <v>No</v>
      </c>
      <c r="R3352" s="40" t="str">
        <f t="shared" si="5"/>
        <v/>
      </c>
    </row>
    <row r="3353" ht="14.25" customHeight="1" spans="1:18">
      <c r="A3353" s="30" t="s">
        <v>3253</v>
      </c>
      <c r="B3353" s="17">
        <v>2169</v>
      </c>
      <c r="C3353" s="17" t="s">
        <v>35</v>
      </c>
      <c r="D3353" s="17" t="s">
        <v>36</v>
      </c>
      <c r="E3353" s="17" t="s">
        <v>780</v>
      </c>
      <c r="F3353" s="31" t="str">
        <f>VLOOKUP(G3353,'Policy Type'!$A:$B,2,FALSE)</f>
        <v>Others</v>
      </c>
      <c r="G3353" s="17" t="s">
        <v>487</v>
      </c>
      <c r="H3353" s="32">
        <v>45350</v>
      </c>
      <c r="I3353" s="32">
        <v>49002</v>
      </c>
      <c r="J3353" s="34">
        <v>367000</v>
      </c>
      <c r="K3353" s="34">
        <f t="shared" si="877"/>
        <v>66060</v>
      </c>
      <c r="L3353" s="34">
        <f t="shared" si="878"/>
        <v>433060</v>
      </c>
      <c r="M3353" s="17">
        <f t="shared" ref="M3353:M3355" si="918">L3353*0.15</f>
        <v>64959</v>
      </c>
      <c r="N3353" s="17" t="s">
        <v>52</v>
      </c>
      <c r="O3353" s="35" t="s">
        <v>49</v>
      </c>
      <c r="P3353" s="36" t="str">
        <f t="shared" si="902"/>
        <v>New Client</v>
      </c>
      <c r="Q3353" s="39" t="str">
        <f t="shared" si="4"/>
        <v>No</v>
      </c>
      <c r="R3353" s="40" t="str">
        <f t="shared" si="5"/>
        <v/>
      </c>
    </row>
    <row r="3354" ht="14.25" customHeight="1" spans="1:18">
      <c r="A3354" s="30" t="s">
        <v>3254</v>
      </c>
      <c r="B3354" s="17">
        <v>2170</v>
      </c>
      <c r="C3354" s="17" t="s">
        <v>42</v>
      </c>
      <c r="D3354" s="17" t="s">
        <v>36</v>
      </c>
      <c r="E3354" s="17" t="s">
        <v>780</v>
      </c>
      <c r="F3354" s="31" t="str">
        <f>VLOOKUP(G3354,'Policy Type'!$A:$B,2,FALSE)</f>
        <v>Others</v>
      </c>
      <c r="G3354" s="17" t="s">
        <v>487</v>
      </c>
      <c r="H3354" s="32">
        <v>45350</v>
      </c>
      <c r="I3354" s="32">
        <v>49002</v>
      </c>
      <c r="J3354" s="34">
        <v>135900</v>
      </c>
      <c r="K3354" s="34">
        <f t="shared" si="877"/>
        <v>24462</v>
      </c>
      <c r="L3354" s="34">
        <f t="shared" si="878"/>
        <v>160362</v>
      </c>
      <c r="M3354" s="17">
        <f t="shared" si="918"/>
        <v>24054.3</v>
      </c>
      <c r="N3354" s="17" t="s">
        <v>52</v>
      </c>
      <c r="O3354" s="35" t="s">
        <v>49</v>
      </c>
      <c r="P3354" s="36" t="str">
        <f t="shared" si="902"/>
        <v>New Client</v>
      </c>
      <c r="Q3354" s="39" t="str">
        <f t="shared" si="4"/>
        <v>No</v>
      </c>
      <c r="R3354" s="40" t="str">
        <f t="shared" si="5"/>
        <v/>
      </c>
    </row>
    <row r="3355" ht="14.25" customHeight="1" spans="1:18">
      <c r="A3355" s="30" t="s">
        <v>3255</v>
      </c>
      <c r="B3355" s="17">
        <v>2171</v>
      </c>
      <c r="C3355" s="17" t="s">
        <v>42</v>
      </c>
      <c r="D3355" s="17" t="s">
        <v>36</v>
      </c>
      <c r="E3355" s="17" t="s">
        <v>780</v>
      </c>
      <c r="F3355" s="31" t="str">
        <f>VLOOKUP(G3355,'Policy Type'!$A:$B,2,FALSE)</f>
        <v>Others</v>
      </c>
      <c r="G3355" s="17" t="s">
        <v>487</v>
      </c>
      <c r="H3355" s="32">
        <v>45350</v>
      </c>
      <c r="I3355" s="32">
        <v>49002</v>
      </c>
      <c r="J3355" s="34">
        <v>660800</v>
      </c>
      <c r="K3355" s="34">
        <f t="shared" si="877"/>
        <v>118944</v>
      </c>
      <c r="L3355" s="34">
        <f t="shared" si="878"/>
        <v>779744</v>
      </c>
      <c r="M3355" s="17">
        <f t="shared" si="918"/>
        <v>116961.6</v>
      </c>
      <c r="N3355" s="17" t="s">
        <v>52</v>
      </c>
      <c r="O3355" s="35" t="s">
        <v>49</v>
      </c>
      <c r="P3355" s="36" t="str">
        <f t="shared" si="902"/>
        <v>New Client</v>
      </c>
      <c r="Q3355" s="39" t="str">
        <f t="shared" si="4"/>
        <v>No</v>
      </c>
      <c r="R3355" s="40" t="str">
        <f t="shared" si="5"/>
        <v/>
      </c>
    </row>
    <row r="3356" ht="14.25" customHeight="1" spans="1:18">
      <c r="A3356" s="30" t="s">
        <v>3256</v>
      </c>
      <c r="B3356" s="17">
        <v>2172</v>
      </c>
      <c r="C3356" s="17" t="s">
        <v>46</v>
      </c>
      <c r="D3356" s="17" t="s">
        <v>47</v>
      </c>
      <c r="E3356" s="17" t="s">
        <v>780</v>
      </c>
      <c r="F3356" s="31" t="str">
        <f>VLOOKUP(G3356,'Policy Type'!$A:$B,2,FALSE)</f>
        <v>Others</v>
      </c>
      <c r="G3356" s="17" t="s">
        <v>487</v>
      </c>
      <c r="H3356" s="32">
        <v>45350</v>
      </c>
      <c r="I3356" s="32">
        <v>49002</v>
      </c>
      <c r="J3356" s="34">
        <v>230100</v>
      </c>
      <c r="K3356" s="34">
        <f t="shared" si="877"/>
        <v>41418</v>
      </c>
      <c r="L3356" s="34">
        <f t="shared" si="878"/>
        <v>271518</v>
      </c>
      <c r="M3356" s="17">
        <f t="shared" ref="M3356:M3357" si="919">L3356*0.05</f>
        <v>13575.9</v>
      </c>
      <c r="N3356" s="17" t="s">
        <v>52</v>
      </c>
      <c r="O3356" s="35" t="s">
        <v>49</v>
      </c>
      <c r="P3356" s="36" t="str">
        <f t="shared" si="902"/>
        <v>New Client</v>
      </c>
      <c r="Q3356" s="39" t="str">
        <f t="shared" si="4"/>
        <v>No</v>
      </c>
      <c r="R3356" s="40" t="str">
        <f t="shared" si="5"/>
        <v/>
      </c>
    </row>
    <row r="3357" ht="14.25" customHeight="1" spans="1:18">
      <c r="A3357" s="30" t="s">
        <v>3257</v>
      </c>
      <c r="B3357" s="17">
        <v>2173</v>
      </c>
      <c r="C3357" s="17" t="s">
        <v>46</v>
      </c>
      <c r="D3357" s="17" t="s">
        <v>66</v>
      </c>
      <c r="E3357" s="17" t="s">
        <v>780</v>
      </c>
      <c r="F3357" s="31" t="str">
        <f>VLOOKUP(G3357,'Policy Type'!$A:$B,2,FALSE)</f>
        <v>Others</v>
      </c>
      <c r="G3357" s="17" t="s">
        <v>487</v>
      </c>
      <c r="H3357" s="32">
        <v>45351</v>
      </c>
      <c r="I3357" s="32">
        <v>49003</v>
      </c>
      <c r="J3357" s="34">
        <v>2832000</v>
      </c>
      <c r="K3357" s="34">
        <f t="shared" si="877"/>
        <v>509760</v>
      </c>
      <c r="L3357" s="34">
        <f t="shared" si="878"/>
        <v>3341760</v>
      </c>
      <c r="M3357" s="17">
        <f t="shared" si="919"/>
        <v>167088</v>
      </c>
      <c r="N3357" s="17" t="s">
        <v>52</v>
      </c>
      <c r="O3357" s="35" t="s">
        <v>49</v>
      </c>
      <c r="P3357" s="36" t="str">
        <f t="shared" si="902"/>
        <v>New Client</v>
      </c>
      <c r="Q3357" s="39" t="str">
        <f t="shared" si="4"/>
        <v>No</v>
      </c>
      <c r="R3357" s="40" t="str">
        <f t="shared" si="5"/>
        <v/>
      </c>
    </row>
    <row r="3358" ht="14.25" customHeight="1" spans="1:18">
      <c r="A3358" s="30" t="s">
        <v>3258</v>
      </c>
      <c r="B3358" s="17">
        <v>2174</v>
      </c>
      <c r="C3358" s="17" t="s">
        <v>42</v>
      </c>
      <c r="D3358" s="17" t="s">
        <v>36</v>
      </c>
      <c r="E3358" s="17" t="s">
        <v>780</v>
      </c>
      <c r="F3358" s="31" t="str">
        <f>VLOOKUP(G3358,'Policy Type'!$A:$B,2,FALSE)</f>
        <v>P&amp;C</v>
      </c>
      <c r="G3358" s="17" t="s">
        <v>80</v>
      </c>
      <c r="H3358" s="32">
        <v>45329</v>
      </c>
      <c r="I3358" s="32">
        <v>45329</v>
      </c>
      <c r="J3358" s="34">
        <v>104600</v>
      </c>
      <c r="K3358" s="34">
        <f t="shared" si="877"/>
        <v>18828</v>
      </c>
      <c r="L3358" s="34">
        <f t="shared" si="878"/>
        <v>123428</v>
      </c>
      <c r="M3358" s="17">
        <f t="shared" ref="M3358:M3363" si="920">L3358*0.2</f>
        <v>24685.6</v>
      </c>
      <c r="N3358" s="17" t="s">
        <v>39</v>
      </c>
      <c r="O3358" s="35" t="s">
        <v>49</v>
      </c>
      <c r="P3358" s="36" t="str">
        <f t="shared" si="902"/>
        <v>New Client</v>
      </c>
      <c r="Q3358" s="39" t="str">
        <f t="shared" si="4"/>
        <v>No</v>
      </c>
      <c r="R3358" s="40" t="str">
        <f t="shared" si="5"/>
        <v/>
      </c>
    </row>
    <row r="3359" ht="14.25" customHeight="1" spans="1:18">
      <c r="A3359" s="30" t="s">
        <v>3259</v>
      </c>
      <c r="B3359" s="17">
        <v>2175</v>
      </c>
      <c r="C3359" s="17" t="s">
        <v>57</v>
      </c>
      <c r="D3359" s="17" t="s">
        <v>36</v>
      </c>
      <c r="E3359" s="17" t="s">
        <v>780</v>
      </c>
      <c r="F3359" s="31" t="str">
        <f>VLOOKUP(G3359,'Policy Type'!$A:$B,2,FALSE)</f>
        <v>P&amp;C</v>
      </c>
      <c r="G3359" s="17" t="s">
        <v>80</v>
      </c>
      <c r="H3359" s="32">
        <v>45336</v>
      </c>
      <c r="I3359" s="32">
        <v>45336</v>
      </c>
      <c r="J3359" s="34">
        <v>543200</v>
      </c>
      <c r="K3359" s="34">
        <f t="shared" si="877"/>
        <v>97776</v>
      </c>
      <c r="L3359" s="34">
        <f t="shared" si="878"/>
        <v>640976</v>
      </c>
      <c r="M3359" s="17">
        <f t="shared" si="920"/>
        <v>128195.2</v>
      </c>
      <c r="N3359" s="17" t="s">
        <v>39</v>
      </c>
      <c r="O3359" s="35" t="s">
        <v>49</v>
      </c>
      <c r="P3359" s="36" t="str">
        <f t="shared" si="902"/>
        <v>New Client</v>
      </c>
      <c r="Q3359" s="39" t="str">
        <f t="shared" si="4"/>
        <v>No</v>
      </c>
      <c r="R3359" s="40" t="str">
        <f t="shared" si="5"/>
        <v/>
      </c>
    </row>
    <row r="3360" ht="14.25" customHeight="1" spans="1:18">
      <c r="A3360" s="30" t="s">
        <v>3260</v>
      </c>
      <c r="B3360" s="17">
        <v>1763</v>
      </c>
      <c r="C3360" s="17" t="s">
        <v>42</v>
      </c>
      <c r="D3360" s="17" t="s">
        <v>36</v>
      </c>
      <c r="E3360" s="17" t="s">
        <v>780</v>
      </c>
      <c r="F3360" s="31" t="str">
        <f>VLOOKUP(G3360,'Policy Type'!$A:$B,2,FALSE)</f>
        <v>P&amp;C</v>
      </c>
      <c r="G3360" s="17" t="s">
        <v>80</v>
      </c>
      <c r="H3360" s="32">
        <v>45345</v>
      </c>
      <c r="I3360" s="32">
        <v>45345</v>
      </c>
      <c r="J3360" s="34">
        <v>998800</v>
      </c>
      <c r="K3360" s="34">
        <f t="shared" si="877"/>
        <v>179784</v>
      </c>
      <c r="L3360" s="34">
        <f t="shared" si="878"/>
        <v>1178584</v>
      </c>
      <c r="M3360" s="17">
        <f t="shared" si="920"/>
        <v>235716.8</v>
      </c>
      <c r="N3360" s="17" t="s">
        <v>39</v>
      </c>
      <c r="O3360" s="35" t="s">
        <v>49</v>
      </c>
      <c r="P3360" s="36" t="str">
        <f t="shared" si="902"/>
        <v>Old Client</v>
      </c>
      <c r="Q3360" s="39" t="str">
        <f t="shared" si="4"/>
        <v>Yes</v>
      </c>
      <c r="R3360" s="40" t="str">
        <f t="shared" si="5"/>
        <v>Cross-Sold</v>
      </c>
    </row>
    <row r="3361" ht="14.25" customHeight="1" spans="1:18">
      <c r="A3361" s="30" t="s">
        <v>3261</v>
      </c>
      <c r="B3361" s="17">
        <v>1755</v>
      </c>
      <c r="C3361" s="17" t="s">
        <v>42</v>
      </c>
      <c r="D3361" s="17" t="s">
        <v>36</v>
      </c>
      <c r="E3361" s="17" t="s">
        <v>78</v>
      </c>
      <c r="F3361" s="31" t="str">
        <f>VLOOKUP(G3361,'Policy Type'!$A:$B,2,FALSE)</f>
        <v>Liability</v>
      </c>
      <c r="G3361" s="17" t="s">
        <v>536</v>
      </c>
      <c r="H3361" s="32">
        <v>45349</v>
      </c>
      <c r="I3361" s="32">
        <v>45518</v>
      </c>
      <c r="J3361" s="34">
        <v>205500</v>
      </c>
      <c r="K3361" s="34">
        <f t="shared" si="877"/>
        <v>36990</v>
      </c>
      <c r="L3361" s="34">
        <f t="shared" si="878"/>
        <v>242490</v>
      </c>
      <c r="M3361" s="17">
        <f t="shared" si="920"/>
        <v>48498</v>
      </c>
      <c r="N3361" s="17" t="s">
        <v>39</v>
      </c>
      <c r="O3361" s="35" t="s">
        <v>49</v>
      </c>
      <c r="P3361" s="36" t="str">
        <f t="shared" si="902"/>
        <v>Old Client</v>
      </c>
      <c r="Q3361" s="39" t="str">
        <f t="shared" si="4"/>
        <v>Yes</v>
      </c>
      <c r="R3361" s="40" t="str">
        <f t="shared" si="5"/>
        <v/>
      </c>
    </row>
    <row r="3362" ht="14.25" customHeight="1" spans="1:18">
      <c r="A3362" s="30" t="s">
        <v>3262</v>
      </c>
      <c r="B3362" s="17">
        <v>1755</v>
      </c>
      <c r="C3362" s="17" t="s">
        <v>57</v>
      </c>
      <c r="D3362" s="17" t="s">
        <v>36</v>
      </c>
      <c r="E3362" s="17" t="s">
        <v>780</v>
      </c>
      <c r="F3362" s="31" t="str">
        <f>VLOOKUP(G3362,'Policy Type'!$A:$B,2,FALSE)</f>
        <v>P&amp;C</v>
      </c>
      <c r="G3362" s="17" t="s">
        <v>48</v>
      </c>
      <c r="H3362" s="32">
        <v>45349</v>
      </c>
      <c r="I3362" s="32">
        <v>45714</v>
      </c>
      <c r="J3362" s="34">
        <v>1011900</v>
      </c>
      <c r="K3362" s="34">
        <f t="shared" si="877"/>
        <v>182142</v>
      </c>
      <c r="L3362" s="34">
        <f t="shared" si="878"/>
        <v>1194042</v>
      </c>
      <c r="M3362" s="17">
        <f t="shared" si="920"/>
        <v>238808.4</v>
      </c>
      <c r="N3362" s="17" t="s">
        <v>39</v>
      </c>
      <c r="O3362" s="35" t="s">
        <v>49</v>
      </c>
      <c r="P3362" s="36" t="str">
        <f t="shared" si="902"/>
        <v>Old Client</v>
      </c>
      <c r="Q3362" s="39" t="str">
        <f t="shared" si="4"/>
        <v>Yes</v>
      </c>
      <c r="R3362" s="40" t="str">
        <f t="shared" si="5"/>
        <v>Cross-Sold</v>
      </c>
    </row>
    <row r="3363" ht="14.25" customHeight="1" spans="1:18">
      <c r="A3363" s="30" t="s">
        <v>3263</v>
      </c>
      <c r="B3363" s="17">
        <v>1768</v>
      </c>
      <c r="C3363" s="17" t="s">
        <v>57</v>
      </c>
      <c r="D3363" s="17" t="s">
        <v>36</v>
      </c>
      <c r="E3363" s="17" t="s">
        <v>78</v>
      </c>
      <c r="F3363" s="31" t="str">
        <f>VLOOKUP(G3363,'Policy Type'!$A:$B,2,FALSE)</f>
        <v>Liability</v>
      </c>
      <c r="G3363" s="17" t="s">
        <v>38</v>
      </c>
      <c r="H3363" s="32">
        <v>45349</v>
      </c>
      <c r="I3363" s="32">
        <v>45438</v>
      </c>
      <c r="J3363" s="34">
        <v>619800</v>
      </c>
      <c r="K3363" s="34">
        <f t="shared" si="877"/>
        <v>111564</v>
      </c>
      <c r="L3363" s="34">
        <f t="shared" si="878"/>
        <v>731364</v>
      </c>
      <c r="M3363" s="17">
        <f t="shared" si="920"/>
        <v>146272.8</v>
      </c>
      <c r="N3363" s="17" t="s">
        <v>39</v>
      </c>
      <c r="O3363" s="35" t="s">
        <v>49</v>
      </c>
      <c r="P3363" s="36" t="str">
        <f t="shared" si="902"/>
        <v>Old Client</v>
      </c>
      <c r="Q3363" s="39" t="str">
        <f t="shared" si="4"/>
        <v>Yes</v>
      </c>
      <c r="R3363" s="40" t="str">
        <f t="shared" si="5"/>
        <v/>
      </c>
    </row>
    <row r="3364" ht="14.25" customHeight="1" spans="1:18">
      <c r="A3364" s="30" t="s">
        <v>3264</v>
      </c>
      <c r="B3364" s="17">
        <v>1763</v>
      </c>
      <c r="C3364" s="17" t="s">
        <v>46</v>
      </c>
      <c r="D3364" s="17" t="s">
        <v>47</v>
      </c>
      <c r="E3364" s="17" t="s">
        <v>78</v>
      </c>
      <c r="F3364" s="31" t="str">
        <f>VLOOKUP(G3364,'Policy Type'!$A:$B,2,FALSE)</f>
        <v>Liability</v>
      </c>
      <c r="G3364" s="17" t="s">
        <v>38</v>
      </c>
      <c r="H3364" s="32">
        <v>45329</v>
      </c>
      <c r="I3364" s="32">
        <v>45510</v>
      </c>
      <c r="J3364" s="34">
        <v>321500</v>
      </c>
      <c r="K3364" s="34">
        <f t="shared" si="877"/>
        <v>57870</v>
      </c>
      <c r="L3364" s="34">
        <f t="shared" si="878"/>
        <v>379370</v>
      </c>
      <c r="M3364" s="17">
        <f>L3364*0.05</f>
        <v>18968.5</v>
      </c>
      <c r="N3364" s="17" t="s">
        <v>39</v>
      </c>
      <c r="O3364" s="35" t="s">
        <v>49</v>
      </c>
      <c r="P3364" s="36" t="str">
        <f t="shared" si="902"/>
        <v>Old Client</v>
      </c>
      <c r="Q3364" s="39" t="str">
        <f t="shared" si="4"/>
        <v>Yes</v>
      </c>
      <c r="R3364" s="40" t="str">
        <f t="shared" si="5"/>
        <v/>
      </c>
    </row>
    <row r="3365" ht="14.25" customHeight="1" spans="1:18">
      <c r="A3365" s="30" t="s">
        <v>3265</v>
      </c>
      <c r="B3365" s="17">
        <v>2156</v>
      </c>
      <c r="C3365" s="17" t="s">
        <v>57</v>
      </c>
      <c r="D3365" s="17" t="s">
        <v>36</v>
      </c>
      <c r="E3365" s="17" t="s">
        <v>78</v>
      </c>
      <c r="F3365" s="31" t="str">
        <f>VLOOKUP(G3365,'Policy Type'!$A:$B,2,FALSE)</f>
        <v>Liability</v>
      </c>
      <c r="G3365" s="17" t="s">
        <v>38</v>
      </c>
      <c r="H3365" s="32">
        <v>45349</v>
      </c>
      <c r="I3365" s="32">
        <v>45714</v>
      </c>
      <c r="J3365" s="34">
        <v>648500</v>
      </c>
      <c r="K3365" s="34">
        <f t="shared" si="877"/>
        <v>116730</v>
      </c>
      <c r="L3365" s="34">
        <f t="shared" si="878"/>
        <v>765230</v>
      </c>
      <c r="M3365" s="17">
        <f t="shared" ref="M3365:M3366" si="921">L3365*0.2</f>
        <v>153046</v>
      </c>
      <c r="N3365" s="17" t="s">
        <v>39</v>
      </c>
      <c r="O3365" s="35" t="s">
        <v>40</v>
      </c>
      <c r="P3365" s="36" t="str">
        <f t="shared" si="902"/>
        <v>Old Client</v>
      </c>
      <c r="Q3365" s="39" t="str">
        <f t="shared" si="4"/>
        <v>Yes</v>
      </c>
      <c r="R3365" s="40" t="str">
        <f t="shared" si="5"/>
        <v/>
      </c>
    </row>
    <row r="3366" ht="14.25" customHeight="1" spans="1:18">
      <c r="A3366" s="30" t="s">
        <v>3266</v>
      </c>
      <c r="B3366" s="17">
        <v>1768</v>
      </c>
      <c r="C3366" s="17" t="s">
        <v>42</v>
      </c>
      <c r="D3366" s="17" t="s">
        <v>36</v>
      </c>
      <c r="E3366" s="17" t="s">
        <v>780</v>
      </c>
      <c r="F3366" s="31" t="str">
        <f>VLOOKUP(G3366,'Policy Type'!$A:$B,2,FALSE)</f>
        <v>Liability</v>
      </c>
      <c r="G3366" s="17" t="s">
        <v>38</v>
      </c>
      <c r="H3366" s="32">
        <v>45339</v>
      </c>
      <c r="I3366" s="32">
        <v>45367</v>
      </c>
      <c r="J3366" s="34">
        <v>302900</v>
      </c>
      <c r="K3366" s="34">
        <f t="shared" si="877"/>
        <v>54522</v>
      </c>
      <c r="L3366" s="34">
        <f t="shared" si="878"/>
        <v>357422</v>
      </c>
      <c r="M3366" s="17">
        <f t="shared" si="921"/>
        <v>71484.4</v>
      </c>
      <c r="N3366" s="17" t="s">
        <v>39</v>
      </c>
      <c r="O3366" s="35" t="s">
        <v>49</v>
      </c>
      <c r="P3366" s="36" t="str">
        <f t="shared" si="902"/>
        <v>Old Client</v>
      </c>
      <c r="Q3366" s="39" t="str">
        <f t="shared" si="4"/>
        <v>Yes</v>
      </c>
      <c r="R3366" s="40" t="str">
        <f t="shared" si="5"/>
        <v/>
      </c>
    </row>
    <row r="3367" ht="14.25" customHeight="1" spans="1:18">
      <c r="A3367" s="30"/>
      <c r="B3367" s="17"/>
      <c r="C3367" s="17"/>
      <c r="D3367" s="17"/>
      <c r="E3367" s="17"/>
      <c r="F3367" s="31"/>
      <c r="G3367" s="17"/>
      <c r="H3367" s="32"/>
      <c r="I3367" s="32"/>
      <c r="J3367" s="34"/>
      <c r="K3367" s="34"/>
      <c r="L3367" s="17"/>
      <c r="M3367" s="17"/>
      <c r="N3367" s="17" t="s">
        <v>39</v>
      </c>
      <c r="O3367" s="35" t="s">
        <v>277</v>
      </c>
      <c r="P3367" s="36"/>
      <c r="Q3367" s="39" t="str">
        <f t="shared" si="4"/>
        <v>No</v>
      </c>
      <c r="R3367" s="40" t="str">
        <f t="shared" si="5"/>
        <v/>
      </c>
    </row>
    <row r="3368" ht="14.25" customHeight="1" spans="1:18">
      <c r="A3368" s="30"/>
      <c r="B3368" s="17"/>
      <c r="C3368" s="17"/>
      <c r="D3368" s="17"/>
      <c r="E3368" s="17"/>
      <c r="F3368" s="31"/>
      <c r="G3368" s="17"/>
      <c r="H3368" s="32"/>
      <c r="I3368" s="32"/>
      <c r="J3368" s="34"/>
      <c r="K3368" s="34"/>
      <c r="L3368" s="17"/>
      <c r="M3368" s="17"/>
      <c r="N3368" s="17" t="s">
        <v>52</v>
      </c>
      <c r="O3368" s="35" t="s">
        <v>277</v>
      </c>
      <c r="P3368" s="36"/>
      <c r="Q3368" s="39" t="str">
        <f t="shared" si="4"/>
        <v>No</v>
      </c>
      <c r="R3368" s="40" t="str">
        <f t="shared" si="5"/>
        <v/>
      </c>
    </row>
    <row r="3369" ht="14.25" customHeight="1" spans="1:18">
      <c r="A3369" s="30"/>
      <c r="B3369" s="17"/>
      <c r="C3369" s="17"/>
      <c r="D3369" s="17"/>
      <c r="E3369" s="17"/>
      <c r="F3369" s="31"/>
      <c r="G3369" s="17"/>
      <c r="H3369" s="32"/>
      <c r="I3369" s="32"/>
      <c r="J3369" s="34"/>
      <c r="K3369" s="34"/>
      <c r="L3369" s="17"/>
      <c r="M3369" s="17"/>
      <c r="N3369" s="17" t="s">
        <v>52</v>
      </c>
      <c r="O3369" s="35" t="s">
        <v>277</v>
      </c>
      <c r="P3369" s="36"/>
      <c r="Q3369" s="39" t="str">
        <f t="shared" si="4"/>
        <v>No</v>
      </c>
      <c r="R3369" s="40" t="str">
        <f t="shared" si="5"/>
        <v/>
      </c>
    </row>
    <row r="3370" ht="14.25" customHeight="1" spans="1:18">
      <c r="A3370" s="30"/>
      <c r="B3370" s="17"/>
      <c r="C3370" s="17"/>
      <c r="D3370" s="17"/>
      <c r="E3370" s="17"/>
      <c r="F3370" s="31"/>
      <c r="G3370" s="17"/>
      <c r="H3370" s="32"/>
      <c r="I3370" s="32"/>
      <c r="J3370" s="34"/>
      <c r="K3370" s="34"/>
      <c r="L3370" s="17"/>
      <c r="M3370" s="17"/>
      <c r="N3370" s="17" t="s">
        <v>39</v>
      </c>
      <c r="O3370" s="35" t="s">
        <v>277</v>
      </c>
      <c r="P3370" s="36"/>
      <c r="Q3370" s="39" t="str">
        <f t="shared" si="4"/>
        <v>No</v>
      </c>
      <c r="R3370" s="40" t="str">
        <f t="shared" si="5"/>
        <v/>
      </c>
    </row>
    <row r="3371" ht="14.25" customHeight="1" spans="1:18">
      <c r="A3371" s="30"/>
      <c r="B3371" s="17"/>
      <c r="C3371" s="17"/>
      <c r="D3371" s="17"/>
      <c r="E3371" s="17"/>
      <c r="F3371" s="31"/>
      <c r="G3371" s="17"/>
      <c r="H3371" s="32"/>
      <c r="I3371" s="32"/>
      <c r="J3371" s="34"/>
      <c r="K3371" s="34"/>
      <c r="L3371" s="17"/>
      <c r="M3371" s="17"/>
      <c r="N3371" s="17" t="s">
        <v>39</v>
      </c>
      <c r="O3371" s="35" t="s">
        <v>277</v>
      </c>
      <c r="P3371" s="36"/>
      <c r="Q3371" s="39" t="str">
        <f t="shared" si="4"/>
        <v>No</v>
      </c>
      <c r="R3371" s="40" t="str">
        <f t="shared" si="5"/>
        <v/>
      </c>
    </row>
    <row r="3372" ht="14.25" customHeight="1" spans="1:18">
      <c r="A3372" s="30"/>
      <c r="B3372" s="17"/>
      <c r="C3372" s="17"/>
      <c r="D3372" s="17"/>
      <c r="E3372" s="17"/>
      <c r="F3372" s="31"/>
      <c r="G3372" s="17"/>
      <c r="H3372" s="32"/>
      <c r="I3372" s="32"/>
      <c r="J3372" s="34"/>
      <c r="K3372" s="34"/>
      <c r="L3372" s="17"/>
      <c r="M3372" s="17"/>
      <c r="N3372" s="17" t="s">
        <v>39</v>
      </c>
      <c r="O3372" s="35" t="s">
        <v>277</v>
      </c>
      <c r="P3372" s="36"/>
      <c r="Q3372" s="39" t="str">
        <f t="shared" si="4"/>
        <v>No</v>
      </c>
      <c r="R3372" s="40" t="str">
        <f t="shared" si="5"/>
        <v/>
      </c>
    </row>
    <row r="3373" ht="14.25" customHeight="1" spans="1:18">
      <c r="A3373" s="30"/>
      <c r="B3373" s="17"/>
      <c r="C3373" s="17"/>
      <c r="D3373" s="17"/>
      <c r="E3373" s="17"/>
      <c r="F3373" s="31"/>
      <c r="G3373" s="17"/>
      <c r="H3373" s="32"/>
      <c r="I3373" s="32"/>
      <c r="J3373" s="34"/>
      <c r="K3373" s="34"/>
      <c r="L3373" s="17"/>
      <c r="M3373" s="17"/>
      <c r="N3373" s="17" t="s">
        <v>39</v>
      </c>
      <c r="O3373" s="35" t="s">
        <v>277</v>
      </c>
      <c r="P3373" s="36"/>
      <c r="Q3373" s="39" t="str">
        <f t="shared" si="4"/>
        <v>No</v>
      </c>
      <c r="R3373" s="40" t="str">
        <f t="shared" si="5"/>
        <v/>
      </c>
    </row>
    <row r="3374" ht="14.25" customHeight="1" spans="1:18">
      <c r="A3374" s="30"/>
      <c r="B3374" s="17"/>
      <c r="C3374" s="17"/>
      <c r="D3374" s="17"/>
      <c r="E3374" s="17"/>
      <c r="F3374" s="31"/>
      <c r="G3374" s="17"/>
      <c r="H3374" s="32"/>
      <c r="I3374" s="32"/>
      <c r="J3374" s="34"/>
      <c r="K3374" s="34"/>
      <c r="L3374" s="17"/>
      <c r="M3374" s="17"/>
      <c r="N3374" s="17" t="s">
        <v>39</v>
      </c>
      <c r="O3374" s="35" t="s">
        <v>277</v>
      </c>
      <c r="P3374" s="36"/>
      <c r="Q3374" s="39" t="str">
        <f t="shared" si="4"/>
        <v>No</v>
      </c>
      <c r="R3374" s="40" t="str">
        <f t="shared" si="5"/>
        <v/>
      </c>
    </row>
    <row r="3375" ht="14.25" customHeight="1" spans="1:18">
      <c r="A3375" s="30"/>
      <c r="B3375" s="17"/>
      <c r="C3375" s="17"/>
      <c r="D3375" s="17"/>
      <c r="E3375" s="17"/>
      <c r="F3375" s="31"/>
      <c r="G3375" s="17"/>
      <c r="H3375" s="32"/>
      <c r="I3375" s="32"/>
      <c r="J3375" s="34"/>
      <c r="K3375" s="34"/>
      <c r="L3375" s="17"/>
      <c r="M3375" s="17"/>
      <c r="N3375" s="17" t="s">
        <v>52</v>
      </c>
      <c r="O3375" s="35" t="s">
        <v>277</v>
      </c>
      <c r="P3375" s="36"/>
      <c r="Q3375" s="39" t="str">
        <f t="shared" si="4"/>
        <v>No</v>
      </c>
      <c r="R3375" s="40" t="str">
        <f t="shared" si="5"/>
        <v/>
      </c>
    </row>
    <row r="3376" ht="14.25" customHeight="1" spans="1:18">
      <c r="A3376" s="30"/>
      <c r="B3376" s="17"/>
      <c r="C3376" s="17"/>
      <c r="D3376" s="17"/>
      <c r="E3376" s="17"/>
      <c r="F3376" s="31"/>
      <c r="G3376" s="17"/>
      <c r="H3376" s="32"/>
      <c r="I3376" s="32"/>
      <c r="J3376" s="34"/>
      <c r="K3376" s="34"/>
      <c r="L3376" s="17"/>
      <c r="M3376" s="17"/>
      <c r="N3376" s="17" t="s">
        <v>39</v>
      </c>
      <c r="O3376" s="35" t="s">
        <v>277</v>
      </c>
      <c r="P3376" s="36"/>
      <c r="Q3376" s="39" t="str">
        <f t="shared" si="4"/>
        <v>No</v>
      </c>
      <c r="R3376" s="40" t="str">
        <f t="shared" si="5"/>
        <v/>
      </c>
    </row>
    <row r="3377" ht="14.25" customHeight="1" spans="1:18">
      <c r="A3377" s="30"/>
      <c r="B3377" s="17"/>
      <c r="C3377" s="17"/>
      <c r="D3377" s="17"/>
      <c r="E3377" s="17"/>
      <c r="F3377" s="31"/>
      <c r="G3377" s="17"/>
      <c r="H3377" s="32"/>
      <c r="I3377" s="32"/>
      <c r="J3377" s="34"/>
      <c r="K3377" s="34"/>
      <c r="L3377" s="17"/>
      <c r="M3377" s="17"/>
      <c r="N3377" s="17" t="s">
        <v>39</v>
      </c>
      <c r="O3377" s="35" t="s">
        <v>277</v>
      </c>
      <c r="P3377" s="36"/>
      <c r="Q3377" s="39" t="str">
        <f t="shared" si="4"/>
        <v>No</v>
      </c>
      <c r="R3377" s="40" t="str">
        <f t="shared" si="5"/>
        <v/>
      </c>
    </row>
    <row r="3378" ht="14.25" customHeight="1" spans="1:18">
      <c r="A3378" s="30"/>
      <c r="B3378" s="17"/>
      <c r="C3378" s="17"/>
      <c r="D3378" s="17"/>
      <c r="E3378" s="17"/>
      <c r="F3378" s="31"/>
      <c r="G3378" s="17"/>
      <c r="H3378" s="32"/>
      <c r="I3378" s="32"/>
      <c r="J3378" s="34"/>
      <c r="K3378" s="34"/>
      <c r="L3378" s="17"/>
      <c r="M3378" s="17"/>
      <c r="N3378" s="17" t="s">
        <v>39</v>
      </c>
      <c r="O3378" s="35" t="s">
        <v>277</v>
      </c>
      <c r="P3378" s="36"/>
      <c r="Q3378" s="39" t="str">
        <f t="shared" si="4"/>
        <v>No</v>
      </c>
      <c r="R3378" s="40" t="str">
        <f t="shared" si="5"/>
        <v/>
      </c>
    </row>
    <row r="3379" ht="14.25" customHeight="1" spans="1:18">
      <c r="A3379" s="30"/>
      <c r="B3379" s="17"/>
      <c r="C3379" s="17"/>
      <c r="D3379" s="17"/>
      <c r="E3379" s="17"/>
      <c r="F3379" s="31"/>
      <c r="G3379" s="17"/>
      <c r="H3379" s="32"/>
      <c r="I3379" s="32"/>
      <c r="J3379" s="34"/>
      <c r="K3379" s="34"/>
      <c r="L3379" s="17"/>
      <c r="M3379" s="17"/>
      <c r="N3379" s="17" t="s">
        <v>39</v>
      </c>
      <c r="O3379" s="35" t="s">
        <v>277</v>
      </c>
      <c r="P3379" s="36"/>
      <c r="Q3379" s="39" t="str">
        <f t="shared" si="4"/>
        <v>No</v>
      </c>
      <c r="R3379" s="40" t="str">
        <f t="shared" si="5"/>
        <v/>
      </c>
    </row>
    <row r="3380" ht="14.25" customHeight="1" spans="1:18">
      <c r="A3380" s="30" t="s">
        <v>3267</v>
      </c>
      <c r="B3380" s="17">
        <v>134</v>
      </c>
      <c r="C3380" s="17" t="s">
        <v>42</v>
      </c>
      <c r="D3380" s="17" t="s">
        <v>36</v>
      </c>
      <c r="E3380" s="17" t="s">
        <v>37</v>
      </c>
      <c r="F3380" s="31" t="str">
        <f>VLOOKUP(G3380,'Policy Type'!$A:$B,2,FALSE)</f>
        <v>Others</v>
      </c>
      <c r="G3380" s="17" t="s">
        <v>116</v>
      </c>
      <c r="H3380" s="32">
        <v>45344</v>
      </c>
      <c r="I3380" s="32">
        <v>45556</v>
      </c>
      <c r="J3380" s="34">
        <v>2562600</v>
      </c>
      <c r="K3380" s="34">
        <f t="shared" ref="K3380:K3454" si="922">J3380*0.18</f>
        <v>461268</v>
      </c>
      <c r="L3380" s="34">
        <f t="shared" ref="L3380:L3454" si="923">J3380+K3380</f>
        <v>3023868</v>
      </c>
      <c r="M3380" s="17">
        <f>L3380*0.15</f>
        <v>453580.2</v>
      </c>
      <c r="N3380" s="17" t="s">
        <v>39</v>
      </c>
      <c r="O3380" s="35" t="s">
        <v>49</v>
      </c>
      <c r="P3380" s="36" t="str">
        <f t="shared" ref="P3380:P3414" si="924">IF(COUNTIF(B:B,B3380)=1,"New Client","Old Client")</f>
        <v>Old Client</v>
      </c>
      <c r="Q3380" s="39" t="str">
        <f t="shared" si="4"/>
        <v>Yes</v>
      </c>
      <c r="R3380" s="40" t="str">
        <f t="shared" si="5"/>
        <v>Cross-Sold</v>
      </c>
    </row>
    <row r="3381" ht="14.25" customHeight="1" spans="1:18">
      <c r="A3381" s="30" t="s">
        <v>3268</v>
      </c>
      <c r="B3381" s="17">
        <v>402</v>
      </c>
      <c r="C3381" s="17" t="s">
        <v>57</v>
      </c>
      <c r="D3381" s="17" t="s">
        <v>36</v>
      </c>
      <c r="E3381" s="17" t="s">
        <v>37</v>
      </c>
      <c r="F3381" s="31" t="str">
        <f>VLOOKUP(G3381,'Policy Type'!$A:$B,2,FALSE)</f>
        <v>P&amp;C</v>
      </c>
      <c r="G3381" s="17" t="s">
        <v>48</v>
      </c>
      <c r="H3381" s="32">
        <v>45343</v>
      </c>
      <c r="I3381" s="32">
        <v>45708</v>
      </c>
      <c r="J3381" s="34">
        <v>1652100</v>
      </c>
      <c r="K3381" s="34">
        <f t="shared" si="922"/>
        <v>297378</v>
      </c>
      <c r="L3381" s="34">
        <f t="shared" si="923"/>
        <v>1949478</v>
      </c>
      <c r="M3381" s="17">
        <f t="shared" ref="M3381:M3382" si="925">L3381*0.2</f>
        <v>389895.6</v>
      </c>
      <c r="N3381" s="17" t="s">
        <v>39</v>
      </c>
      <c r="O3381" s="35" t="s">
        <v>49</v>
      </c>
      <c r="P3381" s="36" t="str">
        <f t="shared" si="924"/>
        <v>Old Client</v>
      </c>
      <c r="Q3381" s="39" t="str">
        <f t="shared" si="4"/>
        <v>Yes</v>
      </c>
      <c r="R3381" s="40" t="str">
        <f t="shared" si="5"/>
        <v>Cross-Sold</v>
      </c>
    </row>
    <row r="3382" ht="14.25" customHeight="1" spans="1:18">
      <c r="A3382" s="30" t="s">
        <v>3269</v>
      </c>
      <c r="B3382" s="17">
        <v>1414</v>
      </c>
      <c r="C3382" s="17" t="s">
        <v>42</v>
      </c>
      <c r="D3382" s="17" t="s">
        <v>36</v>
      </c>
      <c r="E3382" s="17" t="s">
        <v>43</v>
      </c>
      <c r="F3382" s="31" t="str">
        <f>VLOOKUP(G3382,'Policy Type'!$A:$B,2,FALSE)</f>
        <v>P&amp;C</v>
      </c>
      <c r="G3382" s="17" t="s">
        <v>55</v>
      </c>
      <c r="H3382" s="32">
        <v>45369</v>
      </c>
      <c r="I3382" s="32">
        <v>45733</v>
      </c>
      <c r="J3382" s="34">
        <v>108700</v>
      </c>
      <c r="K3382" s="34">
        <f t="shared" si="922"/>
        <v>19566</v>
      </c>
      <c r="L3382" s="34">
        <f t="shared" si="923"/>
        <v>128266</v>
      </c>
      <c r="M3382" s="17">
        <f t="shared" si="925"/>
        <v>25653.2</v>
      </c>
      <c r="N3382" s="17" t="s">
        <v>39</v>
      </c>
      <c r="O3382" s="35" t="s">
        <v>53</v>
      </c>
      <c r="P3382" s="36" t="str">
        <f t="shared" si="924"/>
        <v>Old Client</v>
      </c>
      <c r="Q3382" s="39" t="str">
        <f t="shared" si="4"/>
        <v>Yes</v>
      </c>
      <c r="R3382" s="40" t="str">
        <f t="shared" si="5"/>
        <v>Cross-Sold</v>
      </c>
    </row>
    <row r="3383" ht="14.25" customHeight="1" spans="1:18">
      <c r="A3383" s="30" t="s">
        <v>3270</v>
      </c>
      <c r="B3383" s="17">
        <v>1414</v>
      </c>
      <c r="C3383" s="17" t="s">
        <v>57</v>
      </c>
      <c r="D3383" s="17" t="s">
        <v>36</v>
      </c>
      <c r="E3383" s="17" t="s">
        <v>37</v>
      </c>
      <c r="F3383" s="31" t="str">
        <f>VLOOKUP(G3383,'Policy Type'!$A:$B,2,FALSE)</f>
        <v>Others</v>
      </c>
      <c r="G3383" s="17" t="s">
        <v>154</v>
      </c>
      <c r="H3383" s="32">
        <v>45353</v>
      </c>
      <c r="I3383" s="32">
        <v>45717</v>
      </c>
      <c r="J3383" s="34">
        <v>3734600</v>
      </c>
      <c r="K3383" s="34">
        <f t="shared" si="922"/>
        <v>672228</v>
      </c>
      <c r="L3383" s="34">
        <f t="shared" si="923"/>
        <v>4406828</v>
      </c>
      <c r="M3383" s="17">
        <f>L3383*0.15</f>
        <v>661024.2</v>
      </c>
      <c r="N3383" s="17" t="s">
        <v>39</v>
      </c>
      <c r="O3383" s="35" t="s">
        <v>40</v>
      </c>
      <c r="P3383" s="36" t="str">
        <f t="shared" si="924"/>
        <v>Old Client</v>
      </c>
      <c r="Q3383" s="39" t="str">
        <f t="shared" si="4"/>
        <v>Yes</v>
      </c>
      <c r="R3383" s="40" t="str">
        <f t="shared" si="5"/>
        <v>Cross-Sold</v>
      </c>
    </row>
    <row r="3384" ht="14.25" customHeight="1" spans="1:18">
      <c r="A3384" s="30" t="s">
        <v>3271</v>
      </c>
      <c r="B3384" s="17">
        <v>6</v>
      </c>
      <c r="C3384" s="17" t="s">
        <v>46</v>
      </c>
      <c r="D3384" s="17" t="s">
        <v>66</v>
      </c>
      <c r="E3384" s="17" t="s">
        <v>43</v>
      </c>
      <c r="F3384" s="31" t="str">
        <f>VLOOKUP(G3384,'Policy Type'!$A:$B,2,FALSE)</f>
        <v>P&amp;C</v>
      </c>
      <c r="G3384" s="17" t="s">
        <v>55</v>
      </c>
      <c r="H3384" s="32">
        <v>45356</v>
      </c>
      <c r="I3384" s="32">
        <v>45720</v>
      </c>
      <c r="J3384" s="34">
        <v>152600</v>
      </c>
      <c r="K3384" s="34">
        <f t="shared" si="922"/>
        <v>27468</v>
      </c>
      <c r="L3384" s="34">
        <f t="shared" si="923"/>
        <v>180068</v>
      </c>
      <c r="M3384" s="17">
        <f>L3384*0.05</f>
        <v>9003.4</v>
      </c>
      <c r="N3384" s="17" t="s">
        <v>39</v>
      </c>
      <c r="O3384" s="35" t="s">
        <v>53</v>
      </c>
      <c r="P3384" s="36" t="str">
        <f t="shared" si="924"/>
        <v>Old Client</v>
      </c>
      <c r="Q3384" s="39" t="str">
        <f t="shared" si="4"/>
        <v>Yes</v>
      </c>
      <c r="R3384" s="40" t="str">
        <f t="shared" si="5"/>
        <v>Cross-Sold</v>
      </c>
    </row>
    <row r="3385" ht="14.25" customHeight="1" spans="1:18">
      <c r="A3385" s="30" t="s">
        <v>3272</v>
      </c>
      <c r="B3385" s="17">
        <v>6</v>
      </c>
      <c r="C3385" s="17" t="s">
        <v>57</v>
      </c>
      <c r="D3385" s="17" t="s">
        <v>36</v>
      </c>
      <c r="E3385" s="17" t="s">
        <v>37</v>
      </c>
      <c r="F3385" s="31" t="str">
        <f>VLOOKUP(G3385,'Policy Type'!$A:$B,2,FALSE)</f>
        <v>P&amp;C</v>
      </c>
      <c r="G3385" s="17" t="s">
        <v>68</v>
      </c>
      <c r="H3385" s="32">
        <v>45353</v>
      </c>
      <c r="I3385" s="32">
        <v>45717</v>
      </c>
      <c r="J3385" s="34">
        <v>1079500</v>
      </c>
      <c r="K3385" s="34">
        <f t="shared" si="922"/>
        <v>194310</v>
      </c>
      <c r="L3385" s="34">
        <f t="shared" si="923"/>
        <v>1273810</v>
      </c>
      <c r="M3385" s="17">
        <f>L3385*0.2</f>
        <v>254762</v>
      </c>
      <c r="N3385" s="17" t="s">
        <v>39</v>
      </c>
      <c r="O3385" s="35" t="s">
        <v>53</v>
      </c>
      <c r="P3385" s="36" t="str">
        <f t="shared" si="924"/>
        <v>Old Client</v>
      </c>
      <c r="Q3385" s="39" t="str">
        <f t="shared" si="4"/>
        <v>Yes</v>
      </c>
      <c r="R3385" s="40" t="str">
        <f t="shared" si="5"/>
        <v>Cross-Sold</v>
      </c>
    </row>
    <row r="3386" ht="14.25" customHeight="1" spans="1:18">
      <c r="A3386" s="30" t="s">
        <v>3273</v>
      </c>
      <c r="B3386" s="17">
        <v>581</v>
      </c>
      <c r="C3386" s="17" t="s">
        <v>57</v>
      </c>
      <c r="D3386" s="17" t="s">
        <v>36</v>
      </c>
      <c r="E3386" s="17" t="s">
        <v>60</v>
      </c>
      <c r="F3386" s="31" t="str">
        <f>VLOOKUP(G3386,'Policy Type'!$A:$B,2,FALSE)</f>
        <v>Others</v>
      </c>
      <c r="G3386" s="17" t="s">
        <v>270</v>
      </c>
      <c r="H3386" s="32">
        <v>45361</v>
      </c>
      <c r="I3386" s="32">
        <v>45725</v>
      </c>
      <c r="J3386" s="34">
        <v>2419900</v>
      </c>
      <c r="K3386" s="34">
        <f t="shared" si="922"/>
        <v>435582</v>
      </c>
      <c r="L3386" s="34">
        <f t="shared" si="923"/>
        <v>2855482</v>
      </c>
      <c r="M3386" s="17">
        <f t="shared" ref="M3386:M3387" si="926">L3386*0.15</f>
        <v>428322.3</v>
      </c>
      <c r="N3386" s="17" t="s">
        <v>52</v>
      </c>
      <c r="O3386" s="35" t="s">
        <v>53</v>
      </c>
      <c r="P3386" s="36" t="str">
        <f t="shared" si="924"/>
        <v>Old Client</v>
      </c>
      <c r="Q3386" s="39" t="str">
        <f t="shared" si="4"/>
        <v>Yes</v>
      </c>
      <c r="R3386" s="40" t="str">
        <f t="shared" si="5"/>
        <v>Cross-Sold</v>
      </c>
    </row>
    <row r="3387" ht="14.25" customHeight="1" spans="1:18">
      <c r="A3387" s="30" t="s">
        <v>3274</v>
      </c>
      <c r="B3387" s="17">
        <v>262</v>
      </c>
      <c r="C3387" s="17" t="s">
        <v>42</v>
      </c>
      <c r="D3387" s="17" t="s">
        <v>36</v>
      </c>
      <c r="E3387" s="17" t="s">
        <v>60</v>
      </c>
      <c r="F3387" s="31" t="str">
        <f>VLOOKUP(G3387,'Policy Type'!$A:$B,2,FALSE)</f>
        <v>Others</v>
      </c>
      <c r="G3387" s="17" t="s">
        <v>193</v>
      </c>
      <c r="H3387" s="32">
        <v>45353</v>
      </c>
      <c r="I3387" s="32">
        <v>45717</v>
      </c>
      <c r="J3387" s="34">
        <v>2884000</v>
      </c>
      <c r="K3387" s="34">
        <f t="shared" si="922"/>
        <v>519120</v>
      </c>
      <c r="L3387" s="34">
        <f t="shared" si="923"/>
        <v>3403120</v>
      </c>
      <c r="M3387" s="17">
        <f t="shared" si="926"/>
        <v>510468</v>
      </c>
      <c r="N3387" s="17" t="s">
        <v>39</v>
      </c>
      <c r="O3387" s="35" t="s">
        <v>40</v>
      </c>
      <c r="P3387" s="36" t="str">
        <f t="shared" si="924"/>
        <v>Old Client</v>
      </c>
      <c r="Q3387" s="39" t="str">
        <f t="shared" si="4"/>
        <v>Yes</v>
      </c>
      <c r="R3387" s="40" t="str">
        <f t="shared" si="5"/>
        <v>Cross-Sold</v>
      </c>
    </row>
    <row r="3388" ht="14.25" customHeight="1" spans="1:18">
      <c r="A3388" s="30" t="s">
        <v>3275</v>
      </c>
      <c r="B3388" s="17">
        <v>2178</v>
      </c>
      <c r="C3388" s="17" t="s">
        <v>42</v>
      </c>
      <c r="D3388" s="17" t="s">
        <v>36</v>
      </c>
      <c r="E3388" s="17" t="s">
        <v>84</v>
      </c>
      <c r="F3388" s="31" t="str">
        <f>VLOOKUP(G3388,'Policy Type'!$A:$B,2,FALSE)</f>
        <v>Liability</v>
      </c>
      <c r="G3388" s="17" t="s">
        <v>58</v>
      </c>
      <c r="H3388" s="32">
        <v>45352</v>
      </c>
      <c r="I3388" s="32">
        <v>45716</v>
      </c>
      <c r="J3388" s="34">
        <v>1416000</v>
      </c>
      <c r="K3388" s="34">
        <f t="shared" si="922"/>
        <v>254880</v>
      </c>
      <c r="L3388" s="34">
        <f t="shared" si="923"/>
        <v>1670880</v>
      </c>
      <c r="M3388" s="17">
        <f t="shared" ref="M3388:M3390" si="927">L3388*0.2</f>
        <v>334176</v>
      </c>
      <c r="N3388" s="17" t="s">
        <v>39</v>
      </c>
      <c r="O3388" s="35" t="s">
        <v>49</v>
      </c>
      <c r="P3388" s="36" t="str">
        <f t="shared" si="924"/>
        <v>New Client</v>
      </c>
      <c r="Q3388" s="39" t="str">
        <f t="shared" si="4"/>
        <v>Yes</v>
      </c>
      <c r="R3388" s="40" t="str">
        <f t="shared" si="5"/>
        <v/>
      </c>
    </row>
    <row r="3389" ht="14.25" customHeight="1" spans="1:18">
      <c r="A3389" s="30" t="s">
        <v>3276</v>
      </c>
      <c r="B3389" s="17">
        <v>1170</v>
      </c>
      <c r="C3389" s="17" t="s">
        <v>42</v>
      </c>
      <c r="D3389" s="17" t="s">
        <v>36</v>
      </c>
      <c r="E3389" s="17" t="s">
        <v>84</v>
      </c>
      <c r="F3389" s="31" t="str">
        <f>VLOOKUP(G3389,'Policy Type'!$A:$B,2,FALSE)</f>
        <v>Liability</v>
      </c>
      <c r="G3389" s="17" t="s">
        <v>58</v>
      </c>
      <c r="H3389" s="32">
        <v>45354</v>
      </c>
      <c r="I3389" s="32">
        <v>45718</v>
      </c>
      <c r="J3389" s="34">
        <v>4130000</v>
      </c>
      <c r="K3389" s="34">
        <f t="shared" si="922"/>
        <v>743400</v>
      </c>
      <c r="L3389" s="34">
        <f t="shared" si="923"/>
        <v>4873400</v>
      </c>
      <c r="M3389" s="17">
        <f t="shared" si="927"/>
        <v>974680</v>
      </c>
      <c r="N3389" s="17" t="s">
        <v>39</v>
      </c>
      <c r="O3389" s="35" t="s">
        <v>53</v>
      </c>
      <c r="P3389" s="36" t="str">
        <f t="shared" si="924"/>
        <v>Old Client</v>
      </c>
      <c r="Q3389" s="39" t="str">
        <f t="shared" si="4"/>
        <v>Yes</v>
      </c>
      <c r="R3389" s="40" t="str">
        <f t="shared" si="5"/>
        <v/>
      </c>
    </row>
    <row r="3390" ht="14.25" customHeight="1" spans="1:18">
      <c r="A3390" s="30" t="s">
        <v>3277</v>
      </c>
      <c r="B3390" s="17">
        <v>2179</v>
      </c>
      <c r="C3390" s="17" t="s">
        <v>35</v>
      </c>
      <c r="D3390" s="17" t="s">
        <v>36</v>
      </c>
      <c r="E3390" s="17" t="s">
        <v>78</v>
      </c>
      <c r="F3390" s="31" t="str">
        <f>VLOOKUP(G3390,'Policy Type'!$A:$B,2,FALSE)</f>
        <v>Liability</v>
      </c>
      <c r="G3390" s="17" t="s">
        <v>94</v>
      </c>
      <c r="H3390" s="32">
        <v>45352</v>
      </c>
      <c r="I3390" s="32">
        <v>45716</v>
      </c>
      <c r="J3390" s="34">
        <v>119200</v>
      </c>
      <c r="K3390" s="34">
        <f t="shared" si="922"/>
        <v>21456</v>
      </c>
      <c r="L3390" s="34">
        <f t="shared" si="923"/>
        <v>140656</v>
      </c>
      <c r="M3390" s="17">
        <f t="shared" si="927"/>
        <v>28131.2</v>
      </c>
      <c r="N3390" s="17" t="s">
        <v>39</v>
      </c>
      <c r="O3390" s="35" t="s">
        <v>49</v>
      </c>
      <c r="P3390" s="36" t="str">
        <f t="shared" si="924"/>
        <v>Old Client</v>
      </c>
      <c r="Q3390" s="39" t="str">
        <f t="shared" si="4"/>
        <v>Yes</v>
      </c>
      <c r="R3390" s="40" t="str">
        <f t="shared" si="5"/>
        <v/>
      </c>
    </row>
    <row r="3391" ht="14.25" customHeight="1" spans="1:18">
      <c r="A3391" s="30" t="s">
        <v>3278</v>
      </c>
      <c r="B3391" s="17">
        <v>2180</v>
      </c>
      <c r="C3391" s="17" t="s">
        <v>46</v>
      </c>
      <c r="D3391" s="17" t="s">
        <v>66</v>
      </c>
      <c r="E3391" s="17" t="s">
        <v>78</v>
      </c>
      <c r="F3391" s="31" t="str">
        <f>VLOOKUP(G3391,'Policy Type'!$A:$B,2,FALSE)</f>
        <v>Liability</v>
      </c>
      <c r="G3391" s="17" t="s">
        <v>94</v>
      </c>
      <c r="H3391" s="32">
        <v>45352</v>
      </c>
      <c r="I3391" s="32">
        <v>45716</v>
      </c>
      <c r="J3391" s="34">
        <v>119200</v>
      </c>
      <c r="K3391" s="34">
        <f t="shared" si="922"/>
        <v>21456</v>
      </c>
      <c r="L3391" s="34">
        <f t="shared" si="923"/>
        <v>140656</v>
      </c>
      <c r="M3391" s="17">
        <f t="shared" ref="M3391:M3392" si="928">L3391*0.05</f>
        <v>7032.8</v>
      </c>
      <c r="N3391" s="17" t="s">
        <v>39</v>
      </c>
      <c r="O3391" s="35" t="s">
        <v>49</v>
      </c>
      <c r="P3391" s="36" t="str">
        <f t="shared" si="924"/>
        <v>New Client</v>
      </c>
      <c r="Q3391" s="39" t="str">
        <f t="shared" si="4"/>
        <v>Yes</v>
      </c>
      <c r="R3391" s="40" t="str">
        <f t="shared" si="5"/>
        <v/>
      </c>
    </row>
    <row r="3392" ht="14.25" customHeight="1" spans="1:18">
      <c r="A3392" s="30" t="s">
        <v>3279</v>
      </c>
      <c r="B3392" s="17">
        <v>2181</v>
      </c>
      <c r="C3392" s="17" t="s">
        <v>46</v>
      </c>
      <c r="D3392" s="17" t="s">
        <v>47</v>
      </c>
      <c r="E3392" s="17" t="s">
        <v>60</v>
      </c>
      <c r="F3392" s="31" t="str">
        <f>VLOOKUP(G3392,'Policy Type'!$A:$B,2,FALSE)</f>
        <v>Others</v>
      </c>
      <c r="G3392" s="17" t="s">
        <v>212</v>
      </c>
      <c r="H3392" s="32">
        <v>45350</v>
      </c>
      <c r="I3392" s="32">
        <v>45715</v>
      </c>
      <c r="J3392" s="34">
        <v>1799400</v>
      </c>
      <c r="K3392" s="34">
        <f t="shared" si="922"/>
        <v>323892</v>
      </c>
      <c r="L3392" s="34">
        <f t="shared" si="923"/>
        <v>2123292</v>
      </c>
      <c r="M3392" s="17">
        <f t="shared" si="928"/>
        <v>106164.6</v>
      </c>
      <c r="N3392" s="17" t="s">
        <v>39</v>
      </c>
      <c r="O3392" s="35" t="s">
        <v>49</v>
      </c>
      <c r="P3392" s="36" t="str">
        <f t="shared" si="924"/>
        <v>New Client</v>
      </c>
      <c r="Q3392" s="39" t="str">
        <f t="shared" si="4"/>
        <v>No</v>
      </c>
      <c r="R3392" s="40" t="str">
        <f t="shared" si="5"/>
        <v/>
      </c>
    </row>
    <row r="3393" ht="14.25" customHeight="1" spans="1:18">
      <c r="A3393" s="30" t="s">
        <v>3280</v>
      </c>
      <c r="B3393" s="17">
        <v>2182</v>
      </c>
      <c r="C3393" s="17" t="s">
        <v>57</v>
      </c>
      <c r="D3393" s="17" t="s">
        <v>36</v>
      </c>
      <c r="E3393" s="17" t="s">
        <v>37</v>
      </c>
      <c r="F3393" s="31" t="str">
        <f>VLOOKUP(G3393,'Policy Type'!$A:$B,2,FALSE)</f>
        <v>Others</v>
      </c>
      <c r="G3393" s="17" t="s">
        <v>111</v>
      </c>
      <c r="H3393" s="32">
        <v>45361</v>
      </c>
      <c r="I3393" s="32">
        <v>45392</v>
      </c>
      <c r="J3393" s="34">
        <v>130900</v>
      </c>
      <c r="K3393" s="34">
        <f t="shared" si="922"/>
        <v>23562</v>
      </c>
      <c r="L3393" s="34">
        <f t="shared" si="923"/>
        <v>154462</v>
      </c>
      <c r="M3393" s="17">
        <f t="shared" ref="M3393:M3397" si="929">L3393*0.15</f>
        <v>23169.3</v>
      </c>
      <c r="N3393" s="17" t="s">
        <v>52</v>
      </c>
      <c r="O3393" s="35" t="s">
        <v>49</v>
      </c>
      <c r="P3393" s="36" t="str">
        <f t="shared" si="924"/>
        <v>New Client</v>
      </c>
      <c r="Q3393" s="39" t="str">
        <f t="shared" si="4"/>
        <v>No</v>
      </c>
      <c r="R3393" s="40" t="str">
        <f t="shared" si="5"/>
        <v/>
      </c>
    </row>
    <row r="3394" ht="14.25" customHeight="1" spans="1:18">
      <c r="A3394" s="30" t="s">
        <v>3281</v>
      </c>
      <c r="B3394" s="17">
        <v>2183</v>
      </c>
      <c r="C3394" s="17" t="s">
        <v>35</v>
      </c>
      <c r="D3394" s="17" t="s">
        <v>36</v>
      </c>
      <c r="E3394" s="17" t="s">
        <v>37</v>
      </c>
      <c r="F3394" s="31" t="str">
        <f>VLOOKUP(G3394,'Policy Type'!$A:$B,2,FALSE)</f>
        <v>Others</v>
      </c>
      <c r="G3394" s="17" t="s">
        <v>111</v>
      </c>
      <c r="H3394" s="32">
        <v>45361</v>
      </c>
      <c r="I3394" s="32">
        <v>45392</v>
      </c>
      <c r="J3394" s="34">
        <v>130900</v>
      </c>
      <c r="K3394" s="34">
        <f t="shared" si="922"/>
        <v>23562</v>
      </c>
      <c r="L3394" s="34">
        <f t="shared" si="923"/>
        <v>154462</v>
      </c>
      <c r="M3394" s="17">
        <f t="shared" si="929"/>
        <v>23169.3</v>
      </c>
      <c r="N3394" s="17" t="s">
        <v>52</v>
      </c>
      <c r="O3394" s="35" t="s">
        <v>49</v>
      </c>
      <c r="P3394" s="36" t="str">
        <f t="shared" si="924"/>
        <v>New Client</v>
      </c>
      <c r="Q3394" s="39" t="str">
        <f t="shared" si="4"/>
        <v>No</v>
      </c>
      <c r="R3394" s="40" t="str">
        <f t="shared" si="5"/>
        <v/>
      </c>
    </row>
    <row r="3395" ht="14.25" customHeight="1" spans="1:18">
      <c r="A3395" s="30" t="s">
        <v>3282</v>
      </c>
      <c r="B3395" s="17">
        <v>2184</v>
      </c>
      <c r="C3395" s="17" t="s">
        <v>35</v>
      </c>
      <c r="D3395" s="17" t="s">
        <v>36</v>
      </c>
      <c r="E3395" s="17" t="s">
        <v>37</v>
      </c>
      <c r="F3395" s="31" t="str">
        <f>VLOOKUP(G3395,'Policy Type'!$A:$B,2,FALSE)</f>
        <v>Others</v>
      </c>
      <c r="G3395" s="17" t="s">
        <v>111</v>
      </c>
      <c r="H3395" s="32">
        <v>45367</v>
      </c>
      <c r="I3395" s="32">
        <v>45397</v>
      </c>
      <c r="J3395" s="34">
        <v>130900</v>
      </c>
      <c r="K3395" s="34">
        <f t="shared" si="922"/>
        <v>23562</v>
      </c>
      <c r="L3395" s="34">
        <f t="shared" si="923"/>
        <v>154462</v>
      </c>
      <c r="M3395" s="17">
        <f t="shared" si="929"/>
        <v>23169.3</v>
      </c>
      <c r="N3395" s="17" t="s">
        <v>52</v>
      </c>
      <c r="O3395" s="35" t="s">
        <v>49</v>
      </c>
      <c r="P3395" s="36" t="str">
        <f t="shared" si="924"/>
        <v>New Client</v>
      </c>
      <c r="Q3395" s="39" t="str">
        <f t="shared" si="4"/>
        <v>No</v>
      </c>
      <c r="R3395" s="40" t="str">
        <f t="shared" si="5"/>
        <v/>
      </c>
    </row>
    <row r="3396" ht="14.25" customHeight="1" spans="1:18">
      <c r="A3396" s="30" t="s">
        <v>3283</v>
      </c>
      <c r="B3396" s="17">
        <v>2185</v>
      </c>
      <c r="C3396" s="17" t="s">
        <v>42</v>
      </c>
      <c r="D3396" s="17" t="s">
        <v>36</v>
      </c>
      <c r="E3396" s="17" t="s">
        <v>37</v>
      </c>
      <c r="F3396" s="31" t="str">
        <f>VLOOKUP(G3396,'Policy Type'!$A:$B,2,FALSE)</f>
        <v>Others</v>
      </c>
      <c r="G3396" s="17" t="s">
        <v>111</v>
      </c>
      <c r="H3396" s="32">
        <v>45377</v>
      </c>
      <c r="I3396" s="32">
        <v>45384</v>
      </c>
      <c r="J3396" s="34">
        <v>84000</v>
      </c>
      <c r="K3396" s="34">
        <f t="shared" si="922"/>
        <v>15120</v>
      </c>
      <c r="L3396" s="34">
        <f t="shared" si="923"/>
        <v>99120</v>
      </c>
      <c r="M3396" s="17">
        <f t="shared" si="929"/>
        <v>14868</v>
      </c>
      <c r="N3396" s="17" t="s">
        <v>52</v>
      </c>
      <c r="O3396" s="35" t="s">
        <v>49</v>
      </c>
      <c r="P3396" s="36" t="str">
        <f t="shared" si="924"/>
        <v>Old Client</v>
      </c>
      <c r="Q3396" s="39" t="str">
        <f t="shared" si="4"/>
        <v>No</v>
      </c>
      <c r="R3396" s="40" t="str">
        <f t="shared" si="5"/>
        <v/>
      </c>
    </row>
    <row r="3397" ht="14.25" customHeight="1" spans="1:18">
      <c r="A3397" s="30" t="s">
        <v>3284</v>
      </c>
      <c r="B3397" s="17">
        <v>2186</v>
      </c>
      <c r="C3397" s="17" t="s">
        <v>35</v>
      </c>
      <c r="D3397" s="17" t="s">
        <v>36</v>
      </c>
      <c r="E3397" s="17" t="s">
        <v>37</v>
      </c>
      <c r="F3397" s="31" t="str">
        <f>VLOOKUP(G3397,'Policy Type'!$A:$B,2,FALSE)</f>
        <v>Others</v>
      </c>
      <c r="G3397" s="17" t="s">
        <v>111</v>
      </c>
      <c r="H3397" s="32">
        <v>45371</v>
      </c>
      <c r="I3397" s="32">
        <v>45392</v>
      </c>
      <c r="J3397" s="34">
        <v>109100</v>
      </c>
      <c r="K3397" s="34">
        <f t="shared" si="922"/>
        <v>19638</v>
      </c>
      <c r="L3397" s="34">
        <f t="shared" si="923"/>
        <v>128738</v>
      </c>
      <c r="M3397" s="17">
        <f t="shared" si="929"/>
        <v>19310.7</v>
      </c>
      <c r="N3397" s="17" t="s">
        <v>52</v>
      </c>
      <c r="O3397" s="35" t="s">
        <v>49</v>
      </c>
      <c r="P3397" s="36" t="str">
        <f t="shared" si="924"/>
        <v>Old Client</v>
      </c>
      <c r="Q3397" s="39" t="str">
        <f t="shared" si="4"/>
        <v>No</v>
      </c>
      <c r="R3397" s="40" t="str">
        <f t="shared" si="5"/>
        <v/>
      </c>
    </row>
    <row r="3398" ht="14.25" customHeight="1" spans="1:18">
      <c r="A3398" s="30" t="s">
        <v>3285</v>
      </c>
      <c r="B3398" s="17">
        <v>2187</v>
      </c>
      <c r="C3398" s="17" t="s">
        <v>46</v>
      </c>
      <c r="D3398" s="17" t="s">
        <v>47</v>
      </c>
      <c r="E3398" s="17" t="s">
        <v>78</v>
      </c>
      <c r="F3398" s="31" t="str">
        <f>VLOOKUP(G3398,'Policy Type'!$A:$B,2,FALSE)</f>
        <v>Liability</v>
      </c>
      <c r="G3398" s="17" t="s">
        <v>94</v>
      </c>
      <c r="H3398" s="32">
        <v>45355</v>
      </c>
      <c r="I3398" s="32">
        <v>45720</v>
      </c>
      <c r="J3398" s="34">
        <v>84800</v>
      </c>
      <c r="K3398" s="34">
        <f t="shared" si="922"/>
        <v>15264</v>
      </c>
      <c r="L3398" s="34">
        <f t="shared" si="923"/>
        <v>100064</v>
      </c>
      <c r="M3398" s="17">
        <f>L3398*0.05</f>
        <v>5003.2</v>
      </c>
      <c r="N3398" s="17" t="s">
        <v>39</v>
      </c>
      <c r="O3398" s="35" t="s">
        <v>49</v>
      </c>
      <c r="P3398" s="36" t="str">
        <f t="shared" si="924"/>
        <v>New Client</v>
      </c>
      <c r="Q3398" s="39" t="str">
        <f t="shared" si="4"/>
        <v>Yes</v>
      </c>
      <c r="R3398" s="40" t="str">
        <f t="shared" si="5"/>
        <v/>
      </c>
    </row>
    <row r="3399" ht="14.25" customHeight="1" spans="1:18">
      <c r="A3399" s="30" t="s">
        <v>3286</v>
      </c>
      <c r="B3399" s="17">
        <v>2188</v>
      </c>
      <c r="C3399" s="17" t="s">
        <v>57</v>
      </c>
      <c r="D3399" s="17" t="s">
        <v>36</v>
      </c>
      <c r="E3399" s="17" t="s">
        <v>37</v>
      </c>
      <c r="F3399" s="31" t="str">
        <f>VLOOKUP(G3399,'Policy Type'!$A:$B,2,FALSE)</f>
        <v>Others</v>
      </c>
      <c r="G3399" s="17" t="s">
        <v>111</v>
      </c>
      <c r="H3399" s="32">
        <v>45361</v>
      </c>
      <c r="I3399" s="32">
        <v>45392</v>
      </c>
      <c r="J3399" s="34">
        <v>130900</v>
      </c>
      <c r="K3399" s="34">
        <f t="shared" si="922"/>
        <v>23562</v>
      </c>
      <c r="L3399" s="34">
        <f t="shared" si="923"/>
        <v>154462</v>
      </c>
      <c r="M3399" s="17">
        <f t="shared" ref="M3399:M3401" si="930">L3399*0.15</f>
        <v>23169.3</v>
      </c>
      <c r="N3399" s="17" t="s">
        <v>52</v>
      </c>
      <c r="O3399" s="35" t="s">
        <v>49</v>
      </c>
      <c r="P3399" s="36" t="str">
        <f t="shared" si="924"/>
        <v>New Client</v>
      </c>
      <c r="Q3399" s="39" t="str">
        <f t="shared" si="4"/>
        <v>No</v>
      </c>
      <c r="R3399" s="40" t="str">
        <f t="shared" si="5"/>
        <v/>
      </c>
    </row>
    <row r="3400" ht="14.25" customHeight="1" spans="1:18">
      <c r="A3400" s="30" t="s">
        <v>3287</v>
      </c>
      <c r="B3400" s="17">
        <v>2189</v>
      </c>
      <c r="C3400" s="17" t="s">
        <v>35</v>
      </c>
      <c r="D3400" s="17" t="s">
        <v>36</v>
      </c>
      <c r="E3400" s="17" t="s">
        <v>37</v>
      </c>
      <c r="F3400" s="31" t="str">
        <f>VLOOKUP(G3400,'Policy Type'!$A:$B,2,FALSE)</f>
        <v>Others</v>
      </c>
      <c r="G3400" s="17" t="s">
        <v>111</v>
      </c>
      <c r="H3400" s="32">
        <v>45357</v>
      </c>
      <c r="I3400" s="32">
        <v>45446</v>
      </c>
      <c r="J3400" s="34">
        <v>477100</v>
      </c>
      <c r="K3400" s="34">
        <f t="shared" si="922"/>
        <v>85878</v>
      </c>
      <c r="L3400" s="34">
        <f t="shared" si="923"/>
        <v>562978</v>
      </c>
      <c r="M3400" s="17">
        <f t="shared" si="930"/>
        <v>84446.7</v>
      </c>
      <c r="N3400" s="17" t="s">
        <v>52</v>
      </c>
      <c r="O3400" s="35" t="s">
        <v>49</v>
      </c>
      <c r="P3400" s="36" t="str">
        <f t="shared" si="924"/>
        <v>New Client</v>
      </c>
      <c r="Q3400" s="39" t="str">
        <f t="shared" si="4"/>
        <v>No</v>
      </c>
      <c r="R3400" s="40" t="str">
        <f t="shared" si="5"/>
        <v/>
      </c>
    </row>
    <row r="3401" ht="14.25" customHeight="1" spans="1:18">
      <c r="A3401" s="30" t="s">
        <v>3288</v>
      </c>
      <c r="B3401" s="17">
        <v>2190</v>
      </c>
      <c r="C3401" s="17" t="s">
        <v>57</v>
      </c>
      <c r="D3401" s="17" t="s">
        <v>36</v>
      </c>
      <c r="E3401" s="17" t="s">
        <v>37</v>
      </c>
      <c r="F3401" s="31" t="str">
        <f>VLOOKUP(G3401,'Policy Type'!$A:$B,2,FALSE)</f>
        <v>Others</v>
      </c>
      <c r="G3401" s="17" t="s">
        <v>111</v>
      </c>
      <c r="H3401" s="32">
        <v>45357</v>
      </c>
      <c r="I3401" s="32">
        <v>45446</v>
      </c>
      <c r="J3401" s="34">
        <v>258200</v>
      </c>
      <c r="K3401" s="34">
        <f t="shared" si="922"/>
        <v>46476</v>
      </c>
      <c r="L3401" s="34">
        <f t="shared" si="923"/>
        <v>304676</v>
      </c>
      <c r="M3401" s="17">
        <f t="shared" si="930"/>
        <v>45701.4</v>
      </c>
      <c r="N3401" s="17" t="s">
        <v>52</v>
      </c>
      <c r="O3401" s="35" t="s">
        <v>49</v>
      </c>
      <c r="P3401" s="36" t="str">
        <f t="shared" si="924"/>
        <v>New Client</v>
      </c>
      <c r="Q3401" s="39" t="str">
        <f t="shared" si="4"/>
        <v>No</v>
      </c>
      <c r="R3401" s="40" t="str">
        <f t="shared" si="5"/>
        <v/>
      </c>
    </row>
    <row r="3402" ht="14.25" customHeight="1" spans="1:18">
      <c r="A3402" s="30" t="s">
        <v>3289</v>
      </c>
      <c r="B3402" s="17">
        <v>2191</v>
      </c>
      <c r="C3402" s="17" t="s">
        <v>46</v>
      </c>
      <c r="D3402" s="17" t="s">
        <v>76</v>
      </c>
      <c r="E3402" s="17" t="s">
        <v>37</v>
      </c>
      <c r="F3402" s="31" t="str">
        <f>VLOOKUP(G3402,'Policy Type'!$A:$B,2,FALSE)</f>
        <v>Others</v>
      </c>
      <c r="G3402" s="17" t="s">
        <v>111</v>
      </c>
      <c r="H3402" s="32">
        <v>45366</v>
      </c>
      <c r="I3402" s="32">
        <v>45730</v>
      </c>
      <c r="J3402" s="34">
        <v>510700</v>
      </c>
      <c r="K3402" s="34">
        <f t="shared" si="922"/>
        <v>91926</v>
      </c>
      <c r="L3402" s="34">
        <f t="shared" si="923"/>
        <v>602626</v>
      </c>
      <c r="M3402" s="17">
        <f t="shared" ref="M3402:M3406" si="931">L3402*0.05</f>
        <v>30131.3</v>
      </c>
      <c r="N3402" s="17" t="s">
        <v>52</v>
      </c>
      <c r="O3402" s="35" t="s">
        <v>49</v>
      </c>
      <c r="P3402" s="36" t="str">
        <f t="shared" si="924"/>
        <v>New Client</v>
      </c>
      <c r="Q3402" s="39" t="str">
        <f t="shared" si="4"/>
        <v>No</v>
      </c>
      <c r="R3402" s="40" t="str">
        <f t="shared" si="5"/>
        <v/>
      </c>
    </row>
    <row r="3403" ht="14.25" customHeight="1" spans="1:18">
      <c r="A3403" s="30" t="s">
        <v>3290</v>
      </c>
      <c r="B3403" s="17">
        <v>2192</v>
      </c>
      <c r="C3403" s="17" t="s">
        <v>46</v>
      </c>
      <c r="D3403" s="17" t="s">
        <v>76</v>
      </c>
      <c r="E3403" s="17" t="s">
        <v>37</v>
      </c>
      <c r="F3403" s="31" t="str">
        <f>VLOOKUP(G3403,'Policy Type'!$A:$B,2,FALSE)</f>
        <v>Others</v>
      </c>
      <c r="G3403" s="17" t="s">
        <v>111</v>
      </c>
      <c r="H3403" s="32">
        <v>45366</v>
      </c>
      <c r="I3403" s="32">
        <v>45730</v>
      </c>
      <c r="J3403" s="34">
        <v>510700</v>
      </c>
      <c r="K3403" s="34">
        <f t="shared" si="922"/>
        <v>91926</v>
      </c>
      <c r="L3403" s="34">
        <f t="shared" si="923"/>
        <v>602626</v>
      </c>
      <c r="M3403" s="17">
        <f t="shared" si="931"/>
        <v>30131.3</v>
      </c>
      <c r="N3403" s="17" t="s">
        <v>52</v>
      </c>
      <c r="O3403" s="35" t="s">
        <v>49</v>
      </c>
      <c r="P3403" s="36" t="str">
        <f t="shared" si="924"/>
        <v>New Client</v>
      </c>
      <c r="Q3403" s="39" t="str">
        <f t="shared" si="4"/>
        <v>No</v>
      </c>
      <c r="R3403" s="40" t="str">
        <f t="shared" si="5"/>
        <v/>
      </c>
    </row>
    <row r="3404" ht="14.25" customHeight="1" spans="1:18">
      <c r="A3404" s="30" t="s">
        <v>3291</v>
      </c>
      <c r="B3404" s="17">
        <v>2193</v>
      </c>
      <c r="C3404" s="17" t="s">
        <v>46</v>
      </c>
      <c r="D3404" s="17" t="s">
        <v>88</v>
      </c>
      <c r="E3404" s="17" t="s">
        <v>78</v>
      </c>
      <c r="F3404" s="31" t="str">
        <f>VLOOKUP(G3404,'Policy Type'!$A:$B,2,FALSE)</f>
        <v>Liability</v>
      </c>
      <c r="G3404" s="17" t="s">
        <v>94</v>
      </c>
      <c r="H3404" s="32">
        <v>45352</v>
      </c>
      <c r="I3404" s="32">
        <v>45716</v>
      </c>
      <c r="J3404" s="34">
        <v>141700</v>
      </c>
      <c r="K3404" s="34">
        <f t="shared" si="922"/>
        <v>25506</v>
      </c>
      <c r="L3404" s="34">
        <f t="shared" si="923"/>
        <v>167206</v>
      </c>
      <c r="M3404" s="17">
        <f t="shared" si="931"/>
        <v>8360.3</v>
      </c>
      <c r="N3404" s="17" t="s">
        <v>39</v>
      </c>
      <c r="O3404" s="35" t="s">
        <v>49</v>
      </c>
      <c r="P3404" s="36" t="str">
        <f t="shared" si="924"/>
        <v>New Client</v>
      </c>
      <c r="Q3404" s="39" t="str">
        <f t="shared" si="4"/>
        <v>Yes</v>
      </c>
      <c r="R3404" s="40" t="str">
        <f t="shared" si="5"/>
        <v/>
      </c>
    </row>
    <row r="3405" ht="14.25" customHeight="1" spans="1:18">
      <c r="A3405" s="30" t="s">
        <v>3292</v>
      </c>
      <c r="B3405" s="17">
        <v>2194</v>
      </c>
      <c r="C3405" s="17" t="s">
        <v>46</v>
      </c>
      <c r="D3405" s="17" t="s">
        <v>76</v>
      </c>
      <c r="E3405" s="17" t="s">
        <v>103</v>
      </c>
      <c r="F3405" s="31" t="str">
        <f>VLOOKUP(G3405,'Policy Type'!$A:$B,2,FALSE)</f>
        <v>Others</v>
      </c>
      <c r="G3405" s="17" t="s">
        <v>212</v>
      </c>
      <c r="H3405" s="32">
        <v>45352</v>
      </c>
      <c r="I3405" s="32">
        <v>45716</v>
      </c>
      <c r="J3405" s="34">
        <v>1554500</v>
      </c>
      <c r="K3405" s="34">
        <f t="shared" si="922"/>
        <v>279810</v>
      </c>
      <c r="L3405" s="34">
        <f t="shared" si="923"/>
        <v>1834310</v>
      </c>
      <c r="M3405" s="17">
        <f t="shared" si="931"/>
        <v>91715.5</v>
      </c>
      <c r="N3405" s="17" t="s">
        <v>39</v>
      </c>
      <c r="O3405" s="35" t="s">
        <v>49</v>
      </c>
      <c r="P3405" s="36" t="str">
        <f t="shared" si="924"/>
        <v>New Client</v>
      </c>
      <c r="Q3405" s="39" t="str">
        <f t="shared" si="4"/>
        <v>No</v>
      </c>
      <c r="R3405" s="40" t="str">
        <f t="shared" si="5"/>
        <v/>
      </c>
    </row>
    <row r="3406" ht="14.25" customHeight="1" spans="1:18">
      <c r="A3406" s="30" t="s">
        <v>3293</v>
      </c>
      <c r="B3406" s="17">
        <v>2195</v>
      </c>
      <c r="C3406" s="17" t="s">
        <v>46</v>
      </c>
      <c r="D3406" s="17" t="s">
        <v>76</v>
      </c>
      <c r="E3406" s="17" t="s">
        <v>103</v>
      </c>
      <c r="F3406" s="31" t="str">
        <f>VLOOKUP(G3406,'Policy Type'!$A:$B,2,FALSE)</f>
        <v>P&amp;C</v>
      </c>
      <c r="G3406" s="17" t="s">
        <v>44</v>
      </c>
      <c r="H3406" s="32">
        <v>45352</v>
      </c>
      <c r="I3406" s="32">
        <v>45716</v>
      </c>
      <c r="J3406" s="34">
        <v>5812400</v>
      </c>
      <c r="K3406" s="34">
        <f t="shared" si="922"/>
        <v>1046232</v>
      </c>
      <c r="L3406" s="34">
        <f t="shared" si="923"/>
        <v>6858632</v>
      </c>
      <c r="M3406" s="17">
        <f t="shared" si="931"/>
        <v>342931.6</v>
      </c>
      <c r="N3406" s="17" t="s">
        <v>39</v>
      </c>
      <c r="O3406" s="35" t="s">
        <v>49</v>
      </c>
      <c r="P3406" s="36" t="str">
        <f t="shared" si="924"/>
        <v>New Client</v>
      </c>
      <c r="Q3406" s="39" t="str">
        <f t="shared" si="4"/>
        <v>No</v>
      </c>
      <c r="R3406" s="40" t="str">
        <f t="shared" si="5"/>
        <v/>
      </c>
    </row>
    <row r="3407" ht="14.25" customHeight="1" spans="1:18">
      <c r="A3407" s="30" t="s">
        <v>3294</v>
      </c>
      <c r="B3407" s="17">
        <v>2196</v>
      </c>
      <c r="C3407" s="17" t="s">
        <v>35</v>
      </c>
      <c r="D3407" s="17" t="s">
        <v>36</v>
      </c>
      <c r="E3407" s="17" t="s">
        <v>37</v>
      </c>
      <c r="F3407" s="31" t="str">
        <f>VLOOKUP(G3407,'Policy Type'!$A:$B,2,FALSE)</f>
        <v>Liability</v>
      </c>
      <c r="G3407" s="17" t="s">
        <v>38</v>
      </c>
      <c r="H3407" s="32">
        <v>45352</v>
      </c>
      <c r="I3407" s="32">
        <v>45382</v>
      </c>
      <c r="J3407" s="34">
        <v>94700</v>
      </c>
      <c r="K3407" s="34">
        <f t="shared" si="922"/>
        <v>17046</v>
      </c>
      <c r="L3407" s="34">
        <f t="shared" si="923"/>
        <v>111746</v>
      </c>
      <c r="M3407" s="17">
        <f>L3407*0.2</f>
        <v>22349.2</v>
      </c>
      <c r="N3407" s="17" t="s">
        <v>39</v>
      </c>
      <c r="O3407" s="35" t="s">
        <v>49</v>
      </c>
      <c r="P3407" s="36" t="str">
        <f t="shared" si="924"/>
        <v>Old Client</v>
      </c>
      <c r="Q3407" s="39" t="str">
        <f t="shared" si="4"/>
        <v>Yes</v>
      </c>
      <c r="R3407" s="40" t="str">
        <f t="shared" si="5"/>
        <v/>
      </c>
    </row>
    <row r="3408" ht="14.25" customHeight="1" spans="1:18">
      <c r="A3408" s="30" t="s">
        <v>3295</v>
      </c>
      <c r="B3408" s="17">
        <v>2196</v>
      </c>
      <c r="C3408" s="17" t="s">
        <v>57</v>
      </c>
      <c r="D3408" s="17" t="s">
        <v>36</v>
      </c>
      <c r="E3408" s="17" t="s">
        <v>103</v>
      </c>
      <c r="F3408" s="31" t="str">
        <f>VLOOKUP(G3408,'Policy Type'!$A:$B,2,FALSE)</f>
        <v>Others</v>
      </c>
      <c r="G3408" s="17" t="s">
        <v>791</v>
      </c>
      <c r="H3408" s="32">
        <v>45353</v>
      </c>
      <c r="I3408" s="32">
        <v>45717</v>
      </c>
      <c r="J3408" s="34">
        <v>888800</v>
      </c>
      <c r="K3408" s="34">
        <f t="shared" si="922"/>
        <v>159984</v>
      </c>
      <c r="L3408" s="34">
        <f t="shared" si="923"/>
        <v>1048784</v>
      </c>
      <c r="M3408" s="17">
        <f>L3408*0.15</f>
        <v>157317.6</v>
      </c>
      <c r="N3408" s="17" t="s">
        <v>39</v>
      </c>
      <c r="O3408" s="35" t="s">
        <v>49</v>
      </c>
      <c r="P3408" s="36" t="str">
        <f t="shared" si="924"/>
        <v>Old Client</v>
      </c>
      <c r="Q3408" s="39" t="str">
        <f t="shared" si="4"/>
        <v>Yes</v>
      </c>
      <c r="R3408" s="40" t="str">
        <f t="shared" si="5"/>
        <v>Cross-Sold</v>
      </c>
    </row>
    <row r="3409" ht="14.25" customHeight="1" spans="1:18">
      <c r="A3409" s="30" t="s">
        <v>3296</v>
      </c>
      <c r="B3409" s="17">
        <v>2197</v>
      </c>
      <c r="C3409" s="17" t="s">
        <v>46</v>
      </c>
      <c r="D3409" s="17" t="s">
        <v>66</v>
      </c>
      <c r="E3409" s="17" t="s">
        <v>780</v>
      </c>
      <c r="F3409" s="31" t="str">
        <f>VLOOKUP(G3409,'Policy Type'!$A:$B,2,FALSE)</f>
        <v>Liability</v>
      </c>
      <c r="G3409" s="17" t="s">
        <v>38</v>
      </c>
      <c r="H3409" s="32">
        <v>45352</v>
      </c>
      <c r="I3409" s="32">
        <v>45412</v>
      </c>
      <c r="J3409" s="34">
        <v>204800</v>
      </c>
      <c r="K3409" s="34">
        <f t="shared" si="922"/>
        <v>36864</v>
      </c>
      <c r="L3409" s="34">
        <f t="shared" si="923"/>
        <v>241664</v>
      </c>
      <c r="M3409" s="17">
        <f>L3409*0.05</f>
        <v>12083.2</v>
      </c>
      <c r="N3409" s="17" t="s">
        <v>39</v>
      </c>
      <c r="O3409" s="35" t="s">
        <v>49</v>
      </c>
      <c r="P3409" s="36" t="str">
        <f t="shared" si="924"/>
        <v>New Client</v>
      </c>
      <c r="Q3409" s="39" t="str">
        <f t="shared" si="4"/>
        <v>Yes</v>
      </c>
      <c r="R3409" s="40" t="str">
        <f t="shared" si="5"/>
        <v/>
      </c>
    </row>
    <row r="3410" ht="14.25" customHeight="1" spans="1:18">
      <c r="A3410" s="30" t="s">
        <v>3297</v>
      </c>
      <c r="B3410" s="17">
        <v>2198</v>
      </c>
      <c r="C3410" s="17" t="s">
        <v>42</v>
      </c>
      <c r="D3410" s="17" t="s">
        <v>36</v>
      </c>
      <c r="E3410" s="17" t="s">
        <v>780</v>
      </c>
      <c r="F3410" s="31" t="str">
        <f>VLOOKUP(G3410,'Policy Type'!$A:$B,2,FALSE)</f>
        <v>Liability</v>
      </c>
      <c r="G3410" s="17" t="s">
        <v>38</v>
      </c>
      <c r="H3410" s="32">
        <v>45352</v>
      </c>
      <c r="I3410" s="32">
        <v>45412</v>
      </c>
      <c r="J3410" s="34">
        <v>154200</v>
      </c>
      <c r="K3410" s="34">
        <f t="shared" si="922"/>
        <v>27756</v>
      </c>
      <c r="L3410" s="34">
        <f t="shared" si="923"/>
        <v>181956</v>
      </c>
      <c r="M3410" s="17">
        <f>L3410*0.2</f>
        <v>36391.2</v>
      </c>
      <c r="N3410" s="17" t="s">
        <v>39</v>
      </c>
      <c r="O3410" s="35" t="s">
        <v>49</v>
      </c>
      <c r="P3410" s="36" t="str">
        <f t="shared" si="924"/>
        <v>New Client</v>
      </c>
      <c r="Q3410" s="39" t="str">
        <f t="shared" si="4"/>
        <v>Yes</v>
      </c>
      <c r="R3410" s="40" t="str">
        <f t="shared" si="5"/>
        <v/>
      </c>
    </row>
    <row r="3411" ht="14.25" customHeight="1" spans="1:18">
      <c r="A3411" s="30" t="s">
        <v>3298</v>
      </c>
      <c r="B3411" s="17">
        <v>2199</v>
      </c>
      <c r="C3411" s="17" t="s">
        <v>46</v>
      </c>
      <c r="D3411" s="17" t="s">
        <v>88</v>
      </c>
      <c r="E3411" s="17" t="s">
        <v>37</v>
      </c>
      <c r="F3411" s="31" t="str">
        <f>VLOOKUP(G3411,'Policy Type'!$A:$B,2,FALSE)</f>
        <v>Others</v>
      </c>
      <c r="G3411" s="17" t="s">
        <v>156</v>
      </c>
      <c r="H3411" s="32">
        <v>45354</v>
      </c>
      <c r="I3411" s="32">
        <v>45718</v>
      </c>
      <c r="J3411" s="34">
        <v>185900</v>
      </c>
      <c r="K3411" s="34">
        <f t="shared" si="922"/>
        <v>33462</v>
      </c>
      <c r="L3411" s="34">
        <f t="shared" si="923"/>
        <v>219362</v>
      </c>
      <c r="M3411" s="17">
        <f t="shared" ref="M3411:M3412" si="932">L3411*0.05</f>
        <v>10968.1</v>
      </c>
      <c r="N3411" s="17" t="s">
        <v>52</v>
      </c>
      <c r="O3411" s="35" t="s">
        <v>53</v>
      </c>
      <c r="P3411" s="36" t="str">
        <f t="shared" si="924"/>
        <v>Old Client</v>
      </c>
      <c r="Q3411" s="39" t="str">
        <f t="shared" si="4"/>
        <v>Yes</v>
      </c>
      <c r="R3411" s="40" t="str">
        <f t="shared" si="5"/>
        <v>Cross-Sold</v>
      </c>
    </row>
    <row r="3412" ht="14.25" customHeight="1" spans="1:18">
      <c r="A3412" s="30" t="s">
        <v>3299</v>
      </c>
      <c r="B3412" s="17">
        <v>2200</v>
      </c>
      <c r="C3412" s="17" t="s">
        <v>46</v>
      </c>
      <c r="D3412" s="17" t="s">
        <v>47</v>
      </c>
      <c r="E3412" s="17" t="s">
        <v>37</v>
      </c>
      <c r="F3412" s="31" t="str">
        <f>VLOOKUP(G3412,'Policy Type'!$A:$B,2,FALSE)</f>
        <v>Liability</v>
      </c>
      <c r="G3412" s="17" t="s">
        <v>38</v>
      </c>
      <c r="H3412" s="32">
        <v>45353</v>
      </c>
      <c r="I3412" s="32">
        <v>45717</v>
      </c>
      <c r="J3412" s="34">
        <v>173600</v>
      </c>
      <c r="K3412" s="34">
        <f t="shared" si="922"/>
        <v>31248</v>
      </c>
      <c r="L3412" s="34">
        <f t="shared" si="923"/>
        <v>204848</v>
      </c>
      <c r="M3412" s="17">
        <f t="shared" si="932"/>
        <v>10242.4</v>
      </c>
      <c r="N3412" s="17" t="s">
        <v>39</v>
      </c>
      <c r="O3412" s="35" t="s">
        <v>49</v>
      </c>
      <c r="P3412" s="36" t="str">
        <f t="shared" si="924"/>
        <v>New Client</v>
      </c>
      <c r="Q3412" s="39" t="str">
        <f t="shared" si="4"/>
        <v>Yes</v>
      </c>
      <c r="R3412" s="40" t="str">
        <f t="shared" si="5"/>
        <v/>
      </c>
    </row>
    <row r="3413" ht="14.25" customHeight="1" spans="1:18">
      <c r="A3413" s="30" t="s">
        <v>3300</v>
      </c>
      <c r="B3413" s="17">
        <v>2201</v>
      </c>
      <c r="C3413" s="17" t="s">
        <v>42</v>
      </c>
      <c r="D3413" s="17" t="s">
        <v>36</v>
      </c>
      <c r="E3413" s="17" t="s">
        <v>43</v>
      </c>
      <c r="F3413" s="31" t="str">
        <f>VLOOKUP(G3413,'Policy Type'!$A:$B,2,FALSE)</f>
        <v>P&amp;C</v>
      </c>
      <c r="G3413" s="17" t="s">
        <v>55</v>
      </c>
      <c r="H3413" s="32">
        <v>45356</v>
      </c>
      <c r="I3413" s="32">
        <v>45720</v>
      </c>
      <c r="J3413" s="34">
        <v>143800</v>
      </c>
      <c r="K3413" s="34">
        <f t="shared" si="922"/>
        <v>25884</v>
      </c>
      <c r="L3413" s="34">
        <f t="shared" si="923"/>
        <v>169684</v>
      </c>
      <c r="M3413" s="17">
        <f t="shared" ref="M3413:M3414" si="933">L3413*0.2</f>
        <v>33936.8</v>
      </c>
      <c r="N3413" s="17" t="s">
        <v>52</v>
      </c>
      <c r="O3413" s="35" t="s">
        <v>53</v>
      </c>
      <c r="P3413" s="36" t="str">
        <f t="shared" si="924"/>
        <v>Old Client</v>
      </c>
      <c r="Q3413" s="39" t="str">
        <f t="shared" si="4"/>
        <v>Yes</v>
      </c>
      <c r="R3413" s="40" t="str">
        <f t="shared" si="5"/>
        <v>Cross-Sold</v>
      </c>
    </row>
    <row r="3414" ht="14.25" customHeight="1" spans="1:18">
      <c r="A3414" s="30" t="s">
        <v>3301</v>
      </c>
      <c r="B3414" s="17">
        <v>2202</v>
      </c>
      <c r="C3414" s="17" t="s">
        <v>42</v>
      </c>
      <c r="D3414" s="17" t="s">
        <v>36</v>
      </c>
      <c r="E3414" s="17" t="s">
        <v>78</v>
      </c>
      <c r="F3414" s="31" t="str">
        <f>VLOOKUP(G3414,'Policy Type'!$A:$B,2,FALSE)</f>
        <v>Liability</v>
      </c>
      <c r="G3414" s="17" t="s">
        <v>101</v>
      </c>
      <c r="H3414" s="32">
        <v>45353</v>
      </c>
      <c r="I3414" s="32">
        <v>45717</v>
      </c>
      <c r="J3414" s="34">
        <v>1180000</v>
      </c>
      <c r="K3414" s="34">
        <f t="shared" si="922"/>
        <v>212400</v>
      </c>
      <c r="L3414" s="34">
        <f t="shared" si="923"/>
        <v>1392400</v>
      </c>
      <c r="M3414" s="17">
        <f t="shared" si="933"/>
        <v>278480</v>
      </c>
      <c r="N3414" s="17" t="s">
        <v>39</v>
      </c>
      <c r="O3414" s="35" t="s">
        <v>49</v>
      </c>
      <c r="P3414" s="36" t="str">
        <f t="shared" si="924"/>
        <v>New Client</v>
      </c>
      <c r="Q3414" s="39" t="str">
        <f t="shared" si="4"/>
        <v>Yes</v>
      </c>
      <c r="R3414" s="40" t="str">
        <f t="shared" si="5"/>
        <v/>
      </c>
    </row>
    <row r="3415" ht="14.25" customHeight="1" spans="1:18">
      <c r="A3415" s="30" t="s">
        <v>3302</v>
      </c>
      <c r="B3415" s="17">
        <v>1978</v>
      </c>
      <c r="C3415" s="17" t="s">
        <v>42</v>
      </c>
      <c r="D3415" s="17" t="s">
        <v>36</v>
      </c>
      <c r="E3415" s="17" t="s">
        <v>84</v>
      </c>
      <c r="F3415" s="31" t="e">
        <f>VLOOKUP(G3415,'Policy Type'!$A:$B,2,FALSE)</f>
        <v>#N/A</v>
      </c>
      <c r="G3415" s="17" t="s">
        <v>2496</v>
      </c>
      <c r="H3415" s="32">
        <v>45353</v>
      </c>
      <c r="I3415" s="32">
        <v>45717</v>
      </c>
      <c r="J3415" s="34">
        <v>6844000</v>
      </c>
      <c r="K3415" s="34">
        <f t="shared" si="922"/>
        <v>1231920</v>
      </c>
      <c r="L3415" s="34">
        <f t="shared" si="923"/>
        <v>8075920</v>
      </c>
      <c r="M3415" s="17"/>
      <c r="N3415" s="17" t="s">
        <v>39</v>
      </c>
      <c r="O3415" s="35" t="s">
        <v>49</v>
      </c>
      <c r="P3415" s="36"/>
      <c r="Q3415" s="39" t="str">
        <f t="shared" si="4"/>
        <v>Yes</v>
      </c>
      <c r="R3415" s="40" t="e">
        <f t="shared" si="5"/>
        <v>#N/A</v>
      </c>
    </row>
    <row r="3416" ht="14.25" customHeight="1" spans="1:18">
      <c r="A3416" s="30" t="s">
        <v>3303</v>
      </c>
      <c r="B3416" s="17">
        <v>1507</v>
      </c>
      <c r="C3416" s="17" t="s">
        <v>35</v>
      </c>
      <c r="D3416" s="17" t="s">
        <v>36</v>
      </c>
      <c r="E3416" s="17" t="s">
        <v>37</v>
      </c>
      <c r="F3416" s="31" t="str">
        <f>VLOOKUP(G3416,'Policy Type'!$A:$B,2,FALSE)</f>
        <v>Liability</v>
      </c>
      <c r="G3416" s="17" t="s">
        <v>38</v>
      </c>
      <c r="H3416" s="32">
        <v>45353</v>
      </c>
      <c r="I3416" s="32">
        <v>45717</v>
      </c>
      <c r="J3416" s="34">
        <v>303100</v>
      </c>
      <c r="K3416" s="34">
        <f t="shared" si="922"/>
        <v>54558</v>
      </c>
      <c r="L3416" s="34">
        <f t="shared" si="923"/>
        <v>357658</v>
      </c>
      <c r="M3416" s="17">
        <f t="shared" ref="M3416:M3421" si="934">L3416*0.2</f>
        <v>71531.6</v>
      </c>
      <c r="N3416" s="17" t="s">
        <v>39</v>
      </c>
      <c r="O3416" s="35" t="s">
        <v>49</v>
      </c>
      <c r="P3416" s="36" t="str">
        <f t="shared" ref="P3416:P3454" si="935">IF(COUNTIF(B:B,B3416)=1,"New Client","Old Client")</f>
        <v>Old Client</v>
      </c>
      <c r="Q3416" s="39" t="str">
        <f t="shared" si="4"/>
        <v>Yes</v>
      </c>
      <c r="R3416" s="40" t="str">
        <f t="shared" si="5"/>
        <v/>
      </c>
    </row>
    <row r="3417" ht="14.25" customHeight="1" spans="1:18">
      <c r="A3417" s="30" t="s">
        <v>3304</v>
      </c>
      <c r="B3417" s="17">
        <v>2179</v>
      </c>
      <c r="C3417" s="17" t="s">
        <v>35</v>
      </c>
      <c r="D3417" s="17" t="s">
        <v>36</v>
      </c>
      <c r="E3417" s="17" t="s">
        <v>132</v>
      </c>
      <c r="F3417" s="31" t="str">
        <f>VLOOKUP(G3417,'Policy Type'!$A:$B,2,FALSE)</f>
        <v>P&amp;C</v>
      </c>
      <c r="G3417" s="17" t="s">
        <v>80</v>
      </c>
      <c r="H3417" s="32">
        <v>45353</v>
      </c>
      <c r="I3417" s="32">
        <v>45353</v>
      </c>
      <c r="J3417" s="34">
        <v>1333500</v>
      </c>
      <c r="K3417" s="34">
        <f t="shared" si="922"/>
        <v>240030</v>
      </c>
      <c r="L3417" s="34">
        <f t="shared" si="923"/>
        <v>1573530</v>
      </c>
      <c r="M3417" s="17">
        <f t="shared" si="934"/>
        <v>314706</v>
      </c>
      <c r="N3417" s="17" t="s">
        <v>39</v>
      </c>
      <c r="O3417" s="35" t="s">
        <v>49</v>
      </c>
      <c r="P3417" s="36" t="str">
        <f t="shared" si="935"/>
        <v>Old Client</v>
      </c>
      <c r="Q3417" s="39" t="str">
        <f t="shared" si="4"/>
        <v>Yes</v>
      </c>
      <c r="R3417" s="40" t="str">
        <f t="shared" si="5"/>
        <v>Cross-Sold</v>
      </c>
    </row>
    <row r="3418" ht="14.25" customHeight="1" spans="1:18">
      <c r="A3418" s="30" t="s">
        <v>3305</v>
      </c>
      <c r="B3418" s="17">
        <v>2203</v>
      </c>
      <c r="C3418" s="17" t="s">
        <v>57</v>
      </c>
      <c r="D3418" s="17" t="s">
        <v>36</v>
      </c>
      <c r="E3418" s="17" t="s">
        <v>132</v>
      </c>
      <c r="F3418" s="31" t="str">
        <f>VLOOKUP(G3418,'Policy Type'!$A:$B,2,FALSE)</f>
        <v>P&amp;C</v>
      </c>
      <c r="G3418" s="17" t="s">
        <v>80</v>
      </c>
      <c r="H3418" s="32">
        <v>45353</v>
      </c>
      <c r="I3418" s="32">
        <v>45353</v>
      </c>
      <c r="J3418" s="34">
        <v>1333500</v>
      </c>
      <c r="K3418" s="34">
        <f t="shared" si="922"/>
        <v>240030</v>
      </c>
      <c r="L3418" s="34">
        <f t="shared" si="923"/>
        <v>1573530</v>
      </c>
      <c r="M3418" s="17">
        <f t="shared" si="934"/>
        <v>314706</v>
      </c>
      <c r="N3418" s="17" t="s">
        <v>39</v>
      </c>
      <c r="O3418" s="35" t="s">
        <v>49</v>
      </c>
      <c r="P3418" s="36" t="str">
        <f t="shared" si="935"/>
        <v>New Client</v>
      </c>
      <c r="Q3418" s="39" t="str">
        <f t="shared" si="4"/>
        <v>No</v>
      </c>
      <c r="R3418" s="40" t="str">
        <f t="shared" si="5"/>
        <v/>
      </c>
    </row>
    <row r="3419" ht="14.25" customHeight="1" spans="1:18">
      <c r="A3419" s="30" t="s">
        <v>3306</v>
      </c>
      <c r="B3419" s="17">
        <v>2204</v>
      </c>
      <c r="C3419" s="17" t="s">
        <v>57</v>
      </c>
      <c r="D3419" s="17" t="s">
        <v>36</v>
      </c>
      <c r="E3419" s="17" t="s">
        <v>84</v>
      </c>
      <c r="F3419" s="31" t="str">
        <f>VLOOKUP(G3419,'Policy Type'!$A:$B,2,FALSE)</f>
        <v>Liability</v>
      </c>
      <c r="G3419" s="17" t="s">
        <v>536</v>
      </c>
      <c r="H3419" s="32">
        <v>45353</v>
      </c>
      <c r="I3419" s="32">
        <v>45717</v>
      </c>
      <c r="J3419" s="34">
        <v>2418600</v>
      </c>
      <c r="K3419" s="34">
        <f t="shared" si="922"/>
        <v>435348</v>
      </c>
      <c r="L3419" s="34">
        <f t="shared" si="923"/>
        <v>2853948</v>
      </c>
      <c r="M3419" s="17">
        <f t="shared" si="934"/>
        <v>570789.6</v>
      </c>
      <c r="N3419" s="17" t="s">
        <v>39</v>
      </c>
      <c r="O3419" s="35" t="s">
        <v>49</v>
      </c>
      <c r="P3419" s="36" t="str">
        <f t="shared" si="935"/>
        <v>Old Client</v>
      </c>
      <c r="Q3419" s="39" t="str">
        <f t="shared" si="4"/>
        <v>Yes</v>
      </c>
      <c r="R3419" s="40" t="str">
        <f t="shared" si="5"/>
        <v/>
      </c>
    </row>
    <row r="3420" ht="14.25" customHeight="1" spans="1:18">
      <c r="A3420" s="30" t="s">
        <v>3307</v>
      </c>
      <c r="B3420" s="17">
        <v>2204</v>
      </c>
      <c r="C3420" s="17" t="s">
        <v>42</v>
      </c>
      <c r="D3420" s="17" t="s">
        <v>36</v>
      </c>
      <c r="E3420" s="17" t="s">
        <v>84</v>
      </c>
      <c r="F3420" s="31" t="str">
        <f>VLOOKUP(G3420,'Policy Type'!$A:$B,2,FALSE)</f>
        <v>Liability</v>
      </c>
      <c r="G3420" s="17" t="s">
        <v>536</v>
      </c>
      <c r="H3420" s="32">
        <v>45353</v>
      </c>
      <c r="I3420" s="32">
        <v>45717</v>
      </c>
      <c r="J3420" s="34">
        <v>1478500</v>
      </c>
      <c r="K3420" s="34">
        <f t="shared" si="922"/>
        <v>266130</v>
      </c>
      <c r="L3420" s="34">
        <f t="shared" si="923"/>
        <v>1744630</v>
      </c>
      <c r="M3420" s="17">
        <f t="shared" si="934"/>
        <v>348926</v>
      </c>
      <c r="N3420" s="17" t="s">
        <v>39</v>
      </c>
      <c r="O3420" s="35" t="s">
        <v>49</v>
      </c>
      <c r="P3420" s="36" t="str">
        <f t="shared" si="935"/>
        <v>Old Client</v>
      </c>
      <c r="Q3420" s="39" t="str">
        <f t="shared" si="4"/>
        <v>Yes</v>
      </c>
      <c r="R3420" s="40" t="str">
        <f t="shared" si="5"/>
        <v/>
      </c>
    </row>
    <row r="3421" ht="14.25" customHeight="1" spans="1:18">
      <c r="A3421" s="30" t="s">
        <v>3308</v>
      </c>
      <c r="B3421" s="17">
        <v>2205</v>
      </c>
      <c r="C3421" s="17" t="s">
        <v>42</v>
      </c>
      <c r="D3421" s="17" t="s">
        <v>36</v>
      </c>
      <c r="E3421" s="17" t="s">
        <v>43</v>
      </c>
      <c r="F3421" s="31" t="str">
        <f>VLOOKUP(G3421,'Policy Type'!$A:$B,2,FALSE)</f>
        <v>P&amp;C</v>
      </c>
      <c r="G3421" s="17" t="s">
        <v>55</v>
      </c>
      <c r="H3421" s="32">
        <v>45367</v>
      </c>
      <c r="I3421" s="32">
        <v>45731</v>
      </c>
      <c r="J3421" s="34">
        <v>141800</v>
      </c>
      <c r="K3421" s="34">
        <f t="shared" si="922"/>
        <v>25524</v>
      </c>
      <c r="L3421" s="34">
        <f t="shared" si="923"/>
        <v>167324</v>
      </c>
      <c r="M3421" s="17">
        <f t="shared" si="934"/>
        <v>33464.8</v>
      </c>
      <c r="N3421" s="17" t="s">
        <v>52</v>
      </c>
      <c r="O3421" s="35" t="s">
        <v>53</v>
      </c>
      <c r="P3421" s="36" t="str">
        <f t="shared" si="935"/>
        <v>Old Client</v>
      </c>
      <c r="Q3421" s="39" t="str">
        <f t="shared" si="4"/>
        <v>Yes</v>
      </c>
      <c r="R3421" s="40" t="str">
        <f t="shared" si="5"/>
        <v>Cross-Sold</v>
      </c>
    </row>
    <row r="3422" ht="14.25" customHeight="1" spans="1:18">
      <c r="A3422" s="30" t="s">
        <v>3309</v>
      </c>
      <c r="B3422" s="17">
        <v>2205</v>
      </c>
      <c r="C3422" s="17" t="s">
        <v>35</v>
      </c>
      <c r="D3422" s="17" t="s">
        <v>36</v>
      </c>
      <c r="E3422" s="17" t="s">
        <v>37</v>
      </c>
      <c r="F3422" s="31" t="str">
        <f>VLOOKUP(G3422,'Policy Type'!$A:$B,2,FALSE)</f>
        <v>Others</v>
      </c>
      <c r="G3422" s="17" t="s">
        <v>156</v>
      </c>
      <c r="H3422" s="32">
        <v>45365</v>
      </c>
      <c r="I3422" s="32">
        <v>45729</v>
      </c>
      <c r="J3422" s="34">
        <v>244900</v>
      </c>
      <c r="K3422" s="34">
        <f t="shared" si="922"/>
        <v>44082</v>
      </c>
      <c r="L3422" s="34">
        <f t="shared" si="923"/>
        <v>288982</v>
      </c>
      <c r="M3422" s="17">
        <f>L3422*0.15</f>
        <v>43347.3</v>
      </c>
      <c r="N3422" s="17" t="s">
        <v>52</v>
      </c>
      <c r="O3422" s="35" t="s">
        <v>53</v>
      </c>
      <c r="P3422" s="36" t="str">
        <f t="shared" si="935"/>
        <v>Old Client</v>
      </c>
      <c r="Q3422" s="39" t="str">
        <f t="shared" si="4"/>
        <v>Yes</v>
      </c>
      <c r="R3422" s="40" t="str">
        <f t="shared" si="5"/>
        <v>Cross-Sold</v>
      </c>
    </row>
    <row r="3423" ht="14.25" customHeight="1" spans="1:18">
      <c r="A3423" s="30" t="s">
        <v>3310</v>
      </c>
      <c r="B3423" s="17">
        <v>889</v>
      </c>
      <c r="C3423" s="17" t="s">
        <v>57</v>
      </c>
      <c r="D3423" s="17" t="s">
        <v>36</v>
      </c>
      <c r="E3423" s="17" t="s">
        <v>37</v>
      </c>
      <c r="F3423" s="31" t="str">
        <f>VLOOKUP(G3423,'Policy Type'!$A:$B,2,FALSE)</f>
        <v>Liability</v>
      </c>
      <c r="G3423" s="17" t="s">
        <v>38</v>
      </c>
      <c r="H3423" s="32">
        <v>45355</v>
      </c>
      <c r="I3423" s="32">
        <v>45719</v>
      </c>
      <c r="J3423" s="34">
        <v>123000</v>
      </c>
      <c r="K3423" s="34">
        <f t="shared" si="922"/>
        <v>22140</v>
      </c>
      <c r="L3423" s="34">
        <f t="shared" si="923"/>
        <v>145140</v>
      </c>
      <c r="M3423" s="17">
        <f>L3423*0.2</f>
        <v>29028</v>
      </c>
      <c r="N3423" s="17" t="s">
        <v>39</v>
      </c>
      <c r="O3423" s="35" t="s">
        <v>49</v>
      </c>
      <c r="P3423" s="36" t="str">
        <f t="shared" si="935"/>
        <v>Old Client</v>
      </c>
      <c r="Q3423" s="39" t="str">
        <f t="shared" si="4"/>
        <v>Yes</v>
      </c>
      <c r="R3423" s="40" t="str">
        <f t="shared" si="5"/>
        <v/>
      </c>
    </row>
    <row r="3424" ht="14.25" customHeight="1" spans="1:18">
      <c r="A3424" s="30" t="s">
        <v>3311</v>
      </c>
      <c r="B3424" s="17">
        <v>1715</v>
      </c>
      <c r="C3424" s="17" t="s">
        <v>57</v>
      </c>
      <c r="D3424" s="17" t="s">
        <v>36</v>
      </c>
      <c r="E3424" s="17" t="s">
        <v>60</v>
      </c>
      <c r="F3424" s="31" t="str">
        <f>VLOOKUP(G3424,'Policy Type'!$A:$B,2,FALSE)</f>
        <v>Others</v>
      </c>
      <c r="G3424" s="17" t="s">
        <v>170</v>
      </c>
      <c r="H3424" s="32">
        <v>45367</v>
      </c>
      <c r="I3424" s="32">
        <v>45731</v>
      </c>
      <c r="J3424" s="34">
        <v>2765000</v>
      </c>
      <c r="K3424" s="34">
        <f t="shared" si="922"/>
        <v>497700</v>
      </c>
      <c r="L3424" s="34">
        <f t="shared" si="923"/>
        <v>3262700</v>
      </c>
      <c r="M3424" s="17">
        <f t="shared" ref="M3424:M3427" si="936">L3424*0.15</f>
        <v>489405</v>
      </c>
      <c r="N3424" s="17" t="s">
        <v>52</v>
      </c>
      <c r="O3424" s="35" t="s">
        <v>53</v>
      </c>
      <c r="P3424" s="36" t="str">
        <f t="shared" si="935"/>
        <v>Old Client</v>
      </c>
      <c r="Q3424" s="39" t="str">
        <f t="shared" si="4"/>
        <v>Yes</v>
      </c>
      <c r="R3424" s="40" t="str">
        <f t="shared" si="5"/>
        <v>Cross-Sold</v>
      </c>
    </row>
    <row r="3425" ht="14.25" customHeight="1" spans="1:18">
      <c r="A3425" s="30" t="s">
        <v>3312</v>
      </c>
      <c r="B3425" s="17">
        <v>1718</v>
      </c>
      <c r="C3425" s="17" t="s">
        <v>42</v>
      </c>
      <c r="D3425" s="17" t="s">
        <v>36</v>
      </c>
      <c r="E3425" s="17" t="s">
        <v>60</v>
      </c>
      <c r="F3425" s="31" t="str">
        <f>VLOOKUP(G3425,'Policy Type'!$A:$B,2,FALSE)</f>
        <v>Others</v>
      </c>
      <c r="G3425" s="17" t="s">
        <v>245</v>
      </c>
      <c r="H3425" s="32">
        <v>45367</v>
      </c>
      <c r="I3425" s="32">
        <v>45731</v>
      </c>
      <c r="J3425" s="34">
        <v>769900</v>
      </c>
      <c r="K3425" s="34">
        <f t="shared" si="922"/>
        <v>138582</v>
      </c>
      <c r="L3425" s="34">
        <f t="shared" si="923"/>
        <v>908482</v>
      </c>
      <c r="M3425" s="17">
        <f t="shared" si="936"/>
        <v>136272.3</v>
      </c>
      <c r="N3425" s="17" t="s">
        <v>52</v>
      </c>
      <c r="O3425" s="35" t="s">
        <v>53</v>
      </c>
      <c r="P3425" s="36" t="str">
        <f t="shared" si="935"/>
        <v>Old Client</v>
      </c>
      <c r="Q3425" s="39" t="str">
        <f t="shared" si="4"/>
        <v>No</v>
      </c>
      <c r="R3425" s="40" t="str">
        <f t="shared" si="5"/>
        <v/>
      </c>
    </row>
    <row r="3426" ht="14.25" customHeight="1" spans="1:18">
      <c r="A3426" s="30" t="s">
        <v>3313</v>
      </c>
      <c r="B3426" s="17">
        <v>2206</v>
      </c>
      <c r="C3426" s="17" t="s">
        <v>57</v>
      </c>
      <c r="D3426" s="17" t="s">
        <v>36</v>
      </c>
      <c r="E3426" s="17" t="s">
        <v>60</v>
      </c>
      <c r="F3426" s="31" t="str">
        <f>VLOOKUP(G3426,'Policy Type'!$A:$B,2,FALSE)</f>
        <v>Others</v>
      </c>
      <c r="G3426" s="17" t="s">
        <v>170</v>
      </c>
      <c r="H3426" s="32">
        <v>45367</v>
      </c>
      <c r="I3426" s="32">
        <v>45731</v>
      </c>
      <c r="J3426" s="34">
        <v>4200600</v>
      </c>
      <c r="K3426" s="34">
        <f t="shared" si="922"/>
        <v>756108</v>
      </c>
      <c r="L3426" s="34">
        <f t="shared" si="923"/>
        <v>4956708</v>
      </c>
      <c r="M3426" s="17">
        <f t="shared" si="936"/>
        <v>743506.2</v>
      </c>
      <c r="N3426" s="17" t="s">
        <v>52</v>
      </c>
      <c r="O3426" s="35" t="s">
        <v>53</v>
      </c>
      <c r="P3426" s="36" t="str">
        <f t="shared" si="935"/>
        <v>Old Client</v>
      </c>
      <c r="Q3426" s="39" t="str">
        <f t="shared" si="4"/>
        <v>No</v>
      </c>
      <c r="R3426" s="40" t="str">
        <f t="shared" si="5"/>
        <v/>
      </c>
    </row>
    <row r="3427" ht="14.25" customHeight="1" spans="1:18">
      <c r="A3427" s="30" t="s">
        <v>3314</v>
      </c>
      <c r="B3427" s="17">
        <v>2206</v>
      </c>
      <c r="C3427" s="17" t="s">
        <v>57</v>
      </c>
      <c r="D3427" s="17" t="s">
        <v>36</v>
      </c>
      <c r="E3427" s="17" t="s">
        <v>103</v>
      </c>
      <c r="F3427" s="31" t="str">
        <f>VLOOKUP(G3427,'Policy Type'!$A:$B,2,FALSE)</f>
        <v>Others</v>
      </c>
      <c r="G3427" s="17" t="s">
        <v>193</v>
      </c>
      <c r="H3427" s="32">
        <v>45358</v>
      </c>
      <c r="I3427" s="32">
        <v>45722</v>
      </c>
      <c r="J3427" s="34">
        <v>4128500</v>
      </c>
      <c r="K3427" s="34">
        <f t="shared" si="922"/>
        <v>743130</v>
      </c>
      <c r="L3427" s="34">
        <f t="shared" si="923"/>
        <v>4871630</v>
      </c>
      <c r="M3427" s="17">
        <f t="shared" si="936"/>
        <v>730744.5</v>
      </c>
      <c r="N3427" s="17" t="s">
        <v>52</v>
      </c>
      <c r="O3427" s="35" t="s">
        <v>40</v>
      </c>
      <c r="P3427" s="36" t="str">
        <f t="shared" si="935"/>
        <v>Old Client</v>
      </c>
      <c r="Q3427" s="39" t="str">
        <f t="shared" si="4"/>
        <v>No</v>
      </c>
      <c r="R3427" s="40" t="str">
        <f t="shared" si="5"/>
        <v/>
      </c>
    </row>
    <row r="3428" ht="14.25" customHeight="1" spans="1:18">
      <c r="A3428" s="30" t="s">
        <v>3315</v>
      </c>
      <c r="B3428" s="17">
        <v>2207</v>
      </c>
      <c r="C3428" s="17" t="s">
        <v>35</v>
      </c>
      <c r="D3428" s="17" t="s">
        <v>36</v>
      </c>
      <c r="E3428" s="17" t="s">
        <v>78</v>
      </c>
      <c r="F3428" s="31" t="str">
        <f>VLOOKUP(G3428,'Policy Type'!$A:$B,2,FALSE)</f>
        <v>Liability</v>
      </c>
      <c r="G3428" s="17" t="s">
        <v>121</v>
      </c>
      <c r="H3428" s="32">
        <v>45355</v>
      </c>
      <c r="I3428" s="32">
        <v>45719</v>
      </c>
      <c r="J3428" s="34">
        <v>200000</v>
      </c>
      <c r="K3428" s="34">
        <f t="shared" si="922"/>
        <v>36000</v>
      </c>
      <c r="L3428" s="34">
        <f t="shared" si="923"/>
        <v>236000</v>
      </c>
      <c r="M3428" s="17">
        <f>L3428*0.2</f>
        <v>47200</v>
      </c>
      <c r="N3428" s="17" t="s">
        <v>39</v>
      </c>
      <c r="O3428" s="35" t="s">
        <v>49</v>
      </c>
      <c r="P3428" s="36" t="str">
        <f t="shared" si="935"/>
        <v>New Client</v>
      </c>
      <c r="Q3428" s="39" t="str">
        <f t="shared" si="4"/>
        <v>Yes</v>
      </c>
      <c r="R3428" s="40" t="str">
        <f t="shared" si="5"/>
        <v/>
      </c>
    </row>
    <row r="3429" ht="14.25" customHeight="1" spans="1:18">
      <c r="A3429" s="30" t="s">
        <v>3316</v>
      </c>
      <c r="B3429" s="17">
        <v>832</v>
      </c>
      <c r="C3429" s="17" t="s">
        <v>46</v>
      </c>
      <c r="D3429" s="17" t="s">
        <v>66</v>
      </c>
      <c r="E3429" s="17" t="s">
        <v>43</v>
      </c>
      <c r="F3429" s="31" t="str">
        <f>VLOOKUP(G3429,'Policy Type'!$A:$B,2,FALSE)</f>
        <v>P&amp;C</v>
      </c>
      <c r="G3429" s="17" t="s">
        <v>80</v>
      </c>
      <c r="H3429" s="32">
        <v>45357</v>
      </c>
      <c r="I3429" s="32">
        <v>45357</v>
      </c>
      <c r="J3429" s="34">
        <v>155800</v>
      </c>
      <c r="K3429" s="34">
        <f t="shared" si="922"/>
        <v>28044</v>
      </c>
      <c r="L3429" s="34">
        <f t="shared" si="923"/>
        <v>183844</v>
      </c>
      <c r="M3429" s="17">
        <f>L3429*0.05</f>
        <v>9192.2</v>
      </c>
      <c r="N3429" s="17" t="s">
        <v>39</v>
      </c>
      <c r="O3429" s="35" t="s">
        <v>49</v>
      </c>
      <c r="P3429" s="36" t="str">
        <f t="shared" si="935"/>
        <v>Old Client</v>
      </c>
      <c r="Q3429" s="39" t="str">
        <f t="shared" si="4"/>
        <v>No</v>
      </c>
      <c r="R3429" s="40" t="str">
        <f t="shared" si="5"/>
        <v/>
      </c>
    </row>
    <row r="3430" ht="14.25" customHeight="1" spans="1:18">
      <c r="A3430" s="30" t="s">
        <v>3317</v>
      </c>
      <c r="B3430" s="17">
        <v>2208</v>
      </c>
      <c r="C3430" s="17" t="s">
        <v>57</v>
      </c>
      <c r="D3430" s="17" t="s">
        <v>36</v>
      </c>
      <c r="E3430" s="17" t="s">
        <v>43</v>
      </c>
      <c r="F3430" s="31" t="str">
        <f>VLOOKUP(G3430,'Policy Type'!$A:$B,2,FALSE)</f>
        <v>P&amp;C</v>
      </c>
      <c r="G3430" s="17" t="s">
        <v>55</v>
      </c>
      <c r="H3430" s="32">
        <v>45356</v>
      </c>
      <c r="I3430" s="32">
        <v>45720</v>
      </c>
      <c r="J3430" s="34">
        <v>102300</v>
      </c>
      <c r="K3430" s="34">
        <f t="shared" si="922"/>
        <v>18414</v>
      </c>
      <c r="L3430" s="34">
        <f t="shared" si="923"/>
        <v>120714</v>
      </c>
      <c r="M3430" s="17">
        <f t="shared" ref="M3430:M3431" si="937">L3430*0.2</f>
        <v>24142.8</v>
      </c>
      <c r="N3430" s="17" t="s">
        <v>52</v>
      </c>
      <c r="O3430" s="35" t="s">
        <v>53</v>
      </c>
      <c r="P3430" s="36" t="str">
        <f t="shared" si="935"/>
        <v>New Client</v>
      </c>
      <c r="Q3430" s="39" t="str">
        <f t="shared" si="4"/>
        <v>No</v>
      </c>
      <c r="R3430" s="40" t="str">
        <f t="shared" si="5"/>
        <v/>
      </c>
    </row>
    <row r="3431" ht="14.25" customHeight="1" spans="1:18">
      <c r="A3431" s="30" t="s">
        <v>3318</v>
      </c>
      <c r="B3431" s="17">
        <v>2209</v>
      </c>
      <c r="C3431" s="17" t="s">
        <v>35</v>
      </c>
      <c r="D3431" s="17" t="s">
        <v>36</v>
      </c>
      <c r="E3431" s="17" t="s">
        <v>37</v>
      </c>
      <c r="F3431" s="31" t="str">
        <f>VLOOKUP(G3431,'Policy Type'!$A:$B,2,FALSE)</f>
        <v>Liability</v>
      </c>
      <c r="G3431" s="17" t="s">
        <v>38</v>
      </c>
      <c r="H3431" s="32">
        <v>45355</v>
      </c>
      <c r="I3431" s="32">
        <v>45719</v>
      </c>
      <c r="J3431" s="34">
        <v>140200</v>
      </c>
      <c r="K3431" s="34">
        <f t="shared" si="922"/>
        <v>25236</v>
      </c>
      <c r="L3431" s="34">
        <f t="shared" si="923"/>
        <v>165436</v>
      </c>
      <c r="M3431" s="17">
        <f t="shared" si="937"/>
        <v>33087.2</v>
      </c>
      <c r="N3431" s="17" t="s">
        <v>39</v>
      </c>
      <c r="O3431" s="35" t="s">
        <v>49</v>
      </c>
      <c r="P3431" s="36" t="str">
        <f t="shared" si="935"/>
        <v>New Client</v>
      </c>
      <c r="Q3431" s="39" t="str">
        <f t="shared" si="4"/>
        <v>Yes</v>
      </c>
      <c r="R3431" s="40" t="str">
        <f t="shared" si="5"/>
        <v/>
      </c>
    </row>
    <row r="3432" ht="14.25" customHeight="1" spans="1:18">
      <c r="A3432" s="30" t="s">
        <v>3319</v>
      </c>
      <c r="B3432" s="17">
        <v>2210</v>
      </c>
      <c r="C3432" s="17" t="s">
        <v>46</v>
      </c>
      <c r="D3432" s="17" t="s">
        <v>88</v>
      </c>
      <c r="E3432" s="17" t="s">
        <v>780</v>
      </c>
      <c r="F3432" s="31" t="str">
        <f>VLOOKUP(G3432,'Policy Type'!$A:$B,2,FALSE)</f>
        <v>Others</v>
      </c>
      <c r="G3432" s="17" t="s">
        <v>212</v>
      </c>
      <c r="H3432" s="32">
        <v>45355</v>
      </c>
      <c r="I3432" s="32">
        <v>45719</v>
      </c>
      <c r="J3432" s="34">
        <v>799800</v>
      </c>
      <c r="K3432" s="34">
        <f t="shared" si="922"/>
        <v>143964</v>
      </c>
      <c r="L3432" s="34">
        <f t="shared" si="923"/>
        <v>943764</v>
      </c>
      <c r="M3432" s="17">
        <f>L3432*0.05</f>
        <v>47188.2</v>
      </c>
      <c r="N3432" s="17" t="s">
        <v>39</v>
      </c>
      <c r="O3432" s="35" t="s">
        <v>49</v>
      </c>
      <c r="P3432" s="36" t="str">
        <f t="shared" si="935"/>
        <v>New Client</v>
      </c>
      <c r="Q3432" s="39" t="str">
        <f t="shared" si="4"/>
        <v>No</v>
      </c>
      <c r="R3432" s="40" t="str">
        <f t="shared" si="5"/>
        <v/>
      </c>
    </row>
    <row r="3433" ht="14.25" customHeight="1" spans="1:18">
      <c r="A3433" s="30" t="s">
        <v>3320</v>
      </c>
      <c r="B3433" s="17">
        <v>2211</v>
      </c>
      <c r="C3433" s="17" t="s">
        <v>57</v>
      </c>
      <c r="D3433" s="17" t="s">
        <v>36</v>
      </c>
      <c r="E3433" s="17" t="s">
        <v>78</v>
      </c>
      <c r="F3433" s="31" t="str">
        <f>VLOOKUP(G3433,'Policy Type'!$A:$B,2,FALSE)</f>
        <v>Liability</v>
      </c>
      <c r="G3433" s="17" t="s">
        <v>94</v>
      </c>
      <c r="H3433" s="32">
        <v>45355</v>
      </c>
      <c r="I3433" s="32">
        <v>45719</v>
      </c>
      <c r="J3433" s="34">
        <v>119200</v>
      </c>
      <c r="K3433" s="34">
        <f t="shared" si="922"/>
        <v>21456</v>
      </c>
      <c r="L3433" s="34">
        <f t="shared" si="923"/>
        <v>140656</v>
      </c>
      <c r="M3433" s="17">
        <f>L3433*0.2</f>
        <v>28131.2</v>
      </c>
      <c r="N3433" s="17" t="s">
        <v>39</v>
      </c>
      <c r="O3433" s="35" t="s">
        <v>49</v>
      </c>
      <c r="P3433" s="36" t="str">
        <f t="shared" si="935"/>
        <v>New Client</v>
      </c>
      <c r="Q3433" s="39" t="str">
        <f t="shared" si="4"/>
        <v>Yes</v>
      </c>
      <c r="R3433" s="40" t="str">
        <f t="shared" si="5"/>
        <v/>
      </c>
    </row>
    <row r="3434" ht="14.25" customHeight="1" spans="1:18">
      <c r="A3434" s="30" t="s">
        <v>3321</v>
      </c>
      <c r="B3434" s="17">
        <v>2212</v>
      </c>
      <c r="C3434" s="17" t="s">
        <v>46</v>
      </c>
      <c r="D3434" s="17" t="s">
        <v>88</v>
      </c>
      <c r="E3434" s="17" t="s">
        <v>37</v>
      </c>
      <c r="F3434" s="31" t="str">
        <f>VLOOKUP(G3434,'Policy Type'!$A:$B,2,FALSE)</f>
        <v>Liability</v>
      </c>
      <c r="G3434" s="17" t="s">
        <v>38</v>
      </c>
      <c r="H3434" s="32">
        <v>45355</v>
      </c>
      <c r="I3434" s="32">
        <v>45446</v>
      </c>
      <c r="J3434" s="34">
        <v>182800</v>
      </c>
      <c r="K3434" s="34">
        <f t="shared" si="922"/>
        <v>32904</v>
      </c>
      <c r="L3434" s="34">
        <f t="shared" si="923"/>
        <v>215704</v>
      </c>
      <c r="M3434" s="17">
        <f t="shared" ref="M3434:M3436" si="938">L3434*0.05</f>
        <v>10785.2</v>
      </c>
      <c r="N3434" s="17" t="s">
        <v>39</v>
      </c>
      <c r="O3434" s="35" t="s">
        <v>49</v>
      </c>
      <c r="P3434" s="36" t="str">
        <f t="shared" si="935"/>
        <v>New Client</v>
      </c>
      <c r="Q3434" s="39" t="str">
        <f t="shared" si="4"/>
        <v>Yes</v>
      </c>
      <c r="R3434" s="40" t="str">
        <f t="shared" si="5"/>
        <v/>
      </c>
    </row>
    <row r="3435" ht="14.25" customHeight="1" spans="1:18">
      <c r="A3435" s="30" t="s">
        <v>3322</v>
      </c>
      <c r="B3435" s="17">
        <v>2213</v>
      </c>
      <c r="C3435" s="17" t="s">
        <v>46</v>
      </c>
      <c r="D3435" s="17" t="s">
        <v>47</v>
      </c>
      <c r="E3435" s="17" t="s">
        <v>37</v>
      </c>
      <c r="F3435" s="31" t="str">
        <f>VLOOKUP(G3435,'Policy Type'!$A:$B,2,FALSE)</f>
        <v>Liability</v>
      </c>
      <c r="G3435" s="17" t="s">
        <v>38</v>
      </c>
      <c r="H3435" s="32">
        <v>45355</v>
      </c>
      <c r="I3435" s="32">
        <v>45719</v>
      </c>
      <c r="J3435" s="34">
        <v>226600</v>
      </c>
      <c r="K3435" s="34">
        <f t="shared" si="922"/>
        <v>40788</v>
      </c>
      <c r="L3435" s="34">
        <f t="shared" si="923"/>
        <v>267388</v>
      </c>
      <c r="M3435" s="17">
        <f t="shared" si="938"/>
        <v>13369.4</v>
      </c>
      <c r="N3435" s="17" t="s">
        <v>39</v>
      </c>
      <c r="O3435" s="35" t="s">
        <v>49</v>
      </c>
      <c r="P3435" s="36" t="str">
        <f t="shared" si="935"/>
        <v>New Client</v>
      </c>
      <c r="Q3435" s="39" t="str">
        <f t="shared" si="4"/>
        <v>Yes</v>
      </c>
      <c r="R3435" s="40" t="str">
        <f t="shared" si="5"/>
        <v/>
      </c>
    </row>
    <row r="3436" ht="14.25" customHeight="1" spans="1:18">
      <c r="A3436" s="30" t="s">
        <v>3323</v>
      </c>
      <c r="B3436" s="17">
        <v>1178</v>
      </c>
      <c r="C3436" s="17" t="s">
        <v>46</v>
      </c>
      <c r="D3436" s="17" t="s">
        <v>47</v>
      </c>
      <c r="E3436" s="17" t="s">
        <v>108</v>
      </c>
      <c r="F3436" s="31" t="str">
        <f>VLOOKUP(G3436,'Policy Type'!$A:$B,2,FALSE)</f>
        <v>Liability</v>
      </c>
      <c r="G3436" s="17" t="s">
        <v>140</v>
      </c>
      <c r="H3436" s="32">
        <v>45382</v>
      </c>
      <c r="I3436" s="32">
        <v>45746</v>
      </c>
      <c r="J3436" s="34">
        <v>11800000</v>
      </c>
      <c r="K3436" s="34">
        <f t="shared" si="922"/>
        <v>2124000</v>
      </c>
      <c r="L3436" s="34">
        <f t="shared" si="923"/>
        <v>13924000</v>
      </c>
      <c r="M3436" s="17">
        <f t="shared" si="938"/>
        <v>696200</v>
      </c>
      <c r="N3436" s="17" t="s">
        <v>39</v>
      </c>
      <c r="O3436" s="35" t="s">
        <v>49</v>
      </c>
      <c r="P3436" s="36" t="str">
        <f t="shared" si="935"/>
        <v>Old Client</v>
      </c>
      <c r="Q3436" s="39" t="str">
        <f t="shared" si="4"/>
        <v>Yes</v>
      </c>
      <c r="R3436" s="40" t="str">
        <f t="shared" si="5"/>
        <v/>
      </c>
    </row>
    <row r="3437" ht="14.25" customHeight="1" spans="1:18">
      <c r="A3437" s="30" t="s">
        <v>3324</v>
      </c>
      <c r="B3437" s="17">
        <v>2214</v>
      </c>
      <c r="C3437" s="17" t="s">
        <v>42</v>
      </c>
      <c r="D3437" s="17" t="s">
        <v>36</v>
      </c>
      <c r="E3437" s="17" t="s">
        <v>60</v>
      </c>
      <c r="F3437" s="31" t="str">
        <f>VLOOKUP(G3437,'Policy Type'!$A:$B,2,FALSE)</f>
        <v>P&amp;C</v>
      </c>
      <c r="G3437" s="17" t="s">
        <v>62</v>
      </c>
      <c r="H3437" s="32">
        <v>45359</v>
      </c>
      <c r="I3437" s="32">
        <v>45723</v>
      </c>
      <c r="J3437" s="34">
        <v>116700</v>
      </c>
      <c r="K3437" s="34">
        <f t="shared" si="922"/>
        <v>21006</v>
      </c>
      <c r="L3437" s="34">
        <f t="shared" si="923"/>
        <v>137706</v>
      </c>
      <c r="M3437" s="17">
        <f>L3437*0.2</f>
        <v>27541.2</v>
      </c>
      <c r="N3437" s="17" t="s">
        <v>52</v>
      </c>
      <c r="O3437" s="35" t="s">
        <v>53</v>
      </c>
      <c r="P3437" s="36" t="str">
        <f t="shared" si="935"/>
        <v>New Client</v>
      </c>
      <c r="Q3437" s="39" t="str">
        <f t="shared" si="4"/>
        <v>No</v>
      </c>
      <c r="R3437" s="40" t="str">
        <f t="shared" si="5"/>
        <v/>
      </c>
    </row>
    <row r="3438" ht="14.25" customHeight="1" spans="1:18">
      <c r="A3438" s="30" t="s">
        <v>3325</v>
      </c>
      <c r="B3438" s="17">
        <v>2215</v>
      </c>
      <c r="C3438" s="17" t="s">
        <v>57</v>
      </c>
      <c r="D3438" s="17" t="s">
        <v>36</v>
      </c>
      <c r="E3438" s="17" t="s">
        <v>37</v>
      </c>
      <c r="F3438" s="31" t="str">
        <f>VLOOKUP(G3438,'Policy Type'!$A:$B,2,FALSE)</f>
        <v>Others</v>
      </c>
      <c r="G3438" s="17" t="s">
        <v>212</v>
      </c>
      <c r="H3438" s="32">
        <v>45357</v>
      </c>
      <c r="I3438" s="32">
        <v>45721</v>
      </c>
      <c r="J3438" s="34">
        <v>427800</v>
      </c>
      <c r="K3438" s="34">
        <f t="shared" si="922"/>
        <v>77004</v>
      </c>
      <c r="L3438" s="34">
        <f t="shared" si="923"/>
        <v>504804</v>
      </c>
      <c r="M3438" s="17">
        <f>L3438*0.15</f>
        <v>75720.6</v>
      </c>
      <c r="N3438" s="17" t="s">
        <v>39</v>
      </c>
      <c r="O3438" s="35" t="s">
        <v>49</v>
      </c>
      <c r="P3438" s="36" t="str">
        <f t="shared" si="935"/>
        <v>New Client</v>
      </c>
      <c r="Q3438" s="39" t="str">
        <f t="shared" si="4"/>
        <v>No</v>
      </c>
      <c r="R3438" s="40" t="str">
        <f t="shared" si="5"/>
        <v/>
      </c>
    </row>
    <row r="3439" ht="14.25" customHeight="1" spans="1:18">
      <c r="A3439" s="30" t="s">
        <v>3326</v>
      </c>
      <c r="B3439" s="17">
        <v>484</v>
      </c>
      <c r="C3439" s="17" t="s">
        <v>46</v>
      </c>
      <c r="D3439" s="17" t="s">
        <v>88</v>
      </c>
      <c r="E3439" s="17" t="s">
        <v>37</v>
      </c>
      <c r="F3439" s="31" t="str">
        <f>VLOOKUP(G3439,'Policy Type'!$A:$B,2,FALSE)</f>
        <v>Others</v>
      </c>
      <c r="G3439" s="17" t="s">
        <v>152</v>
      </c>
      <c r="H3439" s="32">
        <v>45367</v>
      </c>
      <c r="I3439" s="32">
        <v>45731</v>
      </c>
      <c r="J3439" s="34">
        <v>863500</v>
      </c>
      <c r="K3439" s="34">
        <f t="shared" si="922"/>
        <v>155430</v>
      </c>
      <c r="L3439" s="34">
        <f t="shared" si="923"/>
        <v>1018930</v>
      </c>
      <c r="M3439" s="17">
        <f>L3439*0.05</f>
        <v>50946.5</v>
      </c>
      <c r="N3439" s="17" t="s">
        <v>52</v>
      </c>
      <c r="O3439" s="35" t="s">
        <v>53</v>
      </c>
      <c r="P3439" s="36" t="str">
        <f t="shared" si="935"/>
        <v>Old Client</v>
      </c>
      <c r="Q3439" s="39" t="str">
        <f t="shared" si="4"/>
        <v>Yes</v>
      </c>
      <c r="R3439" s="40" t="str">
        <f t="shared" si="5"/>
        <v>Cross-Sold</v>
      </c>
    </row>
    <row r="3440" ht="14.25" customHeight="1" spans="1:18">
      <c r="A3440" s="30" t="s">
        <v>3327</v>
      </c>
      <c r="B3440" s="17">
        <v>2216</v>
      </c>
      <c r="C3440" s="17" t="s">
        <v>57</v>
      </c>
      <c r="D3440" s="17" t="s">
        <v>36</v>
      </c>
      <c r="E3440" s="17" t="s">
        <v>37</v>
      </c>
      <c r="F3440" s="31" t="str">
        <f>VLOOKUP(G3440,'Policy Type'!$A:$B,2,FALSE)</f>
        <v>Others</v>
      </c>
      <c r="G3440" s="17" t="s">
        <v>152</v>
      </c>
      <c r="H3440" s="32">
        <v>45367</v>
      </c>
      <c r="I3440" s="32">
        <v>45731</v>
      </c>
      <c r="J3440" s="34">
        <v>930700</v>
      </c>
      <c r="K3440" s="34">
        <f t="shared" si="922"/>
        <v>167526</v>
      </c>
      <c r="L3440" s="34">
        <f t="shared" si="923"/>
        <v>1098226</v>
      </c>
      <c r="M3440" s="17">
        <f t="shared" ref="M3440:M3442" si="939">L3440*0.15</f>
        <v>164733.9</v>
      </c>
      <c r="N3440" s="17" t="s">
        <v>52</v>
      </c>
      <c r="O3440" s="35" t="s">
        <v>53</v>
      </c>
      <c r="P3440" s="36" t="str">
        <f t="shared" si="935"/>
        <v>New Client</v>
      </c>
      <c r="Q3440" s="39" t="str">
        <f t="shared" si="4"/>
        <v>No</v>
      </c>
      <c r="R3440" s="40" t="str">
        <f t="shared" si="5"/>
        <v/>
      </c>
    </row>
    <row r="3441" ht="14.25" customHeight="1" spans="1:18">
      <c r="A3441" s="30" t="s">
        <v>3328</v>
      </c>
      <c r="B3441" s="17">
        <v>2217</v>
      </c>
      <c r="C3441" s="17" t="s">
        <v>35</v>
      </c>
      <c r="D3441" s="17" t="s">
        <v>36</v>
      </c>
      <c r="E3441" s="17" t="s">
        <v>37</v>
      </c>
      <c r="F3441" s="31" t="str">
        <f>VLOOKUP(G3441,'Policy Type'!$A:$B,2,FALSE)</f>
        <v>Others</v>
      </c>
      <c r="G3441" s="17" t="s">
        <v>245</v>
      </c>
      <c r="H3441" s="32">
        <v>45356</v>
      </c>
      <c r="I3441" s="32">
        <v>45720</v>
      </c>
      <c r="J3441" s="34">
        <v>262900</v>
      </c>
      <c r="K3441" s="34">
        <f t="shared" si="922"/>
        <v>47322</v>
      </c>
      <c r="L3441" s="34">
        <f t="shared" si="923"/>
        <v>310222</v>
      </c>
      <c r="M3441" s="17">
        <f t="shared" si="939"/>
        <v>46533.3</v>
      </c>
      <c r="N3441" s="17" t="s">
        <v>52</v>
      </c>
      <c r="O3441" s="35" t="s">
        <v>49</v>
      </c>
      <c r="P3441" s="36" t="str">
        <f t="shared" si="935"/>
        <v>Old Client</v>
      </c>
      <c r="Q3441" s="39" t="str">
        <f t="shared" si="4"/>
        <v>Yes</v>
      </c>
      <c r="R3441" s="40" t="str">
        <f t="shared" si="5"/>
        <v>Cross-Sold</v>
      </c>
    </row>
    <row r="3442" ht="14.25" customHeight="1" spans="1:18">
      <c r="A3442" s="30" t="s">
        <v>3329</v>
      </c>
      <c r="B3442" s="17">
        <v>2218</v>
      </c>
      <c r="C3442" s="17" t="s">
        <v>35</v>
      </c>
      <c r="D3442" s="17" t="s">
        <v>36</v>
      </c>
      <c r="E3442" s="17" t="s">
        <v>37</v>
      </c>
      <c r="F3442" s="31" t="str">
        <f>VLOOKUP(G3442,'Policy Type'!$A:$B,2,FALSE)</f>
        <v>Others</v>
      </c>
      <c r="G3442" s="17" t="s">
        <v>245</v>
      </c>
      <c r="H3442" s="32">
        <v>45356</v>
      </c>
      <c r="I3442" s="32">
        <v>45720</v>
      </c>
      <c r="J3442" s="34">
        <v>261800</v>
      </c>
      <c r="K3442" s="34">
        <f t="shared" si="922"/>
        <v>47124</v>
      </c>
      <c r="L3442" s="34">
        <f t="shared" si="923"/>
        <v>308924</v>
      </c>
      <c r="M3442" s="17">
        <f t="shared" si="939"/>
        <v>46338.6</v>
      </c>
      <c r="N3442" s="17" t="s">
        <v>52</v>
      </c>
      <c r="O3442" s="35" t="s">
        <v>49</v>
      </c>
      <c r="P3442" s="36" t="str">
        <f t="shared" si="935"/>
        <v>Old Client</v>
      </c>
      <c r="Q3442" s="39" t="str">
        <f t="shared" si="4"/>
        <v>No</v>
      </c>
      <c r="R3442" s="40" t="str">
        <f t="shared" si="5"/>
        <v/>
      </c>
    </row>
    <row r="3443" ht="14.25" customHeight="1" spans="1:18">
      <c r="A3443" s="30" t="s">
        <v>3330</v>
      </c>
      <c r="B3443" s="17">
        <v>2218</v>
      </c>
      <c r="C3443" s="17" t="s">
        <v>46</v>
      </c>
      <c r="D3443" s="17" t="s">
        <v>76</v>
      </c>
      <c r="E3443" s="17" t="s">
        <v>43</v>
      </c>
      <c r="F3443" s="31" t="str">
        <f>VLOOKUP(G3443,'Policy Type'!$A:$B,2,FALSE)</f>
        <v>P&amp;C</v>
      </c>
      <c r="G3443" s="17" t="s">
        <v>92</v>
      </c>
      <c r="H3443" s="32">
        <v>45359</v>
      </c>
      <c r="I3443" s="32">
        <v>45723</v>
      </c>
      <c r="J3443" s="34">
        <v>372500</v>
      </c>
      <c r="K3443" s="34">
        <f t="shared" si="922"/>
        <v>67050</v>
      </c>
      <c r="L3443" s="34">
        <f t="shared" si="923"/>
        <v>439550</v>
      </c>
      <c r="M3443" s="17">
        <f t="shared" ref="M3443:M3445" si="940">L3443*0.05</f>
        <v>21977.5</v>
      </c>
      <c r="N3443" s="17" t="s">
        <v>39</v>
      </c>
      <c r="O3443" s="35" t="s">
        <v>53</v>
      </c>
      <c r="P3443" s="36" t="str">
        <f t="shared" si="935"/>
        <v>Old Client</v>
      </c>
      <c r="Q3443" s="39" t="str">
        <f t="shared" si="4"/>
        <v>No</v>
      </c>
      <c r="R3443" s="40" t="str">
        <f t="shared" si="5"/>
        <v/>
      </c>
    </row>
    <row r="3444" ht="14.25" customHeight="1" spans="1:18">
      <c r="A3444" s="30" t="s">
        <v>3331</v>
      </c>
      <c r="B3444" s="17">
        <v>2217</v>
      </c>
      <c r="C3444" s="17" t="s">
        <v>46</v>
      </c>
      <c r="D3444" s="17" t="s">
        <v>47</v>
      </c>
      <c r="E3444" s="17" t="s">
        <v>37</v>
      </c>
      <c r="F3444" s="31" t="str">
        <f>VLOOKUP(G3444,'Policy Type'!$A:$B,2,FALSE)</f>
        <v>Liability</v>
      </c>
      <c r="G3444" s="17" t="s">
        <v>38</v>
      </c>
      <c r="H3444" s="32">
        <v>45356</v>
      </c>
      <c r="I3444" s="32">
        <v>45416</v>
      </c>
      <c r="J3444" s="34">
        <v>46100</v>
      </c>
      <c r="K3444" s="34">
        <f t="shared" si="922"/>
        <v>8298</v>
      </c>
      <c r="L3444" s="34">
        <f t="shared" si="923"/>
        <v>54398</v>
      </c>
      <c r="M3444" s="17">
        <f t="shared" si="940"/>
        <v>2719.9</v>
      </c>
      <c r="N3444" s="17" t="s">
        <v>39</v>
      </c>
      <c r="O3444" s="35" t="s">
        <v>49</v>
      </c>
      <c r="P3444" s="36" t="str">
        <f t="shared" si="935"/>
        <v>Old Client</v>
      </c>
      <c r="Q3444" s="39" t="str">
        <f t="shared" si="4"/>
        <v>Yes</v>
      </c>
      <c r="R3444" s="40" t="str">
        <f t="shared" si="5"/>
        <v/>
      </c>
    </row>
    <row r="3445" ht="14.25" customHeight="1" spans="1:18">
      <c r="A3445" s="30" t="s">
        <v>3332</v>
      </c>
      <c r="B3445" s="17">
        <v>2219</v>
      </c>
      <c r="C3445" s="17" t="s">
        <v>46</v>
      </c>
      <c r="D3445" s="17" t="s">
        <v>47</v>
      </c>
      <c r="E3445" s="17" t="s">
        <v>37</v>
      </c>
      <c r="F3445" s="31" t="str">
        <f>VLOOKUP(G3445,'Policy Type'!$A:$B,2,FALSE)</f>
        <v>Liability</v>
      </c>
      <c r="G3445" s="17" t="s">
        <v>38</v>
      </c>
      <c r="H3445" s="32">
        <v>45355</v>
      </c>
      <c r="I3445" s="32">
        <v>45719</v>
      </c>
      <c r="J3445" s="34">
        <v>221500</v>
      </c>
      <c r="K3445" s="34">
        <f t="shared" si="922"/>
        <v>39870</v>
      </c>
      <c r="L3445" s="34">
        <f t="shared" si="923"/>
        <v>261370</v>
      </c>
      <c r="M3445" s="17">
        <f t="shared" si="940"/>
        <v>13068.5</v>
      </c>
      <c r="N3445" s="17" t="s">
        <v>39</v>
      </c>
      <c r="O3445" s="35" t="s">
        <v>49</v>
      </c>
      <c r="P3445" s="36" t="str">
        <f t="shared" si="935"/>
        <v>New Client</v>
      </c>
      <c r="Q3445" s="39" t="str">
        <f t="shared" si="4"/>
        <v>Yes</v>
      </c>
      <c r="R3445" s="40" t="str">
        <f t="shared" si="5"/>
        <v/>
      </c>
    </row>
    <row r="3446" ht="14.25" customHeight="1" spans="1:18">
      <c r="A3446" s="30" t="s">
        <v>3333</v>
      </c>
      <c r="B3446" s="17">
        <v>2220</v>
      </c>
      <c r="C3446" s="17" t="s">
        <v>57</v>
      </c>
      <c r="D3446" s="17" t="s">
        <v>36</v>
      </c>
      <c r="E3446" s="17" t="s">
        <v>780</v>
      </c>
      <c r="F3446" s="31" t="str">
        <f>VLOOKUP(G3446,'Policy Type'!$A:$B,2,FALSE)</f>
        <v>Liability</v>
      </c>
      <c r="G3446" s="17" t="s">
        <v>38</v>
      </c>
      <c r="H3446" s="32">
        <v>45355</v>
      </c>
      <c r="I3446" s="32">
        <v>45719</v>
      </c>
      <c r="J3446" s="34">
        <v>181100</v>
      </c>
      <c r="K3446" s="34">
        <f t="shared" si="922"/>
        <v>32598</v>
      </c>
      <c r="L3446" s="34">
        <f t="shared" si="923"/>
        <v>213698</v>
      </c>
      <c r="M3446" s="17">
        <f t="shared" ref="M3446:M3451" si="941">L3446*0.2</f>
        <v>42739.6</v>
      </c>
      <c r="N3446" s="17" t="s">
        <v>39</v>
      </c>
      <c r="O3446" s="35" t="s">
        <v>49</v>
      </c>
      <c r="P3446" s="36" t="str">
        <f t="shared" si="935"/>
        <v>New Client</v>
      </c>
      <c r="Q3446" s="39" t="str">
        <f t="shared" si="4"/>
        <v>Yes</v>
      </c>
      <c r="R3446" s="40" t="str">
        <f t="shared" si="5"/>
        <v/>
      </c>
    </row>
    <row r="3447" ht="14.25" customHeight="1" spans="1:18">
      <c r="A3447" s="30" t="s">
        <v>3334</v>
      </c>
      <c r="B3447" s="17">
        <v>2221</v>
      </c>
      <c r="C3447" s="17" t="s">
        <v>57</v>
      </c>
      <c r="D3447" s="17" t="s">
        <v>36</v>
      </c>
      <c r="E3447" s="17" t="s">
        <v>84</v>
      </c>
      <c r="F3447" s="31" t="str">
        <f>VLOOKUP(G3447,'Policy Type'!$A:$B,2,FALSE)</f>
        <v>Liability</v>
      </c>
      <c r="G3447" s="17" t="s">
        <v>121</v>
      </c>
      <c r="H3447" s="32">
        <v>45357</v>
      </c>
      <c r="I3447" s="32">
        <v>45721</v>
      </c>
      <c r="J3447" s="34">
        <v>78715400</v>
      </c>
      <c r="K3447" s="34">
        <f t="shared" si="922"/>
        <v>14168772</v>
      </c>
      <c r="L3447" s="34">
        <f t="shared" si="923"/>
        <v>92884172</v>
      </c>
      <c r="M3447" s="17">
        <f t="shared" si="941"/>
        <v>18576834.4</v>
      </c>
      <c r="N3447" s="17" t="s">
        <v>39</v>
      </c>
      <c r="O3447" s="35" t="s">
        <v>53</v>
      </c>
      <c r="P3447" s="36" t="str">
        <f t="shared" si="935"/>
        <v>New Client</v>
      </c>
      <c r="Q3447" s="39" t="str">
        <f t="shared" si="4"/>
        <v>Yes</v>
      </c>
      <c r="R3447" s="40" t="str">
        <f t="shared" si="5"/>
        <v/>
      </c>
    </row>
    <row r="3448" ht="14.25" customHeight="1" spans="1:18">
      <c r="A3448" s="30" t="s">
        <v>3335</v>
      </c>
      <c r="B3448" s="17">
        <v>2222</v>
      </c>
      <c r="C3448" s="17" t="s">
        <v>57</v>
      </c>
      <c r="D3448" s="17" t="s">
        <v>36</v>
      </c>
      <c r="E3448" s="17" t="s">
        <v>60</v>
      </c>
      <c r="F3448" s="31" t="str">
        <f>VLOOKUP(G3448,'Policy Type'!$A:$B,2,FALSE)</f>
        <v>P&amp;C</v>
      </c>
      <c r="G3448" s="17" t="s">
        <v>55</v>
      </c>
      <c r="H3448" s="32">
        <v>45368</v>
      </c>
      <c r="I3448" s="32">
        <v>45732</v>
      </c>
      <c r="J3448" s="34">
        <v>93102</v>
      </c>
      <c r="K3448" s="34">
        <f t="shared" si="922"/>
        <v>16758.36</v>
      </c>
      <c r="L3448" s="34">
        <f t="shared" si="923"/>
        <v>109860.36</v>
      </c>
      <c r="M3448" s="17">
        <f t="shared" si="941"/>
        <v>21972.072</v>
      </c>
      <c r="N3448" s="17" t="s">
        <v>52</v>
      </c>
      <c r="O3448" s="35" t="s">
        <v>40</v>
      </c>
      <c r="P3448" s="36" t="str">
        <f t="shared" si="935"/>
        <v>New Client</v>
      </c>
      <c r="Q3448" s="39" t="str">
        <f t="shared" si="4"/>
        <v>No</v>
      </c>
      <c r="R3448" s="40" t="str">
        <f t="shared" si="5"/>
        <v/>
      </c>
    </row>
    <row r="3449" ht="14.25" customHeight="1" spans="1:18">
      <c r="A3449" s="30" t="s">
        <v>3336</v>
      </c>
      <c r="B3449" s="17">
        <v>497</v>
      </c>
      <c r="C3449" s="17" t="s">
        <v>57</v>
      </c>
      <c r="D3449" s="17" t="s">
        <v>36</v>
      </c>
      <c r="E3449" s="17" t="s">
        <v>84</v>
      </c>
      <c r="F3449" s="31" t="str">
        <f>VLOOKUP(G3449,'Policy Type'!$A:$B,2,FALSE)</f>
        <v>Liability</v>
      </c>
      <c r="G3449" s="17" t="s">
        <v>101</v>
      </c>
      <c r="H3449" s="32">
        <v>45356</v>
      </c>
      <c r="I3449" s="32">
        <v>45720</v>
      </c>
      <c r="J3449" s="34">
        <v>944000</v>
      </c>
      <c r="K3449" s="34">
        <f t="shared" si="922"/>
        <v>169920</v>
      </c>
      <c r="L3449" s="34">
        <f t="shared" si="923"/>
        <v>1113920</v>
      </c>
      <c r="M3449" s="17">
        <f t="shared" si="941"/>
        <v>222784</v>
      </c>
      <c r="N3449" s="17" t="s">
        <v>39</v>
      </c>
      <c r="O3449" s="35" t="s">
        <v>49</v>
      </c>
      <c r="P3449" s="36" t="str">
        <f t="shared" si="935"/>
        <v>Old Client</v>
      </c>
      <c r="Q3449" s="39" t="str">
        <f t="shared" si="4"/>
        <v>Yes</v>
      </c>
      <c r="R3449" s="40" t="str">
        <f t="shared" si="5"/>
        <v/>
      </c>
    </row>
    <row r="3450" ht="14.25" customHeight="1" spans="1:18">
      <c r="A3450" s="30" t="s">
        <v>3337</v>
      </c>
      <c r="B3450" s="17">
        <v>832</v>
      </c>
      <c r="C3450" s="17" t="s">
        <v>57</v>
      </c>
      <c r="D3450" s="17" t="s">
        <v>36</v>
      </c>
      <c r="E3450" s="17" t="s">
        <v>43</v>
      </c>
      <c r="F3450" s="31" t="str">
        <f>VLOOKUP(G3450,'Policy Type'!$A:$B,2,FALSE)</f>
        <v>P&amp;C</v>
      </c>
      <c r="G3450" s="17" t="s">
        <v>55</v>
      </c>
      <c r="H3450" s="32">
        <v>45362</v>
      </c>
      <c r="I3450" s="32">
        <v>45726</v>
      </c>
      <c r="J3450" s="34">
        <v>145900</v>
      </c>
      <c r="K3450" s="34">
        <f t="shared" si="922"/>
        <v>26262</v>
      </c>
      <c r="L3450" s="34">
        <f t="shared" si="923"/>
        <v>172162</v>
      </c>
      <c r="M3450" s="17">
        <f t="shared" si="941"/>
        <v>34432.4</v>
      </c>
      <c r="N3450" s="17" t="s">
        <v>52</v>
      </c>
      <c r="O3450" s="35" t="s">
        <v>53</v>
      </c>
      <c r="P3450" s="36" t="str">
        <f t="shared" si="935"/>
        <v>Old Client</v>
      </c>
      <c r="Q3450" s="39" t="str">
        <f t="shared" si="4"/>
        <v>No</v>
      </c>
      <c r="R3450" s="40" t="str">
        <f t="shared" si="5"/>
        <v/>
      </c>
    </row>
    <row r="3451" ht="14.25" customHeight="1" spans="1:18">
      <c r="A3451" s="30" t="s">
        <v>3338</v>
      </c>
      <c r="B3451" s="17">
        <v>2223</v>
      </c>
      <c r="C3451" s="17" t="s">
        <v>57</v>
      </c>
      <c r="D3451" s="17" t="s">
        <v>36</v>
      </c>
      <c r="E3451" s="17" t="s">
        <v>132</v>
      </c>
      <c r="F3451" s="31" t="str">
        <f>VLOOKUP(G3451,'Policy Type'!$A:$B,2,FALSE)</f>
        <v>P&amp;C</v>
      </c>
      <c r="G3451" s="17" t="s">
        <v>80</v>
      </c>
      <c r="H3451" s="32">
        <v>45356</v>
      </c>
      <c r="I3451" s="32">
        <v>45356</v>
      </c>
      <c r="J3451" s="34">
        <v>194000</v>
      </c>
      <c r="K3451" s="34">
        <f t="shared" si="922"/>
        <v>34920</v>
      </c>
      <c r="L3451" s="34">
        <f t="shared" si="923"/>
        <v>228920</v>
      </c>
      <c r="M3451" s="17">
        <f t="shared" si="941"/>
        <v>45784</v>
      </c>
      <c r="N3451" s="17" t="s">
        <v>39</v>
      </c>
      <c r="O3451" s="35" t="s">
        <v>49</v>
      </c>
      <c r="P3451" s="36" t="str">
        <f t="shared" si="935"/>
        <v>New Client</v>
      </c>
      <c r="Q3451" s="39" t="str">
        <f t="shared" si="4"/>
        <v>No</v>
      </c>
      <c r="R3451" s="40" t="str">
        <f t="shared" si="5"/>
        <v/>
      </c>
    </row>
    <row r="3452" ht="14.25" customHeight="1" spans="1:18">
      <c r="A3452" s="30" t="s">
        <v>3339</v>
      </c>
      <c r="B3452" s="17">
        <v>531</v>
      </c>
      <c r="C3452" s="17" t="s">
        <v>46</v>
      </c>
      <c r="D3452" s="17" t="s">
        <v>76</v>
      </c>
      <c r="E3452" s="17" t="s">
        <v>132</v>
      </c>
      <c r="F3452" s="31" t="str">
        <f>VLOOKUP(G3452,'Policy Type'!$A:$B,2,FALSE)</f>
        <v>P&amp;C</v>
      </c>
      <c r="G3452" s="17" t="s">
        <v>80</v>
      </c>
      <c r="H3452" s="32">
        <v>45356</v>
      </c>
      <c r="I3452" s="32">
        <v>45356</v>
      </c>
      <c r="J3452" s="34">
        <v>139300</v>
      </c>
      <c r="K3452" s="34">
        <f t="shared" si="922"/>
        <v>25074</v>
      </c>
      <c r="L3452" s="34">
        <f t="shared" si="923"/>
        <v>164374</v>
      </c>
      <c r="M3452" s="17">
        <f t="shared" ref="M3452:M3454" si="942">L3452*0.05</f>
        <v>8218.7</v>
      </c>
      <c r="N3452" s="17" t="s">
        <v>39</v>
      </c>
      <c r="O3452" s="35" t="s">
        <v>49</v>
      </c>
      <c r="P3452" s="36" t="str">
        <f t="shared" si="935"/>
        <v>Old Client</v>
      </c>
      <c r="Q3452" s="39" t="str">
        <f t="shared" si="4"/>
        <v>Yes</v>
      </c>
      <c r="R3452" s="40" t="str">
        <f t="shared" si="5"/>
        <v>Cross-Sold</v>
      </c>
    </row>
    <row r="3453" ht="14.25" customHeight="1" spans="1:18">
      <c r="A3453" s="30" t="s">
        <v>3340</v>
      </c>
      <c r="B3453" s="17">
        <v>2061</v>
      </c>
      <c r="C3453" s="17" t="s">
        <v>46</v>
      </c>
      <c r="D3453" s="17" t="s">
        <v>88</v>
      </c>
      <c r="E3453" s="17" t="s">
        <v>132</v>
      </c>
      <c r="F3453" s="31" t="str">
        <f>VLOOKUP(G3453,'Policy Type'!$A:$B,2,FALSE)</f>
        <v>P&amp;C</v>
      </c>
      <c r="G3453" s="17" t="s">
        <v>80</v>
      </c>
      <c r="H3453" s="32">
        <v>45356</v>
      </c>
      <c r="I3453" s="32">
        <v>45356</v>
      </c>
      <c r="J3453" s="34">
        <v>292300</v>
      </c>
      <c r="K3453" s="34">
        <f t="shared" si="922"/>
        <v>52614</v>
      </c>
      <c r="L3453" s="34">
        <f t="shared" si="923"/>
        <v>344914</v>
      </c>
      <c r="M3453" s="17">
        <f t="shared" si="942"/>
        <v>17245.7</v>
      </c>
      <c r="N3453" s="17" t="s">
        <v>39</v>
      </c>
      <c r="O3453" s="35" t="s">
        <v>49</v>
      </c>
      <c r="P3453" s="36" t="str">
        <f t="shared" si="935"/>
        <v>Old Client</v>
      </c>
      <c r="Q3453" s="39" t="str">
        <f t="shared" si="4"/>
        <v>Yes</v>
      </c>
      <c r="R3453" s="40" t="str">
        <f t="shared" si="5"/>
        <v>Cross-Sold</v>
      </c>
    </row>
    <row r="3454" ht="14.25" customHeight="1" spans="1:18">
      <c r="A3454" s="30" t="s">
        <v>3341</v>
      </c>
      <c r="B3454" s="17">
        <v>2061</v>
      </c>
      <c r="C3454" s="17" t="s">
        <v>46</v>
      </c>
      <c r="D3454" s="17" t="s">
        <v>88</v>
      </c>
      <c r="E3454" s="17" t="s">
        <v>37</v>
      </c>
      <c r="F3454" s="31" t="str">
        <f>VLOOKUP(G3454,'Policy Type'!$A:$B,2,FALSE)</f>
        <v>Liability</v>
      </c>
      <c r="G3454" s="17" t="s">
        <v>38</v>
      </c>
      <c r="H3454" s="32">
        <v>45356</v>
      </c>
      <c r="I3454" s="32">
        <v>45720</v>
      </c>
      <c r="J3454" s="34">
        <v>50000</v>
      </c>
      <c r="K3454" s="34">
        <f t="shared" si="922"/>
        <v>9000</v>
      </c>
      <c r="L3454" s="34">
        <f t="shared" si="923"/>
        <v>59000</v>
      </c>
      <c r="M3454" s="17">
        <f t="shared" si="942"/>
        <v>2950</v>
      </c>
      <c r="N3454" s="17" t="s">
        <v>39</v>
      </c>
      <c r="O3454" s="35" t="s">
        <v>49</v>
      </c>
      <c r="P3454" s="36" t="str">
        <f t="shared" si="935"/>
        <v>Old Client</v>
      </c>
      <c r="Q3454" s="39" t="str">
        <f t="shared" si="4"/>
        <v>Yes</v>
      </c>
      <c r="R3454" s="40" t="str">
        <f t="shared" si="5"/>
        <v/>
      </c>
    </row>
    <row r="3455" ht="14.25" customHeight="1" spans="1:18">
      <c r="A3455" s="30"/>
      <c r="B3455" s="17"/>
      <c r="C3455" s="17"/>
      <c r="D3455" s="17"/>
      <c r="E3455" s="17"/>
      <c r="F3455" s="31"/>
      <c r="G3455" s="17"/>
      <c r="H3455" s="32"/>
      <c r="I3455" s="32"/>
      <c r="J3455" s="34"/>
      <c r="K3455" s="34"/>
      <c r="L3455" s="17"/>
      <c r="M3455" s="17"/>
      <c r="N3455" s="17" t="s">
        <v>39</v>
      </c>
      <c r="O3455" s="35" t="s">
        <v>277</v>
      </c>
      <c r="P3455" s="36"/>
      <c r="Q3455" s="39" t="str">
        <f t="shared" si="4"/>
        <v>No</v>
      </c>
      <c r="R3455" s="40" t="str">
        <f t="shared" si="5"/>
        <v/>
      </c>
    </row>
    <row r="3456" ht="14.25" customHeight="1" spans="1:18">
      <c r="A3456" s="30" t="s">
        <v>3342</v>
      </c>
      <c r="B3456" s="17">
        <v>2224</v>
      </c>
      <c r="C3456" s="17" t="s">
        <v>35</v>
      </c>
      <c r="D3456" s="17" t="s">
        <v>36</v>
      </c>
      <c r="E3456" s="17" t="s">
        <v>43</v>
      </c>
      <c r="F3456" s="31" t="str">
        <f>VLOOKUP(G3456,'Policy Type'!$A:$B,2,FALSE)</f>
        <v>P&amp;C</v>
      </c>
      <c r="G3456" s="17" t="s">
        <v>55</v>
      </c>
      <c r="H3456" s="32">
        <v>45343</v>
      </c>
      <c r="I3456" s="32">
        <v>45708</v>
      </c>
      <c r="J3456" s="34">
        <v>456300</v>
      </c>
      <c r="K3456" s="34">
        <f t="shared" ref="K3456:K3466" si="943">J3456*0.18</f>
        <v>82134</v>
      </c>
      <c r="L3456" s="34">
        <f t="shared" ref="L3456:L3466" si="944">J3456+K3456</f>
        <v>538434</v>
      </c>
      <c r="M3456" s="17">
        <f t="shared" ref="M3456:M3457" si="945">L3456*0.2</f>
        <v>107686.8</v>
      </c>
      <c r="N3456" s="17" t="s">
        <v>52</v>
      </c>
      <c r="O3456" s="35" t="s">
        <v>49</v>
      </c>
      <c r="P3456" s="36" t="str">
        <f t="shared" ref="P3456:P3466" si="946">IF(COUNTIF(B:B,B3456)=1,"New Client","Old Client")</f>
        <v>New Client</v>
      </c>
      <c r="Q3456" s="39" t="str">
        <f t="shared" si="4"/>
        <v>No</v>
      </c>
      <c r="R3456" s="40" t="str">
        <f t="shared" si="5"/>
        <v/>
      </c>
    </row>
    <row r="3457" ht="14.25" customHeight="1" spans="1:18">
      <c r="A3457" s="30" t="s">
        <v>3343</v>
      </c>
      <c r="B3457" s="17">
        <v>134</v>
      </c>
      <c r="C3457" s="17" t="s">
        <v>57</v>
      </c>
      <c r="D3457" s="17" t="s">
        <v>36</v>
      </c>
      <c r="E3457" s="17" t="s">
        <v>60</v>
      </c>
      <c r="F3457" s="31" t="str">
        <f>VLOOKUP(G3457,'Policy Type'!$A:$B,2,FALSE)</f>
        <v>P&amp;C</v>
      </c>
      <c r="G3457" s="17" t="s">
        <v>72</v>
      </c>
      <c r="H3457" s="32">
        <v>45344</v>
      </c>
      <c r="I3457" s="32">
        <v>45709</v>
      </c>
      <c r="J3457" s="34">
        <v>79000</v>
      </c>
      <c r="K3457" s="34">
        <f t="shared" si="943"/>
        <v>14220</v>
      </c>
      <c r="L3457" s="34">
        <f t="shared" si="944"/>
        <v>93220</v>
      </c>
      <c r="M3457" s="17">
        <f t="shared" si="945"/>
        <v>18644</v>
      </c>
      <c r="N3457" s="17" t="s">
        <v>52</v>
      </c>
      <c r="O3457" s="35" t="s">
        <v>40</v>
      </c>
      <c r="P3457" s="36" t="str">
        <f t="shared" si="946"/>
        <v>Old Client</v>
      </c>
      <c r="Q3457" s="39" t="str">
        <f t="shared" si="4"/>
        <v>Yes</v>
      </c>
      <c r="R3457" s="40" t="str">
        <f t="shared" si="5"/>
        <v>Cross-Sold</v>
      </c>
    </row>
    <row r="3458" ht="14.25" customHeight="1" spans="1:18">
      <c r="A3458" s="30" t="s">
        <v>3344</v>
      </c>
      <c r="B3458" s="17">
        <v>2225</v>
      </c>
      <c r="C3458" s="17" t="s">
        <v>57</v>
      </c>
      <c r="D3458" s="17" t="s">
        <v>36</v>
      </c>
      <c r="E3458" s="17" t="s">
        <v>78</v>
      </c>
      <c r="F3458" s="31" t="str">
        <f>VLOOKUP(G3458,'Policy Type'!$A:$B,2,FALSE)</f>
        <v>Others</v>
      </c>
      <c r="G3458" s="17" t="s">
        <v>116</v>
      </c>
      <c r="H3458" s="32">
        <v>45261</v>
      </c>
      <c r="I3458" s="32">
        <v>45412</v>
      </c>
      <c r="J3458" s="34">
        <v>2970700</v>
      </c>
      <c r="K3458" s="34">
        <f t="shared" si="943"/>
        <v>534726</v>
      </c>
      <c r="L3458" s="34">
        <f t="shared" si="944"/>
        <v>3505426</v>
      </c>
      <c r="M3458" s="17">
        <f>L3458*0.15</f>
        <v>525813.9</v>
      </c>
      <c r="N3458" s="17" t="s">
        <v>39</v>
      </c>
      <c r="O3458" s="35" t="s">
        <v>49</v>
      </c>
      <c r="P3458" s="36" t="str">
        <f t="shared" si="946"/>
        <v>New Client</v>
      </c>
      <c r="Q3458" s="39" t="str">
        <f t="shared" si="4"/>
        <v>No</v>
      </c>
      <c r="R3458" s="40" t="str">
        <f t="shared" si="5"/>
        <v/>
      </c>
    </row>
    <row r="3459" ht="14.25" customHeight="1" spans="1:18">
      <c r="A3459" s="30" t="s">
        <v>3345</v>
      </c>
      <c r="B3459" s="17">
        <v>2226</v>
      </c>
      <c r="C3459" s="17" t="s">
        <v>42</v>
      </c>
      <c r="D3459" s="17" t="s">
        <v>36</v>
      </c>
      <c r="E3459" s="17" t="s">
        <v>60</v>
      </c>
      <c r="F3459" s="31" t="str">
        <f>VLOOKUP(G3459,'Policy Type'!$A:$B,2,FALSE)</f>
        <v>P&amp;C</v>
      </c>
      <c r="G3459" s="17" t="s">
        <v>62</v>
      </c>
      <c r="H3459" s="32">
        <v>45348</v>
      </c>
      <c r="I3459" s="32">
        <v>45713</v>
      </c>
      <c r="J3459" s="34">
        <v>84200</v>
      </c>
      <c r="K3459" s="34">
        <f t="shared" si="943"/>
        <v>15156</v>
      </c>
      <c r="L3459" s="34">
        <f t="shared" si="944"/>
        <v>99356</v>
      </c>
      <c r="M3459" s="17">
        <f>L3459*0.2</f>
        <v>19871.2</v>
      </c>
      <c r="N3459" s="17" t="s">
        <v>39</v>
      </c>
      <c r="O3459" s="35" t="s">
        <v>49</v>
      </c>
      <c r="P3459" s="36" t="str">
        <f t="shared" si="946"/>
        <v>Old Client</v>
      </c>
      <c r="Q3459" s="39" t="str">
        <f t="shared" si="4"/>
        <v>No</v>
      </c>
      <c r="R3459" s="40" t="str">
        <f t="shared" si="5"/>
        <v/>
      </c>
    </row>
    <row r="3460" ht="14.25" customHeight="1" spans="1:18">
      <c r="A3460" s="30" t="s">
        <v>3346</v>
      </c>
      <c r="B3460" s="17">
        <v>2227</v>
      </c>
      <c r="C3460" s="17" t="s">
        <v>57</v>
      </c>
      <c r="D3460" s="17" t="s">
        <v>36</v>
      </c>
      <c r="E3460" s="17" t="s">
        <v>221</v>
      </c>
      <c r="F3460" s="31" t="str">
        <f>VLOOKUP(G3460,'Policy Type'!$A:$B,2,FALSE)</f>
        <v>Others</v>
      </c>
      <c r="G3460" s="17" t="s">
        <v>212</v>
      </c>
      <c r="H3460" s="32">
        <v>45345</v>
      </c>
      <c r="I3460" s="32">
        <v>45710</v>
      </c>
      <c r="J3460" s="34">
        <v>1257800</v>
      </c>
      <c r="K3460" s="34">
        <f t="shared" si="943"/>
        <v>226404</v>
      </c>
      <c r="L3460" s="34">
        <f t="shared" si="944"/>
        <v>1484204</v>
      </c>
      <c r="M3460" s="17">
        <f>L3460*0.15</f>
        <v>222630.6</v>
      </c>
      <c r="N3460" s="17" t="s">
        <v>39</v>
      </c>
      <c r="O3460" s="35" t="s">
        <v>49</v>
      </c>
      <c r="P3460" s="36" t="str">
        <f t="shared" si="946"/>
        <v>Old Client</v>
      </c>
      <c r="Q3460" s="39" t="str">
        <f t="shared" si="4"/>
        <v>Yes</v>
      </c>
      <c r="R3460" s="40" t="str">
        <f t="shared" si="5"/>
        <v>Cross-Sold</v>
      </c>
    </row>
    <row r="3461" ht="14.25" customHeight="1" spans="1:18">
      <c r="A3461" s="30" t="s">
        <v>3347</v>
      </c>
      <c r="B3461" s="17">
        <v>197</v>
      </c>
      <c r="C3461" s="17" t="s">
        <v>42</v>
      </c>
      <c r="D3461" s="17" t="s">
        <v>36</v>
      </c>
      <c r="E3461" s="17" t="s">
        <v>221</v>
      </c>
      <c r="F3461" s="31" t="str">
        <f>VLOOKUP(G3461,'Policy Type'!$A:$B,2,FALSE)</f>
        <v>P&amp;C</v>
      </c>
      <c r="G3461" s="17" t="s">
        <v>44</v>
      </c>
      <c r="H3461" s="32">
        <v>45345</v>
      </c>
      <c r="I3461" s="32">
        <v>45710</v>
      </c>
      <c r="J3461" s="34">
        <v>431200</v>
      </c>
      <c r="K3461" s="34">
        <f t="shared" si="943"/>
        <v>77616</v>
      </c>
      <c r="L3461" s="34">
        <f t="shared" si="944"/>
        <v>508816</v>
      </c>
      <c r="M3461" s="17">
        <f t="shared" ref="M3461:M3462" si="947">L3461*0.2</f>
        <v>101763.2</v>
      </c>
      <c r="N3461" s="17" t="s">
        <v>39</v>
      </c>
      <c r="O3461" s="35" t="s">
        <v>49</v>
      </c>
      <c r="P3461" s="36" t="str">
        <f t="shared" si="946"/>
        <v>Old Client</v>
      </c>
      <c r="Q3461" s="39" t="str">
        <f t="shared" si="4"/>
        <v>Yes</v>
      </c>
      <c r="R3461" s="40" t="str">
        <f t="shared" si="5"/>
        <v>Cross-Sold</v>
      </c>
    </row>
    <row r="3462" ht="14.25" customHeight="1" spans="1:18">
      <c r="A3462" s="30" t="s">
        <v>3348</v>
      </c>
      <c r="B3462" s="17">
        <v>2228</v>
      </c>
      <c r="C3462" s="17" t="s">
        <v>57</v>
      </c>
      <c r="D3462" s="17" t="s">
        <v>36</v>
      </c>
      <c r="E3462" s="17" t="s">
        <v>91</v>
      </c>
      <c r="F3462" s="31" t="str">
        <f>VLOOKUP(G3462,'Policy Type'!$A:$B,2,FALSE)</f>
        <v>P&amp;C</v>
      </c>
      <c r="G3462" s="17" t="s">
        <v>92</v>
      </c>
      <c r="H3462" s="32">
        <v>45355</v>
      </c>
      <c r="I3462" s="32">
        <v>45719</v>
      </c>
      <c r="J3462" s="34">
        <v>208500</v>
      </c>
      <c r="K3462" s="34">
        <f t="shared" si="943"/>
        <v>37530</v>
      </c>
      <c r="L3462" s="34">
        <f t="shared" si="944"/>
        <v>246030</v>
      </c>
      <c r="M3462" s="17">
        <f t="shared" si="947"/>
        <v>49206</v>
      </c>
      <c r="N3462" s="17" t="s">
        <v>39</v>
      </c>
      <c r="O3462" s="35" t="s">
        <v>53</v>
      </c>
      <c r="P3462" s="36" t="str">
        <f t="shared" si="946"/>
        <v>Old Client</v>
      </c>
      <c r="Q3462" s="39" t="str">
        <f t="shared" si="4"/>
        <v>No</v>
      </c>
      <c r="R3462" s="40" t="str">
        <f t="shared" si="5"/>
        <v/>
      </c>
    </row>
    <row r="3463" ht="14.25" customHeight="1" spans="1:18">
      <c r="A3463" s="30" t="s">
        <v>3349</v>
      </c>
      <c r="B3463" s="17">
        <v>2228</v>
      </c>
      <c r="C3463" s="17" t="s">
        <v>46</v>
      </c>
      <c r="D3463" s="17" t="s">
        <v>88</v>
      </c>
      <c r="E3463" s="17" t="s">
        <v>91</v>
      </c>
      <c r="F3463" s="31" t="str">
        <f>VLOOKUP(G3463,'Policy Type'!$A:$B,2,FALSE)</f>
        <v>P&amp;C</v>
      </c>
      <c r="G3463" s="17" t="s">
        <v>92</v>
      </c>
      <c r="H3463" s="32">
        <v>45355</v>
      </c>
      <c r="I3463" s="32">
        <v>45719</v>
      </c>
      <c r="J3463" s="34">
        <v>229700</v>
      </c>
      <c r="K3463" s="34">
        <f t="shared" si="943"/>
        <v>41346</v>
      </c>
      <c r="L3463" s="34">
        <f t="shared" si="944"/>
        <v>271046</v>
      </c>
      <c r="M3463" s="17">
        <f>L3463*0.05</f>
        <v>13552.3</v>
      </c>
      <c r="N3463" s="17" t="s">
        <v>39</v>
      </c>
      <c r="O3463" s="35" t="s">
        <v>53</v>
      </c>
      <c r="P3463" s="36" t="str">
        <f t="shared" si="946"/>
        <v>Old Client</v>
      </c>
      <c r="Q3463" s="39" t="str">
        <f t="shared" si="4"/>
        <v>No</v>
      </c>
      <c r="R3463" s="40" t="str">
        <f t="shared" si="5"/>
        <v/>
      </c>
    </row>
    <row r="3464" ht="14.25" customHeight="1" spans="1:18">
      <c r="A3464" s="30" t="s">
        <v>3350</v>
      </c>
      <c r="B3464" s="17">
        <v>2229</v>
      </c>
      <c r="C3464" s="17" t="s">
        <v>35</v>
      </c>
      <c r="D3464" s="17" t="s">
        <v>36</v>
      </c>
      <c r="E3464" s="17" t="s">
        <v>91</v>
      </c>
      <c r="F3464" s="31" t="str">
        <f>VLOOKUP(G3464,'Policy Type'!$A:$B,2,FALSE)</f>
        <v>P&amp;C</v>
      </c>
      <c r="G3464" s="17" t="s">
        <v>92</v>
      </c>
      <c r="H3464" s="32">
        <v>45355</v>
      </c>
      <c r="I3464" s="32">
        <v>45719</v>
      </c>
      <c r="J3464" s="34">
        <v>344700</v>
      </c>
      <c r="K3464" s="34">
        <f t="shared" si="943"/>
        <v>62046</v>
      </c>
      <c r="L3464" s="34">
        <f t="shared" si="944"/>
        <v>406746</v>
      </c>
      <c r="M3464" s="17">
        <f t="shared" ref="M3464:M3465" si="948">L3464*0.2</f>
        <v>81349.2</v>
      </c>
      <c r="N3464" s="17" t="s">
        <v>39</v>
      </c>
      <c r="O3464" s="35" t="s">
        <v>53</v>
      </c>
      <c r="P3464" s="36" t="str">
        <f t="shared" si="946"/>
        <v>New Client</v>
      </c>
      <c r="Q3464" s="39" t="str">
        <f t="shared" si="4"/>
        <v>No</v>
      </c>
      <c r="R3464" s="40" t="str">
        <f t="shared" si="5"/>
        <v/>
      </c>
    </row>
    <row r="3465" ht="14.25" customHeight="1" spans="1:18">
      <c r="A3465" s="30" t="s">
        <v>3351</v>
      </c>
      <c r="B3465" s="17">
        <v>2230</v>
      </c>
      <c r="C3465" s="17" t="s">
        <v>42</v>
      </c>
      <c r="D3465" s="17" t="s">
        <v>36</v>
      </c>
      <c r="E3465" s="17" t="s">
        <v>91</v>
      </c>
      <c r="F3465" s="31" t="str">
        <f>VLOOKUP(G3465,'Policy Type'!$A:$B,2,FALSE)</f>
        <v>P&amp;C</v>
      </c>
      <c r="G3465" s="17" t="s">
        <v>92</v>
      </c>
      <c r="H3465" s="32">
        <v>45355</v>
      </c>
      <c r="I3465" s="32">
        <v>45719</v>
      </c>
      <c r="J3465" s="34">
        <v>148800</v>
      </c>
      <c r="K3465" s="34">
        <f t="shared" si="943"/>
        <v>26784</v>
      </c>
      <c r="L3465" s="34">
        <f t="shared" si="944"/>
        <v>175584</v>
      </c>
      <c r="M3465" s="17">
        <f t="shared" si="948"/>
        <v>35116.8</v>
      </c>
      <c r="N3465" s="17" t="s">
        <v>39</v>
      </c>
      <c r="O3465" s="35" t="s">
        <v>49</v>
      </c>
      <c r="P3465" s="36" t="str">
        <f t="shared" si="946"/>
        <v>New Client</v>
      </c>
      <c r="Q3465" s="39" t="str">
        <f t="shared" si="4"/>
        <v>No</v>
      </c>
      <c r="R3465" s="40" t="str">
        <f t="shared" si="5"/>
        <v/>
      </c>
    </row>
    <row r="3466" ht="14.25" customHeight="1" spans="1:18">
      <c r="A3466" s="30" t="s">
        <v>3352</v>
      </c>
      <c r="B3466" s="17">
        <v>2231</v>
      </c>
      <c r="C3466" s="17" t="s">
        <v>46</v>
      </c>
      <c r="D3466" s="17" t="s">
        <v>47</v>
      </c>
      <c r="E3466" s="17" t="s">
        <v>37</v>
      </c>
      <c r="F3466" s="31" t="str">
        <f>VLOOKUP(G3466,'Policy Type'!$A:$B,2,FALSE)</f>
        <v>Liability</v>
      </c>
      <c r="G3466" s="17" t="s">
        <v>38</v>
      </c>
      <c r="H3466" s="32">
        <v>45355</v>
      </c>
      <c r="I3466" s="32">
        <v>45385</v>
      </c>
      <c r="J3466" s="34">
        <v>69200</v>
      </c>
      <c r="K3466" s="34">
        <f t="shared" si="943"/>
        <v>12456</v>
      </c>
      <c r="L3466" s="34">
        <f t="shared" si="944"/>
        <v>81656</v>
      </c>
      <c r="M3466" s="17">
        <f>L3466*0.05</f>
        <v>4082.8</v>
      </c>
      <c r="N3466" s="17" t="s">
        <v>39</v>
      </c>
      <c r="O3466" s="35" t="s">
        <v>49</v>
      </c>
      <c r="P3466" s="36" t="str">
        <f t="shared" si="946"/>
        <v>New Client</v>
      </c>
      <c r="Q3466" s="39" t="str">
        <f t="shared" si="4"/>
        <v>Yes</v>
      </c>
      <c r="R3466" s="40" t="str">
        <f t="shared" si="5"/>
        <v/>
      </c>
    </row>
    <row r="3467" ht="14.25" customHeight="1" spans="1:18">
      <c r="A3467" s="30"/>
      <c r="B3467" s="17"/>
      <c r="C3467" s="17"/>
      <c r="D3467" s="17"/>
      <c r="E3467" s="17"/>
      <c r="F3467" s="31"/>
      <c r="G3467" s="17"/>
      <c r="H3467" s="32"/>
      <c r="I3467" s="32"/>
      <c r="J3467" s="34"/>
      <c r="K3467" s="34"/>
      <c r="L3467" s="17"/>
      <c r="M3467" s="17"/>
      <c r="N3467" s="17" t="s">
        <v>39</v>
      </c>
      <c r="O3467" s="35" t="s">
        <v>277</v>
      </c>
      <c r="P3467" s="36"/>
      <c r="Q3467" s="39" t="str">
        <f t="shared" si="4"/>
        <v>No</v>
      </c>
      <c r="R3467" s="40" t="str">
        <f t="shared" si="5"/>
        <v/>
      </c>
    </row>
    <row r="3468" ht="14.25" customHeight="1" spans="1:18">
      <c r="A3468" s="30" t="s">
        <v>3353</v>
      </c>
      <c r="B3468" s="17">
        <v>2232</v>
      </c>
      <c r="C3468" s="17" t="s">
        <v>35</v>
      </c>
      <c r="D3468" s="17" t="s">
        <v>36</v>
      </c>
      <c r="E3468" s="17" t="s">
        <v>37</v>
      </c>
      <c r="F3468" s="31" t="str">
        <f>VLOOKUP(G3468,'Policy Type'!$A:$B,2,FALSE)</f>
        <v>Liability</v>
      </c>
      <c r="G3468" s="17" t="s">
        <v>38</v>
      </c>
      <c r="H3468" s="32">
        <v>45356</v>
      </c>
      <c r="I3468" s="32">
        <v>45386</v>
      </c>
      <c r="J3468" s="34">
        <v>51400</v>
      </c>
      <c r="K3468" s="34">
        <f t="shared" ref="K3468:K3509" si="949">J3468*0.18</f>
        <v>9252</v>
      </c>
      <c r="L3468" s="34">
        <f t="shared" ref="L3468:L3509" si="950">J3468+K3468</f>
        <v>60652</v>
      </c>
      <c r="M3468" s="17">
        <f t="shared" ref="M3468:M3471" si="951">L3468*0.2</f>
        <v>12130.4</v>
      </c>
      <c r="N3468" s="17" t="s">
        <v>39</v>
      </c>
      <c r="O3468" s="35" t="s">
        <v>49</v>
      </c>
      <c r="P3468" s="36" t="str">
        <f t="shared" ref="P3468:P3509" si="952">IF(COUNTIF(B:B,B3468)=1,"New Client","Old Client")</f>
        <v>New Client</v>
      </c>
      <c r="Q3468" s="39" t="str">
        <f t="shared" si="4"/>
        <v>Yes</v>
      </c>
      <c r="R3468" s="40" t="str">
        <f t="shared" si="5"/>
        <v/>
      </c>
    </row>
    <row r="3469" ht="14.25" customHeight="1" spans="1:18">
      <c r="A3469" s="30" t="s">
        <v>3354</v>
      </c>
      <c r="B3469" s="17">
        <v>134</v>
      </c>
      <c r="C3469" s="17" t="s">
        <v>57</v>
      </c>
      <c r="D3469" s="17" t="s">
        <v>36</v>
      </c>
      <c r="E3469" s="17" t="s">
        <v>37</v>
      </c>
      <c r="F3469" s="31" t="str">
        <f>VLOOKUP(G3469,'Policy Type'!$A:$B,2,FALSE)</f>
        <v>P&amp;C</v>
      </c>
      <c r="G3469" s="17" t="s">
        <v>48</v>
      </c>
      <c r="H3469" s="32">
        <v>45356</v>
      </c>
      <c r="I3469" s="32">
        <v>45720</v>
      </c>
      <c r="J3469" s="34">
        <v>785200</v>
      </c>
      <c r="K3469" s="34">
        <f t="shared" si="949"/>
        <v>141336</v>
      </c>
      <c r="L3469" s="34">
        <f t="shared" si="950"/>
        <v>926536</v>
      </c>
      <c r="M3469" s="17">
        <f t="shared" si="951"/>
        <v>185307.2</v>
      </c>
      <c r="N3469" s="17" t="s">
        <v>39</v>
      </c>
      <c r="O3469" s="35" t="s">
        <v>49</v>
      </c>
      <c r="P3469" s="36" t="str">
        <f t="shared" si="952"/>
        <v>Old Client</v>
      </c>
      <c r="Q3469" s="39" t="str">
        <f t="shared" si="4"/>
        <v>Yes</v>
      </c>
      <c r="R3469" s="40" t="str">
        <f t="shared" si="5"/>
        <v>Cross-Sold</v>
      </c>
    </row>
    <row r="3470" ht="14.25" customHeight="1" spans="1:18">
      <c r="A3470" s="30" t="s">
        <v>3355</v>
      </c>
      <c r="B3470" s="17">
        <v>2233</v>
      </c>
      <c r="C3470" s="17" t="s">
        <v>57</v>
      </c>
      <c r="D3470" s="17" t="s">
        <v>36</v>
      </c>
      <c r="E3470" s="17" t="s">
        <v>37</v>
      </c>
      <c r="F3470" s="31" t="str">
        <f>VLOOKUP(G3470,'Policy Type'!$A:$B,2,FALSE)</f>
        <v>P&amp;C</v>
      </c>
      <c r="G3470" s="17" t="s">
        <v>68</v>
      </c>
      <c r="H3470" s="32">
        <v>45376</v>
      </c>
      <c r="I3470" s="32">
        <v>45740</v>
      </c>
      <c r="J3470" s="34">
        <v>730500</v>
      </c>
      <c r="K3470" s="34">
        <f t="shared" si="949"/>
        <v>131490</v>
      </c>
      <c r="L3470" s="34">
        <f t="shared" si="950"/>
        <v>861990</v>
      </c>
      <c r="M3470" s="17">
        <f t="shared" si="951"/>
        <v>172398</v>
      </c>
      <c r="N3470" s="17" t="s">
        <v>52</v>
      </c>
      <c r="O3470" s="35" t="s">
        <v>53</v>
      </c>
      <c r="P3470" s="36" t="str">
        <f t="shared" si="952"/>
        <v>New Client</v>
      </c>
      <c r="Q3470" s="39" t="str">
        <f t="shared" si="4"/>
        <v>No</v>
      </c>
      <c r="R3470" s="40" t="str">
        <f t="shared" si="5"/>
        <v/>
      </c>
    </row>
    <row r="3471" ht="14.25" customHeight="1" spans="1:18">
      <c r="A3471" s="30" t="s">
        <v>3356</v>
      </c>
      <c r="B3471" s="17">
        <v>210</v>
      </c>
      <c r="C3471" s="17" t="s">
        <v>42</v>
      </c>
      <c r="D3471" s="17" t="s">
        <v>36</v>
      </c>
      <c r="E3471" s="17" t="s">
        <v>37</v>
      </c>
      <c r="F3471" s="31" t="str">
        <f>VLOOKUP(G3471,'Policy Type'!$A:$B,2,FALSE)</f>
        <v>P&amp;C</v>
      </c>
      <c r="G3471" s="17" t="s">
        <v>68</v>
      </c>
      <c r="H3471" s="32">
        <v>45359</v>
      </c>
      <c r="I3471" s="32">
        <v>45723</v>
      </c>
      <c r="J3471" s="34">
        <v>1046300</v>
      </c>
      <c r="K3471" s="34">
        <f t="shared" si="949"/>
        <v>188334</v>
      </c>
      <c r="L3471" s="34">
        <f t="shared" si="950"/>
        <v>1234634</v>
      </c>
      <c r="M3471" s="17">
        <f t="shared" si="951"/>
        <v>246926.8</v>
      </c>
      <c r="N3471" s="17" t="s">
        <v>52</v>
      </c>
      <c r="O3471" s="35" t="s">
        <v>53</v>
      </c>
      <c r="P3471" s="36" t="str">
        <f t="shared" si="952"/>
        <v>Old Client</v>
      </c>
      <c r="Q3471" s="39" t="str">
        <f t="shared" si="4"/>
        <v>Yes</v>
      </c>
      <c r="R3471" s="40" t="str">
        <f t="shared" si="5"/>
        <v>Cross-Sold</v>
      </c>
    </row>
    <row r="3472" ht="14.25" customHeight="1" spans="1:18">
      <c r="A3472" s="30" t="s">
        <v>3357</v>
      </c>
      <c r="B3472" s="17">
        <v>2234</v>
      </c>
      <c r="C3472" s="17" t="s">
        <v>46</v>
      </c>
      <c r="D3472" s="17" t="s">
        <v>76</v>
      </c>
      <c r="E3472" s="17" t="s">
        <v>43</v>
      </c>
      <c r="F3472" s="31" t="str">
        <f>VLOOKUP(G3472,'Policy Type'!$A:$B,2,FALSE)</f>
        <v>Others</v>
      </c>
      <c r="G3472" s="17" t="s">
        <v>189</v>
      </c>
      <c r="H3472" s="32">
        <v>45359</v>
      </c>
      <c r="I3472" s="32">
        <v>45723</v>
      </c>
      <c r="J3472" s="34">
        <v>486100</v>
      </c>
      <c r="K3472" s="34">
        <f t="shared" si="949"/>
        <v>87498</v>
      </c>
      <c r="L3472" s="34">
        <f t="shared" si="950"/>
        <v>573598</v>
      </c>
      <c r="M3472" s="17">
        <f>L3472*0.05</f>
        <v>28679.9</v>
      </c>
      <c r="N3472" s="17" t="s">
        <v>52</v>
      </c>
      <c r="O3472" s="35" t="s">
        <v>53</v>
      </c>
      <c r="P3472" s="36" t="str">
        <f t="shared" si="952"/>
        <v>New Client</v>
      </c>
      <c r="Q3472" s="39" t="str">
        <f t="shared" si="4"/>
        <v>No</v>
      </c>
      <c r="R3472" s="40" t="str">
        <f t="shared" si="5"/>
        <v/>
      </c>
    </row>
    <row r="3473" ht="14.25" customHeight="1" spans="1:18">
      <c r="A3473" s="30" t="s">
        <v>3358</v>
      </c>
      <c r="B3473" s="17">
        <v>2235</v>
      </c>
      <c r="C3473" s="17" t="s">
        <v>57</v>
      </c>
      <c r="D3473" s="17" t="s">
        <v>36</v>
      </c>
      <c r="E3473" s="17" t="s">
        <v>37</v>
      </c>
      <c r="F3473" s="31" t="str">
        <f>VLOOKUP(G3473,'Policy Type'!$A:$B,2,FALSE)</f>
        <v>P&amp;C</v>
      </c>
      <c r="G3473" s="17" t="s">
        <v>80</v>
      </c>
      <c r="H3473" s="32">
        <v>45356</v>
      </c>
      <c r="I3473" s="32">
        <v>45356</v>
      </c>
      <c r="J3473" s="34">
        <v>106700</v>
      </c>
      <c r="K3473" s="34">
        <f t="shared" si="949"/>
        <v>19206</v>
      </c>
      <c r="L3473" s="34">
        <f t="shared" si="950"/>
        <v>125906</v>
      </c>
      <c r="M3473" s="17">
        <f t="shared" ref="M3473:M3475" si="953">L3473*0.2</f>
        <v>25181.2</v>
      </c>
      <c r="N3473" s="17" t="s">
        <v>39</v>
      </c>
      <c r="O3473" s="35" t="s">
        <v>49</v>
      </c>
      <c r="P3473" s="36" t="str">
        <f t="shared" si="952"/>
        <v>New Client</v>
      </c>
      <c r="Q3473" s="39" t="str">
        <f t="shared" si="4"/>
        <v>No</v>
      </c>
      <c r="R3473" s="40" t="str">
        <f t="shared" si="5"/>
        <v/>
      </c>
    </row>
    <row r="3474" ht="14.25" customHeight="1" spans="1:18">
      <c r="A3474" s="30" t="s">
        <v>3359</v>
      </c>
      <c r="B3474" s="17">
        <v>2236</v>
      </c>
      <c r="C3474" s="17" t="s">
        <v>57</v>
      </c>
      <c r="D3474" s="17" t="s">
        <v>36</v>
      </c>
      <c r="E3474" s="17" t="s">
        <v>37</v>
      </c>
      <c r="F3474" s="31" t="str">
        <f>VLOOKUP(G3474,'Policy Type'!$A:$B,2,FALSE)</f>
        <v>P&amp;C</v>
      </c>
      <c r="G3474" s="17" t="s">
        <v>80</v>
      </c>
      <c r="H3474" s="32">
        <v>45356</v>
      </c>
      <c r="I3474" s="32">
        <v>45356</v>
      </c>
      <c r="J3474" s="34">
        <v>109800</v>
      </c>
      <c r="K3474" s="34">
        <f t="shared" si="949"/>
        <v>19764</v>
      </c>
      <c r="L3474" s="34">
        <f t="shared" si="950"/>
        <v>129564</v>
      </c>
      <c r="M3474" s="17">
        <f t="shared" si="953"/>
        <v>25912.8</v>
      </c>
      <c r="N3474" s="17" t="s">
        <v>39</v>
      </c>
      <c r="O3474" s="35" t="s">
        <v>49</v>
      </c>
      <c r="P3474" s="36" t="str">
        <f t="shared" si="952"/>
        <v>Old Client</v>
      </c>
      <c r="Q3474" s="39" t="str">
        <f t="shared" si="4"/>
        <v>Yes</v>
      </c>
      <c r="R3474" s="40" t="str">
        <f t="shared" si="5"/>
        <v>Cross-Sold</v>
      </c>
    </row>
    <row r="3475" ht="14.25" customHeight="1" spans="1:18">
      <c r="A3475" s="30" t="s">
        <v>3360</v>
      </c>
      <c r="B3475" s="17">
        <v>1259</v>
      </c>
      <c r="C3475" s="17" t="s">
        <v>35</v>
      </c>
      <c r="D3475" s="17" t="s">
        <v>36</v>
      </c>
      <c r="E3475" s="17" t="s">
        <v>37</v>
      </c>
      <c r="F3475" s="31" t="str">
        <f>VLOOKUP(G3475,'Policy Type'!$A:$B,2,FALSE)</f>
        <v>Liability</v>
      </c>
      <c r="G3475" s="17" t="s">
        <v>38</v>
      </c>
      <c r="H3475" s="32">
        <v>45358</v>
      </c>
      <c r="I3475" s="32">
        <v>45388</v>
      </c>
      <c r="J3475" s="34">
        <v>27600</v>
      </c>
      <c r="K3475" s="34">
        <f t="shared" si="949"/>
        <v>4968</v>
      </c>
      <c r="L3475" s="34">
        <f t="shared" si="950"/>
        <v>32568</v>
      </c>
      <c r="M3475" s="17">
        <f t="shared" si="953"/>
        <v>6513.6</v>
      </c>
      <c r="N3475" s="17" t="s">
        <v>52</v>
      </c>
      <c r="O3475" s="35" t="s">
        <v>49</v>
      </c>
      <c r="P3475" s="36" t="str">
        <f t="shared" si="952"/>
        <v>Old Client</v>
      </c>
      <c r="Q3475" s="39" t="str">
        <f t="shared" si="4"/>
        <v>Yes</v>
      </c>
      <c r="R3475" s="40" t="str">
        <f t="shared" si="5"/>
        <v/>
      </c>
    </row>
    <row r="3476" ht="14.25" customHeight="1" spans="1:18">
      <c r="A3476" s="30" t="s">
        <v>3361</v>
      </c>
      <c r="B3476" s="17">
        <v>1259</v>
      </c>
      <c r="C3476" s="17" t="s">
        <v>57</v>
      </c>
      <c r="D3476" s="17" t="s">
        <v>36</v>
      </c>
      <c r="E3476" s="17" t="s">
        <v>37</v>
      </c>
      <c r="F3476" s="31" t="str">
        <f>VLOOKUP(G3476,'Policy Type'!$A:$B,2,FALSE)</f>
        <v>Others</v>
      </c>
      <c r="G3476" s="17" t="s">
        <v>111</v>
      </c>
      <c r="H3476" s="32">
        <v>45410</v>
      </c>
      <c r="I3476" s="32">
        <v>45420</v>
      </c>
      <c r="J3476" s="34">
        <v>414500</v>
      </c>
      <c r="K3476" s="34">
        <f t="shared" si="949"/>
        <v>74610</v>
      </c>
      <c r="L3476" s="34">
        <f t="shared" si="950"/>
        <v>489110</v>
      </c>
      <c r="M3476" s="17">
        <f t="shared" ref="M3476:M3477" si="954">L3476*0.15</f>
        <v>73366.5</v>
      </c>
      <c r="N3476" s="17" t="s">
        <v>52</v>
      </c>
      <c r="O3476" s="35" t="s">
        <v>49</v>
      </c>
      <c r="P3476" s="36" t="str">
        <f t="shared" si="952"/>
        <v>Old Client</v>
      </c>
      <c r="Q3476" s="39" t="str">
        <f t="shared" si="4"/>
        <v>Yes</v>
      </c>
      <c r="R3476" s="40" t="str">
        <f t="shared" si="5"/>
        <v>Cross-Sold</v>
      </c>
    </row>
    <row r="3477" ht="14.25" customHeight="1" spans="1:18">
      <c r="A3477" s="30" t="s">
        <v>3362</v>
      </c>
      <c r="B3477" s="17">
        <v>2237</v>
      </c>
      <c r="C3477" s="17" t="s">
        <v>35</v>
      </c>
      <c r="D3477" s="17" t="s">
        <v>36</v>
      </c>
      <c r="E3477" s="17" t="s">
        <v>37</v>
      </c>
      <c r="F3477" s="31" t="str">
        <f>VLOOKUP(G3477,'Policy Type'!$A:$B,2,FALSE)</f>
        <v>Others</v>
      </c>
      <c r="G3477" s="17" t="s">
        <v>111</v>
      </c>
      <c r="H3477" s="32">
        <v>45410</v>
      </c>
      <c r="I3477" s="32">
        <v>45420</v>
      </c>
      <c r="J3477" s="34">
        <v>576000</v>
      </c>
      <c r="K3477" s="34">
        <f t="shared" si="949"/>
        <v>103680</v>
      </c>
      <c r="L3477" s="34">
        <f t="shared" si="950"/>
        <v>679680</v>
      </c>
      <c r="M3477" s="17">
        <f t="shared" si="954"/>
        <v>101952</v>
      </c>
      <c r="N3477" s="17" t="s">
        <v>39</v>
      </c>
      <c r="O3477" s="35" t="s">
        <v>49</v>
      </c>
      <c r="P3477" s="36" t="str">
        <f t="shared" si="952"/>
        <v>New Client</v>
      </c>
      <c r="Q3477" s="39" t="str">
        <f t="shared" si="4"/>
        <v>No</v>
      </c>
      <c r="R3477" s="40" t="str">
        <f t="shared" si="5"/>
        <v/>
      </c>
    </row>
    <row r="3478" ht="14.25" customHeight="1" spans="1:18">
      <c r="A3478" s="30" t="s">
        <v>3363</v>
      </c>
      <c r="B3478" s="17">
        <v>310</v>
      </c>
      <c r="C3478" s="17" t="s">
        <v>42</v>
      </c>
      <c r="D3478" s="17" t="s">
        <v>36</v>
      </c>
      <c r="E3478" s="17" t="s">
        <v>43</v>
      </c>
      <c r="F3478" s="31" t="str">
        <f>VLOOKUP(G3478,'Policy Type'!$A:$B,2,FALSE)</f>
        <v>Liability</v>
      </c>
      <c r="G3478" s="17" t="s">
        <v>579</v>
      </c>
      <c r="H3478" s="32">
        <v>45357</v>
      </c>
      <c r="I3478" s="32">
        <v>45721</v>
      </c>
      <c r="J3478" s="34">
        <v>3953000</v>
      </c>
      <c r="K3478" s="34">
        <f t="shared" si="949"/>
        <v>711540</v>
      </c>
      <c r="L3478" s="34">
        <f t="shared" si="950"/>
        <v>4664540</v>
      </c>
      <c r="M3478" s="17">
        <f t="shared" ref="M3478:M3479" si="955">L3478*0.2</f>
        <v>932908</v>
      </c>
      <c r="N3478" s="17" t="s">
        <v>39</v>
      </c>
      <c r="O3478" s="35" t="s">
        <v>53</v>
      </c>
      <c r="P3478" s="36" t="str">
        <f t="shared" si="952"/>
        <v>Old Client</v>
      </c>
      <c r="Q3478" s="39" t="str">
        <f t="shared" si="4"/>
        <v>Yes</v>
      </c>
      <c r="R3478" s="40" t="str">
        <f t="shared" si="5"/>
        <v/>
      </c>
    </row>
    <row r="3479" ht="14.25" customHeight="1" spans="1:18">
      <c r="A3479" s="30" t="s">
        <v>3364</v>
      </c>
      <c r="B3479" s="17">
        <v>1523</v>
      </c>
      <c r="C3479" s="17" t="s">
        <v>57</v>
      </c>
      <c r="D3479" s="17" t="s">
        <v>36</v>
      </c>
      <c r="E3479" s="17" t="s">
        <v>37</v>
      </c>
      <c r="F3479" s="31" t="str">
        <f>VLOOKUP(G3479,'Policy Type'!$A:$B,2,FALSE)</f>
        <v>Liability</v>
      </c>
      <c r="G3479" s="17" t="s">
        <v>38</v>
      </c>
      <c r="H3479" s="32">
        <v>45356</v>
      </c>
      <c r="I3479" s="32">
        <v>45720</v>
      </c>
      <c r="J3479" s="34">
        <v>226500</v>
      </c>
      <c r="K3479" s="34">
        <f t="shared" si="949"/>
        <v>40770</v>
      </c>
      <c r="L3479" s="34">
        <f t="shared" si="950"/>
        <v>267270</v>
      </c>
      <c r="M3479" s="17">
        <f t="shared" si="955"/>
        <v>53454</v>
      </c>
      <c r="N3479" s="17" t="s">
        <v>39</v>
      </c>
      <c r="O3479" s="35" t="s">
        <v>49</v>
      </c>
      <c r="P3479" s="36" t="str">
        <f t="shared" si="952"/>
        <v>Old Client</v>
      </c>
      <c r="Q3479" s="39" t="str">
        <f t="shared" si="4"/>
        <v>Yes</v>
      </c>
      <c r="R3479" s="40" t="str">
        <f t="shared" si="5"/>
        <v/>
      </c>
    </row>
    <row r="3480" ht="14.25" customHeight="1" spans="1:18">
      <c r="A3480" s="30" t="s">
        <v>3365</v>
      </c>
      <c r="B3480" s="17">
        <v>2123</v>
      </c>
      <c r="C3480" s="17" t="s">
        <v>57</v>
      </c>
      <c r="D3480" s="17" t="s">
        <v>36</v>
      </c>
      <c r="E3480" s="17" t="s">
        <v>37</v>
      </c>
      <c r="F3480" s="31" t="str">
        <f>VLOOKUP(G3480,'Policy Type'!$A:$B,2,FALSE)</f>
        <v>Others</v>
      </c>
      <c r="G3480" s="17" t="s">
        <v>156</v>
      </c>
      <c r="H3480" s="32">
        <v>45357</v>
      </c>
      <c r="I3480" s="32">
        <v>45721</v>
      </c>
      <c r="J3480" s="34">
        <v>185900</v>
      </c>
      <c r="K3480" s="34">
        <f t="shared" si="949"/>
        <v>33462</v>
      </c>
      <c r="L3480" s="34">
        <f t="shared" si="950"/>
        <v>219362</v>
      </c>
      <c r="M3480" s="17">
        <f t="shared" ref="M3480:M3481" si="956">L3480*0.15</f>
        <v>32904.3</v>
      </c>
      <c r="N3480" s="17" t="s">
        <v>52</v>
      </c>
      <c r="O3480" s="35" t="s">
        <v>49</v>
      </c>
      <c r="P3480" s="36" t="str">
        <f t="shared" si="952"/>
        <v>Old Client</v>
      </c>
      <c r="Q3480" s="39" t="str">
        <f t="shared" si="4"/>
        <v>No</v>
      </c>
      <c r="R3480" s="40" t="str">
        <f t="shared" si="5"/>
        <v/>
      </c>
    </row>
    <row r="3481" ht="14.25" customHeight="1" spans="1:18">
      <c r="A3481" s="30" t="s">
        <v>3366</v>
      </c>
      <c r="B3481" s="17">
        <v>2238</v>
      </c>
      <c r="C3481" s="17" t="s">
        <v>35</v>
      </c>
      <c r="D3481" s="17" t="s">
        <v>36</v>
      </c>
      <c r="E3481" s="17" t="s">
        <v>1015</v>
      </c>
      <c r="F3481" s="31" t="str">
        <f>VLOOKUP(G3481,'Policy Type'!$A:$B,2,FALSE)</f>
        <v>Others</v>
      </c>
      <c r="G3481" s="17" t="s">
        <v>1016</v>
      </c>
      <c r="H3481" s="32">
        <v>45358</v>
      </c>
      <c r="I3481" s="32">
        <v>45722</v>
      </c>
      <c r="J3481" s="34">
        <v>4951900</v>
      </c>
      <c r="K3481" s="34">
        <f t="shared" si="949"/>
        <v>891342</v>
      </c>
      <c r="L3481" s="34">
        <f t="shared" si="950"/>
        <v>5843242</v>
      </c>
      <c r="M3481" s="17">
        <f t="shared" si="956"/>
        <v>876486.3</v>
      </c>
      <c r="N3481" s="17" t="s">
        <v>52</v>
      </c>
      <c r="O3481" s="35" t="s">
        <v>40</v>
      </c>
      <c r="P3481" s="36" t="str">
        <f t="shared" si="952"/>
        <v>New Client</v>
      </c>
      <c r="Q3481" s="39" t="str">
        <f t="shared" si="4"/>
        <v>No</v>
      </c>
      <c r="R3481" s="40" t="str">
        <f t="shared" si="5"/>
        <v/>
      </c>
    </row>
    <row r="3482" ht="14.25" customHeight="1" spans="1:18">
      <c r="A3482" s="30" t="s">
        <v>3367</v>
      </c>
      <c r="B3482" s="17">
        <v>2239</v>
      </c>
      <c r="C3482" s="17" t="s">
        <v>42</v>
      </c>
      <c r="D3482" s="17" t="s">
        <v>36</v>
      </c>
      <c r="E3482" s="17" t="s">
        <v>37</v>
      </c>
      <c r="F3482" s="31" t="str">
        <f>VLOOKUP(G3482,'Policy Type'!$A:$B,2,FALSE)</f>
        <v>P&amp;C</v>
      </c>
      <c r="G3482" s="17" t="s">
        <v>68</v>
      </c>
      <c r="H3482" s="32">
        <v>45380</v>
      </c>
      <c r="I3482" s="32">
        <v>45744</v>
      </c>
      <c r="J3482" s="34">
        <v>1332000</v>
      </c>
      <c r="K3482" s="34">
        <f t="shared" si="949"/>
        <v>239760</v>
      </c>
      <c r="L3482" s="34">
        <f t="shared" si="950"/>
        <v>1571760</v>
      </c>
      <c r="M3482" s="17">
        <f t="shared" ref="M3482:M3483" si="957">L3482*0.2</f>
        <v>314352</v>
      </c>
      <c r="N3482" s="17" t="s">
        <v>52</v>
      </c>
      <c r="O3482" s="35" t="s">
        <v>53</v>
      </c>
      <c r="P3482" s="36" t="str">
        <f t="shared" si="952"/>
        <v>New Client</v>
      </c>
      <c r="Q3482" s="39" t="str">
        <f t="shared" si="4"/>
        <v>No</v>
      </c>
      <c r="R3482" s="40" t="str">
        <f t="shared" si="5"/>
        <v/>
      </c>
    </row>
    <row r="3483" ht="14.25" customHeight="1" spans="1:18">
      <c r="A3483" s="30" t="s">
        <v>3368</v>
      </c>
      <c r="B3483" s="17">
        <v>2240</v>
      </c>
      <c r="C3483" s="17" t="s">
        <v>42</v>
      </c>
      <c r="D3483" s="17" t="s">
        <v>36</v>
      </c>
      <c r="E3483" s="17" t="s">
        <v>37</v>
      </c>
      <c r="F3483" s="31" t="str">
        <f>VLOOKUP(G3483,'Policy Type'!$A:$B,2,FALSE)</f>
        <v>P&amp;C</v>
      </c>
      <c r="G3483" s="17" t="s">
        <v>80</v>
      </c>
      <c r="H3483" s="32">
        <v>45357</v>
      </c>
      <c r="I3483" s="32">
        <v>45357</v>
      </c>
      <c r="J3483" s="34">
        <v>217000</v>
      </c>
      <c r="K3483" s="34">
        <f t="shared" si="949"/>
        <v>39060</v>
      </c>
      <c r="L3483" s="34">
        <f t="shared" si="950"/>
        <v>256060</v>
      </c>
      <c r="M3483" s="17">
        <f t="shared" si="957"/>
        <v>51212</v>
      </c>
      <c r="N3483" s="17" t="s">
        <v>39</v>
      </c>
      <c r="O3483" s="35" t="s">
        <v>49</v>
      </c>
      <c r="P3483" s="36" t="str">
        <f t="shared" si="952"/>
        <v>New Client</v>
      </c>
      <c r="Q3483" s="39" t="str">
        <f t="shared" si="4"/>
        <v>No</v>
      </c>
      <c r="R3483" s="40" t="str">
        <f t="shared" si="5"/>
        <v/>
      </c>
    </row>
    <row r="3484" ht="14.25" customHeight="1" spans="1:18">
      <c r="A3484" s="30" t="s">
        <v>3369</v>
      </c>
      <c r="B3484" s="17">
        <v>379</v>
      </c>
      <c r="C3484" s="17" t="s">
        <v>57</v>
      </c>
      <c r="D3484" s="17" t="s">
        <v>36</v>
      </c>
      <c r="E3484" s="17" t="s">
        <v>84</v>
      </c>
      <c r="F3484" s="31" t="str">
        <f>VLOOKUP(G3484,'Policy Type'!$A:$B,2,FALSE)</f>
        <v>Others</v>
      </c>
      <c r="G3484" s="17" t="s">
        <v>135</v>
      </c>
      <c r="H3484" s="32">
        <v>45357</v>
      </c>
      <c r="I3484" s="32">
        <v>45721</v>
      </c>
      <c r="J3484" s="34">
        <v>11041100</v>
      </c>
      <c r="K3484" s="34">
        <f t="shared" si="949"/>
        <v>1987398</v>
      </c>
      <c r="L3484" s="34">
        <f t="shared" si="950"/>
        <v>13028498</v>
      </c>
      <c r="M3484" s="17">
        <f>L3484*0.15</f>
        <v>1954274.7</v>
      </c>
      <c r="N3484" s="17" t="s">
        <v>39</v>
      </c>
      <c r="O3484" s="35" t="s">
        <v>53</v>
      </c>
      <c r="P3484" s="36" t="str">
        <f t="shared" si="952"/>
        <v>Old Client</v>
      </c>
      <c r="Q3484" s="39" t="str">
        <f t="shared" si="4"/>
        <v>No</v>
      </c>
      <c r="R3484" s="40" t="str">
        <f t="shared" si="5"/>
        <v/>
      </c>
    </row>
    <row r="3485" ht="14.25" customHeight="1" spans="1:18">
      <c r="A3485" s="30" t="s">
        <v>3370</v>
      </c>
      <c r="B3485" s="17">
        <v>15</v>
      </c>
      <c r="C3485" s="17" t="s">
        <v>46</v>
      </c>
      <c r="D3485" s="17" t="s">
        <v>66</v>
      </c>
      <c r="E3485" s="17" t="s">
        <v>978</v>
      </c>
      <c r="F3485" s="31" t="str">
        <f>VLOOKUP(G3485,'Policy Type'!$A:$B,2,FALSE)</f>
        <v>P&amp;C</v>
      </c>
      <c r="G3485" s="17" t="s">
        <v>68</v>
      </c>
      <c r="H3485" s="32">
        <v>45370</v>
      </c>
      <c r="I3485" s="32">
        <v>45734</v>
      </c>
      <c r="J3485" s="34">
        <v>1525000</v>
      </c>
      <c r="K3485" s="34">
        <f t="shared" si="949"/>
        <v>274500</v>
      </c>
      <c r="L3485" s="34">
        <f t="shared" si="950"/>
        <v>1799500</v>
      </c>
      <c r="M3485" s="17">
        <f>L3485*0.05</f>
        <v>89975</v>
      </c>
      <c r="N3485" s="17" t="s">
        <v>52</v>
      </c>
      <c r="O3485" s="35" t="s">
        <v>40</v>
      </c>
      <c r="P3485" s="36" t="str">
        <f t="shared" si="952"/>
        <v>Old Client</v>
      </c>
      <c r="Q3485" s="39" t="str">
        <f t="shared" si="4"/>
        <v>Yes</v>
      </c>
      <c r="R3485" s="40" t="str">
        <f t="shared" si="5"/>
        <v>Cross-Sold</v>
      </c>
    </row>
    <row r="3486" ht="14.25" customHeight="1" spans="1:18">
      <c r="A3486" s="30" t="s">
        <v>3371</v>
      </c>
      <c r="B3486" s="17">
        <v>497</v>
      </c>
      <c r="C3486" s="17" t="s">
        <v>57</v>
      </c>
      <c r="D3486" s="17" t="s">
        <v>36</v>
      </c>
      <c r="E3486" s="17" t="s">
        <v>37</v>
      </c>
      <c r="F3486" s="31" t="str">
        <f>VLOOKUP(G3486,'Policy Type'!$A:$B,2,FALSE)</f>
        <v>P&amp;C</v>
      </c>
      <c r="G3486" s="17" t="s">
        <v>68</v>
      </c>
      <c r="H3486" s="32">
        <v>45363</v>
      </c>
      <c r="I3486" s="32">
        <v>45727</v>
      </c>
      <c r="J3486" s="34">
        <v>1905800</v>
      </c>
      <c r="K3486" s="34">
        <f t="shared" si="949"/>
        <v>343044</v>
      </c>
      <c r="L3486" s="34">
        <f t="shared" si="950"/>
        <v>2248844</v>
      </c>
      <c r="M3486" s="17">
        <f t="shared" ref="M3486:M3487" si="958">L3486*0.2</f>
        <v>449768.8</v>
      </c>
      <c r="N3486" s="17" t="s">
        <v>52</v>
      </c>
      <c r="O3486" s="35" t="s">
        <v>40</v>
      </c>
      <c r="P3486" s="36" t="str">
        <f t="shared" si="952"/>
        <v>Old Client</v>
      </c>
      <c r="Q3486" s="39" t="str">
        <f t="shared" si="4"/>
        <v>Yes</v>
      </c>
      <c r="R3486" s="40" t="str">
        <f t="shared" si="5"/>
        <v>Cross-Sold</v>
      </c>
    </row>
    <row r="3487" ht="14.25" customHeight="1" spans="1:18">
      <c r="A3487" s="30" t="s">
        <v>3372</v>
      </c>
      <c r="B3487" s="17">
        <v>2241</v>
      </c>
      <c r="C3487" s="17" t="s">
        <v>35</v>
      </c>
      <c r="D3487" s="17" t="s">
        <v>36</v>
      </c>
      <c r="E3487" s="17" t="s">
        <v>60</v>
      </c>
      <c r="F3487" s="31" t="str">
        <f>VLOOKUP(G3487,'Policy Type'!$A:$B,2,FALSE)</f>
        <v>P&amp;C</v>
      </c>
      <c r="G3487" s="17" t="s">
        <v>55</v>
      </c>
      <c r="H3487" s="32">
        <v>45354</v>
      </c>
      <c r="I3487" s="32">
        <v>45718</v>
      </c>
      <c r="J3487" s="34">
        <v>137300</v>
      </c>
      <c r="K3487" s="34">
        <f t="shared" si="949"/>
        <v>24714</v>
      </c>
      <c r="L3487" s="34">
        <f t="shared" si="950"/>
        <v>162014</v>
      </c>
      <c r="M3487" s="17">
        <f t="shared" si="958"/>
        <v>32402.8</v>
      </c>
      <c r="N3487" s="17" t="s">
        <v>52</v>
      </c>
      <c r="O3487" s="35" t="s">
        <v>53</v>
      </c>
      <c r="P3487" s="36" t="str">
        <f t="shared" si="952"/>
        <v>Old Client</v>
      </c>
      <c r="Q3487" s="39" t="str">
        <f t="shared" si="4"/>
        <v>No</v>
      </c>
      <c r="R3487" s="40" t="str">
        <f t="shared" si="5"/>
        <v/>
      </c>
    </row>
    <row r="3488" ht="14.25" customHeight="1" spans="1:18">
      <c r="A3488" s="30" t="s">
        <v>3373</v>
      </c>
      <c r="B3488" s="17">
        <v>2241</v>
      </c>
      <c r="C3488" s="17" t="s">
        <v>57</v>
      </c>
      <c r="D3488" s="17" t="s">
        <v>36</v>
      </c>
      <c r="E3488" s="17" t="s">
        <v>37</v>
      </c>
      <c r="F3488" s="31" t="str">
        <f>VLOOKUP(G3488,'Policy Type'!$A:$B,2,FALSE)</f>
        <v>Others</v>
      </c>
      <c r="G3488" s="17" t="s">
        <v>156</v>
      </c>
      <c r="H3488" s="32">
        <v>45359</v>
      </c>
      <c r="I3488" s="32">
        <v>45723</v>
      </c>
      <c r="J3488" s="34">
        <v>230300</v>
      </c>
      <c r="K3488" s="34">
        <f t="shared" si="949"/>
        <v>41454</v>
      </c>
      <c r="L3488" s="34">
        <f t="shared" si="950"/>
        <v>271754</v>
      </c>
      <c r="M3488" s="17">
        <f t="shared" ref="M3488:M3489" si="959">L3488*0.15</f>
        <v>40763.1</v>
      </c>
      <c r="N3488" s="17" t="s">
        <v>52</v>
      </c>
      <c r="O3488" s="35" t="s">
        <v>53</v>
      </c>
      <c r="P3488" s="36" t="str">
        <f t="shared" si="952"/>
        <v>Old Client</v>
      </c>
      <c r="Q3488" s="39" t="str">
        <f t="shared" si="4"/>
        <v>No</v>
      </c>
      <c r="R3488" s="40" t="str">
        <f t="shared" si="5"/>
        <v/>
      </c>
    </row>
    <row r="3489" ht="14.25" customHeight="1" spans="1:18">
      <c r="A3489" s="30" t="s">
        <v>3374</v>
      </c>
      <c r="B3489" s="17">
        <v>1648</v>
      </c>
      <c r="C3489" s="17" t="s">
        <v>57</v>
      </c>
      <c r="D3489" s="17" t="s">
        <v>36</v>
      </c>
      <c r="E3489" s="17" t="s">
        <v>43</v>
      </c>
      <c r="F3489" s="31" t="str">
        <f>VLOOKUP(G3489,'Policy Type'!$A:$B,2,FALSE)</f>
        <v>Others</v>
      </c>
      <c r="G3489" s="17" t="s">
        <v>212</v>
      </c>
      <c r="H3489" s="32">
        <v>45356</v>
      </c>
      <c r="I3489" s="32">
        <v>45720</v>
      </c>
      <c r="J3489" s="34">
        <v>323900</v>
      </c>
      <c r="K3489" s="34">
        <f t="shared" si="949"/>
        <v>58302</v>
      </c>
      <c r="L3489" s="34">
        <f t="shared" si="950"/>
        <v>382202</v>
      </c>
      <c r="M3489" s="17">
        <f t="shared" si="959"/>
        <v>57330.3</v>
      </c>
      <c r="N3489" s="17" t="s">
        <v>39</v>
      </c>
      <c r="O3489" s="35" t="s">
        <v>49</v>
      </c>
      <c r="P3489" s="36" t="str">
        <f t="shared" si="952"/>
        <v>Old Client</v>
      </c>
      <c r="Q3489" s="39" t="str">
        <f t="shared" si="4"/>
        <v>No</v>
      </c>
      <c r="R3489" s="40" t="str">
        <f t="shared" si="5"/>
        <v/>
      </c>
    </row>
    <row r="3490" ht="14.25" customHeight="1" spans="1:18">
      <c r="A3490" s="30" t="s">
        <v>3375</v>
      </c>
      <c r="B3490" s="17">
        <v>883</v>
      </c>
      <c r="C3490" s="17" t="s">
        <v>46</v>
      </c>
      <c r="D3490" s="17" t="s">
        <v>47</v>
      </c>
      <c r="E3490" s="17" t="s">
        <v>43</v>
      </c>
      <c r="F3490" s="31" t="str">
        <f>VLOOKUP(G3490,'Policy Type'!$A:$B,2,FALSE)</f>
        <v>P&amp;C</v>
      </c>
      <c r="G3490" s="17" t="s">
        <v>44</v>
      </c>
      <c r="H3490" s="32">
        <v>45356</v>
      </c>
      <c r="I3490" s="32">
        <v>45720</v>
      </c>
      <c r="J3490" s="34">
        <v>31900</v>
      </c>
      <c r="K3490" s="34">
        <f t="shared" si="949"/>
        <v>5742</v>
      </c>
      <c r="L3490" s="34">
        <f t="shared" si="950"/>
        <v>37642</v>
      </c>
      <c r="M3490" s="17">
        <f>L3490*0.05</f>
        <v>1882.1</v>
      </c>
      <c r="N3490" s="17" t="s">
        <v>39</v>
      </c>
      <c r="O3490" s="35" t="s">
        <v>49</v>
      </c>
      <c r="P3490" s="36" t="str">
        <f t="shared" si="952"/>
        <v>Old Client</v>
      </c>
      <c r="Q3490" s="39" t="str">
        <f t="shared" si="4"/>
        <v>Yes</v>
      </c>
      <c r="R3490" s="40" t="str">
        <f t="shared" si="5"/>
        <v>Cross-Sold</v>
      </c>
    </row>
    <row r="3491" ht="14.25" customHeight="1" spans="1:18">
      <c r="A3491" s="30" t="s">
        <v>3376</v>
      </c>
      <c r="B3491" s="17">
        <v>2242</v>
      </c>
      <c r="C3491" s="17" t="s">
        <v>42</v>
      </c>
      <c r="D3491" s="17" t="s">
        <v>36</v>
      </c>
      <c r="E3491" s="17" t="s">
        <v>78</v>
      </c>
      <c r="F3491" s="31" t="str">
        <f>VLOOKUP(G3491,'Policy Type'!$A:$B,2,FALSE)</f>
        <v>P&amp;C</v>
      </c>
      <c r="G3491" s="17" t="s">
        <v>68</v>
      </c>
      <c r="H3491" s="32">
        <v>45372</v>
      </c>
      <c r="I3491" s="32">
        <v>45736</v>
      </c>
      <c r="J3491" s="34">
        <v>1907600</v>
      </c>
      <c r="K3491" s="34">
        <f t="shared" si="949"/>
        <v>343368</v>
      </c>
      <c r="L3491" s="34">
        <f t="shared" si="950"/>
        <v>2250968</v>
      </c>
      <c r="M3491" s="17">
        <f>L3491*0.2</f>
        <v>450193.6</v>
      </c>
      <c r="N3491" s="17" t="s">
        <v>52</v>
      </c>
      <c r="O3491" s="35" t="s">
        <v>49</v>
      </c>
      <c r="P3491" s="36" t="str">
        <f t="shared" si="952"/>
        <v>Old Client</v>
      </c>
      <c r="Q3491" s="39" t="str">
        <f t="shared" si="4"/>
        <v>No</v>
      </c>
      <c r="R3491" s="40" t="str">
        <f t="shared" si="5"/>
        <v/>
      </c>
    </row>
    <row r="3492" ht="14.25" customHeight="1" spans="1:18">
      <c r="A3492" s="30" t="s">
        <v>3377</v>
      </c>
      <c r="B3492" s="17">
        <v>2242</v>
      </c>
      <c r="C3492" s="17" t="s">
        <v>42</v>
      </c>
      <c r="D3492" s="17" t="s">
        <v>36</v>
      </c>
      <c r="E3492" s="17" t="s">
        <v>43</v>
      </c>
      <c r="F3492" s="31" t="str">
        <f>VLOOKUP(G3492,'Policy Type'!$A:$B,2,FALSE)</f>
        <v>Others</v>
      </c>
      <c r="G3492" s="17" t="s">
        <v>287</v>
      </c>
      <c r="H3492" s="32">
        <v>45373</v>
      </c>
      <c r="I3492" s="32">
        <v>45737</v>
      </c>
      <c r="J3492" s="34">
        <v>1161400</v>
      </c>
      <c r="K3492" s="34">
        <f t="shared" si="949"/>
        <v>209052</v>
      </c>
      <c r="L3492" s="34">
        <f t="shared" si="950"/>
        <v>1370452</v>
      </c>
      <c r="M3492" s="17">
        <f t="shared" ref="M3492:M3496" si="960">L3492*0.15</f>
        <v>205567.8</v>
      </c>
      <c r="N3492" s="17" t="s">
        <v>52</v>
      </c>
      <c r="O3492" s="35" t="s">
        <v>53</v>
      </c>
      <c r="P3492" s="36" t="str">
        <f t="shared" si="952"/>
        <v>Old Client</v>
      </c>
      <c r="Q3492" s="39" t="str">
        <f t="shared" si="4"/>
        <v>No</v>
      </c>
      <c r="R3492" s="40" t="str">
        <f t="shared" si="5"/>
        <v/>
      </c>
    </row>
    <row r="3493" ht="14.25" customHeight="1" spans="1:18">
      <c r="A3493" s="30" t="s">
        <v>3378</v>
      </c>
      <c r="B3493" s="17">
        <v>8</v>
      </c>
      <c r="C3493" s="17" t="s">
        <v>57</v>
      </c>
      <c r="D3493" s="17" t="s">
        <v>36</v>
      </c>
      <c r="E3493" s="17" t="s">
        <v>37</v>
      </c>
      <c r="F3493" s="31" t="str">
        <f>VLOOKUP(G3493,'Policy Type'!$A:$B,2,FALSE)</f>
        <v>Others</v>
      </c>
      <c r="G3493" s="17" t="s">
        <v>152</v>
      </c>
      <c r="H3493" s="32">
        <v>45359</v>
      </c>
      <c r="I3493" s="32">
        <v>45723</v>
      </c>
      <c r="J3493" s="34">
        <v>1061900</v>
      </c>
      <c r="K3493" s="34">
        <f t="shared" si="949"/>
        <v>191142</v>
      </c>
      <c r="L3493" s="34">
        <f t="shared" si="950"/>
        <v>1253042</v>
      </c>
      <c r="M3493" s="17">
        <f t="shared" si="960"/>
        <v>187956.3</v>
      </c>
      <c r="N3493" s="17" t="s">
        <v>52</v>
      </c>
      <c r="O3493" s="35" t="s">
        <v>53</v>
      </c>
      <c r="P3493" s="36" t="str">
        <f t="shared" si="952"/>
        <v>Old Client</v>
      </c>
      <c r="Q3493" s="39" t="str">
        <f t="shared" si="4"/>
        <v>No</v>
      </c>
      <c r="R3493" s="40" t="str">
        <f t="shared" si="5"/>
        <v/>
      </c>
    </row>
    <row r="3494" ht="14.25" customHeight="1" spans="1:18">
      <c r="A3494" s="30" t="s">
        <v>3379</v>
      </c>
      <c r="B3494" s="17">
        <v>2243</v>
      </c>
      <c r="C3494" s="17" t="s">
        <v>57</v>
      </c>
      <c r="D3494" s="17" t="s">
        <v>36</v>
      </c>
      <c r="E3494" s="17" t="s">
        <v>60</v>
      </c>
      <c r="F3494" s="31" t="str">
        <f>VLOOKUP(G3494,'Policy Type'!$A:$B,2,FALSE)</f>
        <v>Others</v>
      </c>
      <c r="G3494" s="17" t="s">
        <v>170</v>
      </c>
      <c r="H3494" s="32">
        <v>45359</v>
      </c>
      <c r="I3494" s="32">
        <v>45723</v>
      </c>
      <c r="J3494" s="34">
        <v>4214000</v>
      </c>
      <c r="K3494" s="34">
        <f t="shared" si="949"/>
        <v>758520</v>
      </c>
      <c r="L3494" s="34">
        <f t="shared" si="950"/>
        <v>4972520</v>
      </c>
      <c r="M3494" s="17">
        <f t="shared" si="960"/>
        <v>745878</v>
      </c>
      <c r="N3494" s="17" t="s">
        <v>52</v>
      </c>
      <c r="O3494" s="35" t="s">
        <v>53</v>
      </c>
      <c r="P3494" s="36" t="str">
        <f t="shared" si="952"/>
        <v>New Client</v>
      </c>
      <c r="Q3494" s="39" t="str">
        <f t="shared" si="4"/>
        <v>No</v>
      </c>
      <c r="R3494" s="40" t="str">
        <f t="shared" si="5"/>
        <v/>
      </c>
    </row>
    <row r="3495" ht="14.25" customHeight="1" spans="1:18">
      <c r="A3495" s="30" t="s">
        <v>3380</v>
      </c>
      <c r="B3495" s="17">
        <v>2245</v>
      </c>
      <c r="C3495" s="17" t="s">
        <v>42</v>
      </c>
      <c r="D3495" s="17" t="s">
        <v>36</v>
      </c>
      <c r="E3495" s="17" t="s">
        <v>37</v>
      </c>
      <c r="F3495" s="31" t="str">
        <f>VLOOKUP(G3495,'Policy Type'!$A:$B,2,FALSE)</f>
        <v>Others</v>
      </c>
      <c r="G3495" s="17" t="s">
        <v>291</v>
      </c>
      <c r="H3495" s="32">
        <v>45378</v>
      </c>
      <c r="I3495" s="32">
        <v>45742</v>
      </c>
      <c r="J3495" s="34">
        <v>958300</v>
      </c>
      <c r="K3495" s="34">
        <f t="shared" si="949"/>
        <v>172494</v>
      </c>
      <c r="L3495" s="34">
        <f t="shared" si="950"/>
        <v>1130794</v>
      </c>
      <c r="M3495" s="17">
        <f t="shared" si="960"/>
        <v>169619.1</v>
      </c>
      <c r="N3495" s="17" t="s">
        <v>52</v>
      </c>
      <c r="O3495" s="35" t="s">
        <v>53</v>
      </c>
      <c r="P3495" s="36" t="str">
        <f t="shared" si="952"/>
        <v>Old Client</v>
      </c>
      <c r="Q3495" s="39" t="str">
        <f t="shared" si="4"/>
        <v>No</v>
      </c>
      <c r="R3495" s="40" t="str">
        <f t="shared" si="5"/>
        <v/>
      </c>
    </row>
    <row r="3496" ht="14.25" customHeight="1" spans="1:18">
      <c r="A3496" s="30" t="s">
        <v>3381</v>
      </c>
      <c r="B3496" s="17">
        <v>2245</v>
      </c>
      <c r="C3496" s="17" t="s">
        <v>57</v>
      </c>
      <c r="D3496" s="17" t="s">
        <v>36</v>
      </c>
      <c r="E3496" s="17" t="s">
        <v>37</v>
      </c>
      <c r="F3496" s="31" t="str">
        <f>VLOOKUP(G3496,'Policy Type'!$A:$B,2,FALSE)</f>
        <v>Others</v>
      </c>
      <c r="G3496" s="17" t="s">
        <v>152</v>
      </c>
      <c r="H3496" s="32">
        <v>45359</v>
      </c>
      <c r="I3496" s="32">
        <v>45723</v>
      </c>
      <c r="J3496" s="34">
        <v>4646700</v>
      </c>
      <c r="K3496" s="34">
        <f t="shared" si="949"/>
        <v>836406</v>
      </c>
      <c r="L3496" s="34">
        <f t="shared" si="950"/>
        <v>5483106</v>
      </c>
      <c r="M3496" s="17">
        <f t="shared" si="960"/>
        <v>822465.9</v>
      </c>
      <c r="N3496" s="17" t="s">
        <v>52</v>
      </c>
      <c r="O3496" s="35" t="s">
        <v>53</v>
      </c>
      <c r="P3496" s="36" t="str">
        <f t="shared" si="952"/>
        <v>Old Client</v>
      </c>
      <c r="Q3496" s="39" t="str">
        <f t="shared" si="4"/>
        <v>No</v>
      </c>
      <c r="R3496" s="40" t="str">
        <f t="shared" si="5"/>
        <v/>
      </c>
    </row>
    <row r="3497" ht="14.25" customHeight="1" spans="1:18">
      <c r="A3497" s="30" t="s">
        <v>3382</v>
      </c>
      <c r="B3497" s="17">
        <v>596</v>
      </c>
      <c r="C3497" s="17" t="s">
        <v>35</v>
      </c>
      <c r="D3497" s="17" t="s">
        <v>36</v>
      </c>
      <c r="E3497" s="17" t="s">
        <v>43</v>
      </c>
      <c r="F3497" s="31" t="str">
        <f>VLOOKUP(G3497,'Policy Type'!$A:$B,2,FALSE)</f>
        <v>P&amp;C</v>
      </c>
      <c r="G3497" s="17" t="s">
        <v>55</v>
      </c>
      <c r="H3497" s="32">
        <v>45364</v>
      </c>
      <c r="I3497" s="32">
        <v>45728</v>
      </c>
      <c r="J3497" s="34">
        <v>140800</v>
      </c>
      <c r="K3497" s="34">
        <f t="shared" si="949"/>
        <v>25344</v>
      </c>
      <c r="L3497" s="34">
        <f t="shared" si="950"/>
        <v>166144</v>
      </c>
      <c r="M3497" s="17">
        <f>L3497*0.2</f>
        <v>33228.8</v>
      </c>
      <c r="N3497" s="17" t="s">
        <v>52</v>
      </c>
      <c r="O3497" s="35" t="s">
        <v>53</v>
      </c>
      <c r="P3497" s="36" t="str">
        <f t="shared" si="952"/>
        <v>Old Client</v>
      </c>
      <c r="Q3497" s="39" t="str">
        <f t="shared" si="4"/>
        <v>Yes</v>
      </c>
      <c r="R3497" s="40" t="str">
        <f t="shared" si="5"/>
        <v>Cross-Sold</v>
      </c>
    </row>
    <row r="3498" ht="14.25" customHeight="1" spans="1:18">
      <c r="A3498" s="30" t="s">
        <v>3383</v>
      </c>
      <c r="B3498" s="17">
        <v>596</v>
      </c>
      <c r="C3498" s="17" t="s">
        <v>35</v>
      </c>
      <c r="D3498" s="17" t="s">
        <v>36</v>
      </c>
      <c r="E3498" s="17" t="s">
        <v>37</v>
      </c>
      <c r="F3498" s="31" t="str">
        <f>VLOOKUP(G3498,'Policy Type'!$A:$B,2,FALSE)</f>
        <v>Others</v>
      </c>
      <c r="G3498" s="17" t="s">
        <v>111</v>
      </c>
      <c r="H3498" s="32">
        <v>45369</v>
      </c>
      <c r="I3498" s="32">
        <v>45733</v>
      </c>
      <c r="J3498" s="34">
        <v>308900</v>
      </c>
      <c r="K3498" s="34">
        <f t="shared" si="949"/>
        <v>55602</v>
      </c>
      <c r="L3498" s="34">
        <f t="shared" si="950"/>
        <v>364502</v>
      </c>
      <c r="M3498" s="17">
        <f>L3498*0.15</f>
        <v>54675.3</v>
      </c>
      <c r="N3498" s="17" t="s">
        <v>52</v>
      </c>
      <c r="O3498" s="35" t="s">
        <v>49</v>
      </c>
      <c r="P3498" s="36" t="str">
        <f t="shared" si="952"/>
        <v>Old Client</v>
      </c>
      <c r="Q3498" s="39" t="str">
        <f t="shared" si="4"/>
        <v>Yes</v>
      </c>
      <c r="R3498" s="40" t="str">
        <f t="shared" si="5"/>
        <v>Cross-Sold</v>
      </c>
    </row>
    <row r="3499" ht="14.25" customHeight="1" spans="1:18">
      <c r="A3499" s="30" t="s">
        <v>3384</v>
      </c>
      <c r="B3499" s="17">
        <v>2246</v>
      </c>
      <c r="C3499" s="17" t="s">
        <v>57</v>
      </c>
      <c r="D3499" s="17" t="s">
        <v>36</v>
      </c>
      <c r="E3499" s="17" t="s">
        <v>37</v>
      </c>
      <c r="F3499" s="31" t="str">
        <f>VLOOKUP(G3499,'Policy Type'!$A:$B,2,FALSE)</f>
        <v>Liability</v>
      </c>
      <c r="G3499" s="17" t="s">
        <v>38</v>
      </c>
      <c r="H3499" s="32">
        <v>45357</v>
      </c>
      <c r="I3499" s="32">
        <v>45387</v>
      </c>
      <c r="J3499" s="34">
        <v>168200</v>
      </c>
      <c r="K3499" s="34">
        <f t="shared" si="949"/>
        <v>30276</v>
      </c>
      <c r="L3499" s="34">
        <f t="shared" si="950"/>
        <v>198476</v>
      </c>
      <c r="M3499" s="17">
        <f t="shared" ref="M3499:M3501" si="961">L3499*0.2</f>
        <v>39695.2</v>
      </c>
      <c r="N3499" s="17" t="s">
        <v>39</v>
      </c>
      <c r="O3499" s="35" t="s">
        <v>49</v>
      </c>
      <c r="P3499" s="36" t="str">
        <f t="shared" si="952"/>
        <v>New Client</v>
      </c>
      <c r="Q3499" s="39" t="str">
        <f t="shared" si="4"/>
        <v>Yes</v>
      </c>
      <c r="R3499" s="40" t="str">
        <f t="shared" si="5"/>
        <v/>
      </c>
    </row>
    <row r="3500" ht="14.25" customHeight="1" spans="1:18">
      <c r="A3500" s="30" t="s">
        <v>3385</v>
      </c>
      <c r="B3500" s="17">
        <v>207</v>
      </c>
      <c r="C3500" s="17" t="s">
        <v>57</v>
      </c>
      <c r="D3500" s="17" t="s">
        <v>36</v>
      </c>
      <c r="E3500" s="17" t="s">
        <v>37</v>
      </c>
      <c r="F3500" s="31" t="str">
        <f>VLOOKUP(G3500,'Policy Type'!$A:$B,2,FALSE)</f>
        <v>Liability</v>
      </c>
      <c r="G3500" s="17" t="s">
        <v>38</v>
      </c>
      <c r="H3500" s="32">
        <v>45356</v>
      </c>
      <c r="I3500" s="32">
        <v>45539</v>
      </c>
      <c r="J3500" s="34">
        <v>97700</v>
      </c>
      <c r="K3500" s="34">
        <f t="shared" si="949"/>
        <v>17586</v>
      </c>
      <c r="L3500" s="34">
        <f t="shared" si="950"/>
        <v>115286</v>
      </c>
      <c r="M3500" s="17">
        <f t="shared" si="961"/>
        <v>23057.2</v>
      </c>
      <c r="N3500" s="17" t="s">
        <v>39</v>
      </c>
      <c r="O3500" s="35" t="s">
        <v>49</v>
      </c>
      <c r="P3500" s="36" t="str">
        <f t="shared" si="952"/>
        <v>Old Client</v>
      </c>
      <c r="Q3500" s="39" t="str">
        <f t="shared" si="4"/>
        <v>Yes</v>
      </c>
      <c r="R3500" s="40" t="str">
        <f t="shared" si="5"/>
        <v/>
      </c>
    </row>
    <row r="3501" ht="14.25" customHeight="1" spans="1:18">
      <c r="A3501" s="30" t="s">
        <v>3386</v>
      </c>
      <c r="B3501" s="17">
        <v>2247</v>
      </c>
      <c r="C3501" s="17" t="s">
        <v>35</v>
      </c>
      <c r="D3501" s="17" t="s">
        <v>36</v>
      </c>
      <c r="E3501" s="17" t="s">
        <v>780</v>
      </c>
      <c r="F3501" s="31" t="str">
        <f>VLOOKUP(G3501,'Policy Type'!$A:$B,2,FALSE)</f>
        <v>Liability</v>
      </c>
      <c r="G3501" s="17" t="s">
        <v>38</v>
      </c>
      <c r="H3501" s="32">
        <v>45357</v>
      </c>
      <c r="I3501" s="32">
        <v>45721</v>
      </c>
      <c r="J3501" s="34">
        <v>891800</v>
      </c>
      <c r="K3501" s="34">
        <f t="shared" si="949"/>
        <v>160524</v>
      </c>
      <c r="L3501" s="34">
        <f t="shared" si="950"/>
        <v>1052324</v>
      </c>
      <c r="M3501" s="17">
        <f t="shared" si="961"/>
        <v>210464.8</v>
      </c>
      <c r="N3501" s="17" t="s">
        <v>39</v>
      </c>
      <c r="O3501" s="35" t="s">
        <v>49</v>
      </c>
      <c r="P3501" s="36" t="str">
        <f t="shared" si="952"/>
        <v>Old Client</v>
      </c>
      <c r="Q3501" s="39" t="str">
        <f t="shared" si="4"/>
        <v>Yes</v>
      </c>
      <c r="R3501" s="40" t="str">
        <f t="shared" si="5"/>
        <v/>
      </c>
    </row>
    <row r="3502" ht="14.25" customHeight="1" spans="1:18">
      <c r="A3502" s="30" t="s">
        <v>3387</v>
      </c>
      <c r="B3502" s="17">
        <v>2248</v>
      </c>
      <c r="C3502" s="17" t="s">
        <v>35</v>
      </c>
      <c r="D3502" s="17" t="s">
        <v>36</v>
      </c>
      <c r="E3502" s="17" t="s">
        <v>60</v>
      </c>
      <c r="F3502" s="31" t="str">
        <f>VLOOKUP(G3502,'Policy Type'!$A:$B,2,FALSE)</f>
        <v>Others</v>
      </c>
      <c r="G3502" s="17" t="s">
        <v>170</v>
      </c>
      <c r="H3502" s="32">
        <v>45369</v>
      </c>
      <c r="I3502" s="32">
        <v>45733</v>
      </c>
      <c r="J3502" s="34">
        <v>5778000</v>
      </c>
      <c r="K3502" s="34">
        <f t="shared" si="949"/>
        <v>1040040</v>
      </c>
      <c r="L3502" s="34">
        <f t="shared" si="950"/>
        <v>6818040</v>
      </c>
      <c r="M3502" s="17">
        <f t="shared" ref="M3502:M3503" si="962">L3502*0.15</f>
        <v>1022706</v>
      </c>
      <c r="N3502" s="17" t="s">
        <v>52</v>
      </c>
      <c r="O3502" s="35" t="s">
        <v>53</v>
      </c>
      <c r="P3502" s="36" t="str">
        <f t="shared" si="952"/>
        <v>New Client</v>
      </c>
      <c r="Q3502" s="39" t="str">
        <f t="shared" si="4"/>
        <v>No</v>
      </c>
      <c r="R3502" s="40" t="str">
        <f t="shared" si="5"/>
        <v/>
      </c>
    </row>
    <row r="3503" ht="14.25" customHeight="1" spans="1:18">
      <c r="A3503" s="30" t="s">
        <v>3388</v>
      </c>
      <c r="B3503" s="17">
        <v>2249</v>
      </c>
      <c r="C3503" s="17" t="s">
        <v>35</v>
      </c>
      <c r="D3503" s="17" t="s">
        <v>36</v>
      </c>
      <c r="E3503" s="17" t="s">
        <v>60</v>
      </c>
      <c r="F3503" s="31" t="str">
        <f>VLOOKUP(G3503,'Policy Type'!$A:$B,2,FALSE)</f>
        <v>Others</v>
      </c>
      <c r="G3503" s="17" t="s">
        <v>212</v>
      </c>
      <c r="H3503" s="32">
        <v>45354</v>
      </c>
      <c r="I3503" s="32">
        <v>45718</v>
      </c>
      <c r="J3503" s="34">
        <v>1226500</v>
      </c>
      <c r="K3503" s="34">
        <f t="shared" si="949"/>
        <v>220770</v>
      </c>
      <c r="L3503" s="34">
        <f t="shared" si="950"/>
        <v>1447270</v>
      </c>
      <c r="M3503" s="17">
        <f t="shared" si="962"/>
        <v>217090.5</v>
      </c>
      <c r="N3503" s="17" t="s">
        <v>39</v>
      </c>
      <c r="O3503" s="35" t="s">
        <v>49</v>
      </c>
      <c r="P3503" s="36" t="str">
        <f t="shared" si="952"/>
        <v>New Client</v>
      </c>
      <c r="Q3503" s="39" t="str">
        <f t="shared" si="4"/>
        <v>No</v>
      </c>
      <c r="R3503" s="40" t="str">
        <f t="shared" si="5"/>
        <v/>
      </c>
    </row>
    <row r="3504" ht="14.25" customHeight="1" spans="1:18">
      <c r="A3504" s="30" t="s">
        <v>3389</v>
      </c>
      <c r="B3504" s="17">
        <v>487</v>
      </c>
      <c r="C3504" s="17" t="s">
        <v>46</v>
      </c>
      <c r="D3504" s="17" t="s">
        <v>76</v>
      </c>
      <c r="E3504" s="17" t="s">
        <v>60</v>
      </c>
      <c r="F3504" s="31" t="str">
        <f>VLOOKUP(G3504,'Policy Type'!$A:$B,2,FALSE)</f>
        <v>P&amp;C</v>
      </c>
      <c r="G3504" s="17" t="s">
        <v>44</v>
      </c>
      <c r="H3504" s="32">
        <v>45354</v>
      </c>
      <c r="I3504" s="32">
        <v>45718</v>
      </c>
      <c r="J3504" s="34">
        <v>182900</v>
      </c>
      <c r="K3504" s="34">
        <f t="shared" si="949"/>
        <v>32922</v>
      </c>
      <c r="L3504" s="34">
        <f t="shared" si="950"/>
        <v>215822</v>
      </c>
      <c r="M3504" s="17">
        <f>L3504*0.05</f>
        <v>10791.1</v>
      </c>
      <c r="N3504" s="17" t="s">
        <v>39</v>
      </c>
      <c r="O3504" s="35" t="s">
        <v>49</v>
      </c>
      <c r="P3504" s="36" t="str">
        <f t="shared" si="952"/>
        <v>Old Client</v>
      </c>
      <c r="Q3504" s="39" t="str">
        <f t="shared" si="4"/>
        <v>No</v>
      </c>
      <c r="R3504" s="40" t="str">
        <f t="shared" si="5"/>
        <v/>
      </c>
    </row>
    <row r="3505" ht="14.25" customHeight="1" spans="1:18">
      <c r="A3505" s="30" t="s">
        <v>3390</v>
      </c>
      <c r="B3505" s="17">
        <v>2250</v>
      </c>
      <c r="C3505" s="17" t="s">
        <v>42</v>
      </c>
      <c r="D3505" s="17" t="s">
        <v>36</v>
      </c>
      <c r="E3505" s="17" t="s">
        <v>91</v>
      </c>
      <c r="F3505" s="31" t="str">
        <f>VLOOKUP(G3505,'Policy Type'!$A:$B,2,FALSE)</f>
        <v>Others</v>
      </c>
      <c r="G3505" s="17" t="s">
        <v>212</v>
      </c>
      <c r="H3505" s="32">
        <v>45357</v>
      </c>
      <c r="I3505" s="32">
        <v>45721</v>
      </c>
      <c r="J3505" s="34">
        <v>95600</v>
      </c>
      <c r="K3505" s="34">
        <f t="shared" si="949"/>
        <v>17208</v>
      </c>
      <c r="L3505" s="34">
        <f t="shared" si="950"/>
        <v>112808</v>
      </c>
      <c r="M3505" s="17">
        <f>L3505*0.15</f>
        <v>16921.2</v>
      </c>
      <c r="N3505" s="17" t="s">
        <v>39</v>
      </c>
      <c r="O3505" s="35" t="s">
        <v>49</v>
      </c>
      <c r="P3505" s="36" t="str">
        <f t="shared" si="952"/>
        <v>Old Client</v>
      </c>
      <c r="Q3505" s="39" t="str">
        <f t="shared" si="4"/>
        <v>No</v>
      </c>
      <c r="R3505" s="40" t="str">
        <f t="shared" si="5"/>
        <v/>
      </c>
    </row>
    <row r="3506" ht="14.25" customHeight="1" spans="1:18">
      <c r="A3506" s="30" t="s">
        <v>3391</v>
      </c>
      <c r="B3506" s="17">
        <v>2250</v>
      </c>
      <c r="C3506" s="17" t="s">
        <v>35</v>
      </c>
      <c r="D3506" s="17" t="s">
        <v>36</v>
      </c>
      <c r="E3506" s="17" t="s">
        <v>91</v>
      </c>
      <c r="F3506" s="31" t="str">
        <f>VLOOKUP(G3506,'Policy Type'!$A:$B,2,FALSE)</f>
        <v>P&amp;C</v>
      </c>
      <c r="G3506" s="17" t="s">
        <v>44</v>
      </c>
      <c r="H3506" s="32">
        <v>45357</v>
      </c>
      <c r="I3506" s="32">
        <v>45721</v>
      </c>
      <c r="J3506" s="34">
        <v>16500</v>
      </c>
      <c r="K3506" s="34">
        <f t="shared" si="949"/>
        <v>2970</v>
      </c>
      <c r="L3506" s="34">
        <f t="shared" si="950"/>
        <v>19470</v>
      </c>
      <c r="M3506" s="17">
        <f>L3506*0.2</f>
        <v>3894</v>
      </c>
      <c r="N3506" s="17" t="s">
        <v>39</v>
      </c>
      <c r="O3506" s="35" t="s">
        <v>49</v>
      </c>
      <c r="P3506" s="36" t="str">
        <f t="shared" si="952"/>
        <v>Old Client</v>
      </c>
      <c r="Q3506" s="39" t="str">
        <f t="shared" si="4"/>
        <v>No</v>
      </c>
      <c r="R3506" s="40" t="str">
        <f t="shared" si="5"/>
        <v/>
      </c>
    </row>
    <row r="3507" ht="14.25" customHeight="1" spans="1:18">
      <c r="A3507" s="30" t="s">
        <v>3392</v>
      </c>
      <c r="B3507" s="17">
        <v>2251</v>
      </c>
      <c r="C3507" s="17" t="s">
        <v>46</v>
      </c>
      <c r="D3507" s="17" t="s">
        <v>88</v>
      </c>
      <c r="E3507" s="17" t="s">
        <v>60</v>
      </c>
      <c r="F3507" s="31" t="str">
        <f>VLOOKUP(G3507,'Policy Type'!$A:$B,2,FALSE)</f>
        <v>P&amp;C</v>
      </c>
      <c r="G3507" s="17" t="s">
        <v>62</v>
      </c>
      <c r="H3507" s="32">
        <v>45359</v>
      </c>
      <c r="I3507" s="32">
        <v>45723</v>
      </c>
      <c r="J3507" s="34">
        <v>199500</v>
      </c>
      <c r="K3507" s="34">
        <f t="shared" si="949"/>
        <v>35910</v>
      </c>
      <c r="L3507" s="34">
        <f t="shared" si="950"/>
        <v>235410</v>
      </c>
      <c r="M3507" s="17">
        <f t="shared" ref="M3507:M3508" si="963">L3507*0.05</f>
        <v>11770.5</v>
      </c>
      <c r="N3507" s="17" t="s">
        <v>52</v>
      </c>
      <c r="O3507" s="35" t="s">
        <v>49</v>
      </c>
      <c r="P3507" s="36" t="str">
        <f t="shared" si="952"/>
        <v>Old Client</v>
      </c>
      <c r="Q3507" s="39" t="str">
        <f t="shared" si="4"/>
        <v>No</v>
      </c>
      <c r="R3507" s="40" t="str">
        <f t="shared" si="5"/>
        <v/>
      </c>
    </row>
    <row r="3508" ht="14.25" customHeight="1" spans="1:18">
      <c r="A3508" s="30" t="s">
        <v>3393</v>
      </c>
      <c r="B3508" s="17">
        <v>2251</v>
      </c>
      <c r="C3508" s="17" t="s">
        <v>46</v>
      </c>
      <c r="D3508" s="17" t="s">
        <v>66</v>
      </c>
      <c r="E3508" s="17" t="s">
        <v>43</v>
      </c>
      <c r="F3508" s="31" t="str">
        <f>VLOOKUP(G3508,'Policy Type'!$A:$B,2,FALSE)</f>
        <v>P&amp;C</v>
      </c>
      <c r="G3508" s="17" t="s">
        <v>72</v>
      </c>
      <c r="H3508" s="32">
        <v>45355</v>
      </c>
      <c r="I3508" s="32">
        <v>45719</v>
      </c>
      <c r="J3508" s="34">
        <v>30400</v>
      </c>
      <c r="K3508" s="34">
        <f t="shared" si="949"/>
        <v>5472</v>
      </c>
      <c r="L3508" s="34">
        <f t="shared" si="950"/>
        <v>35872</v>
      </c>
      <c r="M3508" s="17">
        <f t="shared" si="963"/>
        <v>1793.6</v>
      </c>
      <c r="N3508" s="17" t="s">
        <v>39</v>
      </c>
      <c r="O3508" s="35" t="s">
        <v>49</v>
      </c>
      <c r="P3508" s="36" t="str">
        <f t="shared" si="952"/>
        <v>Old Client</v>
      </c>
      <c r="Q3508" s="39" t="str">
        <f t="shared" si="4"/>
        <v>No</v>
      </c>
      <c r="R3508" s="40" t="str">
        <f t="shared" si="5"/>
        <v/>
      </c>
    </row>
    <row r="3509" ht="14.25" customHeight="1" spans="1:18">
      <c r="A3509" s="30" t="s">
        <v>3394</v>
      </c>
      <c r="B3509" s="17">
        <v>2252</v>
      </c>
      <c r="C3509" s="17" t="s">
        <v>57</v>
      </c>
      <c r="D3509" s="17" t="s">
        <v>36</v>
      </c>
      <c r="E3509" s="17" t="s">
        <v>43</v>
      </c>
      <c r="F3509" s="31" t="str">
        <f>VLOOKUP(G3509,'Policy Type'!$A:$B,2,FALSE)</f>
        <v>Others</v>
      </c>
      <c r="G3509" s="17" t="s">
        <v>156</v>
      </c>
      <c r="H3509" s="32">
        <v>45355</v>
      </c>
      <c r="I3509" s="32">
        <v>45719</v>
      </c>
      <c r="J3509" s="34">
        <v>39100</v>
      </c>
      <c r="K3509" s="34">
        <f t="shared" si="949"/>
        <v>7038</v>
      </c>
      <c r="L3509" s="34">
        <f t="shared" si="950"/>
        <v>46138</v>
      </c>
      <c r="M3509" s="17">
        <f>L3509*0.15</f>
        <v>6920.7</v>
      </c>
      <c r="N3509" s="17" t="s">
        <v>39</v>
      </c>
      <c r="O3509" s="35" t="s">
        <v>49</v>
      </c>
      <c r="P3509" s="36" t="str">
        <f t="shared" si="952"/>
        <v>New Client</v>
      </c>
      <c r="Q3509" s="39" t="str">
        <f t="shared" si="4"/>
        <v>No</v>
      </c>
      <c r="R3509" s="40" t="str">
        <f t="shared" si="5"/>
        <v/>
      </c>
    </row>
    <row r="3510" ht="14.25" customHeight="1" spans="1:18">
      <c r="A3510" s="30"/>
      <c r="B3510" s="17"/>
      <c r="C3510" s="17"/>
      <c r="D3510" s="17"/>
      <c r="E3510" s="17"/>
      <c r="F3510" s="31"/>
      <c r="G3510" s="17"/>
      <c r="H3510" s="32"/>
      <c r="I3510" s="32"/>
      <c r="J3510" s="34"/>
      <c r="K3510" s="34"/>
      <c r="L3510" s="17"/>
      <c r="M3510" s="17"/>
      <c r="N3510" s="17" t="s">
        <v>39</v>
      </c>
      <c r="O3510" s="35" t="s">
        <v>277</v>
      </c>
      <c r="P3510" s="36"/>
      <c r="Q3510" s="39" t="str">
        <f t="shared" si="4"/>
        <v>No</v>
      </c>
      <c r="R3510" s="40" t="str">
        <f t="shared" si="5"/>
        <v/>
      </c>
    </row>
    <row r="3511" ht="14.25" customHeight="1" spans="1:18">
      <c r="A3511" s="30" t="s">
        <v>3395</v>
      </c>
      <c r="B3511" s="17">
        <v>2253</v>
      </c>
      <c r="C3511" s="17" t="s">
        <v>35</v>
      </c>
      <c r="D3511" s="17" t="s">
        <v>36</v>
      </c>
      <c r="E3511" s="17" t="s">
        <v>37</v>
      </c>
      <c r="F3511" s="31" t="str">
        <f>VLOOKUP(G3511,'Policy Type'!$A:$B,2,FALSE)</f>
        <v>P&amp;C</v>
      </c>
      <c r="G3511" s="17" t="s">
        <v>44</v>
      </c>
      <c r="H3511" s="32">
        <v>45357</v>
      </c>
      <c r="I3511" s="32">
        <v>45721</v>
      </c>
      <c r="J3511" s="34">
        <v>295000</v>
      </c>
      <c r="K3511" s="34">
        <f>J3511*0.18</f>
        <v>53100</v>
      </c>
      <c r="L3511" s="34">
        <f>J3511+K3511</f>
        <v>348100</v>
      </c>
      <c r="M3511" s="17">
        <f>L3511*0.2</f>
        <v>69620</v>
      </c>
      <c r="N3511" s="17" t="s">
        <v>39</v>
      </c>
      <c r="O3511" s="35" t="s">
        <v>49</v>
      </c>
      <c r="P3511" s="36" t="str">
        <f>IF(COUNTIF(B:B,B3511)=1,"New Client","Old Client")</f>
        <v>New Client</v>
      </c>
      <c r="Q3511" s="39" t="str">
        <f t="shared" si="4"/>
        <v>No</v>
      </c>
      <c r="R3511" s="40" t="str">
        <f t="shared" si="5"/>
        <v/>
      </c>
    </row>
    <row r="3512" ht="14.25" customHeight="1" spans="1:18">
      <c r="A3512" s="30"/>
      <c r="B3512" s="17"/>
      <c r="C3512" s="17"/>
      <c r="D3512" s="17"/>
      <c r="E3512" s="17"/>
      <c r="F3512" s="31"/>
      <c r="G3512" s="17"/>
      <c r="H3512" s="32"/>
      <c r="I3512" s="32"/>
      <c r="J3512" s="34"/>
      <c r="K3512" s="34"/>
      <c r="L3512" s="17"/>
      <c r="M3512" s="17"/>
      <c r="N3512" s="17" t="s">
        <v>39</v>
      </c>
      <c r="O3512" s="35" t="s">
        <v>277</v>
      </c>
      <c r="P3512" s="36"/>
      <c r="Q3512" s="39" t="str">
        <f t="shared" si="4"/>
        <v>No</v>
      </c>
      <c r="R3512" s="40" t="str">
        <f t="shared" si="5"/>
        <v/>
      </c>
    </row>
    <row r="3513" ht="14.25" customHeight="1" spans="1:18">
      <c r="A3513" s="30"/>
      <c r="B3513" s="17"/>
      <c r="C3513" s="17"/>
      <c r="D3513" s="17"/>
      <c r="E3513" s="17"/>
      <c r="F3513" s="31"/>
      <c r="G3513" s="17"/>
      <c r="H3513" s="32"/>
      <c r="I3513" s="32"/>
      <c r="J3513" s="34"/>
      <c r="K3513" s="34"/>
      <c r="L3513" s="17"/>
      <c r="M3513" s="17"/>
      <c r="N3513" s="17" t="s">
        <v>39</v>
      </c>
      <c r="O3513" s="35" t="s">
        <v>277</v>
      </c>
      <c r="P3513" s="36"/>
      <c r="Q3513" s="39" t="str">
        <f t="shared" si="4"/>
        <v>No</v>
      </c>
      <c r="R3513" s="40" t="str">
        <f t="shared" si="5"/>
        <v/>
      </c>
    </row>
    <row r="3514" ht="14.25" customHeight="1" spans="1:18">
      <c r="A3514" s="30" t="s">
        <v>3396</v>
      </c>
      <c r="B3514" s="17">
        <v>134</v>
      </c>
      <c r="C3514" s="17" t="s">
        <v>35</v>
      </c>
      <c r="D3514" s="17" t="s">
        <v>36</v>
      </c>
      <c r="E3514" s="17" t="s">
        <v>37</v>
      </c>
      <c r="F3514" s="31" t="str">
        <f>VLOOKUP(G3514,'Policy Type'!$A:$B,2,FALSE)</f>
        <v>Liability</v>
      </c>
      <c r="G3514" s="17" t="s">
        <v>38</v>
      </c>
      <c r="H3514" s="32">
        <v>45357</v>
      </c>
      <c r="I3514" s="32">
        <v>45721</v>
      </c>
      <c r="J3514" s="34">
        <v>206500</v>
      </c>
      <c r="K3514" s="34">
        <f t="shared" ref="K3514:K3526" si="964">J3514*0.18</f>
        <v>37170</v>
      </c>
      <c r="L3514" s="34">
        <f t="shared" ref="L3514:L3526" si="965">J3514+K3514</f>
        <v>243670</v>
      </c>
      <c r="M3514" s="17">
        <f t="shared" ref="M3514:M3516" si="966">L3514*0.2</f>
        <v>48734</v>
      </c>
      <c r="N3514" s="17" t="s">
        <v>39</v>
      </c>
      <c r="O3514" s="35" t="s">
        <v>49</v>
      </c>
      <c r="P3514" s="36" t="str">
        <f t="shared" ref="P3514:P3526" si="967">IF(COUNTIF(B:B,B3514)=1,"New Client","Old Client")</f>
        <v>Old Client</v>
      </c>
      <c r="Q3514" s="39" t="str">
        <f t="shared" si="4"/>
        <v>Yes</v>
      </c>
      <c r="R3514" s="40" t="str">
        <f t="shared" si="5"/>
        <v/>
      </c>
    </row>
    <row r="3515" ht="14.25" customHeight="1" spans="1:18">
      <c r="A3515" s="30" t="s">
        <v>3397</v>
      </c>
      <c r="B3515" s="17">
        <v>402</v>
      </c>
      <c r="C3515" s="17" t="s">
        <v>42</v>
      </c>
      <c r="D3515" s="17" t="s">
        <v>36</v>
      </c>
      <c r="E3515" s="17" t="s">
        <v>37</v>
      </c>
      <c r="F3515" s="31" t="str">
        <f>VLOOKUP(G3515,'Policy Type'!$A:$B,2,FALSE)</f>
        <v>P&amp;C</v>
      </c>
      <c r="G3515" s="17" t="s">
        <v>68</v>
      </c>
      <c r="H3515" s="32">
        <v>45366</v>
      </c>
      <c r="I3515" s="32">
        <v>45730</v>
      </c>
      <c r="J3515" s="34">
        <v>3425300</v>
      </c>
      <c r="K3515" s="34">
        <f t="shared" si="964"/>
        <v>616554</v>
      </c>
      <c r="L3515" s="34">
        <f t="shared" si="965"/>
        <v>4041854</v>
      </c>
      <c r="M3515" s="17">
        <f t="shared" si="966"/>
        <v>808370.8</v>
      </c>
      <c r="N3515" s="17" t="s">
        <v>39</v>
      </c>
      <c r="O3515" s="35" t="s">
        <v>53</v>
      </c>
      <c r="P3515" s="36" t="str">
        <f t="shared" si="967"/>
        <v>Old Client</v>
      </c>
      <c r="Q3515" s="39" t="str">
        <f t="shared" si="4"/>
        <v>Yes</v>
      </c>
      <c r="R3515" s="40" t="str">
        <f t="shared" si="5"/>
        <v>Cross-Sold</v>
      </c>
    </row>
    <row r="3516" ht="14.25" customHeight="1" spans="1:18">
      <c r="A3516" s="30" t="s">
        <v>3398</v>
      </c>
      <c r="B3516" s="17">
        <v>2254</v>
      </c>
      <c r="C3516" s="17" t="s">
        <v>42</v>
      </c>
      <c r="D3516" s="17" t="s">
        <v>36</v>
      </c>
      <c r="E3516" s="17" t="s">
        <v>78</v>
      </c>
      <c r="F3516" s="31" t="str">
        <f>VLOOKUP(G3516,'Policy Type'!$A:$B,2,FALSE)</f>
        <v>P&amp;C</v>
      </c>
      <c r="G3516" s="17" t="s">
        <v>68</v>
      </c>
      <c r="H3516" s="32">
        <v>45363</v>
      </c>
      <c r="I3516" s="32">
        <v>45727</v>
      </c>
      <c r="J3516" s="34">
        <v>6030500</v>
      </c>
      <c r="K3516" s="34">
        <f t="shared" si="964"/>
        <v>1085490</v>
      </c>
      <c r="L3516" s="34">
        <f t="shared" si="965"/>
        <v>7115990</v>
      </c>
      <c r="M3516" s="17">
        <f t="shared" si="966"/>
        <v>1423198</v>
      </c>
      <c r="N3516" s="17" t="s">
        <v>39</v>
      </c>
      <c r="O3516" s="35" t="s">
        <v>53</v>
      </c>
      <c r="P3516" s="36" t="str">
        <f t="shared" si="967"/>
        <v>New Client</v>
      </c>
      <c r="Q3516" s="39" t="str">
        <f t="shared" si="4"/>
        <v>No</v>
      </c>
      <c r="R3516" s="40" t="str">
        <f t="shared" si="5"/>
        <v/>
      </c>
    </row>
    <row r="3517" ht="14.25" customHeight="1" spans="1:18">
      <c r="A3517" s="30" t="s">
        <v>3399</v>
      </c>
      <c r="B3517" s="17">
        <v>329</v>
      </c>
      <c r="C3517" s="17" t="s">
        <v>46</v>
      </c>
      <c r="D3517" s="17" t="s">
        <v>47</v>
      </c>
      <c r="E3517" s="17" t="s">
        <v>43</v>
      </c>
      <c r="F3517" s="31" t="str">
        <f>VLOOKUP(G3517,'Policy Type'!$A:$B,2,FALSE)</f>
        <v>Others</v>
      </c>
      <c r="G3517" s="17" t="s">
        <v>160</v>
      </c>
      <c r="H3517" s="32">
        <v>45379</v>
      </c>
      <c r="I3517" s="32">
        <v>45743</v>
      </c>
      <c r="J3517" s="34">
        <v>6112400</v>
      </c>
      <c r="K3517" s="34">
        <f t="shared" si="964"/>
        <v>1100232</v>
      </c>
      <c r="L3517" s="34">
        <f t="shared" si="965"/>
        <v>7212632</v>
      </c>
      <c r="M3517" s="17">
        <f>L3517*0.05</f>
        <v>360631.6</v>
      </c>
      <c r="N3517" s="17" t="s">
        <v>52</v>
      </c>
      <c r="O3517" s="35" t="s">
        <v>53</v>
      </c>
      <c r="P3517" s="36" t="str">
        <f t="shared" si="967"/>
        <v>Old Client</v>
      </c>
      <c r="Q3517" s="39" t="str">
        <f t="shared" si="4"/>
        <v>Yes</v>
      </c>
      <c r="R3517" s="40" t="str">
        <f t="shared" si="5"/>
        <v>Cross-Sold</v>
      </c>
    </row>
    <row r="3518" ht="14.25" customHeight="1" spans="1:18">
      <c r="A3518" s="30" t="s">
        <v>3400</v>
      </c>
      <c r="B3518" s="17">
        <v>329</v>
      </c>
      <c r="C3518" s="17" t="s">
        <v>35</v>
      </c>
      <c r="D3518" s="17" t="s">
        <v>36</v>
      </c>
      <c r="E3518" s="17" t="s">
        <v>43</v>
      </c>
      <c r="F3518" s="31" t="str">
        <f>VLOOKUP(G3518,'Policy Type'!$A:$B,2,FALSE)</f>
        <v>Others</v>
      </c>
      <c r="G3518" s="17" t="s">
        <v>160</v>
      </c>
      <c r="H3518" s="32">
        <v>45373</v>
      </c>
      <c r="I3518" s="32">
        <v>46467</v>
      </c>
      <c r="J3518" s="34">
        <v>5373800</v>
      </c>
      <c r="K3518" s="34">
        <f t="shared" si="964"/>
        <v>967284</v>
      </c>
      <c r="L3518" s="34">
        <f t="shared" si="965"/>
        <v>6341084</v>
      </c>
      <c r="M3518" s="17">
        <f>L3518*0.15</f>
        <v>951162.6</v>
      </c>
      <c r="N3518" s="17" t="s">
        <v>52</v>
      </c>
      <c r="O3518" s="35" t="s">
        <v>53</v>
      </c>
      <c r="P3518" s="36" t="str">
        <f t="shared" si="967"/>
        <v>Old Client</v>
      </c>
      <c r="Q3518" s="39" t="str">
        <f t="shared" si="4"/>
        <v>Yes</v>
      </c>
      <c r="R3518" s="40" t="str">
        <f t="shared" si="5"/>
        <v>Cross-Sold</v>
      </c>
    </row>
    <row r="3519" ht="14.25" customHeight="1" spans="1:18">
      <c r="A3519" s="30" t="s">
        <v>3401</v>
      </c>
      <c r="B3519" s="17">
        <v>255</v>
      </c>
      <c r="C3519" s="17" t="s">
        <v>35</v>
      </c>
      <c r="D3519" s="17" t="s">
        <v>36</v>
      </c>
      <c r="E3519" s="17" t="s">
        <v>103</v>
      </c>
      <c r="F3519" s="31" t="str">
        <f>VLOOKUP(G3519,'Policy Type'!$A:$B,2,FALSE)</f>
        <v>Liability</v>
      </c>
      <c r="G3519" s="17" t="s">
        <v>140</v>
      </c>
      <c r="H3519" s="32">
        <v>45357</v>
      </c>
      <c r="I3519" s="32">
        <v>45721</v>
      </c>
      <c r="J3519" s="34">
        <v>16520000</v>
      </c>
      <c r="K3519" s="34">
        <f t="shared" si="964"/>
        <v>2973600</v>
      </c>
      <c r="L3519" s="34">
        <f t="shared" si="965"/>
        <v>19493600</v>
      </c>
      <c r="M3519" s="17">
        <f t="shared" ref="M3519:M3522" si="968">L3519*0.2</f>
        <v>3898720</v>
      </c>
      <c r="N3519" s="17" t="s">
        <v>39</v>
      </c>
      <c r="O3519" s="35" t="s">
        <v>49</v>
      </c>
      <c r="P3519" s="36" t="str">
        <f t="shared" si="967"/>
        <v>Old Client</v>
      </c>
      <c r="Q3519" s="39" t="str">
        <f t="shared" si="4"/>
        <v>Yes</v>
      </c>
      <c r="R3519" s="40" t="str">
        <f t="shared" si="5"/>
        <v/>
      </c>
    </row>
    <row r="3520" ht="14.25" customHeight="1" spans="1:18">
      <c r="A3520" s="30" t="s">
        <v>3402</v>
      </c>
      <c r="B3520" s="17">
        <v>343</v>
      </c>
      <c r="C3520" s="17" t="s">
        <v>57</v>
      </c>
      <c r="D3520" s="17" t="s">
        <v>36</v>
      </c>
      <c r="E3520" s="17" t="s">
        <v>84</v>
      </c>
      <c r="F3520" s="31" t="str">
        <f>VLOOKUP(G3520,'Policy Type'!$A:$B,2,FALSE)</f>
        <v>Liability</v>
      </c>
      <c r="G3520" s="17" t="s">
        <v>140</v>
      </c>
      <c r="H3520" s="32">
        <v>45361</v>
      </c>
      <c r="I3520" s="32">
        <v>45725</v>
      </c>
      <c r="J3520" s="34">
        <v>4956000</v>
      </c>
      <c r="K3520" s="34">
        <f t="shared" si="964"/>
        <v>892080</v>
      </c>
      <c r="L3520" s="34">
        <f t="shared" si="965"/>
        <v>5848080</v>
      </c>
      <c r="M3520" s="17">
        <f t="shared" si="968"/>
        <v>1169616</v>
      </c>
      <c r="N3520" s="17" t="s">
        <v>39</v>
      </c>
      <c r="O3520" s="35" t="s">
        <v>53</v>
      </c>
      <c r="P3520" s="36" t="str">
        <f t="shared" si="967"/>
        <v>Old Client</v>
      </c>
      <c r="Q3520" s="39" t="str">
        <f t="shared" si="4"/>
        <v>Yes</v>
      </c>
      <c r="R3520" s="40" t="str">
        <f t="shared" si="5"/>
        <v/>
      </c>
    </row>
    <row r="3521" ht="14.25" customHeight="1" spans="1:18">
      <c r="A3521" s="30" t="s">
        <v>3403</v>
      </c>
      <c r="B3521" s="17">
        <v>2255</v>
      </c>
      <c r="C3521" s="17" t="s">
        <v>57</v>
      </c>
      <c r="D3521" s="17" t="s">
        <v>36</v>
      </c>
      <c r="E3521" s="17" t="s">
        <v>84</v>
      </c>
      <c r="F3521" s="31" t="str">
        <f>VLOOKUP(G3521,'Policy Type'!$A:$B,2,FALSE)</f>
        <v>Liability</v>
      </c>
      <c r="G3521" s="17" t="s">
        <v>58</v>
      </c>
      <c r="H3521" s="32">
        <v>45375</v>
      </c>
      <c r="I3521" s="32">
        <v>45739</v>
      </c>
      <c r="J3521" s="34">
        <v>1593000</v>
      </c>
      <c r="K3521" s="34">
        <f t="shared" si="964"/>
        <v>286740</v>
      </c>
      <c r="L3521" s="34">
        <f t="shared" si="965"/>
        <v>1879740</v>
      </c>
      <c r="M3521" s="17">
        <f t="shared" si="968"/>
        <v>375948</v>
      </c>
      <c r="N3521" s="17" t="s">
        <v>39</v>
      </c>
      <c r="O3521" s="35" t="s">
        <v>53</v>
      </c>
      <c r="P3521" s="36" t="str">
        <f t="shared" si="967"/>
        <v>New Client</v>
      </c>
      <c r="Q3521" s="39" t="str">
        <f t="shared" si="4"/>
        <v>Yes</v>
      </c>
      <c r="R3521" s="40" t="str">
        <f t="shared" si="5"/>
        <v/>
      </c>
    </row>
    <row r="3522" ht="14.25" customHeight="1" spans="1:18">
      <c r="A3522" s="30" t="s">
        <v>3404</v>
      </c>
      <c r="B3522" s="17">
        <v>2256</v>
      </c>
      <c r="C3522" s="17" t="s">
        <v>57</v>
      </c>
      <c r="D3522" s="17" t="s">
        <v>36</v>
      </c>
      <c r="E3522" s="17" t="s">
        <v>84</v>
      </c>
      <c r="F3522" s="31" t="str">
        <f>VLOOKUP(G3522,'Policy Type'!$A:$B,2,FALSE)</f>
        <v>Liability</v>
      </c>
      <c r="G3522" s="17" t="s">
        <v>140</v>
      </c>
      <c r="H3522" s="32">
        <v>45375</v>
      </c>
      <c r="I3522" s="32">
        <v>45739</v>
      </c>
      <c r="J3522" s="34">
        <v>3186000</v>
      </c>
      <c r="K3522" s="34">
        <f t="shared" si="964"/>
        <v>573480</v>
      </c>
      <c r="L3522" s="34">
        <f t="shared" si="965"/>
        <v>3759480</v>
      </c>
      <c r="M3522" s="17">
        <f t="shared" si="968"/>
        <v>751896</v>
      </c>
      <c r="N3522" s="17" t="s">
        <v>39</v>
      </c>
      <c r="O3522" s="35" t="s">
        <v>53</v>
      </c>
      <c r="P3522" s="36" t="str">
        <f t="shared" si="967"/>
        <v>New Client</v>
      </c>
      <c r="Q3522" s="39" t="str">
        <f t="shared" si="4"/>
        <v>Yes</v>
      </c>
      <c r="R3522" s="40" t="str">
        <f t="shared" si="5"/>
        <v/>
      </c>
    </row>
    <row r="3523" ht="14.25" customHeight="1" spans="1:18">
      <c r="A3523" s="30" t="s">
        <v>3405</v>
      </c>
      <c r="B3523" s="17">
        <v>2257</v>
      </c>
      <c r="C3523" s="17" t="s">
        <v>46</v>
      </c>
      <c r="D3523" s="17" t="s">
        <v>76</v>
      </c>
      <c r="E3523" s="17" t="s">
        <v>37</v>
      </c>
      <c r="F3523" s="31" t="str">
        <f>VLOOKUP(G3523,'Policy Type'!$A:$B,2,FALSE)</f>
        <v>Liability</v>
      </c>
      <c r="G3523" s="17" t="s">
        <v>38</v>
      </c>
      <c r="H3523" s="32">
        <v>45365</v>
      </c>
      <c r="I3523" s="32">
        <v>45729</v>
      </c>
      <c r="J3523" s="34">
        <v>49500</v>
      </c>
      <c r="K3523" s="34">
        <f t="shared" si="964"/>
        <v>8910</v>
      </c>
      <c r="L3523" s="34">
        <f t="shared" si="965"/>
        <v>58410</v>
      </c>
      <c r="M3523" s="17">
        <f>L3523*0.05</f>
        <v>2920.5</v>
      </c>
      <c r="N3523" s="17" t="s">
        <v>39</v>
      </c>
      <c r="O3523" s="35" t="s">
        <v>49</v>
      </c>
      <c r="P3523" s="36" t="str">
        <f t="shared" si="967"/>
        <v>Old Client</v>
      </c>
      <c r="Q3523" s="39" t="str">
        <f t="shared" si="4"/>
        <v>Yes</v>
      </c>
      <c r="R3523" s="40" t="str">
        <f t="shared" si="5"/>
        <v/>
      </c>
    </row>
    <row r="3524" ht="14.25" customHeight="1" spans="1:18">
      <c r="A3524" s="30" t="s">
        <v>3406</v>
      </c>
      <c r="B3524" s="17">
        <v>2257</v>
      </c>
      <c r="C3524" s="17" t="s">
        <v>42</v>
      </c>
      <c r="D3524" s="17" t="s">
        <v>36</v>
      </c>
      <c r="E3524" s="17" t="s">
        <v>37</v>
      </c>
      <c r="F3524" s="31" t="str">
        <f>VLOOKUP(G3524,'Policy Type'!$A:$B,2,FALSE)</f>
        <v>Liability</v>
      </c>
      <c r="G3524" s="17" t="s">
        <v>38</v>
      </c>
      <c r="H3524" s="32">
        <v>45358</v>
      </c>
      <c r="I3524" s="32">
        <v>45449</v>
      </c>
      <c r="J3524" s="34">
        <v>50800</v>
      </c>
      <c r="K3524" s="34">
        <f t="shared" si="964"/>
        <v>9144</v>
      </c>
      <c r="L3524" s="34">
        <f t="shared" si="965"/>
        <v>59944</v>
      </c>
      <c r="M3524" s="17">
        <f>L3524*0.2</f>
        <v>11988.8</v>
      </c>
      <c r="N3524" s="17" t="s">
        <v>39</v>
      </c>
      <c r="O3524" s="35" t="s">
        <v>49</v>
      </c>
      <c r="P3524" s="36" t="str">
        <f t="shared" si="967"/>
        <v>Old Client</v>
      </c>
      <c r="Q3524" s="39" t="str">
        <f t="shared" si="4"/>
        <v>Yes</v>
      </c>
      <c r="R3524" s="40" t="str">
        <f t="shared" si="5"/>
        <v/>
      </c>
    </row>
    <row r="3525" ht="14.25" customHeight="1" spans="1:18">
      <c r="A3525" s="30" t="s">
        <v>3407</v>
      </c>
      <c r="B3525" s="17">
        <v>2138</v>
      </c>
      <c r="C3525" s="17" t="s">
        <v>42</v>
      </c>
      <c r="D3525" s="17" t="s">
        <v>36</v>
      </c>
      <c r="E3525" s="17" t="s">
        <v>103</v>
      </c>
      <c r="F3525" s="31" t="str">
        <f>VLOOKUP(G3525,'Policy Type'!$A:$B,2,FALSE)</f>
        <v>Others</v>
      </c>
      <c r="G3525" s="17" t="s">
        <v>478</v>
      </c>
      <c r="H3525" s="32">
        <v>45361</v>
      </c>
      <c r="I3525" s="32">
        <v>45725</v>
      </c>
      <c r="J3525" s="34">
        <v>465100</v>
      </c>
      <c r="K3525" s="34">
        <f t="shared" si="964"/>
        <v>83718</v>
      </c>
      <c r="L3525" s="34">
        <f t="shared" si="965"/>
        <v>548818</v>
      </c>
      <c r="M3525" s="17">
        <f>L3525*0.15</f>
        <v>82322.7</v>
      </c>
      <c r="N3525" s="17" t="s">
        <v>52</v>
      </c>
      <c r="O3525" s="35" t="s">
        <v>40</v>
      </c>
      <c r="P3525" s="36" t="str">
        <f t="shared" si="967"/>
        <v>Old Client</v>
      </c>
      <c r="Q3525" s="39" t="str">
        <f t="shared" si="4"/>
        <v>Yes</v>
      </c>
      <c r="R3525" s="40" t="str">
        <f t="shared" si="5"/>
        <v>Cross-Sold</v>
      </c>
    </row>
    <row r="3526" ht="14.25" customHeight="1" spans="1:18">
      <c r="A3526" s="30" t="s">
        <v>3408</v>
      </c>
      <c r="B3526" s="17">
        <v>2258</v>
      </c>
      <c r="C3526" s="17" t="s">
        <v>46</v>
      </c>
      <c r="D3526" s="17" t="s">
        <v>66</v>
      </c>
      <c r="E3526" s="17" t="s">
        <v>132</v>
      </c>
      <c r="F3526" s="31" t="str">
        <f>VLOOKUP(G3526,'Policy Type'!$A:$B,2,FALSE)</f>
        <v>Others</v>
      </c>
      <c r="G3526" s="17" t="s">
        <v>154</v>
      </c>
      <c r="H3526" s="32">
        <v>45370</v>
      </c>
      <c r="I3526" s="32">
        <v>45734</v>
      </c>
      <c r="J3526" s="34">
        <v>4218800</v>
      </c>
      <c r="K3526" s="34">
        <f t="shared" si="964"/>
        <v>759384</v>
      </c>
      <c r="L3526" s="34">
        <f t="shared" si="965"/>
        <v>4978184</v>
      </c>
      <c r="M3526" s="17">
        <f>L3526*0.05</f>
        <v>248909.2</v>
      </c>
      <c r="N3526" s="17" t="s">
        <v>39</v>
      </c>
      <c r="O3526" s="35" t="s">
        <v>53</v>
      </c>
      <c r="P3526" s="36" t="str">
        <f t="shared" si="967"/>
        <v>New Client</v>
      </c>
      <c r="Q3526" s="39" t="str">
        <f t="shared" si="4"/>
        <v>No</v>
      </c>
      <c r="R3526" s="40" t="str">
        <f t="shared" si="5"/>
        <v/>
      </c>
    </row>
    <row r="3527" ht="14.25" customHeight="1" spans="1:18">
      <c r="A3527" s="30"/>
      <c r="B3527" s="17"/>
      <c r="C3527" s="17"/>
      <c r="D3527" s="17"/>
      <c r="E3527" s="17"/>
      <c r="F3527" s="31"/>
      <c r="G3527" s="17"/>
      <c r="H3527" s="32"/>
      <c r="I3527" s="32"/>
      <c r="J3527" s="34"/>
      <c r="K3527" s="34"/>
      <c r="L3527" s="17"/>
      <c r="M3527" s="17"/>
      <c r="N3527" s="17" t="s">
        <v>39</v>
      </c>
      <c r="O3527" s="35" t="s">
        <v>277</v>
      </c>
      <c r="P3527" s="36"/>
      <c r="Q3527" s="39" t="str">
        <f t="shared" si="4"/>
        <v>No</v>
      </c>
      <c r="R3527" s="40" t="str">
        <f t="shared" si="5"/>
        <v/>
      </c>
    </row>
    <row r="3528" ht="14.25" customHeight="1" spans="1:18">
      <c r="A3528" s="30"/>
      <c r="B3528" s="17"/>
      <c r="C3528" s="17"/>
      <c r="D3528" s="17"/>
      <c r="E3528" s="17"/>
      <c r="F3528" s="31"/>
      <c r="G3528" s="17"/>
      <c r="H3528" s="32"/>
      <c r="I3528" s="32"/>
      <c r="J3528" s="34"/>
      <c r="K3528" s="34"/>
      <c r="L3528" s="17"/>
      <c r="M3528" s="17"/>
      <c r="N3528" s="17" t="s">
        <v>39</v>
      </c>
      <c r="O3528" s="35" t="s">
        <v>277</v>
      </c>
      <c r="P3528" s="36"/>
      <c r="Q3528" s="39" t="str">
        <f t="shared" si="4"/>
        <v>No</v>
      </c>
      <c r="R3528" s="40" t="str">
        <f t="shared" si="5"/>
        <v/>
      </c>
    </row>
    <row r="3529" ht="14.25" customHeight="1" spans="1:18">
      <c r="A3529" s="30"/>
      <c r="B3529" s="17"/>
      <c r="C3529" s="17"/>
      <c r="D3529" s="17"/>
      <c r="E3529" s="17"/>
      <c r="F3529" s="31"/>
      <c r="G3529" s="17"/>
      <c r="H3529" s="32"/>
      <c r="I3529" s="32"/>
      <c r="J3529" s="34"/>
      <c r="K3529" s="34"/>
      <c r="L3529" s="17"/>
      <c r="M3529" s="17"/>
      <c r="N3529" s="17" t="s">
        <v>39</v>
      </c>
      <c r="O3529" s="35" t="s">
        <v>277</v>
      </c>
      <c r="P3529" s="36"/>
      <c r="Q3529" s="39" t="str">
        <f t="shared" si="4"/>
        <v>No</v>
      </c>
      <c r="R3529" s="40" t="str">
        <f t="shared" si="5"/>
        <v/>
      </c>
    </row>
    <row r="3530" ht="14.25" customHeight="1" spans="1:18">
      <c r="A3530" s="30" t="s">
        <v>3409</v>
      </c>
      <c r="B3530" s="17">
        <v>430</v>
      </c>
      <c r="C3530" s="17" t="s">
        <v>57</v>
      </c>
      <c r="D3530" s="17" t="s">
        <v>36</v>
      </c>
      <c r="E3530" s="17" t="s">
        <v>780</v>
      </c>
      <c r="F3530" s="31" t="str">
        <f>VLOOKUP(G3530,'Policy Type'!$A:$B,2,FALSE)</f>
        <v>Others</v>
      </c>
      <c r="G3530" s="17" t="s">
        <v>116</v>
      </c>
      <c r="H3530" s="32">
        <v>45358</v>
      </c>
      <c r="I3530" s="32">
        <v>45722</v>
      </c>
      <c r="J3530" s="34">
        <v>1864400</v>
      </c>
      <c r="K3530" s="34">
        <f t="shared" ref="K3530:K3574" si="969">J3530*0.18</f>
        <v>335592</v>
      </c>
      <c r="L3530" s="34">
        <f t="shared" ref="L3530:L3574" si="970">J3530+K3530</f>
        <v>2199992</v>
      </c>
      <c r="M3530" s="17">
        <f>L3530*0.15</f>
        <v>329998.8</v>
      </c>
      <c r="N3530" s="17" t="s">
        <v>39</v>
      </c>
      <c r="O3530" s="35" t="s">
        <v>49</v>
      </c>
      <c r="P3530" s="36" t="str">
        <f t="shared" ref="P3530:P3574" si="971">IF(COUNTIF(B:B,B3530)=1,"New Client","Old Client")</f>
        <v>Old Client</v>
      </c>
      <c r="Q3530" s="39" t="str">
        <f t="shared" si="4"/>
        <v>Yes</v>
      </c>
      <c r="R3530" s="40" t="str">
        <f t="shared" si="5"/>
        <v>Cross-Sold</v>
      </c>
    </row>
    <row r="3531" ht="14.25" customHeight="1" spans="1:18">
      <c r="A3531" s="30" t="s">
        <v>3410</v>
      </c>
      <c r="B3531" s="17">
        <v>430</v>
      </c>
      <c r="C3531" s="17" t="s">
        <v>57</v>
      </c>
      <c r="D3531" s="17" t="s">
        <v>36</v>
      </c>
      <c r="E3531" s="17" t="s">
        <v>84</v>
      </c>
      <c r="F3531" s="31" t="str">
        <f>VLOOKUP(G3531,'Policy Type'!$A:$B,2,FALSE)</f>
        <v>Liability</v>
      </c>
      <c r="G3531" s="17" t="s">
        <v>101</v>
      </c>
      <c r="H3531" s="32">
        <v>45358</v>
      </c>
      <c r="I3531" s="32">
        <v>45722</v>
      </c>
      <c r="J3531" s="34">
        <v>944000</v>
      </c>
      <c r="K3531" s="34">
        <f t="shared" si="969"/>
        <v>169920</v>
      </c>
      <c r="L3531" s="34">
        <f t="shared" si="970"/>
        <v>1113920</v>
      </c>
      <c r="M3531" s="17">
        <f>L3531*0.2</f>
        <v>222784</v>
      </c>
      <c r="N3531" s="17" t="s">
        <v>39</v>
      </c>
      <c r="O3531" s="35" t="s">
        <v>49</v>
      </c>
      <c r="P3531" s="36" t="str">
        <f t="shared" si="971"/>
        <v>Old Client</v>
      </c>
      <c r="Q3531" s="39" t="str">
        <f t="shared" si="4"/>
        <v>Yes</v>
      </c>
      <c r="R3531" s="40" t="str">
        <f t="shared" si="5"/>
        <v/>
      </c>
    </row>
    <row r="3532" ht="14.25" customHeight="1" spans="1:18">
      <c r="A3532" s="30" t="s">
        <v>3411</v>
      </c>
      <c r="B3532" s="17">
        <v>2260</v>
      </c>
      <c r="C3532" s="17" t="s">
        <v>46</v>
      </c>
      <c r="D3532" s="17" t="s">
        <v>76</v>
      </c>
      <c r="E3532" s="17" t="s">
        <v>84</v>
      </c>
      <c r="F3532" s="31" t="e">
        <f>VLOOKUP(G3532,'Policy Type'!$A:$B,2,FALSE)</f>
        <v>#N/A</v>
      </c>
      <c r="G3532" s="17" t="s">
        <v>2496</v>
      </c>
      <c r="H3532" s="32">
        <v>45358</v>
      </c>
      <c r="I3532" s="32">
        <v>45722</v>
      </c>
      <c r="J3532" s="34">
        <v>2360000</v>
      </c>
      <c r="K3532" s="34">
        <f t="shared" si="969"/>
        <v>424800</v>
      </c>
      <c r="L3532" s="34">
        <f t="shared" si="970"/>
        <v>2784800</v>
      </c>
      <c r="M3532" s="17">
        <f>L3532*0.05</f>
        <v>139240</v>
      </c>
      <c r="N3532" s="17" t="s">
        <v>39</v>
      </c>
      <c r="O3532" s="35" t="s">
        <v>49</v>
      </c>
      <c r="P3532" s="36" t="str">
        <f t="shared" si="971"/>
        <v>New Client</v>
      </c>
      <c r="Q3532" s="39" t="str">
        <f t="shared" si="4"/>
        <v>No</v>
      </c>
      <c r="R3532" s="40" t="e">
        <f t="shared" si="5"/>
        <v>#N/A</v>
      </c>
    </row>
    <row r="3533" ht="14.25" customHeight="1" spans="1:18">
      <c r="A3533" s="30" t="s">
        <v>3412</v>
      </c>
      <c r="B3533" s="17">
        <v>2261</v>
      </c>
      <c r="C3533" s="17" t="s">
        <v>42</v>
      </c>
      <c r="D3533" s="17" t="s">
        <v>36</v>
      </c>
      <c r="E3533" s="17" t="s">
        <v>108</v>
      </c>
      <c r="F3533" s="31" t="str">
        <f>VLOOKUP(G3533,'Policy Type'!$A:$B,2,FALSE)</f>
        <v>Liability</v>
      </c>
      <c r="G3533" s="17" t="s">
        <v>105</v>
      </c>
      <c r="H3533" s="32">
        <v>45358</v>
      </c>
      <c r="I3533" s="32">
        <v>45722</v>
      </c>
      <c r="J3533" s="34">
        <v>6490000</v>
      </c>
      <c r="K3533" s="34">
        <f t="shared" si="969"/>
        <v>1168200</v>
      </c>
      <c r="L3533" s="34">
        <f t="shared" si="970"/>
        <v>7658200</v>
      </c>
      <c r="M3533" s="17">
        <f>L3533*0.2</f>
        <v>1531640</v>
      </c>
      <c r="N3533" s="17" t="s">
        <v>39</v>
      </c>
      <c r="O3533" s="35" t="s">
        <v>49</v>
      </c>
      <c r="P3533" s="36" t="str">
        <f t="shared" si="971"/>
        <v>Old Client</v>
      </c>
      <c r="Q3533" s="39" t="str">
        <f t="shared" si="4"/>
        <v>Yes</v>
      </c>
      <c r="R3533" s="40" t="str">
        <f t="shared" si="5"/>
        <v/>
      </c>
    </row>
    <row r="3534" ht="14.25" customHeight="1" spans="1:18">
      <c r="A3534" s="30" t="s">
        <v>3413</v>
      </c>
      <c r="B3534" s="17">
        <v>2261</v>
      </c>
      <c r="C3534" s="17" t="s">
        <v>46</v>
      </c>
      <c r="D3534" s="17" t="s">
        <v>88</v>
      </c>
      <c r="E3534" s="17" t="s">
        <v>37</v>
      </c>
      <c r="F3534" s="31" t="str">
        <f>VLOOKUP(G3534,'Policy Type'!$A:$B,2,FALSE)</f>
        <v>Liability</v>
      </c>
      <c r="G3534" s="17" t="s">
        <v>38</v>
      </c>
      <c r="H3534" s="32">
        <v>45358</v>
      </c>
      <c r="I3534" s="32">
        <v>45388</v>
      </c>
      <c r="J3534" s="34">
        <v>43700</v>
      </c>
      <c r="K3534" s="34">
        <f t="shared" si="969"/>
        <v>7866</v>
      </c>
      <c r="L3534" s="34">
        <f t="shared" si="970"/>
        <v>51566</v>
      </c>
      <c r="M3534" s="17">
        <f>L3534*0.05</f>
        <v>2578.3</v>
      </c>
      <c r="N3534" s="17" t="s">
        <v>39</v>
      </c>
      <c r="O3534" s="35" t="s">
        <v>49</v>
      </c>
      <c r="P3534" s="36" t="str">
        <f t="shared" si="971"/>
        <v>Old Client</v>
      </c>
      <c r="Q3534" s="39" t="str">
        <f t="shared" si="4"/>
        <v>Yes</v>
      </c>
      <c r="R3534" s="40" t="str">
        <f t="shared" si="5"/>
        <v/>
      </c>
    </row>
    <row r="3535" ht="14.25" customHeight="1" spans="1:18">
      <c r="A3535" s="30" t="s">
        <v>3414</v>
      </c>
      <c r="B3535" s="17">
        <v>2261</v>
      </c>
      <c r="C3535" s="17" t="s">
        <v>35</v>
      </c>
      <c r="D3535" s="17" t="s">
        <v>36</v>
      </c>
      <c r="E3535" s="17" t="s">
        <v>84</v>
      </c>
      <c r="F3535" s="31" t="str">
        <f>VLOOKUP(G3535,'Policy Type'!$A:$B,2,FALSE)</f>
        <v>Liability</v>
      </c>
      <c r="G3535" s="17" t="s">
        <v>140</v>
      </c>
      <c r="H3535" s="32">
        <v>45358</v>
      </c>
      <c r="I3535" s="32">
        <v>45722</v>
      </c>
      <c r="J3535" s="34">
        <v>1180000</v>
      </c>
      <c r="K3535" s="34">
        <f t="shared" si="969"/>
        <v>212400</v>
      </c>
      <c r="L3535" s="34">
        <f t="shared" si="970"/>
        <v>1392400</v>
      </c>
      <c r="M3535" s="17">
        <f t="shared" ref="M3535:M3539" si="972">L3535*0.2</f>
        <v>278480</v>
      </c>
      <c r="N3535" s="17" t="s">
        <v>39</v>
      </c>
      <c r="O3535" s="35" t="s">
        <v>49</v>
      </c>
      <c r="P3535" s="36" t="str">
        <f t="shared" si="971"/>
        <v>Old Client</v>
      </c>
      <c r="Q3535" s="39" t="str">
        <f t="shared" si="4"/>
        <v>Yes</v>
      </c>
      <c r="R3535" s="40" t="str">
        <f t="shared" si="5"/>
        <v/>
      </c>
    </row>
    <row r="3536" ht="14.25" customHeight="1" spans="1:18">
      <c r="A3536" s="30" t="s">
        <v>3415</v>
      </c>
      <c r="B3536" s="17">
        <v>2262</v>
      </c>
      <c r="C3536" s="17" t="s">
        <v>42</v>
      </c>
      <c r="D3536" s="17" t="s">
        <v>36</v>
      </c>
      <c r="E3536" s="17" t="s">
        <v>37</v>
      </c>
      <c r="F3536" s="31" t="str">
        <f>VLOOKUP(G3536,'Policy Type'!$A:$B,2,FALSE)</f>
        <v>P&amp;C</v>
      </c>
      <c r="G3536" s="17" t="s">
        <v>68</v>
      </c>
      <c r="H3536" s="32">
        <v>45365</v>
      </c>
      <c r="I3536" s="32">
        <v>45729</v>
      </c>
      <c r="J3536" s="34">
        <v>397300</v>
      </c>
      <c r="K3536" s="34">
        <f t="shared" si="969"/>
        <v>71514</v>
      </c>
      <c r="L3536" s="34">
        <f t="shared" si="970"/>
        <v>468814</v>
      </c>
      <c r="M3536" s="17">
        <f t="shared" si="972"/>
        <v>93762.8</v>
      </c>
      <c r="N3536" s="17" t="s">
        <v>52</v>
      </c>
      <c r="O3536" s="35" t="s">
        <v>53</v>
      </c>
      <c r="P3536" s="36" t="str">
        <f t="shared" si="971"/>
        <v>New Client</v>
      </c>
      <c r="Q3536" s="39" t="str">
        <f t="shared" si="4"/>
        <v>No</v>
      </c>
      <c r="R3536" s="40" t="str">
        <f t="shared" si="5"/>
        <v/>
      </c>
    </row>
    <row r="3537" ht="14.25" customHeight="1" spans="1:18">
      <c r="A3537" s="30" t="s">
        <v>3416</v>
      </c>
      <c r="B3537" s="17">
        <v>1532</v>
      </c>
      <c r="C3537" s="17" t="s">
        <v>35</v>
      </c>
      <c r="D3537" s="17" t="s">
        <v>36</v>
      </c>
      <c r="E3537" s="17" t="s">
        <v>37</v>
      </c>
      <c r="F3537" s="31" t="str">
        <f>VLOOKUP(G3537,'Policy Type'!$A:$B,2,FALSE)</f>
        <v>Liability</v>
      </c>
      <c r="G3537" s="17" t="s">
        <v>38</v>
      </c>
      <c r="H3537" s="32">
        <v>45358</v>
      </c>
      <c r="I3537" s="32">
        <v>45388</v>
      </c>
      <c r="J3537" s="34">
        <v>57900</v>
      </c>
      <c r="K3537" s="34">
        <f t="shared" si="969"/>
        <v>10422</v>
      </c>
      <c r="L3537" s="34">
        <f t="shared" si="970"/>
        <v>68322</v>
      </c>
      <c r="M3537" s="17">
        <f t="shared" si="972"/>
        <v>13664.4</v>
      </c>
      <c r="N3537" s="17" t="s">
        <v>39</v>
      </c>
      <c r="O3537" s="35" t="s">
        <v>49</v>
      </c>
      <c r="P3537" s="36" t="str">
        <f t="shared" si="971"/>
        <v>Old Client</v>
      </c>
      <c r="Q3537" s="39" t="str">
        <f t="shared" si="4"/>
        <v>Yes</v>
      </c>
      <c r="R3537" s="40" t="str">
        <f t="shared" si="5"/>
        <v/>
      </c>
    </row>
    <row r="3538" ht="14.25" customHeight="1" spans="1:18">
      <c r="A3538" s="30" t="s">
        <v>3417</v>
      </c>
      <c r="B3538" s="17">
        <v>16</v>
      </c>
      <c r="C3538" s="17" t="s">
        <v>42</v>
      </c>
      <c r="D3538" s="17" t="s">
        <v>36</v>
      </c>
      <c r="E3538" s="17" t="s">
        <v>37</v>
      </c>
      <c r="F3538" s="31" t="str">
        <f>VLOOKUP(G3538,'Policy Type'!$A:$B,2,FALSE)</f>
        <v>P&amp;C</v>
      </c>
      <c r="G3538" s="17" t="s">
        <v>48</v>
      </c>
      <c r="H3538" s="32">
        <v>45358</v>
      </c>
      <c r="I3538" s="32">
        <v>45722</v>
      </c>
      <c r="J3538" s="34">
        <v>3717000</v>
      </c>
      <c r="K3538" s="34">
        <f t="shared" si="969"/>
        <v>669060</v>
      </c>
      <c r="L3538" s="34">
        <f t="shared" si="970"/>
        <v>4386060</v>
      </c>
      <c r="M3538" s="17">
        <f t="shared" si="972"/>
        <v>877212</v>
      </c>
      <c r="N3538" s="17" t="s">
        <v>39</v>
      </c>
      <c r="O3538" s="35" t="s">
        <v>49</v>
      </c>
      <c r="P3538" s="36" t="str">
        <f t="shared" si="971"/>
        <v>New Client</v>
      </c>
      <c r="Q3538" s="39" t="str">
        <f t="shared" si="4"/>
        <v>No</v>
      </c>
      <c r="R3538" s="40" t="str">
        <f t="shared" si="5"/>
        <v/>
      </c>
    </row>
    <row r="3539" ht="14.25" customHeight="1" spans="1:18">
      <c r="A3539" s="30" t="s">
        <v>3418</v>
      </c>
      <c r="B3539" s="17">
        <v>2263</v>
      </c>
      <c r="C3539" s="17" t="s">
        <v>57</v>
      </c>
      <c r="D3539" s="17" t="s">
        <v>36</v>
      </c>
      <c r="E3539" s="17" t="s">
        <v>37</v>
      </c>
      <c r="F3539" s="31" t="str">
        <f>VLOOKUP(G3539,'Policy Type'!$A:$B,2,FALSE)</f>
        <v>Liability</v>
      </c>
      <c r="G3539" s="17" t="s">
        <v>38</v>
      </c>
      <c r="H3539" s="32">
        <v>45358</v>
      </c>
      <c r="I3539" s="32">
        <v>45722</v>
      </c>
      <c r="J3539" s="34">
        <v>115800</v>
      </c>
      <c r="K3539" s="34">
        <f t="shared" si="969"/>
        <v>20844</v>
      </c>
      <c r="L3539" s="34">
        <f t="shared" si="970"/>
        <v>136644</v>
      </c>
      <c r="M3539" s="17">
        <f t="shared" si="972"/>
        <v>27328.8</v>
      </c>
      <c r="N3539" s="17" t="s">
        <v>39</v>
      </c>
      <c r="O3539" s="35" t="s">
        <v>49</v>
      </c>
      <c r="P3539" s="36" t="str">
        <f t="shared" si="971"/>
        <v>New Client</v>
      </c>
      <c r="Q3539" s="39" t="str">
        <f t="shared" si="4"/>
        <v>Yes</v>
      </c>
      <c r="R3539" s="40" t="str">
        <f t="shared" si="5"/>
        <v/>
      </c>
    </row>
    <row r="3540" ht="14.25" customHeight="1" spans="1:18">
      <c r="A3540" s="30" t="s">
        <v>3419</v>
      </c>
      <c r="B3540" s="17">
        <v>2024</v>
      </c>
      <c r="C3540" s="17" t="s">
        <v>57</v>
      </c>
      <c r="D3540" s="17" t="s">
        <v>36</v>
      </c>
      <c r="E3540" s="17" t="s">
        <v>91</v>
      </c>
      <c r="F3540" s="31" t="str">
        <f>VLOOKUP(G3540,'Policy Type'!$A:$B,2,FALSE)</f>
        <v>Others</v>
      </c>
      <c r="G3540" s="17" t="s">
        <v>135</v>
      </c>
      <c r="H3540" s="32">
        <v>45367</v>
      </c>
      <c r="I3540" s="32">
        <v>45731</v>
      </c>
      <c r="J3540" s="34">
        <v>412200</v>
      </c>
      <c r="K3540" s="34">
        <f t="shared" si="969"/>
        <v>74196</v>
      </c>
      <c r="L3540" s="34">
        <f t="shared" si="970"/>
        <v>486396</v>
      </c>
      <c r="M3540" s="17">
        <f>L3540*0.15</f>
        <v>72959.4</v>
      </c>
      <c r="N3540" s="17" t="s">
        <v>39</v>
      </c>
      <c r="O3540" s="35" t="s">
        <v>53</v>
      </c>
      <c r="P3540" s="36" t="str">
        <f t="shared" si="971"/>
        <v>Old Client</v>
      </c>
      <c r="Q3540" s="39" t="str">
        <f t="shared" si="4"/>
        <v>Yes</v>
      </c>
      <c r="R3540" s="40" t="str">
        <f t="shared" si="5"/>
        <v>Cross-Sold</v>
      </c>
    </row>
    <row r="3541" ht="14.25" customHeight="1" spans="1:18">
      <c r="A3541" s="30" t="s">
        <v>3420</v>
      </c>
      <c r="B3541" s="17">
        <v>2264</v>
      </c>
      <c r="C3541" s="17" t="s">
        <v>46</v>
      </c>
      <c r="D3541" s="17" t="s">
        <v>47</v>
      </c>
      <c r="E3541" s="17" t="s">
        <v>84</v>
      </c>
      <c r="F3541" s="31" t="str">
        <f>VLOOKUP(G3541,'Policy Type'!$A:$B,2,FALSE)</f>
        <v>Liability</v>
      </c>
      <c r="G3541" s="17" t="s">
        <v>101</v>
      </c>
      <c r="H3541" s="32">
        <v>45366</v>
      </c>
      <c r="I3541" s="32">
        <v>45730</v>
      </c>
      <c r="J3541" s="34">
        <v>8437000</v>
      </c>
      <c r="K3541" s="34">
        <f t="shared" si="969"/>
        <v>1518660</v>
      </c>
      <c r="L3541" s="34">
        <f t="shared" si="970"/>
        <v>9955660</v>
      </c>
      <c r="M3541" s="17">
        <f>L3541*0.05</f>
        <v>497783</v>
      </c>
      <c r="N3541" s="17" t="s">
        <v>39</v>
      </c>
      <c r="O3541" s="35" t="s">
        <v>53</v>
      </c>
      <c r="P3541" s="36" t="str">
        <f t="shared" si="971"/>
        <v>New Client</v>
      </c>
      <c r="Q3541" s="39" t="str">
        <f t="shared" si="4"/>
        <v>Yes</v>
      </c>
      <c r="R3541" s="40" t="str">
        <f t="shared" si="5"/>
        <v/>
      </c>
    </row>
    <row r="3542" ht="14.25" customHeight="1" spans="1:18">
      <c r="A3542" s="30" t="s">
        <v>3421</v>
      </c>
      <c r="B3542" s="17">
        <v>2265</v>
      </c>
      <c r="C3542" s="17" t="s">
        <v>35</v>
      </c>
      <c r="D3542" s="17" t="s">
        <v>36</v>
      </c>
      <c r="E3542" s="17" t="s">
        <v>37</v>
      </c>
      <c r="F3542" s="31" t="str">
        <f>VLOOKUP(G3542,'Policy Type'!$A:$B,2,FALSE)</f>
        <v>Liability</v>
      </c>
      <c r="G3542" s="17" t="s">
        <v>38</v>
      </c>
      <c r="H3542" s="32">
        <v>45358</v>
      </c>
      <c r="I3542" s="32">
        <v>45449</v>
      </c>
      <c r="J3542" s="34">
        <v>54200</v>
      </c>
      <c r="K3542" s="34">
        <f t="shared" si="969"/>
        <v>9756</v>
      </c>
      <c r="L3542" s="34">
        <f t="shared" si="970"/>
        <v>63956</v>
      </c>
      <c r="M3542" s="17">
        <f t="shared" ref="M3542:M3543" si="973">L3542*0.2</f>
        <v>12791.2</v>
      </c>
      <c r="N3542" s="17" t="s">
        <v>39</v>
      </c>
      <c r="O3542" s="35" t="s">
        <v>49</v>
      </c>
      <c r="P3542" s="36" t="str">
        <f t="shared" si="971"/>
        <v>Old Client</v>
      </c>
      <c r="Q3542" s="39" t="str">
        <f t="shared" si="4"/>
        <v>Yes</v>
      </c>
      <c r="R3542" s="40" t="str">
        <f t="shared" si="5"/>
        <v/>
      </c>
    </row>
    <row r="3543" ht="14.25" customHeight="1" spans="1:18">
      <c r="A3543" s="30" t="s">
        <v>3422</v>
      </c>
      <c r="B3543" s="17">
        <v>2266</v>
      </c>
      <c r="C3543" s="17" t="s">
        <v>35</v>
      </c>
      <c r="D3543" s="17" t="s">
        <v>36</v>
      </c>
      <c r="E3543" s="17" t="s">
        <v>37</v>
      </c>
      <c r="F3543" s="31" t="str">
        <f>VLOOKUP(G3543,'Policy Type'!$A:$B,2,FALSE)</f>
        <v>P&amp;C</v>
      </c>
      <c r="G3543" s="17" t="s">
        <v>48</v>
      </c>
      <c r="H3543" s="32">
        <v>45358</v>
      </c>
      <c r="I3543" s="32">
        <v>45722</v>
      </c>
      <c r="J3543" s="34">
        <v>1416100</v>
      </c>
      <c r="K3543" s="34">
        <f t="shared" si="969"/>
        <v>254898</v>
      </c>
      <c r="L3543" s="34">
        <f t="shared" si="970"/>
        <v>1670998</v>
      </c>
      <c r="M3543" s="17">
        <f t="shared" si="973"/>
        <v>334199.6</v>
      </c>
      <c r="N3543" s="17" t="s">
        <v>39</v>
      </c>
      <c r="O3543" s="35" t="s">
        <v>53</v>
      </c>
      <c r="P3543" s="36" t="str">
        <f t="shared" si="971"/>
        <v>New Client</v>
      </c>
      <c r="Q3543" s="39" t="str">
        <f t="shared" si="4"/>
        <v>No</v>
      </c>
      <c r="R3543" s="40" t="str">
        <f t="shared" si="5"/>
        <v/>
      </c>
    </row>
    <row r="3544" ht="14.25" customHeight="1" spans="1:18">
      <c r="A3544" s="30" t="s">
        <v>3423</v>
      </c>
      <c r="B3544" s="17">
        <v>2267</v>
      </c>
      <c r="C3544" s="17" t="s">
        <v>57</v>
      </c>
      <c r="D3544" s="17" t="s">
        <v>36</v>
      </c>
      <c r="E3544" s="17" t="s">
        <v>132</v>
      </c>
      <c r="F3544" s="31" t="str">
        <f>VLOOKUP(G3544,'Policy Type'!$A:$B,2,FALSE)</f>
        <v>Others</v>
      </c>
      <c r="G3544" s="17" t="s">
        <v>437</v>
      </c>
      <c r="H3544" s="32">
        <v>45378</v>
      </c>
      <c r="I3544" s="32">
        <v>45742</v>
      </c>
      <c r="J3544" s="34">
        <v>3199000</v>
      </c>
      <c r="K3544" s="34">
        <f t="shared" si="969"/>
        <v>575820</v>
      </c>
      <c r="L3544" s="34">
        <f t="shared" si="970"/>
        <v>3774820</v>
      </c>
      <c r="M3544" s="17">
        <f>L3544*0.15</f>
        <v>566223</v>
      </c>
      <c r="N3544" s="17" t="s">
        <v>52</v>
      </c>
      <c r="O3544" s="35" t="s">
        <v>53</v>
      </c>
      <c r="P3544" s="36" t="str">
        <f t="shared" si="971"/>
        <v>New Client</v>
      </c>
      <c r="Q3544" s="39" t="str">
        <f t="shared" si="4"/>
        <v>No</v>
      </c>
      <c r="R3544" s="40" t="str">
        <f t="shared" si="5"/>
        <v/>
      </c>
    </row>
    <row r="3545" ht="14.25" customHeight="1" spans="1:18">
      <c r="A3545" s="30" t="s">
        <v>3424</v>
      </c>
      <c r="B3545" s="17">
        <v>15</v>
      </c>
      <c r="C3545" s="17" t="s">
        <v>46</v>
      </c>
      <c r="D3545" s="17" t="s">
        <v>76</v>
      </c>
      <c r="E3545" s="17" t="s">
        <v>43</v>
      </c>
      <c r="F3545" s="31" t="str">
        <f>VLOOKUP(G3545,'Policy Type'!$A:$B,2,FALSE)</f>
        <v>Others</v>
      </c>
      <c r="G3545" s="17" t="s">
        <v>212</v>
      </c>
      <c r="H3545" s="32">
        <v>45358</v>
      </c>
      <c r="I3545" s="32">
        <v>45722</v>
      </c>
      <c r="J3545" s="34">
        <v>408500</v>
      </c>
      <c r="K3545" s="34">
        <f t="shared" si="969"/>
        <v>73530</v>
      </c>
      <c r="L3545" s="34">
        <f t="shared" si="970"/>
        <v>482030</v>
      </c>
      <c r="M3545" s="17">
        <f t="shared" ref="M3545:M3546" si="974">L3545*0.05</f>
        <v>24101.5</v>
      </c>
      <c r="N3545" s="17" t="s">
        <v>39</v>
      </c>
      <c r="O3545" s="35" t="s">
        <v>49</v>
      </c>
      <c r="P3545" s="36" t="str">
        <f t="shared" si="971"/>
        <v>Old Client</v>
      </c>
      <c r="Q3545" s="39" t="str">
        <f t="shared" si="4"/>
        <v>Yes</v>
      </c>
      <c r="R3545" s="40" t="str">
        <f t="shared" si="5"/>
        <v>Cross-Sold</v>
      </c>
    </row>
    <row r="3546" ht="14.25" customHeight="1" spans="1:18">
      <c r="A3546" s="30" t="s">
        <v>3425</v>
      </c>
      <c r="B3546" s="17">
        <v>2268</v>
      </c>
      <c r="C3546" s="17" t="s">
        <v>46</v>
      </c>
      <c r="D3546" s="17" t="s">
        <v>76</v>
      </c>
      <c r="E3546" s="17" t="s">
        <v>43</v>
      </c>
      <c r="F3546" s="31" t="str">
        <f>VLOOKUP(G3546,'Policy Type'!$A:$B,2,FALSE)</f>
        <v>P&amp;C</v>
      </c>
      <c r="G3546" s="17" t="s">
        <v>44</v>
      </c>
      <c r="H3546" s="32">
        <v>45358</v>
      </c>
      <c r="I3546" s="32">
        <v>45722</v>
      </c>
      <c r="J3546" s="34">
        <v>88500</v>
      </c>
      <c r="K3546" s="34">
        <f t="shared" si="969"/>
        <v>15930</v>
      </c>
      <c r="L3546" s="34">
        <f t="shared" si="970"/>
        <v>104430</v>
      </c>
      <c r="M3546" s="17">
        <f t="shared" si="974"/>
        <v>5221.5</v>
      </c>
      <c r="N3546" s="17" t="s">
        <v>39</v>
      </c>
      <c r="O3546" s="35" t="s">
        <v>49</v>
      </c>
      <c r="P3546" s="36" t="str">
        <f t="shared" si="971"/>
        <v>New Client</v>
      </c>
      <c r="Q3546" s="39" t="str">
        <f t="shared" si="4"/>
        <v>No</v>
      </c>
      <c r="R3546" s="40" t="str">
        <f t="shared" si="5"/>
        <v/>
      </c>
    </row>
    <row r="3547" ht="14.25" customHeight="1" spans="1:18">
      <c r="A3547" s="30" t="s">
        <v>3426</v>
      </c>
      <c r="B3547" s="17">
        <v>2269</v>
      </c>
      <c r="C3547" s="17" t="s">
        <v>57</v>
      </c>
      <c r="D3547" s="17" t="s">
        <v>36</v>
      </c>
      <c r="E3547" s="17" t="s">
        <v>37</v>
      </c>
      <c r="F3547" s="31" t="str">
        <f>VLOOKUP(G3547,'Policy Type'!$A:$B,2,FALSE)</f>
        <v>Liability</v>
      </c>
      <c r="G3547" s="17" t="s">
        <v>38</v>
      </c>
      <c r="H3547" s="32">
        <v>45358</v>
      </c>
      <c r="I3547" s="32">
        <v>45722</v>
      </c>
      <c r="J3547" s="34">
        <v>142700</v>
      </c>
      <c r="K3547" s="34">
        <f t="shared" si="969"/>
        <v>25686</v>
      </c>
      <c r="L3547" s="34">
        <f t="shared" si="970"/>
        <v>168386</v>
      </c>
      <c r="M3547" s="17">
        <f>L3547*0.2</f>
        <v>33677.2</v>
      </c>
      <c r="N3547" s="17" t="s">
        <v>39</v>
      </c>
      <c r="O3547" s="35" t="s">
        <v>49</v>
      </c>
      <c r="P3547" s="36" t="str">
        <f t="shared" si="971"/>
        <v>Old Client</v>
      </c>
      <c r="Q3547" s="39" t="str">
        <f t="shared" si="4"/>
        <v>Yes</v>
      </c>
      <c r="R3547" s="40" t="str">
        <f t="shared" si="5"/>
        <v/>
      </c>
    </row>
    <row r="3548" ht="14.25" customHeight="1" spans="1:18">
      <c r="A3548" s="30" t="s">
        <v>3427</v>
      </c>
      <c r="B3548" s="17">
        <v>2269</v>
      </c>
      <c r="C3548" s="17" t="s">
        <v>46</v>
      </c>
      <c r="D3548" s="17" t="s">
        <v>66</v>
      </c>
      <c r="E3548" s="17" t="s">
        <v>78</v>
      </c>
      <c r="F3548" s="31" t="str">
        <f>VLOOKUP(G3548,'Policy Type'!$A:$B,2,FALSE)</f>
        <v>Others</v>
      </c>
      <c r="G3548" s="17" t="s">
        <v>124</v>
      </c>
      <c r="H3548" s="32">
        <v>45358</v>
      </c>
      <c r="I3548" s="32">
        <v>45722</v>
      </c>
      <c r="J3548" s="34">
        <v>11092000</v>
      </c>
      <c r="K3548" s="34">
        <f t="shared" si="969"/>
        <v>1996560</v>
      </c>
      <c r="L3548" s="34">
        <f t="shared" si="970"/>
        <v>13088560</v>
      </c>
      <c r="M3548" s="17">
        <f t="shared" ref="M3548:M3549" si="975">L3548*0.05</f>
        <v>654428</v>
      </c>
      <c r="N3548" s="17" t="s">
        <v>39</v>
      </c>
      <c r="O3548" s="35" t="s">
        <v>49</v>
      </c>
      <c r="P3548" s="36" t="str">
        <f t="shared" si="971"/>
        <v>Old Client</v>
      </c>
      <c r="Q3548" s="39" t="str">
        <f t="shared" si="4"/>
        <v>Yes</v>
      </c>
      <c r="R3548" s="40" t="str">
        <f t="shared" si="5"/>
        <v>Cross-Sold</v>
      </c>
    </row>
    <row r="3549" ht="14.25" customHeight="1" spans="1:18">
      <c r="A3549" s="30" t="s">
        <v>3428</v>
      </c>
      <c r="B3549" s="17">
        <v>2270</v>
      </c>
      <c r="C3549" s="17" t="s">
        <v>46</v>
      </c>
      <c r="D3549" s="17" t="s">
        <v>88</v>
      </c>
      <c r="E3549" s="17" t="s">
        <v>78</v>
      </c>
      <c r="F3549" s="31" t="str">
        <f>VLOOKUP(G3549,'Policy Type'!$A:$B,2,FALSE)</f>
        <v>Liability</v>
      </c>
      <c r="G3549" s="17" t="s">
        <v>121</v>
      </c>
      <c r="H3549" s="32">
        <v>45358</v>
      </c>
      <c r="I3549" s="32">
        <v>45722</v>
      </c>
      <c r="J3549" s="34">
        <v>450000</v>
      </c>
      <c r="K3549" s="34">
        <f t="shared" si="969"/>
        <v>81000</v>
      </c>
      <c r="L3549" s="34">
        <f t="shared" si="970"/>
        <v>531000</v>
      </c>
      <c r="M3549" s="17">
        <f t="shared" si="975"/>
        <v>26550</v>
      </c>
      <c r="N3549" s="17" t="s">
        <v>39</v>
      </c>
      <c r="O3549" s="35" t="s">
        <v>49</v>
      </c>
      <c r="P3549" s="36" t="str">
        <f t="shared" si="971"/>
        <v>New Client</v>
      </c>
      <c r="Q3549" s="39" t="str">
        <f t="shared" si="4"/>
        <v>Yes</v>
      </c>
      <c r="R3549" s="40" t="str">
        <f t="shared" si="5"/>
        <v/>
      </c>
    </row>
    <row r="3550" ht="14.25" customHeight="1" spans="1:18">
      <c r="A3550" s="30" t="s">
        <v>3429</v>
      </c>
      <c r="B3550" s="17">
        <v>2271</v>
      </c>
      <c r="C3550" s="17" t="s">
        <v>35</v>
      </c>
      <c r="D3550" s="17" t="s">
        <v>36</v>
      </c>
      <c r="E3550" s="17" t="s">
        <v>37</v>
      </c>
      <c r="F3550" s="31" t="str">
        <f>VLOOKUP(G3550,'Policy Type'!$A:$B,2,FALSE)</f>
        <v>P&amp;C</v>
      </c>
      <c r="G3550" s="17" t="s">
        <v>68</v>
      </c>
      <c r="H3550" s="32">
        <v>45362</v>
      </c>
      <c r="I3550" s="32">
        <v>45726</v>
      </c>
      <c r="J3550" s="34">
        <v>3091700</v>
      </c>
      <c r="K3550" s="34">
        <f t="shared" si="969"/>
        <v>556506</v>
      </c>
      <c r="L3550" s="34">
        <f t="shared" si="970"/>
        <v>3648206</v>
      </c>
      <c r="M3550" s="17">
        <f t="shared" ref="M3550:M3552" si="976">L3550*0.2</f>
        <v>729641.2</v>
      </c>
      <c r="N3550" s="17" t="s">
        <v>39</v>
      </c>
      <c r="O3550" s="35" t="s">
        <v>53</v>
      </c>
      <c r="P3550" s="36" t="str">
        <f t="shared" si="971"/>
        <v>Old Client</v>
      </c>
      <c r="Q3550" s="39" t="str">
        <f t="shared" si="4"/>
        <v>No</v>
      </c>
      <c r="R3550" s="40" t="str">
        <f t="shared" si="5"/>
        <v/>
      </c>
    </row>
    <row r="3551" ht="14.25" customHeight="1" spans="1:18">
      <c r="A3551" s="30" t="s">
        <v>3430</v>
      </c>
      <c r="B3551" s="17">
        <v>2271</v>
      </c>
      <c r="C3551" s="17" t="s">
        <v>42</v>
      </c>
      <c r="D3551" s="17" t="s">
        <v>36</v>
      </c>
      <c r="E3551" s="17" t="s">
        <v>37</v>
      </c>
      <c r="F3551" s="31" t="str">
        <f>VLOOKUP(G3551,'Policy Type'!$A:$B,2,FALSE)</f>
        <v>P&amp;C</v>
      </c>
      <c r="G3551" s="17" t="s">
        <v>68</v>
      </c>
      <c r="H3551" s="32">
        <v>45362</v>
      </c>
      <c r="I3551" s="32">
        <v>45726</v>
      </c>
      <c r="J3551" s="34">
        <v>658600</v>
      </c>
      <c r="K3551" s="34">
        <f t="shared" si="969"/>
        <v>118548</v>
      </c>
      <c r="L3551" s="34">
        <f t="shared" si="970"/>
        <v>777148</v>
      </c>
      <c r="M3551" s="17">
        <f t="shared" si="976"/>
        <v>155429.6</v>
      </c>
      <c r="N3551" s="17" t="s">
        <v>52</v>
      </c>
      <c r="O3551" s="35" t="s">
        <v>53</v>
      </c>
      <c r="P3551" s="36" t="str">
        <f t="shared" si="971"/>
        <v>Old Client</v>
      </c>
      <c r="Q3551" s="39" t="str">
        <f t="shared" si="4"/>
        <v>No</v>
      </c>
      <c r="R3551" s="40" t="str">
        <f t="shared" si="5"/>
        <v/>
      </c>
    </row>
    <row r="3552" ht="14.25" customHeight="1" spans="1:18">
      <c r="A3552" s="30" t="s">
        <v>3431</v>
      </c>
      <c r="B3552" s="17">
        <v>283</v>
      </c>
      <c r="C3552" s="17" t="s">
        <v>42</v>
      </c>
      <c r="D3552" s="17" t="s">
        <v>36</v>
      </c>
      <c r="E3552" s="17" t="s">
        <v>78</v>
      </c>
      <c r="F3552" s="31" t="str">
        <f>VLOOKUP(G3552,'Policy Type'!$A:$B,2,FALSE)</f>
        <v>Liability</v>
      </c>
      <c r="G3552" s="17" t="s">
        <v>101</v>
      </c>
      <c r="H3552" s="32">
        <v>45359</v>
      </c>
      <c r="I3552" s="32">
        <v>45723</v>
      </c>
      <c r="J3552" s="34">
        <v>354000</v>
      </c>
      <c r="K3552" s="34">
        <f t="shared" si="969"/>
        <v>63720</v>
      </c>
      <c r="L3552" s="34">
        <f t="shared" si="970"/>
        <v>417720</v>
      </c>
      <c r="M3552" s="17">
        <f t="shared" si="976"/>
        <v>83544</v>
      </c>
      <c r="N3552" s="17" t="s">
        <v>39</v>
      </c>
      <c r="O3552" s="35" t="s">
        <v>49</v>
      </c>
      <c r="P3552" s="36" t="str">
        <f t="shared" si="971"/>
        <v>Old Client</v>
      </c>
      <c r="Q3552" s="39" t="str">
        <f t="shared" si="4"/>
        <v>Yes</v>
      </c>
      <c r="R3552" s="40" t="str">
        <f t="shared" si="5"/>
        <v/>
      </c>
    </row>
    <row r="3553" ht="14.25" customHeight="1" spans="1:18">
      <c r="A3553" s="30" t="s">
        <v>3432</v>
      </c>
      <c r="B3553" s="17">
        <v>723</v>
      </c>
      <c r="C3553" s="17" t="s">
        <v>46</v>
      </c>
      <c r="D3553" s="17" t="s">
        <v>66</v>
      </c>
      <c r="E3553" s="17" t="s">
        <v>37</v>
      </c>
      <c r="F3553" s="31" t="str">
        <f>VLOOKUP(G3553,'Policy Type'!$A:$B,2,FALSE)</f>
        <v>Others</v>
      </c>
      <c r="G3553" s="17" t="s">
        <v>116</v>
      </c>
      <c r="H3553" s="32">
        <v>45359</v>
      </c>
      <c r="I3553" s="32">
        <v>45402</v>
      </c>
      <c r="J3553" s="34">
        <v>1259100</v>
      </c>
      <c r="K3553" s="34">
        <f t="shared" si="969"/>
        <v>226638</v>
      </c>
      <c r="L3553" s="34">
        <f t="shared" si="970"/>
        <v>1485738</v>
      </c>
      <c r="M3553" s="17">
        <f>L3553*0.05</f>
        <v>74286.9</v>
      </c>
      <c r="N3553" s="17" t="s">
        <v>39</v>
      </c>
      <c r="O3553" s="35" t="s">
        <v>49</v>
      </c>
      <c r="P3553" s="36" t="str">
        <f t="shared" si="971"/>
        <v>Old Client</v>
      </c>
      <c r="Q3553" s="39" t="str">
        <f t="shared" si="4"/>
        <v>Yes</v>
      </c>
      <c r="R3553" s="40" t="str">
        <f t="shared" si="5"/>
        <v>Cross-Sold</v>
      </c>
    </row>
    <row r="3554" ht="14.25" customHeight="1" spans="1:18">
      <c r="A3554" s="30" t="s">
        <v>3433</v>
      </c>
      <c r="B3554" s="17">
        <v>2272</v>
      </c>
      <c r="C3554" s="17" t="s">
        <v>35</v>
      </c>
      <c r="D3554" s="17" t="s">
        <v>36</v>
      </c>
      <c r="E3554" s="17" t="s">
        <v>43</v>
      </c>
      <c r="F3554" s="31" t="str">
        <f>VLOOKUP(G3554,'Policy Type'!$A:$B,2,FALSE)</f>
        <v>Others</v>
      </c>
      <c r="G3554" s="17" t="s">
        <v>189</v>
      </c>
      <c r="H3554" s="32">
        <v>45380</v>
      </c>
      <c r="I3554" s="32">
        <v>45744</v>
      </c>
      <c r="J3554" s="34">
        <v>1194400</v>
      </c>
      <c r="K3554" s="34">
        <f t="shared" si="969"/>
        <v>214992</v>
      </c>
      <c r="L3554" s="34">
        <f t="shared" si="970"/>
        <v>1409392</v>
      </c>
      <c r="M3554" s="17">
        <f t="shared" ref="M3554:M3555" si="977">L3554*0.15</f>
        <v>211408.8</v>
      </c>
      <c r="N3554" s="17" t="s">
        <v>52</v>
      </c>
      <c r="O3554" s="35" t="s">
        <v>53</v>
      </c>
      <c r="P3554" s="36" t="str">
        <f t="shared" si="971"/>
        <v>New Client</v>
      </c>
      <c r="Q3554" s="39" t="str">
        <f t="shared" si="4"/>
        <v>No</v>
      </c>
      <c r="R3554" s="40" t="str">
        <f t="shared" si="5"/>
        <v/>
      </c>
    </row>
    <row r="3555" ht="14.25" customHeight="1" spans="1:18">
      <c r="A3555" s="30" t="s">
        <v>3434</v>
      </c>
      <c r="B3555" s="17">
        <v>76</v>
      </c>
      <c r="C3555" s="17" t="s">
        <v>42</v>
      </c>
      <c r="D3555" s="17" t="s">
        <v>36</v>
      </c>
      <c r="E3555" s="17" t="s">
        <v>43</v>
      </c>
      <c r="F3555" s="31" t="str">
        <f>VLOOKUP(G3555,'Policy Type'!$A:$B,2,FALSE)</f>
        <v>Others</v>
      </c>
      <c r="G3555" s="17" t="s">
        <v>189</v>
      </c>
      <c r="H3555" s="32">
        <v>45380</v>
      </c>
      <c r="I3555" s="32">
        <v>45744</v>
      </c>
      <c r="J3555" s="34">
        <v>1194400</v>
      </c>
      <c r="K3555" s="34">
        <f t="shared" si="969"/>
        <v>214992</v>
      </c>
      <c r="L3555" s="34">
        <f t="shared" si="970"/>
        <v>1409392</v>
      </c>
      <c r="M3555" s="17">
        <f t="shared" si="977"/>
        <v>211408.8</v>
      </c>
      <c r="N3555" s="17" t="s">
        <v>52</v>
      </c>
      <c r="O3555" s="35" t="s">
        <v>53</v>
      </c>
      <c r="P3555" s="36" t="str">
        <f t="shared" si="971"/>
        <v>Old Client</v>
      </c>
      <c r="Q3555" s="39" t="str">
        <f t="shared" si="4"/>
        <v>Yes</v>
      </c>
      <c r="R3555" s="40" t="str">
        <f t="shared" si="5"/>
        <v>Cross-Sold</v>
      </c>
    </row>
    <row r="3556" ht="14.25" customHeight="1" spans="1:18">
      <c r="A3556" s="30" t="s">
        <v>3435</v>
      </c>
      <c r="B3556" s="17">
        <v>2273</v>
      </c>
      <c r="C3556" s="17" t="s">
        <v>42</v>
      </c>
      <c r="D3556" s="17" t="s">
        <v>36</v>
      </c>
      <c r="E3556" s="17" t="s">
        <v>37</v>
      </c>
      <c r="F3556" s="31" t="str">
        <f>VLOOKUP(G3556,'Policy Type'!$A:$B,2,FALSE)</f>
        <v>Liability</v>
      </c>
      <c r="G3556" s="17" t="s">
        <v>38</v>
      </c>
      <c r="H3556" s="32">
        <v>45359</v>
      </c>
      <c r="I3556" s="32">
        <v>45389</v>
      </c>
      <c r="J3556" s="34">
        <v>45500</v>
      </c>
      <c r="K3556" s="34">
        <f t="shared" si="969"/>
        <v>8190</v>
      </c>
      <c r="L3556" s="34">
        <f t="shared" si="970"/>
        <v>53690</v>
      </c>
      <c r="M3556" s="17">
        <f t="shared" ref="M3556:M3557" si="978">L3556*0.2</f>
        <v>10738</v>
      </c>
      <c r="N3556" s="17" t="s">
        <v>52</v>
      </c>
      <c r="O3556" s="35" t="s">
        <v>49</v>
      </c>
      <c r="P3556" s="36" t="str">
        <f t="shared" si="971"/>
        <v>New Client</v>
      </c>
      <c r="Q3556" s="39" t="str">
        <f t="shared" si="4"/>
        <v>Yes</v>
      </c>
      <c r="R3556" s="40" t="str">
        <f t="shared" si="5"/>
        <v/>
      </c>
    </row>
    <row r="3557" ht="14.25" customHeight="1" spans="1:18">
      <c r="A3557" s="30" t="s">
        <v>3436</v>
      </c>
      <c r="B3557" s="17">
        <v>755</v>
      </c>
      <c r="C3557" s="17" t="s">
        <v>42</v>
      </c>
      <c r="D3557" s="17" t="s">
        <v>36</v>
      </c>
      <c r="E3557" s="17" t="s">
        <v>37</v>
      </c>
      <c r="F3557" s="31" t="str">
        <f>VLOOKUP(G3557,'Policy Type'!$A:$B,2,FALSE)</f>
        <v>Liability</v>
      </c>
      <c r="G3557" s="17" t="s">
        <v>38</v>
      </c>
      <c r="H3557" s="32">
        <v>45359</v>
      </c>
      <c r="I3557" s="32">
        <v>45389</v>
      </c>
      <c r="J3557" s="34">
        <v>55400</v>
      </c>
      <c r="K3557" s="34">
        <f t="shared" si="969"/>
        <v>9972</v>
      </c>
      <c r="L3557" s="34">
        <f t="shared" si="970"/>
        <v>65372</v>
      </c>
      <c r="M3557" s="17">
        <f t="shared" si="978"/>
        <v>13074.4</v>
      </c>
      <c r="N3557" s="17" t="s">
        <v>39</v>
      </c>
      <c r="O3557" s="35" t="s">
        <v>49</v>
      </c>
      <c r="P3557" s="36" t="str">
        <f t="shared" si="971"/>
        <v>Old Client</v>
      </c>
      <c r="Q3557" s="39" t="str">
        <f t="shared" si="4"/>
        <v>Yes</v>
      </c>
      <c r="R3557" s="40" t="str">
        <f t="shared" si="5"/>
        <v/>
      </c>
    </row>
    <row r="3558" ht="14.25" customHeight="1" spans="1:18">
      <c r="A3558" s="30" t="s">
        <v>3437</v>
      </c>
      <c r="B3558" s="17">
        <v>2274</v>
      </c>
      <c r="C3558" s="17" t="s">
        <v>46</v>
      </c>
      <c r="D3558" s="17" t="s">
        <v>66</v>
      </c>
      <c r="E3558" s="17" t="s">
        <v>84</v>
      </c>
      <c r="F3558" s="31" t="str">
        <f>VLOOKUP(G3558,'Policy Type'!$A:$B,2,FALSE)</f>
        <v>Liability</v>
      </c>
      <c r="G3558" s="17" t="s">
        <v>140</v>
      </c>
      <c r="H3558" s="32">
        <v>45360</v>
      </c>
      <c r="I3558" s="32">
        <v>45724</v>
      </c>
      <c r="J3558" s="34">
        <v>3186000</v>
      </c>
      <c r="K3558" s="34">
        <f t="shared" si="969"/>
        <v>573480</v>
      </c>
      <c r="L3558" s="34">
        <f t="shared" si="970"/>
        <v>3759480</v>
      </c>
      <c r="M3558" s="17">
        <f>L3558*0.05</f>
        <v>187974</v>
      </c>
      <c r="N3558" s="17" t="s">
        <v>39</v>
      </c>
      <c r="O3558" s="35" t="s">
        <v>40</v>
      </c>
      <c r="P3558" s="36" t="str">
        <f t="shared" si="971"/>
        <v>New Client</v>
      </c>
      <c r="Q3558" s="39" t="str">
        <f t="shared" si="4"/>
        <v>Yes</v>
      </c>
      <c r="R3558" s="40" t="str">
        <f t="shared" si="5"/>
        <v/>
      </c>
    </row>
    <row r="3559" ht="14.25" customHeight="1" spans="1:18">
      <c r="A3559" s="30" t="s">
        <v>3438</v>
      </c>
      <c r="B3559" s="17">
        <v>2275</v>
      </c>
      <c r="C3559" s="17" t="s">
        <v>57</v>
      </c>
      <c r="D3559" s="17" t="s">
        <v>36</v>
      </c>
      <c r="E3559" s="17" t="s">
        <v>84</v>
      </c>
      <c r="F3559" s="31" t="str">
        <f>VLOOKUP(G3559,'Policy Type'!$A:$B,2,FALSE)</f>
        <v>Liability</v>
      </c>
      <c r="G3559" s="17" t="s">
        <v>105</v>
      </c>
      <c r="H3559" s="32">
        <v>45360</v>
      </c>
      <c r="I3559" s="32">
        <v>45724</v>
      </c>
      <c r="J3559" s="34">
        <v>26814000</v>
      </c>
      <c r="K3559" s="34">
        <f t="shared" si="969"/>
        <v>4826520</v>
      </c>
      <c r="L3559" s="34">
        <f t="shared" si="970"/>
        <v>31640520</v>
      </c>
      <c r="M3559" s="17">
        <f>L3559*0.2</f>
        <v>6328104</v>
      </c>
      <c r="N3559" s="17" t="s">
        <v>39</v>
      </c>
      <c r="O3559" s="35" t="s">
        <v>40</v>
      </c>
      <c r="P3559" s="36" t="str">
        <f t="shared" si="971"/>
        <v>New Client</v>
      </c>
      <c r="Q3559" s="39" t="str">
        <f t="shared" si="4"/>
        <v>Yes</v>
      </c>
      <c r="R3559" s="40" t="str">
        <f t="shared" si="5"/>
        <v/>
      </c>
    </row>
    <row r="3560" ht="14.25" customHeight="1" spans="1:18">
      <c r="A3560" s="30" t="s">
        <v>3439</v>
      </c>
      <c r="B3560" s="17">
        <v>2276</v>
      </c>
      <c r="C3560" s="17" t="s">
        <v>46</v>
      </c>
      <c r="D3560" s="17" t="s">
        <v>47</v>
      </c>
      <c r="E3560" s="17" t="s">
        <v>84</v>
      </c>
      <c r="F3560" s="31" t="str">
        <f>VLOOKUP(G3560,'Policy Type'!$A:$B,2,FALSE)</f>
        <v>Liability</v>
      </c>
      <c r="G3560" s="17" t="s">
        <v>101</v>
      </c>
      <c r="H3560" s="32">
        <v>45364</v>
      </c>
      <c r="I3560" s="32">
        <v>45728</v>
      </c>
      <c r="J3560" s="34">
        <v>2124000</v>
      </c>
      <c r="K3560" s="34">
        <f t="shared" si="969"/>
        <v>382320</v>
      </c>
      <c r="L3560" s="34">
        <f t="shared" si="970"/>
        <v>2506320</v>
      </c>
      <c r="M3560" s="17">
        <f>L3560*0.05</f>
        <v>125316</v>
      </c>
      <c r="N3560" s="17" t="s">
        <v>39</v>
      </c>
      <c r="O3560" s="35" t="s">
        <v>40</v>
      </c>
      <c r="P3560" s="36" t="str">
        <f t="shared" si="971"/>
        <v>Old Client</v>
      </c>
      <c r="Q3560" s="39" t="str">
        <f t="shared" si="4"/>
        <v>Yes</v>
      </c>
      <c r="R3560" s="40" t="str">
        <f t="shared" si="5"/>
        <v/>
      </c>
    </row>
    <row r="3561" ht="14.25" customHeight="1" spans="1:18">
      <c r="A3561" s="30" t="s">
        <v>3440</v>
      </c>
      <c r="B3561" s="17">
        <v>2276</v>
      </c>
      <c r="C3561" s="17" t="s">
        <v>35</v>
      </c>
      <c r="D3561" s="17" t="s">
        <v>36</v>
      </c>
      <c r="E3561" s="17" t="s">
        <v>78</v>
      </c>
      <c r="F3561" s="31" t="str">
        <f>VLOOKUP(G3561,'Policy Type'!$A:$B,2,FALSE)</f>
        <v>Liability</v>
      </c>
      <c r="G3561" s="17" t="s">
        <v>94</v>
      </c>
      <c r="H3561" s="32">
        <v>45359</v>
      </c>
      <c r="I3561" s="32">
        <v>45723</v>
      </c>
      <c r="J3561" s="34">
        <v>194800</v>
      </c>
      <c r="K3561" s="34">
        <f t="shared" si="969"/>
        <v>35064</v>
      </c>
      <c r="L3561" s="34">
        <f t="shared" si="970"/>
        <v>229864</v>
      </c>
      <c r="M3561" s="17">
        <f t="shared" ref="M3561:M3568" si="979">L3561*0.2</f>
        <v>45972.8</v>
      </c>
      <c r="N3561" s="17" t="s">
        <v>39</v>
      </c>
      <c r="O3561" s="35" t="s">
        <v>49</v>
      </c>
      <c r="P3561" s="36" t="str">
        <f t="shared" si="971"/>
        <v>Old Client</v>
      </c>
      <c r="Q3561" s="39" t="str">
        <f t="shared" si="4"/>
        <v>Yes</v>
      </c>
      <c r="R3561" s="40" t="str">
        <f t="shared" si="5"/>
        <v/>
      </c>
    </row>
    <row r="3562" ht="14.25" customHeight="1" spans="1:18">
      <c r="A3562" s="30" t="s">
        <v>3441</v>
      </c>
      <c r="B3562" s="17">
        <v>2277</v>
      </c>
      <c r="C3562" s="17" t="s">
        <v>57</v>
      </c>
      <c r="D3562" s="17" t="s">
        <v>36</v>
      </c>
      <c r="E3562" s="17" t="s">
        <v>780</v>
      </c>
      <c r="F3562" s="31" t="str">
        <f>VLOOKUP(G3562,'Policy Type'!$A:$B,2,FALSE)</f>
        <v>Liability</v>
      </c>
      <c r="G3562" s="17" t="s">
        <v>38</v>
      </c>
      <c r="H3562" s="32">
        <v>45359</v>
      </c>
      <c r="I3562" s="32">
        <v>45723</v>
      </c>
      <c r="J3562" s="34">
        <v>75100</v>
      </c>
      <c r="K3562" s="34">
        <f t="shared" si="969"/>
        <v>13518</v>
      </c>
      <c r="L3562" s="34">
        <f t="shared" si="970"/>
        <v>88618</v>
      </c>
      <c r="M3562" s="17">
        <f t="shared" si="979"/>
        <v>17723.6</v>
      </c>
      <c r="N3562" s="17" t="s">
        <v>39</v>
      </c>
      <c r="O3562" s="35" t="s">
        <v>49</v>
      </c>
      <c r="P3562" s="36" t="str">
        <f t="shared" si="971"/>
        <v>New Client</v>
      </c>
      <c r="Q3562" s="39" t="str">
        <f t="shared" si="4"/>
        <v>Yes</v>
      </c>
      <c r="R3562" s="40" t="str">
        <f t="shared" si="5"/>
        <v/>
      </c>
    </row>
    <row r="3563" ht="14.25" customHeight="1" spans="1:18">
      <c r="A3563" s="30" t="s">
        <v>3442</v>
      </c>
      <c r="B3563" s="17">
        <v>2247</v>
      </c>
      <c r="C3563" s="17" t="s">
        <v>57</v>
      </c>
      <c r="D3563" s="17" t="s">
        <v>36</v>
      </c>
      <c r="E3563" s="17" t="s">
        <v>37</v>
      </c>
      <c r="F3563" s="31" t="str">
        <f>VLOOKUP(G3563,'Policy Type'!$A:$B,2,FALSE)</f>
        <v>Liability</v>
      </c>
      <c r="G3563" s="17" t="s">
        <v>38</v>
      </c>
      <c r="H3563" s="32">
        <v>45359</v>
      </c>
      <c r="I3563" s="32">
        <v>45723</v>
      </c>
      <c r="J3563" s="34">
        <v>875400</v>
      </c>
      <c r="K3563" s="34">
        <f t="shared" si="969"/>
        <v>157572</v>
      </c>
      <c r="L3563" s="34">
        <f t="shared" si="970"/>
        <v>1032972</v>
      </c>
      <c r="M3563" s="17">
        <f t="shared" si="979"/>
        <v>206594.4</v>
      </c>
      <c r="N3563" s="17" t="s">
        <v>39</v>
      </c>
      <c r="O3563" s="35" t="s">
        <v>49</v>
      </c>
      <c r="P3563" s="36" t="str">
        <f t="shared" si="971"/>
        <v>Old Client</v>
      </c>
      <c r="Q3563" s="39" t="str">
        <f t="shared" si="4"/>
        <v>Yes</v>
      </c>
      <c r="R3563" s="40" t="str">
        <f t="shared" si="5"/>
        <v/>
      </c>
    </row>
    <row r="3564" ht="14.25" customHeight="1" spans="1:18">
      <c r="A3564" s="30" t="s">
        <v>3443</v>
      </c>
      <c r="B3564" s="17">
        <v>2278</v>
      </c>
      <c r="C3564" s="17" t="s">
        <v>35</v>
      </c>
      <c r="D3564" s="17" t="s">
        <v>36</v>
      </c>
      <c r="E3564" s="17" t="s">
        <v>43</v>
      </c>
      <c r="F3564" s="31" t="str">
        <f>VLOOKUP(G3564,'Policy Type'!$A:$B,2,FALSE)</f>
        <v>P&amp;C</v>
      </c>
      <c r="G3564" s="17" t="s">
        <v>89</v>
      </c>
      <c r="H3564" s="32">
        <v>45372</v>
      </c>
      <c r="I3564" s="32">
        <v>45736</v>
      </c>
      <c r="J3564" s="34">
        <v>2503800</v>
      </c>
      <c r="K3564" s="34">
        <f t="shared" si="969"/>
        <v>450684</v>
      </c>
      <c r="L3564" s="34">
        <f t="shared" si="970"/>
        <v>2954484</v>
      </c>
      <c r="M3564" s="17">
        <f t="shared" si="979"/>
        <v>590896.8</v>
      </c>
      <c r="N3564" s="17" t="s">
        <v>52</v>
      </c>
      <c r="O3564" s="35" t="s">
        <v>53</v>
      </c>
      <c r="P3564" s="36" t="str">
        <f t="shared" si="971"/>
        <v>New Client</v>
      </c>
      <c r="Q3564" s="39" t="str">
        <f t="shared" si="4"/>
        <v>No</v>
      </c>
      <c r="R3564" s="40" t="str">
        <f t="shared" si="5"/>
        <v/>
      </c>
    </row>
    <row r="3565" ht="14.25" customHeight="1" spans="1:18">
      <c r="A3565" s="30" t="s">
        <v>3444</v>
      </c>
      <c r="B3565" s="17">
        <v>698</v>
      </c>
      <c r="C3565" s="17" t="s">
        <v>35</v>
      </c>
      <c r="D3565" s="17" t="s">
        <v>36</v>
      </c>
      <c r="E3565" s="17" t="s">
        <v>43</v>
      </c>
      <c r="F3565" s="31" t="str">
        <f>VLOOKUP(G3565,'Policy Type'!$A:$B,2,FALSE)</f>
        <v>P&amp;C</v>
      </c>
      <c r="G3565" s="17" t="s">
        <v>89</v>
      </c>
      <c r="H3565" s="32">
        <v>45372</v>
      </c>
      <c r="I3565" s="32">
        <v>45736</v>
      </c>
      <c r="J3565" s="34">
        <v>3828000</v>
      </c>
      <c r="K3565" s="34">
        <f t="shared" si="969"/>
        <v>689040</v>
      </c>
      <c r="L3565" s="34">
        <f t="shared" si="970"/>
        <v>4517040</v>
      </c>
      <c r="M3565" s="17">
        <f t="shared" si="979"/>
        <v>903408</v>
      </c>
      <c r="N3565" s="17" t="s">
        <v>52</v>
      </c>
      <c r="O3565" s="35" t="s">
        <v>53</v>
      </c>
      <c r="P3565" s="36" t="str">
        <f t="shared" si="971"/>
        <v>Old Client</v>
      </c>
      <c r="Q3565" s="39" t="str">
        <f t="shared" si="4"/>
        <v>Yes</v>
      </c>
      <c r="R3565" s="40" t="str">
        <f t="shared" si="5"/>
        <v>Cross-Sold</v>
      </c>
    </row>
    <row r="3566" ht="14.25" customHeight="1" spans="1:18">
      <c r="A3566" s="30" t="s">
        <v>3445</v>
      </c>
      <c r="B3566" s="17">
        <v>768</v>
      </c>
      <c r="C3566" s="17" t="s">
        <v>57</v>
      </c>
      <c r="D3566" s="17" t="s">
        <v>36</v>
      </c>
      <c r="E3566" s="17" t="s">
        <v>43</v>
      </c>
      <c r="F3566" s="31" t="str">
        <f>VLOOKUP(G3566,'Policy Type'!$A:$B,2,FALSE)</f>
        <v>P&amp;C</v>
      </c>
      <c r="G3566" s="17" t="s">
        <v>55</v>
      </c>
      <c r="H3566" s="32">
        <v>45382</v>
      </c>
      <c r="I3566" s="32">
        <v>45746</v>
      </c>
      <c r="J3566" s="34">
        <v>220500</v>
      </c>
      <c r="K3566" s="34">
        <f t="shared" si="969"/>
        <v>39690</v>
      </c>
      <c r="L3566" s="34">
        <f t="shared" si="970"/>
        <v>260190</v>
      </c>
      <c r="M3566" s="17">
        <f t="shared" si="979"/>
        <v>52038</v>
      </c>
      <c r="N3566" s="17" t="s">
        <v>52</v>
      </c>
      <c r="O3566" s="35" t="s">
        <v>53</v>
      </c>
      <c r="P3566" s="36" t="str">
        <f t="shared" si="971"/>
        <v>Old Client</v>
      </c>
      <c r="Q3566" s="39" t="str">
        <f t="shared" si="4"/>
        <v>Yes</v>
      </c>
      <c r="R3566" s="40" t="str">
        <f t="shared" si="5"/>
        <v>Cross-Sold</v>
      </c>
    </row>
    <row r="3567" ht="14.25" customHeight="1" spans="1:18">
      <c r="A3567" s="30" t="s">
        <v>3446</v>
      </c>
      <c r="B3567" s="17">
        <v>2279</v>
      </c>
      <c r="C3567" s="17" t="s">
        <v>42</v>
      </c>
      <c r="D3567" s="17" t="s">
        <v>36</v>
      </c>
      <c r="E3567" s="17" t="s">
        <v>43</v>
      </c>
      <c r="F3567" s="31" t="str">
        <f>VLOOKUP(G3567,'Policy Type'!$A:$B,2,FALSE)</f>
        <v>P&amp;C</v>
      </c>
      <c r="G3567" s="17" t="s">
        <v>55</v>
      </c>
      <c r="H3567" s="32">
        <v>45368</v>
      </c>
      <c r="I3567" s="32">
        <v>45732</v>
      </c>
      <c r="J3567" s="34">
        <v>145500</v>
      </c>
      <c r="K3567" s="34">
        <f t="shared" si="969"/>
        <v>26190</v>
      </c>
      <c r="L3567" s="34">
        <f t="shared" si="970"/>
        <v>171690</v>
      </c>
      <c r="M3567" s="17">
        <f t="shared" si="979"/>
        <v>34338</v>
      </c>
      <c r="N3567" s="17" t="s">
        <v>52</v>
      </c>
      <c r="O3567" s="35" t="s">
        <v>53</v>
      </c>
      <c r="P3567" s="36" t="str">
        <f t="shared" si="971"/>
        <v>New Client</v>
      </c>
      <c r="Q3567" s="39" t="str">
        <f t="shared" si="4"/>
        <v>No</v>
      </c>
      <c r="R3567" s="40" t="str">
        <f t="shared" si="5"/>
        <v/>
      </c>
    </row>
    <row r="3568" ht="14.25" customHeight="1" spans="1:18">
      <c r="A3568" s="30" t="s">
        <v>3447</v>
      </c>
      <c r="B3568" s="17">
        <v>2201</v>
      </c>
      <c r="C3568" s="17" t="s">
        <v>57</v>
      </c>
      <c r="D3568" s="17" t="s">
        <v>36</v>
      </c>
      <c r="E3568" s="17" t="s">
        <v>84</v>
      </c>
      <c r="F3568" s="31" t="str">
        <f>VLOOKUP(G3568,'Policy Type'!$A:$B,2,FALSE)</f>
        <v>Liability</v>
      </c>
      <c r="G3568" s="17" t="s">
        <v>140</v>
      </c>
      <c r="H3568" s="32">
        <v>45360</v>
      </c>
      <c r="I3568" s="32">
        <v>45724</v>
      </c>
      <c r="J3568" s="34">
        <v>3894000</v>
      </c>
      <c r="K3568" s="34">
        <f t="shared" si="969"/>
        <v>700920</v>
      </c>
      <c r="L3568" s="34">
        <f t="shared" si="970"/>
        <v>4594920</v>
      </c>
      <c r="M3568" s="17">
        <f t="shared" si="979"/>
        <v>918984</v>
      </c>
      <c r="N3568" s="17" t="s">
        <v>39</v>
      </c>
      <c r="O3568" s="35" t="s">
        <v>49</v>
      </c>
      <c r="P3568" s="36" t="str">
        <f t="shared" si="971"/>
        <v>Old Client</v>
      </c>
      <c r="Q3568" s="39" t="str">
        <f t="shared" si="4"/>
        <v>Yes</v>
      </c>
      <c r="R3568" s="40" t="str">
        <f t="shared" si="5"/>
        <v/>
      </c>
    </row>
    <row r="3569" ht="14.25" customHeight="1" spans="1:18">
      <c r="A3569" s="30" t="s">
        <v>3448</v>
      </c>
      <c r="B3569" s="17">
        <v>1068</v>
      </c>
      <c r="C3569" s="17" t="s">
        <v>46</v>
      </c>
      <c r="D3569" s="17" t="s">
        <v>47</v>
      </c>
      <c r="E3569" s="17" t="s">
        <v>84</v>
      </c>
      <c r="F3569" s="31" t="str">
        <f>VLOOKUP(G3569,'Policy Type'!$A:$B,2,FALSE)</f>
        <v>Others</v>
      </c>
      <c r="G3569" s="17" t="s">
        <v>1135</v>
      </c>
      <c r="H3569" s="32">
        <v>45360</v>
      </c>
      <c r="I3569" s="32">
        <v>45724</v>
      </c>
      <c r="J3569" s="34">
        <v>1996400</v>
      </c>
      <c r="K3569" s="34">
        <f t="shared" si="969"/>
        <v>359352</v>
      </c>
      <c r="L3569" s="34">
        <f t="shared" si="970"/>
        <v>2355752</v>
      </c>
      <c r="M3569" s="17">
        <f t="shared" ref="M3569:M3570" si="980">L3569*0.05</f>
        <v>117787.6</v>
      </c>
      <c r="N3569" s="17" t="s">
        <v>52</v>
      </c>
      <c r="O3569" s="35" t="s">
        <v>49</v>
      </c>
      <c r="P3569" s="36" t="str">
        <f t="shared" si="971"/>
        <v>Old Client</v>
      </c>
      <c r="Q3569" s="39" t="str">
        <f t="shared" si="4"/>
        <v>No</v>
      </c>
      <c r="R3569" s="40" t="str">
        <f t="shared" si="5"/>
        <v/>
      </c>
    </row>
    <row r="3570" ht="14.25" customHeight="1" spans="1:18">
      <c r="A3570" s="30" t="s">
        <v>3449</v>
      </c>
      <c r="B3570" s="17">
        <v>2280</v>
      </c>
      <c r="C3570" s="17" t="s">
        <v>46</v>
      </c>
      <c r="D3570" s="17" t="s">
        <v>88</v>
      </c>
      <c r="E3570" s="17" t="s">
        <v>78</v>
      </c>
      <c r="F3570" s="31" t="str">
        <f>VLOOKUP(G3570,'Policy Type'!$A:$B,2,FALSE)</f>
        <v>Liability</v>
      </c>
      <c r="G3570" s="17" t="s">
        <v>94</v>
      </c>
      <c r="H3570" s="32">
        <v>45360</v>
      </c>
      <c r="I3570" s="32">
        <v>45724</v>
      </c>
      <c r="J3570" s="34">
        <v>120400</v>
      </c>
      <c r="K3570" s="34">
        <f t="shared" si="969"/>
        <v>21672</v>
      </c>
      <c r="L3570" s="34">
        <f t="shared" si="970"/>
        <v>142072</v>
      </c>
      <c r="M3570" s="17">
        <f t="shared" si="980"/>
        <v>7103.6</v>
      </c>
      <c r="N3570" s="17" t="s">
        <v>39</v>
      </c>
      <c r="O3570" s="35" t="s">
        <v>49</v>
      </c>
      <c r="P3570" s="36" t="str">
        <f t="shared" si="971"/>
        <v>New Client</v>
      </c>
      <c r="Q3570" s="39" t="str">
        <f t="shared" si="4"/>
        <v>Yes</v>
      </c>
      <c r="R3570" s="40" t="str">
        <f t="shared" si="5"/>
        <v/>
      </c>
    </row>
    <row r="3571" ht="14.25" customHeight="1" spans="1:18">
      <c r="A3571" s="30" t="s">
        <v>3450</v>
      </c>
      <c r="B3571" s="17">
        <v>2281</v>
      </c>
      <c r="C3571" s="17" t="s">
        <v>57</v>
      </c>
      <c r="D3571" s="17" t="s">
        <v>36</v>
      </c>
      <c r="E3571" s="17" t="s">
        <v>37</v>
      </c>
      <c r="F3571" s="31" t="str">
        <f>VLOOKUP(G3571,'Policy Type'!$A:$B,2,FALSE)</f>
        <v>Liability</v>
      </c>
      <c r="G3571" s="17" t="s">
        <v>38</v>
      </c>
      <c r="H3571" s="32">
        <v>45360</v>
      </c>
      <c r="I3571" s="32">
        <v>45543</v>
      </c>
      <c r="J3571" s="34">
        <v>184100</v>
      </c>
      <c r="K3571" s="34">
        <f t="shared" si="969"/>
        <v>33138</v>
      </c>
      <c r="L3571" s="34">
        <f t="shared" si="970"/>
        <v>217238</v>
      </c>
      <c r="M3571" s="17">
        <f>L3571*0.2</f>
        <v>43447.6</v>
      </c>
      <c r="N3571" s="17" t="s">
        <v>39</v>
      </c>
      <c r="O3571" s="35" t="s">
        <v>49</v>
      </c>
      <c r="P3571" s="36" t="str">
        <f t="shared" si="971"/>
        <v>New Client</v>
      </c>
      <c r="Q3571" s="39" t="str">
        <f t="shared" si="4"/>
        <v>Yes</v>
      </c>
      <c r="R3571" s="40" t="str">
        <f t="shared" si="5"/>
        <v/>
      </c>
    </row>
    <row r="3572" ht="14.25" customHeight="1" spans="1:18">
      <c r="A3572" s="30" t="s">
        <v>3451</v>
      </c>
      <c r="B3572" s="17">
        <v>1803</v>
      </c>
      <c r="C3572" s="17" t="s">
        <v>46</v>
      </c>
      <c r="D3572" s="17" t="s">
        <v>76</v>
      </c>
      <c r="E3572" s="17" t="s">
        <v>37</v>
      </c>
      <c r="F3572" s="31" t="str">
        <f>VLOOKUP(G3572,'Policy Type'!$A:$B,2,FALSE)</f>
        <v>Liability</v>
      </c>
      <c r="G3572" s="17" t="s">
        <v>38</v>
      </c>
      <c r="H3572" s="32">
        <v>45367</v>
      </c>
      <c r="I3572" s="32">
        <v>45397</v>
      </c>
      <c r="J3572" s="34">
        <v>34400</v>
      </c>
      <c r="K3572" s="34">
        <f t="shared" si="969"/>
        <v>6192</v>
      </c>
      <c r="L3572" s="34">
        <f t="shared" si="970"/>
        <v>40592</v>
      </c>
      <c r="M3572" s="17">
        <f>L3572*0.05</f>
        <v>2029.6</v>
      </c>
      <c r="N3572" s="17" t="s">
        <v>39</v>
      </c>
      <c r="O3572" s="35" t="s">
        <v>49</v>
      </c>
      <c r="P3572" s="36" t="str">
        <f t="shared" si="971"/>
        <v>Old Client</v>
      </c>
      <c r="Q3572" s="39" t="str">
        <f t="shared" si="4"/>
        <v>Yes</v>
      </c>
      <c r="R3572" s="40" t="str">
        <f t="shared" si="5"/>
        <v/>
      </c>
    </row>
    <row r="3573" ht="14.25" customHeight="1" spans="1:18">
      <c r="A3573" s="30" t="s">
        <v>3452</v>
      </c>
      <c r="B3573" s="17">
        <v>2282</v>
      </c>
      <c r="C3573" s="17" t="s">
        <v>57</v>
      </c>
      <c r="D3573" s="17" t="s">
        <v>36</v>
      </c>
      <c r="E3573" s="17" t="s">
        <v>78</v>
      </c>
      <c r="F3573" s="31" t="str">
        <f>VLOOKUP(G3573,'Policy Type'!$A:$B,2,FALSE)</f>
        <v>Others</v>
      </c>
      <c r="G3573" s="17" t="s">
        <v>212</v>
      </c>
      <c r="H3573" s="32">
        <v>45301</v>
      </c>
      <c r="I3573" s="32">
        <v>45666</v>
      </c>
      <c r="J3573" s="34">
        <v>299800</v>
      </c>
      <c r="K3573" s="34">
        <f t="shared" si="969"/>
        <v>53964</v>
      </c>
      <c r="L3573" s="34">
        <f t="shared" si="970"/>
        <v>353764</v>
      </c>
      <c r="M3573" s="17">
        <f>L3573*0.15</f>
        <v>53064.6</v>
      </c>
      <c r="N3573" s="17" t="s">
        <v>52</v>
      </c>
      <c r="O3573" s="35" t="s">
        <v>49</v>
      </c>
      <c r="P3573" s="36" t="str">
        <f t="shared" si="971"/>
        <v>New Client</v>
      </c>
      <c r="Q3573" s="39" t="str">
        <f t="shared" si="4"/>
        <v>No</v>
      </c>
      <c r="R3573" s="40" t="str">
        <f t="shared" si="5"/>
        <v/>
      </c>
    </row>
    <row r="3574" ht="14.25" customHeight="1" spans="1:18">
      <c r="A3574" s="30" t="s">
        <v>3453</v>
      </c>
      <c r="B3574" s="17">
        <v>2283</v>
      </c>
      <c r="C3574" s="17" t="s">
        <v>35</v>
      </c>
      <c r="D3574" s="17" t="s">
        <v>36</v>
      </c>
      <c r="E3574" s="17" t="s">
        <v>78</v>
      </c>
      <c r="F3574" s="31" t="str">
        <f>VLOOKUP(G3574,'Policy Type'!$A:$B,2,FALSE)</f>
        <v>Liability</v>
      </c>
      <c r="G3574" s="17" t="s">
        <v>94</v>
      </c>
      <c r="H3574" s="32">
        <v>45293</v>
      </c>
      <c r="I3574" s="32">
        <v>45658</v>
      </c>
      <c r="J3574" s="34">
        <v>413000</v>
      </c>
      <c r="K3574" s="34">
        <f t="shared" si="969"/>
        <v>74340</v>
      </c>
      <c r="L3574" s="34">
        <f t="shared" si="970"/>
        <v>487340</v>
      </c>
      <c r="M3574" s="17">
        <f>L3574*0.2</f>
        <v>97468</v>
      </c>
      <c r="N3574" s="17" t="s">
        <v>39</v>
      </c>
      <c r="O3574" s="35" t="s">
        <v>49</v>
      </c>
      <c r="P3574" s="36" t="str">
        <f t="shared" si="971"/>
        <v>Old Client</v>
      </c>
      <c r="Q3574" s="39" t="str">
        <f t="shared" si="4"/>
        <v>Yes</v>
      </c>
      <c r="R3574" s="40" t="str">
        <f t="shared" si="5"/>
        <v/>
      </c>
    </row>
    <row r="3575" ht="14.25" customHeight="1" spans="1:18">
      <c r="A3575" s="30"/>
      <c r="B3575" s="17"/>
      <c r="C3575" s="17"/>
      <c r="D3575" s="17"/>
      <c r="E3575" s="17"/>
      <c r="F3575" s="31"/>
      <c r="G3575" s="17"/>
      <c r="H3575" s="32"/>
      <c r="I3575" s="32"/>
      <c r="J3575" s="34"/>
      <c r="K3575" s="34"/>
      <c r="L3575" s="17"/>
      <c r="M3575" s="17"/>
      <c r="N3575" s="17" t="s">
        <v>52</v>
      </c>
      <c r="O3575" s="35" t="s">
        <v>277</v>
      </c>
      <c r="P3575" s="36"/>
      <c r="Q3575" s="39" t="str">
        <f t="shared" si="4"/>
        <v>No</v>
      </c>
      <c r="R3575" s="40" t="str">
        <f t="shared" si="5"/>
        <v/>
      </c>
    </row>
    <row r="3576" ht="14.25" customHeight="1" spans="1:18">
      <c r="A3576" s="30" t="s">
        <v>3454</v>
      </c>
      <c r="B3576" s="17">
        <v>1027</v>
      </c>
      <c r="C3576" s="17" t="s">
        <v>35</v>
      </c>
      <c r="D3576" s="17" t="s">
        <v>36</v>
      </c>
      <c r="E3576" s="17" t="s">
        <v>37</v>
      </c>
      <c r="F3576" s="31" t="str">
        <f>VLOOKUP(G3576,'Policy Type'!$A:$B,2,FALSE)</f>
        <v>Others</v>
      </c>
      <c r="G3576" s="17" t="s">
        <v>746</v>
      </c>
      <c r="H3576" s="32">
        <v>45290</v>
      </c>
      <c r="I3576" s="32">
        <v>45655</v>
      </c>
      <c r="J3576" s="34">
        <v>1334400</v>
      </c>
      <c r="K3576" s="34">
        <f t="shared" ref="K3576:K3578" si="981">J3576*0.18</f>
        <v>240192</v>
      </c>
      <c r="L3576" s="34">
        <f t="shared" ref="L3576:L3578" si="982">J3576+K3576</f>
        <v>1574592</v>
      </c>
      <c r="M3576" s="17">
        <f>L3576*0.15</f>
        <v>236188.8</v>
      </c>
      <c r="N3576" s="17" t="s">
        <v>52</v>
      </c>
      <c r="O3576" s="35" t="s">
        <v>53</v>
      </c>
      <c r="P3576" s="36" t="str">
        <f t="shared" ref="P3576:P3578" si="983">IF(COUNTIF(B:B,B3576)=1,"New Client","Old Client")</f>
        <v>Old Client</v>
      </c>
      <c r="Q3576" s="39" t="str">
        <f t="shared" si="4"/>
        <v>Yes</v>
      </c>
      <c r="R3576" s="40" t="str">
        <f t="shared" si="5"/>
        <v>Cross-Sold</v>
      </c>
    </row>
    <row r="3577" ht="14.25" customHeight="1" spans="1:18">
      <c r="A3577" s="30" t="s">
        <v>3455</v>
      </c>
      <c r="B3577" s="17">
        <v>1265</v>
      </c>
      <c r="C3577" s="17" t="s">
        <v>46</v>
      </c>
      <c r="D3577" s="17" t="s">
        <v>66</v>
      </c>
      <c r="E3577" s="17" t="s">
        <v>37</v>
      </c>
      <c r="F3577" s="31" t="str">
        <f>VLOOKUP(G3577,'Policy Type'!$A:$B,2,FALSE)</f>
        <v>Liability</v>
      </c>
      <c r="G3577" s="17" t="s">
        <v>38</v>
      </c>
      <c r="H3577" s="32">
        <v>45301</v>
      </c>
      <c r="I3577" s="32">
        <v>45360</v>
      </c>
      <c r="J3577" s="34">
        <v>65100</v>
      </c>
      <c r="K3577" s="34">
        <f t="shared" si="981"/>
        <v>11718</v>
      </c>
      <c r="L3577" s="34">
        <f t="shared" si="982"/>
        <v>76818</v>
      </c>
      <c r="M3577" s="17">
        <f t="shared" ref="M3577:M3578" si="984">L3577*0.05</f>
        <v>3840.9</v>
      </c>
      <c r="N3577" s="17" t="s">
        <v>39</v>
      </c>
      <c r="O3577" s="35" t="s">
        <v>49</v>
      </c>
      <c r="P3577" s="36" t="str">
        <f t="shared" si="983"/>
        <v>Old Client</v>
      </c>
      <c r="Q3577" s="39" t="str">
        <f t="shared" si="4"/>
        <v>Yes</v>
      </c>
      <c r="R3577" s="40" t="str">
        <f t="shared" si="5"/>
        <v/>
      </c>
    </row>
    <row r="3578" ht="14.25" customHeight="1" spans="1:18">
      <c r="A3578" s="30" t="s">
        <v>3456</v>
      </c>
      <c r="B3578" s="17">
        <v>1265</v>
      </c>
      <c r="C3578" s="17" t="s">
        <v>46</v>
      </c>
      <c r="D3578" s="17" t="s">
        <v>88</v>
      </c>
      <c r="E3578" s="17" t="s">
        <v>43</v>
      </c>
      <c r="F3578" s="31" t="str">
        <f>VLOOKUP(G3578,'Policy Type'!$A:$B,2,FALSE)</f>
        <v>Others</v>
      </c>
      <c r="G3578" s="17" t="s">
        <v>168</v>
      </c>
      <c r="H3578" s="32">
        <v>45313</v>
      </c>
      <c r="I3578" s="32">
        <v>45678</v>
      </c>
      <c r="J3578" s="34">
        <v>481900</v>
      </c>
      <c r="K3578" s="34">
        <f t="shared" si="981"/>
        <v>86742</v>
      </c>
      <c r="L3578" s="34">
        <f t="shared" si="982"/>
        <v>568642</v>
      </c>
      <c r="M3578" s="17">
        <f t="shared" si="984"/>
        <v>28432.1</v>
      </c>
      <c r="N3578" s="17" t="s">
        <v>52</v>
      </c>
      <c r="O3578" s="35" t="s">
        <v>53</v>
      </c>
      <c r="P3578" s="36" t="str">
        <f t="shared" si="983"/>
        <v>Old Client</v>
      </c>
      <c r="Q3578" s="39" t="str">
        <f t="shared" si="4"/>
        <v>Yes</v>
      </c>
      <c r="R3578" s="40" t="str">
        <f t="shared" si="5"/>
        <v>Cross-Sold</v>
      </c>
    </row>
    <row r="3579" ht="14.25" customHeight="1" spans="1:18">
      <c r="A3579" s="30"/>
      <c r="B3579" s="17"/>
      <c r="C3579" s="17"/>
      <c r="D3579" s="17"/>
      <c r="E3579" s="17"/>
      <c r="F3579" s="31"/>
      <c r="G3579" s="17"/>
      <c r="H3579" s="32"/>
      <c r="I3579" s="32"/>
      <c r="J3579" s="34"/>
      <c r="K3579" s="34"/>
      <c r="L3579" s="17"/>
      <c r="M3579" s="17"/>
      <c r="N3579" s="17" t="s">
        <v>52</v>
      </c>
      <c r="O3579" s="35" t="s">
        <v>277</v>
      </c>
      <c r="P3579" s="36"/>
      <c r="Q3579" s="39" t="str">
        <f t="shared" si="4"/>
        <v>No</v>
      </c>
      <c r="R3579" s="40" t="str">
        <f t="shared" si="5"/>
        <v/>
      </c>
    </row>
    <row r="3580" ht="14.25" customHeight="1" spans="1:18">
      <c r="A3580" s="30" t="s">
        <v>3457</v>
      </c>
      <c r="B3580" s="17">
        <v>1592</v>
      </c>
      <c r="C3580" s="17" t="s">
        <v>46</v>
      </c>
      <c r="D3580" s="17" t="s">
        <v>88</v>
      </c>
      <c r="E3580" s="17" t="s">
        <v>43</v>
      </c>
      <c r="F3580" s="31" t="str">
        <f>VLOOKUP(G3580,'Policy Type'!$A:$B,2,FALSE)</f>
        <v>Others</v>
      </c>
      <c r="G3580" s="17" t="s">
        <v>168</v>
      </c>
      <c r="H3580" s="32">
        <v>45313</v>
      </c>
      <c r="I3580" s="32">
        <v>45678</v>
      </c>
      <c r="J3580" s="34">
        <v>481900</v>
      </c>
      <c r="K3580" s="34">
        <f t="shared" ref="K3580:K3645" si="985">J3580*0.18</f>
        <v>86742</v>
      </c>
      <c r="L3580" s="34">
        <f t="shared" ref="L3580:L3645" si="986">J3580+K3580</f>
        <v>568642</v>
      </c>
      <c r="M3580" s="17">
        <f>L3580*0.05</f>
        <v>28432.1</v>
      </c>
      <c r="N3580" s="17" t="s">
        <v>52</v>
      </c>
      <c r="O3580" s="35" t="s">
        <v>53</v>
      </c>
      <c r="P3580" s="36" t="str">
        <f t="shared" ref="P3580:P3645" si="987">IF(COUNTIF(B:B,B3580)=1,"New Client","Old Client")</f>
        <v>Old Client</v>
      </c>
      <c r="Q3580" s="39" t="str">
        <f t="shared" si="4"/>
        <v>No</v>
      </c>
      <c r="R3580" s="40" t="str">
        <f t="shared" si="5"/>
        <v/>
      </c>
    </row>
    <row r="3581" ht="14.25" customHeight="1" spans="1:18">
      <c r="A3581" s="30" t="s">
        <v>3458</v>
      </c>
      <c r="B3581" s="17">
        <v>1592</v>
      </c>
      <c r="C3581" s="17" t="s">
        <v>57</v>
      </c>
      <c r="D3581" s="17" t="s">
        <v>36</v>
      </c>
      <c r="E3581" s="17" t="s">
        <v>43</v>
      </c>
      <c r="F3581" s="31" t="str">
        <f>VLOOKUP(G3581,'Policy Type'!$A:$B,2,FALSE)</f>
        <v>P&amp;C</v>
      </c>
      <c r="G3581" s="17" t="s">
        <v>55</v>
      </c>
      <c r="H3581" s="32">
        <v>45304</v>
      </c>
      <c r="I3581" s="32">
        <v>45669</v>
      </c>
      <c r="J3581" s="34">
        <v>455500</v>
      </c>
      <c r="K3581" s="34">
        <f t="shared" si="985"/>
        <v>81990</v>
      </c>
      <c r="L3581" s="34">
        <f t="shared" si="986"/>
        <v>537490</v>
      </c>
      <c r="M3581" s="17">
        <f>L3581*0.2</f>
        <v>107498</v>
      </c>
      <c r="N3581" s="17" t="s">
        <v>52</v>
      </c>
      <c r="O3581" s="35" t="s">
        <v>49</v>
      </c>
      <c r="P3581" s="36" t="str">
        <f t="shared" si="987"/>
        <v>Old Client</v>
      </c>
      <c r="Q3581" s="39" t="str">
        <f t="shared" si="4"/>
        <v>No</v>
      </c>
      <c r="R3581" s="40" t="str">
        <f t="shared" si="5"/>
        <v/>
      </c>
    </row>
    <row r="3582" ht="14.25" customHeight="1" spans="1:18">
      <c r="A3582" s="30" t="s">
        <v>3459</v>
      </c>
      <c r="B3582" s="17">
        <v>1592</v>
      </c>
      <c r="C3582" s="17" t="s">
        <v>46</v>
      </c>
      <c r="D3582" s="17" t="s">
        <v>47</v>
      </c>
      <c r="E3582" s="17" t="s">
        <v>780</v>
      </c>
      <c r="F3582" s="31" t="str">
        <f>VLOOKUP(G3582,'Policy Type'!$A:$B,2,FALSE)</f>
        <v>Others</v>
      </c>
      <c r="G3582" s="17" t="s">
        <v>487</v>
      </c>
      <c r="H3582" s="32">
        <v>45316</v>
      </c>
      <c r="I3582" s="32">
        <v>48968</v>
      </c>
      <c r="J3582" s="34">
        <v>432600</v>
      </c>
      <c r="K3582" s="34">
        <f t="shared" si="985"/>
        <v>77868</v>
      </c>
      <c r="L3582" s="34">
        <f t="shared" si="986"/>
        <v>510468</v>
      </c>
      <c r="M3582" s="17">
        <f>L3582*0.05</f>
        <v>25523.4</v>
      </c>
      <c r="N3582" s="17" t="s">
        <v>52</v>
      </c>
      <c r="O3582" s="35" t="s">
        <v>49</v>
      </c>
      <c r="P3582" s="36" t="str">
        <f t="shared" si="987"/>
        <v>Old Client</v>
      </c>
      <c r="Q3582" s="39" t="str">
        <f t="shared" si="4"/>
        <v>No</v>
      </c>
      <c r="R3582" s="40" t="str">
        <f t="shared" si="5"/>
        <v/>
      </c>
    </row>
    <row r="3583" ht="14.25" customHeight="1" spans="1:18">
      <c r="A3583" s="30" t="s">
        <v>3460</v>
      </c>
      <c r="B3583" s="17">
        <v>2286</v>
      </c>
      <c r="C3583" s="17" t="s">
        <v>42</v>
      </c>
      <c r="D3583" s="17" t="s">
        <v>36</v>
      </c>
      <c r="E3583" s="17" t="s">
        <v>43</v>
      </c>
      <c r="F3583" s="31" t="str">
        <f>VLOOKUP(G3583,'Policy Type'!$A:$B,2,FALSE)</f>
        <v>P&amp;C</v>
      </c>
      <c r="G3583" s="17" t="s">
        <v>55</v>
      </c>
      <c r="H3583" s="32">
        <v>45304</v>
      </c>
      <c r="I3583" s="32">
        <v>45669</v>
      </c>
      <c r="J3583" s="34">
        <v>456300</v>
      </c>
      <c r="K3583" s="34">
        <f t="shared" si="985"/>
        <v>82134</v>
      </c>
      <c r="L3583" s="34">
        <f t="shared" si="986"/>
        <v>538434</v>
      </c>
      <c r="M3583" s="17">
        <f>L3583*0.2</f>
        <v>107686.8</v>
      </c>
      <c r="N3583" s="17" t="s">
        <v>52</v>
      </c>
      <c r="O3583" s="35" t="s">
        <v>49</v>
      </c>
      <c r="P3583" s="36" t="str">
        <f t="shared" si="987"/>
        <v>New Client</v>
      </c>
      <c r="Q3583" s="39" t="str">
        <f t="shared" si="4"/>
        <v>No</v>
      </c>
      <c r="R3583" s="40" t="str">
        <f t="shared" si="5"/>
        <v/>
      </c>
    </row>
    <row r="3584" ht="14.25" customHeight="1" spans="1:18">
      <c r="A3584" s="30" t="s">
        <v>3461</v>
      </c>
      <c r="B3584" s="17">
        <v>2287</v>
      </c>
      <c r="C3584" s="17" t="s">
        <v>46</v>
      </c>
      <c r="D3584" s="17" t="s">
        <v>66</v>
      </c>
      <c r="E3584" s="17" t="s">
        <v>43</v>
      </c>
      <c r="F3584" s="31" t="str">
        <f>VLOOKUP(G3584,'Policy Type'!$A:$B,2,FALSE)</f>
        <v>Liability</v>
      </c>
      <c r="G3584" s="17" t="s">
        <v>38</v>
      </c>
      <c r="H3584" s="32">
        <v>45297</v>
      </c>
      <c r="I3584" s="32">
        <v>45387</v>
      </c>
      <c r="J3584" s="34">
        <v>123000</v>
      </c>
      <c r="K3584" s="34">
        <f t="shared" si="985"/>
        <v>22140</v>
      </c>
      <c r="L3584" s="34">
        <f t="shared" si="986"/>
        <v>145140</v>
      </c>
      <c r="M3584" s="17">
        <f>L3584*0.05</f>
        <v>7257</v>
      </c>
      <c r="N3584" s="17" t="s">
        <v>39</v>
      </c>
      <c r="O3584" s="35" t="s">
        <v>49</v>
      </c>
      <c r="P3584" s="36" t="str">
        <f t="shared" si="987"/>
        <v>New Client</v>
      </c>
      <c r="Q3584" s="39" t="str">
        <f t="shared" si="4"/>
        <v>Yes</v>
      </c>
      <c r="R3584" s="40" t="str">
        <f t="shared" si="5"/>
        <v/>
      </c>
    </row>
    <row r="3585" ht="14.25" customHeight="1" spans="1:18">
      <c r="A3585" s="30" t="s">
        <v>3462</v>
      </c>
      <c r="B3585" s="17">
        <v>2288</v>
      </c>
      <c r="C3585" s="17" t="s">
        <v>57</v>
      </c>
      <c r="D3585" s="17" t="s">
        <v>36</v>
      </c>
      <c r="E3585" s="17" t="s">
        <v>43</v>
      </c>
      <c r="F3585" s="31" t="str">
        <f>VLOOKUP(G3585,'Policy Type'!$A:$B,2,FALSE)</f>
        <v>Liability</v>
      </c>
      <c r="G3585" s="17" t="s">
        <v>38</v>
      </c>
      <c r="H3585" s="32">
        <v>45299</v>
      </c>
      <c r="I3585" s="32">
        <v>45664</v>
      </c>
      <c r="J3585" s="34">
        <v>176200</v>
      </c>
      <c r="K3585" s="34">
        <f t="shared" si="985"/>
        <v>31716</v>
      </c>
      <c r="L3585" s="34">
        <f t="shared" si="986"/>
        <v>207916</v>
      </c>
      <c r="M3585" s="17">
        <f t="shared" ref="M3585:M3587" si="988">L3585*0.2</f>
        <v>41583.2</v>
      </c>
      <c r="N3585" s="17" t="s">
        <v>39</v>
      </c>
      <c r="O3585" s="35" t="s">
        <v>49</v>
      </c>
      <c r="P3585" s="36" t="str">
        <f t="shared" si="987"/>
        <v>New Client</v>
      </c>
      <c r="Q3585" s="39" t="str">
        <f t="shared" si="4"/>
        <v>Yes</v>
      </c>
      <c r="R3585" s="40" t="str">
        <f t="shared" si="5"/>
        <v/>
      </c>
    </row>
    <row r="3586" ht="14.25" customHeight="1" spans="1:18">
      <c r="A3586" s="30" t="s">
        <v>3463</v>
      </c>
      <c r="B3586" s="17">
        <v>2289</v>
      </c>
      <c r="C3586" s="17" t="s">
        <v>35</v>
      </c>
      <c r="D3586" s="17" t="s">
        <v>36</v>
      </c>
      <c r="E3586" s="17" t="s">
        <v>780</v>
      </c>
      <c r="F3586" s="31" t="str">
        <f>VLOOKUP(G3586,'Policy Type'!$A:$B,2,FALSE)</f>
        <v>Liability</v>
      </c>
      <c r="G3586" s="17" t="s">
        <v>38</v>
      </c>
      <c r="H3586" s="32">
        <v>45356</v>
      </c>
      <c r="I3586" s="32">
        <v>45386</v>
      </c>
      <c r="J3586" s="34">
        <v>163600</v>
      </c>
      <c r="K3586" s="34">
        <f t="shared" si="985"/>
        <v>29448</v>
      </c>
      <c r="L3586" s="34">
        <f t="shared" si="986"/>
        <v>193048</v>
      </c>
      <c r="M3586" s="17">
        <f t="shared" si="988"/>
        <v>38609.6</v>
      </c>
      <c r="N3586" s="17" t="s">
        <v>39</v>
      </c>
      <c r="O3586" s="35" t="s">
        <v>49</v>
      </c>
      <c r="P3586" s="36" t="str">
        <f t="shared" si="987"/>
        <v>Old Client</v>
      </c>
      <c r="Q3586" s="39" t="str">
        <f t="shared" si="4"/>
        <v>Yes</v>
      </c>
      <c r="R3586" s="40" t="str">
        <f t="shared" si="5"/>
        <v/>
      </c>
    </row>
    <row r="3587" ht="14.25" customHeight="1" spans="1:18">
      <c r="A3587" s="30" t="s">
        <v>3464</v>
      </c>
      <c r="B3587" s="17">
        <v>2290</v>
      </c>
      <c r="C3587" s="17" t="s">
        <v>42</v>
      </c>
      <c r="D3587" s="17" t="s">
        <v>36</v>
      </c>
      <c r="E3587" s="17" t="s">
        <v>780</v>
      </c>
      <c r="F3587" s="31" t="str">
        <f>VLOOKUP(G3587,'Policy Type'!$A:$B,2,FALSE)</f>
        <v>Liability</v>
      </c>
      <c r="G3587" s="17" t="s">
        <v>38</v>
      </c>
      <c r="H3587" s="32">
        <v>45359</v>
      </c>
      <c r="I3587" s="32">
        <v>45389</v>
      </c>
      <c r="J3587" s="34">
        <v>101700</v>
      </c>
      <c r="K3587" s="34">
        <f t="shared" si="985"/>
        <v>18306</v>
      </c>
      <c r="L3587" s="34">
        <f t="shared" si="986"/>
        <v>120006</v>
      </c>
      <c r="M3587" s="17">
        <f t="shared" si="988"/>
        <v>24001.2</v>
      </c>
      <c r="N3587" s="17" t="s">
        <v>39</v>
      </c>
      <c r="O3587" s="35" t="s">
        <v>49</v>
      </c>
      <c r="P3587" s="36" t="str">
        <f t="shared" si="987"/>
        <v>New Client</v>
      </c>
      <c r="Q3587" s="39" t="str">
        <f t="shared" si="4"/>
        <v>Yes</v>
      </c>
      <c r="R3587" s="40" t="str">
        <f t="shared" si="5"/>
        <v/>
      </c>
    </row>
    <row r="3588" ht="14.25" customHeight="1" spans="1:18">
      <c r="A3588" s="30" t="s">
        <v>3465</v>
      </c>
      <c r="B3588" s="17">
        <v>1011</v>
      </c>
      <c r="C3588" s="17" t="s">
        <v>35</v>
      </c>
      <c r="D3588" s="17" t="s">
        <v>36</v>
      </c>
      <c r="E3588" s="17" t="s">
        <v>84</v>
      </c>
      <c r="F3588" s="31" t="str">
        <f>VLOOKUP(G3588,'Policy Type'!$A:$B,2,FALSE)</f>
        <v>Others</v>
      </c>
      <c r="G3588" s="17" t="s">
        <v>212</v>
      </c>
      <c r="H3588" s="32">
        <v>45359</v>
      </c>
      <c r="I3588" s="32">
        <v>45723</v>
      </c>
      <c r="J3588" s="34">
        <v>9300400</v>
      </c>
      <c r="K3588" s="34">
        <f t="shared" si="985"/>
        <v>1674072</v>
      </c>
      <c r="L3588" s="34">
        <f t="shared" si="986"/>
        <v>10974472</v>
      </c>
      <c r="M3588" s="17">
        <f>L3588*0.15</f>
        <v>1646170.8</v>
      </c>
      <c r="N3588" s="17" t="s">
        <v>52</v>
      </c>
      <c r="O3588" s="35" t="s">
        <v>49</v>
      </c>
      <c r="P3588" s="36" t="str">
        <f t="shared" si="987"/>
        <v>Old Client</v>
      </c>
      <c r="Q3588" s="39" t="str">
        <f t="shared" si="4"/>
        <v>Yes</v>
      </c>
      <c r="R3588" s="40" t="str">
        <f t="shared" si="5"/>
        <v>Cross-Sold</v>
      </c>
    </row>
    <row r="3589" ht="14.25" customHeight="1" spans="1:18">
      <c r="A3589" s="30" t="s">
        <v>3466</v>
      </c>
      <c r="B3589" s="17">
        <v>2291</v>
      </c>
      <c r="C3589" s="17" t="s">
        <v>35</v>
      </c>
      <c r="D3589" s="17" t="s">
        <v>36</v>
      </c>
      <c r="E3589" s="17" t="s">
        <v>43</v>
      </c>
      <c r="F3589" s="31" t="str">
        <f>VLOOKUP(G3589,'Policy Type'!$A:$B,2,FALSE)</f>
        <v>P&amp;C</v>
      </c>
      <c r="G3589" s="17" t="s">
        <v>80</v>
      </c>
      <c r="H3589" s="32">
        <v>45360</v>
      </c>
      <c r="I3589" s="32">
        <v>45360</v>
      </c>
      <c r="J3589" s="34">
        <v>67800</v>
      </c>
      <c r="K3589" s="34">
        <f t="shared" si="985"/>
        <v>12204</v>
      </c>
      <c r="L3589" s="34">
        <f t="shared" si="986"/>
        <v>80004</v>
      </c>
      <c r="M3589" s="17">
        <f t="shared" ref="M3589:M3591" si="989">L3589*0.2</f>
        <v>16000.8</v>
      </c>
      <c r="N3589" s="17" t="s">
        <v>39</v>
      </c>
      <c r="O3589" s="35" t="s">
        <v>49</v>
      </c>
      <c r="P3589" s="36" t="str">
        <f t="shared" si="987"/>
        <v>New Client</v>
      </c>
      <c r="Q3589" s="39" t="str">
        <f t="shared" si="4"/>
        <v>No</v>
      </c>
      <c r="R3589" s="40" t="str">
        <f t="shared" si="5"/>
        <v/>
      </c>
    </row>
    <row r="3590" ht="14.25" customHeight="1" spans="1:18">
      <c r="A3590" s="30" t="s">
        <v>3467</v>
      </c>
      <c r="B3590" s="17">
        <v>2292</v>
      </c>
      <c r="C3590" s="17" t="s">
        <v>42</v>
      </c>
      <c r="D3590" s="17" t="s">
        <v>36</v>
      </c>
      <c r="E3590" s="17" t="s">
        <v>43</v>
      </c>
      <c r="F3590" s="31" t="str">
        <f>VLOOKUP(G3590,'Policy Type'!$A:$B,2,FALSE)</f>
        <v>P&amp;C</v>
      </c>
      <c r="G3590" s="17" t="s">
        <v>80</v>
      </c>
      <c r="H3590" s="32">
        <v>45360</v>
      </c>
      <c r="I3590" s="32">
        <v>45360</v>
      </c>
      <c r="J3590" s="34">
        <v>200600</v>
      </c>
      <c r="K3590" s="34">
        <f t="shared" si="985"/>
        <v>36108</v>
      </c>
      <c r="L3590" s="34">
        <f t="shared" si="986"/>
        <v>236708</v>
      </c>
      <c r="M3590" s="17">
        <f t="shared" si="989"/>
        <v>47341.6</v>
      </c>
      <c r="N3590" s="17" t="s">
        <v>39</v>
      </c>
      <c r="O3590" s="35" t="s">
        <v>49</v>
      </c>
      <c r="P3590" s="36" t="str">
        <f t="shared" si="987"/>
        <v>New Client</v>
      </c>
      <c r="Q3590" s="39" t="str">
        <f t="shared" si="4"/>
        <v>No</v>
      </c>
      <c r="R3590" s="40" t="str">
        <f t="shared" si="5"/>
        <v/>
      </c>
    </row>
    <row r="3591" ht="14.25" customHeight="1" spans="1:18">
      <c r="A3591" s="30" t="s">
        <v>3468</v>
      </c>
      <c r="B3591" s="17">
        <v>294</v>
      </c>
      <c r="C3591" s="17" t="s">
        <v>35</v>
      </c>
      <c r="D3591" s="17" t="s">
        <v>36</v>
      </c>
      <c r="E3591" s="17" t="s">
        <v>43</v>
      </c>
      <c r="F3591" s="31" t="str">
        <f>VLOOKUP(G3591,'Policy Type'!$A:$B,2,FALSE)</f>
        <v>P&amp;C</v>
      </c>
      <c r="G3591" s="17" t="s">
        <v>80</v>
      </c>
      <c r="H3591" s="32">
        <v>45360</v>
      </c>
      <c r="I3591" s="32">
        <v>45360</v>
      </c>
      <c r="J3591" s="34">
        <v>471900</v>
      </c>
      <c r="K3591" s="34">
        <f t="shared" si="985"/>
        <v>84942</v>
      </c>
      <c r="L3591" s="34">
        <f t="shared" si="986"/>
        <v>556842</v>
      </c>
      <c r="M3591" s="17">
        <f t="shared" si="989"/>
        <v>111368.4</v>
      </c>
      <c r="N3591" s="17" t="s">
        <v>39</v>
      </c>
      <c r="O3591" s="35" t="s">
        <v>49</v>
      </c>
      <c r="P3591" s="36" t="str">
        <f t="shared" si="987"/>
        <v>Old Client</v>
      </c>
      <c r="Q3591" s="39" t="str">
        <f t="shared" si="4"/>
        <v>Yes</v>
      </c>
      <c r="R3591" s="40" t="str">
        <f t="shared" si="5"/>
        <v>Cross-Sold</v>
      </c>
    </row>
    <row r="3592" ht="14.25" customHeight="1" spans="1:18">
      <c r="A3592" s="30" t="s">
        <v>3469</v>
      </c>
      <c r="B3592" s="17">
        <v>294</v>
      </c>
      <c r="C3592" s="17" t="s">
        <v>46</v>
      </c>
      <c r="D3592" s="17" t="s">
        <v>66</v>
      </c>
      <c r="E3592" s="17" t="s">
        <v>37</v>
      </c>
      <c r="F3592" s="31" t="str">
        <f>VLOOKUP(G3592,'Policy Type'!$A:$B,2,FALSE)</f>
        <v>Liability</v>
      </c>
      <c r="G3592" s="17" t="s">
        <v>38</v>
      </c>
      <c r="H3592" s="32">
        <v>45360</v>
      </c>
      <c r="I3592" s="32">
        <v>45390</v>
      </c>
      <c r="J3592" s="34">
        <v>44400</v>
      </c>
      <c r="K3592" s="34">
        <f t="shared" si="985"/>
        <v>7992</v>
      </c>
      <c r="L3592" s="34">
        <f t="shared" si="986"/>
        <v>52392</v>
      </c>
      <c r="M3592" s="17">
        <f t="shared" ref="M3592:M3593" si="990">L3592*0.05</f>
        <v>2619.6</v>
      </c>
      <c r="N3592" s="17" t="s">
        <v>39</v>
      </c>
      <c r="O3592" s="35" t="s">
        <v>49</v>
      </c>
      <c r="P3592" s="36" t="str">
        <f t="shared" si="987"/>
        <v>Old Client</v>
      </c>
      <c r="Q3592" s="39" t="str">
        <f t="shared" si="4"/>
        <v>Yes</v>
      </c>
      <c r="R3592" s="40" t="str">
        <f t="shared" si="5"/>
        <v/>
      </c>
    </row>
    <row r="3593" ht="14.25" customHeight="1" spans="1:18">
      <c r="A3593" s="30" t="s">
        <v>3470</v>
      </c>
      <c r="B3593" s="17">
        <v>295</v>
      </c>
      <c r="C3593" s="17" t="s">
        <v>46</v>
      </c>
      <c r="D3593" s="17" t="s">
        <v>88</v>
      </c>
      <c r="E3593" s="17" t="s">
        <v>37</v>
      </c>
      <c r="F3593" s="31" t="str">
        <f>VLOOKUP(G3593,'Policy Type'!$A:$B,2,FALSE)</f>
        <v>Liability</v>
      </c>
      <c r="G3593" s="17" t="s">
        <v>38</v>
      </c>
      <c r="H3593" s="32">
        <v>45361</v>
      </c>
      <c r="I3593" s="32">
        <v>45725</v>
      </c>
      <c r="J3593" s="34">
        <v>494900</v>
      </c>
      <c r="K3593" s="34">
        <f t="shared" si="985"/>
        <v>89082</v>
      </c>
      <c r="L3593" s="34">
        <f t="shared" si="986"/>
        <v>583982</v>
      </c>
      <c r="M3593" s="17">
        <f t="shared" si="990"/>
        <v>29199.1</v>
      </c>
      <c r="N3593" s="17" t="s">
        <v>39</v>
      </c>
      <c r="O3593" s="35" t="s">
        <v>49</v>
      </c>
      <c r="P3593" s="36" t="str">
        <f t="shared" si="987"/>
        <v>Old Client</v>
      </c>
      <c r="Q3593" s="39" t="str">
        <f t="shared" si="4"/>
        <v>Yes</v>
      </c>
      <c r="R3593" s="40" t="str">
        <f t="shared" si="5"/>
        <v/>
      </c>
    </row>
    <row r="3594" ht="14.25" customHeight="1" spans="1:18">
      <c r="A3594" s="30" t="s">
        <v>3471</v>
      </c>
      <c r="B3594" s="17">
        <v>2293</v>
      </c>
      <c r="C3594" s="17" t="s">
        <v>35</v>
      </c>
      <c r="D3594" s="17" t="s">
        <v>36</v>
      </c>
      <c r="E3594" s="17" t="s">
        <v>37</v>
      </c>
      <c r="F3594" s="31" t="str">
        <f>VLOOKUP(G3594,'Policy Type'!$A:$B,2,FALSE)</f>
        <v>Liability</v>
      </c>
      <c r="G3594" s="17" t="s">
        <v>38</v>
      </c>
      <c r="H3594" s="32">
        <v>45362</v>
      </c>
      <c r="I3594" s="32">
        <v>45392</v>
      </c>
      <c r="J3594" s="34">
        <v>54200</v>
      </c>
      <c r="K3594" s="34">
        <f t="shared" si="985"/>
        <v>9756</v>
      </c>
      <c r="L3594" s="34">
        <f t="shared" si="986"/>
        <v>63956</v>
      </c>
      <c r="M3594" s="17">
        <f t="shared" ref="M3594:M3595" si="991">L3594*0.2</f>
        <v>12791.2</v>
      </c>
      <c r="N3594" s="17" t="s">
        <v>39</v>
      </c>
      <c r="O3594" s="35" t="s">
        <v>49</v>
      </c>
      <c r="P3594" s="36" t="str">
        <f t="shared" si="987"/>
        <v>New Client</v>
      </c>
      <c r="Q3594" s="39" t="str">
        <f t="shared" si="4"/>
        <v>Yes</v>
      </c>
      <c r="R3594" s="40" t="str">
        <f t="shared" si="5"/>
        <v/>
      </c>
    </row>
    <row r="3595" ht="14.25" customHeight="1" spans="1:18">
      <c r="A3595" s="30" t="s">
        <v>3472</v>
      </c>
      <c r="B3595" s="17">
        <v>2294</v>
      </c>
      <c r="C3595" s="17" t="s">
        <v>57</v>
      </c>
      <c r="D3595" s="17" t="s">
        <v>36</v>
      </c>
      <c r="E3595" s="17" t="s">
        <v>37</v>
      </c>
      <c r="F3595" s="31" t="str">
        <f>VLOOKUP(G3595,'Policy Type'!$A:$B,2,FALSE)</f>
        <v>Liability</v>
      </c>
      <c r="G3595" s="17" t="s">
        <v>38</v>
      </c>
      <c r="H3595" s="32">
        <v>45362</v>
      </c>
      <c r="I3595" s="32">
        <v>45545</v>
      </c>
      <c r="J3595" s="34">
        <v>163500</v>
      </c>
      <c r="K3595" s="34">
        <f t="shared" si="985"/>
        <v>29430</v>
      </c>
      <c r="L3595" s="34">
        <f t="shared" si="986"/>
        <v>192930</v>
      </c>
      <c r="M3595" s="17">
        <f t="shared" si="991"/>
        <v>38586</v>
      </c>
      <c r="N3595" s="17" t="s">
        <v>39</v>
      </c>
      <c r="O3595" s="35" t="s">
        <v>49</v>
      </c>
      <c r="P3595" s="36" t="str">
        <f t="shared" si="987"/>
        <v>New Client</v>
      </c>
      <c r="Q3595" s="39" t="str">
        <f t="shared" si="4"/>
        <v>Yes</v>
      </c>
      <c r="R3595" s="40" t="str">
        <f t="shared" si="5"/>
        <v/>
      </c>
    </row>
    <row r="3596" ht="14.25" customHeight="1" spans="1:18">
      <c r="A3596" s="30" t="s">
        <v>3473</v>
      </c>
      <c r="B3596" s="17">
        <v>2295</v>
      </c>
      <c r="C3596" s="17" t="s">
        <v>46</v>
      </c>
      <c r="D3596" s="17" t="s">
        <v>47</v>
      </c>
      <c r="E3596" s="17" t="s">
        <v>123</v>
      </c>
      <c r="F3596" s="31" t="str">
        <f>VLOOKUP(G3596,'Policy Type'!$A:$B,2,FALSE)</f>
        <v>Others</v>
      </c>
      <c r="G3596" s="17" t="s">
        <v>170</v>
      </c>
      <c r="H3596" s="32">
        <v>45371</v>
      </c>
      <c r="I3596" s="32">
        <v>45735</v>
      </c>
      <c r="J3596" s="34">
        <v>839700</v>
      </c>
      <c r="K3596" s="34">
        <f t="shared" si="985"/>
        <v>151146</v>
      </c>
      <c r="L3596" s="34">
        <f t="shared" si="986"/>
        <v>990846</v>
      </c>
      <c r="M3596" s="17">
        <f>L3596*0.05</f>
        <v>49542.3</v>
      </c>
      <c r="N3596" s="17" t="s">
        <v>52</v>
      </c>
      <c r="O3596" s="35" t="s">
        <v>53</v>
      </c>
      <c r="P3596" s="36" t="str">
        <f t="shared" si="987"/>
        <v>New Client</v>
      </c>
      <c r="Q3596" s="39" t="str">
        <f t="shared" si="4"/>
        <v>No</v>
      </c>
      <c r="R3596" s="40" t="str">
        <f t="shared" si="5"/>
        <v/>
      </c>
    </row>
    <row r="3597" ht="14.25" customHeight="1" spans="1:18">
      <c r="A3597" s="30" t="s">
        <v>3474</v>
      </c>
      <c r="B3597" s="17">
        <v>2296</v>
      </c>
      <c r="C3597" s="17" t="s">
        <v>57</v>
      </c>
      <c r="D3597" s="17" t="s">
        <v>36</v>
      </c>
      <c r="E3597" s="17" t="s">
        <v>123</v>
      </c>
      <c r="F3597" s="31" t="str">
        <f>VLOOKUP(G3597,'Policy Type'!$A:$B,2,FALSE)</f>
        <v>Others</v>
      </c>
      <c r="G3597" s="17" t="s">
        <v>170</v>
      </c>
      <c r="H3597" s="32">
        <v>45371</v>
      </c>
      <c r="I3597" s="32">
        <v>45735</v>
      </c>
      <c r="J3597" s="34">
        <v>2757100</v>
      </c>
      <c r="K3597" s="34">
        <f t="shared" si="985"/>
        <v>496278</v>
      </c>
      <c r="L3597" s="34">
        <f t="shared" si="986"/>
        <v>3253378</v>
      </c>
      <c r="M3597" s="17">
        <f>L3597*0.15</f>
        <v>488006.7</v>
      </c>
      <c r="N3597" s="17" t="s">
        <v>52</v>
      </c>
      <c r="O3597" s="35" t="s">
        <v>53</v>
      </c>
      <c r="P3597" s="36" t="str">
        <f t="shared" si="987"/>
        <v>New Client</v>
      </c>
      <c r="Q3597" s="39" t="str">
        <f t="shared" si="4"/>
        <v>No</v>
      </c>
      <c r="R3597" s="40" t="str">
        <f t="shared" si="5"/>
        <v/>
      </c>
    </row>
    <row r="3598" ht="14.25" customHeight="1" spans="1:18">
      <c r="A3598" s="30" t="s">
        <v>3475</v>
      </c>
      <c r="B3598" s="17">
        <v>2297</v>
      </c>
      <c r="C3598" s="17" t="s">
        <v>46</v>
      </c>
      <c r="D3598" s="17" t="s">
        <v>76</v>
      </c>
      <c r="E3598" s="17" t="s">
        <v>37</v>
      </c>
      <c r="F3598" s="31" t="str">
        <f>VLOOKUP(G3598,'Policy Type'!$A:$B,2,FALSE)</f>
        <v>Liability</v>
      </c>
      <c r="G3598" s="17" t="s">
        <v>38</v>
      </c>
      <c r="H3598" s="32">
        <v>45304</v>
      </c>
      <c r="I3598" s="32">
        <v>45669</v>
      </c>
      <c r="J3598" s="34">
        <v>118000</v>
      </c>
      <c r="K3598" s="34">
        <f t="shared" si="985"/>
        <v>21240</v>
      </c>
      <c r="L3598" s="34">
        <f t="shared" si="986"/>
        <v>139240</v>
      </c>
      <c r="M3598" s="17">
        <f t="shared" ref="M3598:M3599" si="992">L3598*0.05</f>
        <v>6962</v>
      </c>
      <c r="N3598" s="17" t="s">
        <v>39</v>
      </c>
      <c r="O3598" s="35" t="s">
        <v>49</v>
      </c>
      <c r="P3598" s="36" t="str">
        <f t="shared" si="987"/>
        <v>Old Client</v>
      </c>
      <c r="Q3598" s="39" t="str">
        <f t="shared" si="4"/>
        <v>Yes</v>
      </c>
      <c r="R3598" s="40" t="str">
        <f t="shared" si="5"/>
        <v/>
      </c>
    </row>
    <row r="3599" ht="14.25" customHeight="1" spans="1:18">
      <c r="A3599" s="30" t="s">
        <v>3476</v>
      </c>
      <c r="B3599" s="17">
        <v>2297</v>
      </c>
      <c r="C3599" s="17" t="s">
        <v>46</v>
      </c>
      <c r="D3599" s="17" t="s">
        <v>47</v>
      </c>
      <c r="E3599" s="17" t="s">
        <v>37</v>
      </c>
      <c r="F3599" s="31" t="str">
        <f>VLOOKUP(G3599,'Policy Type'!$A:$B,2,FALSE)</f>
        <v>Liability</v>
      </c>
      <c r="G3599" s="17" t="s">
        <v>38</v>
      </c>
      <c r="H3599" s="32">
        <v>45311</v>
      </c>
      <c r="I3599" s="32">
        <v>45341</v>
      </c>
      <c r="J3599" s="34">
        <v>77200</v>
      </c>
      <c r="K3599" s="34">
        <f t="shared" si="985"/>
        <v>13896</v>
      </c>
      <c r="L3599" s="34">
        <f t="shared" si="986"/>
        <v>91096</v>
      </c>
      <c r="M3599" s="17">
        <f t="shared" si="992"/>
        <v>4554.8</v>
      </c>
      <c r="N3599" s="17" t="s">
        <v>39</v>
      </c>
      <c r="O3599" s="35" t="s">
        <v>49</v>
      </c>
      <c r="P3599" s="36" t="str">
        <f t="shared" si="987"/>
        <v>Old Client</v>
      </c>
      <c r="Q3599" s="39" t="str">
        <f t="shared" si="4"/>
        <v>Yes</v>
      </c>
      <c r="R3599" s="40" t="str">
        <f t="shared" si="5"/>
        <v/>
      </c>
    </row>
    <row r="3600" ht="14.25" customHeight="1" spans="1:18">
      <c r="A3600" s="30" t="s">
        <v>3477</v>
      </c>
      <c r="B3600" s="17">
        <v>2298</v>
      </c>
      <c r="C3600" s="17" t="s">
        <v>57</v>
      </c>
      <c r="D3600" s="17" t="s">
        <v>36</v>
      </c>
      <c r="E3600" s="17" t="s">
        <v>37</v>
      </c>
      <c r="F3600" s="31" t="str">
        <f>VLOOKUP(G3600,'Policy Type'!$A:$B,2,FALSE)</f>
        <v>Liability</v>
      </c>
      <c r="G3600" s="17" t="s">
        <v>38</v>
      </c>
      <c r="H3600" s="32">
        <v>45306</v>
      </c>
      <c r="I3600" s="32">
        <v>45671</v>
      </c>
      <c r="J3600" s="34">
        <v>159900</v>
      </c>
      <c r="K3600" s="34">
        <f t="shared" si="985"/>
        <v>28782</v>
      </c>
      <c r="L3600" s="34">
        <f t="shared" si="986"/>
        <v>188682</v>
      </c>
      <c r="M3600" s="17">
        <f t="shared" ref="M3600:M3603" si="993">L3600*0.2</f>
        <v>37736.4</v>
      </c>
      <c r="N3600" s="17" t="s">
        <v>39</v>
      </c>
      <c r="O3600" s="35" t="s">
        <v>49</v>
      </c>
      <c r="P3600" s="36" t="str">
        <f t="shared" si="987"/>
        <v>New Client</v>
      </c>
      <c r="Q3600" s="39" t="str">
        <f t="shared" si="4"/>
        <v>Yes</v>
      </c>
      <c r="R3600" s="40" t="str">
        <f t="shared" si="5"/>
        <v/>
      </c>
    </row>
    <row r="3601" ht="14.25" customHeight="1" spans="1:18">
      <c r="A3601" s="30" t="s">
        <v>3478</v>
      </c>
      <c r="B3601" s="17">
        <v>2299</v>
      </c>
      <c r="C3601" s="17" t="s">
        <v>42</v>
      </c>
      <c r="D3601" s="17" t="s">
        <v>36</v>
      </c>
      <c r="E3601" s="17" t="s">
        <v>37</v>
      </c>
      <c r="F3601" s="31" t="str">
        <f>VLOOKUP(G3601,'Policy Type'!$A:$B,2,FALSE)</f>
        <v>Liability</v>
      </c>
      <c r="G3601" s="17" t="s">
        <v>38</v>
      </c>
      <c r="H3601" s="32">
        <v>45304</v>
      </c>
      <c r="I3601" s="32">
        <v>45363</v>
      </c>
      <c r="J3601" s="34">
        <v>131500</v>
      </c>
      <c r="K3601" s="34">
        <f t="shared" si="985"/>
        <v>23670</v>
      </c>
      <c r="L3601" s="34">
        <f t="shared" si="986"/>
        <v>155170</v>
      </c>
      <c r="M3601" s="17">
        <f t="shared" si="993"/>
        <v>31034</v>
      </c>
      <c r="N3601" s="17" t="s">
        <v>39</v>
      </c>
      <c r="O3601" s="35" t="s">
        <v>49</v>
      </c>
      <c r="P3601" s="36" t="str">
        <f t="shared" si="987"/>
        <v>New Client</v>
      </c>
      <c r="Q3601" s="39" t="str">
        <f t="shared" si="4"/>
        <v>Yes</v>
      </c>
      <c r="R3601" s="40" t="str">
        <f t="shared" si="5"/>
        <v/>
      </c>
    </row>
    <row r="3602" ht="14.25" customHeight="1" spans="1:18">
      <c r="A3602" s="30" t="s">
        <v>3479</v>
      </c>
      <c r="B3602" s="17">
        <v>2300</v>
      </c>
      <c r="C3602" s="17" t="s">
        <v>57</v>
      </c>
      <c r="D3602" s="17" t="s">
        <v>36</v>
      </c>
      <c r="E3602" s="17" t="s">
        <v>78</v>
      </c>
      <c r="F3602" s="31" t="str">
        <f>VLOOKUP(G3602,'Policy Type'!$A:$B,2,FALSE)</f>
        <v>Liability</v>
      </c>
      <c r="G3602" s="17" t="s">
        <v>536</v>
      </c>
      <c r="H3602" s="32">
        <v>45303</v>
      </c>
      <c r="I3602" s="32">
        <v>45515</v>
      </c>
      <c r="J3602" s="34">
        <v>25500</v>
      </c>
      <c r="K3602" s="34">
        <f t="shared" si="985"/>
        <v>4590</v>
      </c>
      <c r="L3602" s="34">
        <f t="shared" si="986"/>
        <v>30090</v>
      </c>
      <c r="M3602" s="17">
        <f t="shared" si="993"/>
        <v>6018</v>
      </c>
      <c r="N3602" s="17" t="s">
        <v>52</v>
      </c>
      <c r="O3602" s="35" t="s">
        <v>49</v>
      </c>
      <c r="P3602" s="36" t="str">
        <f t="shared" si="987"/>
        <v>New Client</v>
      </c>
      <c r="Q3602" s="39" t="str">
        <f t="shared" si="4"/>
        <v>Yes</v>
      </c>
      <c r="R3602" s="40" t="str">
        <f t="shared" si="5"/>
        <v/>
      </c>
    </row>
    <row r="3603" ht="14.25" customHeight="1" spans="1:18">
      <c r="A3603" s="30" t="s">
        <v>3480</v>
      </c>
      <c r="B3603" s="17">
        <v>2110</v>
      </c>
      <c r="C3603" s="17" t="s">
        <v>42</v>
      </c>
      <c r="D3603" s="17" t="s">
        <v>36</v>
      </c>
      <c r="E3603" s="17" t="s">
        <v>78</v>
      </c>
      <c r="F3603" s="31" t="str">
        <f>VLOOKUP(G3603,'Policy Type'!$A:$B,2,FALSE)</f>
        <v>Liability</v>
      </c>
      <c r="G3603" s="17" t="s">
        <v>536</v>
      </c>
      <c r="H3603" s="32">
        <v>45303</v>
      </c>
      <c r="I3603" s="32">
        <v>45514</v>
      </c>
      <c r="J3603" s="34">
        <v>25500</v>
      </c>
      <c r="K3603" s="34">
        <f t="shared" si="985"/>
        <v>4590</v>
      </c>
      <c r="L3603" s="34">
        <f t="shared" si="986"/>
        <v>30090</v>
      </c>
      <c r="M3603" s="17">
        <f t="shared" si="993"/>
        <v>6018</v>
      </c>
      <c r="N3603" s="17" t="s">
        <v>52</v>
      </c>
      <c r="O3603" s="35" t="s">
        <v>49</v>
      </c>
      <c r="P3603" s="36" t="str">
        <f t="shared" si="987"/>
        <v>Old Client</v>
      </c>
      <c r="Q3603" s="39" t="str">
        <f t="shared" si="4"/>
        <v>Yes</v>
      </c>
      <c r="R3603" s="40" t="str">
        <f t="shared" si="5"/>
        <v/>
      </c>
    </row>
    <row r="3604" ht="14.25" customHeight="1" spans="1:18">
      <c r="A3604" s="30" t="s">
        <v>3481</v>
      </c>
      <c r="B3604" s="17">
        <v>2301</v>
      </c>
      <c r="C3604" s="17" t="s">
        <v>46</v>
      </c>
      <c r="D3604" s="17" t="s">
        <v>76</v>
      </c>
      <c r="E3604" s="17" t="s">
        <v>78</v>
      </c>
      <c r="F3604" s="31" t="str">
        <f>VLOOKUP(G3604,'Policy Type'!$A:$B,2,FALSE)</f>
        <v>Liability</v>
      </c>
      <c r="G3604" s="17" t="s">
        <v>536</v>
      </c>
      <c r="H3604" s="32">
        <v>45303</v>
      </c>
      <c r="I3604" s="32">
        <v>45515</v>
      </c>
      <c r="J3604" s="34">
        <v>25500</v>
      </c>
      <c r="K3604" s="34">
        <f t="shared" si="985"/>
        <v>4590</v>
      </c>
      <c r="L3604" s="34">
        <f t="shared" si="986"/>
        <v>30090</v>
      </c>
      <c r="M3604" s="17">
        <f>L3604*0.05</f>
        <v>1504.5</v>
      </c>
      <c r="N3604" s="17" t="s">
        <v>52</v>
      </c>
      <c r="O3604" s="35" t="s">
        <v>49</v>
      </c>
      <c r="P3604" s="36" t="str">
        <f t="shared" si="987"/>
        <v>Old Client</v>
      </c>
      <c r="Q3604" s="39" t="str">
        <f t="shared" si="4"/>
        <v>Yes</v>
      </c>
      <c r="R3604" s="40" t="str">
        <f t="shared" si="5"/>
        <v/>
      </c>
    </row>
    <row r="3605" ht="14.25" customHeight="1" spans="1:18">
      <c r="A3605" s="30" t="s">
        <v>3482</v>
      </c>
      <c r="B3605" s="17">
        <v>2301</v>
      </c>
      <c r="C3605" s="17" t="s">
        <v>57</v>
      </c>
      <c r="D3605" s="17" t="s">
        <v>36</v>
      </c>
      <c r="E3605" s="17" t="s">
        <v>78</v>
      </c>
      <c r="F3605" s="31" t="str">
        <f>VLOOKUP(G3605,'Policy Type'!$A:$B,2,FALSE)</f>
        <v>Others</v>
      </c>
      <c r="G3605" s="17" t="s">
        <v>116</v>
      </c>
      <c r="H3605" s="32">
        <v>45296</v>
      </c>
      <c r="I3605" s="32">
        <v>45477</v>
      </c>
      <c r="J3605" s="34">
        <v>130000</v>
      </c>
      <c r="K3605" s="34">
        <f t="shared" si="985"/>
        <v>23400</v>
      </c>
      <c r="L3605" s="34">
        <f t="shared" si="986"/>
        <v>153400</v>
      </c>
      <c r="M3605" s="17">
        <f>L3605*0.15</f>
        <v>23010</v>
      </c>
      <c r="N3605" s="17" t="s">
        <v>39</v>
      </c>
      <c r="O3605" s="35" t="s">
        <v>49</v>
      </c>
      <c r="P3605" s="36" t="str">
        <f t="shared" si="987"/>
        <v>Old Client</v>
      </c>
      <c r="Q3605" s="39" t="str">
        <f t="shared" si="4"/>
        <v>Yes</v>
      </c>
      <c r="R3605" s="40" t="str">
        <f t="shared" si="5"/>
        <v>Cross-Sold</v>
      </c>
    </row>
    <row r="3606" ht="14.25" customHeight="1" spans="1:18">
      <c r="A3606" s="30" t="s">
        <v>3483</v>
      </c>
      <c r="B3606" s="17">
        <v>2301</v>
      </c>
      <c r="C3606" s="17" t="s">
        <v>42</v>
      </c>
      <c r="D3606" s="17" t="s">
        <v>36</v>
      </c>
      <c r="E3606" s="17" t="s">
        <v>78</v>
      </c>
      <c r="F3606" s="31" t="str">
        <f>VLOOKUP(G3606,'Policy Type'!$A:$B,2,FALSE)</f>
        <v>Liability</v>
      </c>
      <c r="G3606" s="17" t="s">
        <v>94</v>
      </c>
      <c r="H3606" s="32">
        <v>45321</v>
      </c>
      <c r="I3606" s="32">
        <v>45686</v>
      </c>
      <c r="J3606" s="34">
        <v>2360000</v>
      </c>
      <c r="K3606" s="34">
        <f t="shared" si="985"/>
        <v>424800</v>
      </c>
      <c r="L3606" s="34">
        <f t="shared" si="986"/>
        <v>2784800</v>
      </c>
      <c r="M3606" s="17">
        <f>L3606*0.2</f>
        <v>556960</v>
      </c>
      <c r="N3606" s="17" t="s">
        <v>39</v>
      </c>
      <c r="O3606" s="35" t="s">
        <v>49</v>
      </c>
      <c r="P3606" s="36" t="str">
        <f t="shared" si="987"/>
        <v>Old Client</v>
      </c>
      <c r="Q3606" s="39" t="str">
        <f t="shared" si="4"/>
        <v>Yes</v>
      </c>
      <c r="R3606" s="40" t="str">
        <f t="shared" si="5"/>
        <v/>
      </c>
    </row>
    <row r="3607" ht="14.25" customHeight="1" spans="1:18">
      <c r="A3607" s="30" t="s">
        <v>3484</v>
      </c>
      <c r="B3607" s="17">
        <v>1899</v>
      </c>
      <c r="C3607" s="17" t="s">
        <v>46</v>
      </c>
      <c r="D3607" s="17" t="s">
        <v>88</v>
      </c>
      <c r="E3607" s="17" t="s">
        <v>78</v>
      </c>
      <c r="F3607" s="31" t="str">
        <f>VLOOKUP(G3607,'Policy Type'!$A:$B,2,FALSE)</f>
        <v>Liability</v>
      </c>
      <c r="G3607" s="17" t="s">
        <v>536</v>
      </c>
      <c r="H3607" s="32">
        <v>45303</v>
      </c>
      <c r="I3607" s="32">
        <v>45393</v>
      </c>
      <c r="J3607" s="34">
        <v>23600</v>
      </c>
      <c r="K3607" s="34">
        <f t="shared" si="985"/>
        <v>4248</v>
      </c>
      <c r="L3607" s="34">
        <f t="shared" si="986"/>
        <v>27848</v>
      </c>
      <c r="M3607" s="17">
        <f>L3607*0.05</f>
        <v>1392.4</v>
      </c>
      <c r="N3607" s="17" t="s">
        <v>52</v>
      </c>
      <c r="O3607" s="35" t="s">
        <v>49</v>
      </c>
      <c r="P3607" s="36" t="str">
        <f t="shared" si="987"/>
        <v>Old Client</v>
      </c>
      <c r="Q3607" s="39" t="str">
        <f t="shared" si="4"/>
        <v>Yes</v>
      </c>
      <c r="R3607" s="40" t="str">
        <f t="shared" si="5"/>
        <v/>
      </c>
    </row>
    <row r="3608" ht="14.25" customHeight="1" spans="1:18">
      <c r="A3608" s="30" t="s">
        <v>3485</v>
      </c>
      <c r="B3608" s="17">
        <v>2302</v>
      </c>
      <c r="C3608" s="17" t="s">
        <v>42</v>
      </c>
      <c r="D3608" s="17" t="s">
        <v>36</v>
      </c>
      <c r="E3608" s="17" t="s">
        <v>78</v>
      </c>
      <c r="F3608" s="31" t="str">
        <f>VLOOKUP(G3608,'Policy Type'!$A:$B,2,FALSE)</f>
        <v>Liability</v>
      </c>
      <c r="G3608" s="17" t="s">
        <v>536</v>
      </c>
      <c r="H3608" s="32">
        <v>45303</v>
      </c>
      <c r="I3608" s="32">
        <v>45484</v>
      </c>
      <c r="J3608" s="34">
        <v>25000</v>
      </c>
      <c r="K3608" s="34">
        <f t="shared" si="985"/>
        <v>4500</v>
      </c>
      <c r="L3608" s="34">
        <f t="shared" si="986"/>
        <v>29500</v>
      </c>
      <c r="M3608" s="17">
        <f t="shared" ref="M3608:M3610" si="994">L3608*0.2</f>
        <v>5900</v>
      </c>
      <c r="N3608" s="17" t="s">
        <v>52</v>
      </c>
      <c r="O3608" s="35" t="s">
        <v>49</v>
      </c>
      <c r="P3608" s="36" t="str">
        <f t="shared" si="987"/>
        <v>New Client</v>
      </c>
      <c r="Q3608" s="39" t="str">
        <f t="shared" si="4"/>
        <v>Yes</v>
      </c>
      <c r="R3608" s="40" t="str">
        <f t="shared" si="5"/>
        <v/>
      </c>
    </row>
    <row r="3609" ht="14.25" customHeight="1" spans="1:18">
      <c r="A3609" s="30" t="s">
        <v>3486</v>
      </c>
      <c r="B3609" s="17">
        <v>853</v>
      </c>
      <c r="C3609" s="17" t="s">
        <v>57</v>
      </c>
      <c r="D3609" s="17" t="s">
        <v>36</v>
      </c>
      <c r="E3609" s="17" t="s">
        <v>78</v>
      </c>
      <c r="F3609" s="31" t="str">
        <f>VLOOKUP(G3609,'Policy Type'!$A:$B,2,FALSE)</f>
        <v>Liability</v>
      </c>
      <c r="G3609" s="17" t="s">
        <v>536</v>
      </c>
      <c r="H3609" s="32">
        <v>45303</v>
      </c>
      <c r="I3609" s="32">
        <v>45484</v>
      </c>
      <c r="J3609" s="34">
        <v>25000</v>
      </c>
      <c r="K3609" s="34">
        <f t="shared" si="985"/>
        <v>4500</v>
      </c>
      <c r="L3609" s="34">
        <f t="shared" si="986"/>
        <v>29500</v>
      </c>
      <c r="M3609" s="17">
        <f t="shared" si="994"/>
        <v>5900</v>
      </c>
      <c r="N3609" s="17" t="s">
        <v>52</v>
      </c>
      <c r="O3609" s="35" t="s">
        <v>49</v>
      </c>
      <c r="P3609" s="36" t="str">
        <f t="shared" si="987"/>
        <v>Old Client</v>
      </c>
      <c r="Q3609" s="39" t="str">
        <f t="shared" si="4"/>
        <v>Yes</v>
      </c>
      <c r="R3609" s="40" t="str">
        <f t="shared" si="5"/>
        <v/>
      </c>
    </row>
    <row r="3610" ht="14.25" customHeight="1" spans="1:18">
      <c r="A3610" s="30" t="s">
        <v>3487</v>
      </c>
      <c r="B3610" s="17">
        <v>853</v>
      </c>
      <c r="C3610" s="17" t="s">
        <v>42</v>
      </c>
      <c r="D3610" s="17" t="s">
        <v>36</v>
      </c>
      <c r="E3610" s="17" t="s">
        <v>78</v>
      </c>
      <c r="F3610" s="31" t="str">
        <f>VLOOKUP(G3610,'Policy Type'!$A:$B,2,FALSE)</f>
        <v>Liability</v>
      </c>
      <c r="G3610" s="17" t="s">
        <v>536</v>
      </c>
      <c r="H3610" s="32">
        <v>45303</v>
      </c>
      <c r="I3610" s="32">
        <v>45484</v>
      </c>
      <c r="J3610" s="34">
        <v>25000</v>
      </c>
      <c r="K3610" s="34">
        <f t="shared" si="985"/>
        <v>4500</v>
      </c>
      <c r="L3610" s="34">
        <f t="shared" si="986"/>
        <v>29500</v>
      </c>
      <c r="M3610" s="17">
        <f t="shared" si="994"/>
        <v>5900</v>
      </c>
      <c r="N3610" s="17" t="s">
        <v>52</v>
      </c>
      <c r="O3610" s="35" t="s">
        <v>49</v>
      </c>
      <c r="P3610" s="36" t="str">
        <f t="shared" si="987"/>
        <v>Old Client</v>
      </c>
      <c r="Q3610" s="39" t="str">
        <f t="shared" si="4"/>
        <v>Yes</v>
      </c>
      <c r="R3610" s="40" t="str">
        <f t="shared" si="5"/>
        <v/>
      </c>
    </row>
    <row r="3611" ht="14.25" customHeight="1" spans="1:18">
      <c r="A3611" s="30" t="s">
        <v>3488</v>
      </c>
      <c r="B3611" s="17">
        <v>853</v>
      </c>
      <c r="C3611" s="17" t="s">
        <v>46</v>
      </c>
      <c r="D3611" s="17" t="s">
        <v>88</v>
      </c>
      <c r="E3611" s="17" t="s">
        <v>78</v>
      </c>
      <c r="F3611" s="31" t="str">
        <f>VLOOKUP(G3611,'Policy Type'!$A:$B,2,FALSE)</f>
        <v>Others</v>
      </c>
      <c r="G3611" s="17" t="s">
        <v>487</v>
      </c>
      <c r="H3611" s="32">
        <v>45311</v>
      </c>
      <c r="I3611" s="32">
        <v>45676</v>
      </c>
      <c r="J3611" s="34">
        <v>764200</v>
      </c>
      <c r="K3611" s="34">
        <f t="shared" si="985"/>
        <v>137556</v>
      </c>
      <c r="L3611" s="34">
        <f t="shared" si="986"/>
        <v>901756</v>
      </c>
      <c r="M3611" s="17">
        <f t="shared" ref="M3611:M3612" si="995">L3611*0.05</f>
        <v>45087.8</v>
      </c>
      <c r="N3611" s="17" t="s">
        <v>39</v>
      </c>
      <c r="O3611" s="35" t="s">
        <v>49</v>
      </c>
      <c r="P3611" s="36" t="str">
        <f t="shared" si="987"/>
        <v>Old Client</v>
      </c>
      <c r="Q3611" s="39" t="str">
        <f t="shared" si="4"/>
        <v>Yes</v>
      </c>
      <c r="R3611" s="40" t="str">
        <f t="shared" si="5"/>
        <v>Cross-Sold</v>
      </c>
    </row>
    <row r="3612" ht="14.25" customHeight="1" spans="1:18">
      <c r="A3612" s="30" t="s">
        <v>3489</v>
      </c>
      <c r="B3612" s="17">
        <v>853</v>
      </c>
      <c r="C3612" s="17" t="s">
        <v>46</v>
      </c>
      <c r="D3612" s="17" t="s">
        <v>88</v>
      </c>
      <c r="E3612" s="17" t="s">
        <v>78</v>
      </c>
      <c r="F3612" s="31" t="str">
        <f>VLOOKUP(G3612,'Policy Type'!$A:$B,2,FALSE)</f>
        <v>Liability</v>
      </c>
      <c r="G3612" s="17" t="s">
        <v>536</v>
      </c>
      <c r="H3612" s="32">
        <v>45309</v>
      </c>
      <c r="I3612" s="32">
        <v>45592</v>
      </c>
      <c r="J3612" s="34">
        <v>623400</v>
      </c>
      <c r="K3612" s="34">
        <f t="shared" si="985"/>
        <v>112212</v>
      </c>
      <c r="L3612" s="34">
        <f t="shared" si="986"/>
        <v>735612</v>
      </c>
      <c r="M3612" s="17">
        <f t="shared" si="995"/>
        <v>36780.6</v>
      </c>
      <c r="N3612" s="17" t="s">
        <v>39</v>
      </c>
      <c r="O3612" s="35" t="s">
        <v>49</v>
      </c>
      <c r="P3612" s="36" t="str">
        <f t="shared" si="987"/>
        <v>Old Client</v>
      </c>
      <c r="Q3612" s="39" t="str">
        <f t="shared" si="4"/>
        <v>Yes</v>
      </c>
      <c r="R3612" s="40" t="str">
        <f t="shared" si="5"/>
        <v/>
      </c>
    </row>
    <row r="3613" ht="14.25" customHeight="1" spans="1:18">
      <c r="A3613" s="30" t="s">
        <v>3490</v>
      </c>
      <c r="B3613" s="17">
        <v>1570</v>
      </c>
      <c r="C3613" s="17" t="s">
        <v>42</v>
      </c>
      <c r="D3613" s="17" t="s">
        <v>36</v>
      </c>
      <c r="E3613" s="17" t="s">
        <v>78</v>
      </c>
      <c r="F3613" s="31" t="str">
        <f>VLOOKUP(G3613,'Policy Type'!$A:$B,2,FALSE)</f>
        <v>Liability</v>
      </c>
      <c r="G3613" s="17" t="s">
        <v>536</v>
      </c>
      <c r="H3613" s="32">
        <v>45303</v>
      </c>
      <c r="I3613" s="32">
        <v>45576</v>
      </c>
      <c r="J3613" s="34">
        <v>26400</v>
      </c>
      <c r="K3613" s="34">
        <f t="shared" si="985"/>
        <v>4752</v>
      </c>
      <c r="L3613" s="34">
        <f t="shared" si="986"/>
        <v>31152</v>
      </c>
      <c r="M3613" s="17">
        <f t="shared" ref="M3613:M3616" si="996">L3613*0.2</f>
        <v>6230.4</v>
      </c>
      <c r="N3613" s="17" t="s">
        <v>52</v>
      </c>
      <c r="O3613" s="35" t="s">
        <v>49</v>
      </c>
      <c r="P3613" s="36" t="str">
        <f t="shared" si="987"/>
        <v>Old Client</v>
      </c>
      <c r="Q3613" s="39" t="str">
        <f t="shared" si="4"/>
        <v>Yes</v>
      </c>
      <c r="R3613" s="40" t="str">
        <f t="shared" si="5"/>
        <v/>
      </c>
    </row>
    <row r="3614" ht="14.25" customHeight="1" spans="1:18">
      <c r="A3614" s="30" t="s">
        <v>3491</v>
      </c>
      <c r="B3614" s="17">
        <v>1570</v>
      </c>
      <c r="C3614" s="17" t="s">
        <v>57</v>
      </c>
      <c r="D3614" s="17" t="s">
        <v>36</v>
      </c>
      <c r="E3614" s="17" t="s">
        <v>78</v>
      </c>
      <c r="F3614" s="31" t="str">
        <f>VLOOKUP(G3614,'Policy Type'!$A:$B,2,FALSE)</f>
        <v>Liability</v>
      </c>
      <c r="G3614" s="17" t="s">
        <v>94</v>
      </c>
      <c r="H3614" s="32">
        <v>45321</v>
      </c>
      <c r="I3614" s="32">
        <v>45686</v>
      </c>
      <c r="J3614" s="34">
        <v>295000</v>
      </c>
      <c r="K3614" s="34">
        <f t="shared" si="985"/>
        <v>53100</v>
      </c>
      <c r="L3614" s="34">
        <f t="shared" si="986"/>
        <v>348100</v>
      </c>
      <c r="M3614" s="17">
        <f t="shared" si="996"/>
        <v>69620</v>
      </c>
      <c r="N3614" s="17" t="s">
        <v>39</v>
      </c>
      <c r="O3614" s="35" t="s">
        <v>49</v>
      </c>
      <c r="P3614" s="36" t="str">
        <f t="shared" si="987"/>
        <v>Old Client</v>
      </c>
      <c r="Q3614" s="39" t="str">
        <f t="shared" si="4"/>
        <v>Yes</v>
      </c>
      <c r="R3614" s="40" t="str">
        <f t="shared" si="5"/>
        <v/>
      </c>
    </row>
    <row r="3615" ht="14.25" customHeight="1" spans="1:18">
      <c r="A3615" s="30" t="s">
        <v>3492</v>
      </c>
      <c r="B3615" s="17">
        <v>2303</v>
      </c>
      <c r="C3615" s="17" t="s">
        <v>42</v>
      </c>
      <c r="D3615" s="17" t="s">
        <v>36</v>
      </c>
      <c r="E3615" s="17" t="s">
        <v>37</v>
      </c>
      <c r="F3615" s="31" t="str">
        <f>VLOOKUP(G3615,'Policy Type'!$A:$B,2,FALSE)</f>
        <v>Liability</v>
      </c>
      <c r="G3615" s="17" t="s">
        <v>38</v>
      </c>
      <c r="H3615" s="32">
        <v>45362</v>
      </c>
      <c r="I3615" s="32">
        <v>45726</v>
      </c>
      <c r="J3615" s="34">
        <v>136300</v>
      </c>
      <c r="K3615" s="34">
        <f t="shared" si="985"/>
        <v>24534</v>
      </c>
      <c r="L3615" s="34">
        <f t="shared" si="986"/>
        <v>160834</v>
      </c>
      <c r="M3615" s="17">
        <f t="shared" si="996"/>
        <v>32166.8</v>
      </c>
      <c r="N3615" s="17" t="s">
        <v>39</v>
      </c>
      <c r="O3615" s="35" t="s">
        <v>49</v>
      </c>
      <c r="P3615" s="36" t="str">
        <f t="shared" si="987"/>
        <v>New Client</v>
      </c>
      <c r="Q3615" s="39" t="str">
        <f t="shared" si="4"/>
        <v>Yes</v>
      </c>
      <c r="R3615" s="40" t="str">
        <f t="shared" si="5"/>
        <v/>
      </c>
    </row>
    <row r="3616" ht="14.25" customHeight="1" spans="1:18">
      <c r="A3616" s="30" t="s">
        <v>3493</v>
      </c>
      <c r="B3616" s="17">
        <v>2304</v>
      </c>
      <c r="C3616" s="17" t="s">
        <v>57</v>
      </c>
      <c r="D3616" s="17" t="s">
        <v>36</v>
      </c>
      <c r="E3616" s="17" t="s">
        <v>43</v>
      </c>
      <c r="F3616" s="31" t="str">
        <f>VLOOKUP(G3616,'Policy Type'!$A:$B,2,FALSE)</f>
        <v>P&amp;C</v>
      </c>
      <c r="G3616" s="17" t="s">
        <v>68</v>
      </c>
      <c r="H3616" s="32">
        <v>45380</v>
      </c>
      <c r="I3616" s="32">
        <v>45744</v>
      </c>
      <c r="J3616" s="34">
        <v>1357000</v>
      </c>
      <c r="K3616" s="34">
        <f t="shared" si="985"/>
        <v>244260</v>
      </c>
      <c r="L3616" s="34">
        <f t="shared" si="986"/>
        <v>1601260</v>
      </c>
      <c r="M3616" s="17">
        <f t="shared" si="996"/>
        <v>320252</v>
      </c>
      <c r="N3616" s="17" t="s">
        <v>39</v>
      </c>
      <c r="O3616" s="35" t="s">
        <v>53</v>
      </c>
      <c r="P3616" s="36" t="str">
        <f t="shared" si="987"/>
        <v>New Client</v>
      </c>
      <c r="Q3616" s="39" t="str">
        <f t="shared" si="4"/>
        <v>No</v>
      </c>
      <c r="R3616" s="40" t="str">
        <f t="shared" si="5"/>
        <v/>
      </c>
    </row>
    <row r="3617" ht="14.25" customHeight="1" spans="1:18">
      <c r="A3617" s="30" t="s">
        <v>3494</v>
      </c>
      <c r="B3617" s="17">
        <v>2305</v>
      </c>
      <c r="C3617" s="17" t="s">
        <v>46</v>
      </c>
      <c r="D3617" s="17" t="s">
        <v>76</v>
      </c>
      <c r="E3617" s="17" t="s">
        <v>43</v>
      </c>
      <c r="F3617" s="31" t="str">
        <f>VLOOKUP(G3617,'Policy Type'!$A:$B,2,FALSE)</f>
        <v>Others</v>
      </c>
      <c r="G3617" s="17" t="s">
        <v>160</v>
      </c>
      <c r="H3617" s="32">
        <v>45381</v>
      </c>
      <c r="I3617" s="32">
        <v>45745</v>
      </c>
      <c r="J3617" s="34">
        <v>2530000</v>
      </c>
      <c r="K3617" s="34">
        <f t="shared" si="985"/>
        <v>455400</v>
      </c>
      <c r="L3617" s="34">
        <f t="shared" si="986"/>
        <v>2985400</v>
      </c>
      <c r="M3617" s="17">
        <f>L3617*0.05</f>
        <v>149270</v>
      </c>
      <c r="N3617" s="17" t="s">
        <v>52</v>
      </c>
      <c r="O3617" s="35" t="s">
        <v>53</v>
      </c>
      <c r="P3617" s="36" t="str">
        <f t="shared" si="987"/>
        <v>New Client</v>
      </c>
      <c r="Q3617" s="39" t="str">
        <f t="shared" si="4"/>
        <v>No</v>
      </c>
      <c r="R3617" s="40" t="str">
        <f t="shared" si="5"/>
        <v/>
      </c>
    </row>
    <row r="3618" ht="14.25" customHeight="1" spans="1:18">
      <c r="A3618" s="30" t="s">
        <v>3495</v>
      </c>
      <c r="B3618" s="17">
        <v>2306</v>
      </c>
      <c r="C3618" s="17" t="s">
        <v>57</v>
      </c>
      <c r="D3618" s="17" t="s">
        <v>36</v>
      </c>
      <c r="E3618" s="17" t="s">
        <v>37</v>
      </c>
      <c r="F3618" s="31" t="str">
        <f>VLOOKUP(G3618,'Policy Type'!$A:$B,2,FALSE)</f>
        <v>Liability</v>
      </c>
      <c r="G3618" s="17" t="s">
        <v>38</v>
      </c>
      <c r="H3618" s="32">
        <v>45362</v>
      </c>
      <c r="I3618" s="32">
        <v>45726</v>
      </c>
      <c r="J3618" s="34">
        <v>72400</v>
      </c>
      <c r="K3618" s="34">
        <f t="shared" si="985"/>
        <v>13032</v>
      </c>
      <c r="L3618" s="34">
        <f t="shared" si="986"/>
        <v>85432</v>
      </c>
      <c r="M3618" s="17">
        <f>L3618*0.2</f>
        <v>17086.4</v>
      </c>
      <c r="N3618" s="17" t="s">
        <v>39</v>
      </c>
      <c r="O3618" s="35" t="s">
        <v>49</v>
      </c>
      <c r="P3618" s="36" t="str">
        <f t="shared" si="987"/>
        <v>New Client</v>
      </c>
      <c r="Q3618" s="39" t="str">
        <f t="shared" si="4"/>
        <v>Yes</v>
      </c>
      <c r="R3618" s="40" t="str">
        <f t="shared" si="5"/>
        <v/>
      </c>
    </row>
    <row r="3619" ht="14.25" customHeight="1" spans="1:18">
      <c r="A3619" s="30" t="s">
        <v>3496</v>
      </c>
      <c r="B3619" s="17">
        <v>2307</v>
      </c>
      <c r="C3619" s="17" t="s">
        <v>46</v>
      </c>
      <c r="D3619" s="17" t="s">
        <v>47</v>
      </c>
      <c r="E3619" s="17" t="s">
        <v>132</v>
      </c>
      <c r="F3619" s="31" t="str">
        <f>VLOOKUP(G3619,'Policy Type'!$A:$B,2,FALSE)</f>
        <v>P&amp;C</v>
      </c>
      <c r="G3619" s="17" t="s">
        <v>68</v>
      </c>
      <c r="H3619" s="32">
        <v>45363</v>
      </c>
      <c r="I3619" s="32">
        <v>45727</v>
      </c>
      <c r="J3619" s="34">
        <v>28542200</v>
      </c>
      <c r="K3619" s="34">
        <f t="shared" si="985"/>
        <v>5137596</v>
      </c>
      <c r="L3619" s="34">
        <f t="shared" si="986"/>
        <v>33679796</v>
      </c>
      <c r="M3619" s="17">
        <f>L3619*0.05</f>
        <v>1683989.8</v>
      </c>
      <c r="N3619" s="17" t="s">
        <v>39</v>
      </c>
      <c r="O3619" s="35" t="s">
        <v>53</v>
      </c>
      <c r="P3619" s="36" t="str">
        <f t="shared" si="987"/>
        <v>Old Client</v>
      </c>
      <c r="Q3619" s="39" t="str">
        <f t="shared" si="4"/>
        <v>Yes</v>
      </c>
      <c r="R3619" s="40" t="str">
        <f t="shared" si="5"/>
        <v>Cross-Sold</v>
      </c>
    </row>
    <row r="3620" ht="14.25" customHeight="1" spans="1:18">
      <c r="A3620" s="30" t="s">
        <v>3497</v>
      </c>
      <c r="B3620" s="17">
        <v>2308</v>
      </c>
      <c r="C3620" s="17" t="s">
        <v>42</v>
      </c>
      <c r="D3620" s="17" t="s">
        <v>36</v>
      </c>
      <c r="E3620" s="17" t="s">
        <v>132</v>
      </c>
      <c r="F3620" s="31" t="str">
        <f>VLOOKUP(G3620,'Policy Type'!$A:$B,2,FALSE)</f>
        <v>P&amp;C</v>
      </c>
      <c r="G3620" s="17" t="s">
        <v>68</v>
      </c>
      <c r="H3620" s="32">
        <v>45369</v>
      </c>
      <c r="I3620" s="32">
        <v>45733</v>
      </c>
      <c r="J3620" s="34">
        <v>3069900</v>
      </c>
      <c r="K3620" s="34">
        <f t="shared" si="985"/>
        <v>552582</v>
      </c>
      <c r="L3620" s="34">
        <f t="shared" si="986"/>
        <v>3622482</v>
      </c>
      <c r="M3620" s="17">
        <f t="shared" ref="M3620:M3622" si="997">L3620*0.2</f>
        <v>724496.4</v>
      </c>
      <c r="N3620" s="17" t="s">
        <v>39</v>
      </c>
      <c r="O3620" s="35" t="s">
        <v>40</v>
      </c>
      <c r="P3620" s="36" t="str">
        <f t="shared" si="987"/>
        <v>New Client</v>
      </c>
      <c r="Q3620" s="39" t="str">
        <f t="shared" si="4"/>
        <v>No</v>
      </c>
      <c r="R3620" s="40" t="str">
        <f t="shared" si="5"/>
        <v/>
      </c>
    </row>
    <row r="3621" ht="14.25" customHeight="1" spans="1:18">
      <c r="A3621" s="30" t="s">
        <v>3498</v>
      </c>
      <c r="B3621" s="17">
        <v>466</v>
      </c>
      <c r="C3621" s="17" t="s">
        <v>35</v>
      </c>
      <c r="D3621" s="17" t="s">
        <v>36</v>
      </c>
      <c r="E3621" s="17" t="s">
        <v>37</v>
      </c>
      <c r="F3621" s="31" t="str">
        <f>VLOOKUP(G3621,'Policy Type'!$A:$B,2,FALSE)</f>
        <v>Liability</v>
      </c>
      <c r="G3621" s="17" t="s">
        <v>38</v>
      </c>
      <c r="H3621" s="32">
        <v>45362</v>
      </c>
      <c r="I3621" s="32">
        <v>45545</v>
      </c>
      <c r="J3621" s="34">
        <v>92900</v>
      </c>
      <c r="K3621" s="34">
        <f t="shared" si="985"/>
        <v>16722</v>
      </c>
      <c r="L3621" s="34">
        <f t="shared" si="986"/>
        <v>109622</v>
      </c>
      <c r="M3621" s="17">
        <f t="shared" si="997"/>
        <v>21924.4</v>
      </c>
      <c r="N3621" s="17" t="s">
        <v>39</v>
      </c>
      <c r="O3621" s="35" t="s">
        <v>49</v>
      </c>
      <c r="P3621" s="36" t="str">
        <f t="shared" si="987"/>
        <v>Old Client</v>
      </c>
      <c r="Q3621" s="39" t="str">
        <f t="shared" si="4"/>
        <v>Yes</v>
      </c>
      <c r="R3621" s="40" t="str">
        <f t="shared" si="5"/>
        <v/>
      </c>
    </row>
    <row r="3622" ht="14.25" customHeight="1" spans="1:18">
      <c r="A3622" s="30" t="s">
        <v>3499</v>
      </c>
      <c r="B3622" s="17">
        <v>2309</v>
      </c>
      <c r="C3622" s="17" t="s">
        <v>35</v>
      </c>
      <c r="D3622" s="17" t="s">
        <v>36</v>
      </c>
      <c r="E3622" s="17" t="s">
        <v>37</v>
      </c>
      <c r="F3622" s="31" t="str">
        <f>VLOOKUP(G3622,'Policy Type'!$A:$B,2,FALSE)</f>
        <v>P&amp;C</v>
      </c>
      <c r="G3622" s="17" t="s">
        <v>48</v>
      </c>
      <c r="H3622" s="32">
        <v>45365</v>
      </c>
      <c r="I3622" s="32">
        <v>45729</v>
      </c>
      <c r="J3622" s="34">
        <v>2950100</v>
      </c>
      <c r="K3622" s="34">
        <f t="shared" si="985"/>
        <v>531018</v>
      </c>
      <c r="L3622" s="34">
        <f t="shared" si="986"/>
        <v>3481118</v>
      </c>
      <c r="M3622" s="17">
        <f t="shared" si="997"/>
        <v>696223.6</v>
      </c>
      <c r="N3622" s="17" t="s">
        <v>39</v>
      </c>
      <c r="O3622" s="35" t="s">
        <v>53</v>
      </c>
      <c r="P3622" s="36" t="str">
        <f t="shared" si="987"/>
        <v>New Client</v>
      </c>
      <c r="Q3622" s="39" t="str">
        <f t="shared" si="4"/>
        <v>No</v>
      </c>
      <c r="R3622" s="40" t="str">
        <f t="shared" si="5"/>
        <v/>
      </c>
    </row>
    <row r="3623" ht="14.25" customHeight="1" spans="1:18">
      <c r="A3623" s="30" t="s">
        <v>3500</v>
      </c>
      <c r="B3623" s="17">
        <v>2310</v>
      </c>
      <c r="C3623" s="17" t="s">
        <v>46</v>
      </c>
      <c r="D3623" s="17" t="s">
        <v>66</v>
      </c>
      <c r="E3623" s="17" t="s">
        <v>78</v>
      </c>
      <c r="F3623" s="31" t="str">
        <f>VLOOKUP(G3623,'Policy Type'!$A:$B,2,FALSE)</f>
        <v>Liability</v>
      </c>
      <c r="G3623" s="17" t="s">
        <v>94</v>
      </c>
      <c r="H3623" s="32">
        <v>45362</v>
      </c>
      <c r="I3623" s="32">
        <v>45726</v>
      </c>
      <c r="J3623" s="34">
        <v>607600</v>
      </c>
      <c r="K3623" s="34">
        <f t="shared" si="985"/>
        <v>109368</v>
      </c>
      <c r="L3623" s="34">
        <f t="shared" si="986"/>
        <v>716968</v>
      </c>
      <c r="M3623" s="17">
        <f t="shared" ref="M3623:M3624" si="998">L3623*0.05</f>
        <v>35848.4</v>
      </c>
      <c r="N3623" s="17" t="s">
        <v>39</v>
      </c>
      <c r="O3623" s="35" t="s">
        <v>49</v>
      </c>
      <c r="P3623" s="36" t="str">
        <f t="shared" si="987"/>
        <v>New Client</v>
      </c>
      <c r="Q3623" s="39" t="str">
        <f t="shared" si="4"/>
        <v>Yes</v>
      </c>
      <c r="R3623" s="40" t="str">
        <f t="shared" si="5"/>
        <v/>
      </c>
    </row>
    <row r="3624" ht="14.25" customHeight="1" spans="1:18">
      <c r="A3624" s="30" t="s">
        <v>3501</v>
      </c>
      <c r="B3624" s="17">
        <v>370</v>
      </c>
      <c r="C3624" s="17" t="s">
        <v>46</v>
      </c>
      <c r="D3624" s="17" t="s">
        <v>66</v>
      </c>
      <c r="E3624" s="17" t="s">
        <v>43</v>
      </c>
      <c r="F3624" s="31" t="str">
        <f>VLOOKUP(G3624,'Policy Type'!$A:$B,2,FALSE)</f>
        <v>P&amp;C</v>
      </c>
      <c r="G3624" s="17" t="s">
        <v>80</v>
      </c>
      <c r="H3624" s="32">
        <v>45362</v>
      </c>
      <c r="I3624" s="32">
        <v>45362</v>
      </c>
      <c r="J3624" s="34">
        <v>118100</v>
      </c>
      <c r="K3624" s="34">
        <f t="shared" si="985"/>
        <v>21258</v>
      </c>
      <c r="L3624" s="34">
        <f t="shared" si="986"/>
        <v>139358</v>
      </c>
      <c r="M3624" s="17">
        <f t="shared" si="998"/>
        <v>6967.9</v>
      </c>
      <c r="N3624" s="17" t="s">
        <v>52</v>
      </c>
      <c r="O3624" s="35" t="s">
        <v>49</v>
      </c>
      <c r="P3624" s="36" t="str">
        <f t="shared" si="987"/>
        <v>Old Client</v>
      </c>
      <c r="Q3624" s="39" t="str">
        <f t="shared" si="4"/>
        <v>No</v>
      </c>
      <c r="R3624" s="40" t="str">
        <f t="shared" si="5"/>
        <v/>
      </c>
    </row>
    <row r="3625" ht="14.25" customHeight="1" spans="1:18">
      <c r="A3625" s="30" t="s">
        <v>3502</v>
      </c>
      <c r="B3625" s="17">
        <v>2311</v>
      </c>
      <c r="C3625" s="17" t="s">
        <v>35</v>
      </c>
      <c r="D3625" s="17" t="s">
        <v>36</v>
      </c>
      <c r="E3625" s="17" t="s">
        <v>37</v>
      </c>
      <c r="F3625" s="31" t="str">
        <f>VLOOKUP(G3625,'Policy Type'!$A:$B,2,FALSE)</f>
        <v>Liability</v>
      </c>
      <c r="G3625" s="17" t="s">
        <v>38</v>
      </c>
      <c r="H3625" s="32">
        <v>45362</v>
      </c>
      <c r="I3625" s="32">
        <v>45726</v>
      </c>
      <c r="J3625" s="34">
        <v>1053800</v>
      </c>
      <c r="K3625" s="34">
        <f t="shared" si="985"/>
        <v>189684</v>
      </c>
      <c r="L3625" s="34">
        <f t="shared" si="986"/>
        <v>1243484</v>
      </c>
      <c r="M3625" s="17">
        <f t="shared" ref="M3625:M3627" si="999">L3625*0.2</f>
        <v>248696.8</v>
      </c>
      <c r="N3625" s="17" t="s">
        <v>39</v>
      </c>
      <c r="O3625" s="35" t="s">
        <v>49</v>
      </c>
      <c r="P3625" s="36" t="str">
        <f t="shared" si="987"/>
        <v>New Client</v>
      </c>
      <c r="Q3625" s="39" t="str">
        <f t="shared" si="4"/>
        <v>Yes</v>
      </c>
      <c r="R3625" s="40" t="str">
        <f t="shared" si="5"/>
        <v/>
      </c>
    </row>
    <row r="3626" ht="14.25" customHeight="1" spans="1:18">
      <c r="A3626" s="30" t="s">
        <v>3503</v>
      </c>
      <c r="B3626" s="17">
        <v>1005</v>
      </c>
      <c r="C3626" s="17" t="s">
        <v>42</v>
      </c>
      <c r="D3626" s="17" t="s">
        <v>36</v>
      </c>
      <c r="E3626" s="17" t="s">
        <v>780</v>
      </c>
      <c r="F3626" s="31" t="str">
        <f>VLOOKUP(G3626,'Policy Type'!$A:$B,2,FALSE)</f>
        <v>Liability</v>
      </c>
      <c r="G3626" s="17" t="s">
        <v>38</v>
      </c>
      <c r="H3626" s="32">
        <v>45362</v>
      </c>
      <c r="I3626" s="32">
        <v>45422</v>
      </c>
      <c r="J3626" s="34">
        <v>174500</v>
      </c>
      <c r="K3626" s="34">
        <f t="shared" si="985"/>
        <v>31410</v>
      </c>
      <c r="L3626" s="34">
        <f t="shared" si="986"/>
        <v>205910</v>
      </c>
      <c r="M3626" s="17">
        <f t="shared" si="999"/>
        <v>41182</v>
      </c>
      <c r="N3626" s="17" t="s">
        <v>39</v>
      </c>
      <c r="O3626" s="35" t="s">
        <v>49</v>
      </c>
      <c r="P3626" s="36" t="str">
        <f t="shared" si="987"/>
        <v>Old Client</v>
      </c>
      <c r="Q3626" s="39" t="str">
        <f t="shared" si="4"/>
        <v>Yes</v>
      </c>
      <c r="R3626" s="40" t="str">
        <f t="shared" si="5"/>
        <v/>
      </c>
    </row>
    <row r="3627" ht="14.25" customHeight="1" spans="1:18">
      <c r="A3627" s="30" t="s">
        <v>3504</v>
      </c>
      <c r="B3627" s="17">
        <v>2312</v>
      </c>
      <c r="C3627" s="17" t="s">
        <v>42</v>
      </c>
      <c r="D3627" s="17" t="s">
        <v>36</v>
      </c>
      <c r="E3627" s="17" t="s">
        <v>37</v>
      </c>
      <c r="F3627" s="31" t="str">
        <f>VLOOKUP(G3627,'Policy Type'!$A:$B,2,FALSE)</f>
        <v>P&amp;C</v>
      </c>
      <c r="G3627" s="17" t="s">
        <v>80</v>
      </c>
      <c r="H3627" s="32">
        <v>45362</v>
      </c>
      <c r="I3627" s="32">
        <v>45362</v>
      </c>
      <c r="J3627" s="34">
        <v>181900</v>
      </c>
      <c r="K3627" s="34">
        <f t="shared" si="985"/>
        <v>32742</v>
      </c>
      <c r="L3627" s="34">
        <f t="shared" si="986"/>
        <v>214642</v>
      </c>
      <c r="M3627" s="17">
        <f t="shared" si="999"/>
        <v>42928.4</v>
      </c>
      <c r="N3627" s="17" t="s">
        <v>39</v>
      </c>
      <c r="O3627" s="35" t="s">
        <v>49</v>
      </c>
      <c r="P3627" s="36" t="str">
        <f t="shared" si="987"/>
        <v>New Client</v>
      </c>
      <c r="Q3627" s="39" t="str">
        <f t="shared" si="4"/>
        <v>No</v>
      </c>
      <c r="R3627" s="40" t="str">
        <f t="shared" si="5"/>
        <v/>
      </c>
    </row>
    <row r="3628" ht="14.25" customHeight="1" spans="1:18">
      <c r="A3628" s="30" t="s">
        <v>3505</v>
      </c>
      <c r="B3628" s="17">
        <v>2313</v>
      </c>
      <c r="C3628" s="17" t="s">
        <v>46</v>
      </c>
      <c r="D3628" s="17" t="s">
        <v>76</v>
      </c>
      <c r="E3628" s="17" t="s">
        <v>37</v>
      </c>
      <c r="F3628" s="31" t="str">
        <f>VLOOKUP(G3628,'Policy Type'!$A:$B,2,FALSE)</f>
        <v>Liability</v>
      </c>
      <c r="G3628" s="17" t="s">
        <v>38</v>
      </c>
      <c r="H3628" s="32">
        <v>45362</v>
      </c>
      <c r="I3628" s="32">
        <v>45453</v>
      </c>
      <c r="J3628" s="34">
        <v>109600</v>
      </c>
      <c r="K3628" s="34">
        <f t="shared" si="985"/>
        <v>19728</v>
      </c>
      <c r="L3628" s="34">
        <f t="shared" si="986"/>
        <v>129328</v>
      </c>
      <c r="M3628" s="17">
        <f>L3628*0.05</f>
        <v>6466.4</v>
      </c>
      <c r="N3628" s="17" t="s">
        <v>39</v>
      </c>
      <c r="O3628" s="35" t="s">
        <v>49</v>
      </c>
      <c r="P3628" s="36" t="str">
        <f t="shared" si="987"/>
        <v>Old Client</v>
      </c>
      <c r="Q3628" s="39" t="str">
        <f t="shared" si="4"/>
        <v>Yes</v>
      </c>
      <c r="R3628" s="40" t="str">
        <f t="shared" si="5"/>
        <v/>
      </c>
    </row>
    <row r="3629" ht="14.25" customHeight="1" spans="1:18">
      <c r="A3629" s="30" t="s">
        <v>3506</v>
      </c>
      <c r="B3629" s="17">
        <v>478</v>
      </c>
      <c r="C3629" s="17" t="s">
        <v>57</v>
      </c>
      <c r="D3629" s="17" t="s">
        <v>36</v>
      </c>
      <c r="E3629" s="17" t="s">
        <v>84</v>
      </c>
      <c r="F3629" s="31" t="str">
        <f>VLOOKUP(G3629,'Policy Type'!$A:$B,2,FALSE)</f>
        <v>Liability</v>
      </c>
      <c r="G3629" s="17" t="s">
        <v>579</v>
      </c>
      <c r="H3629" s="32">
        <v>45365</v>
      </c>
      <c r="I3629" s="32">
        <v>45729</v>
      </c>
      <c r="J3629" s="34">
        <v>23895000</v>
      </c>
      <c r="K3629" s="34">
        <f t="shared" si="985"/>
        <v>4301100</v>
      </c>
      <c r="L3629" s="34">
        <f t="shared" si="986"/>
        <v>28196100</v>
      </c>
      <c r="M3629" s="17">
        <f t="shared" ref="M3629:M3632" si="1000">L3629*0.2</f>
        <v>5639220</v>
      </c>
      <c r="N3629" s="17" t="s">
        <v>39</v>
      </c>
      <c r="O3629" s="35" t="s">
        <v>53</v>
      </c>
      <c r="P3629" s="36" t="str">
        <f t="shared" si="987"/>
        <v>Old Client</v>
      </c>
      <c r="Q3629" s="39" t="str">
        <f t="shared" si="4"/>
        <v>Yes</v>
      </c>
      <c r="R3629" s="40" t="str">
        <f t="shared" si="5"/>
        <v/>
      </c>
    </row>
    <row r="3630" ht="14.25" customHeight="1" spans="1:18">
      <c r="A3630" s="30" t="s">
        <v>3507</v>
      </c>
      <c r="B3630" s="17">
        <v>2314</v>
      </c>
      <c r="C3630" s="17" t="s">
        <v>35</v>
      </c>
      <c r="D3630" s="17" t="s">
        <v>36</v>
      </c>
      <c r="E3630" s="17" t="s">
        <v>84</v>
      </c>
      <c r="F3630" s="31" t="str">
        <f>VLOOKUP(G3630,'Policy Type'!$A:$B,2,FALSE)</f>
        <v>Liability</v>
      </c>
      <c r="G3630" s="17" t="s">
        <v>58</v>
      </c>
      <c r="H3630" s="32">
        <v>45366</v>
      </c>
      <c r="I3630" s="32">
        <v>45730</v>
      </c>
      <c r="J3630" s="34">
        <v>1062000</v>
      </c>
      <c r="K3630" s="34">
        <f t="shared" si="985"/>
        <v>191160</v>
      </c>
      <c r="L3630" s="34">
        <f t="shared" si="986"/>
        <v>1253160</v>
      </c>
      <c r="M3630" s="17">
        <f t="shared" si="1000"/>
        <v>250632</v>
      </c>
      <c r="N3630" s="17" t="s">
        <v>39</v>
      </c>
      <c r="O3630" s="35" t="s">
        <v>53</v>
      </c>
      <c r="P3630" s="36" t="str">
        <f t="shared" si="987"/>
        <v>New Client</v>
      </c>
      <c r="Q3630" s="39" t="str">
        <f t="shared" si="4"/>
        <v>Yes</v>
      </c>
      <c r="R3630" s="40" t="str">
        <f t="shared" si="5"/>
        <v/>
      </c>
    </row>
    <row r="3631" ht="14.25" customHeight="1" spans="1:18">
      <c r="A3631" s="30" t="s">
        <v>3508</v>
      </c>
      <c r="B3631" s="17">
        <v>68</v>
      </c>
      <c r="C3631" s="17" t="s">
        <v>57</v>
      </c>
      <c r="D3631" s="17" t="s">
        <v>36</v>
      </c>
      <c r="E3631" s="17" t="s">
        <v>780</v>
      </c>
      <c r="F3631" s="31" t="str">
        <f>VLOOKUP(G3631,'Policy Type'!$A:$B,2,FALSE)</f>
        <v>Liability</v>
      </c>
      <c r="G3631" s="17" t="s">
        <v>536</v>
      </c>
      <c r="H3631" s="32">
        <v>45366</v>
      </c>
      <c r="I3631" s="32">
        <v>45457</v>
      </c>
      <c r="J3631" s="34">
        <v>413100</v>
      </c>
      <c r="K3631" s="34">
        <f t="shared" si="985"/>
        <v>74358</v>
      </c>
      <c r="L3631" s="34">
        <f t="shared" si="986"/>
        <v>487458</v>
      </c>
      <c r="M3631" s="17">
        <f t="shared" si="1000"/>
        <v>97491.6</v>
      </c>
      <c r="N3631" s="17" t="s">
        <v>39</v>
      </c>
      <c r="O3631" s="35" t="s">
        <v>49</v>
      </c>
      <c r="P3631" s="36" t="str">
        <f t="shared" si="987"/>
        <v>Old Client</v>
      </c>
      <c r="Q3631" s="39" t="str">
        <f t="shared" si="4"/>
        <v>Yes</v>
      </c>
      <c r="R3631" s="40" t="str">
        <f t="shared" si="5"/>
        <v/>
      </c>
    </row>
    <row r="3632" ht="14.25" customHeight="1" spans="1:18">
      <c r="A3632" s="30" t="s">
        <v>3509</v>
      </c>
      <c r="B3632" s="17">
        <v>2315</v>
      </c>
      <c r="C3632" s="17" t="s">
        <v>42</v>
      </c>
      <c r="D3632" s="17" t="s">
        <v>36</v>
      </c>
      <c r="E3632" s="17" t="s">
        <v>780</v>
      </c>
      <c r="F3632" s="31" t="str">
        <f>VLOOKUP(G3632,'Policy Type'!$A:$B,2,FALSE)</f>
        <v>Liability</v>
      </c>
      <c r="G3632" s="17" t="s">
        <v>38</v>
      </c>
      <c r="H3632" s="32">
        <v>45362</v>
      </c>
      <c r="I3632" s="32">
        <v>45514</v>
      </c>
      <c r="J3632" s="34">
        <v>858200</v>
      </c>
      <c r="K3632" s="34">
        <f t="shared" si="985"/>
        <v>154476</v>
      </c>
      <c r="L3632" s="34">
        <f t="shared" si="986"/>
        <v>1012676</v>
      </c>
      <c r="M3632" s="17">
        <f t="shared" si="1000"/>
        <v>202535.2</v>
      </c>
      <c r="N3632" s="17" t="s">
        <v>39</v>
      </c>
      <c r="O3632" s="35" t="s">
        <v>49</v>
      </c>
      <c r="P3632" s="36" t="str">
        <f t="shared" si="987"/>
        <v>New Client</v>
      </c>
      <c r="Q3632" s="39" t="str">
        <f t="shared" si="4"/>
        <v>Yes</v>
      </c>
      <c r="R3632" s="40" t="str">
        <f t="shared" si="5"/>
        <v/>
      </c>
    </row>
    <row r="3633" ht="14.25" customHeight="1" spans="1:18">
      <c r="A3633" s="30" t="s">
        <v>3510</v>
      </c>
      <c r="B3633" s="17">
        <v>2313</v>
      </c>
      <c r="C3633" s="17" t="s">
        <v>42</v>
      </c>
      <c r="D3633" s="17" t="s">
        <v>36</v>
      </c>
      <c r="E3633" s="17" t="s">
        <v>37</v>
      </c>
      <c r="F3633" s="31" t="str">
        <f>VLOOKUP(G3633,'Policy Type'!$A:$B,2,FALSE)</f>
        <v>Others</v>
      </c>
      <c r="G3633" s="17" t="s">
        <v>212</v>
      </c>
      <c r="H3633" s="32">
        <v>45364</v>
      </c>
      <c r="I3633" s="32">
        <v>45728</v>
      </c>
      <c r="J3633" s="34">
        <v>4883200</v>
      </c>
      <c r="K3633" s="34">
        <f t="shared" si="985"/>
        <v>878976</v>
      </c>
      <c r="L3633" s="34">
        <f t="shared" si="986"/>
        <v>5762176</v>
      </c>
      <c r="M3633" s="17">
        <f t="shared" ref="M3633:M3634" si="1001">L3633*0.15</f>
        <v>864326.4</v>
      </c>
      <c r="N3633" s="17" t="s">
        <v>39</v>
      </c>
      <c r="O3633" s="35" t="s">
        <v>49</v>
      </c>
      <c r="P3633" s="36" t="str">
        <f t="shared" si="987"/>
        <v>Old Client</v>
      </c>
      <c r="Q3633" s="39" t="str">
        <f t="shared" si="4"/>
        <v>Yes</v>
      </c>
      <c r="R3633" s="40" t="str">
        <f t="shared" si="5"/>
        <v>Cross-Sold</v>
      </c>
    </row>
    <row r="3634" ht="14.25" customHeight="1" spans="1:18">
      <c r="A3634" s="30" t="s">
        <v>3511</v>
      </c>
      <c r="B3634" s="17">
        <v>2316</v>
      </c>
      <c r="C3634" s="17" t="s">
        <v>57</v>
      </c>
      <c r="D3634" s="17" t="s">
        <v>36</v>
      </c>
      <c r="E3634" s="17" t="s">
        <v>37</v>
      </c>
      <c r="F3634" s="31" t="str">
        <f>VLOOKUP(G3634,'Policy Type'!$A:$B,2,FALSE)</f>
        <v>Others</v>
      </c>
      <c r="G3634" s="17" t="s">
        <v>212</v>
      </c>
      <c r="H3634" s="32">
        <v>45363</v>
      </c>
      <c r="I3634" s="32">
        <v>45727</v>
      </c>
      <c r="J3634" s="34">
        <v>1082000</v>
      </c>
      <c r="K3634" s="34">
        <f t="shared" si="985"/>
        <v>194760</v>
      </c>
      <c r="L3634" s="34">
        <f t="shared" si="986"/>
        <v>1276760</v>
      </c>
      <c r="M3634" s="17">
        <f t="shared" si="1001"/>
        <v>191514</v>
      </c>
      <c r="N3634" s="17" t="s">
        <v>39</v>
      </c>
      <c r="O3634" s="35" t="s">
        <v>49</v>
      </c>
      <c r="P3634" s="36" t="str">
        <f t="shared" si="987"/>
        <v>New Client</v>
      </c>
      <c r="Q3634" s="39" t="str">
        <f t="shared" si="4"/>
        <v>No</v>
      </c>
      <c r="R3634" s="40" t="str">
        <f t="shared" si="5"/>
        <v/>
      </c>
    </row>
    <row r="3635" ht="14.25" customHeight="1" spans="1:18">
      <c r="A3635" s="30" t="s">
        <v>3512</v>
      </c>
      <c r="B3635" s="17">
        <v>283</v>
      </c>
      <c r="C3635" s="17" t="s">
        <v>35</v>
      </c>
      <c r="D3635" s="17" t="s">
        <v>36</v>
      </c>
      <c r="E3635" s="17" t="s">
        <v>43</v>
      </c>
      <c r="F3635" s="31" t="str">
        <f>VLOOKUP(G3635,'Policy Type'!$A:$B,2,FALSE)</f>
        <v>P&amp;C</v>
      </c>
      <c r="G3635" s="17" t="s">
        <v>72</v>
      </c>
      <c r="H3635" s="32">
        <v>45364</v>
      </c>
      <c r="I3635" s="32">
        <v>45728</v>
      </c>
      <c r="J3635" s="34">
        <v>21900</v>
      </c>
      <c r="K3635" s="34">
        <f t="shared" si="985"/>
        <v>3942</v>
      </c>
      <c r="L3635" s="34">
        <f t="shared" si="986"/>
        <v>25842</v>
      </c>
      <c r="M3635" s="17">
        <f>L3635*0.2</f>
        <v>5168.4</v>
      </c>
      <c r="N3635" s="17" t="s">
        <v>39</v>
      </c>
      <c r="O3635" s="35" t="s">
        <v>53</v>
      </c>
      <c r="P3635" s="36" t="str">
        <f t="shared" si="987"/>
        <v>Old Client</v>
      </c>
      <c r="Q3635" s="39" t="str">
        <f t="shared" si="4"/>
        <v>Yes</v>
      </c>
      <c r="R3635" s="40" t="str">
        <f t="shared" si="5"/>
        <v>Cross-Sold</v>
      </c>
    </row>
    <row r="3636" ht="14.25" customHeight="1" spans="1:18">
      <c r="A3636" s="30" t="s">
        <v>3513</v>
      </c>
      <c r="B3636" s="17">
        <v>283</v>
      </c>
      <c r="C3636" s="17" t="s">
        <v>46</v>
      </c>
      <c r="D3636" s="17" t="s">
        <v>47</v>
      </c>
      <c r="E3636" s="17" t="s">
        <v>60</v>
      </c>
      <c r="F3636" s="31" t="str">
        <f>VLOOKUP(G3636,'Policy Type'!$A:$B,2,FALSE)</f>
        <v>Others</v>
      </c>
      <c r="G3636" s="17" t="s">
        <v>170</v>
      </c>
      <c r="H3636" s="32">
        <v>45379</v>
      </c>
      <c r="I3636" s="32">
        <v>45743</v>
      </c>
      <c r="J3636" s="34">
        <v>3895300</v>
      </c>
      <c r="K3636" s="34">
        <f t="shared" si="985"/>
        <v>701154</v>
      </c>
      <c r="L3636" s="34">
        <f t="shared" si="986"/>
        <v>4596454</v>
      </c>
      <c r="M3636" s="17">
        <f t="shared" ref="M3636:M3637" si="1002">L3636*0.05</f>
        <v>229822.7</v>
      </c>
      <c r="N3636" s="17" t="s">
        <v>52</v>
      </c>
      <c r="O3636" s="35" t="s">
        <v>53</v>
      </c>
      <c r="P3636" s="36" t="str">
        <f t="shared" si="987"/>
        <v>Old Client</v>
      </c>
      <c r="Q3636" s="39" t="str">
        <f t="shared" si="4"/>
        <v>Yes</v>
      </c>
      <c r="R3636" s="40" t="str">
        <f t="shared" si="5"/>
        <v>Cross-Sold</v>
      </c>
    </row>
    <row r="3637" ht="14.25" customHeight="1" spans="1:18">
      <c r="A3637" s="30" t="s">
        <v>3514</v>
      </c>
      <c r="B3637" s="17">
        <v>39</v>
      </c>
      <c r="C3637" s="17" t="s">
        <v>46</v>
      </c>
      <c r="D3637" s="17" t="s">
        <v>88</v>
      </c>
      <c r="E3637" s="17" t="s">
        <v>37</v>
      </c>
      <c r="F3637" s="31" t="str">
        <f>VLOOKUP(G3637,'Policy Type'!$A:$B,2,FALSE)</f>
        <v>Others</v>
      </c>
      <c r="G3637" s="17" t="s">
        <v>152</v>
      </c>
      <c r="H3637" s="32">
        <v>45379</v>
      </c>
      <c r="I3637" s="32">
        <v>45743</v>
      </c>
      <c r="J3637" s="34">
        <v>3993600</v>
      </c>
      <c r="K3637" s="34">
        <f t="shared" si="985"/>
        <v>718848</v>
      </c>
      <c r="L3637" s="34">
        <f t="shared" si="986"/>
        <v>4712448</v>
      </c>
      <c r="M3637" s="17">
        <f t="shared" si="1002"/>
        <v>235622.4</v>
      </c>
      <c r="N3637" s="17" t="s">
        <v>52</v>
      </c>
      <c r="O3637" s="35" t="s">
        <v>53</v>
      </c>
      <c r="P3637" s="36" t="str">
        <f t="shared" si="987"/>
        <v>Old Client</v>
      </c>
      <c r="Q3637" s="39" t="str">
        <f t="shared" si="4"/>
        <v>Yes</v>
      </c>
      <c r="R3637" s="40" t="str">
        <f t="shared" si="5"/>
        <v>Cross-Sold</v>
      </c>
    </row>
    <row r="3638" ht="14.25" customHeight="1" spans="1:18">
      <c r="A3638" s="30" t="s">
        <v>3515</v>
      </c>
      <c r="B3638" s="17">
        <v>2317</v>
      </c>
      <c r="C3638" s="17" t="s">
        <v>35</v>
      </c>
      <c r="D3638" s="17" t="s">
        <v>36</v>
      </c>
      <c r="E3638" s="17" t="s">
        <v>37</v>
      </c>
      <c r="F3638" s="31" t="str">
        <f>VLOOKUP(G3638,'Policy Type'!$A:$B,2,FALSE)</f>
        <v>Others</v>
      </c>
      <c r="G3638" s="17" t="s">
        <v>152</v>
      </c>
      <c r="H3638" s="32">
        <v>45373</v>
      </c>
      <c r="I3638" s="32">
        <v>45737</v>
      </c>
      <c r="J3638" s="34">
        <v>1832800</v>
      </c>
      <c r="K3638" s="34">
        <f t="shared" si="985"/>
        <v>329904</v>
      </c>
      <c r="L3638" s="34">
        <f t="shared" si="986"/>
        <v>2162704</v>
      </c>
      <c r="M3638" s="17">
        <f>L3638*0.15</f>
        <v>324405.6</v>
      </c>
      <c r="N3638" s="17" t="s">
        <v>52</v>
      </c>
      <c r="O3638" s="35" t="s">
        <v>53</v>
      </c>
      <c r="P3638" s="36" t="str">
        <f t="shared" si="987"/>
        <v>New Client</v>
      </c>
      <c r="Q3638" s="39" t="str">
        <f t="shared" si="4"/>
        <v>No</v>
      </c>
      <c r="R3638" s="40" t="str">
        <f t="shared" si="5"/>
        <v/>
      </c>
    </row>
    <row r="3639" ht="14.25" customHeight="1" spans="1:18">
      <c r="A3639" s="30" t="s">
        <v>3516</v>
      </c>
      <c r="B3639" s="17">
        <v>422</v>
      </c>
      <c r="C3639" s="17" t="s">
        <v>57</v>
      </c>
      <c r="D3639" s="17" t="s">
        <v>36</v>
      </c>
      <c r="E3639" s="17" t="s">
        <v>37</v>
      </c>
      <c r="F3639" s="31" t="str">
        <f>VLOOKUP(G3639,'Policy Type'!$A:$B,2,FALSE)</f>
        <v>Liability</v>
      </c>
      <c r="G3639" s="17" t="s">
        <v>38</v>
      </c>
      <c r="H3639" s="32">
        <v>45363</v>
      </c>
      <c r="I3639" s="32">
        <v>45393</v>
      </c>
      <c r="J3639" s="34">
        <v>51600</v>
      </c>
      <c r="K3639" s="34">
        <f t="shared" si="985"/>
        <v>9288</v>
      </c>
      <c r="L3639" s="34">
        <f t="shared" si="986"/>
        <v>60888</v>
      </c>
      <c r="M3639" s="17">
        <f t="shared" ref="M3639:M3640" si="1003">L3639*0.2</f>
        <v>12177.6</v>
      </c>
      <c r="N3639" s="17" t="s">
        <v>39</v>
      </c>
      <c r="O3639" s="35" t="s">
        <v>49</v>
      </c>
      <c r="P3639" s="36" t="str">
        <f t="shared" si="987"/>
        <v>Old Client</v>
      </c>
      <c r="Q3639" s="39" t="str">
        <f t="shared" si="4"/>
        <v>Yes</v>
      </c>
      <c r="R3639" s="40" t="str">
        <f t="shared" si="5"/>
        <v/>
      </c>
    </row>
    <row r="3640" ht="14.25" customHeight="1" spans="1:18">
      <c r="A3640" s="30" t="s">
        <v>3517</v>
      </c>
      <c r="B3640" s="17">
        <v>2318</v>
      </c>
      <c r="C3640" s="17" t="s">
        <v>42</v>
      </c>
      <c r="D3640" s="17" t="s">
        <v>36</v>
      </c>
      <c r="E3640" s="17" t="s">
        <v>37</v>
      </c>
      <c r="F3640" s="31" t="str">
        <f>VLOOKUP(G3640,'Policy Type'!$A:$B,2,FALSE)</f>
        <v>Liability</v>
      </c>
      <c r="G3640" s="17" t="s">
        <v>38</v>
      </c>
      <c r="H3640" s="32">
        <v>45363</v>
      </c>
      <c r="I3640" s="32">
        <v>45393</v>
      </c>
      <c r="J3640" s="34">
        <v>86800</v>
      </c>
      <c r="K3640" s="34">
        <f t="shared" si="985"/>
        <v>15624</v>
      </c>
      <c r="L3640" s="34">
        <f t="shared" si="986"/>
        <v>102424</v>
      </c>
      <c r="M3640" s="17">
        <f t="shared" si="1003"/>
        <v>20484.8</v>
      </c>
      <c r="N3640" s="17" t="s">
        <v>39</v>
      </c>
      <c r="O3640" s="35" t="s">
        <v>49</v>
      </c>
      <c r="P3640" s="36" t="str">
        <f t="shared" si="987"/>
        <v>New Client</v>
      </c>
      <c r="Q3640" s="39" t="str">
        <f t="shared" si="4"/>
        <v>Yes</v>
      </c>
      <c r="R3640" s="40" t="str">
        <f t="shared" si="5"/>
        <v/>
      </c>
    </row>
    <row r="3641" ht="14.25" customHeight="1" spans="1:18">
      <c r="A3641" s="30" t="s">
        <v>3518</v>
      </c>
      <c r="B3641" s="17">
        <v>2319</v>
      </c>
      <c r="C3641" s="17" t="s">
        <v>42</v>
      </c>
      <c r="D3641" s="17" t="s">
        <v>36</v>
      </c>
      <c r="E3641" s="17" t="s">
        <v>84</v>
      </c>
      <c r="F3641" s="31" t="str">
        <f>VLOOKUP(G3641,'Policy Type'!$A:$B,2,FALSE)</f>
        <v>Others</v>
      </c>
      <c r="G3641" s="17" t="s">
        <v>212</v>
      </c>
      <c r="H3641" s="32">
        <v>45363</v>
      </c>
      <c r="I3641" s="32">
        <v>45727</v>
      </c>
      <c r="J3641" s="34">
        <v>317600</v>
      </c>
      <c r="K3641" s="34">
        <f t="shared" si="985"/>
        <v>57168</v>
      </c>
      <c r="L3641" s="34">
        <f t="shared" si="986"/>
        <v>374768</v>
      </c>
      <c r="M3641" s="17">
        <f>L3641*0.15</f>
        <v>56215.2</v>
      </c>
      <c r="N3641" s="17" t="s">
        <v>39</v>
      </c>
      <c r="O3641" s="35" t="s">
        <v>49</v>
      </c>
      <c r="P3641" s="36" t="str">
        <f t="shared" si="987"/>
        <v>New Client</v>
      </c>
      <c r="Q3641" s="39" t="str">
        <f t="shared" si="4"/>
        <v>No</v>
      </c>
      <c r="R3641" s="40" t="str">
        <f t="shared" si="5"/>
        <v/>
      </c>
    </row>
    <row r="3642" ht="14.25" customHeight="1" spans="1:18">
      <c r="A3642" s="30" t="s">
        <v>3519</v>
      </c>
      <c r="B3642" s="17">
        <v>2320</v>
      </c>
      <c r="C3642" s="17" t="s">
        <v>42</v>
      </c>
      <c r="D3642" s="17" t="s">
        <v>36</v>
      </c>
      <c r="E3642" s="17" t="s">
        <v>78</v>
      </c>
      <c r="F3642" s="31" t="str">
        <f>VLOOKUP(G3642,'Policy Type'!$A:$B,2,FALSE)</f>
        <v>Liability</v>
      </c>
      <c r="G3642" s="17" t="s">
        <v>121</v>
      </c>
      <c r="H3642" s="32">
        <v>45363</v>
      </c>
      <c r="I3642" s="32">
        <v>45727</v>
      </c>
      <c r="J3642" s="34">
        <v>200000</v>
      </c>
      <c r="K3642" s="34">
        <f t="shared" si="985"/>
        <v>36000</v>
      </c>
      <c r="L3642" s="34">
        <f t="shared" si="986"/>
        <v>236000</v>
      </c>
      <c r="M3642" s="17">
        <f t="shared" ref="M3642:M3643" si="1004">L3642*0.2</f>
        <v>47200</v>
      </c>
      <c r="N3642" s="17" t="s">
        <v>39</v>
      </c>
      <c r="O3642" s="35" t="s">
        <v>49</v>
      </c>
      <c r="P3642" s="36" t="str">
        <f t="shared" si="987"/>
        <v>New Client</v>
      </c>
      <c r="Q3642" s="39" t="str">
        <f t="shared" si="4"/>
        <v>Yes</v>
      </c>
      <c r="R3642" s="40" t="str">
        <f t="shared" si="5"/>
        <v/>
      </c>
    </row>
    <row r="3643" ht="14.25" customHeight="1" spans="1:18">
      <c r="A3643" s="30" t="s">
        <v>3520</v>
      </c>
      <c r="B3643" s="17">
        <v>2321</v>
      </c>
      <c r="C3643" s="17" t="s">
        <v>57</v>
      </c>
      <c r="D3643" s="17" t="s">
        <v>36</v>
      </c>
      <c r="E3643" s="17" t="s">
        <v>132</v>
      </c>
      <c r="F3643" s="31" t="str">
        <f>VLOOKUP(G3643,'Policy Type'!$A:$B,2,FALSE)</f>
        <v>Liability</v>
      </c>
      <c r="G3643" s="17" t="s">
        <v>101</v>
      </c>
      <c r="H3643" s="32">
        <v>45363</v>
      </c>
      <c r="I3643" s="32">
        <v>45727</v>
      </c>
      <c r="J3643" s="34">
        <v>579900</v>
      </c>
      <c r="K3643" s="34">
        <f t="shared" si="985"/>
        <v>104382</v>
      </c>
      <c r="L3643" s="34">
        <f t="shared" si="986"/>
        <v>684282</v>
      </c>
      <c r="M3643" s="17">
        <f t="shared" si="1004"/>
        <v>136856.4</v>
      </c>
      <c r="N3643" s="17" t="s">
        <v>39</v>
      </c>
      <c r="O3643" s="35" t="s">
        <v>49</v>
      </c>
      <c r="P3643" s="36" t="str">
        <f t="shared" si="987"/>
        <v>Old Client</v>
      </c>
      <c r="Q3643" s="39" t="str">
        <f t="shared" si="4"/>
        <v>Yes</v>
      </c>
      <c r="R3643" s="40" t="str">
        <f t="shared" si="5"/>
        <v/>
      </c>
    </row>
    <row r="3644" ht="14.25" customHeight="1" spans="1:18">
      <c r="A3644" s="30" t="s">
        <v>3521</v>
      </c>
      <c r="B3644" s="17">
        <v>2321</v>
      </c>
      <c r="C3644" s="17" t="s">
        <v>46</v>
      </c>
      <c r="D3644" s="17" t="s">
        <v>88</v>
      </c>
      <c r="E3644" s="17" t="s">
        <v>37</v>
      </c>
      <c r="F3644" s="31" t="str">
        <f>VLOOKUP(G3644,'Policy Type'!$A:$B,2,FALSE)</f>
        <v>P&amp;C</v>
      </c>
      <c r="G3644" s="17" t="s">
        <v>80</v>
      </c>
      <c r="H3644" s="32">
        <v>45363</v>
      </c>
      <c r="I3644" s="32">
        <v>45363</v>
      </c>
      <c r="J3644" s="34">
        <v>59100</v>
      </c>
      <c r="K3644" s="34">
        <f t="shared" si="985"/>
        <v>10638</v>
      </c>
      <c r="L3644" s="34">
        <f t="shared" si="986"/>
        <v>69738</v>
      </c>
      <c r="M3644" s="17">
        <f>L3644*0.05</f>
        <v>3486.9</v>
      </c>
      <c r="N3644" s="17" t="s">
        <v>39</v>
      </c>
      <c r="O3644" s="35" t="s">
        <v>49</v>
      </c>
      <c r="P3644" s="36" t="str">
        <f t="shared" si="987"/>
        <v>Old Client</v>
      </c>
      <c r="Q3644" s="39" t="str">
        <f t="shared" si="4"/>
        <v>Yes</v>
      </c>
      <c r="R3644" s="40" t="str">
        <f t="shared" si="5"/>
        <v>Cross-Sold</v>
      </c>
    </row>
    <row r="3645" ht="14.25" customHeight="1" spans="1:18">
      <c r="A3645" s="30" t="s">
        <v>3522</v>
      </c>
      <c r="B3645" s="17">
        <v>2322</v>
      </c>
      <c r="C3645" s="17" t="s">
        <v>57</v>
      </c>
      <c r="D3645" s="17" t="s">
        <v>36</v>
      </c>
      <c r="E3645" s="17" t="s">
        <v>84</v>
      </c>
      <c r="F3645" s="31" t="str">
        <f>VLOOKUP(G3645,'Policy Type'!$A:$B,2,FALSE)</f>
        <v>Liability</v>
      </c>
      <c r="G3645" s="17" t="s">
        <v>101</v>
      </c>
      <c r="H3645" s="32">
        <v>45363</v>
      </c>
      <c r="I3645" s="32">
        <v>45727</v>
      </c>
      <c r="J3645" s="34">
        <v>590000</v>
      </c>
      <c r="K3645" s="34">
        <f t="shared" si="985"/>
        <v>106200</v>
      </c>
      <c r="L3645" s="34">
        <f t="shared" si="986"/>
        <v>696200</v>
      </c>
      <c r="M3645" s="17">
        <f>L3645*0.2</f>
        <v>139240</v>
      </c>
      <c r="N3645" s="17" t="s">
        <v>39</v>
      </c>
      <c r="O3645" s="35" t="s">
        <v>49</v>
      </c>
      <c r="P3645" s="36" t="str">
        <f t="shared" si="987"/>
        <v>New Client</v>
      </c>
      <c r="Q3645" s="39" t="str">
        <f t="shared" si="4"/>
        <v>Yes</v>
      </c>
      <c r="R3645" s="40" t="str">
        <f t="shared" si="5"/>
        <v/>
      </c>
    </row>
    <row r="3646" ht="14.25" customHeight="1" spans="1:18">
      <c r="A3646" s="30"/>
      <c r="B3646" s="17"/>
      <c r="C3646" s="17"/>
      <c r="D3646" s="17"/>
      <c r="E3646" s="17"/>
      <c r="F3646" s="31"/>
      <c r="G3646" s="17"/>
      <c r="H3646" s="32"/>
      <c r="I3646" s="32"/>
      <c r="J3646" s="34"/>
      <c r="K3646" s="34"/>
      <c r="L3646" s="17"/>
      <c r="M3646" s="17"/>
      <c r="N3646" s="17" t="s">
        <v>39</v>
      </c>
      <c r="O3646" s="35" t="s">
        <v>277</v>
      </c>
      <c r="P3646" s="36"/>
      <c r="Q3646" s="39" t="str">
        <f t="shared" si="4"/>
        <v>No</v>
      </c>
      <c r="R3646" s="40" t="str">
        <f t="shared" si="5"/>
        <v/>
      </c>
    </row>
    <row r="3647" ht="14.25" customHeight="1" spans="1:18">
      <c r="A3647" s="30" t="s">
        <v>3523</v>
      </c>
      <c r="B3647" s="17">
        <v>2323</v>
      </c>
      <c r="C3647" s="17" t="s">
        <v>57</v>
      </c>
      <c r="D3647" s="17" t="s">
        <v>36</v>
      </c>
      <c r="E3647" s="17" t="s">
        <v>37</v>
      </c>
      <c r="F3647" s="31" t="str">
        <f>VLOOKUP(G3647,'Policy Type'!$A:$B,2,FALSE)</f>
        <v>Liability</v>
      </c>
      <c r="G3647" s="17" t="s">
        <v>38</v>
      </c>
      <c r="H3647" s="32">
        <v>45343</v>
      </c>
      <c r="I3647" s="32">
        <v>45708</v>
      </c>
      <c r="J3647" s="34">
        <v>983100</v>
      </c>
      <c r="K3647" s="34">
        <f t="shared" ref="K3647:K3672" si="1005">J3647*0.18</f>
        <v>176958</v>
      </c>
      <c r="L3647" s="34">
        <f t="shared" ref="L3647:L3672" si="1006">J3647+K3647</f>
        <v>1160058</v>
      </c>
      <c r="M3647" s="17">
        <f>L3647*0.2</f>
        <v>232011.6</v>
      </c>
      <c r="N3647" s="17" t="s">
        <v>39</v>
      </c>
      <c r="O3647" s="35" t="s">
        <v>49</v>
      </c>
      <c r="P3647" s="36" t="str">
        <f t="shared" ref="P3647:P3672" si="1007">IF(COUNTIF(B:B,B3647)=1,"New Client","Old Client")</f>
        <v>New Client</v>
      </c>
      <c r="Q3647" s="39" t="str">
        <f t="shared" si="4"/>
        <v>Yes</v>
      </c>
      <c r="R3647" s="40" t="str">
        <f t="shared" si="5"/>
        <v/>
      </c>
    </row>
    <row r="3648" ht="14.25" customHeight="1" spans="1:18">
      <c r="A3648" s="30" t="s">
        <v>3524</v>
      </c>
      <c r="B3648" s="17">
        <v>2289</v>
      </c>
      <c r="C3648" s="17" t="s">
        <v>46</v>
      </c>
      <c r="D3648" s="17" t="s">
        <v>88</v>
      </c>
      <c r="E3648" s="17" t="s">
        <v>37</v>
      </c>
      <c r="F3648" s="31" t="str">
        <f>VLOOKUP(G3648,'Policy Type'!$A:$B,2,FALSE)</f>
        <v>Liability</v>
      </c>
      <c r="G3648" s="17" t="s">
        <v>38</v>
      </c>
      <c r="H3648" s="32">
        <v>45350</v>
      </c>
      <c r="I3648" s="32">
        <v>45378</v>
      </c>
      <c r="J3648" s="34">
        <v>38600</v>
      </c>
      <c r="K3648" s="34">
        <f t="shared" si="1005"/>
        <v>6948</v>
      </c>
      <c r="L3648" s="34">
        <f t="shared" si="1006"/>
        <v>45548</v>
      </c>
      <c r="M3648" s="17">
        <f t="shared" ref="M3648:M3649" si="1008">L3648*0.05</f>
        <v>2277.4</v>
      </c>
      <c r="N3648" s="17" t="s">
        <v>39</v>
      </c>
      <c r="O3648" s="35" t="s">
        <v>49</v>
      </c>
      <c r="P3648" s="36" t="str">
        <f t="shared" si="1007"/>
        <v>Old Client</v>
      </c>
      <c r="Q3648" s="39" t="str">
        <f t="shared" si="4"/>
        <v>Yes</v>
      </c>
      <c r="R3648" s="40" t="str">
        <f t="shared" si="5"/>
        <v/>
      </c>
    </row>
    <row r="3649" ht="14.25" customHeight="1" spans="1:18">
      <c r="A3649" s="30" t="s">
        <v>3525</v>
      </c>
      <c r="B3649" s="17">
        <v>2324</v>
      </c>
      <c r="C3649" s="17" t="s">
        <v>46</v>
      </c>
      <c r="D3649" s="17" t="s">
        <v>88</v>
      </c>
      <c r="E3649" s="17" t="s">
        <v>780</v>
      </c>
      <c r="F3649" s="31" t="str">
        <f>VLOOKUP(G3649,'Policy Type'!$A:$B,2,FALSE)</f>
        <v>Liability</v>
      </c>
      <c r="G3649" s="17" t="s">
        <v>38</v>
      </c>
      <c r="H3649" s="32">
        <v>45363</v>
      </c>
      <c r="I3649" s="32">
        <v>45727</v>
      </c>
      <c r="J3649" s="34">
        <v>484200</v>
      </c>
      <c r="K3649" s="34">
        <f t="shared" si="1005"/>
        <v>87156</v>
      </c>
      <c r="L3649" s="34">
        <f t="shared" si="1006"/>
        <v>571356</v>
      </c>
      <c r="M3649" s="17">
        <f t="shared" si="1008"/>
        <v>28567.8</v>
      </c>
      <c r="N3649" s="17" t="s">
        <v>39</v>
      </c>
      <c r="O3649" s="35" t="s">
        <v>49</v>
      </c>
      <c r="P3649" s="36" t="str">
        <f t="shared" si="1007"/>
        <v>Old Client</v>
      </c>
      <c r="Q3649" s="39" t="str">
        <f t="shared" si="4"/>
        <v>Yes</v>
      </c>
      <c r="R3649" s="40" t="str">
        <f t="shared" si="5"/>
        <v/>
      </c>
    </row>
    <row r="3650" ht="14.25" customHeight="1" spans="1:18">
      <c r="A3650" s="30" t="s">
        <v>3526</v>
      </c>
      <c r="B3650" s="17">
        <v>504</v>
      </c>
      <c r="C3650" s="17" t="s">
        <v>35</v>
      </c>
      <c r="D3650" s="17" t="s">
        <v>36</v>
      </c>
      <c r="E3650" s="17" t="s">
        <v>780</v>
      </c>
      <c r="F3650" s="31" t="str">
        <f>VLOOKUP(G3650,'Policy Type'!$A:$B,2,FALSE)</f>
        <v>Liability</v>
      </c>
      <c r="G3650" s="17" t="s">
        <v>38</v>
      </c>
      <c r="H3650" s="32">
        <v>45363</v>
      </c>
      <c r="I3650" s="32">
        <v>45393</v>
      </c>
      <c r="J3650" s="34">
        <v>89500</v>
      </c>
      <c r="K3650" s="34">
        <f t="shared" si="1005"/>
        <v>16110</v>
      </c>
      <c r="L3650" s="34">
        <f t="shared" si="1006"/>
        <v>105610</v>
      </c>
      <c r="M3650" s="17">
        <f>L3650*0.2</f>
        <v>21122</v>
      </c>
      <c r="N3650" s="17" t="s">
        <v>39</v>
      </c>
      <c r="O3650" s="35" t="s">
        <v>49</v>
      </c>
      <c r="P3650" s="36" t="str">
        <f t="shared" si="1007"/>
        <v>Old Client</v>
      </c>
      <c r="Q3650" s="39" t="str">
        <f t="shared" si="4"/>
        <v>Yes</v>
      </c>
      <c r="R3650" s="40" t="str">
        <f t="shared" si="5"/>
        <v/>
      </c>
    </row>
    <row r="3651" ht="14.25" customHeight="1" spans="1:18">
      <c r="A3651" s="30" t="s">
        <v>3527</v>
      </c>
      <c r="B3651" s="17">
        <v>2325</v>
      </c>
      <c r="C3651" s="17" t="s">
        <v>35</v>
      </c>
      <c r="D3651" s="17" t="s">
        <v>36</v>
      </c>
      <c r="E3651" s="17" t="s">
        <v>43</v>
      </c>
      <c r="F3651" s="31" t="str">
        <f>VLOOKUP(G3651,'Policy Type'!$A:$B,2,FALSE)</f>
        <v>Others</v>
      </c>
      <c r="G3651" s="17" t="s">
        <v>1162</v>
      </c>
      <c r="H3651" s="32">
        <v>45382</v>
      </c>
      <c r="I3651" s="32">
        <v>45746</v>
      </c>
      <c r="J3651" s="34">
        <v>7826100</v>
      </c>
      <c r="K3651" s="34">
        <f t="shared" si="1005"/>
        <v>1408698</v>
      </c>
      <c r="L3651" s="34">
        <f t="shared" si="1006"/>
        <v>9234798</v>
      </c>
      <c r="M3651" s="17">
        <f>L3651*0.15</f>
        <v>1385219.7</v>
      </c>
      <c r="N3651" s="17" t="s">
        <v>52</v>
      </c>
      <c r="O3651" s="35" t="s">
        <v>53</v>
      </c>
      <c r="P3651" s="36" t="str">
        <f t="shared" si="1007"/>
        <v>New Client</v>
      </c>
      <c r="Q3651" s="39" t="str">
        <f t="shared" si="4"/>
        <v>No</v>
      </c>
      <c r="R3651" s="40" t="str">
        <f t="shared" si="5"/>
        <v/>
      </c>
    </row>
    <row r="3652" ht="14.25" customHeight="1" spans="1:18">
      <c r="A3652" s="30" t="s">
        <v>3528</v>
      </c>
      <c r="B3652" s="17">
        <v>2326</v>
      </c>
      <c r="C3652" s="17" t="s">
        <v>57</v>
      </c>
      <c r="D3652" s="17" t="s">
        <v>36</v>
      </c>
      <c r="E3652" s="17" t="s">
        <v>37</v>
      </c>
      <c r="F3652" s="31" t="str">
        <f>VLOOKUP(G3652,'Policy Type'!$A:$B,2,FALSE)</f>
        <v>Liability</v>
      </c>
      <c r="G3652" s="17" t="s">
        <v>38</v>
      </c>
      <c r="H3652" s="32">
        <v>45363</v>
      </c>
      <c r="I3652" s="32">
        <v>45727</v>
      </c>
      <c r="J3652" s="34">
        <v>455200</v>
      </c>
      <c r="K3652" s="34">
        <f t="shared" si="1005"/>
        <v>81936</v>
      </c>
      <c r="L3652" s="34">
        <f t="shared" si="1006"/>
        <v>537136</v>
      </c>
      <c r="M3652" s="17">
        <f>L3652*0.2</f>
        <v>107427.2</v>
      </c>
      <c r="N3652" s="17" t="s">
        <v>39</v>
      </c>
      <c r="O3652" s="35" t="s">
        <v>49</v>
      </c>
      <c r="P3652" s="36" t="str">
        <f t="shared" si="1007"/>
        <v>New Client</v>
      </c>
      <c r="Q3652" s="39" t="str">
        <f t="shared" si="4"/>
        <v>Yes</v>
      </c>
      <c r="R3652" s="40" t="str">
        <f t="shared" si="5"/>
        <v/>
      </c>
    </row>
    <row r="3653" ht="14.25" customHeight="1" spans="1:18">
      <c r="A3653" s="30" t="s">
        <v>3529</v>
      </c>
      <c r="B3653" s="17">
        <v>908</v>
      </c>
      <c r="C3653" s="17" t="s">
        <v>46</v>
      </c>
      <c r="D3653" s="17" t="s">
        <v>47</v>
      </c>
      <c r="E3653" s="17" t="s">
        <v>37</v>
      </c>
      <c r="F3653" s="31" t="str">
        <f>VLOOKUP(G3653,'Policy Type'!$A:$B,2,FALSE)</f>
        <v>Liability</v>
      </c>
      <c r="G3653" s="17" t="s">
        <v>38</v>
      </c>
      <c r="H3653" s="32">
        <v>45364</v>
      </c>
      <c r="I3653" s="32">
        <v>45394</v>
      </c>
      <c r="J3653" s="34">
        <v>51600</v>
      </c>
      <c r="K3653" s="34">
        <f t="shared" si="1005"/>
        <v>9288</v>
      </c>
      <c r="L3653" s="34">
        <f t="shared" si="1006"/>
        <v>60888</v>
      </c>
      <c r="M3653" s="17">
        <f t="shared" ref="M3653:M3655" si="1009">L3653*0.05</f>
        <v>3044.4</v>
      </c>
      <c r="N3653" s="17" t="s">
        <v>39</v>
      </c>
      <c r="O3653" s="35" t="s">
        <v>49</v>
      </c>
      <c r="P3653" s="36" t="str">
        <f t="shared" si="1007"/>
        <v>Old Client</v>
      </c>
      <c r="Q3653" s="39" t="str">
        <f t="shared" si="4"/>
        <v>Yes</v>
      </c>
      <c r="R3653" s="40" t="str">
        <f t="shared" si="5"/>
        <v/>
      </c>
    </row>
    <row r="3654" ht="14.25" customHeight="1" spans="1:18">
      <c r="A3654" s="30" t="s">
        <v>3530</v>
      </c>
      <c r="B3654" s="17">
        <v>2327</v>
      </c>
      <c r="C3654" s="17" t="s">
        <v>46</v>
      </c>
      <c r="D3654" s="17" t="s">
        <v>66</v>
      </c>
      <c r="E3654" s="17" t="s">
        <v>780</v>
      </c>
      <c r="F3654" s="31" t="str">
        <f>VLOOKUP(G3654,'Policy Type'!$A:$B,2,FALSE)</f>
        <v>Liability</v>
      </c>
      <c r="G3654" s="17" t="s">
        <v>38</v>
      </c>
      <c r="H3654" s="32">
        <v>45363</v>
      </c>
      <c r="I3654" s="32">
        <v>45393</v>
      </c>
      <c r="J3654" s="34">
        <v>78600</v>
      </c>
      <c r="K3654" s="34">
        <f t="shared" si="1005"/>
        <v>14148</v>
      </c>
      <c r="L3654" s="34">
        <f t="shared" si="1006"/>
        <v>92748</v>
      </c>
      <c r="M3654" s="17">
        <f t="shared" si="1009"/>
        <v>4637.4</v>
      </c>
      <c r="N3654" s="17" t="s">
        <v>39</v>
      </c>
      <c r="O3654" s="35" t="s">
        <v>49</v>
      </c>
      <c r="P3654" s="36" t="str">
        <f t="shared" si="1007"/>
        <v>New Client</v>
      </c>
      <c r="Q3654" s="39" t="str">
        <f t="shared" si="4"/>
        <v>Yes</v>
      </c>
      <c r="R3654" s="40" t="str">
        <f t="shared" si="5"/>
        <v/>
      </c>
    </row>
    <row r="3655" ht="14.25" customHeight="1" spans="1:18">
      <c r="A3655" s="30" t="s">
        <v>3531</v>
      </c>
      <c r="B3655" s="17">
        <v>2328</v>
      </c>
      <c r="C3655" s="17" t="s">
        <v>46</v>
      </c>
      <c r="D3655" s="17" t="s">
        <v>47</v>
      </c>
      <c r="E3655" s="17" t="s">
        <v>103</v>
      </c>
      <c r="F3655" s="31" t="str">
        <f>VLOOKUP(G3655,'Policy Type'!$A:$B,2,FALSE)</f>
        <v>Others</v>
      </c>
      <c r="G3655" s="17" t="s">
        <v>212</v>
      </c>
      <c r="H3655" s="32">
        <v>45363</v>
      </c>
      <c r="I3655" s="32">
        <v>45727</v>
      </c>
      <c r="J3655" s="34">
        <v>21000000</v>
      </c>
      <c r="K3655" s="34">
        <f t="shared" si="1005"/>
        <v>3780000</v>
      </c>
      <c r="L3655" s="34">
        <f t="shared" si="1006"/>
        <v>24780000</v>
      </c>
      <c r="M3655" s="17">
        <f t="shared" si="1009"/>
        <v>1239000</v>
      </c>
      <c r="N3655" s="17" t="s">
        <v>39</v>
      </c>
      <c r="O3655" s="35" t="s">
        <v>49</v>
      </c>
      <c r="P3655" s="36" t="str">
        <f t="shared" si="1007"/>
        <v>New Client</v>
      </c>
      <c r="Q3655" s="39" t="str">
        <f t="shared" si="4"/>
        <v>No</v>
      </c>
      <c r="R3655" s="40" t="str">
        <f t="shared" si="5"/>
        <v/>
      </c>
    </row>
    <row r="3656" ht="14.25" customHeight="1" spans="1:18">
      <c r="A3656" s="30" t="s">
        <v>3532</v>
      </c>
      <c r="B3656" s="17">
        <v>2329</v>
      </c>
      <c r="C3656" s="17" t="s">
        <v>42</v>
      </c>
      <c r="D3656" s="17" t="s">
        <v>36</v>
      </c>
      <c r="E3656" s="17" t="s">
        <v>103</v>
      </c>
      <c r="F3656" s="31" t="str">
        <f>VLOOKUP(G3656,'Policy Type'!$A:$B,2,FALSE)</f>
        <v>Others</v>
      </c>
      <c r="G3656" s="17" t="s">
        <v>212</v>
      </c>
      <c r="H3656" s="32">
        <v>45363</v>
      </c>
      <c r="I3656" s="32">
        <v>45727</v>
      </c>
      <c r="J3656" s="34">
        <v>1050100</v>
      </c>
      <c r="K3656" s="34">
        <f t="shared" si="1005"/>
        <v>189018</v>
      </c>
      <c r="L3656" s="34">
        <f t="shared" si="1006"/>
        <v>1239118</v>
      </c>
      <c r="M3656" s="17">
        <f>L3656*0.15</f>
        <v>185867.7</v>
      </c>
      <c r="N3656" s="17" t="s">
        <v>39</v>
      </c>
      <c r="O3656" s="35" t="s">
        <v>49</v>
      </c>
      <c r="P3656" s="36" t="str">
        <f t="shared" si="1007"/>
        <v>New Client</v>
      </c>
      <c r="Q3656" s="39" t="str">
        <f t="shared" si="4"/>
        <v>No</v>
      </c>
      <c r="R3656" s="40" t="str">
        <f t="shared" si="5"/>
        <v/>
      </c>
    </row>
    <row r="3657" ht="14.25" customHeight="1" spans="1:18">
      <c r="A3657" s="30" t="s">
        <v>3533</v>
      </c>
      <c r="B3657" s="17">
        <v>2330</v>
      </c>
      <c r="C3657" s="17" t="s">
        <v>46</v>
      </c>
      <c r="D3657" s="17" t="s">
        <v>66</v>
      </c>
      <c r="E3657" s="17" t="s">
        <v>780</v>
      </c>
      <c r="F3657" s="31" t="str">
        <f>VLOOKUP(G3657,'Policy Type'!$A:$B,2,FALSE)</f>
        <v>Liability</v>
      </c>
      <c r="G3657" s="17" t="s">
        <v>38</v>
      </c>
      <c r="H3657" s="32">
        <v>45367</v>
      </c>
      <c r="I3657" s="32">
        <v>45731</v>
      </c>
      <c r="J3657" s="34">
        <v>215100</v>
      </c>
      <c r="K3657" s="34">
        <f t="shared" si="1005"/>
        <v>38718</v>
      </c>
      <c r="L3657" s="34">
        <f t="shared" si="1006"/>
        <v>253818</v>
      </c>
      <c r="M3657" s="17">
        <f>L3657*0.05</f>
        <v>12690.9</v>
      </c>
      <c r="N3657" s="17" t="s">
        <v>39</v>
      </c>
      <c r="O3657" s="35" t="s">
        <v>49</v>
      </c>
      <c r="P3657" s="36" t="str">
        <f t="shared" si="1007"/>
        <v>Old Client</v>
      </c>
      <c r="Q3657" s="39" t="str">
        <f t="shared" si="4"/>
        <v>Yes</v>
      </c>
      <c r="R3657" s="40" t="str">
        <f t="shared" si="5"/>
        <v/>
      </c>
    </row>
    <row r="3658" ht="14.25" customHeight="1" spans="1:18">
      <c r="A3658" s="30" t="s">
        <v>3534</v>
      </c>
      <c r="B3658" s="17">
        <v>2330</v>
      </c>
      <c r="C3658" s="17" t="s">
        <v>35</v>
      </c>
      <c r="D3658" s="17" t="s">
        <v>36</v>
      </c>
      <c r="E3658" s="17" t="s">
        <v>37</v>
      </c>
      <c r="F3658" s="31" t="str">
        <f>VLOOKUP(G3658,'Policy Type'!$A:$B,2,FALSE)</f>
        <v>Liability</v>
      </c>
      <c r="G3658" s="17" t="s">
        <v>38</v>
      </c>
      <c r="H3658" s="32">
        <v>45363</v>
      </c>
      <c r="I3658" s="32">
        <v>45393</v>
      </c>
      <c r="J3658" s="34">
        <v>24400</v>
      </c>
      <c r="K3658" s="34">
        <f t="shared" si="1005"/>
        <v>4392</v>
      </c>
      <c r="L3658" s="34">
        <f t="shared" si="1006"/>
        <v>28792</v>
      </c>
      <c r="M3658" s="17">
        <f t="shared" ref="M3658:M3659" si="1010">L3658*0.2</f>
        <v>5758.4</v>
      </c>
      <c r="N3658" s="17" t="s">
        <v>39</v>
      </c>
      <c r="O3658" s="35" t="s">
        <v>49</v>
      </c>
      <c r="P3658" s="36" t="str">
        <f t="shared" si="1007"/>
        <v>Old Client</v>
      </c>
      <c r="Q3658" s="39" t="str">
        <f t="shared" si="4"/>
        <v>Yes</v>
      </c>
      <c r="R3658" s="40" t="str">
        <f t="shared" si="5"/>
        <v/>
      </c>
    </row>
    <row r="3659" ht="14.25" customHeight="1" spans="1:18">
      <c r="A3659" s="30" t="s">
        <v>3535</v>
      </c>
      <c r="B3659" s="17">
        <v>2331</v>
      </c>
      <c r="C3659" s="17" t="s">
        <v>42</v>
      </c>
      <c r="D3659" s="17" t="s">
        <v>36</v>
      </c>
      <c r="E3659" s="17" t="s">
        <v>84</v>
      </c>
      <c r="F3659" s="31" t="str">
        <f>VLOOKUP(G3659,'Policy Type'!$A:$B,2,FALSE)</f>
        <v>Liability</v>
      </c>
      <c r="G3659" s="17" t="s">
        <v>140</v>
      </c>
      <c r="H3659" s="32">
        <v>45364</v>
      </c>
      <c r="I3659" s="32">
        <v>45728</v>
      </c>
      <c r="J3659" s="34">
        <v>8732000</v>
      </c>
      <c r="K3659" s="34">
        <f t="shared" si="1005"/>
        <v>1571760</v>
      </c>
      <c r="L3659" s="34">
        <f t="shared" si="1006"/>
        <v>10303760</v>
      </c>
      <c r="M3659" s="17">
        <f t="shared" si="1010"/>
        <v>2060752</v>
      </c>
      <c r="N3659" s="17" t="s">
        <v>39</v>
      </c>
      <c r="O3659" s="35" t="s">
        <v>53</v>
      </c>
      <c r="P3659" s="36" t="str">
        <f t="shared" si="1007"/>
        <v>Old Client</v>
      </c>
      <c r="Q3659" s="39" t="str">
        <f t="shared" si="4"/>
        <v>Yes</v>
      </c>
      <c r="R3659" s="40" t="str">
        <f t="shared" si="5"/>
        <v/>
      </c>
    </row>
    <row r="3660" ht="14.25" customHeight="1" spans="1:18">
      <c r="A3660" s="30" t="s">
        <v>3536</v>
      </c>
      <c r="B3660" s="17">
        <v>504</v>
      </c>
      <c r="C3660" s="17" t="s">
        <v>46</v>
      </c>
      <c r="D3660" s="17" t="s">
        <v>88</v>
      </c>
      <c r="E3660" s="17" t="s">
        <v>37</v>
      </c>
      <c r="F3660" s="31" t="str">
        <f>VLOOKUP(G3660,'Policy Type'!$A:$B,2,FALSE)</f>
        <v>Liability</v>
      </c>
      <c r="G3660" s="17" t="s">
        <v>38</v>
      </c>
      <c r="H3660" s="32">
        <v>45364</v>
      </c>
      <c r="I3660" s="32">
        <v>45394</v>
      </c>
      <c r="J3660" s="34">
        <v>132700</v>
      </c>
      <c r="K3660" s="34">
        <f t="shared" si="1005"/>
        <v>23886</v>
      </c>
      <c r="L3660" s="34">
        <f t="shared" si="1006"/>
        <v>156586</v>
      </c>
      <c r="M3660" s="17">
        <f>L3660*0.05</f>
        <v>7829.3</v>
      </c>
      <c r="N3660" s="17" t="s">
        <v>39</v>
      </c>
      <c r="O3660" s="35" t="s">
        <v>49</v>
      </c>
      <c r="P3660" s="36" t="str">
        <f t="shared" si="1007"/>
        <v>Old Client</v>
      </c>
      <c r="Q3660" s="39" t="str">
        <f t="shared" si="4"/>
        <v>Yes</v>
      </c>
      <c r="R3660" s="40" t="str">
        <f t="shared" si="5"/>
        <v/>
      </c>
    </row>
    <row r="3661" ht="14.25" customHeight="1" spans="1:18">
      <c r="A3661" s="30" t="s">
        <v>3537</v>
      </c>
      <c r="B3661" s="17">
        <v>2332</v>
      </c>
      <c r="C3661" s="17" t="s">
        <v>42</v>
      </c>
      <c r="D3661" s="17" t="s">
        <v>36</v>
      </c>
      <c r="E3661" s="17" t="s">
        <v>43</v>
      </c>
      <c r="F3661" s="31" t="str">
        <f>VLOOKUP(G3661,'Policy Type'!$A:$B,2,FALSE)</f>
        <v>P&amp;C</v>
      </c>
      <c r="G3661" s="17" t="s">
        <v>89</v>
      </c>
      <c r="H3661" s="32">
        <v>45377</v>
      </c>
      <c r="I3661" s="32">
        <v>45741</v>
      </c>
      <c r="J3661" s="34">
        <v>5514100</v>
      </c>
      <c r="K3661" s="34">
        <f t="shared" si="1005"/>
        <v>992538</v>
      </c>
      <c r="L3661" s="34">
        <f t="shared" si="1006"/>
        <v>6506638</v>
      </c>
      <c r="M3661" s="17">
        <f>L3661*0.2</f>
        <v>1301327.6</v>
      </c>
      <c r="N3661" s="17" t="s">
        <v>52</v>
      </c>
      <c r="O3661" s="35" t="s">
        <v>53</v>
      </c>
      <c r="P3661" s="36" t="str">
        <f t="shared" si="1007"/>
        <v>New Client</v>
      </c>
      <c r="Q3661" s="39" t="str">
        <f t="shared" si="4"/>
        <v>No</v>
      </c>
      <c r="R3661" s="40" t="str">
        <f t="shared" si="5"/>
        <v/>
      </c>
    </row>
    <row r="3662" ht="14.25" customHeight="1" spans="1:18">
      <c r="A3662" s="30" t="s">
        <v>3538</v>
      </c>
      <c r="B3662" s="17">
        <v>1463</v>
      </c>
      <c r="C3662" s="17" t="s">
        <v>35</v>
      </c>
      <c r="D3662" s="17" t="s">
        <v>36</v>
      </c>
      <c r="E3662" s="17" t="s">
        <v>37</v>
      </c>
      <c r="F3662" s="31" t="str">
        <f>VLOOKUP(G3662,'Policy Type'!$A:$B,2,FALSE)</f>
        <v>Others</v>
      </c>
      <c r="G3662" s="17" t="s">
        <v>746</v>
      </c>
      <c r="H3662" s="32">
        <v>45364</v>
      </c>
      <c r="I3662" s="32">
        <v>45728</v>
      </c>
      <c r="J3662" s="34">
        <v>2508800</v>
      </c>
      <c r="K3662" s="34">
        <f t="shared" si="1005"/>
        <v>451584</v>
      </c>
      <c r="L3662" s="34">
        <f t="shared" si="1006"/>
        <v>2960384</v>
      </c>
      <c r="M3662" s="17">
        <f>L3662*0.15</f>
        <v>444057.6</v>
      </c>
      <c r="N3662" s="17" t="s">
        <v>52</v>
      </c>
      <c r="O3662" s="35" t="s">
        <v>49</v>
      </c>
      <c r="P3662" s="36" t="str">
        <f t="shared" si="1007"/>
        <v>Old Client</v>
      </c>
      <c r="Q3662" s="39" t="str">
        <f t="shared" si="4"/>
        <v>Yes</v>
      </c>
      <c r="R3662" s="40" t="str">
        <f t="shared" si="5"/>
        <v>Cross-Sold</v>
      </c>
    </row>
    <row r="3663" ht="14.25" customHeight="1" spans="1:18">
      <c r="A3663" s="30" t="s">
        <v>3539</v>
      </c>
      <c r="B3663" s="17">
        <v>1800</v>
      </c>
      <c r="C3663" s="17" t="s">
        <v>46</v>
      </c>
      <c r="D3663" s="17" t="s">
        <v>66</v>
      </c>
      <c r="E3663" s="17" t="s">
        <v>37</v>
      </c>
      <c r="F3663" s="31" t="str">
        <f>VLOOKUP(G3663,'Policy Type'!$A:$B,2,FALSE)</f>
        <v>Liability</v>
      </c>
      <c r="G3663" s="17" t="s">
        <v>38</v>
      </c>
      <c r="H3663" s="32">
        <v>45364</v>
      </c>
      <c r="I3663" s="32">
        <v>45394</v>
      </c>
      <c r="J3663" s="34">
        <v>60200</v>
      </c>
      <c r="K3663" s="34">
        <f t="shared" si="1005"/>
        <v>10836</v>
      </c>
      <c r="L3663" s="34">
        <f t="shared" si="1006"/>
        <v>71036</v>
      </c>
      <c r="M3663" s="17">
        <f>L3663*0.05</f>
        <v>3551.8</v>
      </c>
      <c r="N3663" s="17" t="s">
        <v>39</v>
      </c>
      <c r="O3663" s="35" t="s">
        <v>49</v>
      </c>
      <c r="P3663" s="36" t="str">
        <f t="shared" si="1007"/>
        <v>Old Client</v>
      </c>
      <c r="Q3663" s="39" t="str">
        <f t="shared" si="4"/>
        <v>Yes</v>
      </c>
      <c r="R3663" s="40" t="str">
        <f t="shared" si="5"/>
        <v/>
      </c>
    </row>
    <row r="3664" ht="14.25" customHeight="1" spans="1:18">
      <c r="A3664" s="30" t="s">
        <v>3540</v>
      </c>
      <c r="B3664" s="17">
        <v>2333</v>
      </c>
      <c r="C3664" s="17" t="s">
        <v>42</v>
      </c>
      <c r="D3664" s="17" t="s">
        <v>36</v>
      </c>
      <c r="E3664" s="17" t="s">
        <v>37</v>
      </c>
      <c r="F3664" s="31" t="str">
        <f>VLOOKUP(G3664,'Policy Type'!$A:$B,2,FALSE)</f>
        <v>Liability</v>
      </c>
      <c r="G3664" s="17" t="s">
        <v>38</v>
      </c>
      <c r="H3664" s="32">
        <v>45364</v>
      </c>
      <c r="I3664" s="32">
        <v>45728</v>
      </c>
      <c r="J3664" s="34">
        <v>59300</v>
      </c>
      <c r="K3664" s="34">
        <f t="shared" si="1005"/>
        <v>10674</v>
      </c>
      <c r="L3664" s="34">
        <f t="shared" si="1006"/>
        <v>69974</v>
      </c>
      <c r="M3664" s="17">
        <f t="shared" ref="M3664:M3665" si="1011">L3664*0.2</f>
        <v>13994.8</v>
      </c>
      <c r="N3664" s="17" t="s">
        <v>39</v>
      </c>
      <c r="O3664" s="35" t="s">
        <v>49</v>
      </c>
      <c r="P3664" s="36" t="str">
        <f t="shared" si="1007"/>
        <v>Old Client</v>
      </c>
      <c r="Q3664" s="39" t="str">
        <f t="shared" si="4"/>
        <v>Yes</v>
      </c>
      <c r="R3664" s="40" t="str">
        <f t="shared" si="5"/>
        <v/>
      </c>
    </row>
    <row r="3665" ht="14.25" customHeight="1" spans="1:18">
      <c r="A3665" s="30" t="s">
        <v>3541</v>
      </c>
      <c r="B3665" s="17">
        <v>2334</v>
      </c>
      <c r="C3665" s="17" t="s">
        <v>35</v>
      </c>
      <c r="D3665" s="17" t="s">
        <v>36</v>
      </c>
      <c r="E3665" s="17" t="s">
        <v>780</v>
      </c>
      <c r="F3665" s="31" t="str">
        <f>VLOOKUP(G3665,'Policy Type'!$A:$B,2,FALSE)</f>
        <v>Liability</v>
      </c>
      <c r="G3665" s="17" t="s">
        <v>38</v>
      </c>
      <c r="H3665" s="32">
        <v>45364</v>
      </c>
      <c r="I3665" s="32">
        <v>45547</v>
      </c>
      <c r="J3665" s="34">
        <v>645300</v>
      </c>
      <c r="K3665" s="34">
        <f t="shared" si="1005"/>
        <v>116154</v>
      </c>
      <c r="L3665" s="34">
        <f t="shared" si="1006"/>
        <v>761454</v>
      </c>
      <c r="M3665" s="17">
        <f t="shared" si="1011"/>
        <v>152290.8</v>
      </c>
      <c r="N3665" s="17" t="s">
        <v>39</v>
      </c>
      <c r="O3665" s="35" t="s">
        <v>49</v>
      </c>
      <c r="P3665" s="36" t="str">
        <f t="shared" si="1007"/>
        <v>New Client</v>
      </c>
      <c r="Q3665" s="39" t="str">
        <f t="shared" si="4"/>
        <v>Yes</v>
      </c>
      <c r="R3665" s="40" t="str">
        <f t="shared" si="5"/>
        <v/>
      </c>
    </row>
    <row r="3666" ht="14.25" customHeight="1" spans="1:18">
      <c r="A3666" s="30" t="s">
        <v>3542</v>
      </c>
      <c r="B3666" s="17">
        <v>2335</v>
      </c>
      <c r="C3666" s="17" t="s">
        <v>35</v>
      </c>
      <c r="D3666" s="17" t="s">
        <v>36</v>
      </c>
      <c r="E3666" s="17" t="s">
        <v>60</v>
      </c>
      <c r="F3666" s="31" t="str">
        <f>VLOOKUP(G3666,'Policy Type'!$A:$B,2,FALSE)</f>
        <v>Others</v>
      </c>
      <c r="G3666" s="17" t="s">
        <v>270</v>
      </c>
      <c r="H3666" s="32">
        <v>45381</v>
      </c>
      <c r="I3666" s="32">
        <v>45745</v>
      </c>
      <c r="J3666" s="34">
        <v>1528800</v>
      </c>
      <c r="K3666" s="34">
        <f t="shared" si="1005"/>
        <v>275184</v>
      </c>
      <c r="L3666" s="34">
        <f t="shared" si="1006"/>
        <v>1803984</v>
      </c>
      <c r="M3666" s="17">
        <f t="shared" ref="M3666:M3667" si="1012">L3666*0.15</f>
        <v>270597.6</v>
      </c>
      <c r="N3666" s="17" t="s">
        <v>52</v>
      </c>
      <c r="O3666" s="35" t="s">
        <v>53</v>
      </c>
      <c r="P3666" s="36" t="str">
        <f t="shared" si="1007"/>
        <v>New Client</v>
      </c>
      <c r="Q3666" s="39" t="str">
        <f t="shared" si="4"/>
        <v>No</v>
      </c>
      <c r="R3666" s="40" t="str">
        <f t="shared" si="5"/>
        <v/>
      </c>
    </row>
    <row r="3667" ht="14.25" customHeight="1" spans="1:18">
      <c r="A3667" s="30" t="s">
        <v>3543</v>
      </c>
      <c r="B3667" s="17">
        <v>2336</v>
      </c>
      <c r="C3667" s="17" t="s">
        <v>35</v>
      </c>
      <c r="D3667" s="17" t="s">
        <v>36</v>
      </c>
      <c r="E3667" s="17" t="s">
        <v>60</v>
      </c>
      <c r="F3667" s="31" t="str">
        <f>VLOOKUP(G3667,'Policy Type'!$A:$B,2,FALSE)</f>
        <v>Others</v>
      </c>
      <c r="G3667" s="17" t="s">
        <v>170</v>
      </c>
      <c r="H3667" s="32">
        <v>45380</v>
      </c>
      <c r="I3667" s="32">
        <v>45744</v>
      </c>
      <c r="J3667" s="34">
        <v>3594600</v>
      </c>
      <c r="K3667" s="34">
        <f t="shared" si="1005"/>
        <v>647028</v>
      </c>
      <c r="L3667" s="34">
        <f t="shared" si="1006"/>
        <v>4241628</v>
      </c>
      <c r="M3667" s="17">
        <f t="shared" si="1012"/>
        <v>636244.2</v>
      </c>
      <c r="N3667" s="17" t="s">
        <v>52</v>
      </c>
      <c r="O3667" s="35" t="s">
        <v>53</v>
      </c>
      <c r="P3667" s="36" t="str">
        <f t="shared" si="1007"/>
        <v>New Client</v>
      </c>
      <c r="Q3667" s="39" t="str">
        <f t="shared" si="4"/>
        <v>No</v>
      </c>
      <c r="R3667" s="40" t="str">
        <f t="shared" si="5"/>
        <v/>
      </c>
    </row>
    <row r="3668" ht="14.25" customHeight="1" spans="1:18">
      <c r="A3668" s="30" t="s">
        <v>3544</v>
      </c>
      <c r="B3668" s="17">
        <v>2337</v>
      </c>
      <c r="C3668" s="17" t="s">
        <v>46</v>
      </c>
      <c r="D3668" s="17" t="s">
        <v>47</v>
      </c>
      <c r="E3668" s="17" t="s">
        <v>37</v>
      </c>
      <c r="F3668" s="31" t="str">
        <f>VLOOKUP(G3668,'Policy Type'!$A:$B,2,FALSE)</f>
        <v>Others</v>
      </c>
      <c r="G3668" s="17" t="s">
        <v>129</v>
      </c>
      <c r="H3668" s="32">
        <v>45366</v>
      </c>
      <c r="I3668" s="32">
        <v>45730</v>
      </c>
      <c r="J3668" s="34">
        <v>1300000</v>
      </c>
      <c r="K3668" s="34">
        <f t="shared" si="1005"/>
        <v>234000</v>
      </c>
      <c r="L3668" s="34">
        <f t="shared" si="1006"/>
        <v>1534000</v>
      </c>
      <c r="M3668" s="17">
        <f>L3668*0.05</f>
        <v>76700</v>
      </c>
      <c r="N3668" s="17" t="s">
        <v>39</v>
      </c>
      <c r="O3668" s="35" t="s">
        <v>53</v>
      </c>
      <c r="P3668" s="36" t="str">
        <f t="shared" si="1007"/>
        <v>New Client</v>
      </c>
      <c r="Q3668" s="39" t="str">
        <f t="shared" si="4"/>
        <v>No</v>
      </c>
      <c r="R3668" s="40" t="str">
        <f t="shared" si="5"/>
        <v/>
      </c>
    </row>
    <row r="3669" ht="14.25" customHeight="1" spans="1:18">
      <c r="A3669" s="30" t="s">
        <v>3545</v>
      </c>
      <c r="B3669" s="17">
        <v>2338</v>
      </c>
      <c r="C3669" s="17" t="s">
        <v>35</v>
      </c>
      <c r="D3669" s="17" t="s">
        <v>36</v>
      </c>
      <c r="E3669" s="17" t="s">
        <v>84</v>
      </c>
      <c r="F3669" s="31" t="str">
        <f>VLOOKUP(G3669,'Policy Type'!$A:$B,2,FALSE)</f>
        <v>Liability</v>
      </c>
      <c r="G3669" s="17" t="s">
        <v>140</v>
      </c>
      <c r="H3669" s="32">
        <v>45364</v>
      </c>
      <c r="I3669" s="32">
        <v>45728</v>
      </c>
      <c r="J3669" s="34">
        <v>18290000</v>
      </c>
      <c r="K3669" s="34">
        <f t="shared" si="1005"/>
        <v>3292200</v>
      </c>
      <c r="L3669" s="34">
        <f t="shared" si="1006"/>
        <v>21582200</v>
      </c>
      <c r="M3669" s="17">
        <f t="shared" ref="M3669:M3671" si="1013">L3669*0.2</f>
        <v>4316440</v>
      </c>
      <c r="N3669" s="17" t="s">
        <v>39</v>
      </c>
      <c r="O3669" s="35" t="s">
        <v>49</v>
      </c>
      <c r="P3669" s="36" t="str">
        <f t="shared" si="1007"/>
        <v>New Client</v>
      </c>
      <c r="Q3669" s="39" t="str">
        <f t="shared" si="4"/>
        <v>Yes</v>
      </c>
      <c r="R3669" s="40" t="str">
        <f t="shared" si="5"/>
        <v/>
      </c>
    </row>
    <row r="3670" ht="14.25" customHeight="1" spans="1:18">
      <c r="A3670" s="30" t="s">
        <v>3546</v>
      </c>
      <c r="B3670" s="17">
        <v>61</v>
      </c>
      <c r="C3670" s="17" t="s">
        <v>57</v>
      </c>
      <c r="D3670" s="17" t="s">
        <v>36</v>
      </c>
      <c r="E3670" s="17" t="s">
        <v>43</v>
      </c>
      <c r="F3670" s="31" t="str">
        <f>VLOOKUP(G3670,'Policy Type'!$A:$B,2,FALSE)</f>
        <v>P&amp;C</v>
      </c>
      <c r="G3670" s="17" t="s">
        <v>80</v>
      </c>
      <c r="H3670" s="32">
        <v>45364</v>
      </c>
      <c r="I3670" s="32">
        <v>45364</v>
      </c>
      <c r="J3670" s="34">
        <v>150800</v>
      </c>
      <c r="K3670" s="34">
        <f t="shared" si="1005"/>
        <v>27144</v>
      </c>
      <c r="L3670" s="34">
        <f t="shared" si="1006"/>
        <v>177944</v>
      </c>
      <c r="M3670" s="17">
        <f t="shared" si="1013"/>
        <v>35588.8</v>
      </c>
      <c r="N3670" s="17" t="s">
        <v>39</v>
      </c>
      <c r="O3670" s="35" t="s">
        <v>49</v>
      </c>
      <c r="P3670" s="36" t="str">
        <f t="shared" si="1007"/>
        <v>Old Client</v>
      </c>
      <c r="Q3670" s="39" t="str">
        <f t="shared" si="4"/>
        <v>Yes</v>
      </c>
      <c r="R3670" s="40" t="str">
        <f t="shared" si="5"/>
        <v>Cross-Sold</v>
      </c>
    </row>
    <row r="3671" ht="14.25" customHeight="1" spans="1:18">
      <c r="A3671" s="30" t="s">
        <v>3547</v>
      </c>
      <c r="B3671" s="17">
        <v>2339</v>
      </c>
      <c r="C3671" s="17" t="s">
        <v>42</v>
      </c>
      <c r="D3671" s="17" t="s">
        <v>36</v>
      </c>
      <c r="E3671" s="17" t="s">
        <v>37</v>
      </c>
      <c r="F3671" s="31" t="str">
        <f>VLOOKUP(G3671,'Policy Type'!$A:$B,2,FALSE)</f>
        <v>Liability</v>
      </c>
      <c r="G3671" s="17" t="s">
        <v>38</v>
      </c>
      <c r="H3671" s="32">
        <v>45364</v>
      </c>
      <c r="I3671" s="32">
        <v>45485</v>
      </c>
      <c r="J3671" s="34">
        <v>66900</v>
      </c>
      <c r="K3671" s="34">
        <f t="shared" si="1005"/>
        <v>12042</v>
      </c>
      <c r="L3671" s="34">
        <f t="shared" si="1006"/>
        <v>78942</v>
      </c>
      <c r="M3671" s="17">
        <f t="shared" si="1013"/>
        <v>15788.4</v>
      </c>
      <c r="N3671" s="17" t="s">
        <v>39</v>
      </c>
      <c r="O3671" s="35" t="s">
        <v>49</v>
      </c>
      <c r="P3671" s="36" t="str">
        <f t="shared" si="1007"/>
        <v>New Client</v>
      </c>
      <c r="Q3671" s="39" t="str">
        <f t="shared" si="4"/>
        <v>Yes</v>
      </c>
      <c r="R3671" s="40" t="str">
        <f t="shared" si="5"/>
        <v/>
      </c>
    </row>
    <row r="3672" ht="14.25" customHeight="1" spans="1:18">
      <c r="A3672" s="30" t="s">
        <v>3548</v>
      </c>
      <c r="B3672" s="17">
        <v>771</v>
      </c>
      <c r="C3672" s="17" t="s">
        <v>35</v>
      </c>
      <c r="D3672" s="17" t="s">
        <v>36</v>
      </c>
      <c r="E3672" s="17" t="s">
        <v>763</v>
      </c>
      <c r="F3672" s="31" t="str">
        <f>VLOOKUP(G3672,'Policy Type'!$A:$B,2,FALSE)</f>
        <v>Others</v>
      </c>
      <c r="G3672" s="17" t="s">
        <v>212</v>
      </c>
      <c r="H3672" s="32">
        <v>45365</v>
      </c>
      <c r="I3672" s="32">
        <v>45729</v>
      </c>
      <c r="J3672" s="34">
        <v>58837000</v>
      </c>
      <c r="K3672" s="34">
        <f t="shared" si="1005"/>
        <v>10590660</v>
      </c>
      <c r="L3672" s="34">
        <f t="shared" si="1006"/>
        <v>69427660</v>
      </c>
      <c r="M3672" s="17">
        <f>L3672*0.15</f>
        <v>10414149</v>
      </c>
      <c r="N3672" s="17" t="s">
        <v>39</v>
      </c>
      <c r="O3672" s="35" t="s">
        <v>53</v>
      </c>
      <c r="P3672" s="36" t="str">
        <f t="shared" si="1007"/>
        <v>Old Client</v>
      </c>
      <c r="Q3672" s="39" t="str">
        <f t="shared" si="4"/>
        <v>Yes</v>
      </c>
      <c r="R3672" s="40" t="str">
        <f t="shared" si="5"/>
        <v>Cross-Sold</v>
      </c>
    </row>
    <row r="3673" ht="14.25" customHeight="1" spans="1:18">
      <c r="A3673" s="30"/>
      <c r="B3673" s="17"/>
      <c r="C3673" s="17"/>
      <c r="D3673" s="17"/>
      <c r="E3673" s="17"/>
      <c r="F3673" s="31"/>
      <c r="G3673" s="17"/>
      <c r="H3673" s="32"/>
      <c r="I3673" s="32"/>
      <c r="J3673" s="34"/>
      <c r="K3673" s="34"/>
      <c r="L3673" s="17"/>
      <c r="M3673" s="17"/>
      <c r="N3673" s="17" t="s">
        <v>52</v>
      </c>
      <c r="O3673" s="35" t="s">
        <v>277</v>
      </c>
      <c r="P3673" s="36"/>
      <c r="Q3673" s="39" t="str">
        <f t="shared" si="4"/>
        <v>No</v>
      </c>
      <c r="R3673" s="40" t="str">
        <f t="shared" si="5"/>
        <v/>
      </c>
    </row>
    <row r="3674" ht="14.25" customHeight="1" spans="1:18">
      <c r="A3674" s="30"/>
      <c r="B3674" s="17"/>
      <c r="C3674" s="17"/>
      <c r="D3674" s="17"/>
      <c r="E3674" s="17"/>
      <c r="F3674" s="31"/>
      <c r="G3674" s="17"/>
      <c r="H3674" s="32"/>
      <c r="I3674" s="32"/>
      <c r="J3674" s="34"/>
      <c r="K3674" s="34"/>
      <c r="L3674" s="17"/>
      <c r="M3674" s="17"/>
      <c r="N3674" s="17" t="s">
        <v>39</v>
      </c>
      <c r="O3674" s="35" t="s">
        <v>277</v>
      </c>
      <c r="P3674" s="36"/>
      <c r="Q3674" s="39" t="str">
        <f t="shared" si="4"/>
        <v>No</v>
      </c>
      <c r="R3674" s="40" t="str">
        <f t="shared" si="5"/>
        <v/>
      </c>
    </row>
    <row r="3675" ht="14.25" customHeight="1" spans="1:18">
      <c r="A3675" s="30"/>
      <c r="B3675" s="17"/>
      <c r="C3675" s="17"/>
      <c r="D3675" s="17"/>
      <c r="E3675" s="17"/>
      <c r="F3675" s="31"/>
      <c r="G3675" s="17"/>
      <c r="H3675" s="32"/>
      <c r="I3675" s="32"/>
      <c r="J3675" s="34"/>
      <c r="K3675" s="34"/>
      <c r="L3675" s="17"/>
      <c r="M3675" s="17"/>
      <c r="N3675" s="17" t="s">
        <v>39</v>
      </c>
      <c r="O3675" s="35" t="s">
        <v>277</v>
      </c>
      <c r="P3675" s="36"/>
      <c r="Q3675" s="39" t="str">
        <f t="shared" si="4"/>
        <v>No</v>
      </c>
      <c r="R3675" s="40" t="str">
        <f t="shared" si="5"/>
        <v/>
      </c>
    </row>
    <row r="3676" ht="14.25" customHeight="1" spans="1:18">
      <c r="A3676" s="30"/>
      <c r="B3676" s="17"/>
      <c r="C3676" s="17"/>
      <c r="D3676" s="17"/>
      <c r="E3676" s="17"/>
      <c r="F3676" s="31"/>
      <c r="G3676" s="17"/>
      <c r="H3676" s="32"/>
      <c r="I3676" s="32"/>
      <c r="J3676" s="34"/>
      <c r="K3676" s="34"/>
      <c r="L3676" s="17"/>
      <c r="M3676" s="17"/>
      <c r="N3676" s="17" t="s">
        <v>39</v>
      </c>
      <c r="O3676" s="35" t="s">
        <v>277</v>
      </c>
      <c r="P3676" s="36"/>
      <c r="Q3676" s="39" t="str">
        <f t="shared" si="4"/>
        <v>No</v>
      </c>
      <c r="R3676" s="40" t="str">
        <f t="shared" si="5"/>
        <v/>
      </c>
    </row>
    <row r="3677" ht="14.25" customHeight="1" spans="1:18">
      <c r="A3677" s="30"/>
      <c r="B3677" s="17"/>
      <c r="C3677" s="17"/>
      <c r="D3677" s="17"/>
      <c r="E3677" s="17"/>
      <c r="F3677" s="31"/>
      <c r="G3677" s="17"/>
      <c r="H3677" s="32"/>
      <c r="I3677" s="32"/>
      <c r="J3677" s="34"/>
      <c r="K3677" s="34"/>
      <c r="L3677" s="17"/>
      <c r="M3677" s="17"/>
      <c r="N3677" s="17" t="s">
        <v>39</v>
      </c>
      <c r="O3677" s="35" t="s">
        <v>277</v>
      </c>
      <c r="P3677" s="36"/>
      <c r="Q3677" s="39" t="str">
        <f t="shared" si="4"/>
        <v>No</v>
      </c>
      <c r="R3677" s="40" t="str">
        <f t="shared" si="5"/>
        <v/>
      </c>
    </row>
    <row r="3678" ht="14.25" customHeight="1" spans="1:18">
      <c r="A3678" s="30"/>
      <c r="B3678" s="17"/>
      <c r="C3678" s="17"/>
      <c r="D3678" s="17"/>
      <c r="E3678" s="17"/>
      <c r="F3678" s="31"/>
      <c r="G3678" s="17"/>
      <c r="H3678" s="32"/>
      <c r="I3678" s="32"/>
      <c r="J3678" s="34"/>
      <c r="K3678" s="34"/>
      <c r="L3678" s="17"/>
      <c r="M3678" s="17"/>
      <c r="N3678" s="17" t="s">
        <v>39</v>
      </c>
      <c r="O3678" s="35" t="s">
        <v>277</v>
      </c>
      <c r="P3678" s="36"/>
      <c r="Q3678" s="39" t="str">
        <f t="shared" si="4"/>
        <v>No</v>
      </c>
      <c r="R3678" s="40" t="str">
        <f t="shared" si="5"/>
        <v/>
      </c>
    </row>
    <row r="3679" ht="14.25" customHeight="1" spans="1:18">
      <c r="A3679" s="30"/>
      <c r="B3679" s="17"/>
      <c r="C3679" s="17"/>
      <c r="D3679" s="17"/>
      <c r="E3679" s="17"/>
      <c r="F3679" s="31"/>
      <c r="G3679" s="17"/>
      <c r="H3679" s="32"/>
      <c r="I3679" s="32"/>
      <c r="J3679" s="34"/>
      <c r="K3679" s="34"/>
      <c r="L3679" s="17"/>
      <c r="M3679" s="17"/>
      <c r="N3679" s="17" t="s">
        <v>39</v>
      </c>
      <c r="O3679" s="35" t="s">
        <v>277</v>
      </c>
      <c r="P3679" s="36"/>
      <c r="Q3679" s="39" t="str">
        <f t="shared" si="4"/>
        <v>No</v>
      </c>
      <c r="R3679" s="40" t="str">
        <f t="shared" si="5"/>
        <v/>
      </c>
    </row>
    <row r="3680" ht="14.25" customHeight="1" spans="1:18">
      <c r="A3680" s="30"/>
      <c r="B3680" s="17"/>
      <c r="C3680" s="17"/>
      <c r="D3680" s="17"/>
      <c r="E3680" s="17"/>
      <c r="F3680" s="31"/>
      <c r="G3680" s="17"/>
      <c r="H3680" s="32"/>
      <c r="I3680" s="32"/>
      <c r="J3680" s="34"/>
      <c r="K3680" s="34"/>
      <c r="L3680" s="17"/>
      <c r="M3680" s="17"/>
      <c r="N3680" s="17" t="s">
        <v>39</v>
      </c>
      <c r="O3680" s="35" t="s">
        <v>277</v>
      </c>
      <c r="P3680" s="36"/>
      <c r="Q3680" s="39" t="str">
        <f t="shared" si="4"/>
        <v>No</v>
      </c>
      <c r="R3680" s="40" t="str">
        <f t="shared" si="5"/>
        <v/>
      </c>
    </row>
    <row r="3681" ht="14.25" customHeight="1" spans="1:18">
      <c r="A3681" s="30"/>
      <c r="B3681" s="17"/>
      <c r="C3681" s="17"/>
      <c r="D3681" s="17"/>
      <c r="E3681" s="17"/>
      <c r="F3681" s="31"/>
      <c r="G3681" s="17"/>
      <c r="H3681" s="32"/>
      <c r="I3681" s="32"/>
      <c r="J3681" s="34"/>
      <c r="K3681" s="34"/>
      <c r="L3681" s="17"/>
      <c r="M3681" s="17"/>
      <c r="N3681" s="17" t="s">
        <v>52</v>
      </c>
      <c r="O3681" s="35" t="s">
        <v>277</v>
      </c>
      <c r="P3681" s="36"/>
      <c r="Q3681" s="39" t="str">
        <f t="shared" si="4"/>
        <v>No</v>
      </c>
      <c r="R3681" s="40" t="str">
        <f t="shared" si="5"/>
        <v/>
      </c>
    </row>
    <row r="3682" ht="14.25" customHeight="1" spans="1:18">
      <c r="A3682" s="30"/>
      <c r="B3682" s="17"/>
      <c r="C3682" s="17"/>
      <c r="D3682" s="17"/>
      <c r="E3682" s="17"/>
      <c r="F3682" s="31"/>
      <c r="G3682" s="17"/>
      <c r="H3682" s="32"/>
      <c r="I3682" s="32"/>
      <c r="J3682" s="34"/>
      <c r="K3682" s="34"/>
      <c r="L3682" s="17"/>
      <c r="M3682" s="17"/>
      <c r="N3682" s="17" t="s">
        <v>52</v>
      </c>
      <c r="O3682" s="35" t="s">
        <v>277</v>
      </c>
      <c r="P3682" s="36"/>
      <c r="Q3682" s="39" t="str">
        <f t="shared" si="4"/>
        <v>No</v>
      </c>
      <c r="R3682" s="40" t="str">
        <f t="shared" si="5"/>
        <v/>
      </c>
    </row>
    <row r="3683" ht="14.25" customHeight="1" spans="1:18">
      <c r="A3683" s="30"/>
      <c r="B3683" s="17"/>
      <c r="C3683" s="17"/>
      <c r="D3683" s="17"/>
      <c r="E3683" s="17"/>
      <c r="F3683" s="31"/>
      <c r="G3683" s="17"/>
      <c r="H3683" s="32"/>
      <c r="I3683" s="32"/>
      <c r="J3683" s="34"/>
      <c r="K3683" s="34"/>
      <c r="L3683" s="17"/>
      <c r="M3683" s="17"/>
      <c r="N3683" s="17" t="s">
        <v>39</v>
      </c>
      <c r="O3683" s="35" t="s">
        <v>277</v>
      </c>
      <c r="P3683" s="36"/>
      <c r="Q3683" s="39" t="str">
        <f t="shared" si="4"/>
        <v>No</v>
      </c>
      <c r="R3683" s="40" t="str">
        <f t="shared" si="5"/>
        <v/>
      </c>
    </row>
    <row r="3684" ht="14.25" customHeight="1" spans="1:18">
      <c r="A3684" s="30"/>
      <c r="B3684" s="17"/>
      <c r="C3684" s="17"/>
      <c r="D3684" s="17"/>
      <c r="E3684" s="17"/>
      <c r="F3684" s="31"/>
      <c r="G3684" s="17"/>
      <c r="H3684" s="32"/>
      <c r="I3684" s="32"/>
      <c r="J3684" s="34"/>
      <c r="K3684" s="34"/>
      <c r="L3684" s="17"/>
      <c r="M3684" s="17"/>
      <c r="N3684" s="17" t="s">
        <v>39</v>
      </c>
      <c r="O3684" s="35" t="s">
        <v>277</v>
      </c>
      <c r="P3684" s="36"/>
      <c r="Q3684" s="39" t="str">
        <f t="shared" si="4"/>
        <v>No</v>
      </c>
      <c r="R3684" s="40" t="str">
        <f t="shared" si="5"/>
        <v/>
      </c>
    </row>
    <row r="3685" ht="14.25" customHeight="1" spans="1:18">
      <c r="A3685" s="30" t="s">
        <v>3549</v>
      </c>
      <c r="B3685" s="17">
        <v>474</v>
      </c>
      <c r="C3685" s="17" t="s">
        <v>35</v>
      </c>
      <c r="D3685" s="17" t="s">
        <v>36</v>
      </c>
      <c r="E3685" s="17" t="s">
        <v>84</v>
      </c>
      <c r="F3685" s="31" t="str">
        <f>VLOOKUP(G3685,'Policy Type'!$A:$B,2,FALSE)</f>
        <v>Liability</v>
      </c>
      <c r="G3685" s="17" t="s">
        <v>101</v>
      </c>
      <c r="H3685" s="32">
        <v>45364</v>
      </c>
      <c r="I3685" s="32">
        <v>45728</v>
      </c>
      <c r="J3685" s="34">
        <v>1770000</v>
      </c>
      <c r="K3685" s="34">
        <f t="shared" ref="K3685:K3705" si="1014">J3685*0.18</f>
        <v>318600</v>
      </c>
      <c r="L3685" s="34">
        <f t="shared" ref="L3685:L3705" si="1015">J3685+K3685</f>
        <v>2088600</v>
      </c>
      <c r="M3685" s="17">
        <f>L3685*0.2</f>
        <v>417720</v>
      </c>
      <c r="N3685" s="17" t="s">
        <v>39</v>
      </c>
      <c r="O3685" s="35" t="s">
        <v>49</v>
      </c>
      <c r="P3685" s="36" t="str">
        <f t="shared" ref="P3685:P3705" si="1016">IF(COUNTIF(B:B,B3685)=1,"New Client","Old Client")</f>
        <v>Old Client</v>
      </c>
      <c r="Q3685" s="39" t="str">
        <f t="shared" si="4"/>
        <v>Yes</v>
      </c>
      <c r="R3685" s="40" t="str">
        <f t="shared" si="5"/>
        <v/>
      </c>
    </row>
    <row r="3686" ht="14.25" customHeight="1" spans="1:18">
      <c r="A3686" s="30" t="s">
        <v>3550</v>
      </c>
      <c r="B3686" s="17">
        <v>65</v>
      </c>
      <c r="C3686" s="17" t="s">
        <v>42</v>
      </c>
      <c r="D3686" s="17" t="s">
        <v>36</v>
      </c>
      <c r="E3686" s="17" t="s">
        <v>103</v>
      </c>
      <c r="F3686" s="31" t="str">
        <f>VLOOKUP(G3686,'Policy Type'!$A:$B,2,FALSE)</f>
        <v>Others</v>
      </c>
      <c r="G3686" s="17" t="s">
        <v>791</v>
      </c>
      <c r="H3686" s="32">
        <v>45366</v>
      </c>
      <c r="I3686" s="32">
        <v>45730</v>
      </c>
      <c r="J3686" s="34">
        <v>2612400</v>
      </c>
      <c r="K3686" s="34">
        <f t="shared" si="1014"/>
        <v>470232</v>
      </c>
      <c r="L3686" s="34">
        <f t="shared" si="1015"/>
        <v>3082632</v>
      </c>
      <c r="M3686" s="17">
        <f>L3686*0.15</f>
        <v>462394.8</v>
      </c>
      <c r="N3686" s="17" t="s">
        <v>39</v>
      </c>
      <c r="O3686" s="35" t="s">
        <v>53</v>
      </c>
      <c r="P3686" s="36" t="str">
        <f t="shared" si="1016"/>
        <v>Old Client</v>
      </c>
      <c r="Q3686" s="39" t="str">
        <f t="shared" si="4"/>
        <v>Yes</v>
      </c>
      <c r="R3686" s="40" t="str">
        <f t="shared" si="5"/>
        <v>Cross-Sold</v>
      </c>
    </row>
    <row r="3687" ht="14.25" customHeight="1" spans="1:18">
      <c r="A3687" s="30" t="s">
        <v>3551</v>
      </c>
      <c r="B3687" s="17">
        <v>2341</v>
      </c>
      <c r="C3687" s="17" t="s">
        <v>46</v>
      </c>
      <c r="D3687" s="17" t="s">
        <v>66</v>
      </c>
      <c r="E3687" s="17" t="s">
        <v>103</v>
      </c>
      <c r="F3687" s="31" t="str">
        <f>VLOOKUP(G3687,'Policy Type'!$A:$B,2,FALSE)</f>
        <v>Others</v>
      </c>
      <c r="G3687" s="17" t="s">
        <v>212</v>
      </c>
      <c r="H3687" s="32">
        <v>45364</v>
      </c>
      <c r="I3687" s="32">
        <v>45728</v>
      </c>
      <c r="J3687" s="34">
        <v>826000</v>
      </c>
      <c r="K3687" s="34">
        <f t="shared" si="1014"/>
        <v>148680</v>
      </c>
      <c r="L3687" s="34">
        <f t="shared" si="1015"/>
        <v>974680</v>
      </c>
      <c r="M3687" s="17">
        <f>L3687*0.05</f>
        <v>48734</v>
      </c>
      <c r="N3687" s="17" t="s">
        <v>39</v>
      </c>
      <c r="O3687" s="35" t="s">
        <v>49</v>
      </c>
      <c r="P3687" s="36" t="str">
        <f t="shared" si="1016"/>
        <v>New Client</v>
      </c>
      <c r="Q3687" s="39" t="str">
        <f t="shared" si="4"/>
        <v>No</v>
      </c>
      <c r="R3687" s="40" t="str">
        <f t="shared" si="5"/>
        <v/>
      </c>
    </row>
    <row r="3688" ht="14.25" customHeight="1" spans="1:18">
      <c r="A3688" s="30" t="s">
        <v>3552</v>
      </c>
      <c r="B3688" s="17">
        <v>1874</v>
      </c>
      <c r="C3688" s="17" t="s">
        <v>35</v>
      </c>
      <c r="D3688" s="17" t="s">
        <v>36</v>
      </c>
      <c r="E3688" s="17" t="s">
        <v>78</v>
      </c>
      <c r="F3688" s="31" t="str">
        <f>VLOOKUP(G3688,'Policy Type'!$A:$B,2,FALSE)</f>
        <v>Liability</v>
      </c>
      <c r="G3688" s="17" t="s">
        <v>121</v>
      </c>
      <c r="H3688" s="32">
        <v>45364</v>
      </c>
      <c r="I3688" s="32">
        <v>45728</v>
      </c>
      <c r="J3688" s="34">
        <v>199900</v>
      </c>
      <c r="K3688" s="34">
        <f t="shared" si="1014"/>
        <v>35982</v>
      </c>
      <c r="L3688" s="34">
        <f t="shared" si="1015"/>
        <v>235882</v>
      </c>
      <c r="M3688" s="17">
        <f>L3688*0.2</f>
        <v>47176.4</v>
      </c>
      <c r="N3688" s="17" t="s">
        <v>39</v>
      </c>
      <c r="O3688" s="35" t="s">
        <v>49</v>
      </c>
      <c r="P3688" s="36" t="str">
        <f t="shared" si="1016"/>
        <v>Old Client</v>
      </c>
      <c r="Q3688" s="39" t="str">
        <f t="shared" si="4"/>
        <v>Yes</v>
      </c>
      <c r="R3688" s="40" t="str">
        <f t="shared" si="5"/>
        <v/>
      </c>
    </row>
    <row r="3689" ht="14.25" customHeight="1" spans="1:18">
      <c r="A3689" s="30" t="s">
        <v>3553</v>
      </c>
      <c r="B3689" s="17">
        <v>2342</v>
      </c>
      <c r="C3689" s="17" t="s">
        <v>46</v>
      </c>
      <c r="D3689" s="17" t="s">
        <v>88</v>
      </c>
      <c r="E3689" s="17" t="s">
        <v>43</v>
      </c>
      <c r="F3689" s="31" t="str">
        <f>VLOOKUP(G3689,'Policy Type'!$A:$B,2,FALSE)</f>
        <v>Others</v>
      </c>
      <c r="G3689" s="17" t="s">
        <v>1162</v>
      </c>
      <c r="H3689" s="32">
        <v>45370</v>
      </c>
      <c r="I3689" s="32">
        <v>45734</v>
      </c>
      <c r="J3689" s="34">
        <v>7378500</v>
      </c>
      <c r="K3689" s="34">
        <f t="shared" si="1014"/>
        <v>1328130</v>
      </c>
      <c r="L3689" s="34">
        <f t="shared" si="1015"/>
        <v>8706630</v>
      </c>
      <c r="M3689" s="17">
        <f>L3689*0.05</f>
        <v>435331.5</v>
      </c>
      <c r="N3689" s="17" t="s">
        <v>52</v>
      </c>
      <c r="O3689" s="35" t="s">
        <v>53</v>
      </c>
      <c r="P3689" s="36" t="str">
        <f t="shared" si="1016"/>
        <v>New Client</v>
      </c>
      <c r="Q3689" s="39" t="str">
        <f t="shared" si="4"/>
        <v>No</v>
      </c>
      <c r="R3689" s="40" t="str">
        <f t="shared" si="5"/>
        <v/>
      </c>
    </row>
    <row r="3690" ht="14.25" customHeight="1" spans="1:18">
      <c r="A3690" s="30" t="s">
        <v>3554</v>
      </c>
      <c r="B3690" s="17">
        <v>2343</v>
      </c>
      <c r="C3690" s="17" t="s">
        <v>57</v>
      </c>
      <c r="D3690" s="17" t="s">
        <v>36</v>
      </c>
      <c r="E3690" s="17" t="s">
        <v>43</v>
      </c>
      <c r="F3690" s="31" t="str">
        <f>VLOOKUP(G3690,'Policy Type'!$A:$B,2,FALSE)</f>
        <v>Others</v>
      </c>
      <c r="G3690" s="17" t="s">
        <v>124</v>
      </c>
      <c r="H3690" s="32">
        <v>45365</v>
      </c>
      <c r="I3690" s="32">
        <v>45729</v>
      </c>
      <c r="J3690" s="34">
        <v>5011500</v>
      </c>
      <c r="K3690" s="34">
        <f t="shared" si="1014"/>
        <v>902070</v>
      </c>
      <c r="L3690" s="34">
        <f t="shared" si="1015"/>
        <v>5913570</v>
      </c>
      <c r="M3690" s="17">
        <f t="shared" ref="M3690:M3691" si="1017">L3690*0.15</f>
        <v>887035.5</v>
      </c>
      <c r="N3690" s="17" t="s">
        <v>39</v>
      </c>
      <c r="O3690" s="35" t="s">
        <v>49</v>
      </c>
      <c r="P3690" s="36" t="str">
        <f t="shared" si="1016"/>
        <v>Old Client</v>
      </c>
      <c r="Q3690" s="39" t="str">
        <f t="shared" si="4"/>
        <v>No</v>
      </c>
      <c r="R3690" s="40" t="str">
        <f t="shared" si="5"/>
        <v/>
      </c>
    </row>
    <row r="3691" ht="14.25" customHeight="1" spans="1:18">
      <c r="A3691" s="30" t="s">
        <v>3555</v>
      </c>
      <c r="B3691" s="17">
        <v>907</v>
      </c>
      <c r="C3691" s="17" t="s">
        <v>57</v>
      </c>
      <c r="D3691" s="17" t="s">
        <v>36</v>
      </c>
      <c r="E3691" s="17" t="s">
        <v>43</v>
      </c>
      <c r="F3691" s="31" t="str">
        <f>VLOOKUP(G3691,'Policy Type'!$A:$B,2,FALSE)</f>
        <v>Others</v>
      </c>
      <c r="G3691" s="17" t="s">
        <v>160</v>
      </c>
      <c r="H3691" s="32">
        <v>45370</v>
      </c>
      <c r="I3691" s="32">
        <v>45734</v>
      </c>
      <c r="J3691" s="34">
        <v>2487400</v>
      </c>
      <c r="K3691" s="34">
        <f t="shared" si="1014"/>
        <v>447732</v>
      </c>
      <c r="L3691" s="34">
        <f t="shared" si="1015"/>
        <v>2935132</v>
      </c>
      <c r="M3691" s="17">
        <f t="shared" si="1017"/>
        <v>440269.8</v>
      </c>
      <c r="N3691" s="17" t="s">
        <v>52</v>
      </c>
      <c r="O3691" s="35" t="s">
        <v>53</v>
      </c>
      <c r="P3691" s="36" t="str">
        <f t="shared" si="1016"/>
        <v>Old Client</v>
      </c>
      <c r="Q3691" s="39" t="str">
        <f t="shared" si="4"/>
        <v>No</v>
      </c>
      <c r="R3691" s="40" t="str">
        <f t="shared" si="5"/>
        <v/>
      </c>
    </row>
    <row r="3692" ht="14.25" customHeight="1" spans="1:18">
      <c r="A3692" s="30" t="s">
        <v>3556</v>
      </c>
      <c r="B3692" s="17">
        <v>2344</v>
      </c>
      <c r="C3692" s="17" t="s">
        <v>35</v>
      </c>
      <c r="D3692" s="17" t="s">
        <v>36</v>
      </c>
      <c r="E3692" s="17" t="s">
        <v>43</v>
      </c>
      <c r="F3692" s="31" t="str">
        <f>VLOOKUP(G3692,'Policy Type'!$A:$B,2,FALSE)</f>
        <v>P&amp;C</v>
      </c>
      <c r="G3692" s="17" t="s">
        <v>55</v>
      </c>
      <c r="H3692" s="32">
        <v>45367</v>
      </c>
      <c r="I3692" s="32">
        <v>45731</v>
      </c>
      <c r="J3692" s="34">
        <v>140300</v>
      </c>
      <c r="K3692" s="34">
        <f t="shared" si="1014"/>
        <v>25254</v>
      </c>
      <c r="L3692" s="34">
        <f t="shared" si="1015"/>
        <v>165554</v>
      </c>
      <c r="M3692" s="17">
        <f>L3692*0.2</f>
        <v>33110.8</v>
      </c>
      <c r="N3692" s="17" t="s">
        <v>52</v>
      </c>
      <c r="O3692" s="35" t="s">
        <v>40</v>
      </c>
      <c r="P3692" s="36" t="str">
        <f t="shared" si="1016"/>
        <v>New Client</v>
      </c>
      <c r="Q3692" s="39" t="str">
        <f t="shared" si="4"/>
        <v>No</v>
      </c>
      <c r="R3692" s="40" t="str">
        <f t="shared" si="5"/>
        <v/>
      </c>
    </row>
    <row r="3693" ht="14.25" customHeight="1" spans="1:18">
      <c r="A3693" s="30" t="s">
        <v>3557</v>
      </c>
      <c r="B3693" s="17">
        <v>909</v>
      </c>
      <c r="C3693" s="17" t="s">
        <v>46</v>
      </c>
      <c r="D3693" s="17" t="s">
        <v>76</v>
      </c>
      <c r="E3693" s="17" t="s">
        <v>84</v>
      </c>
      <c r="F3693" s="31" t="str">
        <f>VLOOKUP(G3693,'Policy Type'!$A:$B,2,FALSE)</f>
        <v>Others</v>
      </c>
      <c r="G3693" s="17" t="s">
        <v>116</v>
      </c>
      <c r="H3693" s="32">
        <v>45366</v>
      </c>
      <c r="I3693" s="32">
        <v>45426</v>
      </c>
      <c r="J3693" s="34">
        <v>118000</v>
      </c>
      <c r="K3693" s="34">
        <f t="shared" si="1014"/>
        <v>21240</v>
      </c>
      <c r="L3693" s="34">
        <f t="shared" si="1015"/>
        <v>139240</v>
      </c>
      <c r="M3693" s="17">
        <f t="shared" ref="M3693:M3694" si="1018">L3693*0.05</f>
        <v>6962</v>
      </c>
      <c r="N3693" s="17" t="s">
        <v>39</v>
      </c>
      <c r="O3693" s="35" t="s">
        <v>49</v>
      </c>
      <c r="P3693" s="36" t="str">
        <f t="shared" si="1016"/>
        <v>Old Client</v>
      </c>
      <c r="Q3693" s="39" t="str">
        <f t="shared" si="4"/>
        <v>Yes</v>
      </c>
      <c r="R3693" s="40" t="str">
        <f t="shared" si="5"/>
        <v>Cross-Sold</v>
      </c>
    </row>
    <row r="3694" ht="14.25" customHeight="1" spans="1:18">
      <c r="A3694" s="30" t="s">
        <v>3558</v>
      </c>
      <c r="B3694" s="17">
        <v>2345</v>
      </c>
      <c r="C3694" s="17" t="s">
        <v>46</v>
      </c>
      <c r="D3694" s="17" t="s">
        <v>66</v>
      </c>
      <c r="E3694" s="17" t="s">
        <v>84</v>
      </c>
      <c r="F3694" s="31" t="str">
        <f>VLOOKUP(G3694,'Policy Type'!$A:$B,2,FALSE)</f>
        <v>Others</v>
      </c>
      <c r="G3694" s="17" t="s">
        <v>116</v>
      </c>
      <c r="H3694" s="32">
        <v>45366</v>
      </c>
      <c r="I3694" s="32">
        <v>45426</v>
      </c>
      <c r="J3694" s="34">
        <v>118000</v>
      </c>
      <c r="K3694" s="34">
        <f t="shared" si="1014"/>
        <v>21240</v>
      </c>
      <c r="L3694" s="34">
        <f t="shared" si="1015"/>
        <v>139240</v>
      </c>
      <c r="M3694" s="17">
        <f t="shared" si="1018"/>
        <v>6962</v>
      </c>
      <c r="N3694" s="17" t="s">
        <v>39</v>
      </c>
      <c r="O3694" s="35" t="s">
        <v>49</v>
      </c>
      <c r="P3694" s="36" t="str">
        <f t="shared" si="1016"/>
        <v>New Client</v>
      </c>
      <c r="Q3694" s="39" t="str">
        <f t="shared" si="4"/>
        <v>No</v>
      </c>
      <c r="R3694" s="40" t="str">
        <f t="shared" si="5"/>
        <v/>
      </c>
    </row>
    <row r="3695" ht="14.25" customHeight="1" spans="1:18">
      <c r="A3695" s="30" t="s">
        <v>3559</v>
      </c>
      <c r="B3695" s="17">
        <v>76</v>
      </c>
      <c r="C3695" s="17" t="s">
        <v>57</v>
      </c>
      <c r="D3695" s="17" t="s">
        <v>36</v>
      </c>
      <c r="E3695" s="17" t="s">
        <v>84</v>
      </c>
      <c r="F3695" s="31" t="str">
        <f>VLOOKUP(G3695,'Policy Type'!$A:$B,2,FALSE)</f>
        <v>Others</v>
      </c>
      <c r="G3695" s="17" t="s">
        <v>116</v>
      </c>
      <c r="H3695" s="32">
        <v>45366</v>
      </c>
      <c r="I3695" s="32">
        <v>45426</v>
      </c>
      <c r="J3695" s="34">
        <v>118000</v>
      </c>
      <c r="K3695" s="34">
        <f t="shared" si="1014"/>
        <v>21240</v>
      </c>
      <c r="L3695" s="34">
        <f t="shared" si="1015"/>
        <v>139240</v>
      </c>
      <c r="M3695" s="17">
        <f>L3695*0.15</f>
        <v>20886</v>
      </c>
      <c r="N3695" s="17" t="s">
        <v>39</v>
      </c>
      <c r="O3695" s="35" t="s">
        <v>49</v>
      </c>
      <c r="P3695" s="36" t="str">
        <f t="shared" si="1016"/>
        <v>Old Client</v>
      </c>
      <c r="Q3695" s="39" t="str">
        <f t="shared" si="4"/>
        <v>Yes</v>
      </c>
      <c r="R3695" s="40" t="str">
        <f t="shared" si="5"/>
        <v>Cross-Sold</v>
      </c>
    </row>
    <row r="3696" ht="14.25" customHeight="1" spans="1:18">
      <c r="A3696" s="30" t="s">
        <v>3560</v>
      </c>
      <c r="B3696" s="17">
        <v>76</v>
      </c>
      <c r="C3696" s="17" t="s">
        <v>42</v>
      </c>
      <c r="D3696" s="17" t="s">
        <v>36</v>
      </c>
      <c r="E3696" s="17" t="s">
        <v>37</v>
      </c>
      <c r="F3696" s="31" t="str">
        <f>VLOOKUP(G3696,'Policy Type'!$A:$B,2,FALSE)</f>
        <v>Liability</v>
      </c>
      <c r="G3696" s="17" t="s">
        <v>38</v>
      </c>
      <c r="H3696" s="32">
        <v>45365</v>
      </c>
      <c r="I3696" s="32">
        <v>45729</v>
      </c>
      <c r="J3696" s="34">
        <v>100200</v>
      </c>
      <c r="K3696" s="34">
        <f t="shared" si="1014"/>
        <v>18036</v>
      </c>
      <c r="L3696" s="34">
        <f t="shared" si="1015"/>
        <v>118236</v>
      </c>
      <c r="M3696" s="17">
        <f t="shared" ref="M3696:M3697" si="1019">L3696*0.2</f>
        <v>23647.2</v>
      </c>
      <c r="N3696" s="17" t="s">
        <v>39</v>
      </c>
      <c r="O3696" s="35" t="s">
        <v>49</v>
      </c>
      <c r="P3696" s="36" t="str">
        <f t="shared" si="1016"/>
        <v>Old Client</v>
      </c>
      <c r="Q3696" s="39" t="str">
        <f t="shared" si="4"/>
        <v>Yes</v>
      </c>
      <c r="R3696" s="40" t="str">
        <f t="shared" si="5"/>
        <v/>
      </c>
    </row>
    <row r="3697" ht="14.25" customHeight="1" spans="1:18">
      <c r="A3697" s="30" t="s">
        <v>3561</v>
      </c>
      <c r="B3697" s="17">
        <v>76</v>
      </c>
      <c r="C3697" s="17" t="s">
        <v>42</v>
      </c>
      <c r="D3697" s="17" t="s">
        <v>36</v>
      </c>
      <c r="E3697" s="17" t="s">
        <v>37</v>
      </c>
      <c r="F3697" s="31" t="str">
        <f>VLOOKUP(G3697,'Policy Type'!$A:$B,2,FALSE)</f>
        <v>Liability</v>
      </c>
      <c r="G3697" s="17" t="s">
        <v>38</v>
      </c>
      <c r="H3697" s="32">
        <v>45365</v>
      </c>
      <c r="I3697" s="32">
        <v>45456</v>
      </c>
      <c r="J3697" s="34">
        <v>43400</v>
      </c>
      <c r="K3697" s="34">
        <f t="shared" si="1014"/>
        <v>7812</v>
      </c>
      <c r="L3697" s="34">
        <f t="shared" si="1015"/>
        <v>51212</v>
      </c>
      <c r="M3697" s="17">
        <f t="shared" si="1019"/>
        <v>10242.4</v>
      </c>
      <c r="N3697" s="17" t="s">
        <v>39</v>
      </c>
      <c r="O3697" s="35" t="s">
        <v>49</v>
      </c>
      <c r="P3697" s="36" t="str">
        <f t="shared" si="1016"/>
        <v>Old Client</v>
      </c>
      <c r="Q3697" s="39" t="str">
        <f t="shared" si="4"/>
        <v>Yes</v>
      </c>
      <c r="R3697" s="40" t="str">
        <f t="shared" si="5"/>
        <v/>
      </c>
    </row>
    <row r="3698" ht="14.25" customHeight="1" spans="1:18">
      <c r="A3698" s="30" t="s">
        <v>3562</v>
      </c>
      <c r="B3698" s="17">
        <v>2346</v>
      </c>
      <c r="C3698" s="17" t="s">
        <v>46</v>
      </c>
      <c r="D3698" s="17" t="s">
        <v>66</v>
      </c>
      <c r="E3698" s="17" t="s">
        <v>103</v>
      </c>
      <c r="F3698" s="31" t="str">
        <f>VLOOKUP(G3698,'Policy Type'!$A:$B,2,FALSE)</f>
        <v>Others</v>
      </c>
      <c r="G3698" s="17" t="s">
        <v>212</v>
      </c>
      <c r="H3698" s="32">
        <v>45364</v>
      </c>
      <c r="I3698" s="32">
        <v>45728</v>
      </c>
      <c r="J3698" s="34">
        <v>377600</v>
      </c>
      <c r="K3698" s="34">
        <f t="shared" si="1014"/>
        <v>67968</v>
      </c>
      <c r="L3698" s="34">
        <f t="shared" si="1015"/>
        <v>445568</v>
      </c>
      <c r="M3698" s="17">
        <f>L3698*0.05</f>
        <v>22278.4</v>
      </c>
      <c r="N3698" s="17" t="s">
        <v>39</v>
      </c>
      <c r="O3698" s="35" t="s">
        <v>49</v>
      </c>
      <c r="P3698" s="36" t="str">
        <f t="shared" si="1016"/>
        <v>New Client</v>
      </c>
      <c r="Q3698" s="39" t="str">
        <f t="shared" si="4"/>
        <v>No</v>
      </c>
      <c r="R3698" s="40" t="str">
        <f t="shared" si="5"/>
        <v/>
      </c>
    </row>
    <row r="3699" ht="14.25" customHeight="1" spans="1:18">
      <c r="A3699" s="30" t="s">
        <v>3563</v>
      </c>
      <c r="B3699" s="17">
        <v>1479</v>
      </c>
      <c r="C3699" s="17" t="s">
        <v>57</v>
      </c>
      <c r="D3699" s="17" t="s">
        <v>36</v>
      </c>
      <c r="E3699" s="17" t="s">
        <v>37</v>
      </c>
      <c r="F3699" s="31" t="str">
        <f>VLOOKUP(G3699,'Policy Type'!$A:$B,2,FALSE)</f>
        <v>Liability</v>
      </c>
      <c r="G3699" s="17" t="s">
        <v>38</v>
      </c>
      <c r="H3699" s="32">
        <v>45365</v>
      </c>
      <c r="I3699" s="32">
        <v>45395</v>
      </c>
      <c r="J3699" s="34">
        <v>51600</v>
      </c>
      <c r="K3699" s="34">
        <f t="shared" si="1014"/>
        <v>9288</v>
      </c>
      <c r="L3699" s="34">
        <f t="shared" si="1015"/>
        <v>60888</v>
      </c>
      <c r="M3699" s="17">
        <f>L3699*0.2</f>
        <v>12177.6</v>
      </c>
      <c r="N3699" s="17" t="s">
        <v>39</v>
      </c>
      <c r="O3699" s="35" t="s">
        <v>49</v>
      </c>
      <c r="P3699" s="36" t="str">
        <f t="shared" si="1016"/>
        <v>Old Client</v>
      </c>
      <c r="Q3699" s="39" t="str">
        <f t="shared" si="4"/>
        <v>Yes</v>
      </c>
      <c r="R3699" s="40" t="str">
        <f t="shared" si="5"/>
        <v/>
      </c>
    </row>
    <row r="3700" ht="14.25" customHeight="1" spans="1:18">
      <c r="A3700" s="30" t="s">
        <v>3564</v>
      </c>
      <c r="B3700" s="17">
        <v>2347</v>
      </c>
      <c r="C3700" s="17" t="s">
        <v>46</v>
      </c>
      <c r="D3700" s="17" t="s">
        <v>76</v>
      </c>
      <c r="E3700" s="17" t="s">
        <v>43</v>
      </c>
      <c r="F3700" s="31" t="str">
        <f>VLOOKUP(G3700,'Policy Type'!$A:$B,2,FALSE)</f>
        <v>P&amp;C</v>
      </c>
      <c r="G3700" s="17" t="s">
        <v>80</v>
      </c>
      <c r="H3700" s="32">
        <v>45365</v>
      </c>
      <c r="I3700" s="32">
        <v>45365</v>
      </c>
      <c r="J3700" s="34">
        <v>169000</v>
      </c>
      <c r="K3700" s="34">
        <f t="shared" si="1014"/>
        <v>30420</v>
      </c>
      <c r="L3700" s="34">
        <f t="shared" si="1015"/>
        <v>199420</v>
      </c>
      <c r="M3700" s="17">
        <f t="shared" ref="M3700:M3701" si="1020">L3700*0.05</f>
        <v>9971</v>
      </c>
      <c r="N3700" s="17" t="s">
        <v>39</v>
      </c>
      <c r="O3700" s="35" t="s">
        <v>49</v>
      </c>
      <c r="P3700" s="36" t="str">
        <f t="shared" si="1016"/>
        <v>New Client</v>
      </c>
      <c r="Q3700" s="39" t="str">
        <f t="shared" si="4"/>
        <v>No</v>
      </c>
      <c r="R3700" s="40" t="str">
        <f t="shared" si="5"/>
        <v/>
      </c>
    </row>
    <row r="3701" ht="14.25" customHeight="1" spans="1:18">
      <c r="A3701" s="30" t="s">
        <v>3565</v>
      </c>
      <c r="B3701" s="17">
        <v>2348</v>
      </c>
      <c r="C3701" s="17" t="s">
        <v>46</v>
      </c>
      <c r="D3701" s="17" t="s">
        <v>88</v>
      </c>
      <c r="E3701" s="17" t="s">
        <v>60</v>
      </c>
      <c r="F3701" s="31" t="str">
        <f>VLOOKUP(G3701,'Policy Type'!$A:$B,2,FALSE)</f>
        <v>Others</v>
      </c>
      <c r="G3701" s="17" t="s">
        <v>170</v>
      </c>
      <c r="H3701" s="32">
        <v>45373</v>
      </c>
      <c r="I3701" s="32">
        <v>45737</v>
      </c>
      <c r="J3701" s="34">
        <v>6603700</v>
      </c>
      <c r="K3701" s="34">
        <f t="shared" si="1014"/>
        <v>1188666</v>
      </c>
      <c r="L3701" s="34">
        <f t="shared" si="1015"/>
        <v>7792366</v>
      </c>
      <c r="M3701" s="17">
        <f t="shared" si="1020"/>
        <v>389618.3</v>
      </c>
      <c r="N3701" s="17" t="s">
        <v>52</v>
      </c>
      <c r="O3701" s="35" t="s">
        <v>53</v>
      </c>
      <c r="P3701" s="36" t="str">
        <f t="shared" si="1016"/>
        <v>New Client</v>
      </c>
      <c r="Q3701" s="39" t="str">
        <f t="shared" si="4"/>
        <v>No</v>
      </c>
      <c r="R3701" s="40" t="str">
        <f t="shared" si="5"/>
        <v/>
      </c>
    </row>
    <row r="3702" ht="14.25" customHeight="1" spans="1:18">
      <c r="A3702" s="30" t="s">
        <v>3566</v>
      </c>
      <c r="B3702" s="17">
        <v>211</v>
      </c>
      <c r="C3702" s="17" t="s">
        <v>35</v>
      </c>
      <c r="D3702" s="17" t="s">
        <v>36</v>
      </c>
      <c r="E3702" s="17" t="s">
        <v>60</v>
      </c>
      <c r="F3702" s="31" t="str">
        <f>VLOOKUP(G3702,'Policy Type'!$A:$B,2,FALSE)</f>
        <v>Others</v>
      </c>
      <c r="G3702" s="17" t="s">
        <v>245</v>
      </c>
      <c r="H3702" s="32">
        <v>45376</v>
      </c>
      <c r="I3702" s="32">
        <v>45740</v>
      </c>
      <c r="J3702" s="34">
        <v>1161200</v>
      </c>
      <c r="K3702" s="34">
        <f t="shared" si="1014"/>
        <v>209016</v>
      </c>
      <c r="L3702" s="34">
        <f t="shared" si="1015"/>
        <v>1370216</v>
      </c>
      <c r="M3702" s="17">
        <f>L3702*0.15</f>
        <v>205532.4</v>
      </c>
      <c r="N3702" s="17" t="s">
        <v>52</v>
      </c>
      <c r="O3702" s="35" t="s">
        <v>53</v>
      </c>
      <c r="P3702" s="36" t="str">
        <f t="shared" si="1016"/>
        <v>Old Client</v>
      </c>
      <c r="Q3702" s="39" t="str">
        <f t="shared" si="4"/>
        <v>Yes</v>
      </c>
      <c r="R3702" s="40" t="str">
        <f t="shared" si="5"/>
        <v>Cross-Sold</v>
      </c>
    </row>
    <row r="3703" ht="14.25" customHeight="1" spans="1:18">
      <c r="A3703" s="30" t="s">
        <v>3567</v>
      </c>
      <c r="B3703" s="17">
        <v>95</v>
      </c>
      <c r="C3703" s="17" t="s">
        <v>35</v>
      </c>
      <c r="D3703" s="17" t="s">
        <v>36</v>
      </c>
      <c r="E3703" s="17" t="s">
        <v>780</v>
      </c>
      <c r="F3703" s="31" t="str">
        <f>VLOOKUP(G3703,'Policy Type'!$A:$B,2,FALSE)</f>
        <v>Liability</v>
      </c>
      <c r="G3703" s="17" t="s">
        <v>38</v>
      </c>
      <c r="H3703" s="32">
        <v>45360</v>
      </c>
      <c r="I3703" s="32">
        <v>45390</v>
      </c>
      <c r="J3703" s="34">
        <v>59300</v>
      </c>
      <c r="K3703" s="34">
        <f t="shared" si="1014"/>
        <v>10674</v>
      </c>
      <c r="L3703" s="34">
        <f t="shared" si="1015"/>
        <v>69974</v>
      </c>
      <c r="M3703" s="17">
        <f t="shared" ref="M3703:M3704" si="1021">L3703*0.2</f>
        <v>13994.8</v>
      </c>
      <c r="N3703" s="17" t="s">
        <v>39</v>
      </c>
      <c r="O3703" s="35" t="s">
        <v>49</v>
      </c>
      <c r="P3703" s="36" t="str">
        <f t="shared" si="1016"/>
        <v>Old Client</v>
      </c>
      <c r="Q3703" s="39" t="str">
        <f t="shared" si="4"/>
        <v>Yes</v>
      </c>
      <c r="R3703" s="40" t="str">
        <f t="shared" si="5"/>
        <v/>
      </c>
    </row>
    <row r="3704" ht="14.25" customHeight="1" spans="1:18">
      <c r="A3704" s="30" t="s">
        <v>3568</v>
      </c>
      <c r="B3704" s="17">
        <v>95</v>
      </c>
      <c r="C3704" s="17" t="s">
        <v>57</v>
      </c>
      <c r="D3704" s="17" t="s">
        <v>36</v>
      </c>
      <c r="E3704" s="17" t="s">
        <v>780</v>
      </c>
      <c r="F3704" s="31" t="str">
        <f>VLOOKUP(G3704,'Policy Type'!$A:$B,2,FALSE)</f>
        <v>Liability</v>
      </c>
      <c r="G3704" s="17" t="s">
        <v>38</v>
      </c>
      <c r="H3704" s="32">
        <v>45360</v>
      </c>
      <c r="I3704" s="32">
        <v>45724</v>
      </c>
      <c r="J3704" s="34">
        <v>105100</v>
      </c>
      <c r="K3704" s="34">
        <f t="shared" si="1014"/>
        <v>18918</v>
      </c>
      <c r="L3704" s="34">
        <f t="shared" si="1015"/>
        <v>124018</v>
      </c>
      <c r="M3704" s="17">
        <f t="shared" si="1021"/>
        <v>24803.6</v>
      </c>
      <c r="N3704" s="17" t="s">
        <v>39</v>
      </c>
      <c r="O3704" s="35" t="s">
        <v>49</v>
      </c>
      <c r="P3704" s="36" t="str">
        <f t="shared" si="1016"/>
        <v>Old Client</v>
      </c>
      <c r="Q3704" s="39" t="str">
        <f t="shared" si="4"/>
        <v>Yes</v>
      </c>
      <c r="R3704" s="40" t="str">
        <f t="shared" si="5"/>
        <v/>
      </c>
    </row>
    <row r="3705" ht="14.25" customHeight="1" spans="1:18">
      <c r="A3705" s="30" t="s">
        <v>3569</v>
      </c>
      <c r="B3705" s="17">
        <v>2349</v>
      </c>
      <c r="C3705" s="17" t="s">
        <v>46</v>
      </c>
      <c r="D3705" s="17" t="s">
        <v>66</v>
      </c>
      <c r="E3705" s="17" t="s">
        <v>132</v>
      </c>
      <c r="F3705" s="31" t="str">
        <f>VLOOKUP(G3705,'Policy Type'!$A:$B,2,FALSE)</f>
        <v>Others</v>
      </c>
      <c r="G3705" s="17" t="s">
        <v>124</v>
      </c>
      <c r="H3705" s="32">
        <v>45360</v>
      </c>
      <c r="I3705" s="32">
        <v>45724</v>
      </c>
      <c r="J3705" s="34">
        <v>33630000</v>
      </c>
      <c r="K3705" s="34">
        <f t="shared" si="1014"/>
        <v>6053400</v>
      </c>
      <c r="L3705" s="34">
        <f t="shared" si="1015"/>
        <v>39683400</v>
      </c>
      <c r="M3705" s="17">
        <f>L3705*0.05</f>
        <v>1984170</v>
      </c>
      <c r="N3705" s="17" t="s">
        <v>39</v>
      </c>
      <c r="O3705" s="35" t="s">
        <v>49</v>
      </c>
      <c r="P3705" s="36" t="str">
        <f t="shared" si="1016"/>
        <v>New Client</v>
      </c>
      <c r="Q3705" s="39" t="str">
        <f t="shared" si="4"/>
        <v>No</v>
      </c>
      <c r="R3705" s="40" t="str">
        <f t="shared" si="5"/>
        <v/>
      </c>
    </row>
    <row r="3706" ht="14.25" customHeight="1" spans="1:18">
      <c r="A3706" s="30"/>
      <c r="B3706" s="17"/>
      <c r="C3706" s="17"/>
      <c r="D3706" s="17"/>
      <c r="E3706" s="17"/>
      <c r="F3706" s="31"/>
      <c r="G3706" s="17"/>
      <c r="H3706" s="32"/>
      <c r="I3706" s="32"/>
      <c r="J3706" s="34"/>
      <c r="K3706" s="34"/>
      <c r="L3706" s="17"/>
      <c r="M3706" s="17"/>
      <c r="N3706" s="17" t="s">
        <v>39</v>
      </c>
      <c r="O3706" s="35" t="s">
        <v>277</v>
      </c>
      <c r="P3706" s="36"/>
      <c r="Q3706" s="39" t="str">
        <f t="shared" si="4"/>
        <v>No</v>
      </c>
      <c r="R3706" s="40" t="str">
        <f t="shared" si="5"/>
        <v/>
      </c>
    </row>
    <row r="3707" ht="14.25" customHeight="1" spans="1:18">
      <c r="A3707" s="30"/>
      <c r="B3707" s="17"/>
      <c r="C3707" s="17"/>
      <c r="D3707" s="17"/>
      <c r="E3707" s="17"/>
      <c r="F3707" s="31"/>
      <c r="G3707" s="17"/>
      <c r="H3707" s="32"/>
      <c r="I3707" s="32"/>
      <c r="J3707" s="34"/>
      <c r="K3707" s="34"/>
      <c r="L3707" s="17"/>
      <c r="M3707" s="17"/>
      <c r="N3707" s="17" t="s">
        <v>39</v>
      </c>
      <c r="O3707" s="35" t="s">
        <v>277</v>
      </c>
      <c r="P3707" s="36"/>
      <c r="Q3707" s="39" t="str">
        <f t="shared" si="4"/>
        <v>No</v>
      </c>
      <c r="R3707" s="40" t="str">
        <f t="shared" si="5"/>
        <v/>
      </c>
    </row>
    <row r="3708" ht="14.25" customHeight="1" spans="1:18">
      <c r="A3708" s="30"/>
      <c r="B3708" s="17"/>
      <c r="C3708" s="17"/>
      <c r="D3708" s="17"/>
      <c r="E3708" s="17"/>
      <c r="F3708" s="31"/>
      <c r="G3708" s="17"/>
      <c r="H3708" s="32"/>
      <c r="I3708" s="32"/>
      <c r="J3708" s="34"/>
      <c r="K3708" s="34"/>
      <c r="L3708" s="17"/>
      <c r="M3708" s="17"/>
      <c r="N3708" s="17" t="s">
        <v>39</v>
      </c>
      <c r="O3708" s="35" t="s">
        <v>277</v>
      </c>
      <c r="P3708" s="36"/>
      <c r="Q3708" s="39" t="str">
        <f t="shared" si="4"/>
        <v>No</v>
      </c>
      <c r="R3708" s="40" t="str">
        <f t="shared" si="5"/>
        <v/>
      </c>
    </row>
    <row r="3709" ht="14.25" customHeight="1" spans="1:18">
      <c r="A3709" s="30"/>
      <c r="B3709" s="17"/>
      <c r="C3709" s="17"/>
      <c r="D3709" s="17"/>
      <c r="E3709" s="17"/>
      <c r="F3709" s="31"/>
      <c r="G3709" s="17"/>
      <c r="H3709" s="32"/>
      <c r="I3709" s="32"/>
      <c r="J3709" s="34"/>
      <c r="K3709" s="34"/>
      <c r="L3709" s="17"/>
      <c r="M3709" s="17"/>
      <c r="N3709" s="17" t="s">
        <v>39</v>
      </c>
      <c r="O3709" s="35" t="s">
        <v>277</v>
      </c>
      <c r="P3709" s="36"/>
      <c r="Q3709" s="39" t="str">
        <f t="shared" si="4"/>
        <v>No</v>
      </c>
      <c r="R3709" s="40" t="str">
        <f t="shared" si="5"/>
        <v/>
      </c>
    </row>
    <row r="3710" ht="14.25" customHeight="1" spans="1:18">
      <c r="A3710" s="30"/>
      <c r="B3710" s="17"/>
      <c r="C3710" s="17"/>
      <c r="D3710" s="17"/>
      <c r="E3710" s="17"/>
      <c r="F3710" s="31"/>
      <c r="G3710" s="17"/>
      <c r="H3710" s="32"/>
      <c r="I3710" s="32"/>
      <c r="J3710" s="34"/>
      <c r="K3710" s="34"/>
      <c r="L3710" s="17"/>
      <c r="M3710" s="17"/>
      <c r="N3710" s="17" t="s">
        <v>39</v>
      </c>
      <c r="O3710" s="35" t="s">
        <v>277</v>
      </c>
      <c r="P3710" s="36"/>
      <c r="Q3710" s="39" t="str">
        <f t="shared" si="4"/>
        <v>No</v>
      </c>
      <c r="R3710" s="40" t="str">
        <f t="shared" si="5"/>
        <v/>
      </c>
    </row>
    <row r="3711" ht="14.25" customHeight="1" spans="1:18">
      <c r="A3711" s="30" t="s">
        <v>3570</v>
      </c>
      <c r="B3711" s="17">
        <v>183</v>
      </c>
      <c r="C3711" s="17" t="s">
        <v>46</v>
      </c>
      <c r="D3711" s="17" t="s">
        <v>66</v>
      </c>
      <c r="E3711" s="17" t="s">
        <v>780</v>
      </c>
      <c r="F3711" s="31" t="str">
        <f>VLOOKUP(G3711,'Policy Type'!$A:$B,2,FALSE)</f>
        <v>Others</v>
      </c>
      <c r="G3711" s="17" t="s">
        <v>212</v>
      </c>
      <c r="H3711" s="32">
        <v>45363</v>
      </c>
      <c r="I3711" s="32">
        <v>46092</v>
      </c>
      <c r="J3711" s="34">
        <v>124700</v>
      </c>
      <c r="K3711" s="34">
        <f t="shared" ref="K3711:K3716" si="1022">J3711*0.18</f>
        <v>22446</v>
      </c>
      <c r="L3711" s="34">
        <f t="shared" ref="L3711:L3716" si="1023">J3711+K3711</f>
        <v>147146</v>
      </c>
      <c r="M3711" s="17">
        <f>L3711*0.05</f>
        <v>7357.3</v>
      </c>
      <c r="N3711" s="17" t="s">
        <v>52</v>
      </c>
      <c r="O3711" s="35" t="s">
        <v>49</v>
      </c>
      <c r="P3711" s="36" t="str">
        <f t="shared" ref="P3711:P3716" si="1024">IF(COUNTIF(B:B,B3711)=1,"New Client","Old Client")</f>
        <v>Old Client</v>
      </c>
      <c r="Q3711" s="39" t="str">
        <f t="shared" si="4"/>
        <v>Yes</v>
      </c>
      <c r="R3711" s="40" t="str">
        <f t="shared" si="5"/>
        <v>Cross-Sold</v>
      </c>
    </row>
    <row r="3712" ht="14.25" customHeight="1" spans="1:18">
      <c r="A3712" s="30" t="s">
        <v>3571</v>
      </c>
      <c r="B3712" s="17">
        <v>183</v>
      </c>
      <c r="C3712" s="17" t="s">
        <v>57</v>
      </c>
      <c r="D3712" s="17" t="s">
        <v>36</v>
      </c>
      <c r="E3712" s="17" t="s">
        <v>37</v>
      </c>
      <c r="F3712" s="31" t="str">
        <f>VLOOKUP(G3712,'Policy Type'!$A:$B,2,FALSE)</f>
        <v>Others</v>
      </c>
      <c r="G3712" s="17" t="s">
        <v>746</v>
      </c>
      <c r="H3712" s="32">
        <v>45363</v>
      </c>
      <c r="I3712" s="32">
        <v>45727</v>
      </c>
      <c r="J3712" s="34">
        <v>1771200</v>
      </c>
      <c r="K3712" s="34">
        <f t="shared" si="1022"/>
        <v>318816</v>
      </c>
      <c r="L3712" s="34">
        <f t="shared" si="1023"/>
        <v>2090016</v>
      </c>
      <c r="M3712" s="17">
        <f>L3712*0.15</f>
        <v>313502.4</v>
      </c>
      <c r="N3712" s="17" t="s">
        <v>52</v>
      </c>
      <c r="O3712" s="35" t="s">
        <v>49</v>
      </c>
      <c r="P3712" s="36" t="str">
        <f t="shared" si="1024"/>
        <v>Old Client</v>
      </c>
      <c r="Q3712" s="39" t="str">
        <f t="shared" si="4"/>
        <v>Yes</v>
      </c>
      <c r="R3712" s="40" t="str">
        <f t="shared" si="5"/>
        <v>Cross-Sold</v>
      </c>
    </row>
    <row r="3713" ht="14.25" customHeight="1" spans="1:18">
      <c r="A3713" s="30" t="s">
        <v>3572</v>
      </c>
      <c r="B3713" s="17">
        <v>2351</v>
      </c>
      <c r="C3713" s="17" t="s">
        <v>57</v>
      </c>
      <c r="D3713" s="17" t="s">
        <v>36</v>
      </c>
      <c r="E3713" s="17" t="s">
        <v>780</v>
      </c>
      <c r="F3713" s="31" t="str">
        <f>VLOOKUP(G3713,'Policy Type'!$A:$B,2,FALSE)</f>
        <v>Liability</v>
      </c>
      <c r="G3713" s="17" t="s">
        <v>38</v>
      </c>
      <c r="H3713" s="32">
        <v>45363</v>
      </c>
      <c r="I3713" s="32">
        <v>45393</v>
      </c>
      <c r="J3713" s="34">
        <v>65900</v>
      </c>
      <c r="K3713" s="34">
        <f t="shared" si="1022"/>
        <v>11862</v>
      </c>
      <c r="L3713" s="34">
        <f t="shared" si="1023"/>
        <v>77762</v>
      </c>
      <c r="M3713" s="17">
        <f t="shared" ref="M3713:M3715" si="1025">L3713*0.2</f>
        <v>15552.4</v>
      </c>
      <c r="N3713" s="17" t="s">
        <v>39</v>
      </c>
      <c r="O3713" s="35" t="s">
        <v>49</v>
      </c>
      <c r="P3713" s="36" t="str">
        <f t="shared" si="1024"/>
        <v>New Client</v>
      </c>
      <c r="Q3713" s="39" t="str">
        <f t="shared" si="4"/>
        <v>Yes</v>
      </c>
      <c r="R3713" s="40" t="str">
        <f t="shared" si="5"/>
        <v/>
      </c>
    </row>
    <row r="3714" ht="14.25" customHeight="1" spans="1:18">
      <c r="A3714" s="30" t="s">
        <v>3573</v>
      </c>
      <c r="B3714" s="17">
        <v>2352</v>
      </c>
      <c r="C3714" s="17" t="s">
        <v>35</v>
      </c>
      <c r="D3714" s="17" t="s">
        <v>36</v>
      </c>
      <c r="E3714" s="17" t="s">
        <v>78</v>
      </c>
      <c r="F3714" s="31" t="str">
        <f>VLOOKUP(G3714,'Policy Type'!$A:$B,2,FALSE)</f>
        <v>Liability</v>
      </c>
      <c r="G3714" s="17" t="s">
        <v>94</v>
      </c>
      <c r="H3714" s="32">
        <v>45365</v>
      </c>
      <c r="I3714" s="32">
        <v>45729</v>
      </c>
      <c r="J3714" s="34">
        <v>380500</v>
      </c>
      <c r="K3714" s="34">
        <f t="shared" si="1022"/>
        <v>68490</v>
      </c>
      <c r="L3714" s="34">
        <f t="shared" si="1023"/>
        <v>448990</v>
      </c>
      <c r="M3714" s="17">
        <f t="shared" si="1025"/>
        <v>89798</v>
      </c>
      <c r="N3714" s="17" t="s">
        <v>39</v>
      </c>
      <c r="O3714" s="35" t="s">
        <v>49</v>
      </c>
      <c r="P3714" s="36" t="str">
        <f t="shared" si="1024"/>
        <v>New Client</v>
      </c>
      <c r="Q3714" s="39" t="str">
        <f t="shared" si="4"/>
        <v>Yes</v>
      </c>
      <c r="R3714" s="40" t="str">
        <f t="shared" si="5"/>
        <v/>
      </c>
    </row>
    <row r="3715" ht="14.25" customHeight="1" spans="1:18">
      <c r="A3715" s="30" t="s">
        <v>3574</v>
      </c>
      <c r="B3715" s="17">
        <v>2353</v>
      </c>
      <c r="C3715" s="17" t="s">
        <v>35</v>
      </c>
      <c r="D3715" s="17" t="s">
        <v>36</v>
      </c>
      <c r="E3715" s="17" t="s">
        <v>37</v>
      </c>
      <c r="F3715" s="31" t="str">
        <f>VLOOKUP(G3715,'Policy Type'!$A:$B,2,FALSE)</f>
        <v>Liability</v>
      </c>
      <c r="G3715" s="17" t="s">
        <v>38</v>
      </c>
      <c r="H3715" s="32">
        <v>45365</v>
      </c>
      <c r="I3715" s="32">
        <v>45729</v>
      </c>
      <c r="J3715" s="34">
        <v>489800</v>
      </c>
      <c r="K3715" s="34">
        <f t="shared" si="1022"/>
        <v>88164</v>
      </c>
      <c r="L3715" s="34">
        <f t="shared" si="1023"/>
        <v>577964</v>
      </c>
      <c r="M3715" s="17">
        <f t="shared" si="1025"/>
        <v>115592.8</v>
      </c>
      <c r="N3715" s="17" t="s">
        <v>39</v>
      </c>
      <c r="O3715" s="35" t="s">
        <v>49</v>
      </c>
      <c r="P3715" s="36" t="str">
        <f t="shared" si="1024"/>
        <v>New Client</v>
      </c>
      <c r="Q3715" s="39" t="str">
        <f t="shared" si="4"/>
        <v>Yes</v>
      </c>
      <c r="R3715" s="40" t="str">
        <f t="shared" si="5"/>
        <v/>
      </c>
    </row>
    <row r="3716" ht="14.25" customHeight="1" spans="1:18">
      <c r="A3716" s="30" t="s">
        <v>3575</v>
      </c>
      <c r="B3716" s="17">
        <v>2354</v>
      </c>
      <c r="C3716" s="17" t="s">
        <v>46</v>
      </c>
      <c r="D3716" s="17" t="s">
        <v>66</v>
      </c>
      <c r="E3716" s="17" t="s">
        <v>37</v>
      </c>
      <c r="F3716" s="31" t="str">
        <f>VLOOKUP(G3716,'Policy Type'!$A:$B,2,FALSE)</f>
        <v>Others</v>
      </c>
      <c r="G3716" s="17" t="s">
        <v>111</v>
      </c>
      <c r="H3716" s="32">
        <v>45372</v>
      </c>
      <c r="I3716" s="32">
        <v>45736</v>
      </c>
      <c r="J3716" s="34">
        <v>510700</v>
      </c>
      <c r="K3716" s="34">
        <f t="shared" si="1022"/>
        <v>91926</v>
      </c>
      <c r="L3716" s="34">
        <f t="shared" si="1023"/>
        <v>602626</v>
      </c>
      <c r="M3716" s="17">
        <f>L3716*0.05</f>
        <v>30131.3</v>
      </c>
      <c r="N3716" s="17" t="s">
        <v>52</v>
      </c>
      <c r="O3716" s="35" t="s">
        <v>49</v>
      </c>
      <c r="P3716" s="36" t="str">
        <f t="shared" si="1024"/>
        <v>New Client</v>
      </c>
      <c r="Q3716" s="39" t="str">
        <f t="shared" si="4"/>
        <v>No</v>
      </c>
      <c r="R3716" s="40" t="str">
        <f t="shared" si="5"/>
        <v/>
      </c>
    </row>
    <row r="3717" ht="14.25" customHeight="1" spans="1:18">
      <c r="A3717" s="30"/>
      <c r="B3717" s="17"/>
      <c r="C3717" s="17"/>
      <c r="D3717" s="17"/>
      <c r="E3717" s="17"/>
      <c r="F3717" s="31"/>
      <c r="G3717" s="17"/>
      <c r="H3717" s="32"/>
      <c r="I3717" s="32"/>
      <c r="J3717" s="34"/>
      <c r="K3717" s="34"/>
      <c r="L3717" s="17"/>
      <c r="M3717" s="17"/>
      <c r="N3717" s="17" t="s">
        <v>39</v>
      </c>
      <c r="O3717" s="35" t="s">
        <v>277</v>
      </c>
      <c r="P3717" s="36"/>
      <c r="Q3717" s="39" t="str">
        <f t="shared" si="4"/>
        <v>No</v>
      </c>
      <c r="R3717" s="40" t="str">
        <f t="shared" si="5"/>
        <v/>
      </c>
    </row>
    <row r="3718" ht="14.25" customHeight="1" spans="1:18">
      <c r="A3718" s="30" t="s">
        <v>3576</v>
      </c>
      <c r="B3718" s="17">
        <v>1069</v>
      </c>
      <c r="C3718" s="17" t="s">
        <v>42</v>
      </c>
      <c r="D3718" s="17" t="s">
        <v>36</v>
      </c>
      <c r="E3718" s="17" t="s">
        <v>780</v>
      </c>
      <c r="F3718" s="31" t="str">
        <f>VLOOKUP(G3718,'Policy Type'!$A:$B,2,FALSE)</f>
        <v>Liability</v>
      </c>
      <c r="G3718" s="17" t="s">
        <v>38</v>
      </c>
      <c r="H3718" s="32">
        <v>45365</v>
      </c>
      <c r="I3718" s="32">
        <v>45456</v>
      </c>
      <c r="J3718" s="34">
        <v>87200</v>
      </c>
      <c r="K3718" s="34">
        <f t="shared" ref="K3718:K3837" si="1026">J3718*0.18</f>
        <v>15696</v>
      </c>
      <c r="L3718" s="34">
        <f t="shared" ref="L3718:L3837" si="1027">J3718+K3718</f>
        <v>102896</v>
      </c>
      <c r="M3718" s="17">
        <f t="shared" ref="M3718:M3719" si="1028">L3718*0.2</f>
        <v>20579.2</v>
      </c>
      <c r="N3718" s="17" t="s">
        <v>39</v>
      </c>
      <c r="O3718" s="35" t="s">
        <v>49</v>
      </c>
      <c r="P3718" s="36" t="str">
        <f t="shared" ref="P3718:P3837" si="1029">IF(COUNTIF(B:B,B3718)=1,"New Client","Old Client")</f>
        <v>Old Client</v>
      </c>
      <c r="Q3718" s="39" t="str">
        <f t="shared" si="4"/>
        <v>Yes</v>
      </c>
      <c r="R3718" s="40" t="str">
        <f t="shared" si="5"/>
        <v/>
      </c>
    </row>
    <row r="3719" ht="14.25" customHeight="1" spans="1:18">
      <c r="A3719" s="30" t="s">
        <v>3577</v>
      </c>
      <c r="B3719" s="17">
        <v>74</v>
      </c>
      <c r="C3719" s="17" t="s">
        <v>35</v>
      </c>
      <c r="D3719" s="17" t="s">
        <v>36</v>
      </c>
      <c r="E3719" s="17" t="s">
        <v>37</v>
      </c>
      <c r="F3719" s="31" t="str">
        <f>VLOOKUP(G3719,'Policy Type'!$A:$B,2,FALSE)</f>
        <v>Liability</v>
      </c>
      <c r="G3719" s="17" t="s">
        <v>38</v>
      </c>
      <c r="H3719" s="32">
        <v>45365</v>
      </c>
      <c r="I3719" s="32">
        <v>45729</v>
      </c>
      <c r="J3719" s="34">
        <v>332800</v>
      </c>
      <c r="K3719" s="34">
        <f t="shared" si="1026"/>
        <v>59904</v>
      </c>
      <c r="L3719" s="34">
        <f t="shared" si="1027"/>
        <v>392704</v>
      </c>
      <c r="M3719" s="17">
        <f t="shared" si="1028"/>
        <v>78540.8</v>
      </c>
      <c r="N3719" s="17" t="s">
        <v>39</v>
      </c>
      <c r="O3719" s="35" t="s">
        <v>49</v>
      </c>
      <c r="P3719" s="36" t="str">
        <f t="shared" si="1029"/>
        <v>Old Client</v>
      </c>
      <c r="Q3719" s="39" t="str">
        <f t="shared" si="4"/>
        <v>Yes</v>
      </c>
      <c r="R3719" s="40" t="str">
        <f t="shared" si="5"/>
        <v/>
      </c>
    </row>
    <row r="3720" ht="14.25" customHeight="1" spans="1:18">
      <c r="A3720" s="30" t="s">
        <v>3578</v>
      </c>
      <c r="B3720" s="17">
        <v>2356</v>
      </c>
      <c r="C3720" s="17" t="s">
        <v>35</v>
      </c>
      <c r="D3720" s="17" t="s">
        <v>36</v>
      </c>
      <c r="E3720" s="17" t="s">
        <v>103</v>
      </c>
      <c r="F3720" s="31" t="str">
        <f>VLOOKUP(G3720,'Policy Type'!$A:$B,2,FALSE)</f>
        <v>Others</v>
      </c>
      <c r="G3720" s="17" t="s">
        <v>791</v>
      </c>
      <c r="H3720" s="32">
        <v>45365</v>
      </c>
      <c r="I3720" s="32">
        <v>45729</v>
      </c>
      <c r="J3720" s="34">
        <v>696200</v>
      </c>
      <c r="K3720" s="34">
        <f t="shared" si="1026"/>
        <v>125316</v>
      </c>
      <c r="L3720" s="34">
        <f t="shared" si="1027"/>
        <v>821516</v>
      </c>
      <c r="M3720" s="17">
        <f>L3720*0.15</f>
        <v>123227.4</v>
      </c>
      <c r="N3720" s="17" t="s">
        <v>39</v>
      </c>
      <c r="O3720" s="35" t="s">
        <v>49</v>
      </c>
      <c r="P3720" s="36" t="str">
        <f t="shared" si="1029"/>
        <v>Old Client</v>
      </c>
      <c r="Q3720" s="39" t="str">
        <f t="shared" si="4"/>
        <v>Yes</v>
      </c>
      <c r="R3720" s="40" t="str">
        <f t="shared" si="5"/>
        <v>Cross-Sold</v>
      </c>
    </row>
    <row r="3721" ht="14.25" customHeight="1" spans="1:18">
      <c r="A3721" s="30" t="s">
        <v>3579</v>
      </c>
      <c r="B3721" s="17">
        <v>2357</v>
      </c>
      <c r="C3721" s="17" t="s">
        <v>42</v>
      </c>
      <c r="D3721" s="17" t="s">
        <v>36</v>
      </c>
      <c r="E3721" s="17" t="s">
        <v>780</v>
      </c>
      <c r="F3721" s="31" t="str">
        <f>VLOOKUP(G3721,'Policy Type'!$A:$B,2,FALSE)</f>
        <v>Liability</v>
      </c>
      <c r="G3721" s="17" t="s">
        <v>38</v>
      </c>
      <c r="H3721" s="32">
        <v>45365</v>
      </c>
      <c r="I3721" s="32">
        <v>45395</v>
      </c>
      <c r="J3721" s="34">
        <v>111200</v>
      </c>
      <c r="K3721" s="34">
        <f t="shared" si="1026"/>
        <v>20016</v>
      </c>
      <c r="L3721" s="34">
        <f t="shared" si="1027"/>
        <v>131216</v>
      </c>
      <c r="M3721" s="17">
        <f>L3721*0.2</f>
        <v>26243.2</v>
      </c>
      <c r="N3721" s="17" t="s">
        <v>39</v>
      </c>
      <c r="O3721" s="35" t="s">
        <v>49</v>
      </c>
      <c r="P3721" s="36" t="str">
        <f t="shared" si="1029"/>
        <v>New Client</v>
      </c>
      <c r="Q3721" s="39" t="str">
        <f t="shared" si="4"/>
        <v>Yes</v>
      </c>
      <c r="R3721" s="40" t="str">
        <f t="shared" si="5"/>
        <v/>
      </c>
    </row>
    <row r="3722" ht="14.25" customHeight="1" spans="1:18">
      <c r="A3722" s="30" t="s">
        <v>3580</v>
      </c>
      <c r="B3722" s="17">
        <v>2358</v>
      </c>
      <c r="C3722" s="17" t="s">
        <v>46</v>
      </c>
      <c r="D3722" s="17" t="s">
        <v>88</v>
      </c>
      <c r="E3722" s="17" t="s">
        <v>43</v>
      </c>
      <c r="F3722" s="31" t="str">
        <f>VLOOKUP(G3722,'Policy Type'!$A:$B,2,FALSE)</f>
        <v>P&amp;C</v>
      </c>
      <c r="G3722" s="17" t="s">
        <v>89</v>
      </c>
      <c r="H3722" s="32">
        <v>45382</v>
      </c>
      <c r="I3722" s="32">
        <v>45746</v>
      </c>
      <c r="J3722" s="34">
        <v>6388600</v>
      </c>
      <c r="K3722" s="34">
        <f t="shared" si="1026"/>
        <v>1149948</v>
      </c>
      <c r="L3722" s="34">
        <f t="shared" si="1027"/>
        <v>7538548</v>
      </c>
      <c r="M3722" s="17">
        <f>L3722*0.05</f>
        <v>376927.4</v>
      </c>
      <c r="N3722" s="17" t="s">
        <v>52</v>
      </c>
      <c r="O3722" s="35" t="s">
        <v>53</v>
      </c>
      <c r="P3722" s="36" t="str">
        <f t="shared" si="1029"/>
        <v>New Client</v>
      </c>
      <c r="Q3722" s="39" t="str">
        <f t="shared" si="4"/>
        <v>No</v>
      </c>
      <c r="R3722" s="40" t="str">
        <f t="shared" si="5"/>
        <v/>
      </c>
    </row>
    <row r="3723" ht="14.25" customHeight="1" spans="1:18">
      <c r="A3723" s="30" t="s">
        <v>3581</v>
      </c>
      <c r="B3723" s="17">
        <v>2359</v>
      </c>
      <c r="C3723" s="17" t="s">
        <v>57</v>
      </c>
      <c r="D3723" s="17" t="s">
        <v>36</v>
      </c>
      <c r="E3723" s="17" t="s">
        <v>84</v>
      </c>
      <c r="F3723" s="31" t="str">
        <f>VLOOKUP(G3723,'Policy Type'!$A:$B,2,FALSE)</f>
        <v>Liability</v>
      </c>
      <c r="G3723" s="17" t="s">
        <v>38</v>
      </c>
      <c r="H3723" s="32">
        <v>45366</v>
      </c>
      <c r="I3723" s="32">
        <v>45730</v>
      </c>
      <c r="J3723" s="34">
        <v>1038000</v>
      </c>
      <c r="K3723" s="34">
        <f t="shared" si="1026"/>
        <v>186840</v>
      </c>
      <c r="L3723" s="34">
        <f t="shared" si="1027"/>
        <v>1224840</v>
      </c>
      <c r="M3723" s="17">
        <f t="shared" ref="M3723:M3724" si="1030">L3723*0.2</f>
        <v>244968</v>
      </c>
      <c r="N3723" s="17" t="s">
        <v>39</v>
      </c>
      <c r="O3723" s="35" t="s">
        <v>53</v>
      </c>
      <c r="P3723" s="36" t="str">
        <f t="shared" si="1029"/>
        <v>Old Client</v>
      </c>
      <c r="Q3723" s="39" t="str">
        <f t="shared" si="4"/>
        <v>Yes</v>
      </c>
      <c r="R3723" s="40" t="str">
        <f t="shared" si="5"/>
        <v/>
      </c>
    </row>
    <row r="3724" ht="14.25" customHeight="1" spans="1:18">
      <c r="A3724" s="30" t="s">
        <v>3582</v>
      </c>
      <c r="B3724" s="17">
        <v>1006</v>
      </c>
      <c r="C3724" s="17" t="s">
        <v>42</v>
      </c>
      <c r="D3724" s="17" t="s">
        <v>36</v>
      </c>
      <c r="E3724" s="17" t="s">
        <v>37</v>
      </c>
      <c r="F3724" s="31" t="str">
        <f>VLOOKUP(G3724,'Policy Type'!$A:$B,2,FALSE)</f>
        <v>Liability</v>
      </c>
      <c r="G3724" s="17" t="s">
        <v>38</v>
      </c>
      <c r="H3724" s="32">
        <v>45366</v>
      </c>
      <c r="I3724" s="32">
        <v>45730</v>
      </c>
      <c r="J3724" s="34">
        <v>489800</v>
      </c>
      <c r="K3724" s="34">
        <f t="shared" si="1026"/>
        <v>88164</v>
      </c>
      <c r="L3724" s="34">
        <f t="shared" si="1027"/>
        <v>577964</v>
      </c>
      <c r="M3724" s="17">
        <f t="shared" si="1030"/>
        <v>115592.8</v>
      </c>
      <c r="N3724" s="17" t="s">
        <v>39</v>
      </c>
      <c r="O3724" s="35" t="s">
        <v>49</v>
      </c>
      <c r="P3724" s="36" t="str">
        <f t="shared" si="1029"/>
        <v>Old Client</v>
      </c>
      <c r="Q3724" s="39" t="str">
        <f t="shared" si="4"/>
        <v>Yes</v>
      </c>
      <c r="R3724" s="40" t="str">
        <f t="shared" si="5"/>
        <v/>
      </c>
    </row>
    <row r="3725" ht="14.25" customHeight="1" spans="1:18">
      <c r="A3725" s="30" t="s">
        <v>3583</v>
      </c>
      <c r="B3725" s="17">
        <v>1451</v>
      </c>
      <c r="C3725" s="17" t="s">
        <v>57</v>
      </c>
      <c r="D3725" s="17" t="s">
        <v>36</v>
      </c>
      <c r="E3725" s="17" t="s">
        <v>37</v>
      </c>
      <c r="F3725" s="31" t="str">
        <f>VLOOKUP(G3725,'Policy Type'!$A:$B,2,FALSE)</f>
        <v>Others</v>
      </c>
      <c r="G3725" s="17" t="s">
        <v>291</v>
      </c>
      <c r="H3725" s="32">
        <v>45380</v>
      </c>
      <c r="I3725" s="32">
        <v>45744</v>
      </c>
      <c r="J3725" s="34">
        <v>1638000</v>
      </c>
      <c r="K3725" s="34">
        <f t="shared" si="1026"/>
        <v>294840</v>
      </c>
      <c r="L3725" s="34">
        <f t="shared" si="1027"/>
        <v>1932840</v>
      </c>
      <c r="M3725" s="17">
        <f>L3725*0.15</f>
        <v>289926</v>
      </c>
      <c r="N3725" s="17" t="s">
        <v>52</v>
      </c>
      <c r="O3725" s="35" t="s">
        <v>53</v>
      </c>
      <c r="P3725" s="36" t="str">
        <f t="shared" si="1029"/>
        <v>Old Client</v>
      </c>
      <c r="Q3725" s="39" t="str">
        <f t="shared" si="4"/>
        <v>No</v>
      </c>
      <c r="R3725" s="40" t="str">
        <f t="shared" si="5"/>
        <v/>
      </c>
    </row>
    <row r="3726" ht="14.25" customHeight="1" spans="1:18">
      <c r="A3726" s="30" t="s">
        <v>3584</v>
      </c>
      <c r="B3726" s="17">
        <v>2360</v>
      </c>
      <c r="C3726" s="17" t="s">
        <v>35</v>
      </c>
      <c r="D3726" s="17" t="s">
        <v>36</v>
      </c>
      <c r="E3726" s="17" t="s">
        <v>37</v>
      </c>
      <c r="F3726" s="31" t="str">
        <f>VLOOKUP(G3726,'Policy Type'!$A:$B,2,FALSE)</f>
        <v>P&amp;C</v>
      </c>
      <c r="G3726" s="17" t="s">
        <v>68</v>
      </c>
      <c r="H3726" s="32">
        <v>45374</v>
      </c>
      <c r="I3726" s="32">
        <v>45738</v>
      </c>
      <c r="J3726" s="34">
        <v>1187700</v>
      </c>
      <c r="K3726" s="34">
        <f t="shared" si="1026"/>
        <v>213786</v>
      </c>
      <c r="L3726" s="34">
        <f t="shared" si="1027"/>
        <v>1401486</v>
      </c>
      <c r="M3726" s="17">
        <f>L3726*0.2</f>
        <v>280297.2</v>
      </c>
      <c r="N3726" s="17" t="s">
        <v>39</v>
      </c>
      <c r="O3726" s="35" t="s">
        <v>53</v>
      </c>
      <c r="P3726" s="36" t="str">
        <f t="shared" si="1029"/>
        <v>New Client</v>
      </c>
      <c r="Q3726" s="39" t="str">
        <f t="shared" si="4"/>
        <v>No</v>
      </c>
      <c r="R3726" s="40" t="str">
        <f t="shared" si="5"/>
        <v/>
      </c>
    </row>
    <row r="3727" ht="14.25" customHeight="1" spans="1:18">
      <c r="A3727" s="30" t="s">
        <v>3585</v>
      </c>
      <c r="B3727" s="17">
        <v>911</v>
      </c>
      <c r="C3727" s="17" t="s">
        <v>46</v>
      </c>
      <c r="D3727" s="17" t="s">
        <v>88</v>
      </c>
      <c r="E3727" s="17" t="s">
        <v>108</v>
      </c>
      <c r="F3727" s="31" t="str">
        <f>VLOOKUP(G3727,'Policy Type'!$A:$B,2,FALSE)</f>
        <v>Others</v>
      </c>
      <c r="G3727" s="17" t="s">
        <v>124</v>
      </c>
      <c r="H3727" s="32">
        <v>45366</v>
      </c>
      <c r="I3727" s="32">
        <v>45730</v>
      </c>
      <c r="J3727" s="34">
        <v>9559600</v>
      </c>
      <c r="K3727" s="34">
        <f t="shared" si="1026"/>
        <v>1720728</v>
      </c>
      <c r="L3727" s="34">
        <f t="shared" si="1027"/>
        <v>11280328</v>
      </c>
      <c r="M3727" s="17">
        <f>L3727*0.05</f>
        <v>564016.4</v>
      </c>
      <c r="N3727" s="17" t="s">
        <v>39</v>
      </c>
      <c r="O3727" s="35" t="s">
        <v>49</v>
      </c>
      <c r="P3727" s="36" t="str">
        <f t="shared" si="1029"/>
        <v>Old Client</v>
      </c>
      <c r="Q3727" s="39" t="str">
        <f t="shared" si="4"/>
        <v>Yes</v>
      </c>
      <c r="R3727" s="40" t="str">
        <f t="shared" si="5"/>
        <v>Cross-Sold</v>
      </c>
    </row>
    <row r="3728" ht="14.25" customHeight="1" spans="1:18">
      <c r="A3728" s="30" t="s">
        <v>3586</v>
      </c>
      <c r="B3728" s="17">
        <v>264</v>
      </c>
      <c r="C3728" s="17" t="s">
        <v>57</v>
      </c>
      <c r="D3728" s="17" t="s">
        <v>36</v>
      </c>
      <c r="E3728" s="17" t="s">
        <v>78</v>
      </c>
      <c r="F3728" s="31" t="str">
        <f>VLOOKUP(G3728,'Policy Type'!$A:$B,2,FALSE)</f>
        <v>Liability</v>
      </c>
      <c r="G3728" s="17" t="s">
        <v>94</v>
      </c>
      <c r="H3728" s="32">
        <v>45366</v>
      </c>
      <c r="I3728" s="32">
        <v>45730</v>
      </c>
      <c r="J3728" s="34">
        <v>179200</v>
      </c>
      <c r="K3728" s="34">
        <f t="shared" si="1026"/>
        <v>32256</v>
      </c>
      <c r="L3728" s="34">
        <f t="shared" si="1027"/>
        <v>211456</v>
      </c>
      <c r="M3728" s="17">
        <f t="shared" ref="M3728:M3730" si="1031">L3728*0.2</f>
        <v>42291.2</v>
      </c>
      <c r="N3728" s="17" t="s">
        <v>39</v>
      </c>
      <c r="O3728" s="35" t="s">
        <v>49</v>
      </c>
      <c r="P3728" s="36" t="str">
        <f t="shared" si="1029"/>
        <v>Old Client</v>
      </c>
      <c r="Q3728" s="39" t="str">
        <f t="shared" si="4"/>
        <v>Yes</v>
      </c>
      <c r="R3728" s="40" t="str">
        <f t="shared" si="5"/>
        <v/>
      </c>
    </row>
    <row r="3729" ht="14.25" customHeight="1" spans="1:18">
      <c r="A3729" s="30" t="s">
        <v>3587</v>
      </c>
      <c r="B3729" s="17">
        <v>2361</v>
      </c>
      <c r="C3729" s="17" t="s">
        <v>42</v>
      </c>
      <c r="D3729" s="17" t="s">
        <v>36</v>
      </c>
      <c r="E3729" s="17" t="s">
        <v>37</v>
      </c>
      <c r="F3729" s="31" t="str">
        <f>VLOOKUP(G3729,'Policy Type'!$A:$B,2,FALSE)</f>
        <v>P&amp;C</v>
      </c>
      <c r="G3729" s="17" t="s">
        <v>80</v>
      </c>
      <c r="H3729" s="32">
        <v>45366</v>
      </c>
      <c r="I3729" s="32">
        <v>45366</v>
      </c>
      <c r="J3729" s="34">
        <v>103000</v>
      </c>
      <c r="K3729" s="34">
        <f t="shared" si="1026"/>
        <v>18540</v>
      </c>
      <c r="L3729" s="34">
        <f t="shared" si="1027"/>
        <v>121540</v>
      </c>
      <c r="M3729" s="17">
        <f t="shared" si="1031"/>
        <v>24308</v>
      </c>
      <c r="N3729" s="17" t="s">
        <v>39</v>
      </c>
      <c r="O3729" s="35" t="s">
        <v>49</v>
      </c>
      <c r="P3729" s="36" t="str">
        <f t="shared" si="1029"/>
        <v>New Client</v>
      </c>
      <c r="Q3729" s="39" t="str">
        <f t="shared" si="4"/>
        <v>No</v>
      </c>
      <c r="R3729" s="40" t="str">
        <f t="shared" si="5"/>
        <v/>
      </c>
    </row>
    <row r="3730" ht="14.25" customHeight="1" spans="1:18">
      <c r="A3730" s="30" t="s">
        <v>3588</v>
      </c>
      <c r="B3730" s="17">
        <v>2362</v>
      </c>
      <c r="C3730" s="17" t="s">
        <v>35</v>
      </c>
      <c r="D3730" s="17" t="s">
        <v>36</v>
      </c>
      <c r="E3730" s="17" t="s">
        <v>37</v>
      </c>
      <c r="F3730" s="31" t="str">
        <f>VLOOKUP(G3730,'Policy Type'!$A:$B,2,FALSE)</f>
        <v>P&amp;C</v>
      </c>
      <c r="G3730" s="17" t="s">
        <v>80</v>
      </c>
      <c r="H3730" s="32">
        <v>45366</v>
      </c>
      <c r="I3730" s="32">
        <v>45366</v>
      </c>
      <c r="J3730" s="34">
        <v>59200</v>
      </c>
      <c r="K3730" s="34">
        <f t="shared" si="1026"/>
        <v>10656</v>
      </c>
      <c r="L3730" s="34">
        <f t="shared" si="1027"/>
        <v>69856</v>
      </c>
      <c r="M3730" s="17">
        <f t="shared" si="1031"/>
        <v>13971.2</v>
      </c>
      <c r="N3730" s="17" t="s">
        <v>39</v>
      </c>
      <c r="O3730" s="35" t="s">
        <v>49</v>
      </c>
      <c r="P3730" s="36" t="str">
        <f t="shared" si="1029"/>
        <v>New Client</v>
      </c>
      <c r="Q3730" s="39" t="str">
        <f t="shared" si="4"/>
        <v>No</v>
      </c>
      <c r="R3730" s="40" t="str">
        <f t="shared" si="5"/>
        <v/>
      </c>
    </row>
    <row r="3731" ht="14.25" customHeight="1" spans="1:18">
      <c r="A3731" s="30" t="s">
        <v>3589</v>
      </c>
      <c r="B3731" s="17">
        <v>1259</v>
      </c>
      <c r="C3731" s="17" t="s">
        <v>46</v>
      </c>
      <c r="D3731" s="17" t="s">
        <v>76</v>
      </c>
      <c r="E3731" s="17" t="s">
        <v>37</v>
      </c>
      <c r="F3731" s="31" t="str">
        <f>VLOOKUP(G3731,'Policy Type'!$A:$B,2,FALSE)</f>
        <v>Liability</v>
      </c>
      <c r="G3731" s="17" t="s">
        <v>38</v>
      </c>
      <c r="H3731" s="32">
        <v>45366</v>
      </c>
      <c r="I3731" s="32">
        <v>45730</v>
      </c>
      <c r="J3731" s="34">
        <v>55300</v>
      </c>
      <c r="K3731" s="34">
        <f t="shared" si="1026"/>
        <v>9954</v>
      </c>
      <c r="L3731" s="34">
        <f t="shared" si="1027"/>
        <v>65254</v>
      </c>
      <c r="M3731" s="17">
        <f>L3731*0.05</f>
        <v>3262.7</v>
      </c>
      <c r="N3731" s="17" t="s">
        <v>39</v>
      </c>
      <c r="O3731" s="35" t="s">
        <v>49</v>
      </c>
      <c r="P3731" s="36" t="str">
        <f t="shared" si="1029"/>
        <v>Old Client</v>
      </c>
      <c r="Q3731" s="39" t="str">
        <f t="shared" si="4"/>
        <v>Yes</v>
      </c>
      <c r="R3731" s="40" t="str">
        <f t="shared" si="5"/>
        <v/>
      </c>
    </row>
    <row r="3732" ht="14.25" customHeight="1" spans="1:18">
      <c r="A3732" s="30" t="s">
        <v>3590</v>
      </c>
      <c r="B3732" s="17">
        <v>381</v>
      </c>
      <c r="C3732" s="17" t="s">
        <v>57</v>
      </c>
      <c r="D3732" s="17" t="s">
        <v>36</v>
      </c>
      <c r="E3732" s="17" t="s">
        <v>37</v>
      </c>
      <c r="F3732" s="31" t="str">
        <f>VLOOKUP(G3732,'Policy Type'!$A:$B,2,FALSE)</f>
        <v>P&amp;C</v>
      </c>
      <c r="G3732" s="17" t="s">
        <v>80</v>
      </c>
      <c r="H3732" s="32">
        <v>45366</v>
      </c>
      <c r="I3732" s="32">
        <v>45366</v>
      </c>
      <c r="J3732" s="34">
        <v>117500</v>
      </c>
      <c r="K3732" s="34">
        <f t="shared" si="1026"/>
        <v>21150</v>
      </c>
      <c r="L3732" s="34">
        <f t="shared" si="1027"/>
        <v>138650</v>
      </c>
      <c r="M3732" s="17">
        <f t="shared" ref="M3732:M3733" si="1032">L3732*0.2</f>
        <v>27730</v>
      </c>
      <c r="N3732" s="17" t="s">
        <v>39</v>
      </c>
      <c r="O3732" s="35" t="s">
        <v>49</v>
      </c>
      <c r="P3732" s="36" t="str">
        <f t="shared" si="1029"/>
        <v>Old Client</v>
      </c>
      <c r="Q3732" s="39" t="str">
        <f t="shared" si="4"/>
        <v>Yes</v>
      </c>
      <c r="R3732" s="40" t="str">
        <f t="shared" si="5"/>
        <v>Cross-Sold</v>
      </c>
    </row>
    <row r="3733" ht="14.25" customHeight="1" spans="1:18">
      <c r="A3733" s="30" t="s">
        <v>3591</v>
      </c>
      <c r="B3733" s="17">
        <v>2363</v>
      </c>
      <c r="C3733" s="17" t="s">
        <v>42</v>
      </c>
      <c r="D3733" s="17" t="s">
        <v>36</v>
      </c>
      <c r="E3733" s="17" t="s">
        <v>84</v>
      </c>
      <c r="F3733" s="31" t="str">
        <f>VLOOKUP(G3733,'Policy Type'!$A:$B,2,FALSE)</f>
        <v>Liability</v>
      </c>
      <c r="G3733" s="17" t="s">
        <v>121</v>
      </c>
      <c r="H3733" s="32">
        <v>45368</v>
      </c>
      <c r="I3733" s="32">
        <v>45732</v>
      </c>
      <c r="J3733" s="34">
        <v>10682500</v>
      </c>
      <c r="K3733" s="34">
        <f t="shared" si="1026"/>
        <v>1922850</v>
      </c>
      <c r="L3733" s="34">
        <f t="shared" si="1027"/>
        <v>12605350</v>
      </c>
      <c r="M3733" s="17">
        <f t="shared" si="1032"/>
        <v>2521070</v>
      </c>
      <c r="N3733" s="17" t="s">
        <v>39</v>
      </c>
      <c r="O3733" s="35" t="s">
        <v>53</v>
      </c>
      <c r="P3733" s="36" t="str">
        <f t="shared" si="1029"/>
        <v>Old Client</v>
      </c>
      <c r="Q3733" s="39" t="str">
        <f t="shared" si="4"/>
        <v>Yes</v>
      </c>
      <c r="R3733" s="40" t="str">
        <f t="shared" si="5"/>
        <v/>
      </c>
    </row>
    <row r="3734" ht="14.25" customHeight="1" spans="1:18">
      <c r="A3734" s="30" t="s">
        <v>3592</v>
      </c>
      <c r="B3734" s="17">
        <v>2364</v>
      </c>
      <c r="C3734" s="17" t="s">
        <v>46</v>
      </c>
      <c r="D3734" s="17" t="s">
        <v>47</v>
      </c>
      <c r="E3734" s="17" t="s">
        <v>37</v>
      </c>
      <c r="F3734" s="31" t="str">
        <f>VLOOKUP(G3734,'Policy Type'!$A:$B,2,FALSE)</f>
        <v>Others</v>
      </c>
      <c r="G3734" s="17" t="s">
        <v>152</v>
      </c>
      <c r="H3734" s="32">
        <v>45367</v>
      </c>
      <c r="I3734" s="32">
        <v>45731</v>
      </c>
      <c r="J3734" s="34">
        <v>952300</v>
      </c>
      <c r="K3734" s="34">
        <f t="shared" si="1026"/>
        <v>171414</v>
      </c>
      <c r="L3734" s="34">
        <f t="shared" si="1027"/>
        <v>1123714</v>
      </c>
      <c r="M3734" s="17">
        <f>L3734*0.05</f>
        <v>56185.7</v>
      </c>
      <c r="N3734" s="17" t="s">
        <v>52</v>
      </c>
      <c r="O3734" s="35" t="s">
        <v>49</v>
      </c>
      <c r="P3734" s="36" t="str">
        <f t="shared" si="1029"/>
        <v>New Client</v>
      </c>
      <c r="Q3734" s="39" t="str">
        <f t="shared" si="4"/>
        <v>No</v>
      </c>
      <c r="R3734" s="40" t="str">
        <f t="shared" si="5"/>
        <v/>
      </c>
    </row>
    <row r="3735" ht="14.25" customHeight="1" spans="1:18">
      <c r="A3735" s="30" t="s">
        <v>3593</v>
      </c>
      <c r="B3735" s="17">
        <v>860</v>
      </c>
      <c r="C3735" s="17" t="s">
        <v>42</v>
      </c>
      <c r="D3735" s="17" t="s">
        <v>36</v>
      </c>
      <c r="E3735" s="17" t="s">
        <v>132</v>
      </c>
      <c r="F3735" s="31" t="str">
        <f>VLOOKUP(G3735,'Policy Type'!$A:$B,2,FALSE)</f>
        <v>P&amp;C</v>
      </c>
      <c r="G3735" s="17" t="s">
        <v>80</v>
      </c>
      <c r="H3735" s="32">
        <v>45352</v>
      </c>
      <c r="I3735" s="32">
        <v>45352</v>
      </c>
      <c r="J3735" s="34">
        <v>1281600</v>
      </c>
      <c r="K3735" s="34">
        <f t="shared" si="1026"/>
        <v>230688</v>
      </c>
      <c r="L3735" s="34">
        <f t="shared" si="1027"/>
        <v>1512288</v>
      </c>
      <c r="M3735" s="17">
        <f t="shared" ref="M3735:M3736" si="1033">L3735*0.2</f>
        <v>302457.6</v>
      </c>
      <c r="N3735" s="17" t="s">
        <v>39</v>
      </c>
      <c r="O3735" s="35" t="s">
        <v>49</v>
      </c>
      <c r="P3735" s="36" t="str">
        <f t="shared" si="1029"/>
        <v>Old Client</v>
      </c>
      <c r="Q3735" s="39" t="str">
        <f t="shared" si="4"/>
        <v>Yes</v>
      </c>
      <c r="R3735" s="40" t="str">
        <f t="shared" si="5"/>
        <v>Cross-Sold</v>
      </c>
    </row>
    <row r="3736" ht="14.25" customHeight="1" spans="1:18">
      <c r="A3736" s="30" t="s">
        <v>3594</v>
      </c>
      <c r="B3736" s="17">
        <v>2365</v>
      </c>
      <c r="C3736" s="17" t="s">
        <v>57</v>
      </c>
      <c r="D3736" s="17" t="s">
        <v>36</v>
      </c>
      <c r="E3736" s="17" t="s">
        <v>37</v>
      </c>
      <c r="F3736" s="31" t="str">
        <f>VLOOKUP(G3736,'Policy Type'!$A:$B,2,FALSE)</f>
        <v>Liability</v>
      </c>
      <c r="G3736" s="17" t="s">
        <v>38</v>
      </c>
      <c r="H3736" s="32">
        <v>45367</v>
      </c>
      <c r="I3736" s="32">
        <v>45731</v>
      </c>
      <c r="J3736" s="34">
        <v>489800</v>
      </c>
      <c r="K3736" s="34">
        <f t="shared" si="1026"/>
        <v>88164</v>
      </c>
      <c r="L3736" s="34">
        <f t="shared" si="1027"/>
        <v>577964</v>
      </c>
      <c r="M3736" s="17">
        <f t="shared" si="1033"/>
        <v>115592.8</v>
      </c>
      <c r="N3736" s="17" t="s">
        <v>39</v>
      </c>
      <c r="O3736" s="35" t="s">
        <v>49</v>
      </c>
      <c r="P3736" s="36" t="str">
        <f t="shared" si="1029"/>
        <v>New Client</v>
      </c>
      <c r="Q3736" s="39" t="str">
        <f t="shared" si="4"/>
        <v>Yes</v>
      </c>
      <c r="R3736" s="40" t="str">
        <f t="shared" si="5"/>
        <v/>
      </c>
    </row>
    <row r="3737" ht="14.25" customHeight="1" spans="1:18">
      <c r="A3737" s="30" t="s">
        <v>3595</v>
      </c>
      <c r="B3737" s="17">
        <v>2366</v>
      </c>
      <c r="C3737" s="17" t="s">
        <v>46</v>
      </c>
      <c r="D3737" s="17" t="s">
        <v>88</v>
      </c>
      <c r="E3737" s="17" t="s">
        <v>37</v>
      </c>
      <c r="F3737" s="31" t="str">
        <f>VLOOKUP(G3737,'Policy Type'!$A:$B,2,FALSE)</f>
        <v>Liability</v>
      </c>
      <c r="G3737" s="17" t="s">
        <v>38</v>
      </c>
      <c r="H3737" s="32">
        <v>45367</v>
      </c>
      <c r="I3737" s="32">
        <v>45731</v>
      </c>
      <c r="J3737" s="34">
        <v>108400</v>
      </c>
      <c r="K3737" s="34">
        <f t="shared" si="1026"/>
        <v>19512</v>
      </c>
      <c r="L3737" s="34">
        <f t="shared" si="1027"/>
        <v>127912</v>
      </c>
      <c r="M3737" s="17">
        <f>L3737*0.05</f>
        <v>6395.6</v>
      </c>
      <c r="N3737" s="17" t="s">
        <v>39</v>
      </c>
      <c r="O3737" s="35" t="s">
        <v>49</v>
      </c>
      <c r="P3737" s="36" t="str">
        <f t="shared" si="1029"/>
        <v>Old Client</v>
      </c>
      <c r="Q3737" s="39" t="str">
        <f t="shared" si="4"/>
        <v>Yes</v>
      </c>
      <c r="R3737" s="40" t="str">
        <f t="shared" si="5"/>
        <v/>
      </c>
    </row>
    <row r="3738" ht="14.25" customHeight="1" spans="1:18">
      <c r="A3738" s="30" t="s">
        <v>3596</v>
      </c>
      <c r="B3738" s="17">
        <v>2367</v>
      </c>
      <c r="C3738" s="17" t="s">
        <v>35</v>
      </c>
      <c r="D3738" s="17" t="s">
        <v>36</v>
      </c>
      <c r="E3738" s="17" t="s">
        <v>37</v>
      </c>
      <c r="F3738" s="31" t="str">
        <f>VLOOKUP(G3738,'Policy Type'!$A:$B,2,FALSE)</f>
        <v>Liability</v>
      </c>
      <c r="G3738" s="17" t="s">
        <v>38</v>
      </c>
      <c r="H3738" s="32">
        <v>45367</v>
      </c>
      <c r="I3738" s="32">
        <v>45458</v>
      </c>
      <c r="J3738" s="34">
        <v>117400</v>
      </c>
      <c r="K3738" s="34">
        <f t="shared" si="1026"/>
        <v>21132</v>
      </c>
      <c r="L3738" s="34">
        <f t="shared" si="1027"/>
        <v>138532</v>
      </c>
      <c r="M3738" s="17">
        <f>L3738*0.2</f>
        <v>27706.4</v>
      </c>
      <c r="N3738" s="17" t="s">
        <v>39</v>
      </c>
      <c r="O3738" s="35" t="s">
        <v>49</v>
      </c>
      <c r="P3738" s="36" t="str">
        <f t="shared" si="1029"/>
        <v>New Client</v>
      </c>
      <c r="Q3738" s="39" t="str">
        <f t="shared" si="4"/>
        <v>Yes</v>
      </c>
      <c r="R3738" s="40" t="str">
        <f t="shared" si="5"/>
        <v/>
      </c>
    </row>
    <row r="3739" ht="14.25" customHeight="1" spans="1:18">
      <c r="A3739" s="30" t="s">
        <v>3597</v>
      </c>
      <c r="B3739" s="17">
        <v>2368</v>
      </c>
      <c r="C3739" s="17" t="s">
        <v>46</v>
      </c>
      <c r="D3739" s="17" t="s">
        <v>47</v>
      </c>
      <c r="E3739" s="17" t="s">
        <v>43</v>
      </c>
      <c r="F3739" s="31" t="str">
        <f>VLOOKUP(G3739,'Policy Type'!$A:$B,2,FALSE)</f>
        <v>Liability</v>
      </c>
      <c r="G3739" s="17" t="s">
        <v>140</v>
      </c>
      <c r="H3739" s="32">
        <v>45385</v>
      </c>
      <c r="I3739" s="32">
        <v>45749</v>
      </c>
      <c r="J3739" s="34">
        <v>574900</v>
      </c>
      <c r="K3739" s="34">
        <f t="shared" si="1026"/>
        <v>103482</v>
      </c>
      <c r="L3739" s="34">
        <f t="shared" si="1027"/>
        <v>678382</v>
      </c>
      <c r="M3739" s="17">
        <f>L3739*0.05</f>
        <v>33919.1</v>
      </c>
      <c r="N3739" s="17" t="s">
        <v>52</v>
      </c>
      <c r="O3739" s="35" t="s">
        <v>49</v>
      </c>
      <c r="P3739" s="36" t="str">
        <f t="shared" si="1029"/>
        <v>New Client</v>
      </c>
      <c r="Q3739" s="39" t="str">
        <f t="shared" si="4"/>
        <v>Yes</v>
      </c>
      <c r="R3739" s="40" t="str">
        <f t="shared" si="5"/>
        <v/>
      </c>
    </row>
    <row r="3740" ht="14.25" customHeight="1" spans="1:18">
      <c r="A3740" s="30" t="s">
        <v>3598</v>
      </c>
      <c r="B3740" s="17">
        <v>2369</v>
      </c>
      <c r="C3740" s="17" t="s">
        <v>42</v>
      </c>
      <c r="D3740" s="17" t="s">
        <v>36</v>
      </c>
      <c r="E3740" s="17" t="s">
        <v>37</v>
      </c>
      <c r="F3740" s="31" t="str">
        <f>VLOOKUP(G3740,'Policy Type'!$A:$B,2,FALSE)</f>
        <v>P&amp;C</v>
      </c>
      <c r="G3740" s="17" t="s">
        <v>68</v>
      </c>
      <c r="H3740" s="32">
        <v>45381</v>
      </c>
      <c r="I3740" s="32">
        <v>45745</v>
      </c>
      <c r="J3740" s="34">
        <v>938500</v>
      </c>
      <c r="K3740" s="34">
        <f t="shared" si="1026"/>
        <v>168930</v>
      </c>
      <c r="L3740" s="34">
        <f t="shared" si="1027"/>
        <v>1107430</v>
      </c>
      <c r="M3740" s="17">
        <f>L3740*0.2</f>
        <v>221486</v>
      </c>
      <c r="N3740" s="17" t="s">
        <v>52</v>
      </c>
      <c r="O3740" s="35" t="s">
        <v>40</v>
      </c>
      <c r="P3740" s="36" t="str">
        <f t="shared" si="1029"/>
        <v>New Client</v>
      </c>
      <c r="Q3740" s="39" t="str">
        <f t="shared" si="4"/>
        <v>No</v>
      </c>
      <c r="R3740" s="40" t="str">
        <f t="shared" si="5"/>
        <v/>
      </c>
    </row>
    <row r="3741" ht="14.25" customHeight="1" spans="1:18">
      <c r="A3741" s="30" t="s">
        <v>3599</v>
      </c>
      <c r="B3741" s="17">
        <v>2370</v>
      </c>
      <c r="C3741" s="17" t="s">
        <v>46</v>
      </c>
      <c r="D3741" s="17" t="s">
        <v>47</v>
      </c>
      <c r="E3741" s="17" t="s">
        <v>780</v>
      </c>
      <c r="F3741" s="31" t="str">
        <f>VLOOKUP(G3741,'Policy Type'!$A:$B,2,FALSE)</f>
        <v>Liability</v>
      </c>
      <c r="G3741" s="17" t="s">
        <v>38</v>
      </c>
      <c r="H3741" s="32">
        <v>45367</v>
      </c>
      <c r="I3741" s="32">
        <v>45519</v>
      </c>
      <c r="J3741" s="34">
        <v>147300</v>
      </c>
      <c r="K3741" s="34">
        <f t="shared" si="1026"/>
        <v>26514</v>
      </c>
      <c r="L3741" s="34">
        <f t="shared" si="1027"/>
        <v>173814</v>
      </c>
      <c r="M3741" s="17">
        <f>L3741*0.05</f>
        <v>8690.7</v>
      </c>
      <c r="N3741" s="17" t="s">
        <v>39</v>
      </c>
      <c r="O3741" s="35" t="s">
        <v>49</v>
      </c>
      <c r="P3741" s="36" t="str">
        <f t="shared" si="1029"/>
        <v>New Client</v>
      </c>
      <c r="Q3741" s="39" t="str">
        <f t="shared" si="4"/>
        <v>Yes</v>
      </c>
      <c r="R3741" s="40" t="str">
        <f t="shared" si="5"/>
        <v/>
      </c>
    </row>
    <row r="3742" ht="14.25" customHeight="1" spans="1:18">
      <c r="A3742" s="30" t="s">
        <v>3600</v>
      </c>
      <c r="B3742" s="17">
        <v>2371</v>
      </c>
      <c r="C3742" s="17" t="s">
        <v>42</v>
      </c>
      <c r="D3742" s="17" t="s">
        <v>36</v>
      </c>
      <c r="E3742" s="17" t="s">
        <v>37</v>
      </c>
      <c r="F3742" s="31" t="str">
        <f>VLOOKUP(G3742,'Policy Type'!$A:$B,2,FALSE)</f>
        <v>Liability</v>
      </c>
      <c r="G3742" s="17" t="s">
        <v>94</v>
      </c>
      <c r="H3742" s="32">
        <v>45370</v>
      </c>
      <c r="I3742" s="32">
        <v>45734</v>
      </c>
      <c r="J3742" s="34">
        <v>1464700</v>
      </c>
      <c r="K3742" s="34">
        <f t="shared" si="1026"/>
        <v>263646</v>
      </c>
      <c r="L3742" s="34">
        <f t="shared" si="1027"/>
        <v>1728346</v>
      </c>
      <c r="M3742" s="17">
        <f t="shared" ref="M3742:M3743" si="1034">L3742*0.2</f>
        <v>345669.2</v>
      </c>
      <c r="N3742" s="17" t="s">
        <v>39</v>
      </c>
      <c r="O3742" s="35" t="s">
        <v>53</v>
      </c>
      <c r="P3742" s="36" t="str">
        <f t="shared" si="1029"/>
        <v>New Client</v>
      </c>
      <c r="Q3742" s="39" t="str">
        <f t="shared" si="4"/>
        <v>Yes</v>
      </c>
      <c r="R3742" s="40" t="str">
        <f t="shared" si="5"/>
        <v/>
      </c>
    </row>
    <row r="3743" ht="14.25" customHeight="1" spans="1:18">
      <c r="A3743" s="30" t="s">
        <v>3601</v>
      </c>
      <c r="B3743" s="17">
        <v>2372</v>
      </c>
      <c r="C3743" s="17" t="s">
        <v>35</v>
      </c>
      <c r="D3743" s="17" t="s">
        <v>36</v>
      </c>
      <c r="E3743" s="17" t="s">
        <v>37</v>
      </c>
      <c r="F3743" s="31" t="str">
        <f>VLOOKUP(G3743,'Policy Type'!$A:$B,2,FALSE)</f>
        <v>Liability</v>
      </c>
      <c r="G3743" s="17" t="s">
        <v>38</v>
      </c>
      <c r="H3743" s="32">
        <v>45369</v>
      </c>
      <c r="I3743" s="32">
        <v>45733</v>
      </c>
      <c r="J3743" s="34">
        <v>84300</v>
      </c>
      <c r="K3743" s="34">
        <f t="shared" si="1026"/>
        <v>15174</v>
      </c>
      <c r="L3743" s="34">
        <f t="shared" si="1027"/>
        <v>99474</v>
      </c>
      <c r="M3743" s="17">
        <f t="shared" si="1034"/>
        <v>19894.8</v>
      </c>
      <c r="N3743" s="17" t="s">
        <v>39</v>
      </c>
      <c r="O3743" s="35" t="s">
        <v>49</v>
      </c>
      <c r="P3743" s="36" t="str">
        <f t="shared" si="1029"/>
        <v>New Client</v>
      </c>
      <c r="Q3743" s="39" t="str">
        <f t="shared" si="4"/>
        <v>Yes</v>
      </c>
      <c r="R3743" s="40" t="str">
        <f t="shared" si="5"/>
        <v/>
      </c>
    </row>
    <row r="3744" ht="14.25" customHeight="1" spans="1:18">
      <c r="A3744" s="30" t="s">
        <v>3602</v>
      </c>
      <c r="B3744" s="17">
        <v>2373</v>
      </c>
      <c r="C3744" s="17" t="s">
        <v>46</v>
      </c>
      <c r="D3744" s="17" t="s">
        <v>88</v>
      </c>
      <c r="E3744" s="17" t="s">
        <v>84</v>
      </c>
      <c r="F3744" s="31" t="str">
        <f>VLOOKUP(G3744,'Policy Type'!$A:$B,2,FALSE)</f>
        <v>Others</v>
      </c>
      <c r="G3744" s="17" t="s">
        <v>116</v>
      </c>
      <c r="H3744" s="32">
        <v>45369</v>
      </c>
      <c r="I3744" s="32">
        <v>45425</v>
      </c>
      <c r="J3744" s="34">
        <v>118000</v>
      </c>
      <c r="K3744" s="34">
        <f t="shared" si="1026"/>
        <v>21240</v>
      </c>
      <c r="L3744" s="34">
        <f t="shared" si="1027"/>
        <v>139240</v>
      </c>
      <c r="M3744" s="17">
        <f>L3744*0.05</f>
        <v>6962</v>
      </c>
      <c r="N3744" s="17" t="s">
        <v>39</v>
      </c>
      <c r="O3744" s="35" t="s">
        <v>49</v>
      </c>
      <c r="P3744" s="36" t="str">
        <f t="shared" si="1029"/>
        <v>Old Client</v>
      </c>
      <c r="Q3744" s="39" t="str">
        <f t="shared" si="4"/>
        <v>Yes</v>
      </c>
      <c r="R3744" s="40" t="str">
        <f t="shared" si="5"/>
        <v>Cross-Sold</v>
      </c>
    </row>
    <row r="3745" ht="14.25" customHeight="1" spans="1:18">
      <c r="A3745" s="30" t="s">
        <v>3603</v>
      </c>
      <c r="B3745" s="17">
        <v>2374</v>
      </c>
      <c r="C3745" s="17" t="s">
        <v>57</v>
      </c>
      <c r="D3745" s="17" t="s">
        <v>36</v>
      </c>
      <c r="E3745" s="17" t="s">
        <v>84</v>
      </c>
      <c r="F3745" s="31" t="str">
        <f>VLOOKUP(G3745,'Policy Type'!$A:$B,2,FALSE)</f>
        <v>Others</v>
      </c>
      <c r="G3745" s="17" t="s">
        <v>116</v>
      </c>
      <c r="H3745" s="32">
        <v>45369</v>
      </c>
      <c r="I3745" s="32">
        <v>45487</v>
      </c>
      <c r="J3745" s="34">
        <v>2779700</v>
      </c>
      <c r="K3745" s="34">
        <f t="shared" si="1026"/>
        <v>500346</v>
      </c>
      <c r="L3745" s="34">
        <f t="shared" si="1027"/>
        <v>3280046</v>
      </c>
      <c r="M3745" s="17">
        <f>L3745*0.15</f>
        <v>492006.9</v>
      </c>
      <c r="N3745" s="17" t="s">
        <v>39</v>
      </c>
      <c r="O3745" s="35" t="s">
        <v>49</v>
      </c>
      <c r="P3745" s="36" t="str">
        <f t="shared" si="1029"/>
        <v>New Client</v>
      </c>
      <c r="Q3745" s="39" t="str">
        <f t="shared" si="4"/>
        <v>No</v>
      </c>
      <c r="R3745" s="40" t="str">
        <f t="shared" si="5"/>
        <v/>
      </c>
    </row>
    <row r="3746" ht="14.25" customHeight="1" spans="1:18">
      <c r="A3746" s="30" t="s">
        <v>3604</v>
      </c>
      <c r="B3746" s="17">
        <v>76</v>
      </c>
      <c r="C3746" s="17" t="s">
        <v>46</v>
      </c>
      <c r="D3746" s="17" t="s">
        <v>88</v>
      </c>
      <c r="E3746" s="17" t="s">
        <v>43</v>
      </c>
      <c r="F3746" s="31" t="str">
        <f>VLOOKUP(G3746,'Policy Type'!$A:$B,2,FALSE)</f>
        <v>Others</v>
      </c>
      <c r="G3746" s="17" t="s">
        <v>160</v>
      </c>
      <c r="H3746" s="32">
        <v>45373</v>
      </c>
      <c r="I3746" s="32">
        <v>45737</v>
      </c>
      <c r="J3746" s="34">
        <v>1646100</v>
      </c>
      <c r="K3746" s="34">
        <f t="shared" si="1026"/>
        <v>296298</v>
      </c>
      <c r="L3746" s="34">
        <f t="shared" si="1027"/>
        <v>1942398</v>
      </c>
      <c r="M3746" s="17">
        <f>L3746*0.05</f>
        <v>97119.9</v>
      </c>
      <c r="N3746" s="17" t="s">
        <v>52</v>
      </c>
      <c r="O3746" s="35" t="s">
        <v>53</v>
      </c>
      <c r="P3746" s="36" t="str">
        <f t="shared" si="1029"/>
        <v>Old Client</v>
      </c>
      <c r="Q3746" s="39" t="str">
        <f t="shared" si="4"/>
        <v>Yes</v>
      </c>
      <c r="R3746" s="40" t="str">
        <f t="shared" si="5"/>
        <v>Cross-Sold</v>
      </c>
    </row>
    <row r="3747" ht="14.25" customHeight="1" spans="1:18">
      <c r="A3747" s="30" t="s">
        <v>3605</v>
      </c>
      <c r="B3747" s="17">
        <v>76</v>
      </c>
      <c r="C3747" s="17" t="s">
        <v>57</v>
      </c>
      <c r="D3747" s="17" t="s">
        <v>36</v>
      </c>
      <c r="E3747" s="17" t="s">
        <v>43</v>
      </c>
      <c r="F3747" s="31" t="str">
        <f>VLOOKUP(G3747,'Policy Type'!$A:$B,2,FALSE)</f>
        <v>P&amp;C</v>
      </c>
      <c r="G3747" s="17" t="s">
        <v>55</v>
      </c>
      <c r="H3747" s="32">
        <v>45373</v>
      </c>
      <c r="I3747" s="32">
        <v>45737</v>
      </c>
      <c r="J3747" s="34">
        <v>136200</v>
      </c>
      <c r="K3747" s="34">
        <f t="shared" si="1026"/>
        <v>24516</v>
      </c>
      <c r="L3747" s="34">
        <f t="shared" si="1027"/>
        <v>160716</v>
      </c>
      <c r="M3747" s="17">
        <f>L3747*0.2</f>
        <v>32143.2</v>
      </c>
      <c r="N3747" s="17" t="s">
        <v>52</v>
      </c>
      <c r="O3747" s="35" t="s">
        <v>53</v>
      </c>
      <c r="P3747" s="36" t="str">
        <f t="shared" si="1029"/>
        <v>Old Client</v>
      </c>
      <c r="Q3747" s="39" t="str">
        <f t="shared" si="4"/>
        <v>Yes</v>
      </c>
      <c r="R3747" s="40" t="str">
        <f t="shared" si="5"/>
        <v>Cross-Sold</v>
      </c>
    </row>
    <row r="3748" ht="14.25" customHeight="1" spans="1:18">
      <c r="A3748" s="30" t="s">
        <v>3606</v>
      </c>
      <c r="B3748" s="17">
        <v>2244</v>
      </c>
      <c r="C3748" s="17" t="s">
        <v>46</v>
      </c>
      <c r="D3748" s="17" t="s">
        <v>88</v>
      </c>
      <c r="E3748" s="17" t="s">
        <v>78</v>
      </c>
      <c r="F3748" s="31" t="str">
        <f>VLOOKUP(G3748,'Policy Type'!$A:$B,2,FALSE)</f>
        <v>Liability</v>
      </c>
      <c r="G3748" s="17" t="s">
        <v>121</v>
      </c>
      <c r="H3748" s="32">
        <v>45369</v>
      </c>
      <c r="I3748" s="32">
        <v>45733</v>
      </c>
      <c r="J3748" s="34">
        <v>200000</v>
      </c>
      <c r="K3748" s="34">
        <f t="shared" si="1026"/>
        <v>36000</v>
      </c>
      <c r="L3748" s="34">
        <f t="shared" si="1027"/>
        <v>236000</v>
      </c>
      <c r="M3748" s="17">
        <f t="shared" ref="M3748:M3749" si="1035">L3748*0.05</f>
        <v>11800</v>
      </c>
      <c r="N3748" s="17" t="s">
        <v>39</v>
      </c>
      <c r="O3748" s="35" t="s">
        <v>49</v>
      </c>
      <c r="P3748" s="36" t="str">
        <f t="shared" si="1029"/>
        <v>Old Client</v>
      </c>
      <c r="Q3748" s="39" t="str">
        <f t="shared" si="4"/>
        <v>Yes</v>
      </c>
      <c r="R3748" s="40" t="str">
        <f t="shared" si="5"/>
        <v/>
      </c>
    </row>
    <row r="3749" ht="14.25" customHeight="1" spans="1:18">
      <c r="A3749" s="30" t="s">
        <v>3607</v>
      </c>
      <c r="B3749" s="17">
        <v>400</v>
      </c>
      <c r="C3749" s="17" t="s">
        <v>46</v>
      </c>
      <c r="D3749" s="17" t="s">
        <v>66</v>
      </c>
      <c r="E3749" s="17" t="s">
        <v>37</v>
      </c>
      <c r="F3749" s="31" t="str">
        <f>VLOOKUP(G3749,'Policy Type'!$A:$B,2,FALSE)</f>
        <v>Others</v>
      </c>
      <c r="G3749" s="17" t="s">
        <v>154</v>
      </c>
      <c r="H3749" s="32">
        <v>45382</v>
      </c>
      <c r="I3749" s="32">
        <v>45746</v>
      </c>
      <c r="J3749" s="34">
        <v>3393800</v>
      </c>
      <c r="K3749" s="34">
        <f t="shared" si="1026"/>
        <v>610884</v>
      </c>
      <c r="L3749" s="34">
        <f t="shared" si="1027"/>
        <v>4004684</v>
      </c>
      <c r="M3749" s="17">
        <f t="shared" si="1035"/>
        <v>200234.2</v>
      </c>
      <c r="N3749" s="17" t="s">
        <v>39</v>
      </c>
      <c r="O3749" s="35" t="s">
        <v>53</v>
      </c>
      <c r="P3749" s="36" t="str">
        <f t="shared" si="1029"/>
        <v>Old Client</v>
      </c>
      <c r="Q3749" s="39" t="str">
        <f t="shared" si="4"/>
        <v>No</v>
      </c>
      <c r="R3749" s="40" t="str">
        <f t="shared" si="5"/>
        <v/>
      </c>
    </row>
    <row r="3750" ht="14.25" customHeight="1" spans="1:18">
      <c r="A3750" s="30" t="s">
        <v>3608</v>
      </c>
      <c r="B3750" s="17">
        <v>1602</v>
      </c>
      <c r="C3750" s="17" t="s">
        <v>57</v>
      </c>
      <c r="D3750" s="17" t="s">
        <v>36</v>
      </c>
      <c r="E3750" s="17" t="s">
        <v>84</v>
      </c>
      <c r="F3750" s="31" t="str">
        <f>VLOOKUP(G3750,'Policy Type'!$A:$B,2,FALSE)</f>
        <v>Liability</v>
      </c>
      <c r="G3750" s="17" t="s">
        <v>58</v>
      </c>
      <c r="H3750" s="32">
        <v>45369</v>
      </c>
      <c r="I3750" s="32">
        <v>45733</v>
      </c>
      <c r="J3750" s="34">
        <v>1770000</v>
      </c>
      <c r="K3750" s="34">
        <f t="shared" si="1026"/>
        <v>318600</v>
      </c>
      <c r="L3750" s="34">
        <f t="shared" si="1027"/>
        <v>2088600</v>
      </c>
      <c r="M3750" s="17">
        <f t="shared" ref="M3750:M3751" si="1036">L3750*0.2</f>
        <v>417720</v>
      </c>
      <c r="N3750" s="17" t="s">
        <v>39</v>
      </c>
      <c r="O3750" s="35" t="s">
        <v>49</v>
      </c>
      <c r="P3750" s="36" t="str">
        <f t="shared" si="1029"/>
        <v>Old Client</v>
      </c>
      <c r="Q3750" s="39" t="str">
        <f t="shared" si="4"/>
        <v>Yes</v>
      </c>
      <c r="R3750" s="40" t="str">
        <f t="shared" si="5"/>
        <v/>
      </c>
    </row>
    <row r="3751" ht="14.25" customHeight="1" spans="1:18">
      <c r="A3751" s="30" t="s">
        <v>3609</v>
      </c>
      <c r="B3751" s="17">
        <v>122</v>
      </c>
      <c r="C3751" s="17" t="s">
        <v>42</v>
      </c>
      <c r="D3751" s="17" t="s">
        <v>36</v>
      </c>
      <c r="E3751" s="17" t="s">
        <v>84</v>
      </c>
      <c r="F3751" s="31" t="str">
        <f>VLOOKUP(G3751,'Policy Type'!$A:$B,2,FALSE)</f>
        <v>Liability</v>
      </c>
      <c r="G3751" s="17" t="s">
        <v>58</v>
      </c>
      <c r="H3751" s="32">
        <v>45369</v>
      </c>
      <c r="I3751" s="32">
        <v>45733</v>
      </c>
      <c r="J3751" s="34">
        <v>3540000</v>
      </c>
      <c r="K3751" s="34">
        <f t="shared" si="1026"/>
        <v>637200</v>
      </c>
      <c r="L3751" s="34">
        <f t="shared" si="1027"/>
        <v>4177200</v>
      </c>
      <c r="M3751" s="17">
        <f t="shared" si="1036"/>
        <v>835440</v>
      </c>
      <c r="N3751" s="17" t="s">
        <v>39</v>
      </c>
      <c r="O3751" s="35" t="s">
        <v>49</v>
      </c>
      <c r="P3751" s="36" t="str">
        <f t="shared" si="1029"/>
        <v>Old Client</v>
      </c>
      <c r="Q3751" s="39" t="str">
        <f t="shared" si="4"/>
        <v>Yes</v>
      </c>
      <c r="R3751" s="40" t="str">
        <f t="shared" si="5"/>
        <v/>
      </c>
    </row>
    <row r="3752" ht="14.25" customHeight="1" spans="1:18">
      <c r="A3752" s="30" t="s">
        <v>3610</v>
      </c>
      <c r="B3752" s="17">
        <v>2375</v>
      </c>
      <c r="C3752" s="17" t="s">
        <v>57</v>
      </c>
      <c r="D3752" s="17" t="s">
        <v>36</v>
      </c>
      <c r="E3752" s="17" t="s">
        <v>60</v>
      </c>
      <c r="F3752" s="31" t="str">
        <f>VLOOKUP(G3752,'Policy Type'!$A:$B,2,FALSE)</f>
        <v>Others</v>
      </c>
      <c r="G3752" s="17" t="s">
        <v>170</v>
      </c>
      <c r="H3752" s="32">
        <v>45369</v>
      </c>
      <c r="I3752" s="32">
        <v>45733</v>
      </c>
      <c r="J3752" s="34">
        <v>6942500</v>
      </c>
      <c r="K3752" s="34">
        <f t="shared" si="1026"/>
        <v>1249650</v>
      </c>
      <c r="L3752" s="34">
        <f t="shared" si="1027"/>
        <v>8192150</v>
      </c>
      <c r="M3752" s="17">
        <f>L3752*0.15</f>
        <v>1228822.5</v>
      </c>
      <c r="N3752" s="17" t="s">
        <v>52</v>
      </c>
      <c r="O3752" s="35" t="s">
        <v>53</v>
      </c>
      <c r="P3752" s="36" t="str">
        <f t="shared" si="1029"/>
        <v>New Client</v>
      </c>
      <c r="Q3752" s="39" t="str">
        <f t="shared" si="4"/>
        <v>No</v>
      </c>
      <c r="R3752" s="40" t="str">
        <f t="shared" si="5"/>
        <v/>
      </c>
    </row>
    <row r="3753" ht="14.25" customHeight="1" spans="1:18">
      <c r="A3753" s="30" t="s">
        <v>3611</v>
      </c>
      <c r="B3753" s="17">
        <v>2376</v>
      </c>
      <c r="C3753" s="17" t="s">
        <v>46</v>
      </c>
      <c r="D3753" s="17" t="s">
        <v>88</v>
      </c>
      <c r="E3753" s="17" t="s">
        <v>43</v>
      </c>
      <c r="F3753" s="31" t="str">
        <f>VLOOKUP(G3753,'Policy Type'!$A:$B,2,FALSE)</f>
        <v>P&amp;C</v>
      </c>
      <c r="G3753" s="17" t="s">
        <v>55</v>
      </c>
      <c r="H3753" s="32">
        <v>45356</v>
      </c>
      <c r="I3753" s="32">
        <v>45720</v>
      </c>
      <c r="J3753" s="34">
        <v>169400</v>
      </c>
      <c r="K3753" s="34">
        <f t="shared" si="1026"/>
        <v>30492</v>
      </c>
      <c r="L3753" s="34">
        <f t="shared" si="1027"/>
        <v>199892</v>
      </c>
      <c r="M3753" s="17">
        <f>L3753*0.05</f>
        <v>9994.6</v>
      </c>
      <c r="N3753" s="17" t="s">
        <v>52</v>
      </c>
      <c r="O3753" s="35" t="s">
        <v>40</v>
      </c>
      <c r="P3753" s="36" t="str">
        <f t="shared" si="1029"/>
        <v>New Client</v>
      </c>
      <c r="Q3753" s="39" t="str">
        <f t="shared" si="4"/>
        <v>No</v>
      </c>
      <c r="R3753" s="40" t="str">
        <f t="shared" si="5"/>
        <v/>
      </c>
    </row>
    <row r="3754" ht="14.25" customHeight="1" spans="1:18">
      <c r="A3754" s="30" t="s">
        <v>3612</v>
      </c>
      <c r="B3754" s="17">
        <v>2377</v>
      </c>
      <c r="C3754" s="17" t="s">
        <v>35</v>
      </c>
      <c r="D3754" s="17" t="s">
        <v>36</v>
      </c>
      <c r="E3754" s="17" t="s">
        <v>43</v>
      </c>
      <c r="F3754" s="31" t="str">
        <f>VLOOKUP(G3754,'Policy Type'!$A:$B,2,FALSE)</f>
        <v>Liability</v>
      </c>
      <c r="G3754" s="17" t="s">
        <v>140</v>
      </c>
      <c r="H3754" s="32">
        <v>45373</v>
      </c>
      <c r="I3754" s="32">
        <v>45737</v>
      </c>
      <c r="J3754" s="34">
        <v>3216700</v>
      </c>
      <c r="K3754" s="34">
        <f t="shared" si="1026"/>
        <v>579006</v>
      </c>
      <c r="L3754" s="34">
        <f t="shared" si="1027"/>
        <v>3795706</v>
      </c>
      <c r="M3754" s="17">
        <f>L3754*0.2</f>
        <v>759141.2</v>
      </c>
      <c r="N3754" s="17" t="s">
        <v>39</v>
      </c>
      <c r="O3754" s="35" t="s">
        <v>49</v>
      </c>
      <c r="P3754" s="36" t="str">
        <f t="shared" si="1029"/>
        <v>Old Client</v>
      </c>
      <c r="Q3754" s="39" t="str">
        <f t="shared" si="4"/>
        <v>Yes</v>
      </c>
      <c r="R3754" s="40" t="str">
        <f t="shared" si="5"/>
        <v/>
      </c>
    </row>
    <row r="3755" ht="14.25" customHeight="1" spans="1:18">
      <c r="A3755" s="30" t="s">
        <v>3613</v>
      </c>
      <c r="B3755" s="17">
        <v>1978</v>
      </c>
      <c r="C3755" s="17" t="s">
        <v>57</v>
      </c>
      <c r="D3755" s="17" t="s">
        <v>36</v>
      </c>
      <c r="E3755" s="17" t="s">
        <v>37</v>
      </c>
      <c r="F3755" s="31" t="str">
        <f>VLOOKUP(G3755,'Policy Type'!$A:$B,2,FALSE)</f>
        <v>Others</v>
      </c>
      <c r="G3755" s="17" t="s">
        <v>154</v>
      </c>
      <c r="H3755" s="32">
        <v>45374</v>
      </c>
      <c r="I3755" s="32">
        <v>45738</v>
      </c>
      <c r="J3755" s="34">
        <v>839300</v>
      </c>
      <c r="K3755" s="34">
        <f t="shared" si="1026"/>
        <v>151074</v>
      </c>
      <c r="L3755" s="34">
        <f t="shared" si="1027"/>
        <v>990374</v>
      </c>
      <c r="M3755" s="17">
        <f t="shared" ref="M3755:M3756" si="1037">L3755*0.15</f>
        <v>148556.1</v>
      </c>
      <c r="N3755" s="17" t="s">
        <v>52</v>
      </c>
      <c r="O3755" s="35" t="s">
        <v>40</v>
      </c>
      <c r="P3755" s="36" t="str">
        <f t="shared" si="1029"/>
        <v>Old Client</v>
      </c>
      <c r="Q3755" s="39" t="str">
        <f t="shared" si="4"/>
        <v>Yes</v>
      </c>
      <c r="R3755" s="40" t="str">
        <f t="shared" si="5"/>
        <v>Cross-Sold</v>
      </c>
    </row>
    <row r="3756" ht="14.25" customHeight="1" spans="1:18">
      <c r="A3756" s="30" t="s">
        <v>3614</v>
      </c>
      <c r="B3756" s="17">
        <v>2378</v>
      </c>
      <c r="C3756" s="17" t="s">
        <v>35</v>
      </c>
      <c r="D3756" s="17" t="s">
        <v>36</v>
      </c>
      <c r="E3756" s="17" t="s">
        <v>37</v>
      </c>
      <c r="F3756" s="31" t="str">
        <f>VLOOKUP(G3756,'Policy Type'!$A:$B,2,FALSE)</f>
        <v>Others</v>
      </c>
      <c r="G3756" s="17" t="s">
        <v>154</v>
      </c>
      <c r="H3756" s="32">
        <v>45379</v>
      </c>
      <c r="I3756" s="32">
        <v>45743</v>
      </c>
      <c r="J3756" s="34">
        <v>3024600</v>
      </c>
      <c r="K3756" s="34">
        <f t="shared" si="1026"/>
        <v>544428</v>
      </c>
      <c r="L3756" s="34">
        <f t="shared" si="1027"/>
        <v>3569028</v>
      </c>
      <c r="M3756" s="17">
        <f t="shared" si="1037"/>
        <v>535354.2</v>
      </c>
      <c r="N3756" s="17" t="s">
        <v>52</v>
      </c>
      <c r="O3756" s="35" t="s">
        <v>40</v>
      </c>
      <c r="P3756" s="36" t="str">
        <f t="shared" si="1029"/>
        <v>New Client</v>
      </c>
      <c r="Q3756" s="39" t="str">
        <f t="shared" si="4"/>
        <v>No</v>
      </c>
      <c r="R3756" s="40" t="str">
        <f t="shared" si="5"/>
        <v/>
      </c>
    </row>
    <row r="3757" ht="14.25" customHeight="1" spans="1:18">
      <c r="A3757" s="30" t="s">
        <v>3615</v>
      </c>
      <c r="B3757" s="17">
        <v>1843</v>
      </c>
      <c r="C3757" s="17" t="s">
        <v>42</v>
      </c>
      <c r="D3757" s="17" t="s">
        <v>36</v>
      </c>
      <c r="E3757" s="17" t="s">
        <v>43</v>
      </c>
      <c r="F3757" s="31" t="str">
        <f>VLOOKUP(G3757,'Policy Type'!$A:$B,2,FALSE)</f>
        <v>Liability</v>
      </c>
      <c r="G3757" s="17" t="s">
        <v>38</v>
      </c>
      <c r="H3757" s="32">
        <v>45369</v>
      </c>
      <c r="I3757" s="32">
        <v>45733</v>
      </c>
      <c r="J3757" s="34">
        <v>1851300</v>
      </c>
      <c r="K3757" s="34">
        <f t="shared" si="1026"/>
        <v>333234</v>
      </c>
      <c r="L3757" s="34">
        <f t="shared" si="1027"/>
        <v>2184534</v>
      </c>
      <c r="M3757" s="17">
        <f>L3757*0.2</f>
        <v>436906.8</v>
      </c>
      <c r="N3757" s="17" t="s">
        <v>39</v>
      </c>
      <c r="O3757" s="35" t="s">
        <v>40</v>
      </c>
      <c r="P3757" s="36" t="str">
        <f t="shared" si="1029"/>
        <v>Old Client</v>
      </c>
      <c r="Q3757" s="39" t="str">
        <f t="shared" si="4"/>
        <v>Yes</v>
      </c>
      <c r="R3757" s="40" t="str">
        <f t="shared" si="5"/>
        <v/>
      </c>
    </row>
    <row r="3758" ht="14.25" customHeight="1" spans="1:18">
      <c r="A3758" s="30" t="s">
        <v>3616</v>
      </c>
      <c r="B3758" s="17">
        <v>2379</v>
      </c>
      <c r="C3758" s="17" t="s">
        <v>46</v>
      </c>
      <c r="D3758" s="17" t="s">
        <v>88</v>
      </c>
      <c r="E3758" s="17" t="s">
        <v>43</v>
      </c>
      <c r="F3758" s="31" t="str">
        <f>VLOOKUP(G3758,'Policy Type'!$A:$B,2,FALSE)</f>
        <v>Liability</v>
      </c>
      <c r="G3758" s="17" t="s">
        <v>140</v>
      </c>
      <c r="H3758" s="32">
        <v>45369</v>
      </c>
      <c r="I3758" s="32">
        <v>45733</v>
      </c>
      <c r="J3758" s="34">
        <v>10620000</v>
      </c>
      <c r="K3758" s="34">
        <f t="shared" si="1026"/>
        <v>1911600</v>
      </c>
      <c r="L3758" s="34">
        <f t="shared" si="1027"/>
        <v>12531600</v>
      </c>
      <c r="M3758" s="17">
        <f>L3758*0.05</f>
        <v>626580</v>
      </c>
      <c r="N3758" s="17" t="s">
        <v>39</v>
      </c>
      <c r="O3758" s="35" t="s">
        <v>40</v>
      </c>
      <c r="P3758" s="36" t="str">
        <f t="shared" si="1029"/>
        <v>New Client</v>
      </c>
      <c r="Q3758" s="39" t="str">
        <f t="shared" si="4"/>
        <v>Yes</v>
      </c>
      <c r="R3758" s="40" t="str">
        <f t="shared" si="5"/>
        <v/>
      </c>
    </row>
    <row r="3759" ht="14.25" customHeight="1" spans="1:18">
      <c r="A3759" s="30" t="s">
        <v>3617</v>
      </c>
      <c r="B3759" s="17">
        <v>2380</v>
      </c>
      <c r="C3759" s="17" t="s">
        <v>35</v>
      </c>
      <c r="D3759" s="17" t="s">
        <v>36</v>
      </c>
      <c r="E3759" s="17" t="s">
        <v>43</v>
      </c>
      <c r="F3759" s="31" t="str">
        <f>VLOOKUP(G3759,'Policy Type'!$A:$B,2,FALSE)</f>
        <v>Liability</v>
      </c>
      <c r="G3759" s="17" t="s">
        <v>101</v>
      </c>
      <c r="H3759" s="32">
        <v>45369</v>
      </c>
      <c r="I3759" s="32">
        <v>45733</v>
      </c>
      <c r="J3759" s="34">
        <v>4130000</v>
      </c>
      <c r="K3759" s="34">
        <f t="shared" si="1026"/>
        <v>743400</v>
      </c>
      <c r="L3759" s="34">
        <f t="shared" si="1027"/>
        <v>4873400</v>
      </c>
      <c r="M3759" s="17">
        <f>L3759*0.2</f>
        <v>974680</v>
      </c>
      <c r="N3759" s="17" t="s">
        <v>39</v>
      </c>
      <c r="O3759" s="35" t="s">
        <v>40</v>
      </c>
      <c r="P3759" s="36" t="str">
        <f t="shared" si="1029"/>
        <v>Old Client</v>
      </c>
      <c r="Q3759" s="39" t="str">
        <f t="shared" si="4"/>
        <v>Yes</v>
      </c>
      <c r="R3759" s="40" t="str">
        <f t="shared" si="5"/>
        <v/>
      </c>
    </row>
    <row r="3760" ht="14.25" customHeight="1" spans="1:18">
      <c r="A3760" s="30" t="s">
        <v>3618</v>
      </c>
      <c r="B3760" s="17">
        <v>2380</v>
      </c>
      <c r="C3760" s="17" t="s">
        <v>46</v>
      </c>
      <c r="D3760" s="17" t="s">
        <v>66</v>
      </c>
      <c r="E3760" s="17" t="s">
        <v>78</v>
      </c>
      <c r="F3760" s="31" t="str">
        <f>VLOOKUP(G3760,'Policy Type'!$A:$B,2,FALSE)</f>
        <v>Liability</v>
      </c>
      <c r="G3760" s="17" t="s">
        <v>94</v>
      </c>
      <c r="H3760" s="32">
        <v>45369</v>
      </c>
      <c r="I3760" s="32">
        <v>45733</v>
      </c>
      <c r="J3760" s="34">
        <v>212400</v>
      </c>
      <c r="K3760" s="34">
        <f t="shared" si="1026"/>
        <v>38232</v>
      </c>
      <c r="L3760" s="34">
        <f t="shared" si="1027"/>
        <v>250632</v>
      </c>
      <c r="M3760" s="17">
        <f>L3760*0.05</f>
        <v>12531.6</v>
      </c>
      <c r="N3760" s="17" t="s">
        <v>39</v>
      </c>
      <c r="O3760" s="35" t="s">
        <v>49</v>
      </c>
      <c r="P3760" s="36" t="str">
        <f t="shared" si="1029"/>
        <v>Old Client</v>
      </c>
      <c r="Q3760" s="39" t="str">
        <f t="shared" si="4"/>
        <v>Yes</v>
      </c>
      <c r="R3760" s="40" t="str">
        <f t="shared" si="5"/>
        <v/>
      </c>
    </row>
    <row r="3761" ht="14.25" customHeight="1" spans="1:18">
      <c r="A3761" s="30" t="s">
        <v>3619</v>
      </c>
      <c r="B3761" s="17">
        <v>2380</v>
      </c>
      <c r="C3761" s="17" t="s">
        <v>42</v>
      </c>
      <c r="D3761" s="17" t="s">
        <v>36</v>
      </c>
      <c r="E3761" s="17" t="s">
        <v>763</v>
      </c>
      <c r="F3761" s="31" t="str">
        <f>VLOOKUP(G3761,'Policy Type'!$A:$B,2,FALSE)</f>
        <v>Others</v>
      </c>
      <c r="G3761" s="17" t="s">
        <v>3620</v>
      </c>
      <c r="H3761" s="32">
        <v>45377</v>
      </c>
      <c r="I3761" s="32">
        <v>45741</v>
      </c>
      <c r="J3761" s="34">
        <v>890700</v>
      </c>
      <c r="K3761" s="34">
        <f t="shared" si="1026"/>
        <v>160326</v>
      </c>
      <c r="L3761" s="34">
        <f t="shared" si="1027"/>
        <v>1051026</v>
      </c>
      <c r="M3761" s="17">
        <f>L3761*0.15</f>
        <v>157653.9</v>
      </c>
      <c r="N3761" s="17" t="s">
        <v>52</v>
      </c>
      <c r="O3761" s="35" t="s">
        <v>53</v>
      </c>
      <c r="P3761" s="36" t="str">
        <f t="shared" si="1029"/>
        <v>Old Client</v>
      </c>
      <c r="Q3761" s="39" t="str">
        <f t="shared" si="4"/>
        <v>Yes</v>
      </c>
      <c r="R3761" s="40" t="str">
        <f t="shared" si="5"/>
        <v>Cross-Sold</v>
      </c>
    </row>
    <row r="3762" ht="14.25" customHeight="1" spans="1:18">
      <c r="A3762" s="30" t="s">
        <v>3621</v>
      </c>
      <c r="B3762" s="17">
        <v>2381</v>
      </c>
      <c r="C3762" s="17" t="s">
        <v>46</v>
      </c>
      <c r="D3762" s="17" t="s">
        <v>88</v>
      </c>
      <c r="E3762" s="17" t="s">
        <v>780</v>
      </c>
      <c r="F3762" s="31" t="str">
        <f>VLOOKUP(G3762,'Policy Type'!$A:$B,2,FALSE)</f>
        <v>Others</v>
      </c>
      <c r="G3762" s="17" t="s">
        <v>212</v>
      </c>
      <c r="H3762" s="32">
        <v>45369</v>
      </c>
      <c r="I3762" s="32">
        <v>45733</v>
      </c>
      <c r="J3762" s="34">
        <v>426900</v>
      </c>
      <c r="K3762" s="34">
        <f t="shared" si="1026"/>
        <v>76842</v>
      </c>
      <c r="L3762" s="34">
        <f t="shared" si="1027"/>
        <v>503742</v>
      </c>
      <c r="M3762" s="17">
        <f>L3762*0.05</f>
        <v>25187.1</v>
      </c>
      <c r="N3762" s="17" t="s">
        <v>39</v>
      </c>
      <c r="O3762" s="35" t="s">
        <v>49</v>
      </c>
      <c r="P3762" s="36" t="str">
        <f t="shared" si="1029"/>
        <v>New Client</v>
      </c>
      <c r="Q3762" s="39" t="str">
        <f t="shared" si="4"/>
        <v>No</v>
      </c>
      <c r="R3762" s="40" t="str">
        <f t="shared" si="5"/>
        <v/>
      </c>
    </row>
    <row r="3763" ht="14.25" customHeight="1" spans="1:18">
      <c r="A3763" s="30" t="s">
        <v>3622</v>
      </c>
      <c r="B3763" s="17">
        <v>2064</v>
      </c>
      <c r="C3763" s="17" t="s">
        <v>42</v>
      </c>
      <c r="D3763" s="17" t="s">
        <v>36</v>
      </c>
      <c r="E3763" s="17" t="s">
        <v>37</v>
      </c>
      <c r="F3763" s="31" t="str">
        <f>VLOOKUP(G3763,'Policy Type'!$A:$B,2,FALSE)</f>
        <v>Liability</v>
      </c>
      <c r="G3763" s="17" t="s">
        <v>38</v>
      </c>
      <c r="H3763" s="32">
        <v>45369</v>
      </c>
      <c r="I3763" s="32">
        <v>45552</v>
      </c>
      <c r="J3763" s="34">
        <v>59600</v>
      </c>
      <c r="K3763" s="34">
        <f t="shared" si="1026"/>
        <v>10728</v>
      </c>
      <c r="L3763" s="34">
        <f t="shared" si="1027"/>
        <v>70328</v>
      </c>
      <c r="M3763" s="17">
        <f>L3763*0.2</f>
        <v>14065.6</v>
      </c>
      <c r="N3763" s="17" t="s">
        <v>39</v>
      </c>
      <c r="O3763" s="35" t="s">
        <v>49</v>
      </c>
      <c r="P3763" s="36" t="str">
        <f t="shared" si="1029"/>
        <v>Old Client</v>
      </c>
      <c r="Q3763" s="39" t="str">
        <f t="shared" si="4"/>
        <v>Yes</v>
      </c>
      <c r="R3763" s="40" t="str">
        <f t="shared" si="5"/>
        <v/>
      </c>
    </row>
    <row r="3764" ht="14.25" customHeight="1" spans="1:18">
      <c r="A3764" s="30" t="s">
        <v>3623</v>
      </c>
      <c r="B3764" s="17">
        <v>2382</v>
      </c>
      <c r="C3764" s="17" t="s">
        <v>46</v>
      </c>
      <c r="D3764" s="17" t="s">
        <v>66</v>
      </c>
      <c r="E3764" s="17" t="s">
        <v>37</v>
      </c>
      <c r="F3764" s="31" t="str">
        <f>VLOOKUP(G3764,'Policy Type'!$A:$B,2,FALSE)</f>
        <v>Liability</v>
      </c>
      <c r="G3764" s="17" t="s">
        <v>38</v>
      </c>
      <c r="H3764" s="32">
        <v>45370</v>
      </c>
      <c r="I3764" s="32">
        <v>45461</v>
      </c>
      <c r="J3764" s="34">
        <v>64500</v>
      </c>
      <c r="K3764" s="34">
        <f t="shared" si="1026"/>
        <v>11610</v>
      </c>
      <c r="L3764" s="34">
        <f t="shared" si="1027"/>
        <v>76110</v>
      </c>
      <c r="M3764" s="17">
        <f>L3764*0.05</f>
        <v>3805.5</v>
      </c>
      <c r="N3764" s="17" t="s">
        <v>39</v>
      </c>
      <c r="O3764" s="35" t="s">
        <v>49</v>
      </c>
      <c r="P3764" s="36" t="str">
        <f t="shared" si="1029"/>
        <v>New Client</v>
      </c>
      <c r="Q3764" s="39" t="str">
        <f t="shared" si="4"/>
        <v>Yes</v>
      </c>
      <c r="R3764" s="40" t="str">
        <f t="shared" si="5"/>
        <v/>
      </c>
    </row>
    <row r="3765" ht="14.25" customHeight="1" spans="1:18">
      <c r="A3765" s="30" t="s">
        <v>3624</v>
      </c>
      <c r="B3765" s="17">
        <v>2383</v>
      </c>
      <c r="C3765" s="17" t="s">
        <v>42</v>
      </c>
      <c r="D3765" s="17" t="s">
        <v>36</v>
      </c>
      <c r="E3765" s="17" t="s">
        <v>37</v>
      </c>
      <c r="F3765" s="31" t="str">
        <f>VLOOKUP(G3765,'Policy Type'!$A:$B,2,FALSE)</f>
        <v>Liability</v>
      </c>
      <c r="G3765" s="17" t="s">
        <v>38</v>
      </c>
      <c r="H3765" s="32">
        <v>45370</v>
      </c>
      <c r="I3765" s="32">
        <v>45400</v>
      </c>
      <c r="J3765" s="34">
        <v>48200</v>
      </c>
      <c r="K3765" s="34">
        <f t="shared" si="1026"/>
        <v>8676</v>
      </c>
      <c r="L3765" s="34">
        <f t="shared" si="1027"/>
        <v>56876</v>
      </c>
      <c r="M3765" s="17">
        <f>L3765*0.2</f>
        <v>11375.2</v>
      </c>
      <c r="N3765" s="17" t="s">
        <v>39</v>
      </c>
      <c r="O3765" s="35" t="s">
        <v>49</v>
      </c>
      <c r="P3765" s="36" t="str">
        <f t="shared" si="1029"/>
        <v>New Client</v>
      </c>
      <c r="Q3765" s="39" t="str">
        <f t="shared" si="4"/>
        <v>Yes</v>
      </c>
      <c r="R3765" s="40" t="str">
        <f t="shared" si="5"/>
        <v/>
      </c>
    </row>
    <row r="3766" ht="14.25" customHeight="1" spans="1:18">
      <c r="A3766" s="30" t="s">
        <v>3625</v>
      </c>
      <c r="B3766" s="17">
        <v>2384</v>
      </c>
      <c r="C3766" s="17" t="s">
        <v>57</v>
      </c>
      <c r="D3766" s="17" t="s">
        <v>36</v>
      </c>
      <c r="E3766" s="17" t="s">
        <v>91</v>
      </c>
      <c r="F3766" s="31" t="str">
        <f>VLOOKUP(G3766,'Policy Type'!$A:$B,2,FALSE)</f>
        <v>Others</v>
      </c>
      <c r="G3766" s="17" t="s">
        <v>135</v>
      </c>
      <c r="H3766" s="32">
        <v>45370</v>
      </c>
      <c r="I3766" s="32">
        <v>45734</v>
      </c>
      <c r="J3766" s="34">
        <v>685800</v>
      </c>
      <c r="K3766" s="34">
        <f t="shared" si="1026"/>
        <v>123444</v>
      </c>
      <c r="L3766" s="34">
        <f t="shared" si="1027"/>
        <v>809244</v>
      </c>
      <c r="M3766" s="17">
        <f>L3766*0.15</f>
        <v>121386.6</v>
      </c>
      <c r="N3766" s="17" t="s">
        <v>39</v>
      </c>
      <c r="O3766" s="35" t="s">
        <v>49</v>
      </c>
      <c r="P3766" s="36" t="str">
        <f t="shared" si="1029"/>
        <v>New Client</v>
      </c>
      <c r="Q3766" s="39" t="str">
        <f t="shared" si="4"/>
        <v>No</v>
      </c>
      <c r="R3766" s="40" t="str">
        <f t="shared" si="5"/>
        <v/>
      </c>
    </row>
    <row r="3767" ht="14.25" customHeight="1" spans="1:18">
      <c r="A3767" s="30" t="s">
        <v>3626</v>
      </c>
      <c r="B3767" s="17">
        <v>1927</v>
      </c>
      <c r="C3767" s="17" t="s">
        <v>46</v>
      </c>
      <c r="D3767" s="17" t="s">
        <v>47</v>
      </c>
      <c r="E3767" s="17" t="s">
        <v>132</v>
      </c>
      <c r="F3767" s="31" t="str">
        <f>VLOOKUP(G3767,'Policy Type'!$A:$B,2,FALSE)</f>
        <v>Others</v>
      </c>
      <c r="G3767" s="17" t="s">
        <v>154</v>
      </c>
      <c r="H3767" s="32">
        <v>45379</v>
      </c>
      <c r="I3767" s="32">
        <v>45743</v>
      </c>
      <c r="J3767" s="34">
        <v>1508800</v>
      </c>
      <c r="K3767" s="34">
        <f t="shared" si="1026"/>
        <v>271584</v>
      </c>
      <c r="L3767" s="34">
        <f t="shared" si="1027"/>
        <v>1780384</v>
      </c>
      <c r="M3767" s="17">
        <f t="shared" ref="M3767:M3768" si="1038">L3767*0.05</f>
        <v>89019.2</v>
      </c>
      <c r="N3767" s="17" t="s">
        <v>39</v>
      </c>
      <c r="O3767" s="35" t="s">
        <v>53</v>
      </c>
      <c r="P3767" s="36" t="str">
        <f t="shared" si="1029"/>
        <v>Old Client</v>
      </c>
      <c r="Q3767" s="39" t="str">
        <f t="shared" si="4"/>
        <v>Yes</v>
      </c>
      <c r="R3767" s="40" t="str">
        <f t="shared" si="5"/>
        <v>Cross-Sold</v>
      </c>
    </row>
    <row r="3768" ht="14.25" customHeight="1" spans="1:18">
      <c r="A3768" s="30" t="s">
        <v>3627</v>
      </c>
      <c r="B3768" s="17">
        <v>117</v>
      </c>
      <c r="C3768" s="17" t="s">
        <v>46</v>
      </c>
      <c r="D3768" s="17" t="s">
        <v>66</v>
      </c>
      <c r="E3768" s="17" t="s">
        <v>37</v>
      </c>
      <c r="F3768" s="31" t="str">
        <f>VLOOKUP(G3768,'Policy Type'!$A:$B,2,FALSE)</f>
        <v>Others</v>
      </c>
      <c r="G3768" s="17" t="s">
        <v>111</v>
      </c>
      <c r="H3768" s="32">
        <v>45375</v>
      </c>
      <c r="I3768" s="32">
        <v>45392</v>
      </c>
      <c r="J3768" s="34">
        <v>95200</v>
      </c>
      <c r="K3768" s="34">
        <f t="shared" si="1026"/>
        <v>17136</v>
      </c>
      <c r="L3768" s="34">
        <f t="shared" si="1027"/>
        <v>112336</v>
      </c>
      <c r="M3768" s="17">
        <f t="shared" si="1038"/>
        <v>5616.8</v>
      </c>
      <c r="N3768" s="17" t="s">
        <v>52</v>
      </c>
      <c r="O3768" s="35" t="s">
        <v>49</v>
      </c>
      <c r="P3768" s="36" t="str">
        <f t="shared" si="1029"/>
        <v>Old Client</v>
      </c>
      <c r="Q3768" s="39" t="str">
        <f t="shared" si="4"/>
        <v>Yes</v>
      </c>
      <c r="R3768" s="40" t="str">
        <f t="shared" si="5"/>
        <v>Cross-Sold</v>
      </c>
    </row>
    <row r="3769" ht="14.25" customHeight="1" spans="1:18">
      <c r="A3769" s="30" t="s">
        <v>3628</v>
      </c>
      <c r="B3769" s="17">
        <v>2385</v>
      </c>
      <c r="C3769" s="17" t="s">
        <v>57</v>
      </c>
      <c r="D3769" s="17" t="s">
        <v>36</v>
      </c>
      <c r="E3769" s="17" t="s">
        <v>91</v>
      </c>
      <c r="F3769" s="31" t="str">
        <f>VLOOKUP(G3769,'Policy Type'!$A:$B,2,FALSE)</f>
        <v>Others</v>
      </c>
      <c r="G3769" s="17" t="s">
        <v>135</v>
      </c>
      <c r="H3769" s="32">
        <v>45376</v>
      </c>
      <c r="I3769" s="32">
        <v>45740</v>
      </c>
      <c r="J3769" s="34">
        <v>422700</v>
      </c>
      <c r="K3769" s="34">
        <f t="shared" si="1026"/>
        <v>76086</v>
      </c>
      <c r="L3769" s="34">
        <f t="shared" si="1027"/>
        <v>498786</v>
      </c>
      <c r="M3769" s="17">
        <f>L3769*0.15</f>
        <v>74817.9</v>
      </c>
      <c r="N3769" s="17" t="s">
        <v>39</v>
      </c>
      <c r="O3769" s="35" t="s">
        <v>53</v>
      </c>
      <c r="P3769" s="36" t="str">
        <f t="shared" si="1029"/>
        <v>New Client</v>
      </c>
      <c r="Q3769" s="39" t="str">
        <f t="shared" si="4"/>
        <v>No</v>
      </c>
      <c r="R3769" s="40" t="str">
        <f t="shared" si="5"/>
        <v/>
      </c>
    </row>
    <row r="3770" ht="14.25" customHeight="1" spans="1:18">
      <c r="A3770" s="30" t="s">
        <v>3629</v>
      </c>
      <c r="B3770" s="17">
        <v>2386</v>
      </c>
      <c r="C3770" s="17" t="s">
        <v>35</v>
      </c>
      <c r="D3770" s="17" t="s">
        <v>36</v>
      </c>
      <c r="E3770" s="17" t="s">
        <v>84</v>
      </c>
      <c r="F3770" s="31" t="str">
        <f>VLOOKUP(G3770,'Policy Type'!$A:$B,2,FALSE)</f>
        <v>Liability</v>
      </c>
      <c r="G3770" s="17" t="s">
        <v>101</v>
      </c>
      <c r="H3770" s="32">
        <v>45379</v>
      </c>
      <c r="I3770" s="32">
        <v>45743</v>
      </c>
      <c r="J3770" s="34">
        <v>15774200</v>
      </c>
      <c r="K3770" s="34">
        <f t="shared" si="1026"/>
        <v>2839356</v>
      </c>
      <c r="L3770" s="34">
        <f t="shared" si="1027"/>
        <v>18613556</v>
      </c>
      <c r="M3770" s="17">
        <f>L3770*0.2</f>
        <v>3722711.2</v>
      </c>
      <c r="N3770" s="17" t="s">
        <v>39</v>
      </c>
      <c r="O3770" s="35" t="s">
        <v>53</v>
      </c>
      <c r="P3770" s="36" t="str">
        <f t="shared" si="1029"/>
        <v>New Client</v>
      </c>
      <c r="Q3770" s="39" t="str">
        <f t="shared" si="4"/>
        <v>Yes</v>
      </c>
      <c r="R3770" s="40" t="str">
        <f t="shared" si="5"/>
        <v/>
      </c>
    </row>
    <row r="3771" ht="14.25" customHeight="1" spans="1:18">
      <c r="A3771" s="30" t="s">
        <v>3630</v>
      </c>
      <c r="B3771" s="17">
        <v>581</v>
      </c>
      <c r="C3771" s="17" t="s">
        <v>35</v>
      </c>
      <c r="D3771" s="17" t="s">
        <v>36</v>
      </c>
      <c r="E3771" s="17" t="s">
        <v>103</v>
      </c>
      <c r="F3771" s="31" t="str">
        <f>VLOOKUP(G3771,'Policy Type'!$A:$B,2,FALSE)</f>
        <v>Others</v>
      </c>
      <c r="G3771" s="17" t="s">
        <v>135</v>
      </c>
      <c r="H3771" s="32">
        <v>45370</v>
      </c>
      <c r="I3771" s="32">
        <v>45734</v>
      </c>
      <c r="J3771" s="34">
        <v>500000</v>
      </c>
      <c r="K3771" s="34">
        <f t="shared" si="1026"/>
        <v>90000</v>
      </c>
      <c r="L3771" s="34">
        <f t="shared" si="1027"/>
        <v>590000</v>
      </c>
      <c r="M3771" s="17">
        <f>L3771*0.15</f>
        <v>88500</v>
      </c>
      <c r="N3771" s="17" t="s">
        <v>39</v>
      </c>
      <c r="O3771" s="35" t="s">
        <v>49</v>
      </c>
      <c r="P3771" s="36" t="str">
        <f t="shared" si="1029"/>
        <v>Old Client</v>
      </c>
      <c r="Q3771" s="39" t="str">
        <f t="shared" si="4"/>
        <v>Yes</v>
      </c>
      <c r="R3771" s="40" t="str">
        <f t="shared" si="5"/>
        <v>Cross-Sold</v>
      </c>
    </row>
    <row r="3772" ht="14.25" customHeight="1" spans="1:18">
      <c r="A3772" s="30" t="s">
        <v>3631</v>
      </c>
      <c r="B3772" s="17">
        <v>2387</v>
      </c>
      <c r="C3772" s="17" t="s">
        <v>46</v>
      </c>
      <c r="D3772" s="17" t="s">
        <v>66</v>
      </c>
      <c r="E3772" s="17" t="s">
        <v>84</v>
      </c>
      <c r="F3772" s="31" t="str">
        <f>VLOOKUP(G3772,'Policy Type'!$A:$B,2,FALSE)</f>
        <v>Liability</v>
      </c>
      <c r="G3772" s="17" t="s">
        <v>38</v>
      </c>
      <c r="H3772" s="32">
        <v>45372</v>
      </c>
      <c r="I3772" s="32">
        <v>45432</v>
      </c>
      <c r="J3772" s="34">
        <v>550100</v>
      </c>
      <c r="K3772" s="34">
        <f t="shared" si="1026"/>
        <v>99018</v>
      </c>
      <c r="L3772" s="34">
        <f t="shared" si="1027"/>
        <v>649118</v>
      </c>
      <c r="M3772" s="17">
        <f>L3772*0.05</f>
        <v>32455.9</v>
      </c>
      <c r="N3772" s="17" t="s">
        <v>39</v>
      </c>
      <c r="O3772" s="35" t="s">
        <v>53</v>
      </c>
      <c r="P3772" s="36" t="str">
        <f t="shared" si="1029"/>
        <v>New Client</v>
      </c>
      <c r="Q3772" s="39" t="str">
        <f t="shared" si="4"/>
        <v>Yes</v>
      </c>
      <c r="R3772" s="40" t="str">
        <f t="shared" si="5"/>
        <v/>
      </c>
    </row>
    <row r="3773" ht="14.25" customHeight="1" spans="1:18">
      <c r="A3773" s="30" t="s">
        <v>3632</v>
      </c>
      <c r="B3773" s="17">
        <v>2388</v>
      </c>
      <c r="C3773" s="17" t="s">
        <v>35</v>
      </c>
      <c r="D3773" s="17" t="s">
        <v>36</v>
      </c>
      <c r="E3773" s="17" t="s">
        <v>60</v>
      </c>
      <c r="F3773" s="31" t="str">
        <f>VLOOKUP(G3773,'Policy Type'!$A:$B,2,FALSE)</f>
        <v>Others</v>
      </c>
      <c r="G3773" s="17" t="s">
        <v>170</v>
      </c>
      <c r="H3773" s="32">
        <v>45370</v>
      </c>
      <c r="I3773" s="32">
        <v>45734</v>
      </c>
      <c r="J3773" s="34">
        <v>7184400</v>
      </c>
      <c r="K3773" s="34">
        <f t="shared" si="1026"/>
        <v>1293192</v>
      </c>
      <c r="L3773" s="34">
        <f t="shared" si="1027"/>
        <v>8477592</v>
      </c>
      <c r="M3773" s="17">
        <f t="shared" ref="M3773:M3774" si="1039">L3773*0.15</f>
        <v>1271638.8</v>
      </c>
      <c r="N3773" s="17" t="s">
        <v>52</v>
      </c>
      <c r="O3773" s="35" t="s">
        <v>53</v>
      </c>
      <c r="P3773" s="36" t="str">
        <f t="shared" si="1029"/>
        <v>New Client</v>
      </c>
      <c r="Q3773" s="39" t="str">
        <f t="shared" si="4"/>
        <v>No</v>
      </c>
      <c r="R3773" s="40" t="str">
        <f t="shared" si="5"/>
        <v/>
      </c>
    </row>
    <row r="3774" ht="14.25" customHeight="1" spans="1:18">
      <c r="A3774" s="30" t="s">
        <v>3633</v>
      </c>
      <c r="B3774" s="17">
        <v>467</v>
      </c>
      <c r="C3774" s="17" t="s">
        <v>57</v>
      </c>
      <c r="D3774" s="17" t="s">
        <v>36</v>
      </c>
      <c r="E3774" s="17" t="s">
        <v>37</v>
      </c>
      <c r="F3774" s="31" t="str">
        <f>VLOOKUP(G3774,'Policy Type'!$A:$B,2,FALSE)</f>
        <v>Others</v>
      </c>
      <c r="G3774" s="17" t="s">
        <v>193</v>
      </c>
      <c r="H3774" s="32">
        <v>45377</v>
      </c>
      <c r="I3774" s="32">
        <v>45741</v>
      </c>
      <c r="J3774" s="34">
        <v>1849500</v>
      </c>
      <c r="K3774" s="34">
        <f t="shared" si="1026"/>
        <v>332910</v>
      </c>
      <c r="L3774" s="34">
        <f t="shared" si="1027"/>
        <v>2182410</v>
      </c>
      <c r="M3774" s="17">
        <f t="shared" si="1039"/>
        <v>327361.5</v>
      </c>
      <c r="N3774" s="17" t="s">
        <v>39</v>
      </c>
      <c r="O3774" s="35" t="s">
        <v>53</v>
      </c>
      <c r="P3774" s="36" t="str">
        <f t="shared" si="1029"/>
        <v>Old Client</v>
      </c>
      <c r="Q3774" s="39" t="str">
        <f t="shared" si="4"/>
        <v>Yes</v>
      </c>
      <c r="R3774" s="40" t="str">
        <f t="shared" si="5"/>
        <v>Cross-Sold</v>
      </c>
    </row>
    <row r="3775" ht="14.25" customHeight="1" spans="1:18">
      <c r="A3775" s="30" t="s">
        <v>3634</v>
      </c>
      <c r="B3775" s="17">
        <v>1661</v>
      </c>
      <c r="C3775" s="17" t="s">
        <v>57</v>
      </c>
      <c r="D3775" s="17" t="s">
        <v>36</v>
      </c>
      <c r="E3775" s="17" t="s">
        <v>84</v>
      </c>
      <c r="F3775" s="31" t="str">
        <f>VLOOKUP(G3775,'Policy Type'!$A:$B,2,FALSE)</f>
        <v>Liability</v>
      </c>
      <c r="G3775" s="17" t="s">
        <v>101</v>
      </c>
      <c r="H3775" s="32">
        <v>45354</v>
      </c>
      <c r="I3775" s="32">
        <v>45718</v>
      </c>
      <c r="J3775" s="34">
        <v>3776000</v>
      </c>
      <c r="K3775" s="34">
        <f t="shared" si="1026"/>
        <v>679680</v>
      </c>
      <c r="L3775" s="34">
        <f t="shared" si="1027"/>
        <v>4455680</v>
      </c>
      <c r="M3775" s="17">
        <f t="shared" ref="M3775:M3776" si="1040">L3775*0.2</f>
        <v>891136</v>
      </c>
      <c r="N3775" s="17" t="s">
        <v>39</v>
      </c>
      <c r="O3775" s="35" t="s">
        <v>53</v>
      </c>
      <c r="P3775" s="36" t="str">
        <f t="shared" si="1029"/>
        <v>Old Client</v>
      </c>
      <c r="Q3775" s="39" t="str">
        <f t="shared" si="4"/>
        <v>Yes</v>
      </c>
      <c r="R3775" s="40" t="str">
        <f t="shared" si="5"/>
        <v/>
      </c>
    </row>
    <row r="3776" ht="14.25" customHeight="1" spans="1:18">
      <c r="A3776" s="30" t="s">
        <v>3635</v>
      </c>
      <c r="B3776" s="17">
        <v>1108</v>
      </c>
      <c r="C3776" s="17" t="s">
        <v>42</v>
      </c>
      <c r="D3776" s="17" t="s">
        <v>36</v>
      </c>
      <c r="E3776" s="17" t="s">
        <v>84</v>
      </c>
      <c r="F3776" s="31" t="str">
        <f>VLOOKUP(G3776,'Policy Type'!$A:$B,2,FALSE)</f>
        <v>Liability</v>
      </c>
      <c r="G3776" s="17" t="s">
        <v>58</v>
      </c>
      <c r="H3776" s="32">
        <v>45354</v>
      </c>
      <c r="I3776" s="32">
        <v>45718</v>
      </c>
      <c r="J3776" s="34">
        <v>7056400</v>
      </c>
      <c r="K3776" s="34">
        <f t="shared" si="1026"/>
        <v>1270152</v>
      </c>
      <c r="L3776" s="34">
        <f t="shared" si="1027"/>
        <v>8326552</v>
      </c>
      <c r="M3776" s="17">
        <f t="shared" si="1040"/>
        <v>1665310.4</v>
      </c>
      <c r="N3776" s="17" t="s">
        <v>39</v>
      </c>
      <c r="O3776" s="35" t="s">
        <v>53</v>
      </c>
      <c r="P3776" s="36" t="str">
        <f t="shared" si="1029"/>
        <v>Old Client</v>
      </c>
      <c r="Q3776" s="39" t="str">
        <f t="shared" si="4"/>
        <v>Yes</v>
      </c>
      <c r="R3776" s="40" t="str">
        <f t="shared" si="5"/>
        <v/>
      </c>
    </row>
    <row r="3777" ht="14.25" customHeight="1" spans="1:18">
      <c r="A3777" s="30" t="s">
        <v>3636</v>
      </c>
      <c r="B3777" s="17">
        <v>2389</v>
      </c>
      <c r="C3777" s="17" t="s">
        <v>46</v>
      </c>
      <c r="D3777" s="17" t="s">
        <v>88</v>
      </c>
      <c r="E3777" s="17" t="s">
        <v>84</v>
      </c>
      <c r="F3777" s="31" t="str">
        <f>VLOOKUP(G3777,'Policy Type'!$A:$B,2,FALSE)</f>
        <v>Liability</v>
      </c>
      <c r="G3777" s="17" t="s">
        <v>140</v>
      </c>
      <c r="H3777" s="32">
        <v>45354</v>
      </c>
      <c r="I3777" s="32">
        <v>45718</v>
      </c>
      <c r="J3777" s="34">
        <v>7622800</v>
      </c>
      <c r="K3777" s="34">
        <f t="shared" si="1026"/>
        <v>1372104</v>
      </c>
      <c r="L3777" s="34">
        <f t="shared" si="1027"/>
        <v>8994904</v>
      </c>
      <c r="M3777" s="17">
        <f>L3777*0.05</f>
        <v>449745.2</v>
      </c>
      <c r="N3777" s="17" t="s">
        <v>39</v>
      </c>
      <c r="O3777" s="35" t="s">
        <v>53</v>
      </c>
      <c r="P3777" s="36" t="str">
        <f t="shared" si="1029"/>
        <v>Old Client</v>
      </c>
      <c r="Q3777" s="39" t="str">
        <f t="shared" si="4"/>
        <v>Yes</v>
      </c>
      <c r="R3777" s="40" t="str">
        <f t="shared" si="5"/>
        <v/>
      </c>
    </row>
    <row r="3778" ht="14.25" customHeight="1" spans="1:18">
      <c r="A3778" s="30" t="s">
        <v>3637</v>
      </c>
      <c r="B3778" s="17">
        <v>2389</v>
      </c>
      <c r="C3778" s="17" t="s">
        <v>57</v>
      </c>
      <c r="D3778" s="17" t="s">
        <v>36</v>
      </c>
      <c r="E3778" s="17" t="s">
        <v>84</v>
      </c>
      <c r="F3778" s="31" t="str">
        <f>VLOOKUP(G3778,'Policy Type'!$A:$B,2,FALSE)</f>
        <v>Liability</v>
      </c>
      <c r="G3778" s="17" t="s">
        <v>105</v>
      </c>
      <c r="H3778" s="32">
        <v>45354</v>
      </c>
      <c r="I3778" s="32">
        <v>45718</v>
      </c>
      <c r="J3778" s="34">
        <v>26361200</v>
      </c>
      <c r="K3778" s="34">
        <f t="shared" si="1026"/>
        <v>4745016</v>
      </c>
      <c r="L3778" s="34">
        <f t="shared" si="1027"/>
        <v>31106216</v>
      </c>
      <c r="M3778" s="17">
        <f t="shared" ref="M3778:M3780" si="1041">L3778*0.2</f>
        <v>6221243.2</v>
      </c>
      <c r="N3778" s="17" t="s">
        <v>39</v>
      </c>
      <c r="O3778" s="35" t="s">
        <v>53</v>
      </c>
      <c r="P3778" s="36" t="str">
        <f t="shared" si="1029"/>
        <v>Old Client</v>
      </c>
      <c r="Q3778" s="39" t="str">
        <f t="shared" si="4"/>
        <v>Yes</v>
      </c>
      <c r="R3778" s="40" t="str">
        <f t="shared" si="5"/>
        <v/>
      </c>
    </row>
    <row r="3779" ht="14.25" customHeight="1" spans="1:18">
      <c r="A3779" s="30" t="s">
        <v>3638</v>
      </c>
      <c r="B3779" s="17">
        <v>2389</v>
      </c>
      <c r="C3779" s="17" t="s">
        <v>35</v>
      </c>
      <c r="D3779" s="17" t="s">
        <v>36</v>
      </c>
      <c r="E3779" s="17" t="s">
        <v>60</v>
      </c>
      <c r="F3779" s="31" t="str">
        <f>VLOOKUP(G3779,'Policy Type'!$A:$B,2,FALSE)</f>
        <v>Liability</v>
      </c>
      <c r="G3779" s="17" t="s">
        <v>94</v>
      </c>
      <c r="H3779" s="32">
        <v>45363</v>
      </c>
      <c r="I3779" s="32">
        <v>45727</v>
      </c>
      <c r="J3779" s="34">
        <v>93000</v>
      </c>
      <c r="K3779" s="34">
        <f t="shared" si="1026"/>
        <v>16740</v>
      </c>
      <c r="L3779" s="34">
        <f t="shared" si="1027"/>
        <v>109740</v>
      </c>
      <c r="M3779" s="17">
        <f t="shared" si="1041"/>
        <v>21948</v>
      </c>
      <c r="N3779" s="17" t="s">
        <v>52</v>
      </c>
      <c r="O3779" s="35" t="s">
        <v>49</v>
      </c>
      <c r="P3779" s="36" t="str">
        <f t="shared" si="1029"/>
        <v>Old Client</v>
      </c>
      <c r="Q3779" s="39" t="str">
        <f t="shared" si="4"/>
        <v>Yes</v>
      </c>
      <c r="R3779" s="40" t="str">
        <f t="shared" si="5"/>
        <v/>
      </c>
    </row>
    <row r="3780" ht="14.25" customHeight="1" spans="1:18">
      <c r="A3780" s="30" t="s">
        <v>3639</v>
      </c>
      <c r="B3780" s="17">
        <v>2389</v>
      </c>
      <c r="C3780" s="17" t="s">
        <v>35</v>
      </c>
      <c r="D3780" s="17" t="s">
        <v>36</v>
      </c>
      <c r="E3780" s="17" t="s">
        <v>108</v>
      </c>
      <c r="F3780" s="31" t="str">
        <f>VLOOKUP(G3780,'Policy Type'!$A:$B,2,FALSE)</f>
        <v>Liability</v>
      </c>
      <c r="G3780" s="17" t="s">
        <v>579</v>
      </c>
      <c r="H3780" s="32">
        <v>45370</v>
      </c>
      <c r="I3780" s="32">
        <v>45734</v>
      </c>
      <c r="J3780" s="34">
        <v>3481000</v>
      </c>
      <c r="K3780" s="34">
        <f t="shared" si="1026"/>
        <v>626580</v>
      </c>
      <c r="L3780" s="34">
        <f t="shared" si="1027"/>
        <v>4107580</v>
      </c>
      <c r="M3780" s="17">
        <f t="shared" si="1041"/>
        <v>821516</v>
      </c>
      <c r="N3780" s="17" t="s">
        <v>39</v>
      </c>
      <c r="O3780" s="35" t="s">
        <v>49</v>
      </c>
      <c r="P3780" s="36" t="str">
        <f t="shared" si="1029"/>
        <v>Old Client</v>
      </c>
      <c r="Q3780" s="39" t="str">
        <f t="shared" si="4"/>
        <v>Yes</v>
      </c>
      <c r="R3780" s="40" t="str">
        <f t="shared" si="5"/>
        <v/>
      </c>
    </row>
    <row r="3781" ht="14.25" customHeight="1" spans="1:18">
      <c r="A3781" s="30" t="s">
        <v>3640</v>
      </c>
      <c r="B3781" s="17">
        <v>2390</v>
      </c>
      <c r="C3781" s="17" t="s">
        <v>46</v>
      </c>
      <c r="D3781" s="17" t="s">
        <v>66</v>
      </c>
      <c r="E3781" s="17" t="s">
        <v>60</v>
      </c>
      <c r="F3781" s="31" t="str">
        <f>VLOOKUP(G3781,'Policy Type'!$A:$B,2,FALSE)</f>
        <v>P&amp;C</v>
      </c>
      <c r="G3781" s="17" t="s">
        <v>72</v>
      </c>
      <c r="H3781" s="32">
        <v>45378</v>
      </c>
      <c r="I3781" s="32">
        <v>45742</v>
      </c>
      <c r="J3781" s="34">
        <v>47000</v>
      </c>
      <c r="K3781" s="34">
        <f t="shared" si="1026"/>
        <v>8460</v>
      </c>
      <c r="L3781" s="34">
        <f t="shared" si="1027"/>
        <v>55460</v>
      </c>
      <c r="M3781" s="17">
        <f>L3781*0.05</f>
        <v>2773</v>
      </c>
      <c r="N3781" s="17" t="s">
        <v>52</v>
      </c>
      <c r="O3781" s="35" t="s">
        <v>53</v>
      </c>
      <c r="P3781" s="36" t="str">
        <f t="shared" si="1029"/>
        <v>New Client</v>
      </c>
      <c r="Q3781" s="39" t="str">
        <f t="shared" si="4"/>
        <v>No</v>
      </c>
      <c r="R3781" s="40" t="str">
        <f t="shared" si="5"/>
        <v/>
      </c>
    </row>
    <row r="3782" ht="14.25" customHeight="1" spans="1:18">
      <c r="A3782" s="30" t="s">
        <v>3641</v>
      </c>
      <c r="B3782" s="17">
        <v>2391</v>
      </c>
      <c r="C3782" s="17" t="s">
        <v>42</v>
      </c>
      <c r="D3782" s="17" t="s">
        <v>36</v>
      </c>
      <c r="E3782" s="17" t="s">
        <v>37</v>
      </c>
      <c r="F3782" s="31" t="str">
        <f>VLOOKUP(G3782,'Policy Type'!$A:$B,2,FALSE)</f>
        <v>Liability</v>
      </c>
      <c r="G3782" s="17" t="s">
        <v>38</v>
      </c>
      <c r="H3782" s="32">
        <v>45370</v>
      </c>
      <c r="I3782" s="32">
        <v>45461</v>
      </c>
      <c r="J3782" s="34">
        <v>58600</v>
      </c>
      <c r="K3782" s="34">
        <f t="shared" si="1026"/>
        <v>10548</v>
      </c>
      <c r="L3782" s="34">
        <f t="shared" si="1027"/>
        <v>69148</v>
      </c>
      <c r="M3782" s="17">
        <f t="shared" ref="M3782:M3784" si="1042">L3782*0.2</f>
        <v>13829.6</v>
      </c>
      <c r="N3782" s="17" t="s">
        <v>39</v>
      </c>
      <c r="O3782" s="35" t="s">
        <v>49</v>
      </c>
      <c r="P3782" s="36" t="str">
        <f t="shared" si="1029"/>
        <v>New Client</v>
      </c>
      <c r="Q3782" s="39" t="str">
        <f t="shared" si="4"/>
        <v>Yes</v>
      </c>
      <c r="R3782" s="40" t="str">
        <f t="shared" si="5"/>
        <v/>
      </c>
    </row>
    <row r="3783" ht="14.25" customHeight="1" spans="1:18">
      <c r="A3783" s="30" t="s">
        <v>3642</v>
      </c>
      <c r="B3783" s="17">
        <v>2392</v>
      </c>
      <c r="C3783" s="17" t="s">
        <v>42</v>
      </c>
      <c r="D3783" s="17" t="s">
        <v>36</v>
      </c>
      <c r="E3783" s="17" t="s">
        <v>37</v>
      </c>
      <c r="F3783" s="31" t="str">
        <f>VLOOKUP(G3783,'Policy Type'!$A:$B,2,FALSE)</f>
        <v>Liability</v>
      </c>
      <c r="G3783" s="17" t="s">
        <v>38</v>
      </c>
      <c r="H3783" s="32">
        <v>45370</v>
      </c>
      <c r="I3783" s="32">
        <v>45400</v>
      </c>
      <c r="J3783" s="34">
        <v>81900</v>
      </c>
      <c r="K3783" s="34">
        <f t="shared" si="1026"/>
        <v>14742</v>
      </c>
      <c r="L3783" s="34">
        <f t="shared" si="1027"/>
        <v>96642</v>
      </c>
      <c r="M3783" s="17">
        <f t="shared" si="1042"/>
        <v>19328.4</v>
      </c>
      <c r="N3783" s="17" t="s">
        <v>39</v>
      </c>
      <c r="O3783" s="35" t="s">
        <v>49</v>
      </c>
      <c r="P3783" s="36" t="str">
        <f t="shared" si="1029"/>
        <v>New Client</v>
      </c>
      <c r="Q3783" s="39" t="str">
        <f t="shared" si="4"/>
        <v>Yes</v>
      </c>
      <c r="R3783" s="40" t="str">
        <f t="shared" si="5"/>
        <v/>
      </c>
    </row>
    <row r="3784" ht="14.25" customHeight="1" spans="1:18">
      <c r="A3784" s="30" t="s">
        <v>3643</v>
      </c>
      <c r="B3784" s="17">
        <v>2393</v>
      </c>
      <c r="C3784" s="17" t="s">
        <v>35</v>
      </c>
      <c r="D3784" s="17" t="s">
        <v>36</v>
      </c>
      <c r="E3784" s="17" t="s">
        <v>37</v>
      </c>
      <c r="F3784" s="31" t="str">
        <f>VLOOKUP(G3784,'Policy Type'!$A:$B,2,FALSE)</f>
        <v>Liability</v>
      </c>
      <c r="G3784" s="17" t="s">
        <v>38</v>
      </c>
      <c r="H3784" s="32">
        <v>45370</v>
      </c>
      <c r="I3784" s="32">
        <v>45400</v>
      </c>
      <c r="J3784" s="34">
        <v>82100</v>
      </c>
      <c r="K3784" s="34">
        <f t="shared" si="1026"/>
        <v>14778</v>
      </c>
      <c r="L3784" s="34">
        <f t="shared" si="1027"/>
        <v>96878</v>
      </c>
      <c r="M3784" s="17">
        <f t="shared" si="1042"/>
        <v>19375.6</v>
      </c>
      <c r="N3784" s="17" t="s">
        <v>39</v>
      </c>
      <c r="O3784" s="35" t="s">
        <v>49</v>
      </c>
      <c r="P3784" s="36" t="str">
        <f t="shared" si="1029"/>
        <v>New Client</v>
      </c>
      <c r="Q3784" s="39" t="str">
        <f t="shared" si="4"/>
        <v>Yes</v>
      </c>
      <c r="R3784" s="40" t="str">
        <f t="shared" si="5"/>
        <v/>
      </c>
    </row>
    <row r="3785" ht="14.25" customHeight="1" spans="1:18">
      <c r="A3785" s="30" t="s">
        <v>3644</v>
      </c>
      <c r="B3785" s="17">
        <v>2394</v>
      </c>
      <c r="C3785" s="17" t="s">
        <v>57</v>
      </c>
      <c r="D3785" s="17" t="s">
        <v>36</v>
      </c>
      <c r="E3785" s="17" t="s">
        <v>103</v>
      </c>
      <c r="F3785" s="31" t="str">
        <f>VLOOKUP(G3785,'Policy Type'!$A:$B,2,FALSE)</f>
        <v>Others</v>
      </c>
      <c r="G3785" s="17" t="s">
        <v>212</v>
      </c>
      <c r="H3785" s="32">
        <v>45370</v>
      </c>
      <c r="I3785" s="32">
        <v>45734</v>
      </c>
      <c r="J3785" s="34">
        <v>272600</v>
      </c>
      <c r="K3785" s="34">
        <f t="shared" si="1026"/>
        <v>49068</v>
      </c>
      <c r="L3785" s="34">
        <f t="shared" si="1027"/>
        <v>321668</v>
      </c>
      <c r="M3785" s="17">
        <f>L3785*0.15</f>
        <v>48250.2</v>
      </c>
      <c r="N3785" s="17" t="s">
        <v>52</v>
      </c>
      <c r="O3785" s="35" t="s">
        <v>49</v>
      </c>
      <c r="P3785" s="36" t="str">
        <f t="shared" si="1029"/>
        <v>Old Client</v>
      </c>
      <c r="Q3785" s="39" t="str">
        <f t="shared" si="4"/>
        <v>Yes</v>
      </c>
      <c r="R3785" s="40" t="str">
        <f t="shared" si="5"/>
        <v>Cross-Sold</v>
      </c>
    </row>
    <row r="3786" ht="14.25" customHeight="1" spans="1:18">
      <c r="A3786" s="30" t="s">
        <v>3645</v>
      </c>
      <c r="B3786" s="17">
        <v>1452</v>
      </c>
      <c r="C3786" s="17" t="s">
        <v>46</v>
      </c>
      <c r="D3786" s="17" t="s">
        <v>66</v>
      </c>
      <c r="E3786" s="17" t="s">
        <v>103</v>
      </c>
      <c r="F3786" s="31" t="str">
        <f>VLOOKUP(G3786,'Policy Type'!$A:$B,2,FALSE)</f>
        <v>Others</v>
      </c>
      <c r="G3786" s="17" t="s">
        <v>212</v>
      </c>
      <c r="H3786" s="32">
        <v>45370</v>
      </c>
      <c r="I3786" s="32">
        <v>45734</v>
      </c>
      <c r="J3786" s="34">
        <v>109000</v>
      </c>
      <c r="K3786" s="34">
        <f t="shared" si="1026"/>
        <v>19620</v>
      </c>
      <c r="L3786" s="34">
        <f t="shared" si="1027"/>
        <v>128620</v>
      </c>
      <c r="M3786" s="17">
        <f>L3786*0.05</f>
        <v>6431</v>
      </c>
      <c r="N3786" s="17" t="s">
        <v>52</v>
      </c>
      <c r="O3786" s="35" t="s">
        <v>49</v>
      </c>
      <c r="P3786" s="36" t="str">
        <f t="shared" si="1029"/>
        <v>Old Client</v>
      </c>
      <c r="Q3786" s="39" t="str">
        <f t="shared" si="4"/>
        <v>Yes</v>
      </c>
      <c r="R3786" s="40" t="str">
        <f t="shared" si="5"/>
        <v>Cross-Sold</v>
      </c>
    </row>
    <row r="3787" ht="14.25" customHeight="1" spans="1:18">
      <c r="A3787" s="30" t="s">
        <v>3646</v>
      </c>
      <c r="B3787" s="17">
        <v>2395</v>
      </c>
      <c r="C3787" s="17" t="s">
        <v>57</v>
      </c>
      <c r="D3787" s="17" t="s">
        <v>36</v>
      </c>
      <c r="E3787" s="17" t="s">
        <v>103</v>
      </c>
      <c r="F3787" s="31" t="str">
        <f>VLOOKUP(G3787,'Policy Type'!$A:$B,2,FALSE)</f>
        <v>Others</v>
      </c>
      <c r="G3787" s="17" t="s">
        <v>212</v>
      </c>
      <c r="H3787" s="32">
        <v>45370</v>
      </c>
      <c r="I3787" s="32">
        <v>45734</v>
      </c>
      <c r="J3787" s="34">
        <v>272600</v>
      </c>
      <c r="K3787" s="34">
        <f t="shared" si="1026"/>
        <v>49068</v>
      </c>
      <c r="L3787" s="34">
        <f t="shared" si="1027"/>
        <v>321668</v>
      </c>
      <c r="M3787" s="17">
        <f>L3787*0.15</f>
        <v>48250.2</v>
      </c>
      <c r="N3787" s="17" t="s">
        <v>52</v>
      </c>
      <c r="O3787" s="35" t="s">
        <v>49</v>
      </c>
      <c r="P3787" s="36" t="str">
        <f t="shared" si="1029"/>
        <v>New Client</v>
      </c>
      <c r="Q3787" s="39" t="str">
        <f t="shared" si="4"/>
        <v>No</v>
      </c>
      <c r="R3787" s="40" t="str">
        <f t="shared" si="5"/>
        <v/>
      </c>
    </row>
    <row r="3788" ht="14.25" customHeight="1" spans="1:18">
      <c r="A3788" s="30" t="s">
        <v>3647</v>
      </c>
      <c r="B3788" s="17">
        <v>2396</v>
      </c>
      <c r="C3788" s="17" t="s">
        <v>46</v>
      </c>
      <c r="D3788" s="17" t="s">
        <v>76</v>
      </c>
      <c r="E3788" s="17" t="s">
        <v>84</v>
      </c>
      <c r="F3788" s="31" t="str">
        <f>VLOOKUP(G3788,'Policy Type'!$A:$B,2,FALSE)</f>
        <v>Liability</v>
      </c>
      <c r="G3788" s="17" t="s">
        <v>140</v>
      </c>
      <c r="H3788" s="32">
        <v>45370</v>
      </c>
      <c r="I3788" s="32">
        <v>45734</v>
      </c>
      <c r="J3788" s="34">
        <v>4779000</v>
      </c>
      <c r="K3788" s="34">
        <f t="shared" si="1026"/>
        <v>860220</v>
      </c>
      <c r="L3788" s="34">
        <f t="shared" si="1027"/>
        <v>5639220</v>
      </c>
      <c r="M3788" s="17">
        <f>L3788*0.05</f>
        <v>281961</v>
      </c>
      <c r="N3788" s="17" t="s">
        <v>39</v>
      </c>
      <c r="O3788" s="35" t="s">
        <v>49</v>
      </c>
      <c r="P3788" s="36" t="str">
        <f t="shared" si="1029"/>
        <v>New Client</v>
      </c>
      <c r="Q3788" s="39" t="str">
        <f t="shared" si="4"/>
        <v>Yes</v>
      </c>
      <c r="R3788" s="40" t="str">
        <f t="shared" si="5"/>
        <v/>
      </c>
    </row>
    <row r="3789" ht="14.25" customHeight="1" spans="1:18">
      <c r="A3789" s="30" t="s">
        <v>3648</v>
      </c>
      <c r="B3789" s="17">
        <v>2397</v>
      </c>
      <c r="C3789" s="17" t="s">
        <v>57</v>
      </c>
      <c r="D3789" s="17" t="s">
        <v>36</v>
      </c>
      <c r="E3789" s="17" t="s">
        <v>43</v>
      </c>
      <c r="F3789" s="31" t="str">
        <f>VLOOKUP(G3789,'Policy Type'!$A:$B,2,FALSE)</f>
        <v>Others</v>
      </c>
      <c r="G3789" s="17" t="s">
        <v>160</v>
      </c>
      <c r="H3789" s="32">
        <v>45382</v>
      </c>
      <c r="I3789" s="32">
        <v>45746</v>
      </c>
      <c r="J3789" s="34">
        <v>4925700</v>
      </c>
      <c r="K3789" s="34">
        <f t="shared" si="1026"/>
        <v>886626</v>
      </c>
      <c r="L3789" s="34">
        <f t="shared" si="1027"/>
        <v>5812326</v>
      </c>
      <c r="M3789" s="17">
        <f>L3789*0.15</f>
        <v>871848.9</v>
      </c>
      <c r="N3789" s="17" t="s">
        <v>52</v>
      </c>
      <c r="O3789" s="35" t="s">
        <v>53</v>
      </c>
      <c r="P3789" s="36" t="str">
        <f t="shared" si="1029"/>
        <v>New Client</v>
      </c>
      <c r="Q3789" s="39" t="str">
        <f t="shared" si="4"/>
        <v>No</v>
      </c>
      <c r="R3789" s="40" t="str">
        <f t="shared" si="5"/>
        <v/>
      </c>
    </row>
    <row r="3790" ht="14.25" customHeight="1" spans="1:18">
      <c r="A3790" s="30" t="s">
        <v>3649</v>
      </c>
      <c r="B3790" s="17">
        <v>2398</v>
      </c>
      <c r="C3790" s="17" t="s">
        <v>46</v>
      </c>
      <c r="D3790" s="17" t="s">
        <v>76</v>
      </c>
      <c r="E3790" s="17" t="s">
        <v>37</v>
      </c>
      <c r="F3790" s="31" t="str">
        <f>VLOOKUP(G3790,'Policy Type'!$A:$B,2,FALSE)</f>
        <v>Others</v>
      </c>
      <c r="G3790" s="17" t="s">
        <v>152</v>
      </c>
      <c r="H3790" s="32">
        <v>45381</v>
      </c>
      <c r="I3790" s="32">
        <v>45745</v>
      </c>
      <c r="J3790" s="34">
        <v>5896300</v>
      </c>
      <c r="K3790" s="34">
        <f t="shared" si="1026"/>
        <v>1061334</v>
      </c>
      <c r="L3790" s="34">
        <f t="shared" si="1027"/>
        <v>6957634</v>
      </c>
      <c r="M3790" s="17">
        <f t="shared" ref="M3790:M3794" si="1043">L3790*0.05</f>
        <v>347881.7</v>
      </c>
      <c r="N3790" s="17" t="s">
        <v>52</v>
      </c>
      <c r="O3790" s="35" t="s">
        <v>53</v>
      </c>
      <c r="P3790" s="36" t="str">
        <f t="shared" si="1029"/>
        <v>New Client</v>
      </c>
      <c r="Q3790" s="39" t="str">
        <f t="shared" si="4"/>
        <v>No</v>
      </c>
      <c r="R3790" s="40" t="str">
        <f t="shared" si="5"/>
        <v/>
      </c>
    </row>
    <row r="3791" ht="14.25" customHeight="1" spans="1:18">
      <c r="A3791" s="30" t="s">
        <v>3650</v>
      </c>
      <c r="B3791" s="17">
        <v>406</v>
      </c>
      <c r="C3791" s="17" t="s">
        <v>46</v>
      </c>
      <c r="D3791" s="17" t="s">
        <v>76</v>
      </c>
      <c r="E3791" s="17" t="s">
        <v>37</v>
      </c>
      <c r="F3791" s="31" t="str">
        <f>VLOOKUP(G3791,'Policy Type'!$A:$B,2,FALSE)</f>
        <v>Others</v>
      </c>
      <c r="G3791" s="17" t="s">
        <v>152</v>
      </c>
      <c r="H3791" s="32">
        <v>45382</v>
      </c>
      <c r="I3791" s="32">
        <v>45746</v>
      </c>
      <c r="J3791" s="34">
        <v>863500</v>
      </c>
      <c r="K3791" s="34">
        <f t="shared" si="1026"/>
        <v>155430</v>
      </c>
      <c r="L3791" s="34">
        <f t="shared" si="1027"/>
        <v>1018930</v>
      </c>
      <c r="M3791" s="17">
        <f t="shared" si="1043"/>
        <v>50946.5</v>
      </c>
      <c r="N3791" s="17" t="s">
        <v>52</v>
      </c>
      <c r="O3791" s="35" t="s">
        <v>53</v>
      </c>
      <c r="P3791" s="36" t="str">
        <f t="shared" si="1029"/>
        <v>Old Client</v>
      </c>
      <c r="Q3791" s="39" t="str">
        <f t="shared" si="4"/>
        <v>No</v>
      </c>
      <c r="R3791" s="40" t="str">
        <f t="shared" si="5"/>
        <v/>
      </c>
    </row>
    <row r="3792" ht="14.25" customHeight="1" spans="1:18">
      <c r="A3792" s="30" t="s">
        <v>3651</v>
      </c>
      <c r="B3792" s="17">
        <v>2048</v>
      </c>
      <c r="C3792" s="17" t="s">
        <v>46</v>
      </c>
      <c r="D3792" s="17" t="s">
        <v>76</v>
      </c>
      <c r="E3792" s="17" t="s">
        <v>37</v>
      </c>
      <c r="F3792" s="31" t="str">
        <f>VLOOKUP(G3792,'Policy Type'!$A:$B,2,FALSE)</f>
        <v>Others</v>
      </c>
      <c r="G3792" s="17" t="s">
        <v>152</v>
      </c>
      <c r="H3792" s="32">
        <v>45381</v>
      </c>
      <c r="I3792" s="32">
        <v>45745</v>
      </c>
      <c r="J3792" s="34">
        <v>930700</v>
      </c>
      <c r="K3792" s="34">
        <f t="shared" si="1026"/>
        <v>167526</v>
      </c>
      <c r="L3792" s="34">
        <f t="shared" si="1027"/>
        <v>1098226</v>
      </c>
      <c r="M3792" s="17">
        <f t="shared" si="1043"/>
        <v>54911.3</v>
      </c>
      <c r="N3792" s="17" t="s">
        <v>52</v>
      </c>
      <c r="O3792" s="35" t="s">
        <v>53</v>
      </c>
      <c r="P3792" s="36" t="str">
        <f t="shared" si="1029"/>
        <v>Old Client</v>
      </c>
      <c r="Q3792" s="39" t="str">
        <f t="shared" si="4"/>
        <v>Yes</v>
      </c>
      <c r="R3792" s="40" t="str">
        <f t="shared" si="5"/>
        <v>Cross-Sold</v>
      </c>
    </row>
    <row r="3793" ht="14.25" customHeight="1" spans="1:18">
      <c r="A3793" s="30" t="s">
        <v>3652</v>
      </c>
      <c r="B3793" s="17">
        <v>1305</v>
      </c>
      <c r="C3793" s="17" t="s">
        <v>46</v>
      </c>
      <c r="D3793" s="17" t="s">
        <v>76</v>
      </c>
      <c r="E3793" s="17" t="s">
        <v>37</v>
      </c>
      <c r="F3793" s="31" t="str">
        <f>VLOOKUP(G3793,'Policy Type'!$A:$B,2,FALSE)</f>
        <v>Others</v>
      </c>
      <c r="G3793" s="17" t="s">
        <v>746</v>
      </c>
      <c r="H3793" s="32">
        <v>45373</v>
      </c>
      <c r="I3793" s="32">
        <v>45737</v>
      </c>
      <c r="J3793" s="34">
        <v>2075500</v>
      </c>
      <c r="K3793" s="34">
        <f t="shared" si="1026"/>
        <v>373590</v>
      </c>
      <c r="L3793" s="34">
        <f t="shared" si="1027"/>
        <v>2449090</v>
      </c>
      <c r="M3793" s="17">
        <f t="shared" si="1043"/>
        <v>122454.5</v>
      </c>
      <c r="N3793" s="17" t="s">
        <v>52</v>
      </c>
      <c r="O3793" s="35" t="s">
        <v>53</v>
      </c>
      <c r="P3793" s="36" t="str">
        <f t="shared" si="1029"/>
        <v>Old Client</v>
      </c>
      <c r="Q3793" s="39" t="str">
        <f t="shared" si="4"/>
        <v>No</v>
      </c>
      <c r="R3793" s="40" t="str">
        <f t="shared" si="5"/>
        <v/>
      </c>
    </row>
    <row r="3794" ht="14.25" customHeight="1" spans="1:18">
      <c r="A3794" s="30" t="s">
        <v>3653</v>
      </c>
      <c r="B3794" s="17">
        <v>2399</v>
      </c>
      <c r="C3794" s="17" t="s">
        <v>46</v>
      </c>
      <c r="D3794" s="17" t="s">
        <v>66</v>
      </c>
      <c r="E3794" s="17" t="s">
        <v>60</v>
      </c>
      <c r="F3794" s="31" t="str">
        <f>VLOOKUP(G3794,'Policy Type'!$A:$B,2,FALSE)</f>
        <v>P&amp;C</v>
      </c>
      <c r="G3794" s="17" t="s">
        <v>55</v>
      </c>
      <c r="H3794" s="32">
        <v>45381</v>
      </c>
      <c r="I3794" s="32">
        <v>45745</v>
      </c>
      <c r="J3794" s="34">
        <v>132300</v>
      </c>
      <c r="K3794" s="34">
        <f t="shared" si="1026"/>
        <v>23814</v>
      </c>
      <c r="L3794" s="34">
        <f t="shared" si="1027"/>
        <v>156114</v>
      </c>
      <c r="M3794" s="17">
        <f t="shared" si="1043"/>
        <v>7805.7</v>
      </c>
      <c r="N3794" s="17" t="s">
        <v>52</v>
      </c>
      <c r="O3794" s="35" t="s">
        <v>53</v>
      </c>
      <c r="P3794" s="36" t="str">
        <f t="shared" si="1029"/>
        <v>New Client</v>
      </c>
      <c r="Q3794" s="39" t="str">
        <f t="shared" si="4"/>
        <v>No</v>
      </c>
      <c r="R3794" s="40" t="str">
        <f t="shared" si="5"/>
        <v/>
      </c>
    </row>
    <row r="3795" ht="14.25" customHeight="1" spans="1:18">
      <c r="A3795" s="30" t="s">
        <v>3654</v>
      </c>
      <c r="B3795" s="17">
        <v>2400</v>
      </c>
      <c r="C3795" s="17" t="s">
        <v>42</v>
      </c>
      <c r="D3795" s="17" t="s">
        <v>36</v>
      </c>
      <c r="E3795" s="17" t="s">
        <v>43</v>
      </c>
      <c r="F3795" s="31" t="str">
        <f>VLOOKUP(G3795,'Policy Type'!$A:$B,2,FALSE)</f>
        <v>Others</v>
      </c>
      <c r="G3795" s="17" t="s">
        <v>189</v>
      </c>
      <c r="H3795" s="32">
        <v>45374</v>
      </c>
      <c r="I3795" s="32">
        <v>45738</v>
      </c>
      <c r="J3795" s="34">
        <v>357600</v>
      </c>
      <c r="K3795" s="34">
        <f t="shared" si="1026"/>
        <v>64368</v>
      </c>
      <c r="L3795" s="34">
        <f t="shared" si="1027"/>
        <v>421968</v>
      </c>
      <c r="M3795" s="17">
        <f t="shared" ref="M3795:M3799" si="1044">L3795*0.15</f>
        <v>63295.2</v>
      </c>
      <c r="N3795" s="17" t="s">
        <v>52</v>
      </c>
      <c r="O3795" s="35" t="s">
        <v>53</v>
      </c>
      <c r="P3795" s="36" t="str">
        <f t="shared" si="1029"/>
        <v>New Client</v>
      </c>
      <c r="Q3795" s="39" t="str">
        <f t="shared" si="4"/>
        <v>No</v>
      </c>
      <c r="R3795" s="40" t="str">
        <f t="shared" si="5"/>
        <v/>
      </c>
    </row>
    <row r="3796" ht="14.25" customHeight="1" spans="1:18">
      <c r="A3796" s="30" t="s">
        <v>3655</v>
      </c>
      <c r="B3796" s="17">
        <v>1053</v>
      </c>
      <c r="C3796" s="17" t="s">
        <v>57</v>
      </c>
      <c r="D3796" s="17" t="s">
        <v>36</v>
      </c>
      <c r="E3796" s="17" t="s">
        <v>43</v>
      </c>
      <c r="F3796" s="31" t="str">
        <f>VLOOKUP(G3796,'Policy Type'!$A:$B,2,FALSE)</f>
        <v>Others</v>
      </c>
      <c r="G3796" s="17" t="s">
        <v>189</v>
      </c>
      <c r="H3796" s="32">
        <v>45374</v>
      </c>
      <c r="I3796" s="32">
        <v>45738</v>
      </c>
      <c r="J3796" s="34">
        <v>440100</v>
      </c>
      <c r="K3796" s="34">
        <f t="shared" si="1026"/>
        <v>79218</v>
      </c>
      <c r="L3796" s="34">
        <f t="shared" si="1027"/>
        <v>519318</v>
      </c>
      <c r="M3796" s="17">
        <f t="shared" si="1044"/>
        <v>77897.7</v>
      </c>
      <c r="N3796" s="17" t="s">
        <v>52</v>
      </c>
      <c r="O3796" s="35" t="s">
        <v>53</v>
      </c>
      <c r="P3796" s="36" t="str">
        <f t="shared" si="1029"/>
        <v>Old Client</v>
      </c>
      <c r="Q3796" s="39" t="str">
        <f t="shared" si="4"/>
        <v>Yes</v>
      </c>
      <c r="R3796" s="40" t="str">
        <f t="shared" si="5"/>
        <v>Cross-Sold</v>
      </c>
    </row>
    <row r="3797" ht="14.25" customHeight="1" spans="1:18">
      <c r="A3797" s="30" t="s">
        <v>3656</v>
      </c>
      <c r="B3797" s="17">
        <v>2401</v>
      </c>
      <c r="C3797" s="17" t="s">
        <v>57</v>
      </c>
      <c r="D3797" s="17" t="s">
        <v>36</v>
      </c>
      <c r="E3797" s="17" t="s">
        <v>43</v>
      </c>
      <c r="F3797" s="31" t="str">
        <f>VLOOKUP(G3797,'Policy Type'!$A:$B,2,FALSE)</f>
        <v>Others</v>
      </c>
      <c r="G3797" s="17" t="s">
        <v>189</v>
      </c>
      <c r="H3797" s="32">
        <v>45374</v>
      </c>
      <c r="I3797" s="32">
        <v>45738</v>
      </c>
      <c r="J3797" s="34">
        <v>320000</v>
      </c>
      <c r="K3797" s="34">
        <f t="shared" si="1026"/>
        <v>57600</v>
      </c>
      <c r="L3797" s="34">
        <f t="shared" si="1027"/>
        <v>377600</v>
      </c>
      <c r="M3797" s="17">
        <f t="shared" si="1044"/>
        <v>56640</v>
      </c>
      <c r="N3797" s="17" t="s">
        <v>52</v>
      </c>
      <c r="O3797" s="35" t="s">
        <v>53</v>
      </c>
      <c r="P3797" s="36" t="str">
        <f t="shared" si="1029"/>
        <v>Old Client</v>
      </c>
      <c r="Q3797" s="39" t="str">
        <f t="shared" si="4"/>
        <v>No</v>
      </c>
      <c r="R3797" s="40" t="str">
        <f t="shared" si="5"/>
        <v/>
      </c>
    </row>
    <row r="3798" ht="14.25" customHeight="1" spans="1:18">
      <c r="A3798" s="30" t="s">
        <v>3657</v>
      </c>
      <c r="B3798" s="17">
        <v>2402</v>
      </c>
      <c r="C3798" s="17" t="s">
        <v>35</v>
      </c>
      <c r="D3798" s="17" t="s">
        <v>36</v>
      </c>
      <c r="E3798" s="17" t="s">
        <v>37</v>
      </c>
      <c r="F3798" s="31" t="str">
        <f>VLOOKUP(G3798,'Policy Type'!$A:$B,2,FALSE)</f>
        <v>Others</v>
      </c>
      <c r="G3798" s="17" t="s">
        <v>154</v>
      </c>
      <c r="H3798" s="32">
        <v>45373</v>
      </c>
      <c r="I3798" s="32">
        <v>45737</v>
      </c>
      <c r="J3798" s="34">
        <v>1763600</v>
      </c>
      <c r="K3798" s="34">
        <f t="shared" si="1026"/>
        <v>317448</v>
      </c>
      <c r="L3798" s="34">
        <f t="shared" si="1027"/>
        <v>2081048</v>
      </c>
      <c r="M3798" s="17">
        <f t="shared" si="1044"/>
        <v>312157.2</v>
      </c>
      <c r="N3798" s="17" t="s">
        <v>52</v>
      </c>
      <c r="O3798" s="35" t="s">
        <v>40</v>
      </c>
      <c r="P3798" s="36" t="str">
        <f t="shared" si="1029"/>
        <v>New Client</v>
      </c>
      <c r="Q3798" s="39" t="str">
        <f t="shared" si="4"/>
        <v>No</v>
      </c>
      <c r="R3798" s="40" t="str">
        <f t="shared" si="5"/>
        <v/>
      </c>
    </row>
    <row r="3799" ht="14.25" customHeight="1" spans="1:18">
      <c r="A3799" s="30" t="s">
        <v>3658</v>
      </c>
      <c r="B3799" s="17">
        <v>2403</v>
      </c>
      <c r="C3799" s="17" t="s">
        <v>35</v>
      </c>
      <c r="D3799" s="17" t="s">
        <v>36</v>
      </c>
      <c r="E3799" s="17" t="s">
        <v>84</v>
      </c>
      <c r="F3799" s="31" t="str">
        <f>VLOOKUP(G3799,'Policy Type'!$A:$B,2,FALSE)</f>
        <v>Others</v>
      </c>
      <c r="G3799" s="17" t="s">
        <v>135</v>
      </c>
      <c r="H3799" s="32">
        <v>45370</v>
      </c>
      <c r="I3799" s="32">
        <v>45734</v>
      </c>
      <c r="J3799" s="34">
        <v>552800</v>
      </c>
      <c r="K3799" s="34">
        <f t="shared" si="1026"/>
        <v>99504</v>
      </c>
      <c r="L3799" s="34">
        <f t="shared" si="1027"/>
        <v>652304</v>
      </c>
      <c r="M3799" s="17">
        <f t="shared" si="1044"/>
        <v>97845.6</v>
      </c>
      <c r="N3799" s="17" t="s">
        <v>39</v>
      </c>
      <c r="O3799" s="35" t="s">
        <v>49</v>
      </c>
      <c r="P3799" s="36" t="str">
        <f t="shared" si="1029"/>
        <v>New Client</v>
      </c>
      <c r="Q3799" s="39" t="str">
        <f t="shared" si="4"/>
        <v>No</v>
      </c>
      <c r="R3799" s="40" t="str">
        <f t="shared" si="5"/>
        <v/>
      </c>
    </row>
    <row r="3800" ht="14.25" customHeight="1" spans="1:18">
      <c r="A3800" s="30" t="s">
        <v>3659</v>
      </c>
      <c r="B3800" s="17">
        <v>2404</v>
      </c>
      <c r="C3800" s="17" t="s">
        <v>46</v>
      </c>
      <c r="D3800" s="17" t="s">
        <v>66</v>
      </c>
      <c r="E3800" s="17" t="s">
        <v>37</v>
      </c>
      <c r="F3800" s="31" t="str">
        <f>VLOOKUP(G3800,'Policy Type'!$A:$B,2,FALSE)</f>
        <v>Liability</v>
      </c>
      <c r="G3800" s="17" t="s">
        <v>38</v>
      </c>
      <c r="H3800" s="32">
        <v>45371</v>
      </c>
      <c r="I3800" s="32">
        <v>45401</v>
      </c>
      <c r="J3800" s="34">
        <v>69500</v>
      </c>
      <c r="K3800" s="34">
        <f t="shared" si="1026"/>
        <v>12510</v>
      </c>
      <c r="L3800" s="34">
        <f t="shared" si="1027"/>
        <v>82010</v>
      </c>
      <c r="M3800" s="17">
        <f>L3800*0.05</f>
        <v>4100.5</v>
      </c>
      <c r="N3800" s="17" t="s">
        <v>39</v>
      </c>
      <c r="O3800" s="35" t="s">
        <v>49</v>
      </c>
      <c r="P3800" s="36" t="str">
        <f t="shared" si="1029"/>
        <v>Old Client</v>
      </c>
      <c r="Q3800" s="39" t="str">
        <f t="shared" si="4"/>
        <v>Yes</v>
      </c>
      <c r="R3800" s="40" t="str">
        <f t="shared" si="5"/>
        <v/>
      </c>
    </row>
    <row r="3801" ht="14.25" customHeight="1" spans="1:18">
      <c r="A3801" s="30" t="s">
        <v>3660</v>
      </c>
      <c r="B3801" s="17">
        <v>76</v>
      </c>
      <c r="C3801" s="17" t="s">
        <v>42</v>
      </c>
      <c r="D3801" s="17" t="s">
        <v>36</v>
      </c>
      <c r="E3801" s="17" t="s">
        <v>37</v>
      </c>
      <c r="F3801" s="31" t="str">
        <f>VLOOKUP(G3801,'Policy Type'!$A:$B,2,FALSE)</f>
        <v>Liability</v>
      </c>
      <c r="G3801" s="17" t="s">
        <v>38</v>
      </c>
      <c r="H3801" s="32">
        <v>45371</v>
      </c>
      <c r="I3801" s="32">
        <v>45401</v>
      </c>
      <c r="J3801" s="34">
        <v>29600</v>
      </c>
      <c r="K3801" s="34">
        <f t="shared" si="1026"/>
        <v>5328</v>
      </c>
      <c r="L3801" s="34">
        <f t="shared" si="1027"/>
        <v>34928</v>
      </c>
      <c r="M3801" s="17">
        <f t="shared" ref="M3801:M3804" si="1045">L3801*0.2</f>
        <v>6985.6</v>
      </c>
      <c r="N3801" s="17" t="s">
        <v>52</v>
      </c>
      <c r="O3801" s="35" t="s">
        <v>49</v>
      </c>
      <c r="P3801" s="36" t="str">
        <f t="shared" si="1029"/>
        <v>Old Client</v>
      </c>
      <c r="Q3801" s="39" t="str">
        <f t="shared" si="4"/>
        <v>Yes</v>
      </c>
      <c r="R3801" s="40" t="str">
        <f t="shared" si="5"/>
        <v/>
      </c>
    </row>
    <row r="3802" ht="14.25" customHeight="1" spans="1:18">
      <c r="A3802" s="30" t="s">
        <v>3661</v>
      </c>
      <c r="B3802" s="17">
        <v>2394</v>
      </c>
      <c r="C3802" s="17" t="s">
        <v>42</v>
      </c>
      <c r="D3802" s="17" t="s">
        <v>36</v>
      </c>
      <c r="E3802" s="17" t="s">
        <v>132</v>
      </c>
      <c r="F3802" s="31" t="str">
        <f>VLOOKUP(G3802,'Policy Type'!$A:$B,2,FALSE)</f>
        <v>Liability</v>
      </c>
      <c r="G3802" s="17" t="s">
        <v>121</v>
      </c>
      <c r="H3802" s="32">
        <v>45371</v>
      </c>
      <c r="I3802" s="32">
        <v>45735</v>
      </c>
      <c r="J3802" s="34">
        <v>3540000</v>
      </c>
      <c r="K3802" s="34">
        <f t="shared" si="1026"/>
        <v>637200</v>
      </c>
      <c r="L3802" s="34">
        <f t="shared" si="1027"/>
        <v>4177200</v>
      </c>
      <c r="M3802" s="17">
        <f t="shared" si="1045"/>
        <v>835440</v>
      </c>
      <c r="N3802" s="17" t="s">
        <v>39</v>
      </c>
      <c r="O3802" s="35" t="s">
        <v>40</v>
      </c>
      <c r="P3802" s="36" t="str">
        <f t="shared" si="1029"/>
        <v>Old Client</v>
      </c>
      <c r="Q3802" s="39" t="str">
        <f t="shared" si="4"/>
        <v>Yes</v>
      </c>
      <c r="R3802" s="40" t="str">
        <f t="shared" si="5"/>
        <v/>
      </c>
    </row>
    <row r="3803" ht="14.25" customHeight="1" spans="1:18">
      <c r="A3803" s="30" t="s">
        <v>3662</v>
      </c>
      <c r="B3803" s="17">
        <v>2405</v>
      </c>
      <c r="C3803" s="17" t="s">
        <v>57</v>
      </c>
      <c r="D3803" s="17" t="s">
        <v>36</v>
      </c>
      <c r="E3803" s="17" t="s">
        <v>37</v>
      </c>
      <c r="F3803" s="31" t="str">
        <f>VLOOKUP(G3803,'Policy Type'!$A:$B,2,FALSE)</f>
        <v>P&amp;C</v>
      </c>
      <c r="G3803" s="17" t="s">
        <v>48</v>
      </c>
      <c r="H3803" s="32">
        <v>45389</v>
      </c>
      <c r="I3803" s="32">
        <v>45753</v>
      </c>
      <c r="J3803" s="34">
        <v>1770000</v>
      </c>
      <c r="K3803" s="34">
        <f t="shared" si="1026"/>
        <v>318600</v>
      </c>
      <c r="L3803" s="34">
        <f t="shared" si="1027"/>
        <v>2088600</v>
      </c>
      <c r="M3803" s="17">
        <f t="shared" si="1045"/>
        <v>417720</v>
      </c>
      <c r="N3803" s="17" t="s">
        <v>39</v>
      </c>
      <c r="O3803" s="35" t="s">
        <v>53</v>
      </c>
      <c r="P3803" s="36" t="str">
        <f t="shared" si="1029"/>
        <v>New Client</v>
      </c>
      <c r="Q3803" s="39" t="str">
        <f t="shared" si="4"/>
        <v>No</v>
      </c>
      <c r="R3803" s="40" t="str">
        <f t="shared" si="5"/>
        <v/>
      </c>
    </row>
    <row r="3804" ht="14.25" customHeight="1" spans="1:18">
      <c r="A3804" s="30" t="s">
        <v>3663</v>
      </c>
      <c r="B3804" s="17">
        <v>1595</v>
      </c>
      <c r="C3804" s="17" t="s">
        <v>57</v>
      </c>
      <c r="D3804" s="17" t="s">
        <v>36</v>
      </c>
      <c r="E3804" s="17" t="s">
        <v>37</v>
      </c>
      <c r="F3804" s="31" t="str">
        <f>VLOOKUP(G3804,'Policy Type'!$A:$B,2,FALSE)</f>
        <v>Liability</v>
      </c>
      <c r="G3804" s="17" t="s">
        <v>38</v>
      </c>
      <c r="H3804" s="32">
        <v>45371</v>
      </c>
      <c r="I3804" s="32">
        <v>45401</v>
      </c>
      <c r="J3804" s="34">
        <v>29600</v>
      </c>
      <c r="K3804" s="34">
        <f t="shared" si="1026"/>
        <v>5328</v>
      </c>
      <c r="L3804" s="34">
        <f t="shared" si="1027"/>
        <v>34928</v>
      </c>
      <c r="M3804" s="17">
        <f t="shared" si="1045"/>
        <v>6985.6</v>
      </c>
      <c r="N3804" s="17" t="s">
        <v>52</v>
      </c>
      <c r="O3804" s="35" t="s">
        <v>49</v>
      </c>
      <c r="P3804" s="36" t="str">
        <f t="shared" si="1029"/>
        <v>Old Client</v>
      </c>
      <c r="Q3804" s="39" t="str">
        <f t="shared" si="4"/>
        <v>Yes</v>
      </c>
      <c r="R3804" s="40" t="str">
        <f t="shared" si="5"/>
        <v/>
      </c>
    </row>
    <row r="3805" ht="14.25" customHeight="1" spans="1:18">
      <c r="A3805" s="30" t="s">
        <v>3664</v>
      </c>
      <c r="B3805" s="17">
        <v>2406</v>
      </c>
      <c r="C3805" s="17" t="s">
        <v>35</v>
      </c>
      <c r="D3805" s="17" t="s">
        <v>36</v>
      </c>
      <c r="E3805" s="17" t="s">
        <v>1015</v>
      </c>
      <c r="F3805" s="31" t="str">
        <f>VLOOKUP(G3805,'Policy Type'!$A:$B,2,FALSE)</f>
        <v>Others</v>
      </c>
      <c r="G3805" s="17" t="s">
        <v>193</v>
      </c>
      <c r="H3805" s="32">
        <v>45381</v>
      </c>
      <c r="I3805" s="32">
        <v>45745</v>
      </c>
      <c r="J3805" s="34">
        <v>4951900</v>
      </c>
      <c r="K3805" s="34">
        <f t="shared" si="1026"/>
        <v>891342</v>
      </c>
      <c r="L3805" s="34">
        <f t="shared" si="1027"/>
        <v>5843242</v>
      </c>
      <c r="M3805" s="17">
        <f t="shared" ref="M3805:M3808" si="1046">L3805*0.15</f>
        <v>876486.3</v>
      </c>
      <c r="N3805" s="17" t="s">
        <v>52</v>
      </c>
      <c r="O3805" s="35" t="s">
        <v>40</v>
      </c>
      <c r="P3805" s="36" t="str">
        <f t="shared" si="1029"/>
        <v>New Client</v>
      </c>
      <c r="Q3805" s="39" t="str">
        <f t="shared" si="4"/>
        <v>No</v>
      </c>
      <c r="R3805" s="40" t="str">
        <f t="shared" si="5"/>
        <v/>
      </c>
    </row>
    <row r="3806" ht="14.25" customHeight="1" spans="1:18">
      <c r="A3806" s="30" t="s">
        <v>3665</v>
      </c>
      <c r="B3806" s="17">
        <v>2407</v>
      </c>
      <c r="C3806" s="17" t="s">
        <v>35</v>
      </c>
      <c r="D3806" s="17" t="s">
        <v>36</v>
      </c>
      <c r="E3806" s="17" t="s">
        <v>1015</v>
      </c>
      <c r="F3806" s="31" t="str">
        <f>VLOOKUP(G3806,'Policy Type'!$A:$B,2,FALSE)</f>
        <v>Others</v>
      </c>
      <c r="G3806" s="17" t="s">
        <v>193</v>
      </c>
      <c r="H3806" s="32">
        <v>45381</v>
      </c>
      <c r="I3806" s="32">
        <v>45745</v>
      </c>
      <c r="J3806" s="34">
        <v>4951900</v>
      </c>
      <c r="K3806" s="34">
        <f t="shared" si="1026"/>
        <v>891342</v>
      </c>
      <c r="L3806" s="34">
        <f t="shared" si="1027"/>
        <v>5843242</v>
      </c>
      <c r="M3806" s="17">
        <f t="shared" si="1046"/>
        <v>876486.3</v>
      </c>
      <c r="N3806" s="17" t="s">
        <v>52</v>
      </c>
      <c r="O3806" s="35" t="s">
        <v>40</v>
      </c>
      <c r="P3806" s="36" t="str">
        <f t="shared" si="1029"/>
        <v>New Client</v>
      </c>
      <c r="Q3806" s="39" t="str">
        <f t="shared" si="4"/>
        <v>No</v>
      </c>
      <c r="R3806" s="40" t="str">
        <f t="shared" si="5"/>
        <v/>
      </c>
    </row>
    <row r="3807" ht="14.25" customHeight="1" spans="1:18">
      <c r="A3807" s="30" t="s">
        <v>3666</v>
      </c>
      <c r="B3807" s="17">
        <v>777</v>
      </c>
      <c r="C3807" s="17" t="s">
        <v>42</v>
      </c>
      <c r="D3807" s="17" t="s">
        <v>36</v>
      </c>
      <c r="E3807" s="17" t="s">
        <v>1015</v>
      </c>
      <c r="F3807" s="31" t="str">
        <f>VLOOKUP(G3807,'Policy Type'!$A:$B,2,FALSE)</f>
        <v>Others</v>
      </c>
      <c r="G3807" s="17" t="s">
        <v>193</v>
      </c>
      <c r="H3807" s="32">
        <v>45381</v>
      </c>
      <c r="I3807" s="32">
        <v>45745</v>
      </c>
      <c r="J3807" s="34">
        <v>4951900</v>
      </c>
      <c r="K3807" s="34">
        <f t="shared" si="1026"/>
        <v>891342</v>
      </c>
      <c r="L3807" s="34">
        <f t="shared" si="1027"/>
        <v>5843242</v>
      </c>
      <c r="M3807" s="17">
        <f t="shared" si="1046"/>
        <v>876486.3</v>
      </c>
      <c r="N3807" s="17" t="s">
        <v>39</v>
      </c>
      <c r="O3807" s="35" t="s">
        <v>40</v>
      </c>
      <c r="P3807" s="36" t="str">
        <f t="shared" si="1029"/>
        <v>Old Client</v>
      </c>
      <c r="Q3807" s="39" t="str">
        <f t="shared" si="4"/>
        <v>Yes</v>
      </c>
      <c r="R3807" s="40" t="str">
        <f t="shared" si="5"/>
        <v>Cross-Sold</v>
      </c>
    </row>
    <row r="3808" ht="14.25" customHeight="1" spans="1:18">
      <c r="A3808" s="30" t="s">
        <v>3667</v>
      </c>
      <c r="B3808" s="17">
        <v>1860</v>
      </c>
      <c r="C3808" s="17" t="s">
        <v>42</v>
      </c>
      <c r="D3808" s="17" t="s">
        <v>36</v>
      </c>
      <c r="E3808" s="17" t="s">
        <v>1015</v>
      </c>
      <c r="F3808" s="31" t="str">
        <f>VLOOKUP(G3808,'Policy Type'!$A:$B,2,FALSE)</f>
        <v>Others</v>
      </c>
      <c r="G3808" s="17" t="s">
        <v>1016</v>
      </c>
      <c r="H3808" s="32">
        <v>45381</v>
      </c>
      <c r="I3808" s="32">
        <v>45745</v>
      </c>
      <c r="J3808" s="34">
        <v>3074300</v>
      </c>
      <c r="K3808" s="34">
        <f t="shared" si="1026"/>
        <v>553374</v>
      </c>
      <c r="L3808" s="34">
        <f t="shared" si="1027"/>
        <v>3627674</v>
      </c>
      <c r="M3808" s="17">
        <f t="shared" si="1046"/>
        <v>544151.1</v>
      </c>
      <c r="N3808" s="17" t="s">
        <v>52</v>
      </c>
      <c r="O3808" s="35" t="s">
        <v>40</v>
      </c>
      <c r="P3808" s="36" t="str">
        <f t="shared" si="1029"/>
        <v>Old Client</v>
      </c>
      <c r="Q3808" s="39" t="str">
        <f t="shared" si="4"/>
        <v>Yes</v>
      </c>
      <c r="R3808" s="40" t="str">
        <f t="shared" si="5"/>
        <v>Cross-Sold</v>
      </c>
    </row>
    <row r="3809" ht="14.25" customHeight="1" spans="1:18">
      <c r="A3809" s="30" t="s">
        <v>3668</v>
      </c>
      <c r="B3809" s="17">
        <v>1852</v>
      </c>
      <c r="C3809" s="17" t="s">
        <v>35</v>
      </c>
      <c r="D3809" s="17" t="s">
        <v>36</v>
      </c>
      <c r="E3809" s="17" t="s">
        <v>37</v>
      </c>
      <c r="F3809" s="31" t="str">
        <f>VLOOKUP(G3809,'Policy Type'!$A:$B,2,FALSE)</f>
        <v>Liability</v>
      </c>
      <c r="G3809" s="17" t="s">
        <v>38</v>
      </c>
      <c r="H3809" s="32">
        <v>45371</v>
      </c>
      <c r="I3809" s="32">
        <v>45401</v>
      </c>
      <c r="J3809" s="34">
        <v>64500</v>
      </c>
      <c r="K3809" s="34">
        <f t="shared" si="1026"/>
        <v>11610</v>
      </c>
      <c r="L3809" s="34">
        <f t="shared" si="1027"/>
        <v>76110</v>
      </c>
      <c r="M3809" s="17">
        <f t="shared" ref="M3809:M3811" si="1047">L3809*0.2</f>
        <v>15222</v>
      </c>
      <c r="N3809" s="17" t="s">
        <v>39</v>
      </c>
      <c r="O3809" s="35" t="s">
        <v>49</v>
      </c>
      <c r="P3809" s="36" t="str">
        <f t="shared" si="1029"/>
        <v>Old Client</v>
      </c>
      <c r="Q3809" s="39" t="str">
        <f t="shared" si="4"/>
        <v>Yes</v>
      </c>
      <c r="R3809" s="40" t="str">
        <f t="shared" si="5"/>
        <v/>
      </c>
    </row>
    <row r="3810" ht="14.25" customHeight="1" spans="1:18">
      <c r="A3810" s="30" t="s">
        <v>3669</v>
      </c>
      <c r="B3810" s="17">
        <v>1860</v>
      </c>
      <c r="C3810" s="17" t="s">
        <v>57</v>
      </c>
      <c r="D3810" s="17" t="s">
        <v>36</v>
      </c>
      <c r="E3810" s="17" t="s">
        <v>37</v>
      </c>
      <c r="F3810" s="31" t="str">
        <f>VLOOKUP(G3810,'Policy Type'!$A:$B,2,FALSE)</f>
        <v>P&amp;C</v>
      </c>
      <c r="G3810" s="17" t="s">
        <v>80</v>
      </c>
      <c r="H3810" s="32">
        <v>45371</v>
      </c>
      <c r="I3810" s="32">
        <v>45371</v>
      </c>
      <c r="J3810" s="34">
        <v>59000</v>
      </c>
      <c r="K3810" s="34">
        <f t="shared" si="1026"/>
        <v>10620</v>
      </c>
      <c r="L3810" s="34">
        <f t="shared" si="1027"/>
        <v>69620</v>
      </c>
      <c r="M3810" s="17">
        <f t="shared" si="1047"/>
        <v>13924</v>
      </c>
      <c r="N3810" s="17" t="s">
        <v>39</v>
      </c>
      <c r="O3810" s="35" t="s">
        <v>49</v>
      </c>
      <c r="P3810" s="36" t="str">
        <f t="shared" si="1029"/>
        <v>Old Client</v>
      </c>
      <c r="Q3810" s="39" t="str">
        <f t="shared" si="4"/>
        <v>Yes</v>
      </c>
      <c r="R3810" s="40" t="str">
        <f t="shared" si="5"/>
        <v>Cross-Sold</v>
      </c>
    </row>
    <row r="3811" ht="14.25" customHeight="1" spans="1:18">
      <c r="A3811" s="30" t="s">
        <v>3670</v>
      </c>
      <c r="B3811" s="17">
        <v>2408</v>
      </c>
      <c r="C3811" s="17" t="s">
        <v>35</v>
      </c>
      <c r="D3811" s="17" t="s">
        <v>36</v>
      </c>
      <c r="E3811" s="17" t="s">
        <v>37</v>
      </c>
      <c r="F3811" s="31" t="str">
        <f>VLOOKUP(G3811,'Policy Type'!$A:$B,2,FALSE)</f>
        <v>Liability</v>
      </c>
      <c r="G3811" s="17" t="s">
        <v>38</v>
      </c>
      <c r="H3811" s="32">
        <v>45371</v>
      </c>
      <c r="I3811" s="32">
        <v>45371</v>
      </c>
      <c r="J3811" s="34">
        <v>88600</v>
      </c>
      <c r="K3811" s="34">
        <f t="shared" si="1026"/>
        <v>15948</v>
      </c>
      <c r="L3811" s="34">
        <f t="shared" si="1027"/>
        <v>104548</v>
      </c>
      <c r="M3811" s="17">
        <f t="shared" si="1047"/>
        <v>20909.6</v>
      </c>
      <c r="N3811" s="17" t="s">
        <v>39</v>
      </c>
      <c r="O3811" s="35" t="s">
        <v>49</v>
      </c>
      <c r="P3811" s="36" t="str">
        <f t="shared" si="1029"/>
        <v>New Client</v>
      </c>
      <c r="Q3811" s="39" t="str">
        <f t="shared" si="4"/>
        <v>Yes</v>
      </c>
      <c r="R3811" s="40" t="str">
        <f t="shared" si="5"/>
        <v/>
      </c>
    </row>
    <row r="3812" ht="14.25" customHeight="1" spans="1:18">
      <c r="A3812" s="30" t="s">
        <v>3671</v>
      </c>
      <c r="B3812" s="17">
        <v>15</v>
      </c>
      <c r="C3812" s="17" t="s">
        <v>57</v>
      </c>
      <c r="D3812" s="17" t="s">
        <v>36</v>
      </c>
      <c r="E3812" s="17" t="s">
        <v>37</v>
      </c>
      <c r="F3812" s="31" t="str">
        <f>VLOOKUP(G3812,'Policy Type'!$A:$B,2,FALSE)</f>
        <v>Others</v>
      </c>
      <c r="G3812" s="17" t="s">
        <v>129</v>
      </c>
      <c r="H3812" s="32">
        <v>45372</v>
      </c>
      <c r="I3812" s="32">
        <v>45736</v>
      </c>
      <c r="J3812" s="34">
        <v>690000</v>
      </c>
      <c r="K3812" s="34">
        <f t="shared" si="1026"/>
        <v>124200</v>
      </c>
      <c r="L3812" s="34">
        <f t="shared" si="1027"/>
        <v>814200</v>
      </c>
      <c r="M3812" s="17">
        <f>L3812*0.15</f>
        <v>122130</v>
      </c>
      <c r="N3812" s="17" t="s">
        <v>39</v>
      </c>
      <c r="O3812" s="35" t="s">
        <v>53</v>
      </c>
      <c r="P3812" s="36" t="str">
        <f t="shared" si="1029"/>
        <v>Old Client</v>
      </c>
      <c r="Q3812" s="39" t="str">
        <f t="shared" si="4"/>
        <v>Yes</v>
      </c>
      <c r="R3812" s="40" t="str">
        <f t="shared" si="5"/>
        <v>Cross-Sold</v>
      </c>
    </row>
    <row r="3813" ht="14.25" customHeight="1" spans="1:18">
      <c r="A3813" s="30" t="s">
        <v>3672</v>
      </c>
      <c r="B3813" s="17">
        <v>771</v>
      </c>
      <c r="C3813" s="17" t="s">
        <v>57</v>
      </c>
      <c r="D3813" s="17" t="s">
        <v>36</v>
      </c>
      <c r="E3813" s="17" t="s">
        <v>37</v>
      </c>
      <c r="F3813" s="31" t="str">
        <f>VLOOKUP(G3813,'Policy Type'!$A:$B,2,FALSE)</f>
        <v>Liability</v>
      </c>
      <c r="G3813" s="17" t="s">
        <v>38</v>
      </c>
      <c r="H3813" s="32">
        <v>45371</v>
      </c>
      <c r="I3813" s="32">
        <v>45401</v>
      </c>
      <c r="J3813" s="34">
        <v>29600</v>
      </c>
      <c r="K3813" s="34">
        <f t="shared" si="1026"/>
        <v>5328</v>
      </c>
      <c r="L3813" s="34">
        <f t="shared" si="1027"/>
        <v>34928</v>
      </c>
      <c r="M3813" s="17">
        <f>L3813*0.2</f>
        <v>6985.6</v>
      </c>
      <c r="N3813" s="17" t="s">
        <v>52</v>
      </c>
      <c r="O3813" s="35" t="s">
        <v>49</v>
      </c>
      <c r="P3813" s="36" t="str">
        <f t="shared" si="1029"/>
        <v>Old Client</v>
      </c>
      <c r="Q3813" s="39" t="str">
        <f t="shared" si="4"/>
        <v>Yes</v>
      </c>
      <c r="R3813" s="40" t="str">
        <f t="shared" si="5"/>
        <v/>
      </c>
    </row>
    <row r="3814" ht="14.25" customHeight="1" spans="1:18">
      <c r="A3814" s="30" t="s">
        <v>3673</v>
      </c>
      <c r="B3814" s="17">
        <v>61</v>
      </c>
      <c r="C3814" s="17" t="s">
        <v>46</v>
      </c>
      <c r="D3814" s="17" t="s">
        <v>88</v>
      </c>
      <c r="E3814" s="17" t="s">
        <v>123</v>
      </c>
      <c r="F3814" s="31" t="str">
        <f>VLOOKUP(G3814,'Policy Type'!$A:$B,2,FALSE)</f>
        <v>Others</v>
      </c>
      <c r="G3814" s="17" t="s">
        <v>124</v>
      </c>
      <c r="H3814" s="32">
        <v>45371</v>
      </c>
      <c r="I3814" s="32">
        <v>45735</v>
      </c>
      <c r="J3814" s="34">
        <v>7552000</v>
      </c>
      <c r="K3814" s="34">
        <f t="shared" si="1026"/>
        <v>1359360</v>
      </c>
      <c r="L3814" s="34">
        <f t="shared" si="1027"/>
        <v>8911360</v>
      </c>
      <c r="M3814" s="17">
        <f>L3814*0.05</f>
        <v>445568</v>
      </c>
      <c r="N3814" s="17" t="s">
        <v>39</v>
      </c>
      <c r="O3814" s="35" t="s">
        <v>49</v>
      </c>
      <c r="P3814" s="36" t="str">
        <f t="shared" si="1029"/>
        <v>Old Client</v>
      </c>
      <c r="Q3814" s="39" t="str">
        <f t="shared" si="4"/>
        <v>Yes</v>
      </c>
      <c r="R3814" s="40" t="str">
        <f t="shared" si="5"/>
        <v>Cross-Sold</v>
      </c>
    </row>
    <row r="3815" ht="14.25" customHeight="1" spans="1:18">
      <c r="A3815" s="30" t="s">
        <v>3674</v>
      </c>
      <c r="B3815" s="17">
        <v>2409</v>
      </c>
      <c r="C3815" s="17" t="s">
        <v>35</v>
      </c>
      <c r="D3815" s="17" t="s">
        <v>36</v>
      </c>
      <c r="E3815" s="17" t="s">
        <v>37</v>
      </c>
      <c r="F3815" s="31" t="str">
        <f>VLOOKUP(G3815,'Policy Type'!$A:$B,2,FALSE)</f>
        <v>Others</v>
      </c>
      <c r="G3815" s="17" t="s">
        <v>193</v>
      </c>
      <c r="H3815" s="32">
        <v>45382</v>
      </c>
      <c r="I3815" s="32">
        <v>45746</v>
      </c>
      <c r="J3815" s="34">
        <v>1938500</v>
      </c>
      <c r="K3815" s="34">
        <f t="shared" si="1026"/>
        <v>348930</v>
      </c>
      <c r="L3815" s="34">
        <f t="shared" si="1027"/>
        <v>2287430</v>
      </c>
      <c r="M3815" s="17">
        <f>L3815*0.15</f>
        <v>343114.5</v>
      </c>
      <c r="N3815" s="17" t="s">
        <v>39</v>
      </c>
      <c r="O3815" s="35" t="s">
        <v>53</v>
      </c>
      <c r="P3815" s="36" t="str">
        <f t="shared" si="1029"/>
        <v>New Client</v>
      </c>
      <c r="Q3815" s="39" t="str">
        <f t="shared" si="4"/>
        <v>No</v>
      </c>
      <c r="R3815" s="40" t="str">
        <f t="shared" si="5"/>
        <v/>
      </c>
    </row>
    <row r="3816" ht="14.25" customHeight="1" spans="1:18">
      <c r="A3816" s="30" t="s">
        <v>3675</v>
      </c>
      <c r="B3816" s="17">
        <v>2410</v>
      </c>
      <c r="C3816" s="17" t="s">
        <v>46</v>
      </c>
      <c r="D3816" s="17" t="s">
        <v>47</v>
      </c>
      <c r="E3816" s="17" t="s">
        <v>37</v>
      </c>
      <c r="F3816" s="31" t="str">
        <f>VLOOKUP(G3816,'Policy Type'!$A:$B,2,FALSE)</f>
        <v>Others</v>
      </c>
      <c r="G3816" s="17" t="s">
        <v>193</v>
      </c>
      <c r="H3816" s="32">
        <v>45382</v>
      </c>
      <c r="I3816" s="32">
        <v>45746</v>
      </c>
      <c r="J3816" s="34">
        <v>1938500</v>
      </c>
      <c r="K3816" s="34">
        <f t="shared" si="1026"/>
        <v>348930</v>
      </c>
      <c r="L3816" s="34">
        <f t="shared" si="1027"/>
        <v>2287430</v>
      </c>
      <c r="M3816" s="17">
        <f>L3816*0.05</f>
        <v>114371.5</v>
      </c>
      <c r="N3816" s="17" t="s">
        <v>39</v>
      </c>
      <c r="O3816" s="35" t="s">
        <v>53</v>
      </c>
      <c r="P3816" s="36" t="str">
        <f t="shared" si="1029"/>
        <v>New Client</v>
      </c>
      <c r="Q3816" s="39" t="str">
        <f t="shared" si="4"/>
        <v>No</v>
      </c>
      <c r="R3816" s="40" t="str">
        <f t="shared" si="5"/>
        <v/>
      </c>
    </row>
    <row r="3817" ht="14.25" customHeight="1" spans="1:18">
      <c r="A3817" s="30" t="s">
        <v>3676</v>
      </c>
      <c r="B3817" s="17">
        <v>210</v>
      </c>
      <c r="C3817" s="17" t="s">
        <v>35</v>
      </c>
      <c r="D3817" s="17" t="s">
        <v>36</v>
      </c>
      <c r="E3817" s="17" t="s">
        <v>37</v>
      </c>
      <c r="F3817" s="31" t="str">
        <f>VLOOKUP(G3817,'Policy Type'!$A:$B,2,FALSE)</f>
        <v>Liability</v>
      </c>
      <c r="G3817" s="17" t="s">
        <v>38</v>
      </c>
      <c r="H3817" s="32">
        <v>45371</v>
      </c>
      <c r="I3817" s="32">
        <v>45401</v>
      </c>
      <c r="J3817" s="34">
        <v>29600</v>
      </c>
      <c r="K3817" s="34">
        <f t="shared" si="1026"/>
        <v>5328</v>
      </c>
      <c r="L3817" s="34">
        <f t="shared" si="1027"/>
        <v>34928</v>
      </c>
      <c r="M3817" s="17">
        <f t="shared" ref="M3817:M3818" si="1048">L3817*0.2</f>
        <v>6985.6</v>
      </c>
      <c r="N3817" s="17" t="s">
        <v>52</v>
      </c>
      <c r="O3817" s="35" t="s">
        <v>49</v>
      </c>
      <c r="P3817" s="36" t="str">
        <f t="shared" si="1029"/>
        <v>Old Client</v>
      </c>
      <c r="Q3817" s="39" t="str">
        <f t="shared" si="4"/>
        <v>Yes</v>
      </c>
      <c r="R3817" s="40" t="str">
        <f t="shared" si="5"/>
        <v/>
      </c>
    </row>
    <row r="3818" ht="14.25" customHeight="1" spans="1:18">
      <c r="A3818" s="30" t="s">
        <v>3677</v>
      </c>
      <c r="B3818" s="17">
        <v>210</v>
      </c>
      <c r="C3818" s="17" t="s">
        <v>42</v>
      </c>
      <c r="D3818" s="17" t="s">
        <v>36</v>
      </c>
      <c r="E3818" s="17" t="s">
        <v>37</v>
      </c>
      <c r="F3818" s="31" t="str">
        <f>VLOOKUP(G3818,'Policy Type'!$A:$B,2,FALSE)</f>
        <v>P&amp;C</v>
      </c>
      <c r="G3818" s="17" t="s">
        <v>48</v>
      </c>
      <c r="H3818" s="32">
        <v>45371</v>
      </c>
      <c r="I3818" s="32">
        <v>45735</v>
      </c>
      <c r="J3818" s="34">
        <v>127000</v>
      </c>
      <c r="K3818" s="34">
        <f t="shared" si="1026"/>
        <v>22860</v>
      </c>
      <c r="L3818" s="34">
        <f t="shared" si="1027"/>
        <v>149860</v>
      </c>
      <c r="M3818" s="17">
        <f t="shared" si="1048"/>
        <v>29972</v>
      </c>
      <c r="N3818" s="17" t="s">
        <v>39</v>
      </c>
      <c r="O3818" s="35" t="s">
        <v>49</v>
      </c>
      <c r="P3818" s="36" t="str">
        <f t="shared" si="1029"/>
        <v>Old Client</v>
      </c>
      <c r="Q3818" s="39" t="str">
        <f t="shared" si="4"/>
        <v>Yes</v>
      </c>
      <c r="R3818" s="40" t="str">
        <f t="shared" si="5"/>
        <v>Cross-Sold</v>
      </c>
    </row>
    <row r="3819" ht="14.25" customHeight="1" spans="1:18">
      <c r="A3819" s="30" t="s">
        <v>3678</v>
      </c>
      <c r="B3819" s="17">
        <v>2411</v>
      </c>
      <c r="C3819" s="17" t="s">
        <v>46</v>
      </c>
      <c r="D3819" s="17" t="s">
        <v>88</v>
      </c>
      <c r="E3819" s="17" t="s">
        <v>37</v>
      </c>
      <c r="F3819" s="31" t="str">
        <f>VLOOKUP(G3819,'Policy Type'!$A:$B,2,FALSE)</f>
        <v>P&amp;C</v>
      </c>
      <c r="G3819" s="17" t="s">
        <v>80</v>
      </c>
      <c r="H3819" s="32">
        <v>45371</v>
      </c>
      <c r="I3819" s="32">
        <v>45371</v>
      </c>
      <c r="J3819" s="34">
        <v>168300</v>
      </c>
      <c r="K3819" s="34">
        <f t="shared" si="1026"/>
        <v>30294</v>
      </c>
      <c r="L3819" s="34">
        <f t="shared" si="1027"/>
        <v>198594</v>
      </c>
      <c r="M3819" s="17">
        <f>L3819*0.05</f>
        <v>9929.7</v>
      </c>
      <c r="N3819" s="17" t="s">
        <v>39</v>
      </c>
      <c r="O3819" s="35" t="s">
        <v>49</v>
      </c>
      <c r="P3819" s="36" t="str">
        <f t="shared" si="1029"/>
        <v>New Client</v>
      </c>
      <c r="Q3819" s="39" t="str">
        <f t="shared" si="4"/>
        <v>No</v>
      </c>
      <c r="R3819" s="40" t="str">
        <f t="shared" si="5"/>
        <v/>
      </c>
    </row>
    <row r="3820" ht="14.25" customHeight="1" spans="1:18">
      <c r="A3820" s="30" t="s">
        <v>3679</v>
      </c>
      <c r="B3820" s="17">
        <v>210</v>
      </c>
      <c r="C3820" s="17" t="s">
        <v>35</v>
      </c>
      <c r="D3820" s="17" t="s">
        <v>36</v>
      </c>
      <c r="E3820" s="17" t="s">
        <v>37</v>
      </c>
      <c r="F3820" s="31" t="str">
        <f>VLOOKUP(G3820,'Policy Type'!$A:$B,2,FALSE)</f>
        <v>Others</v>
      </c>
      <c r="G3820" s="17" t="s">
        <v>111</v>
      </c>
      <c r="H3820" s="32">
        <v>45373</v>
      </c>
      <c r="I3820" s="32">
        <v>45381</v>
      </c>
      <c r="J3820" s="34">
        <v>336100</v>
      </c>
      <c r="K3820" s="34">
        <f t="shared" si="1026"/>
        <v>60498</v>
      </c>
      <c r="L3820" s="34">
        <f t="shared" si="1027"/>
        <v>396598</v>
      </c>
      <c r="M3820" s="17">
        <f>L3820*0.15</f>
        <v>59489.7</v>
      </c>
      <c r="N3820" s="17" t="s">
        <v>52</v>
      </c>
      <c r="O3820" s="35" t="s">
        <v>49</v>
      </c>
      <c r="P3820" s="36" t="str">
        <f t="shared" si="1029"/>
        <v>Old Client</v>
      </c>
      <c r="Q3820" s="39" t="str">
        <f t="shared" si="4"/>
        <v>Yes</v>
      </c>
      <c r="R3820" s="40" t="str">
        <f t="shared" si="5"/>
        <v>Cross-Sold</v>
      </c>
    </row>
    <row r="3821" ht="14.25" customHeight="1" spans="1:18">
      <c r="A3821" s="30" t="s">
        <v>3680</v>
      </c>
      <c r="B3821" s="17">
        <v>211</v>
      </c>
      <c r="C3821" s="17" t="s">
        <v>46</v>
      </c>
      <c r="D3821" s="17" t="s">
        <v>66</v>
      </c>
      <c r="E3821" s="17" t="s">
        <v>84</v>
      </c>
      <c r="F3821" s="31" t="str">
        <f>VLOOKUP(G3821,'Policy Type'!$A:$B,2,FALSE)</f>
        <v>Liability</v>
      </c>
      <c r="G3821" s="17" t="s">
        <v>58</v>
      </c>
      <c r="H3821" s="32">
        <v>45371</v>
      </c>
      <c r="I3821" s="32">
        <v>45735</v>
      </c>
      <c r="J3821" s="34">
        <v>826000</v>
      </c>
      <c r="K3821" s="34">
        <f t="shared" si="1026"/>
        <v>148680</v>
      </c>
      <c r="L3821" s="34">
        <f t="shared" si="1027"/>
        <v>974680</v>
      </c>
      <c r="M3821" s="17">
        <f t="shared" ref="M3821:M3822" si="1049">L3821*0.05</f>
        <v>48734</v>
      </c>
      <c r="N3821" s="17" t="s">
        <v>39</v>
      </c>
      <c r="O3821" s="35" t="s">
        <v>49</v>
      </c>
      <c r="P3821" s="36" t="str">
        <f t="shared" si="1029"/>
        <v>Old Client</v>
      </c>
      <c r="Q3821" s="39" t="str">
        <f t="shared" si="4"/>
        <v>Yes</v>
      </c>
      <c r="R3821" s="40" t="str">
        <f t="shared" si="5"/>
        <v/>
      </c>
    </row>
    <row r="3822" ht="14.25" customHeight="1" spans="1:18">
      <c r="A3822" s="30" t="s">
        <v>3681</v>
      </c>
      <c r="B3822" s="17">
        <v>2412</v>
      </c>
      <c r="C3822" s="17" t="s">
        <v>46</v>
      </c>
      <c r="D3822" s="17" t="s">
        <v>88</v>
      </c>
      <c r="E3822" s="17" t="s">
        <v>84</v>
      </c>
      <c r="F3822" s="31" t="str">
        <f>VLOOKUP(G3822,'Policy Type'!$A:$B,2,FALSE)</f>
        <v>Liability</v>
      </c>
      <c r="G3822" s="17" t="s">
        <v>58</v>
      </c>
      <c r="H3822" s="32">
        <v>45381</v>
      </c>
      <c r="I3822" s="32">
        <v>45745</v>
      </c>
      <c r="J3822" s="34">
        <v>2360000</v>
      </c>
      <c r="K3822" s="34">
        <f t="shared" si="1026"/>
        <v>424800</v>
      </c>
      <c r="L3822" s="34">
        <f t="shared" si="1027"/>
        <v>2784800</v>
      </c>
      <c r="M3822" s="17">
        <f t="shared" si="1049"/>
        <v>139240</v>
      </c>
      <c r="N3822" s="17" t="s">
        <v>39</v>
      </c>
      <c r="O3822" s="35" t="s">
        <v>40</v>
      </c>
      <c r="P3822" s="36" t="str">
        <f t="shared" si="1029"/>
        <v>New Client</v>
      </c>
      <c r="Q3822" s="39" t="str">
        <f t="shared" si="4"/>
        <v>Yes</v>
      </c>
      <c r="R3822" s="40" t="str">
        <f t="shared" si="5"/>
        <v/>
      </c>
    </row>
    <row r="3823" ht="14.25" customHeight="1" spans="1:18">
      <c r="A3823" s="30" t="s">
        <v>3682</v>
      </c>
      <c r="B3823" s="17">
        <v>2413</v>
      </c>
      <c r="C3823" s="17" t="s">
        <v>57</v>
      </c>
      <c r="D3823" s="17" t="s">
        <v>36</v>
      </c>
      <c r="E3823" s="17" t="s">
        <v>37</v>
      </c>
      <c r="F3823" s="31" t="str">
        <f>VLOOKUP(G3823,'Policy Type'!$A:$B,2,FALSE)</f>
        <v>Liability</v>
      </c>
      <c r="G3823" s="17" t="s">
        <v>38</v>
      </c>
      <c r="H3823" s="32">
        <v>45371</v>
      </c>
      <c r="I3823" s="32">
        <v>45401</v>
      </c>
      <c r="J3823" s="34">
        <v>29600</v>
      </c>
      <c r="K3823" s="34">
        <f t="shared" si="1026"/>
        <v>5328</v>
      </c>
      <c r="L3823" s="34">
        <f t="shared" si="1027"/>
        <v>34928</v>
      </c>
      <c r="M3823" s="17">
        <f t="shared" ref="M3823:M3824" si="1050">L3823*0.2</f>
        <v>6985.6</v>
      </c>
      <c r="N3823" s="17" t="s">
        <v>52</v>
      </c>
      <c r="O3823" s="35" t="s">
        <v>49</v>
      </c>
      <c r="P3823" s="36" t="str">
        <f t="shared" si="1029"/>
        <v>New Client</v>
      </c>
      <c r="Q3823" s="39" t="str">
        <f t="shared" si="4"/>
        <v>Yes</v>
      </c>
      <c r="R3823" s="40" t="str">
        <f t="shared" si="5"/>
        <v/>
      </c>
    </row>
    <row r="3824" ht="14.25" customHeight="1" spans="1:18">
      <c r="A3824" s="30" t="s">
        <v>3683</v>
      </c>
      <c r="B3824" s="17">
        <v>2414</v>
      </c>
      <c r="C3824" s="17" t="s">
        <v>57</v>
      </c>
      <c r="D3824" s="17" t="s">
        <v>36</v>
      </c>
      <c r="E3824" s="17" t="s">
        <v>37</v>
      </c>
      <c r="F3824" s="31" t="str">
        <f>VLOOKUP(G3824,'Policy Type'!$A:$B,2,FALSE)</f>
        <v>Liability</v>
      </c>
      <c r="G3824" s="17" t="s">
        <v>38</v>
      </c>
      <c r="H3824" s="32">
        <v>45371</v>
      </c>
      <c r="I3824" s="32">
        <v>45401</v>
      </c>
      <c r="J3824" s="34">
        <v>29600</v>
      </c>
      <c r="K3824" s="34">
        <f t="shared" si="1026"/>
        <v>5328</v>
      </c>
      <c r="L3824" s="34">
        <f t="shared" si="1027"/>
        <v>34928</v>
      </c>
      <c r="M3824" s="17">
        <f t="shared" si="1050"/>
        <v>6985.6</v>
      </c>
      <c r="N3824" s="17" t="s">
        <v>52</v>
      </c>
      <c r="O3824" s="35" t="s">
        <v>49</v>
      </c>
      <c r="P3824" s="36" t="str">
        <f t="shared" si="1029"/>
        <v>New Client</v>
      </c>
      <c r="Q3824" s="39" t="str">
        <f t="shared" si="4"/>
        <v>Yes</v>
      </c>
      <c r="R3824" s="40" t="str">
        <f t="shared" si="5"/>
        <v/>
      </c>
    </row>
    <row r="3825" ht="14.25" customHeight="1" spans="1:18">
      <c r="A3825" s="30" t="s">
        <v>3684</v>
      </c>
      <c r="B3825" s="17">
        <v>2415</v>
      </c>
      <c r="C3825" s="17" t="s">
        <v>46</v>
      </c>
      <c r="D3825" s="17" t="s">
        <v>76</v>
      </c>
      <c r="E3825" s="17" t="s">
        <v>37</v>
      </c>
      <c r="F3825" s="31" t="str">
        <f>VLOOKUP(G3825,'Policy Type'!$A:$B,2,FALSE)</f>
        <v>Liability</v>
      </c>
      <c r="G3825" s="17" t="s">
        <v>38</v>
      </c>
      <c r="H3825" s="32">
        <v>45371</v>
      </c>
      <c r="I3825" s="32">
        <v>45401</v>
      </c>
      <c r="J3825" s="34">
        <v>29600</v>
      </c>
      <c r="K3825" s="34">
        <f t="shared" si="1026"/>
        <v>5328</v>
      </c>
      <c r="L3825" s="34">
        <f t="shared" si="1027"/>
        <v>34928</v>
      </c>
      <c r="M3825" s="17">
        <f>L3825*0.05</f>
        <v>1746.4</v>
      </c>
      <c r="N3825" s="17" t="s">
        <v>52</v>
      </c>
      <c r="O3825" s="35" t="s">
        <v>49</v>
      </c>
      <c r="P3825" s="36" t="str">
        <f t="shared" si="1029"/>
        <v>New Client</v>
      </c>
      <c r="Q3825" s="39" t="str">
        <f t="shared" si="4"/>
        <v>Yes</v>
      </c>
      <c r="R3825" s="40" t="str">
        <f t="shared" si="5"/>
        <v/>
      </c>
    </row>
    <row r="3826" ht="14.25" customHeight="1" spans="1:18">
      <c r="A3826" s="30" t="s">
        <v>3685</v>
      </c>
      <c r="B3826" s="17">
        <v>2416</v>
      </c>
      <c r="C3826" s="17" t="s">
        <v>42</v>
      </c>
      <c r="D3826" s="17" t="s">
        <v>36</v>
      </c>
      <c r="E3826" s="17" t="s">
        <v>43</v>
      </c>
      <c r="F3826" s="31" t="str">
        <f>VLOOKUP(G3826,'Policy Type'!$A:$B,2,FALSE)</f>
        <v>Liability</v>
      </c>
      <c r="G3826" s="17" t="s">
        <v>38</v>
      </c>
      <c r="H3826" s="32">
        <v>45371</v>
      </c>
      <c r="I3826" s="32">
        <v>45401</v>
      </c>
      <c r="J3826" s="34">
        <v>54800</v>
      </c>
      <c r="K3826" s="34">
        <f t="shared" si="1026"/>
        <v>9864</v>
      </c>
      <c r="L3826" s="34">
        <f t="shared" si="1027"/>
        <v>64664</v>
      </c>
      <c r="M3826" s="17">
        <f>L3826*0.2</f>
        <v>12932.8</v>
      </c>
      <c r="N3826" s="17" t="s">
        <v>39</v>
      </c>
      <c r="O3826" s="35" t="s">
        <v>49</v>
      </c>
      <c r="P3826" s="36" t="str">
        <f t="shared" si="1029"/>
        <v>New Client</v>
      </c>
      <c r="Q3826" s="39" t="str">
        <f t="shared" si="4"/>
        <v>Yes</v>
      </c>
      <c r="R3826" s="40" t="str">
        <f t="shared" si="5"/>
        <v/>
      </c>
    </row>
    <row r="3827" ht="14.25" customHeight="1" spans="1:18">
      <c r="A3827" s="30" t="s">
        <v>3686</v>
      </c>
      <c r="B3827" s="17">
        <v>2417</v>
      </c>
      <c r="C3827" s="17" t="s">
        <v>46</v>
      </c>
      <c r="D3827" s="17" t="s">
        <v>66</v>
      </c>
      <c r="E3827" s="17" t="s">
        <v>37</v>
      </c>
      <c r="F3827" s="31" t="str">
        <f>VLOOKUP(G3827,'Policy Type'!$A:$B,2,FALSE)</f>
        <v>P&amp;C</v>
      </c>
      <c r="G3827" s="17" t="s">
        <v>68</v>
      </c>
      <c r="H3827" s="32">
        <v>45376</v>
      </c>
      <c r="I3827" s="32">
        <v>45740</v>
      </c>
      <c r="J3827" s="34">
        <v>1223800</v>
      </c>
      <c r="K3827" s="34">
        <f t="shared" si="1026"/>
        <v>220284</v>
      </c>
      <c r="L3827" s="34">
        <f t="shared" si="1027"/>
        <v>1444084</v>
      </c>
      <c r="M3827" s="17">
        <f>L3827*0.05</f>
        <v>72204.2</v>
      </c>
      <c r="N3827" s="17" t="s">
        <v>39</v>
      </c>
      <c r="O3827" s="35" t="s">
        <v>53</v>
      </c>
      <c r="P3827" s="36" t="str">
        <f t="shared" si="1029"/>
        <v>New Client</v>
      </c>
      <c r="Q3827" s="39" t="str">
        <f t="shared" si="4"/>
        <v>No</v>
      </c>
      <c r="R3827" s="40" t="str">
        <f t="shared" si="5"/>
        <v/>
      </c>
    </row>
    <row r="3828" ht="14.25" customHeight="1" spans="1:18">
      <c r="A3828" s="30" t="s">
        <v>3687</v>
      </c>
      <c r="B3828" s="17">
        <v>584</v>
      </c>
      <c r="C3828" s="17" t="s">
        <v>35</v>
      </c>
      <c r="D3828" s="17" t="s">
        <v>36</v>
      </c>
      <c r="E3828" s="17" t="s">
        <v>60</v>
      </c>
      <c r="F3828" s="31" t="str">
        <f>VLOOKUP(G3828,'Policy Type'!$A:$B,2,FALSE)</f>
        <v>P&amp;C</v>
      </c>
      <c r="G3828" s="17" t="s">
        <v>55</v>
      </c>
      <c r="H3828" s="32">
        <v>45399</v>
      </c>
      <c r="I3828" s="32">
        <v>45763</v>
      </c>
      <c r="J3828" s="34">
        <v>131500</v>
      </c>
      <c r="K3828" s="34">
        <f t="shared" si="1026"/>
        <v>23670</v>
      </c>
      <c r="L3828" s="34">
        <f t="shared" si="1027"/>
        <v>155170</v>
      </c>
      <c r="M3828" s="17">
        <f>L3828*0.2</f>
        <v>31034</v>
      </c>
      <c r="N3828" s="17" t="s">
        <v>52</v>
      </c>
      <c r="O3828" s="35" t="s">
        <v>53</v>
      </c>
      <c r="P3828" s="36" t="str">
        <f t="shared" si="1029"/>
        <v>Old Client</v>
      </c>
      <c r="Q3828" s="39" t="str">
        <f t="shared" si="4"/>
        <v>Yes</v>
      </c>
      <c r="R3828" s="40" t="str">
        <f t="shared" si="5"/>
        <v>Cross-Sold</v>
      </c>
    </row>
    <row r="3829" ht="14.25" customHeight="1" spans="1:18">
      <c r="A3829" s="30" t="s">
        <v>3688</v>
      </c>
      <c r="B3829" s="17">
        <v>283</v>
      </c>
      <c r="C3829" s="17" t="s">
        <v>42</v>
      </c>
      <c r="D3829" s="17" t="s">
        <v>36</v>
      </c>
      <c r="E3829" s="17" t="s">
        <v>60</v>
      </c>
      <c r="F3829" s="31" t="str">
        <f>VLOOKUP(G3829,'Policy Type'!$A:$B,2,FALSE)</f>
        <v>Others</v>
      </c>
      <c r="G3829" s="17" t="s">
        <v>478</v>
      </c>
      <c r="H3829" s="32">
        <v>45382</v>
      </c>
      <c r="I3829" s="32">
        <v>45746</v>
      </c>
      <c r="J3829" s="34">
        <v>453300</v>
      </c>
      <c r="K3829" s="34">
        <f t="shared" si="1026"/>
        <v>81594</v>
      </c>
      <c r="L3829" s="34">
        <f t="shared" si="1027"/>
        <v>534894</v>
      </c>
      <c r="M3829" s="17">
        <f>L3829*0.15</f>
        <v>80234.1</v>
      </c>
      <c r="N3829" s="17" t="s">
        <v>52</v>
      </c>
      <c r="O3829" s="35" t="s">
        <v>53</v>
      </c>
      <c r="P3829" s="36" t="str">
        <f t="shared" si="1029"/>
        <v>Old Client</v>
      </c>
      <c r="Q3829" s="39" t="str">
        <f t="shared" si="4"/>
        <v>Yes</v>
      </c>
      <c r="R3829" s="40" t="str">
        <f t="shared" si="5"/>
        <v>Cross-Sold</v>
      </c>
    </row>
    <row r="3830" ht="14.25" customHeight="1" spans="1:18">
      <c r="A3830" s="30" t="s">
        <v>3689</v>
      </c>
      <c r="B3830" s="17">
        <v>2418</v>
      </c>
      <c r="C3830" s="17" t="s">
        <v>42</v>
      </c>
      <c r="D3830" s="17" t="s">
        <v>36</v>
      </c>
      <c r="E3830" s="17" t="s">
        <v>60</v>
      </c>
      <c r="F3830" s="31" t="str">
        <f>VLOOKUP(G3830,'Policy Type'!$A:$B,2,FALSE)</f>
        <v>P&amp;C</v>
      </c>
      <c r="G3830" s="17" t="s">
        <v>62</v>
      </c>
      <c r="H3830" s="32">
        <v>45380</v>
      </c>
      <c r="I3830" s="32">
        <v>45744</v>
      </c>
      <c r="J3830" s="34">
        <v>116700</v>
      </c>
      <c r="K3830" s="34">
        <f t="shared" si="1026"/>
        <v>21006</v>
      </c>
      <c r="L3830" s="34">
        <f t="shared" si="1027"/>
        <v>137706</v>
      </c>
      <c r="M3830" s="17">
        <f>L3830*0.2</f>
        <v>27541.2</v>
      </c>
      <c r="N3830" s="17" t="s">
        <v>52</v>
      </c>
      <c r="O3830" s="35" t="s">
        <v>53</v>
      </c>
      <c r="P3830" s="36" t="str">
        <f t="shared" si="1029"/>
        <v>New Client</v>
      </c>
      <c r="Q3830" s="39" t="str">
        <f t="shared" si="4"/>
        <v>No</v>
      </c>
      <c r="R3830" s="40" t="str">
        <f t="shared" si="5"/>
        <v/>
      </c>
    </row>
    <row r="3831" ht="14.25" customHeight="1" spans="1:18">
      <c r="A3831" s="30" t="s">
        <v>3690</v>
      </c>
      <c r="B3831" s="17">
        <v>2419</v>
      </c>
      <c r="C3831" s="17" t="s">
        <v>42</v>
      </c>
      <c r="D3831" s="17" t="s">
        <v>36</v>
      </c>
      <c r="E3831" s="17" t="s">
        <v>763</v>
      </c>
      <c r="F3831" s="31" t="str">
        <f>VLOOKUP(G3831,'Policy Type'!$A:$B,2,FALSE)</f>
        <v>Others</v>
      </c>
      <c r="G3831" s="17" t="s">
        <v>764</v>
      </c>
      <c r="H3831" s="32">
        <v>45374</v>
      </c>
      <c r="I3831" s="32">
        <v>45738</v>
      </c>
      <c r="J3831" s="34">
        <v>4858100</v>
      </c>
      <c r="K3831" s="34">
        <f t="shared" si="1026"/>
        <v>874458</v>
      </c>
      <c r="L3831" s="34">
        <f t="shared" si="1027"/>
        <v>5732558</v>
      </c>
      <c r="M3831" s="17">
        <f t="shared" ref="M3831:M3832" si="1051">L3831*0.15</f>
        <v>859883.7</v>
      </c>
      <c r="N3831" s="17" t="s">
        <v>52</v>
      </c>
      <c r="O3831" s="35" t="s">
        <v>53</v>
      </c>
      <c r="P3831" s="36" t="str">
        <f t="shared" si="1029"/>
        <v>New Client</v>
      </c>
      <c r="Q3831" s="39" t="str">
        <f t="shared" si="4"/>
        <v>No</v>
      </c>
      <c r="R3831" s="40" t="str">
        <f t="shared" si="5"/>
        <v/>
      </c>
    </row>
    <row r="3832" ht="14.25" customHeight="1" spans="1:18">
      <c r="A3832" s="30" t="s">
        <v>3691</v>
      </c>
      <c r="B3832" s="17">
        <v>2420</v>
      </c>
      <c r="C3832" s="17" t="s">
        <v>35</v>
      </c>
      <c r="D3832" s="17" t="s">
        <v>36</v>
      </c>
      <c r="E3832" s="17" t="s">
        <v>43</v>
      </c>
      <c r="F3832" s="31" t="str">
        <f>VLOOKUP(G3832,'Policy Type'!$A:$B,2,FALSE)</f>
        <v>Others</v>
      </c>
      <c r="G3832" s="17" t="s">
        <v>160</v>
      </c>
      <c r="H3832" s="32">
        <v>45380</v>
      </c>
      <c r="I3832" s="32">
        <v>45744</v>
      </c>
      <c r="J3832" s="34">
        <v>9298400</v>
      </c>
      <c r="K3832" s="34">
        <f t="shared" si="1026"/>
        <v>1673712</v>
      </c>
      <c r="L3832" s="34">
        <f t="shared" si="1027"/>
        <v>10972112</v>
      </c>
      <c r="M3832" s="17">
        <f t="shared" si="1051"/>
        <v>1645816.8</v>
      </c>
      <c r="N3832" s="17" t="s">
        <v>52</v>
      </c>
      <c r="O3832" s="35" t="s">
        <v>53</v>
      </c>
      <c r="P3832" s="36" t="str">
        <f t="shared" si="1029"/>
        <v>New Client</v>
      </c>
      <c r="Q3832" s="39" t="str">
        <f t="shared" si="4"/>
        <v>No</v>
      </c>
      <c r="R3832" s="40" t="str">
        <f t="shared" si="5"/>
        <v/>
      </c>
    </row>
    <row r="3833" ht="14.25" customHeight="1" spans="1:18">
      <c r="A3833" s="30" t="s">
        <v>3692</v>
      </c>
      <c r="B3833" s="17">
        <v>2401</v>
      </c>
      <c r="C3833" s="17" t="s">
        <v>35</v>
      </c>
      <c r="D3833" s="17" t="s">
        <v>36</v>
      </c>
      <c r="E3833" s="17" t="s">
        <v>78</v>
      </c>
      <c r="F3833" s="31" t="str">
        <f>VLOOKUP(G3833,'Policy Type'!$A:$B,2,FALSE)</f>
        <v>P&amp;C</v>
      </c>
      <c r="G3833" s="17" t="s">
        <v>68</v>
      </c>
      <c r="H3833" s="32">
        <v>45382</v>
      </c>
      <c r="I3833" s="32">
        <v>45746</v>
      </c>
      <c r="J3833" s="34">
        <v>14029500</v>
      </c>
      <c r="K3833" s="34">
        <f t="shared" si="1026"/>
        <v>2525310</v>
      </c>
      <c r="L3833" s="34">
        <f t="shared" si="1027"/>
        <v>16554810</v>
      </c>
      <c r="M3833" s="17">
        <f>L3833*0.2</f>
        <v>3310962</v>
      </c>
      <c r="N3833" s="17" t="s">
        <v>39</v>
      </c>
      <c r="O3833" s="35" t="s">
        <v>53</v>
      </c>
      <c r="P3833" s="36" t="str">
        <f t="shared" si="1029"/>
        <v>Old Client</v>
      </c>
      <c r="Q3833" s="39" t="str">
        <f t="shared" si="4"/>
        <v>No</v>
      </c>
      <c r="R3833" s="40" t="str">
        <f t="shared" si="5"/>
        <v/>
      </c>
    </row>
    <row r="3834" ht="14.25" customHeight="1" spans="1:18">
      <c r="A3834" s="30" t="s">
        <v>3693</v>
      </c>
      <c r="B3834" s="17">
        <v>2421</v>
      </c>
      <c r="C3834" s="17" t="s">
        <v>35</v>
      </c>
      <c r="D3834" s="17" t="s">
        <v>36</v>
      </c>
      <c r="E3834" s="17" t="s">
        <v>91</v>
      </c>
      <c r="F3834" s="31" t="str">
        <f>VLOOKUP(G3834,'Policy Type'!$A:$B,2,FALSE)</f>
        <v>Others</v>
      </c>
      <c r="G3834" s="17" t="s">
        <v>135</v>
      </c>
      <c r="H3834" s="32">
        <v>45378</v>
      </c>
      <c r="I3834" s="32">
        <v>45742</v>
      </c>
      <c r="J3834" s="34">
        <v>1311800</v>
      </c>
      <c r="K3834" s="34">
        <f t="shared" si="1026"/>
        <v>236124</v>
      </c>
      <c r="L3834" s="34">
        <f t="shared" si="1027"/>
        <v>1547924</v>
      </c>
      <c r="M3834" s="17">
        <f>L3834*0.15</f>
        <v>232188.6</v>
      </c>
      <c r="N3834" s="17" t="s">
        <v>39</v>
      </c>
      <c r="O3834" s="35" t="s">
        <v>53</v>
      </c>
      <c r="P3834" s="36" t="str">
        <f t="shared" si="1029"/>
        <v>New Client</v>
      </c>
      <c r="Q3834" s="39" t="str">
        <f t="shared" si="4"/>
        <v>No</v>
      </c>
      <c r="R3834" s="40" t="str">
        <f t="shared" si="5"/>
        <v/>
      </c>
    </row>
    <row r="3835" ht="14.25" customHeight="1" spans="1:18">
      <c r="A3835" s="30" t="s">
        <v>3694</v>
      </c>
      <c r="B3835" s="17">
        <v>210</v>
      </c>
      <c r="C3835" s="17" t="s">
        <v>57</v>
      </c>
      <c r="D3835" s="17" t="s">
        <v>36</v>
      </c>
      <c r="E3835" s="17" t="s">
        <v>780</v>
      </c>
      <c r="F3835" s="31" t="str">
        <f>VLOOKUP(G3835,'Policy Type'!$A:$B,2,FALSE)</f>
        <v>Liability</v>
      </c>
      <c r="G3835" s="17" t="s">
        <v>38</v>
      </c>
      <c r="H3835" s="32">
        <v>45370</v>
      </c>
      <c r="I3835" s="32">
        <v>45522</v>
      </c>
      <c r="J3835" s="34">
        <v>182500</v>
      </c>
      <c r="K3835" s="34">
        <f t="shared" si="1026"/>
        <v>32850</v>
      </c>
      <c r="L3835" s="34">
        <f t="shared" si="1027"/>
        <v>215350</v>
      </c>
      <c r="M3835" s="17">
        <f t="shared" ref="M3835:M3836" si="1052">L3835*0.2</f>
        <v>43070</v>
      </c>
      <c r="N3835" s="17" t="s">
        <v>39</v>
      </c>
      <c r="O3835" s="35" t="s">
        <v>49</v>
      </c>
      <c r="P3835" s="36" t="str">
        <f t="shared" si="1029"/>
        <v>Old Client</v>
      </c>
      <c r="Q3835" s="39" t="str">
        <f t="shared" si="4"/>
        <v>Yes</v>
      </c>
      <c r="R3835" s="40" t="str">
        <f t="shared" si="5"/>
        <v/>
      </c>
    </row>
    <row r="3836" ht="14.25" customHeight="1" spans="1:18">
      <c r="A3836" s="30" t="s">
        <v>3695</v>
      </c>
      <c r="B3836" s="17">
        <v>117</v>
      </c>
      <c r="C3836" s="17" t="s">
        <v>42</v>
      </c>
      <c r="D3836" s="17" t="s">
        <v>36</v>
      </c>
      <c r="E3836" s="17" t="s">
        <v>780</v>
      </c>
      <c r="F3836" s="31" t="str">
        <f>VLOOKUP(G3836,'Policy Type'!$A:$B,2,FALSE)</f>
        <v>Liability</v>
      </c>
      <c r="G3836" s="17" t="s">
        <v>38</v>
      </c>
      <c r="H3836" s="32">
        <v>45370</v>
      </c>
      <c r="I3836" s="32">
        <v>45522</v>
      </c>
      <c r="J3836" s="34">
        <v>130300</v>
      </c>
      <c r="K3836" s="34">
        <f t="shared" si="1026"/>
        <v>23454</v>
      </c>
      <c r="L3836" s="34">
        <f t="shared" si="1027"/>
        <v>153754</v>
      </c>
      <c r="M3836" s="17">
        <f t="shared" si="1052"/>
        <v>30750.8</v>
      </c>
      <c r="N3836" s="17" t="s">
        <v>39</v>
      </c>
      <c r="O3836" s="35" t="s">
        <v>49</v>
      </c>
      <c r="P3836" s="36" t="str">
        <f t="shared" si="1029"/>
        <v>Old Client</v>
      </c>
      <c r="Q3836" s="39" t="str">
        <f t="shared" si="4"/>
        <v>Yes</v>
      </c>
      <c r="R3836" s="40" t="str">
        <f t="shared" si="5"/>
        <v/>
      </c>
    </row>
    <row r="3837" ht="14.25" customHeight="1" spans="1:18">
      <c r="A3837" s="30" t="s">
        <v>3696</v>
      </c>
      <c r="B3837" s="17">
        <v>2422</v>
      </c>
      <c r="C3837" s="17" t="s">
        <v>46</v>
      </c>
      <c r="D3837" s="17" t="s">
        <v>47</v>
      </c>
      <c r="E3837" s="17" t="s">
        <v>37</v>
      </c>
      <c r="F3837" s="31" t="str">
        <f>VLOOKUP(G3837,'Policy Type'!$A:$B,2,FALSE)</f>
        <v>Liability</v>
      </c>
      <c r="G3837" s="17" t="s">
        <v>38</v>
      </c>
      <c r="H3837" s="32">
        <v>45370</v>
      </c>
      <c r="I3837" s="32">
        <v>45461</v>
      </c>
      <c r="J3837" s="34">
        <v>195300</v>
      </c>
      <c r="K3837" s="34">
        <f t="shared" si="1026"/>
        <v>35154</v>
      </c>
      <c r="L3837" s="34">
        <f t="shared" si="1027"/>
        <v>230454</v>
      </c>
      <c r="M3837" s="17">
        <f>L3837*0.05</f>
        <v>11522.7</v>
      </c>
      <c r="N3837" s="17" t="s">
        <v>39</v>
      </c>
      <c r="O3837" s="35" t="s">
        <v>49</v>
      </c>
      <c r="P3837" s="36" t="str">
        <f t="shared" si="1029"/>
        <v>New Client</v>
      </c>
      <c r="Q3837" s="39" t="str">
        <f t="shared" si="4"/>
        <v>Yes</v>
      </c>
      <c r="R3837" s="40" t="str">
        <f t="shared" si="5"/>
        <v/>
      </c>
    </row>
    <row r="3838" ht="14.25" customHeight="1" spans="1:18">
      <c r="A3838" s="30"/>
      <c r="B3838" s="17"/>
      <c r="C3838" s="17"/>
      <c r="D3838" s="17"/>
      <c r="E3838" s="17"/>
      <c r="F3838" s="31"/>
      <c r="G3838" s="17"/>
      <c r="H3838" s="32"/>
      <c r="I3838" s="32"/>
      <c r="J3838" s="34"/>
      <c r="K3838" s="34"/>
      <c r="L3838" s="17"/>
      <c r="M3838" s="17"/>
      <c r="N3838" s="17" t="s">
        <v>39</v>
      </c>
      <c r="O3838" s="35" t="s">
        <v>277</v>
      </c>
      <c r="P3838" s="36"/>
      <c r="Q3838" s="39" t="str">
        <f t="shared" si="4"/>
        <v>No</v>
      </c>
      <c r="R3838" s="40" t="str">
        <f t="shared" si="5"/>
        <v/>
      </c>
    </row>
    <row r="3839" ht="14.25" customHeight="1" spans="1:18">
      <c r="A3839" s="30" t="s">
        <v>3697</v>
      </c>
      <c r="B3839" s="17">
        <v>2424</v>
      </c>
      <c r="C3839" s="17" t="s">
        <v>46</v>
      </c>
      <c r="D3839" s="17" t="s">
        <v>47</v>
      </c>
      <c r="E3839" s="17" t="s">
        <v>84</v>
      </c>
      <c r="F3839" s="31" t="str">
        <f>VLOOKUP(G3839,'Policy Type'!$A:$B,2,FALSE)</f>
        <v>Liability</v>
      </c>
      <c r="G3839" s="17" t="s">
        <v>140</v>
      </c>
      <c r="H3839" s="32">
        <v>45350</v>
      </c>
      <c r="I3839" s="32">
        <v>45715</v>
      </c>
      <c r="J3839" s="34">
        <v>8024000</v>
      </c>
      <c r="K3839" s="34">
        <f t="shared" ref="K3839:K3925" si="1053">J3839*0.18</f>
        <v>1444320</v>
      </c>
      <c r="L3839" s="34">
        <f t="shared" ref="L3839:L3925" si="1054">J3839+K3839</f>
        <v>9468320</v>
      </c>
      <c r="M3839" s="17">
        <f>L3839*0.05</f>
        <v>473416</v>
      </c>
      <c r="N3839" s="17" t="s">
        <v>39</v>
      </c>
      <c r="O3839" s="35" t="s">
        <v>49</v>
      </c>
      <c r="P3839" s="36" t="str">
        <f t="shared" ref="P3839:P3862" si="1055">IF(COUNTIF(B:B,B3839)=1,"New Client","Old Client")</f>
        <v>New Client</v>
      </c>
      <c r="Q3839" s="39" t="str">
        <f t="shared" si="4"/>
        <v>Yes</v>
      </c>
      <c r="R3839" s="40" t="str">
        <f t="shared" si="5"/>
        <v/>
      </c>
    </row>
    <row r="3840" ht="14.25" customHeight="1" spans="1:18">
      <c r="A3840" s="30" t="s">
        <v>3698</v>
      </c>
      <c r="B3840" s="17">
        <v>2130</v>
      </c>
      <c r="C3840" s="17" t="s">
        <v>42</v>
      </c>
      <c r="D3840" s="17" t="s">
        <v>36</v>
      </c>
      <c r="E3840" s="17" t="s">
        <v>37</v>
      </c>
      <c r="F3840" s="31" t="str">
        <f>VLOOKUP(G3840,'Policy Type'!$A:$B,2,FALSE)</f>
        <v>Liability</v>
      </c>
      <c r="G3840" s="17" t="s">
        <v>38</v>
      </c>
      <c r="H3840" s="32">
        <v>45372</v>
      </c>
      <c r="I3840" s="32">
        <v>45736</v>
      </c>
      <c r="J3840" s="34">
        <v>188400</v>
      </c>
      <c r="K3840" s="34">
        <f t="shared" si="1053"/>
        <v>33912</v>
      </c>
      <c r="L3840" s="34">
        <f t="shared" si="1054"/>
        <v>222312</v>
      </c>
      <c r="M3840" s="17">
        <f t="shared" ref="M3840:M3841" si="1056">L3840*0.2</f>
        <v>44462.4</v>
      </c>
      <c r="N3840" s="17" t="s">
        <v>39</v>
      </c>
      <c r="O3840" s="35" t="s">
        <v>49</v>
      </c>
      <c r="P3840" s="36" t="str">
        <f t="shared" si="1055"/>
        <v>Old Client</v>
      </c>
      <c r="Q3840" s="39" t="str">
        <f t="shared" si="4"/>
        <v>Yes</v>
      </c>
      <c r="R3840" s="40" t="str">
        <f t="shared" si="5"/>
        <v/>
      </c>
    </row>
    <row r="3841" ht="14.25" customHeight="1" spans="1:18">
      <c r="A3841" s="30" t="s">
        <v>3699</v>
      </c>
      <c r="B3841" s="17">
        <v>2130</v>
      </c>
      <c r="C3841" s="17" t="s">
        <v>42</v>
      </c>
      <c r="D3841" s="17" t="s">
        <v>36</v>
      </c>
      <c r="E3841" s="17" t="s">
        <v>37</v>
      </c>
      <c r="F3841" s="31" t="str">
        <f>VLOOKUP(G3841,'Policy Type'!$A:$B,2,FALSE)</f>
        <v>Liability</v>
      </c>
      <c r="G3841" s="17" t="s">
        <v>38</v>
      </c>
      <c r="H3841" s="32">
        <v>45372</v>
      </c>
      <c r="I3841" s="32">
        <v>45736</v>
      </c>
      <c r="J3841" s="34">
        <v>188400</v>
      </c>
      <c r="K3841" s="34">
        <f t="shared" si="1053"/>
        <v>33912</v>
      </c>
      <c r="L3841" s="34">
        <f t="shared" si="1054"/>
        <v>222312</v>
      </c>
      <c r="M3841" s="17">
        <f t="shared" si="1056"/>
        <v>44462.4</v>
      </c>
      <c r="N3841" s="17" t="s">
        <v>39</v>
      </c>
      <c r="O3841" s="35" t="s">
        <v>49</v>
      </c>
      <c r="P3841" s="36" t="str">
        <f t="shared" si="1055"/>
        <v>Old Client</v>
      </c>
      <c r="Q3841" s="39" t="str">
        <f t="shared" si="4"/>
        <v>Yes</v>
      </c>
      <c r="R3841" s="40" t="str">
        <f t="shared" si="5"/>
        <v/>
      </c>
    </row>
    <row r="3842" ht="14.25" customHeight="1" spans="1:18">
      <c r="A3842" s="30" t="s">
        <v>3700</v>
      </c>
      <c r="B3842" s="17">
        <v>2425</v>
      </c>
      <c r="C3842" s="17" t="s">
        <v>35</v>
      </c>
      <c r="D3842" s="17" t="s">
        <v>36</v>
      </c>
      <c r="E3842" s="17" t="s">
        <v>84</v>
      </c>
      <c r="F3842" s="31" t="str">
        <f>VLOOKUP(G3842,'Policy Type'!$A:$B,2,FALSE)</f>
        <v>Others</v>
      </c>
      <c r="G3842" s="17" t="s">
        <v>212</v>
      </c>
      <c r="H3842" s="32">
        <v>45372</v>
      </c>
      <c r="I3842" s="32">
        <v>45736</v>
      </c>
      <c r="J3842" s="34">
        <v>70500</v>
      </c>
      <c r="K3842" s="34">
        <f t="shared" si="1053"/>
        <v>12690</v>
      </c>
      <c r="L3842" s="34">
        <f t="shared" si="1054"/>
        <v>83190</v>
      </c>
      <c r="M3842" s="17">
        <f>L3842*0.15</f>
        <v>12478.5</v>
      </c>
      <c r="N3842" s="17" t="s">
        <v>39</v>
      </c>
      <c r="O3842" s="35" t="s">
        <v>49</v>
      </c>
      <c r="P3842" s="36" t="str">
        <f t="shared" si="1055"/>
        <v>New Client</v>
      </c>
      <c r="Q3842" s="39" t="str">
        <f t="shared" si="4"/>
        <v>No</v>
      </c>
      <c r="R3842" s="40" t="str">
        <f t="shared" si="5"/>
        <v/>
      </c>
    </row>
    <row r="3843" ht="14.25" customHeight="1" spans="1:18">
      <c r="A3843" s="30" t="s">
        <v>3701</v>
      </c>
      <c r="B3843" s="17">
        <v>2426</v>
      </c>
      <c r="C3843" s="17" t="s">
        <v>57</v>
      </c>
      <c r="D3843" s="17" t="s">
        <v>36</v>
      </c>
      <c r="E3843" s="17" t="s">
        <v>84</v>
      </c>
      <c r="F3843" s="31" t="str">
        <f>VLOOKUP(G3843,'Policy Type'!$A:$B,2,FALSE)</f>
        <v>Liability</v>
      </c>
      <c r="G3843" s="17" t="s">
        <v>3702</v>
      </c>
      <c r="H3843" s="32">
        <v>45372</v>
      </c>
      <c r="I3843" s="32">
        <v>45736</v>
      </c>
      <c r="J3843" s="34">
        <v>5015000</v>
      </c>
      <c r="K3843" s="34">
        <f t="shared" si="1053"/>
        <v>902700</v>
      </c>
      <c r="L3843" s="34">
        <f t="shared" si="1054"/>
        <v>5917700</v>
      </c>
      <c r="M3843" s="17">
        <f t="shared" ref="M3843:M3845" si="1057">L3843*0.2</f>
        <v>1183540</v>
      </c>
      <c r="N3843" s="17" t="s">
        <v>39</v>
      </c>
      <c r="O3843" s="35" t="s">
        <v>49</v>
      </c>
      <c r="P3843" s="36" t="str">
        <f t="shared" si="1055"/>
        <v>New Client</v>
      </c>
      <c r="Q3843" s="39" t="str">
        <f t="shared" si="4"/>
        <v>Yes</v>
      </c>
      <c r="R3843" s="40" t="str">
        <f t="shared" si="5"/>
        <v/>
      </c>
    </row>
    <row r="3844" ht="14.25" customHeight="1" spans="1:18">
      <c r="A3844" s="30" t="s">
        <v>3703</v>
      </c>
      <c r="B3844" s="17">
        <v>2427</v>
      </c>
      <c r="C3844" s="17" t="s">
        <v>57</v>
      </c>
      <c r="D3844" s="17" t="s">
        <v>36</v>
      </c>
      <c r="E3844" s="17" t="s">
        <v>84</v>
      </c>
      <c r="F3844" s="31" t="str">
        <f>VLOOKUP(G3844,'Policy Type'!$A:$B,2,FALSE)</f>
        <v>Liability</v>
      </c>
      <c r="G3844" s="17" t="s">
        <v>140</v>
      </c>
      <c r="H3844" s="32">
        <v>45372</v>
      </c>
      <c r="I3844" s="32">
        <v>45736</v>
      </c>
      <c r="J3844" s="34">
        <v>5310000</v>
      </c>
      <c r="K3844" s="34">
        <f t="shared" si="1053"/>
        <v>955800</v>
      </c>
      <c r="L3844" s="34">
        <f t="shared" si="1054"/>
        <v>6265800</v>
      </c>
      <c r="M3844" s="17">
        <f t="shared" si="1057"/>
        <v>1253160</v>
      </c>
      <c r="N3844" s="17" t="s">
        <v>39</v>
      </c>
      <c r="O3844" s="35" t="s">
        <v>49</v>
      </c>
      <c r="P3844" s="36" t="str">
        <f t="shared" si="1055"/>
        <v>New Client</v>
      </c>
      <c r="Q3844" s="39" t="str">
        <f t="shared" si="4"/>
        <v>Yes</v>
      </c>
      <c r="R3844" s="40" t="str">
        <f t="shared" si="5"/>
        <v/>
      </c>
    </row>
    <row r="3845" ht="14.25" customHeight="1" spans="1:18">
      <c r="A3845" s="30" t="s">
        <v>3704</v>
      </c>
      <c r="B3845" s="17">
        <v>2428</v>
      </c>
      <c r="C3845" s="17" t="s">
        <v>35</v>
      </c>
      <c r="D3845" s="17" t="s">
        <v>36</v>
      </c>
      <c r="E3845" s="17" t="s">
        <v>37</v>
      </c>
      <c r="F3845" s="31" t="str">
        <f>VLOOKUP(G3845,'Policy Type'!$A:$B,2,FALSE)</f>
        <v>P&amp;C</v>
      </c>
      <c r="G3845" s="17" t="s">
        <v>80</v>
      </c>
      <c r="H3845" s="32">
        <v>45372</v>
      </c>
      <c r="I3845" s="32">
        <v>45372</v>
      </c>
      <c r="J3845" s="34">
        <v>142200</v>
      </c>
      <c r="K3845" s="34">
        <f t="shared" si="1053"/>
        <v>25596</v>
      </c>
      <c r="L3845" s="34">
        <f t="shared" si="1054"/>
        <v>167796</v>
      </c>
      <c r="M3845" s="17">
        <f t="shared" si="1057"/>
        <v>33559.2</v>
      </c>
      <c r="N3845" s="17" t="s">
        <v>39</v>
      </c>
      <c r="O3845" s="35" t="s">
        <v>49</v>
      </c>
      <c r="P3845" s="36" t="str">
        <f t="shared" si="1055"/>
        <v>New Client</v>
      </c>
      <c r="Q3845" s="39" t="str">
        <f t="shared" si="4"/>
        <v>No</v>
      </c>
      <c r="R3845" s="40" t="str">
        <f t="shared" si="5"/>
        <v/>
      </c>
    </row>
    <row r="3846" ht="14.25" customHeight="1" spans="1:18">
      <c r="A3846" s="30" t="s">
        <v>3705</v>
      </c>
      <c r="B3846" s="17">
        <v>2429</v>
      </c>
      <c r="C3846" s="17" t="s">
        <v>46</v>
      </c>
      <c r="D3846" s="17" t="s">
        <v>88</v>
      </c>
      <c r="E3846" s="17" t="s">
        <v>103</v>
      </c>
      <c r="F3846" s="31" t="str">
        <f>VLOOKUP(G3846,'Policy Type'!$A:$B,2,FALSE)</f>
        <v>Liability</v>
      </c>
      <c r="G3846" s="17" t="s">
        <v>579</v>
      </c>
      <c r="H3846" s="32">
        <v>45373</v>
      </c>
      <c r="I3846" s="32">
        <v>45737</v>
      </c>
      <c r="J3846" s="34">
        <v>4484000</v>
      </c>
      <c r="K3846" s="34">
        <f t="shared" si="1053"/>
        <v>807120</v>
      </c>
      <c r="L3846" s="34">
        <f t="shared" si="1054"/>
        <v>5291120</v>
      </c>
      <c r="M3846" s="17">
        <f>L3846*0.05</f>
        <v>264556</v>
      </c>
      <c r="N3846" s="17" t="s">
        <v>39</v>
      </c>
      <c r="O3846" s="35" t="s">
        <v>49</v>
      </c>
      <c r="P3846" s="36" t="str">
        <f t="shared" si="1055"/>
        <v>New Client</v>
      </c>
      <c r="Q3846" s="39" t="str">
        <f t="shared" si="4"/>
        <v>Yes</v>
      </c>
      <c r="R3846" s="40" t="str">
        <f t="shared" si="5"/>
        <v/>
      </c>
    </row>
    <row r="3847" ht="14.25" customHeight="1" spans="1:18">
      <c r="A3847" s="30" t="s">
        <v>3706</v>
      </c>
      <c r="B3847" s="17">
        <v>478</v>
      </c>
      <c r="C3847" s="17" t="s">
        <v>42</v>
      </c>
      <c r="D3847" s="17" t="s">
        <v>36</v>
      </c>
      <c r="E3847" s="17" t="s">
        <v>37</v>
      </c>
      <c r="F3847" s="31" t="str">
        <f>VLOOKUP(G3847,'Policy Type'!$A:$B,2,FALSE)</f>
        <v>Liability</v>
      </c>
      <c r="G3847" s="17" t="s">
        <v>38</v>
      </c>
      <c r="H3847" s="32">
        <v>45372</v>
      </c>
      <c r="I3847" s="32">
        <v>45493</v>
      </c>
      <c r="J3847" s="34">
        <v>440700</v>
      </c>
      <c r="K3847" s="34">
        <f t="shared" si="1053"/>
        <v>79326</v>
      </c>
      <c r="L3847" s="34">
        <f t="shared" si="1054"/>
        <v>520026</v>
      </c>
      <c r="M3847" s="17">
        <f>L3847*0.2</f>
        <v>104005.2</v>
      </c>
      <c r="N3847" s="17" t="s">
        <v>39</v>
      </c>
      <c r="O3847" s="35" t="s">
        <v>49</v>
      </c>
      <c r="P3847" s="36" t="str">
        <f t="shared" si="1055"/>
        <v>Old Client</v>
      </c>
      <c r="Q3847" s="39" t="str">
        <f t="shared" si="4"/>
        <v>Yes</v>
      </c>
      <c r="R3847" s="40" t="str">
        <f t="shared" si="5"/>
        <v/>
      </c>
    </row>
    <row r="3848" ht="14.25" customHeight="1" spans="1:18">
      <c r="A3848" s="30" t="s">
        <v>3707</v>
      </c>
      <c r="B3848" s="17">
        <v>2430</v>
      </c>
      <c r="C3848" s="17" t="s">
        <v>46</v>
      </c>
      <c r="D3848" s="17" t="s">
        <v>76</v>
      </c>
      <c r="E3848" s="17" t="s">
        <v>37</v>
      </c>
      <c r="F3848" s="31" t="str">
        <f>VLOOKUP(G3848,'Policy Type'!$A:$B,2,FALSE)</f>
        <v>Liability</v>
      </c>
      <c r="G3848" s="17" t="s">
        <v>38</v>
      </c>
      <c r="H3848" s="32">
        <v>45372</v>
      </c>
      <c r="I3848" s="32">
        <v>45463</v>
      </c>
      <c r="J3848" s="34">
        <v>30400</v>
      </c>
      <c r="K3848" s="34">
        <f t="shared" si="1053"/>
        <v>5472</v>
      </c>
      <c r="L3848" s="34">
        <f t="shared" si="1054"/>
        <v>35872</v>
      </c>
      <c r="M3848" s="17">
        <f t="shared" ref="M3848:M3849" si="1058">L3848*0.05</f>
        <v>1793.6</v>
      </c>
      <c r="N3848" s="17" t="s">
        <v>39</v>
      </c>
      <c r="O3848" s="35" t="s">
        <v>49</v>
      </c>
      <c r="P3848" s="36" t="str">
        <f t="shared" si="1055"/>
        <v>New Client</v>
      </c>
      <c r="Q3848" s="39" t="str">
        <f t="shared" si="4"/>
        <v>Yes</v>
      </c>
      <c r="R3848" s="40" t="str">
        <f t="shared" si="5"/>
        <v/>
      </c>
    </row>
    <row r="3849" ht="14.25" customHeight="1" spans="1:18">
      <c r="A3849" s="30" t="s">
        <v>3708</v>
      </c>
      <c r="B3849" s="17">
        <v>2431</v>
      </c>
      <c r="C3849" s="17" t="s">
        <v>46</v>
      </c>
      <c r="D3849" s="17" t="s">
        <v>88</v>
      </c>
      <c r="E3849" s="17" t="s">
        <v>37</v>
      </c>
      <c r="F3849" s="31" t="str">
        <f>VLOOKUP(G3849,'Policy Type'!$A:$B,2,FALSE)</f>
        <v>Liability</v>
      </c>
      <c r="G3849" s="17" t="s">
        <v>38</v>
      </c>
      <c r="H3849" s="32">
        <v>45372</v>
      </c>
      <c r="I3849" s="32">
        <v>45402</v>
      </c>
      <c r="J3849" s="34">
        <v>53300</v>
      </c>
      <c r="K3849" s="34">
        <f t="shared" si="1053"/>
        <v>9594</v>
      </c>
      <c r="L3849" s="34">
        <f t="shared" si="1054"/>
        <v>62894</v>
      </c>
      <c r="M3849" s="17">
        <f t="shared" si="1058"/>
        <v>3144.7</v>
      </c>
      <c r="N3849" s="17" t="s">
        <v>39</v>
      </c>
      <c r="O3849" s="35" t="s">
        <v>49</v>
      </c>
      <c r="P3849" s="36" t="str">
        <f t="shared" si="1055"/>
        <v>New Client</v>
      </c>
      <c r="Q3849" s="39" t="str">
        <f t="shared" si="4"/>
        <v>Yes</v>
      </c>
      <c r="R3849" s="40" t="str">
        <f t="shared" si="5"/>
        <v/>
      </c>
    </row>
    <row r="3850" ht="14.25" customHeight="1" spans="1:18">
      <c r="A3850" s="30" t="s">
        <v>3709</v>
      </c>
      <c r="B3850" s="17">
        <v>2432</v>
      </c>
      <c r="C3850" s="17" t="s">
        <v>35</v>
      </c>
      <c r="D3850" s="17" t="s">
        <v>36</v>
      </c>
      <c r="E3850" s="17" t="s">
        <v>37</v>
      </c>
      <c r="F3850" s="31" t="str">
        <f>VLOOKUP(G3850,'Policy Type'!$A:$B,2,FALSE)</f>
        <v>Liability</v>
      </c>
      <c r="G3850" s="17" t="s">
        <v>38</v>
      </c>
      <c r="H3850" s="32">
        <v>45372</v>
      </c>
      <c r="I3850" s="32">
        <v>45736</v>
      </c>
      <c r="J3850" s="34">
        <v>318800</v>
      </c>
      <c r="K3850" s="34">
        <f t="shared" si="1053"/>
        <v>57384</v>
      </c>
      <c r="L3850" s="34">
        <f t="shared" si="1054"/>
        <v>376184</v>
      </c>
      <c r="M3850" s="17">
        <f t="shared" ref="M3850:M3851" si="1059">L3850*0.2</f>
        <v>75236.8</v>
      </c>
      <c r="N3850" s="17" t="s">
        <v>39</v>
      </c>
      <c r="O3850" s="35" t="s">
        <v>49</v>
      </c>
      <c r="P3850" s="36" t="str">
        <f t="shared" si="1055"/>
        <v>New Client</v>
      </c>
      <c r="Q3850" s="39" t="str">
        <f t="shared" si="4"/>
        <v>Yes</v>
      </c>
      <c r="R3850" s="40" t="str">
        <f t="shared" si="5"/>
        <v/>
      </c>
    </row>
    <row r="3851" ht="14.25" customHeight="1" spans="1:18">
      <c r="A3851" s="30" t="s">
        <v>3710</v>
      </c>
      <c r="B3851" s="17">
        <v>2433</v>
      </c>
      <c r="C3851" s="17" t="s">
        <v>57</v>
      </c>
      <c r="D3851" s="17" t="s">
        <v>36</v>
      </c>
      <c r="E3851" s="17" t="s">
        <v>60</v>
      </c>
      <c r="F3851" s="31" t="str">
        <f>VLOOKUP(G3851,'Policy Type'!$A:$B,2,FALSE)</f>
        <v>P&amp;C</v>
      </c>
      <c r="G3851" s="17" t="s">
        <v>62</v>
      </c>
      <c r="H3851" s="32">
        <v>45373</v>
      </c>
      <c r="I3851" s="32">
        <v>45737</v>
      </c>
      <c r="J3851" s="34">
        <v>116700</v>
      </c>
      <c r="K3851" s="34">
        <f t="shared" si="1053"/>
        <v>21006</v>
      </c>
      <c r="L3851" s="34">
        <f t="shared" si="1054"/>
        <v>137706</v>
      </c>
      <c r="M3851" s="17">
        <f t="shared" si="1059"/>
        <v>27541.2</v>
      </c>
      <c r="N3851" s="17" t="s">
        <v>52</v>
      </c>
      <c r="O3851" s="35" t="s">
        <v>40</v>
      </c>
      <c r="P3851" s="36" t="str">
        <f t="shared" si="1055"/>
        <v>New Client</v>
      </c>
      <c r="Q3851" s="39" t="str">
        <f t="shared" si="4"/>
        <v>No</v>
      </c>
      <c r="R3851" s="40" t="str">
        <f t="shared" si="5"/>
        <v/>
      </c>
    </row>
    <row r="3852" ht="14.25" customHeight="1" spans="1:18">
      <c r="A3852" s="30" t="s">
        <v>3711</v>
      </c>
      <c r="B3852" s="17">
        <v>2434</v>
      </c>
      <c r="C3852" s="17" t="s">
        <v>57</v>
      </c>
      <c r="D3852" s="17" t="s">
        <v>36</v>
      </c>
      <c r="E3852" s="17" t="s">
        <v>60</v>
      </c>
      <c r="F3852" s="31" t="str">
        <f>VLOOKUP(G3852,'Policy Type'!$A:$B,2,FALSE)</f>
        <v>Others</v>
      </c>
      <c r="G3852" s="17" t="s">
        <v>270</v>
      </c>
      <c r="H3852" s="32">
        <v>45379</v>
      </c>
      <c r="I3852" s="32">
        <v>45743</v>
      </c>
      <c r="J3852" s="34">
        <v>1548000</v>
      </c>
      <c r="K3852" s="34">
        <f t="shared" si="1053"/>
        <v>278640</v>
      </c>
      <c r="L3852" s="34">
        <f t="shared" si="1054"/>
        <v>1826640</v>
      </c>
      <c r="M3852" s="17">
        <f t="shared" ref="M3852:M3853" si="1060">L3852*0.15</f>
        <v>273996</v>
      </c>
      <c r="N3852" s="17" t="s">
        <v>52</v>
      </c>
      <c r="O3852" s="35" t="s">
        <v>53</v>
      </c>
      <c r="P3852" s="36" t="str">
        <f t="shared" si="1055"/>
        <v>New Client</v>
      </c>
      <c r="Q3852" s="39" t="str">
        <f t="shared" si="4"/>
        <v>No</v>
      </c>
      <c r="R3852" s="40" t="str">
        <f t="shared" si="5"/>
        <v/>
      </c>
    </row>
    <row r="3853" ht="14.25" customHeight="1" spans="1:18">
      <c r="A3853" s="30" t="s">
        <v>3712</v>
      </c>
      <c r="B3853" s="17">
        <v>2404</v>
      </c>
      <c r="C3853" s="17" t="s">
        <v>42</v>
      </c>
      <c r="D3853" s="17" t="s">
        <v>36</v>
      </c>
      <c r="E3853" s="17" t="s">
        <v>132</v>
      </c>
      <c r="F3853" s="31" t="str">
        <f>VLOOKUP(G3853,'Policy Type'!$A:$B,2,FALSE)</f>
        <v>Others</v>
      </c>
      <c r="G3853" s="17" t="s">
        <v>154</v>
      </c>
      <c r="H3853" s="32">
        <v>45375</v>
      </c>
      <c r="I3853" s="32">
        <v>45739</v>
      </c>
      <c r="J3853" s="34">
        <v>2773300</v>
      </c>
      <c r="K3853" s="34">
        <f t="shared" si="1053"/>
        <v>499194</v>
      </c>
      <c r="L3853" s="34">
        <f t="shared" si="1054"/>
        <v>3272494</v>
      </c>
      <c r="M3853" s="17">
        <f t="shared" si="1060"/>
        <v>490874.1</v>
      </c>
      <c r="N3853" s="17" t="s">
        <v>39</v>
      </c>
      <c r="O3853" s="35" t="s">
        <v>40</v>
      </c>
      <c r="P3853" s="36" t="str">
        <f t="shared" si="1055"/>
        <v>Old Client</v>
      </c>
      <c r="Q3853" s="39" t="str">
        <f t="shared" si="4"/>
        <v>Yes</v>
      </c>
      <c r="R3853" s="40" t="str">
        <f t="shared" si="5"/>
        <v>Cross-Sold</v>
      </c>
    </row>
    <row r="3854" ht="14.25" customHeight="1" spans="1:18">
      <c r="A3854" s="30" t="s">
        <v>3713</v>
      </c>
      <c r="B3854" s="17">
        <v>2435</v>
      </c>
      <c r="C3854" s="17" t="s">
        <v>42</v>
      </c>
      <c r="D3854" s="17" t="s">
        <v>36</v>
      </c>
      <c r="E3854" s="17" t="s">
        <v>78</v>
      </c>
      <c r="F3854" s="31" t="str">
        <f>VLOOKUP(G3854,'Policy Type'!$A:$B,2,FALSE)</f>
        <v>Liability</v>
      </c>
      <c r="G3854" s="17" t="s">
        <v>101</v>
      </c>
      <c r="H3854" s="32">
        <v>45373</v>
      </c>
      <c r="I3854" s="32">
        <v>45737</v>
      </c>
      <c r="J3854" s="34">
        <v>11800000</v>
      </c>
      <c r="K3854" s="34">
        <f t="shared" si="1053"/>
        <v>2124000</v>
      </c>
      <c r="L3854" s="34">
        <f t="shared" si="1054"/>
        <v>13924000</v>
      </c>
      <c r="M3854" s="17">
        <f t="shared" ref="M3854:M3855" si="1061">L3854*0.2</f>
        <v>2784800</v>
      </c>
      <c r="N3854" s="17" t="s">
        <v>39</v>
      </c>
      <c r="O3854" s="35" t="s">
        <v>49</v>
      </c>
      <c r="P3854" s="36" t="str">
        <f t="shared" si="1055"/>
        <v>New Client</v>
      </c>
      <c r="Q3854" s="39" t="str">
        <f t="shared" si="4"/>
        <v>Yes</v>
      </c>
      <c r="R3854" s="40" t="str">
        <f t="shared" si="5"/>
        <v/>
      </c>
    </row>
    <row r="3855" ht="14.25" customHeight="1" spans="1:18">
      <c r="A3855" s="30" t="s">
        <v>3714</v>
      </c>
      <c r="B3855" s="17">
        <v>2436</v>
      </c>
      <c r="C3855" s="17" t="s">
        <v>57</v>
      </c>
      <c r="D3855" s="17" t="s">
        <v>36</v>
      </c>
      <c r="E3855" s="17" t="s">
        <v>43</v>
      </c>
      <c r="F3855" s="31" t="str">
        <f>VLOOKUP(G3855,'Policy Type'!$A:$B,2,FALSE)</f>
        <v>P&amp;C</v>
      </c>
      <c r="G3855" s="17" t="s">
        <v>48</v>
      </c>
      <c r="H3855" s="32">
        <v>45382</v>
      </c>
      <c r="I3855" s="32">
        <v>45746</v>
      </c>
      <c r="J3855" s="34">
        <v>11800100</v>
      </c>
      <c r="K3855" s="34">
        <f t="shared" si="1053"/>
        <v>2124018</v>
      </c>
      <c r="L3855" s="34">
        <f t="shared" si="1054"/>
        <v>13924118</v>
      </c>
      <c r="M3855" s="17">
        <f t="shared" si="1061"/>
        <v>2784823.6</v>
      </c>
      <c r="N3855" s="17" t="s">
        <v>39</v>
      </c>
      <c r="O3855" s="35" t="s">
        <v>53</v>
      </c>
      <c r="P3855" s="36" t="str">
        <f t="shared" si="1055"/>
        <v>New Client</v>
      </c>
      <c r="Q3855" s="39" t="str">
        <f t="shared" si="4"/>
        <v>No</v>
      </c>
      <c r="R3855" s="40" t="str">
        <f t="shared" si="5"/>
        <v/>
      </c>
    </row>
    <row r="3856" ht="14.25" customHeight="1" spans="1:18">
      <c r="A3856" s="30" t="s">
        <v>3715</v>
      </c>
      <c r="B3856" s="17">
        <v>2437</v>
      </c>
      <c r="C3856" s="17" t="s">
        <v>46</v>
      </c>
      <c r="D3856" s="17" t="s">
        <v>88</v>
      </c>
      <c r="E3856" s="17" t="s">
        <v>103</v>
      </c>
      <c r="F3856" s="31" t="str">
        <f>VLOOKUP(G3856,'Policy Type'!$A:$B,2,FALSE)</f>
        <v>Others</v>
      </c>
      <c r="G3856" s="17" t="s">
        <v>212</v>
      </c>
      <c r="H3856" s="32">
        <v>45373</v>
      </c>
      <c r="I3856" s="32">
        <v>45737</v>
      </c>
      <c r="J3856" s="34">
        <v>4507600</v>
      </c>
      <c r="K3856" s="34">
        <f t="shared" si="1053"/>
        <v>811368</v>
      </c>
      <c r="L3856" s="34">
        <f t="shared" si="1054"/>
        <v>5318968</v>
      </c>
      <c r="M3856" s="17">
        <f>L3856*0.05</f>
        <v>265948.4</v>
      </c>
      <c r="N3856" s="17" t="s">
        <v>39</v>
      </c>
      <c r="O3856" s="35" t="s">
        <v>49</v>
      </c>
      <c r="P3856" s="36" t="str">
        <f t="shared" si="1055"/>
        <v>New Client</v>
      </c>
      <c r="Q3856" s="39" t="str">
        <f t="shared" si="4"/>
        <v>No</v>
      </c>
      <c r="R3856" s="40" t="str">
        <f t="shared" si="5"/>
        <v/>
      </c>
    </row>
    <row r="3857" ht="14.25" customHeight="1" spans="1:18">
      <c r="A3857" s="30" t="s">
        <v>3716</v>
      </c>
      <c r="B3857" s="17">
        <v>197</v>
      </c>
      <c r="C3857" s="17" t="s">
        <v>57</v>
      </c>
      <c r="D3857" s="17" t="s">
        <v>36</v>
      </c>
      <c r="E3857" s="17" t="s">
        <v>43</v>
      </c>
      <c r="F3857" s="31" t="str">
        <f>VLOOKUP(G3857,'Policy Type'!$A:$B,2,FALSE)</f>
        <v>Liability</v>
      </c>
      <c r="G3857" s="17" t="s">
        <v>140</v>
      </c>
      <c r="H3857" s="32">
        <v>45381</v>
      </c>
      <c r="I3857" s="32">
        <v>45745</v>
      </c>
      <c r="J3857" s="34">
        <v>6490000</v>
      </c>
      <c r="K3857" s="34">
        <f t="shared" si="1053"/>
        <v>1168200</v>
      </c>
      <c r="L3857" s="34">
        <f t="shared" si="1054"/>
        <v>7658200</v>
      </c>
      <c r="M3857" s="17">
        <f>L3857*0.2</f>
        <v>1531640</v>
      </c>
      <c r="N3857" s="17" t="s">
        <v>39</v>
      </c>
      <c r="O3857" s="35" t="s">
        <v>49</v>
      </c>
      <c r="P3857" s="36" t="str">
        <f t="shared" si="1055"/>
        <v>Old Client</v>
      </c>
      <c r="Q3857" s="39" t="str">
        <f t="shared" si="4"/>
        <v>Yes</v>
      </c>
      <c r="R3857" s="40" t="str">
        <f t="shared" si="5"/>
        <v/>
      </c>
    </row>
    <row r="3858" ht="14.25" customHeight="1" spans="1:18">
      <c r="A3858" s="30" t="s">
        <v>3717</v>
      </c>
      <c r="B3858" s="17">
        <v>2438</v>
      </c>
      <c r="C3858" s="17" t="s">
        <v>46</v>
      </c>
      <c r="D3858" s="17" t="s">
        <v>66</v>
      </c>
      <c r="E3858" s="17" t="s">
        <v>43</v>
      </c>
      <c r="F3858" s="31" t="str">
        <f>VLOOKUP(G3858,'Policy Type'!$A:$B,2,FALSE)</f>
        <v>P&amp;C</v>
      </c>
      <c r="G3858" s="17" t="s">
        <v>92</v>
      </c>
      <c r="H3858" s="32">
        <v>45382</v>
      </c>
      <c r="I3858" s="32">
        <v>45746</v>
      </c>
      <c r="J3858" s="34">
        <v>609800</v>
      </c>
      <c r="K3858" s="34">
        <f t="shared" si="1053"/>
        <v>109764</v>
      </c>
      <c r="L3858" s="34">
        <f t="shared" si="1054"/>
        <v>719564</v>
      </c>
      <c r="M3858" s="17">
        <f>L3858*0.05</f>
        <v>35978.2</v>
      </c>
      <c r="N3858" s="17" t="s">
        <v>39</v>
      </c>
      <c r="O3858" s="35" t="s">
        <v>53</v>
      </c>
      <c r="P3858" s="36" t="str">
        <f t="shared" si="1055"/>
        <v>Old Client</v>
      </c>
      <c r="Q3858" s="39" t="str">
        <f t="shared" si="4"/>
        <v>Yes</v>
      </c>
      <c r="R3858" s="40" t="str">
        <f t="shared" si="5"/>
        <v>Cross-Sold</v>
      </c>
    </row>
    <row r="3859" ht="14.25" customHeight="1" spans="1:18">
      <c r="A3859" s="30" t="s">
        <v>3718</v>
      </c>
      <c r="B3859" s="17">
        <v>2439</v>
      </c>
      <c r="C3859" s="17" t="s">
        <v>35</v>
      </c>
      <c r="D3859" s="17" t="s">
        <v>36</v>
      </c>
      <c r="E3859" s="17" t="s">
        <v>43</v>
      </c>
      <c r="F3859" s="31" t="str">
        <f>VLOOKUP(G3859,'Policy Type'!$A:$B,2,FALSE)</f>
        <v>P&amp;C</v>
      </c>
      <c r="G3859" s="17" t="s">
        <v>92</v>
      </c>
      <c r="H3859" s="32">
        <v>45382</v>
      </c>
      <c r="I3859" s="32">
        <v>45746</v>
      </c>
      <c r="J3859" s="34">
        <v>2428400</v>
      </c>
      <c r="K3859" s="34">
        <f t="shared" si="1053"/>
        <v>437112</v>
      </c>
      <c r="L3859" s="34">
        <f t="shared" si="1054"/>
        <v>2865512</v>
      </c>
      <c r="M3859" s="17">
        <f t="shared" ref="M3859:M3861" si="1062">L3859*0.2</f>
        <v>573102.4</v>
      </c>
      <c r="N3859" s="17" t="s">
        <v>39</v>
      </c>
      <c r="O3859" s="35" t="s">
        <v>53</v>
      </c>
      <c r="P3859" s="36" t="str">
        <f t="shared" si="1055"/>
        <v>New Client</v>
      </c>
      <c r="Q3859" s="39" t="str">
        <f t="shared" si="4"/>
        <v>No</v>
      </c>
      <c r="R3859" s="40" t="str">
        <f t="shared" si="5"/>
        <v/>
      </c>
    </row>
    <row r="3860" ht="14.25" customHeight="1" spans="1:18">
      <c r="A3860" s="30" t="s">
        <v>3719</v>
      </c>
      <c r="B3860" s="17">
        <v>2440</v>
      </c>
      <c r="C3860" s="17" t="s">
        <v>35</v>
      </c>
      <c r="D3860" s="17" t="s">
        <v>36</v>
      </c>
      <c r="E3860" s="17" t="s">
        <v>43</v>
      </c>
      <c r="F3860" s="31" t="str">
        <f>VLOOKUP(G3860,'Policy Type'!$A:$B,2,FALSE)</f>
        <v>Liability</v>
      </c>
      <c r="G3860" s="17" t="s">
        <v>3702</v>
      </c>
      <c r="H3860" s="32">
        <v>45376</v>
      </c>
      <c r="I3860" s="32">
        <v>45740</v>
      </c>
      <c r="J3860" s="34">
        <v>1392400</v>
      </c>
      <c r="K3860" s="34">
        <f t="shared" si="1053"/>
        <v>250632</v>
      </c>
      <c r="L3860" s="34">
        <f t="shared" si="1054"/>
        <v>1643032</v>
      </c>
      <c r="M3860" s="17">
        <f t="shared" si="1062"/>
        <v>328606.4</v>
      </c>
      <c r="N3860" s="17" t="s">
        <v>39</v>
      </c>
      <c r="O3860" s="35" t="s">
        <v>53</v>
      </c>
      <c r="P3860" s="36" t="str">
        <f t="shared" si="1055"/>
        <v>New Client</v>
      </c>
      <c r="Q3860" s="39" t="str">
        <f t="shared" si="4"/>
        <v>Yes</v>
      </c>
      <c r="R3860" s="40" t="str">
        <f t="shared" si="5"/>
        <v/>
      </c>
    </row>
    <row r="3861" ht="14.25" customHeight="1" spans="1:18">
      <c r="A3861" s="30" t="s">
        <v>3720</v>
      </c>
      <c r="B3861" s="17">
        <v>2441</v>
      </c>
      <c r="C3861" s="17" t="s">
        <v>35</v>
      </c>
      <c r="D3861" s="17" t="s">
        <v>36</v>
      </c>
      <c r="E3861" s="17" t="s">
        <v>43</v>
      </c>
      <c r="F3861" s="31" t="str">
        <f>VLOOKUP(G3861,'Policy Type'!$A:$B,2,FALSE)</f>
        <v>Liability</v>
      </c>
      <c r="G3861" s="17" t="s">
        <v>140</v>
      </c>
      <c r="H3861" s="32">
        <v>45376</v>
      </c>
      <c r="I3861" s="32">
        <v>45740</v>
      </c>
      <c r="J3861" s="34">
        <v>3422000</v>
      </c>
      <c r="K3861" s="34">
        <f t="shared" si="1053"/>
        <v>615960</v>
      </c>
      <c r="L3861" s="34">
        <f t="shared" si="1054"/>
        <v>4037960</v>
      </c>
      <c r="M3861" s="17">
        <f t="shared" si="1062"/>
        <v>807592</v>
      </c>
      <c r="N3861" s="17" t="s">
        <v>39</v>
      </c>
      <c r="O3861" s="35" t="s">
        <v>53</v>
      </c>
      <c r="P3861" s="36" t="str">
        <f t="shared" si="1055"/>
        <v>New Client</v>
      </c>
      <c r="Q3861" s="39" t="str">
        <f t="shared" si="4"/>
        <v>Yes</v>
      </c>
      <c r="R3861" s="40" t="str">
        <f t="shared" si="5"/>
        <v/>
      </c>
    </row>
    <row r="3862" ht="14.25" customHeight="1" spans="1:18">
      <c r="A3862" s="30" t="s">
        <v>3721</v>
      </c>
      <c r="B3862" s="17">
        <v>2442</v>
      </c>
      <c r="C3862" s="17" t="s">
        <v>35</v>
      </c>
      <c r="D3862" s="17" t="s">
        <v>36</v>
      </c>
      <c r="E3862" s="17" t="s">
        <v>91</v>
      </c>
      <c r="F3862" s="31" t="str">
        <f>VLOOKUP(G3862,'Policy Type'!$A:$B,2,FALSE)</f>
        <v>Others</v>
      </c>
      <c r="G3862" s="17" t="s">
        <v>791</v>
      </c>
      <c r="H3862" s="32">
        <v>45374</v>
      </c>
      <c r="I3862" s="32">
        <v>45738</v>
      </c>
      <c r="J3862" s="34">
        <v>1048500</v>
      </c>
      <c r="K3862" s="34">
        <f t="shared" si="1053"/>
        <v>188730</v>
      </c>
      <c r="L3862" s="34">
        <f t="shared" si="1054"/>
        <v>1237230</v>
      </c>
      <c r="M3862" s="17">
        <f>L3862*0.15</f>
        <v>185584.5</v>
      </c>
      <c r="N3862" s="17" t="s">
        <v>39</v>
      </c>
      <c r="O3862" s="35" t="s">
        <v>53</v>
      </c>
      <c r="P3862" s="36" t="str">
        <f t="shared" si="1055"/>
        <v>Old Client</v>
      </c>
      <c r="Q3862" s="39" t="str">
        <f t="shared" si="4"/>
        <v>No</v>
      </c>
      <c r="R3862" s="40" t="str">
        <f t="shared" si="5"/>
        <v/>
      </c>
    </row>
    <row r="3863" ht="14.25" customHeight="1" spans="1:18">
      <c r="A3863" s="30" t="s">
        <v>3722</v>
      </c>
      <c r="B3863" s="17">
        <v>2442</v>
      </c>
      <c r="C3863" s="17" t="s">
        <v>57</v>
      </c>
      <c r="D3863" s="17" t="s">
        <v>36</v>
      </c>
      <c r="E3863" s="17" t="s">
        <v>84</v>
      </c>
      <c r="F3863" s="31" t="e">
        <f>VLOOKUP(G3863,'Policy Type'!$A:$B,2,FALSE)</f>
        <v>#N/A</v>
      </c>
      <c r="G3863" s="17" t="s">
        <v>2496</v>
      </c>
      <c r="H3863" s="32">
        <v>45373</v>
      </c>
      <c r="I3863" s="32">
        <v>45737</v>
      </c>
      <c r="J3863" s="34">
        <v>2360000</v>
      </c>
      <c r="K3863" s="34">
        <f t="shared" si="1053"/>
        <v>424800</v>
      </c>
      <c r="L3863" s="34">
        <f t="shared" si="1054"/>
        <v>2784800</v>
      </c>
      <c r="M3863" s="17"/>
      <c r="N3863" s="17" t="s">
        <v>39</v>
      </c>
      <c r="O3863" s="35" t="s">
        <v>49</v>
      </c>
      <c r="P3863" s="36"/>
      <c r="Q3863" s="39" t="str">
        <f t="shared" si="4"/>
        <v>No</v>
      </c>
      <c r="R3863" s="40" t="e">
        <f t="shared" si="5"/>
        <v>#N/A</v>
      </c>
    </row>
    <row r="3864" ht="14.25" customHeight="1" spans="1:18">
      <c r="A3864" s="30" t="s">
        <v>3723</v>
      </c>
      <c r="B3864" s="17">
        <v>2443</v>
      </c>
      <c r="C3864" s="17" t="s">
        <v>57</v>
      </c>
      <c r="D3864" s="17" t="s">
        <v>36</v>
      </c>
      <c r="E3864" s="17" t="s">
        <v>84</v>
      </c>
      <c r="F3864" s="31" t="str">
        <f>VLOOKUP(G3864,'Policy Type'!$A:$B,2,FALSE)</f>
        <v>Liability</v>
      </c>
      <c r="G3864" s="17" t="s">
        <v>101</v>
      </c>
      <c r="H3864" s="32">
        <v>45373</v>
      </c>
      <c r="I3864" s="32">
        <v>45737</v>
      </c>
      <c r="J3864" s="34">
        <v>944000</v>
      </c>
      <c r="K3864" s="34">
        <f t="shared" si="1053"/>
        <v>169920</v>
      </c>
      <c r="L3864" s="34">
        <f t="shared" si="1054"/>
        <v>1113920</v>
      </c>
      <c r="M3864" s="17">
        <f>L3864*0.2</f>
        <v>222784</v>
      </c>
      <c r="N3864" s="17" t="s">
        <v>39</v>
      </c>
      <c r="O3864" s="35" t="s">
        <v>49</v>
      </c>
      <c r="P3864" s="36" t="str">
        <f t="shared" ref="P3864:P3925" si="1063">IF(COUNTIF(B:B,B3864)=1,"New Client","Old Client")</f>
        <v>New Client</v>
      </c>
      <c r="Q3864" s="39" t="str">
        <f t="shared" si="4"/>
        <v>Yes</v>
      </c>
      <c r="R3864" s="40" t="str">
        <f t="shared" si="5"/>
        <v/>
      </c>
    </row>
    <row r="3865" ht="14.25" customHeight="1" spans="1:18">
      <c r="A3865" s="30" t="s">
        <v>3724</v>
      </c>
      <c r="B3865" s="17">
        <v>2444</v>
      </c>
      <c r="C3865" s="17" t="s">
        <v>46</v>
      </c>
      <c r="D3865" s="17" t="s">
        <v>66</v>
      </c>
      <c r="E3865" s="17" t="s">
        <v>108</v>
      </c>
      <c r="F3865" s="31" t="str">
        <f>VLOOKUP(G3865,'Policy Type'!$A:$B,2,FALSE)</f>
        <v>Liability</v>
      </c>
      <c r="G3865" s="17" t="s">
        <v>105</v>
      </c>
      <c r="H3865" s="32">
        <v>45373</v>
      </c>
      <c r="I3865" s="32">
        <v>45737</v>
      </c>
      <c r="J3865" s="34">
        <v>6608000</v>
      </c>
      <c r="K3865" s="34">
        <f t="shared" si="1053"/>
        <v>1189440</v>
      </c>
      <c r="L3865" s="34">
        <f t="shared" si="1054"/>
        <v>7797440</v>
      </c>
      <c r="M3865" s="17">
        <f t="shared" ref="M3865:M3866" si="1064">L3865*0.05</f>
        <v>389872</v>
      </c>
      <c r="N3865" s="17" t="s">
        <v>39</v>
      </c>
      <c r="O3865" s="35" t="s">
        <v>49</v>
      </c>
      <c r="P3865" s="36" t="str">
        <f t="shared" si="1063"/>
        <v>Old Client</v>
      </c>
      <c r="Q3865" s="39" t="str">
        <f t="shared" si="4"/>
        <v>Yes</v>
      </c>
      <c r="R3865" s="40" t="str">
        <f t="shared" si="5"/>
        <v/>
      </c>
    </row>
    <row r="3866" ht="14.25" customHeight="1" spans="1:18">
      <c r="A3866" s="30" t="s">
        <v>3725</v>
      </c>
      <c r="B3866" s="17">
        <v>2444</v>
      </c>
      <c r="C3866" s="17" t="s">
        <v>46</v>
      </c>
      <c r="D3866" s="17" t="s">
        <v>88</v>
      </c>
      <c r="E3866" s="17" t="s">
        <v>37</v>
      </c>
      <c r="F3866" s="31" t="str">
        <f>VLOOKUP(G3866,'Policy Type'!$A:$B,2,FALSE)</f>
        <v>P&amp;C</v>
      </c>
      <c r="G3866" s="17" t="s">
        <v>80</v>
      </c>
      <c r="H3866" s="32">
        <v>45373</v>
      </c>
      <c r="I3866" s="32">
        <v>45373</v>
      </c>
      <c r="J3866" s="34">
        <v>59100</v>
      </c>
      <c r="K3866" s="34">
        <f t="shared" si="1053"/>
        <v>10638</v>
      </c>
      <c r="L3866" s="34">
        <f t="shared" si="1054"/>
        <v>69738</v>
      </c>
      <c r="M3866" s="17">
        <f t="shared" si="1064"/>
        <v>3486.9</v>
      </c>
      <c r="N3866" s="17" t="s">
        <v>39</v>
      </c>
      <c r="O3866" s="35" t="s">
        <v>49</v>
      </c>
      <c r="P3866" s="36" t="str">
        <f t="shared" si="1063"/>
        <v>Old Client</v>
      </c>
      <c r="Q3866" s="39" t="str">
        <f t="shared" si="4"/>
        <v>Yes</v>
      </c>
      <c r="R3866" s="40" t="str">
        <f t="shared" si="5"/>
        <v>Cross-Sold</v>
      </c>
    </row>
    <row r="3867" ht="14.25" customHeight="1" spans="1:18">
      <c r="A3867" s="30" t="s">
        <v>3726</v>
      </c>
      <c r="B3867" s="17">
        <v>2444</v>
      </c>
      <c r="C3867" s="17" t="s">
        <v>57</v>
      </c>
      <c r="D3867" s="17" t="s">
        <v>36</v>
      </c>
      <c r="E3867" s="17" t="s">
        <v>84</v>
      </c>
      <c r="F3867" s="31" t="str">
        <f>VLOOKUP(G3867,'Policy Type'!$A:$B,2,FALSE)</f>
        <v>Liability</v>
      </c>
      <c r="G3867" s="17" t="s">
        <v>140</v>
      </c>
      <c r="H3867" s="32">
        <v>45373</v>
      </c>
      <c r="I3867" s="32">
        <v>45737</v>
      </c>
      <c r="J3867" s="34">
        <v>2360000</v>
      </c>
      <c r="K3867" s="34">
        <f t="shared" si="1053"/>
        <v>424800</v>
      </c>
      <c r="L3867" s="34">
        <f t="shared" si="1054"/>
        <v>2784800</v>
      </c>
      <c r="M3867" s="17">
        <f>L3867*0.2</f>
        <v>556960</v>
      </c>
      <c r="N3867" s="17" t="s">
        <v>39</v>
      </c>
      <c r="O3867" s="35" t="s">
        <v>49</v>
      </c>
      <c r="P3867" s="36" t="str">
        <f t="shared" si="1063"/>
        <v>Old Client</v>
      </c>
      <c r="Q3867" s="39" t="str">
        <f t="shared" si="4"/>
        <v>Yes</v>
      </c>
      <c r="R3867" s="40" t="str">
        <f t="shared" si="5"/>
        <v/>
      </c>
    </row>
    <row r="3868" ht="14.25" customHeight="1" spans="1:18">
      <c r="A3868" s="30" t="s">
        <v>3727</v>
      </c>
      <c r="B3868" s="17">
        <v>309</v>
      </c>
      <c r="C3868" s="17" t="s">
        <v>46</v>
      </c>
      <c r="D3868" s="17" t="s">
        <v>66</v>
      </c>
      <c r="E3868" s="17" t="s">
        <v>84</v>
      </c>
      <c r="F3868" s="31" t="str">
        <f>VLOOKUP(G3868,'Policy Type'!$A:$B,2,FALSE)</f>
        <v>Liability</v>
      </c>
      <c r="G3868" s="17" t="s">
        <v>101</v>
      </c>
      <c r="H3868" s="32">
        <v>45373</v>
      </c>
      <c r="I3868" s="32">
        <v>45737</v>
      </c>
      <c r="J3868" s="34">
        <v>590000</v>
      </c>
      <c r="K3868" s="34">
        <f t="shared" si="1053"/>
        <v>106200</v>
      </c>
      <c r="L3868" s="34">
        <f t="shared" si="1054"/>
        <v>696200</v>
      </c>
      <c r="M3868" s="17">
        <f>L3868*0.05</f>
        <v>34810</v>
      </c>
      <c r="N3868" s="17" t="s">
        <v>39</v>
      </c>
      <c r="O3868" s="35" t="s">
        <v>49</v>
      </c>
      <c r="P3868" s="36" t="str">
        <f t="shared" si="1063"/>
        <v>Old Client</v>
      </c>
      <c r="Q3868" s="39" t="str">
        <f t="shared" si="4"/>
        <v>Yes</v>
      </c>
      <c r="R3868" s="40" t="str">
        <f t="shared" si="5"/>
        <v/>
      </c>
    </row>
    <row r="3869" ht="14.25" customHeight="1" spans="1:18">
      <c r="A3869" s="30" t="s">
        <v>3728</v>
      </c>
      <c r="B3869" s="17">
        <v>2445</v>
      </c>
      <c r="C3869" s="17" t="s">
        <v>35</v>
      </c>
      <c r="D3869" s="17" t="s">
        <v>36</v>
      </c>
      <c r="E3869" s="17" t="s">
        <v>132</v>
      </c>
      <c r="F3869" s="31" t="str">
        <f>VLOOKUP(G3869,'Policy Type'!$A:$B,2,FALSE)</f>
        <v>Others</v>
      </c>
      <c r="G3869" s="17" t="s">
        <v>154</v>
      </c>
      <c r="H3869" s="32">
        <v>45374</v>
      </c>
      <c r="I3869" s="32">
        <v>45738</v>
      </c>
      <c r="J3869" s="34">
        <v>49580900</v>
      </c>
      <c r="K3869" s="34">
        <f t="shared" si="1053"/>
        <v>8924562</v>
      </c>
      <c r="L3869" s="34">
        <f t="shared" si="1054"/>
        <v>58505462</v>
      </c>
      <c r="M3869" s="17">
        <f>L3869*0.15</f>
        <v>8775819.3</v>
      </c>
      <c r="N3869" s="17" t="s">
        <v>39</v>
      </c>
      <c r="O3869" s="35" t="s">
        <v>40</v>
      </c>
      <c r="P3869" s="36" t="str">
        <f t="shared" si="1063"/>
        <v>Old Client</v>
      </c>
      <c r="Q3869" s="39" t="str">
        <f t="shared" si="4"/>
        <v>No</v>
      </c>
      <c r="R3869" s="40" t="str">
        <f t="shared" si="5"/>
        <v/>
      </c>
    </row>
    <row r="3870" ht="14.25" customHeight="1" spans="1:18">
      <c r="A3870" s="30" t="s">
        <v>3729</v>
      </c>
      <c r="B3870" s="17">
        <v>2445</v>
      </c>
      <c r="C3870" s="17" t="s">
        <v>46</v>
      </c>
      <c r="D3870" s="17" t="s">
        <v>66</v>
      </c>
      <c r="E3870" s="17" t="s">
        <v>91</v>
      </c>
      <c r="F3870" s="31" t="str">
        <f>VLOOKUP(G3870,'Policy Type'!$A:$B,2,FALSE)</f>
        <v>Others</v>
      </c>
      <c r="G3870" s="17" t="s">
        <v>791</v>
      </c>
      <c r="H3870" s="32">
        <v>45382</v>
      </c>
      <c r="I3870" s="32">
        <v>45746</v>
      </c>
      <c r="J3870" s="34">
        <v>2360000</v>
      </c>
      <c r="K3870" s="34">
        <f t="shared" si="1053"/>
        <v>424800</v>
      </c>
      <c r="L3870" s="34">
        <f t="shared" si="1054"/>
        <v>2784800</v>
      </c>
      <c r="M3870" s="17">
        <f t="shared" ref="M3870:M3871" si="1065">L3870*0.05</f>
        <v>139240</v>
      </c>
      <c r="N3870" s="17" t="s">
        <v>39</v>
      </c>
      <c r="O3870" s="35" t="s">
        <v>40</v>
      </c>
      <c r="P3870" s="36" t="str">
        <f t="shared" si="1063"/>
        <v>Old Client</v>
      </c>
      <c r="Q3870" s="39" t="str">
        <f t="shared" si="4"/>
        <v>No</v>
      </c>
      <c r="R3870" s="40" t="str">
        <f t="shared" si="5"/>
        <v/>
      </c>
    </row>
    <row r="3871" ht="14.25" customHeight="1" spans="1:18">
      <c r="A3871" s="30" t="s">
        <v>3730</v>
      </c>
      <c r="B3871" s="17">
        <v>2446</v>
      </c>
      <c r="C3871" s="17" t="s">
        <v>46</v>
      </c>
      <c r="D3871" s="17" t="s">
        <v>88</v>
      </c>
      <c r="E3871" s="17" t="s">
        <v>37</v>
      </c>
      <c r="F3871" s="31" t="str">
        <f>VLOOKUP(G3871,'Policy Type'!$A:$B,2,FALSE)</f>
        <v>P&amp;C</v>
      </c>
      <c r="G3871" s="17" t="s">
        <v>80</v>
      </c>
      <c r="H3871" s="32">
        <v>45373</v>
      </c>
      <c r="I3871" s="32">
        <v>45373</v>
      </c>
      <c r="J3871" s="34">
        <v>77800</v>
      </c>
      <c r="K3871" s="34">
        <f t="shared" si="1053"/>
        <v>14004</v>
      </c>
      <c r="L3871" s="34">
        <f t="shared" si="1054"/>
        <v>91804</v>
      </c>
      <c r="M3871" s="17">
        <f t="shared" si="1065"/>
        <v>4590.2</v>
      </c>
      <c r="N3871" s="17" t="s">
        <v>39</v>
      </c>
      <c r="O3871" s="35" t="s">
        <v>49</v>
      </c>
      <c r="P3871" s="36" t="str">
        <f t="shared" si="1063"/>
        <v>New Client</v>
      </c>
      <c r="Q3871" s="39" t="str">
        <f t="shared" si="4"/>
        <v>No</v>
      </c>
      <c r="R3871" s="40" t="str">
        <f t="shared" si="5"/>
        <v/>
      </c>
    </row>
    <row r="3872" ht="14.25" customHeight="1" spans="1:18">
      <c r="A3872" s="30" t="s">
        <v>3731</v>
      </c>
      <c r="B3872" s="17">
        <v>2447</v>
      </c>
      <c r="C3872" s="17" t="s">
        <v>57</v>
      </c>
      <c r="D3872" s="17" t="s">
        <v>36</v>
      </c>
      <c r="E3872" s="17" t="s">
        <v>123</v>
      </c>
      <c r="F3872" s="31" t="str">
        <f>VLOOKUP(G3872,'Policy Type'!$A:$B,2,FALSE)</f>
        <v>Others</v>
      </c>
      <c r="G3872" s="17" t="s">
        <v>270</v>
      </c>
      <c r="H3872" s="32">
        <v>45379</v>
      </c>
      <c r="I3872" s="32">
        <v>45743</v>
      </c>
      <c r="J3872" s="34">
        <v>1936900</v>
      </c>
      <c r="K3872" s="34">
        <f t="shared" si="1053"/>
        <v>348642</v>
      </c>
      <c r="L3872" s="34">
        <f t="shared" si="1054"/>
        <v>2285542</v>
      </c>
      <c r="M3872" s="17">
        <f t="shared" ref="M3872:M3873" si="1066">L3872*0.15</f>
        <v>342831.3</v>
      </c>
      <c r="N3872" s="17" t="s">
        <v>52</v>
      </c>
      <c r="O3872" s="35" t="s">
        <v>53</v>
      </c>
      <c r="P3872" s="36" t="str">
        <f t="shared" si="1063"/>
        <v>New Client</v>
      </c>
      <c r="Q3872" s="39" t="str">
        <f t="shared" si="4"/>
        <v>No</v>
      </c>
      <c r="R3872" s="40" t="str">
        <f t="shared" si="5"/>
        <v/>
      </c>
    </row>
    <row r="3873" ht="14.25" customHeight="1" spans="1:18">
      <c r="A3873" s="30" t="s">
        <v>3732</v>
      </c>
      <c r="B3873" s="17">
        <v>15</v>
      </c>
      <c r="C3873" s="17" t="s">
        <v>35</v>
      </c>
      <c r="D3873" s="17" t="s">
        <v>36</v>
      </c>
      <c r="E3873" s="17" t="s">
        <v>43</v>
      </c>
      <c r="F3873" s="31" t="str">
        <f>VLOOKUP(G3873,'Policy Type'!$A:$B,2,FALSE)</f>
        <v>Others</v>
      </c>
      <c r="G3873" s="17" t="s">
        <v>212</v>
      </c>
      <c r="H3873" s="32">
        <v>45375</v>
      </c>
      <c r="I3873" s="32">
        <v>45739</v>
      </c>
      <c r="J3873" s="34">
        <v>122200</v>
      </c>
      <c r="K3873" s="34">
        <f t="shared" si="1053"/>
        <v>21996</v>
      </c>
      <c r="L3873" s="34">
        <f t="shared" si="1054"/>
        <v>144196</v>
      </c>
      <c r="M3873" s="17">
        <f t="shared" si="1066"/>
        <v>21629.4</v>
      </c>
      <c r="N3873" s="17" t="s">
        <v>39</v>
      </c>
      <c r="O3873" s="35" t="s">
        <v>49</v>
      </c>
      <c r="P3873" s="36" t="str">
        <f t="shared" si="1063"/>
        <v>Old Client</v>
      </c>
      <c r="Q3873" s="39" t="str">
        <f t="shared" si="4"/>
        <v>Yes</v>
      </c>
      <c r="R3873" s="40" t="str">
        <f t="shared" si="5"/>
        <v>Cross-Sold</v>
      </c>
    </row>
    <row r="3874" ht="14.25" customHeight="1" spans="1:18">
      <c r="A3874" s="30" t="s">
        <v>3733</v>
      </c>
      <c r="B3874" s="17">
        <v>2448</v>
      </c>
      <c r="C3874" s="17" t="s">
        <v>35</v>
      </c>
      <c r="D3874" s="17" t="s">
        <v>36</v>
      </c>
      <c r="E3874" s="17" t="s">
        <v>43</v>
      </c>
      <c r="F3874" s="31" t="str">
        <f>VLOOKUP(G3874,'Policy Type'!$A:$B,2,FALSE)</f>
        <v>P&amp;C</v>
      </c>
      <c r="G3874" s="17" t="s">
        <v>44</v>
      </c>
      <c r="H3874" s="32">
        <v>45375</v>
      </c>
      <c r="I3874" s="32">
        <v>45739</v>
      </c>
      <c r="J3874" s="34">
        <v>11800</v>
      </c>
      <c r="K3874" s="34">
        <f t="shared" si="1053"/>
        <v>2124</v>
      </c>
      <c r="L3874" s="34">
        <f t="shared" si="1054"/>
        <v>13924</v>
      </c>
      <c r="M3874" s="17">
        <f t="shared" ref="M3874:M3876" si="1067">L3874*0.2</f>
        <v>2784.8</v>
      </c>
      <c r="N3874" s="17" t="s">
        <v>39</v>
      </c>
      <c r="O3874" s="35" t="s">
        <v>49</v>
      </c>
      <c r="P3874" s="36" t="str">
        <f t="shared" si="1063"/>
        <v>New Client</v>
      </c>
      <c r="Q3874" s="39" t="str">
        <f t="shared" si="4"/>
        <v>No</v>
      </c>
      <c r="R3874" s="40" t="str">
        <f t="shared" si="5"/>
        <v/>
      </c>
    </row>
    <row r="3875" ht="14.25" customHeight="1" spans="1:18">
      <c r="A3875" s="30" t="s">
        <v>3734</v>
      </c>
      <c r="B3875" s="17">
        <v>2449</v>
      </c>
      <c r="C3875" s="17" t="s">
        <v>57</v>
      </c>
      <c r="D3875" s="17" t="s">
        <v>36</v>
      </c>
      <c r="E3875" s="17" t="s">
        <v>37</v>
      </c>
      <c r="F3875" s="31" t="str">
        <f>VLOOKUP(G3875,'Policy Type'!$A:$B,2,FALSE)</f>
        <v>P&amp;C</v>
      </c>
      <c r="G3875" s="17" t="s">
        <v>80</v>
      </c>
      <c r="H3875" s="32">
        <v>45373</v>
      </c>
      <c r="I3875" s="32">
        <v>45373</v>
      </c>
      <c r="J3875" s="34">
        <v>192900</v>
      </c>
      <c r="K3875" s="34">
        <f t="shared" si="1053"/>
        <v>34722</v>
      </c>
      <c r="L3875" s="34">
        <f t="shared" si="1054"/>
        <v>227622</v>
      </c>
      <c r="M3875" s="17">
        <f t="shared" si="1067"/>
        <v>45524.4</v>
      </c>
      <c r="N3875" s="17" t="s">
        <v>39</v>
      </c>
      <c r="O3875" s="35" t="s">
        <v>49</v>
      </c>
      <c r="P3875" s="36" t="str">
        <f t="shared" si="1063"/>
        <v>Old Client</v>
      </c>
      <c r="Q3875" s="39" t="str">
        <f t="shared" si="4"/>
        <v>Yes</v>
      </c>
      <c r="R3875" s="40" t="str">
        <f t="shared" si="5"/>
        <v>Cross-Sold</v>
      </c>
    </row>
    <row r="3876" ht="14.25" customHeight="1" spans="1:18">
      <c r="A3876" s="30" t="s">
        <v>3735</v>
      </c>
      <c r="B3876" s="17">
        <v>2449</v>
      </c>
      <c r="C3876" s="17" t="s">
        <v>42</v>
      </c>
      <c r="D3876" s="17" t="s">
        <v>36</v>
      </c>
      <c r="E3876" s="17" t="s">
        <v>132</v>
      </c>
      <c r="F3876" s="31" t="str">
        <f>VLOOKUP(G3876,'Policy Type'!$A:$B,2,FALSE)</f>
        <v>Liability</v>
      </c>
      <c r="G3876" s="17" t="s">
        <v>3702</v>
      </c>
      <c r="H3876" s="32">
        <v>45378</v>
      </c>
      <c r="I3876" s="32">
        <v>45742</v>
      </c>
      <c r="J3876" s="34">
        <v>5192000</v>
      </c>
      <c r="K3876" s="34">
        <f t="shared" si="1053"/>
        <v>934560</v>
      </c>
      <c r="L3876" s="34">
        <f t="shared" si="1054"/>
        <v>6126560</v>
      </c>
      <c r="M3876" s="17">
        <f t="shared" si="1067"/>
        <v>1225312</v>
      </c>
      <c r="N3876" s="17" t="s">
        <v>39</v>
      </c>
      <c r="O3876" s="35" t="s">
        <v>53</v>
      </c>
      <c r="P3876" s="36" t="str">
        <f t="shared" si="1063"/>
        <v>Old Client</v>
      </c>
      <c r="Q3876" s="39" t="str">
        <f t="shared" si="4"/>
        <v>Yes</v>
      </c>
      <c r="R3876" s="40" t="str">
        <f t="shared" si="5"/>
        <v/>
      </c>
    </row>
    <row r="3877" ht="14.25" customHeight="1" spans="1:18">
      <c r="A3877" s="30" t="s">
        <v>3736</v>
      </c>
      <c r="B3877" s="17">
        <v>15</v>
      </c>
      <c r="C3877" s="17" t="s">
        <v>46</v>
      </c>
      <c r="D3877" s="17" t="s">
        <v>76</v>
      </c>
      <c r="E3877" s="17" t="s">
        <v>132</v>
      </c>
      <c r="F3877" s="31" t="str">
        <f>VLOOKUP(G3877,'Policy Type'!$A:$B,2,FALSE)</f>
        <v>Others</v>
      </c>
      <c r="G3877" s="17" t="s">
        <v>124</v>
      </c>
      <c r="H3877" s="32">
        <v>45373</v>
      </c>
      <c r="I3877" s="32">
        <v>45737</v>
      </c>
      <c r="J3877" s="34">
        <v>218300000</v>
      </c>
      <c r="K3877" s="34">
        <f t="shared" si="1053"/>
        <v>39294000</v>
      </c>
      <c r="L3877" s="34">
        <f t="shared" si="1054"/>
        <v>257594000</v>
      </c>
      <c r="M3877" s="17">
        <f>L3877*0.05</f>
        <v>12879700</v>
      </c>
      <c r="N3877" s="17" t="s">
        <v>39</v>
      </c>
      <c r="O3877" s="35" t="s">
        <v>53</v>
      </c>
      <c r="P3877" s="36" t="str">
        <f t="shared" si="1063"/>
        <v>Old Client</v>
      </c>
      <c r="Q3877" s="39" t="str">
        <f t="shared" si="4"/>
        <v>Yes</v>
      </c>
      <c r="R3877" s="40" t="str">
        <f t="shared" si="5"/>
        <v>Cross-Sold</v>
      </c>
    </row>
    <row r="3878" ht="14.25" customHeight="1" spans="1:18">
      <c r="A3878" s="30" t="s">
        <v>3737</v>
      </c>
      <c r="B3878" s="17">
        <v>2450</v>
      </c>
      <c r="C3878" s="17" t="s">
        <v>35</v>
      </c>
      <c r="D3878" s="17" t="s">
        <v>36</v>
      </c>
      <c r="E3878" s="17" t="s">
        <v>132</v>
      </c>
      <c r="F3878" s="31" t="str">
        <f>VLOOKUP(G3878,'Policy Type'!$A:$B,2,FALSE)</f>
        <v>Liability</v>
      </c>
      <c r="G3878" s="17" t="s">
        <v>121</v>
      </c>
      <c r="H3878" s="32">
        <v>45373</v>
      </c>
      <c r="I3878" s="32">
        <v>45737</v>
      </c>
      <c r="J3878" s="34">
        <v>2715200</v>
      </c>
      <c r="K3878" s="34">
        <f t="shared" si="1053"/>
        <v>488736</v>
      </c>
      <c r="L3878" s="34">
        <f t="shared" si="1054"/>
        <v>3203936</v>
      </c>
      <c r="M3878" s="17">
        <f>L3878*0.2</f>
        <v>640787.2</v>
      </c>
      <c r="N3878" s="17" t="s">
        <v>39</v>
      </c>
      <c r="O3878" s="35" t="s">
        <v>53</v>
      </c>
      <c r="P3878" s="36" t="str">
        <f t="shared" si="1063"/>
        <v>New Client</v>
      </c>
      <c r="Q3878" s="39" t="str">
        <f t="shared" si="4"/>
        <v>Yes</v>
      </c>
      <c r="R3878" s="40" t="str">
        <f t="shared" si="5"/>
        <v/>
      </c>
    </row>
    <row r="3879" ht="14.25" customHeight="1" spans="1:18">
      <c r="A3879" s="30" t="s">
        <v>3738</v>
      </c>
      <c r="B3879" s="17">
        <v>1412</v>
      </c>
      <c r="C3879" s="17" t="s">
        <v>35</v>
      </c>
      <c r="D3879" s="17" t="s">
        <v>36</v>
      </c>
      <c r="E3879" s="17" t="s">
        <v>123</v>
      </c>
      <c r="F3879" s="31" t="str">
        <f>VLOOKUP(G3879,'Policy Type'!$A:$B,2,FALSE)</f>
        <v>Others</v>
      </c>
      <c r="G3879" s="17" t="s">
        <v>124</v>
      </c>
      <c r="H3879" s="32">
        <v>45374</v>
      </c>
      <c r="I3879" s="32">
        <v>45738</v>
      </c>
      <c r="J3879" s="34">
        <v>16529600</v>
      </c>
      <c r="K3879" s="34">
        <f t="shared" si="1053"/>
        <v>2975328</v>
      </c>
      <c r="L3879" s="34">
        <f t="shared" si="1054"/>
        <v>19504928</v>
      </c>
      <c r="M3879" s="17">
        <f>L3879*0.15</f>
        <v>2925739.2</v>
      </c>
      <c r="N3879" s="17" t="s">
        <v>39</v>
      </c>
      <c r="O3879" s="35" t="s">
        <v>53</v>
      </c>
      <c r="P3879" s="36" t="str">
        <f t="shared" si="1063"/>
        <v>Old Client</v>
      </c>
      <c r="Q3879" s="39" t="str">
        <f t="shared" si="4"/>
        <v>Yes</v>
      </c>
      <c r="R3879" s="40" t="str">
        <f t="shared" si="5"/>
        <v>Cross-Sold</v>
      </c>
    </row>
    <row r="3880" ht="14.25" customHeight="1" spans="1:18">
      <c r="A3880" s="30" t="s">
        <v>3739</v>
      </c>
      <c r="B3880" s="17">
        <v>1412</v>
      </c>
      <c r="C3880" s="17" t="s">
        <v>35</v>
      </c>
      <c r="D3880" s="17" t="s">
        <v>36</v>
      </c>
      <c r="E3880" s="17" t="s">
        <v>103</v>
      </c>
      <c r="F3880" s="31" t="str">
        <f>VLOOKUP(G3880,'Policy Type'!$A:$B,2,FALSE)</f>
        <v>P&amp;C</v>
      </c>
      <c r="G3880" s="17" t="s">
        <v>68</v>
      </c>
      <c r="H3880" s="32">
        <v>45373</v>
      </c>
      <c r="I3880" s="32">
        <v>45737</v>
      </c>
      <c r="J3880" s="34">
        <v>726400</v>
      </c>
      <c r="K3880" s="34">
        <f t="shared" si="1053"/>
        <v>130752</v>
      </c>
      <c r="L3880" s="34">
        <f t="shared" si="1054"/>
        <v>857152</v>
      </c>
      <c r="M3880" s="17">
        <f>L3880*0.2</f>
        <v>171430.4</v>
      </c>
      <c r="N3880" s="17" t="s">
        <v>52</v>
      </c>
      <c r="O3880" s="35" t="s">
        <v>40</v>
      </c>
      <c r="P3880" s="36" t="str">
        <f t="shared" si="1063"/>
        <v>Old Client</v>
      </c>
      <c r="Q3880" s="39" t="str">
        <f t="shared" si="4"/>
        <v>Yes</v>
      </c>
      <c r="R3880" s="40" t="str">
        <f t="shared" si="5"/>
        <v>Cross-Sold</v>
      </c>
    </row>
    <row r="3881" ht="14.25" customHeight="1" spans="1:18">
      <c r="A3881" s="30" t="s">
        <v>3740</v>
      </c>
      <c r="B3881" s="17">
        <v>2451</v>
      </c>
      <c r="C3881" s="17" t="s">
        <v>46</v>
      </c>
      <c r="D3881" s="17" t="s">
        <v>76</v>
      </c>
      <c r="E3881" s="17" t="s">
        <v>1015</v>
      </c>
      <c r="F3881" s="31" t="str">
        <f>VLOOKUP(G3881,'Policy Type'!$A:$B,2,FALSE)</f>
        <v>Others</v>
      </c>
      <c r="G3881" s="17" t="s">
        <v>193</v>
      </c>
      <c r="H3881" s="32">
        <v>45374</v>
      </c>
      <c r="I3881" s="32">
        <v>45738</v>
      </c>
      <c r="J3881" s="34">
        <v>4575600</v>
      </c>
      <c r="K3881" s="34">
        <f t="shared" si="1053"/>
        <v>823608</v>
      </c>
      <c r="L3881" s="34">
        <f t="shared" si="1054"/>
        <v>5399208</v>
      </c>
      <c r="M3881" s="17">
        <f t="shared" ref="M3881:M3882" si="1068">L3881*0.05</f>
        <v>269960.4</v>
      </c>
      <c r="N3881" s="17" t="s">
        <v>52</v>
      </c>
      <c r="O3881" s="35" t="s">
        <v>40</v>
      </c>
      <c r="P3881" s="36" t="str">
        <f t="shared" si="1063"/>
        <v>New Client</v>
      </c>
      <c r="Q3881" s="39" t="str">
        <f t="shared" si="4"/>
        <v>No</v>
      </c>
      <c r="R3881" s="40" t="str">
        <f t="shared" si="5"/>
        <v/>
      </c>
    </row>
    <row r="3882" ht="14.25" customHeight="1" spans="1:18">
      <c r="A3882" s="30" t="s">
        <v>3741</v>
      </c>
      <c r="B3882" s="17">
        <v>2452</v>
      </c>
      <c r="C3882" s="17" t="s">
        <v>46</v>
      </c>
      <c r="D3882" s="17" t="s">
        <v>66</v>
      </c>
      <c r="E3882" s="17" t="s">
        <v>1015</v>
      </c>
      <c r="F3882" s="31" t="str">
        <f>VLOOKUP(G3882,'Policy Type'!$A:$B,2,FALSE)</f>
        <v>Others</v>
      </c>
      <c r="G3882" s="17" t="s">
        <v>193</v>
      </c>
      <c r="H3882" s="32">
        <v>45375</v>
      </c>
      <c r="I3882" s="32">
        <v>45739</v>
      </c>
      <c r="J3882" s="34">
        <v>4575600</v>
      </c>
      <c r="K3882" s="34">
        <f t="shared" si="1053"/>
        <v>823608</v>
      </c>
      <c r="L3882" s="34">
        <f t="shared" si="1054"/>
        <v>5399208</v>
      </c>
      <c r="M3882" s="17">
        <f t="shared" si="1068"/>
        <v>269960.4</v>
      </c>
      <c r="N3882" s="17" t="s">
        <v>52</v>
      </c>
      <c r="O3882" s="35" t="s">
        <v>40</v>
      </c>
      <c r="P3882" s="36" t="str">
        <f t="shared" si="1063"/>
        <v>New Client</v>
      </c>
      <c r="Q3882" s="39" t="str">
        <f t="shared" si="4"/>
        <v>No</v>
      </c>
      <c r="R3882" s="40" t="str">
        <f t="shared" si="5"/>
        <v/>
      </c>
    </row>
    <row r="3883" ht="14.25" customHeight="1" spans="1:18">
      <c r="A3883" s="30" t="s">
        <v>3742</v>
      </c>
      <c r="B3883" s="17">
        <v>2453</v>
      </c>
      <c r="C3883" s="17" t="s">
        <v>35</v>
      </c>
      <c r="D3883" s="17" t="s">
        <v>36</v>
      </c>
      <c r="E3883" s="17" t="s">
        <v>103</v>
      </c>
      <c r="F3883" s="31" t="str">
        <f>VLOOKUP(G3883,'Policy Type'!$A:$B,2,FALSE)</f>
        <v>P&amp;C</v>
      </c>
      <c r="G3883" s="17" t="s">
        <v>68</v>
      </c>
      <c r="H3883" s="32">
        <v>45377</v>
      </c>
      <c r="I3883" s="32">
        <v>45741</v>
      </c>
      <c r="J3883" s="34">
        <v>9573200</v>
      </c>
      <c r="K3883" s="34">
        <f t="shared" si="1053"/>
        <v>1723176</v>
      </c>
      <c r="L3883" s="34">
        <f t="shared" si="1054"/>
        <v>11296376</v>
      </c>
      <c r="M3883" s="17">
        <f t="shared" ref="M3883:M3887" si="1069">L3883*0.2</f>
        <v>2259275.2</v>
      </c>
      <c r="N3883" s="17" t="s">
        <v>39</v>
      </c>
      <c r="O3883" s="35" t="s">
        <v>40</v>
      </c>
      <c r="P3883" s="36" t="str">
        <f t="shared" si="1063"/>
        <v>Old Client</v>
      </c>
      <c r="Q3883" s="39" t="str">
        <f t="shared" si="4"/>
        <v>Yes</v>
      </c>
      <c r="R3883" s="40" t="str">
        <f t="shared" si="5"/>
        <v>Cross-Sold</v>
      </c>
    </row>
    <row r="3884" ht="14.25" customHeight="1" spans="1:18">
      <c r="A3884" s="30" t="s">
        <v>3743</v>
      </c>
      <c r="B3884" s="17">
        <v>2453</v>
      </c>
      <c r="C3884" s="17" t="s">
        <v>57</v>
      </c>
      <c r="D3884" s="17" t="s">
        <v>36</v>
      </c>
      <c r="E3884" s="17" t="s">
        <v>37</v>
      </c>
      <c r="F3884" s="31" t="str">
        <f>VLOOKUP(G3884,'Policy Type'!$A:$B,2,FALSE)</f>
        <v>P&amp;C</v>
      </c>
      <c r="G3884" s="17" t="s">
        <v>68</v>
      </c>
      <c r="H3884" s="32">
        <v>45381</v>
      </c>
      <c r="I3884" s="32">
        <v>45745</v>
      </c>
      <c r="J3884" s="34">
        <v>1476300</v>
      </c>
      <c r="K3884" s="34">
        <f t="shared" si="1053"/>
        <v>265734</v>
      </c>
      <c r="L3884" s="34">
        <f t="shared" si="1054"/>
        <v>1742034</v>
      </c>
      <c r="M3884" s="17">
        <f t="shared" si="1069"/>
        <v>348406.8</v>
      </c>
      <c r="N3884" s="17" t="s">
        <v>52</v>
      </c>
      <c r="O3884" s="35" t="s">
        <v>53</v>
      </c>
      <c r="P3884" s="36" t="str">
        <f t="shared" si="1063"/>
        <v>Old Client</v>
      </c>
      <c r="Q3884" s="39" t="str">
        <f t="shared" si="4"/>
        <v>Yes</v>
      </c>
      <c r="R3884" s="40" t="str">
        <f t="shared" si="5"/>
        <v>Cross-Sold</v>
      </c>
    </row>
    <row r="3885" ht="14.25" customHeight="1" spans="1:18">
      <c r="A3885" s="30" t="s">
        <v>3744</v>
      </c>
      <c r="B3885" s="17">
        <v>2454</v>
      </c>
      <c r="C3885" s="17" t="s">
        <v>57</v>
      </c>
      <c r="D3885" s="17" t="s">
        <v>36</v>
      </c>
      <c r="E3885" s="17" t="s">
        <v>780</v>
      </c>
      <c r="F3885" s="31" t="str">
        <f>VLOOKUP(G3885,'Policy Type'!$A:$B,2,FALSE)</f>
        <v>Liability</v>
      </c>
      <c r="G3885" s="17" t="s">
        <v>38</v>
      </c>
      <c r="H3885" s="32">
        <v>45377</v>
      </c>
      <c r="I3885" s="32">
        <v>45407</v>
      </c>
      <c r="J3885" s="34">
        <v>141300</v>
      </c>
      <c r="K3885" s="34">
        <f t="shared" si="1053"/>
        <v>25434</v>
      </c>
      <c r="L3885" s="34">
        <f t="shared" si="1054"/>
        <v>166734</v>
      </c>
      <c r="M3885" s="17">
        <f t="shared" si="1069"/>
        <v>33346.8</v>
      </c>
      <c r="N3885" s="17" t="s">
        <v>39</v>
      </c>
      <c r="O3885" s="35" t="s">
        <v>49</v>
      </c>
      <c r="P3885" s="36" t="str">
        <f t="shared" si="1063"/>
        <v>New Client</v>
      </c>
      <c r="Q3885" s="39" t="str">
        <f t="shared" si="4"/>
        <v>Yes</v>
      </c>
      <c r="R3885" s="40" t="str">
        <f t="shared" si="5"/>
        <v/>
      </c>
    </row>
    <row r="3886" ht="14.25" customHeight="1" spans="1:18">
      <c r="A3886" s="30" t="s">
        <v>3745</v>
      </c>
      <c r="B3886" s="17">
        <v>2455</v>
      </c>
      <c r="C3886" s="17" t="s">
        <v>35</v>
      </c>
      <c r="D3886" s="17" t="s">
        <v>36</v>
      </c>
      <c r="E3886" s="17" t="s">
        <v>780</v>
      </c>
      <c r="F3886" s="31" t="str">
        <f>VLOOKUP(G3886,'Policy Type'!$A:$B,2,FALSE)</f>
        <v>Liability</v>
      </c>
      <c r="G3886" s="17" t="s">
        <v>38</v>
      </c>
      <c r="H3886" s="32">
        <v>45374</v>
      </c>
      <c r="I3886" s="32">
        <v>45557</v>
      </c>
      <c r="J3886" s="34">
        <v>358400</v>
      </c>
      <c r="K3886" s="34">
        <f t="shared" si="1053"/>
        <v>64512</v>
      </c>
      <c r="L3886" s="34">
        <f t="shared" si="1054"/>
        <v>422912</v>
      </c>
      <c r="M3886" s="17">
        <f t="shared" si="1069"/>
        <v>84582.4</v>
      </c>
      <c r="N3886" s="17" t="s">
        <v>39</v>
      </c>
      <c r="O3886" s="35" t="s">
        <v>49</v>
      </c>
      <c r="P3886" s="36" t="str">
        <f t="shared" si="1063"/>
        <v>New Client</v>
      </c>
      <c r="Q3886" s="39" t="str">
        <f t="shared" si="4"/>
        <v>Yes</v>
      </c>
      <c r="R3886" s="40" t="str">
        <f t="shared" si="5"/>
        <v/>
      </c>
    </row>
    <row r="3887" ht="14.25" customHeight="1" spans="1:18">
      <c r="A3887" s="30" t="s">
        <v>3746</v>
      </c>
      <c r="B3887" s="17">
        <v>2456</v>
      </c>
      <c r="C3887" s="17" t="s">
        <v>57</v>
      </c>
      <c r="D3887" s="17" t="s">
        <v>36</v>
      </c>
      <c r="E3887" s="17" t="s">
        <v>37</v>
      </c>
      <c r="F3887" s="31" t="str">
        <f>VLOOKUP(G3887,'Policy Type'!$A:$B,2,FALSE)</f>
        <v>Liability</v>
      </c>
      <c r="G3887" s="17" t="s">
        <v>38</v>
      </c>
      <c r="H3887" s="32">
        <v>45374</v>
      </c>
      <c r="I3887" s="32">
        <v>45404</v>
      </c>
      <c r="J3887" s="34">
        <v>29600</v>
      </c>
      <c r="K3887" s="34">
        <f t="shared" si="1053"/>
        <v>5328</v>
      </c>
      <c r="L3887" s="34">
        <f t="shared" si="1054"/>
        <v>34928</v>
      </c>
      <c r="M3887" s="17">
        <f t="shared" si="1069"/>
        <v>6985.6</v>
      </c>
      <c r="N3887" s="17" t="s">
        <v>52</v>
      </c>
      <c r="O3887" s="35" t="s">
        <v>49</v>
      </c>
      <c r="P3887" s="36" t="str">
        <f t="shared" si="1063"/>
        <v>New Client</v>
      </c>
      <c r="Q3887" s="39" t="str">
        <f t="shared" si="4"/>
        <v>Yes</v>
      </c>
      <c r="R3887" s="40" t="str">
        <f t="shared" si="5"/>
        <v/>
      </c>
    </row>
    <row r="3888" ht="14.25" customHeight="1" spans="1:18">
      <c r="A3888" s="30" t="s">
        <v>3747</v>
      </c>
      <c r="B3888" s="17">
        <v>2457</v>
      </c>
      <c r="C3888" s="17" t="s">
        <v>42</v>
      </c>
      <c r="D3888" s="17" t="s">
        <v>36</v>
      </c>
      <c r="E3888" s="17" t="s">
        <v>43</v>
      </c>
      <c r="F3888" s="31" t="str">
        <f>VLOOKUP(G3888,'Policy Type'!$A:$B,2,FALSE)</f>
        <v>Others</v>
      </c>
      <c r="G3888" s="17" t="s">
        <v>160</v>
      </c>
      <c r="H3888" s="32">
        <v>45375</v>
      </c>
      <c r="I3888" s="32">
        <v>45739</v>
      </c>
      <c r="J3888" s="34">
        <v>3345400</v>
      </c>
      <c r="K3888" s="34">
        <f t="shared" si="1053"/>
        <v>602172</v>
      </c>
      <c r="L3888" s="34">
        <f t="shared" si="1054"/>
        <v>3947572</v>
      </c>
      <c r="M3888" s="17">
        <f>L3888*0.15</f>
        <v>592135.8</v>
      </c>
      <c r="N3888" s="17" t="s">
        <v>52</v>
      </c>
      <c r="O3888" s="35" t="s">
        <v>53</v>
      </c>
      <c r="P3888" s="36" t="str">
        <f t="shared" si="1063"/>
        <v>New Client</v>
      </c>
      <c r="Q3888" s="39" t="str">
        <f t="shared" si="4"/>
        <v>No</v>
      </c>
      <c r="R3888" s="40" t="str">
        <f t="shared" si="5"/>
        <v/>
      </c>
    </row>
    <row r="3889" ht="14.25" customHeight="1" spans="1:18">
      <c r="A3889" s="30" t="s">
        <v>3748</v>
      </c>
      <c r="B3889" s="17">
        <v>2458</v>
      </c>
      <c r="C3889" s="17" t="s">
        <v>46</v>
      </c>
      <c r="D3889" s="17" t="s">
        <v>47</v>
      </c>
      <c r="E3889" s="17" t="s">
        <v>37</v>
      </c>
      <c r="F3889" s="31" t="str">
        <f>VLOOKUP(G3889,'Policy Type'!$A:$B,2,FALSE)</f>
        <v>Liability</v>
      </c>
      <c r="G3889" s="17" t="s">
        <v>3702</v>
      </c>
      <c r="H3889" s="32">
        <v>45374</v>
      </c>
      <c r="I3889" s="32">
        <v>45738</v>
      </c>
      <c r="J3889" s="34">
        <v>8260000</v>
      </c>
      <c r="K3889" s="34">
        <f t="shared" si="1053"/>
        <v>1486800</v>
      </c>
      <c r="L3889" s="34">
        <f t="shared" si="1054"/>
        <v>9746800</v>
      </c>
      <c r="M3889" s="17">
        <f>L3889*0.05</f>
        <v>487340</v>
      </c>
      <c r="N3889" s="17" t="s">
        <v>39</v>
      </c>
      <c r="O3889" s="35" t="s">
        <v>49</v>
      </c>
      <c r="P3889" s="36" t="str">
        <f t="shared" si="1063"/>
        <v>New Client</v>
      </c>
      <c r="Q3889" s="39" t="str">
        <f t="shared" si="4"/>
        <v>Yes</v>
      </c>
      <c r="R3889" s="40" t="str">
        <f t="shared" si="5"/>
        <v/>
      </c>
    </row>
    <row r="3890" ht="14.25" customHeight="1" spans="1:18">
      <c r="A3890" s="30" t="s">
        <v>3749</v>
      </c>
      <c r="B3890" s="17">
        <v>2459</v>
      </c>
      <c r="C3890" s="17" t="s">
        <v>42</v>
      </c>
      <c r="D3890" s="17" t="s">
        <v>36</v>
      </c>
      <c r="E3890" s="17" t="s">
        <v>132</v>
      </c>
      <c r="F3890" s="31" t="str">
        <f>VLOOKUP(G3890,'Policy Type'!$A:$B,2,FALSE)</f>
        <v>P&amp;C</v>
      </c>
      <c r="G3890" s="17" t="s">
        <v>80</v>
      </c>
      <c r="H3890" s="32">
        <v>45374</v>
      </c>
      <c r="I3890" s="32">
        <v>45374</v>
      </c>
      <c r="J3890" s="34">
        <v>109200</v>
      </c>
      <c r="K3890" s="34">
        <f t="shared" si="1053"/>
        <v>19656</v>
      </c>
      <c r="L3890" s="34">
        <f t="shared" si="1054"/>
        <v>128856</v>
      </c>
      <c r="M3890" s="17">
        <f>L3890*0.2</f>
        <v>25771.2</v>
      </c>
      <c r="N3890" s="17" t="s">
        <v>39</v>
      </c>
      <c r="O3890" s="35" t="s">
        <v>49</v>
      </c>
      <c r="P3890" s="36" t="str">
        <f t="shared" si="1063"/>
        <v>New Client</v>
      </c>
      <c r="Q3890" s="39" t="str">
        <f t="shared" si="4"/>
        <v>No</v>
      </c>
      <c r="R3890" s="40" t="str">
        <f t="shared" si="5"/>
        <v/>
      </c>
    </row>
    <row r="3891" ht="14.25" customHeight="1" spans="1:18">
      <c r="A3891" s="30" t="s">
        <v>3750</v>
      </c>
      <c r="B3891" s="17">
        <v>2460</v>
      </c>
      <c r="C3891" s="17" t="s">
        <v>46</v>
      </c>
      <c r="D3891" s="17" t="s">
        <v>76</v>
      </c>
      <c r="E3891" s="17" t="s">
        <v>43</v>
      </c>
      <c r="F3891" s="31" t="str">
        <f>VLOOKUP(G3891,'Policy Type'!$A:$B,2,FALSE)</f>
        <v>Others</v>
      </c>
      <c r="G3891" s="17" t="s">
        <v>212</v>
      </c>
      <c r="H3891" s="32">
        <v>45374</v>
      </c>
      <c r="I3891" s="32">
        <v>45738</v>
      </c>
      <c r="J3891" s="34">
        <v>1082000</v>
      </c>
      <c r="K3891" s="34">
        <f t="shared" si="1053"/>
        <v>194760</v>
      </c>
      <c r="L3891" s="34">
        <f t="shared" si="1054"/>
        <v>1276760</v>
      </c>
      <c r="M3891" s="17">
        <f>L3891*0.05</f>
        <v>63838</v>
      </c>
      <c r="N3891" s="17" t="s">
        <v>39</v>
      </c>
      <c r="O3891" s="35" t="s">
        <v>49</v>
      </c>
      <c r="P3891" s="36" t="str">
        <f t="shared" si="1063"/>
        <v>New Client</v>
      </c>
      <c r="Q3891" s="39" t="str">
        <f t="shared" si="4"/>
        <v>No</v>
      </c>
      <c r="R3891" s="40" t="str">
        <f t="shared" si="5"/>
        <v/>
      </c>
    </row>
    <row r="3892" ht="14.25" customHeight="1" spans="1:18">
      <c r="A3892" s="30" t="s">
        <v>3751</v>
      </c>
      <c r="B3892" s="17">
        <v>2461</v>
      </c>
      <c r="C3892" s="17" t="s">
        <v>35</v>
      </c>
      <c r="D3892" s="17" t="s">
        <v>36</v>
      </c>
      <c r="E3892" s="17" t="s">
        <v>43</v>
      </c>
      <c r="F3892" s="31" t="str">
        <f>VLOOKUP(G3892,'Policy Type'!$A:$B,2,FALSE)</f>
        <v>P&amp;C</v>
      </c>
      <c r="G3892" s="17" t="s">
        <v>44</v>
      </c>
      <c r="H3892" s="32">
        <v>45374</v>
      </c>
      <c r="I3892" s="32">
        <v>45738</v>
      </c>
      <c r="J3892" s="34">
        <v>129800</v>
      </c>
      <c r="K3892" s="34">
        <f t="shared" si="1053"/>
        <v>23364</v>
      </c>
      <c r="L3892" s="34">
        <f t="shared" si="1054"/>
        <v>153164</v>
      </c>
      <c r="M3892" s="17">
        <f>L3892*0.2</f>
        <v>30632.8</v>
      </c>
      <c r="N3892" s="17" t="s">
        <v>39</v>
      </c>
      <c r="O3892" s="35" t="s">
        <v>49</v>
      </c>
      <c r="P3892" s="36" t="str">
        <f t="shared" si="1063"/>
        <v>Old Client</v>
      </c>
      <c r="Q3892" s="39" t="str">
        <f t="shared" si="4"/>
        <v>Yes</v>
      </c>
      <c r="R3892" s="40" t="str">
        <f t="shared" si="5"/>
        <v>Cross-Sold</v>
      </c>
    </row>
    <row r="3893" ht="14.25" customHeight="1" spans="1:18">
      <c r="A3893" s="30" t="s">
        <v>3752</v>
      </c>
      <c r="B3893" s="17">
        <v>2462</v>
      </c>
      <c r="C3893" s="17" t="s">
        <v>57</v>
      </c>
      <c r="D3893" s="17" t="s">
        <v>36</v>
      </c>
      <c r="E3893" s="17" t="s">
        <v>132</v>
      </c>
      <c r="F3893" s="31" t="str">
        <f>VLOOKUP(G3893,'Policy Type'!$A:$B,2,FALSE)</f>
        <v>Others</v>
      </c>
      <c r="G3893" s="17" t="s">
        <v>217</v>
      </c>
      <c r="H3893" s="32">
        <v>45378</v>
      </c>
      <c r="I3893" s="32">
        <v>45742</v>
      </c>
      <c r="J3893" s="34">
        <v>1078000</v>
      </c>
      <c r="K3893" s="34">
        <f t="shared" si="1053"/>
        <v>194040</v>
      </c>
      <c r="L3893" s="34">
        <f t="shared" si="1054"/>
        <v>1272040</v>
      </c>
      <c r="M3893" s="17">
        <f>L3893*0.15</f>
        <v>190806</v>
      </c>
      <c r="N3893" s="17" t="s">
        <v>52</v>
      </c>
      <c r="O3893" s="35" t="s">
        <v>53</v>
      </c>
      <c r="P3893" s="36" t="str">
        <f t="shared" si="1063"/>
        <v>Old Client</v>
      </c>
      <c r="Q3893" s="39" t="str">
        <f t="shared" si="4"/>
        <v>No</v>
      </c>
      <c r="R3893" s="40" t="str">
        <f t="shared" si="5"/>
        <v/>
      </c>
    </row>
    <row r="3894" ht="14.25" customHeight="1" spans="1:18">
      <c r="A3894" s="30" t="s">
        <v>3753</v>
      </c>
      <c r="B3894" s="17">
        <v>2462</v>
      </c>
      <c r="C3894" s="17" t="s">
        <v>46</v>
      </c>
      <c r="D3894" s="17" t="s">
        <v>47</v>
      </c>
      <c r="E3894" s="17" t="s">
        <v>43</v>
      </c>
      <c r="F3894" s="31" t="str">
        <f>VLOOKUP(G3894,'Policy Type'!$A:$B,2,FALSE)</f>
        <v>Others</v>
      </c>
      <c r="G3894" s="17" t="s">
        <v>160</v>
      </c>
      <c r="H3894" s="32">
        <v>45381</v>
      </c>
      <c r="I3894" s="32">
        <v>45745</v>
      </c>
      <c r="J3894" s="34">
        <v>2354100</v>
      </c>
      <c r="K3894" s="34">
        <f t="shared" si="1053"/>
        <v>423738</v>
      </c>
      <c r="L3894" s="34">
        <f t="shared" si="1054"/>
        <v>2777838</v>
      </c>
      <c r="M3894" s="17">
        <f t="shared" ref="M3894:M3896" si="1070">L3894*0.05</f>
        <v>138891.9</v>
      </c>
      <c r="N3894" s="17" t="s">
        <v>52</v>
      </c>
      <c r="O3894" s="35" t="s">
        <v>53</v>
      </c>
      <c r="P3894" s="36" t="str">
        <f t="shared" si="1063"/>
        <v>Old Client</v>
      </c>
      <c r="Q3894" s="39" t="str">
        <f t="shared" si="4"/>
        <v>No</v>
      </c>
      <c r="R3894" s="40" t="str">
        <f t="shared" si="5"/>
        <v/>
      </c>
    </row>
    <row r="3895" ht="14.25" customHeight="1" spans="1:18">
      <c r="A3895" s="30" t="s">
        <v>3754</v>
      </c>
      <c r="B3895" s="17">
        <v>2463</v>
      </c>
      <c r="C3895" s="17" t="s">
        <v>46</v>
      </c>
      <c r="D3895" s="17" t="s">
        <v>88</v>
      </c>
      <c r="E3895" s="17" t="s">
        <v>103</v>
      </c>
      <c r="F3895" s="31" t="str">
        <f>VLOOKUP(G3895,'Policy Type'!$A:$B,2,FALSE)</f>
        <v>Others</v>
      </c>
      <c r="G3895" s="17" t="s">
        <v>791</v>
      </c>
      <c r="H3895" s="32">
        <v>45375</v>
      </c>
      <c r="I3895" s="32">
        <v>45739</v>
      </c>
      <c r="J3895" s="34">
        <v>3850100</v>
      </c>
      <c r="K3895" s="34">
        <f t="shared" si="1053"/>
        <v>693018</v>
      </c>
      <c r="L3895" s="34">
        <f t="shared" si="1054"/>
        <v>4543118</v>
      </c>
      <c r="M3895" s="17">
        <f t="shared" si="1070"/>
        <v>227155.9</v>
      </c>
      <c r="N3895" s="17" t="s">
        <v>39</v>
      </c>
      <c r="O3895" s="35" t="s">
        <v>49</v>
      </c>
      <c r="P3895" s="36" t="str">
        <f t="shared" si="1063"/>
        <v>New Client</v>
      </c>
      <c r="Q3895" s="39" t="str">
        <f t="shared" si="4"/>
        <v>No</v>
      </c>
      <c r="R3895" s="40" t="str">
        <f t="shared" si="5"/>
        <v/>
      </c>
    </row>
    <row r="3896" ht="14.25" customHeight="1" spans="1:18">
      <c r="A3896" s="30" t="s">
        <v>3755</v>
      </c>
      <c r="B3896" s="17">
        <v>2464</v>
      </c>
      <c r="C3896" s="17" t="s">
        <v>46</v>
      </c>
      <c r="D3896" s="17" t="s">
        <v>76</v>
      </c>
      <c r="E3896" s="17" t="s">
        <v>37</v>
      </c>
      <c r="F3896" s="31" t="str">
        <f>VLOOKUP(G3896,'Policy Type'!$A:$B,2,FALSE)</f>
        <v>Liability</v>
      </c>
      <c r="G3896" s="17" t="s">
        <v>38</v>
      </c>
      <c r="H3896" s="32">
        <v>45376</v>
      </c>
      <c r="I3896" s="32">
        <v>45406</v>
      </c>
      <c r="J3896" s="34">
        <v>66200</v>
      </c>
      <c r="K3896" s="34">
        <f t="shared" si="1053"/>
        <v>11916</v>
      </c>
      <c r="L3896" s="34">
        <f t="shared" si="1054"/>
        <v>78116</v>
      </c>
      <c r="M3896" s="17">
        <f t="shared" si="1070"/>
        <v>3905.8</v>
      </c>
      <c r="N3896" s="17" t="s">
        <v>39</v>
      </c>
      <c r="O3896" s="35" t="s">
        <v>49</v>
      </c>
      <c r="P3896" s="36" t="str">
        <f t="shared" si="1063"/>
        <v>New Client</v>
      </c>
      <c r="Q3896" s="39" t="str">
        <f t="shared" si="4"/>
        <v>Yes</v>
      </c>
      <c r="R3896" s="40" t="str">
        <f t="shared" si="5"/>
        <v/>
      </c>
    </row>
    <row r="3897" ht="14.25" customHeight="1" spans="1:18">
      <c r="A3897" s="30" t="s">
        <v>3756</v>
      </c>
      <c r="B3897" s="17">
        <v>2465</v>
      </c>
      <c r="C3897" s="17" t="s">
        <v>42</v>
      </c>
      <c r="D3897" s="17" t="s">
        <v>36</v>
      </c>
      <c r="E3897" s="17" t="s">
        <v>84</v>
      </c>
      <c r="F3897" s="31" t="str">
        <f>VLOOKUP(G3897,'Policy Type'!$A:$B,2,FALSE)</f>
        <v>Liability</v>
      </c>
      <c r="G3897" s="17" t="s">
        <v>38</v>
      </c>
      <c r="H3897" s="32">
        <v>45383</v>
      </c>
      <c r="I3897" s="32">
        <v>45565</v>
      </c>
      <c r="J3897" s="34">
        <v>109900</v>
      </c>
      <c r="K3897" s="34">
        <f t="shared" si="1053"/>
        <v>19782</v>
      </c>
      <c r="L3897" s="34">
        <f t="shared" si="1054"/>
        <v>129682</v>
      </c>
      <c r="M3897" s="17">
        <f t="shared" ref="M3897:M3902" si="1071">L3897*0.2</f>
        <v>25936.4</v>
      </c>
      <c r="N3897" s="17" t="s">
        <v>39</v>
      </c>
      <c r="O3897" s="35" t="s">
        <v>53</v>
      </c>
      <c r="P3897" s="36" t="str">
        <f t="shared" si="1063"/>
        <v>New Client</v>
      </c>
      <c r="Q3897" s="39" t="str">
        <f t="shared" si="4"/>
        <v>Yes</v>
      </c>
      <c r="R3897" s="40" t="str">
        <f t="shared" si="5"/>
        <v/>
      </c>
    </row>
    <row r="3898" ht="14.25" customHeight="1" spans="1:18">
      <c r="A3898" s="30" t="s">
        <v>3757</v>
      </c>
      <c r="B3898" s="17">
        <v>2466</v>
      </c>
      <c r="C3898" s="17" t="s">
        <v>35</v>
      </c>
      <c r="D3898" s="17" t="s">
        <v>36</v>
      </c>
      <c r="E3898" s="17" t="s">
        <v>43</v>
      </c>
      <c r="F3898" s="31" t="str">
        <f>VLOOKUP(G3898,'Policy Type'!$A:$B,2,FALSE)</f>
        <v>Liability</v>
      </c>
      <c r="G3898" s="17" t="s">
        <v>140</v>
      </c>
      <c r="H3898" s="32">
        <v>45385</v>
      </c>
      <c r="I3898" s="32">
        <v>45749</v>
      </c>
      <c r="J3898" s="34">
        <v>41300000</v>
      </c>
      <c r="K3898" s="34">
        <f t="shared" si="1053"/>
        <v>7434000</v>
      </c>
      <c r="L3898" s="34">
        <f t="shared" si="1054"/>
        <v>48734000</v>
      </c>
      <c r="M3898" s="17">
        <f t="shared" si="1071"/>
        <v>9746800</v>
      </c>
      <c r="N3898" s="17" t="s">
        <v>39</v>
      </c>
      <c r="O3898" s="35" t="s">
        <v>49</v>
      </c>
      <c r="P3898" s="36" t="str">
        <f t="shared" si="1063"/>
        <v>Old Client</v>
      </c>
      <c r="Q3898" s="39" t="str">
        <f t="shared" si="4"/>
        <v>Yes</v>
      </c>
      <c r="R3898" s="40" t="str">
        <f t="shared" si="5"/>
        <v/>
      </c>
    </row>
    <row r="3899" ht="14.25" customHeight="1" spans="1:18">
      <c r="A3899" s="30" t="s">
        <v>3758</v>
      </c>
      <c r="B3899" s="17">
        <v>472</v>
      </c>
      <c r="C3899" s="17" t="s">
        <v>57</v>
      </c>
      <c r="D3899" s="17" t="s">
        <v>36</v>
      </c>
      <c r="E3899" s="17" t="s">
        <v>84</v>
      </c>
      <c r="F3899" s="31" t="str">
        <f>VLOOKUP(G3899,'Policy Type'!$A:$B,2,FALSE)</f>
        <v>Liability</v>
      </c>
      <c r="G3899" s="17" t="s">
        <v>3702</v>
      </c>
      <c r="H3899" s="32">
        <v>45376</v>
      </c>
      <c r="I3899" s="32">
        <v>45740</v>
      </c>
      <c r="J3899" s="34">
        <v>1180000</v>
      </c>
      <c r="K3899" s="34">
        <f t="shared" si="1053"/>
        <v>212400</v>
      </c>
      <c r="L3899" s="34">
        <f t="shared" si="1054"/>
        <v>1392400</v>
      </c>
      <c r="M3899" s="17">
        <f t="shared" si="1071"/>
        <v>278480</v>
      </c>
      <c r="N3899" s="17" t="s">
        <v>39</v>
      </c>
      <c r="O3899" s="35" t="s">
        <v>49</v>
      </c>
      <c r="P3899" s="36" t="str">
        <f t="shared" si="1063"/>
        <v>Old Client</v>
      </c>
      <c r="Q3899" s="39" t="str">
        <f t="shared" si="4"/>
        <v>Yes</v>
      </c>
      <c r="R3899" s="40" t="str">
        <f t="shared" si="5"/>
        <v/>
      </c>
    </row>
    <row r="3900" ht="14.25" customHeight="1" spans="1:18">
      <c r="A3900" s="30" t="s">
        <v>3759</v>
      </c>
      <c r="B3900" s="17">
        <v>2467</v>
      </c>
      <c r="C3900" s="17" t="s">
        <v>35</v>
      </c>
      <c r="D3900" s="17" t="s">
        <v>36</v>
      </c>
      <c r="E3900" s="17" t="s">
        <v>84</v>
      </c>
      <c r="F3900" s="31" t="str">
        <f>VLOOKUP(G3900,'Policy Type'!$A:$B,2,FALSE)</f>
        <v>Liability</v>
      </c>
      <c r="G3900" s="17" t="s">
        <v>101</v>
      </c>
      <c r="H3900" s="32">
        <v>45376</v>
      </c>
      <c r="I3900" s="32">
        <v>45740</v>
      </c>
      <c r="J3900" s="34">
        <v>826000</v>
      </c>
      <c r="K3900" s="34">
        <f t="shared" si="1053"/>
        <v>148680</v>
      </c>
      <c r="L3900" s="34">
        <f t="shared" si="1054"/>
        <v>974680</v>
      </c>
      <c r="M3900" s="17">
        <f t="shared" si="1071"/>
        <v>194936</v>
      </c>
      <c r="N3900" s="17" t="s">
        <v>39</v>
      </c>
      <c r="O3900" s="35" t="s">
        <v>49</v>
      </c>
      <c r="P3900" s="36" t="str">
        <f t="shared" si="1063"/>
        <v>New Client</v>
      </c>
      <c r="Q3900" s="39" t="str">
        <f t="shared" si="4"/>
        <v>Yes</v>
      </c>
      <c r="R3900" s="40" t="str">
        <f t="shared" si="5"/>
        <v/>
      </c>
    </row>
    <row r="3901" ht="14.25" customHeight="1" spans="1:18">
      <c r="A3901" s="30" t="s">
        <v>3760</v>
      </c>
      <c r="B3901" s="17">
        <v>2468</v>
      </c>
      <c r="C3901" s="17" t="s">
        <v>42</v>
      </c>
      <c r="D3901" s="17" t="s">
        <v>36</v>
      </c>
      <c r="E3901" s="17" t="s">
        <v>780</v>
      </c>
      <c r="F3901" s="31" t="str">
        <f>VLOOKUP(G3901,'Policy Type'!$A:$B,2,FALSE)</f>
        <v>Liability</v>
      </c>
      <c r="G3901" s="17" t="s">
        <v>38</v>
      </c>
      <c r="H3901" s="32">
        <v>45374</v>
      </c>
      <c r="I3901" s="32">
        <v>45404</v>
      </c>
      <c r="J3901" s="34">
        <v>60500</v>
      </c>
      <c r="K3901" s="34">
        <f t="shared" si="1053"/>
        <v>10890</v>
      </c>
      <c r="L3901" s="34">
        <f t="shared" si="1054"/>
        <v>71390</v>
      </c>
      <c r="M3901" s="17">
        <f t="shared" si="1071"/>
        <v>14278</v>
      </c>
      <c r="N3901" s="17" t="s">
        <v>39</v>
      </c>
      <c r="O3901" s="35" t="s">
        <v>49</v>
      </c>
      <c r="P3901" s="36" t="str">
        <f t="shared" si="1063"/>
        <v>Old Client</v>
      </c>
      <c r="Q3901" s="39" t="str">
        <f t="shared" si="4"/>
        <v>Yes</v>
      </c>
      <c r="R3901" s="40" t="str">
        <f t="shared" si="5"/>
        <v/>
      </c>
    </row>
    <row r="3902" ht="14.25" customHeight="1" spans="1:18">
      <c r="A3902" s="30" t="s">
        <v>3761</v>
      </c>
      <c r="B3902" s="17">
        <v>2468</v>
      </c>
      <c r="C3902" s="17" t="s">
        <v>42</v>
      </c>
      <c r="D3902" s="17" t="s">
        <v>36</v>
      </c>
      <c r="E3902" s="17" t="s">
        <v>780</v>
      </c>
      <c r="F3902" s="31" t="str">
        <f>VLOOKUP(G3902,'Policy Type'!$A:$B,2,FALSE)</f>
        <v>Liability</v>
      </c>
      <c r="G3902" s="17" t="s">
        <v>38</v>
      </c>
      <c r="H3902" s="32">
        <v>45374</v>
      </c>
      <c r="I3902" s="32">
        <v>45495</v>
      </c>
      <c r="J3902" s="34">
        <v>84300</v>
      </c>
      <c r="K3902" s="34">
        <f t="shared" si="1053"/>
        <v>15174</v>
      </c>
      <c r="L3902" s="34">
        <f t="shared" si="1054"/>
        <v>99474</v>
      </c>
      <c r="M3902" s="17">
        <f t="shared" si="1071"/>
        <v>19894.8</v>
      </c>
      <c r="N3902" s="17" t="s">
        <v>39</v>
      </c>
      <c r="O3902" s="35" t="s">
        <v>49</v>
      </c>
      <c r="P3902" s="36" t="str">
        <f t="shared" si="1063"/>
        <v>Old Client</v>
      </c>
      <c r="Q3902" s="39" t="str">
        <f t="shared" si="4"/>
        <v>Yes</v>
      </c>
      <c r="R3902" s="40" t="str">
        <f t="shared" si="5"/>
        <v/>
      </c>
    </row>
    <row r="3903" ht="14.25" customHeight="1" spans="1:18">
      <c r="A3903" s="30" t="s">
        <v>3762</v>
      </c>
      <c r="B3903" s="17">
        <v>2469</v>
      </c>
      <c r="C3903" s="17" t="s">
        <v>46</v>
      </c>
      <c r="D3903" s="17" t="s">
        <v>88</v>
      </c>
      <c r="E3903" s="17" t="s">
        <v>780</v>
      </c>
      <c r="F3903" s="31" t="str">
        <f>VLOOKUP(G3903,'Policy Type'!$A:$B,2,FALSE)</f>
        <v>Liability</v>
      </c>
      <c r="G3903" s="17" t="s">
        <v>38</v>
      </c>
      <c r="H3903" s="32">
        <v>45374</v>
      </c>
      <c r="I3903" s="32">
        <v>45404</v>
      </c>
      <c r="J3903" s="34">
        <v>69600</v>
      </c>
      <c r="K3903" s="34">
        <f t="shared" si="1053"/>
        <v>12528</v>
      </c>
      <c r="L3903" s="34">
        <f t="shared" si="1054"/>
        <v>82128</v>
      </c>
      <c r="M3903" s="17">
        <f>L3903*0.05</f>
        <v>4106.4</v>
      </c>
      <c r="N3903" s="17" t="s">
        <v>39</v>
      </c>
      <c r="O3903" s="35" t="s">
        <v>49</v>
      </c>
      <c r="P3903" s="36" t="str">
        <f t="shared" si="1063"/>
        <v>New Client</v>
      </c>
      <c r="Q3903" s="39" t="str">
        <f t="shared" si="4"/>
        <v>Yes</v>
      </c>
      <c r="R3903" s="40" t="str">
        <f t="shared" si="5"/>
        <v/>
      </c>
    </row>
    <row r="3904" ht="14.25" customHeight="1" spans="1:18">
      <c r="A3904" s="30" t="s">
        <v>3763</v>
      </c>
      <c r="B3904" s="17">
        <v>2470</v>
      </c>
      <c r="C3904" s="17" t="s">
        <v>57</v>
      </c>
      <c r="D3904" s="17" t="s">
        <v>36</v>
      </c>
      <c r="E3904" s="17" t="s">
        <v>60</v>
      </c>
      <c r="F3904" s="31" t="str">
        <f>VLOOKUP(G3904,'Policy Type'!$A:$B,2,FALSE)</f>
        <v>Others</v>
      </c>
      <c r="G3904" s="17" t="s">
        <v>170</v>
      </c>
      <c r="H3904" s="32">
        <v>45381</v>
      </c>
      <c r="I3904" s="32">
        <v>45745</v>
      </c>
      <c r="J3904" s="34">
        <v>3675100</v>
      </c>
      <c r="K3904" s="34">
        <f t="shared" si="1053"/>
        <v>661518</v>
      </c>
      <c r="L3904" s="34">
        <f t="shared" si="1054"/>
        <v>4336618</v>
      </c>
      <c r="M3904" s="17">
        <f t="shared" ref="M3904:M3906" si="1072">L3904*0.15</f>
        <v>650492.7</v>
      </c>
      <c r="N3904" s="17" t="s">
        <v>52</v>
      </c>
      <c r="O3904" s="35" t="s">
        <v>53</v>
      </c>
      <c r="P3904" s="36" t="str">
        <f t="shared" si="1063"/>
        <v>Old Client</v>
      </c>
      <c r="Q3904" s="39" t="str">
        <f t="shared" si="4"/>
        <v>No</v>
      </c>
      <c r="R3904" s="40" t="str">
        <f t="shared" si="5"/>
        <v/>
      </c>
    </row>
    <row r="3905" ht="14.25" customHeight="1" spans="1:18">
      <c r="A3905" s="30" t="s">
        <v>3764</v>
      </c>
      <c r="B3905" s="17">
        <v>2471</v>
      </c>
      <c r="C3905" s="17" t="s">
        <v>42</v>
      </c>
      <c r="D3905" s="17" t="s">
        <v>36</v>
      </c>
      <c r="E3905" s="17" t="s">
        <v>43</v>
      </c>
      <c r="F3905" s="31" t="str">
        <f>VLOOKUP(G3905,'Policy Type'!$A:$B,2,FALSE)</f>
        <v>Others</v>
      </c>
      <c r="G3905" s="17" t="s">
        <v>487</v>
      </c>
      <c r="H3905" s="32">
        <v>45380</v>
      </c>
      <c r="I3905" s="32">
        <v>45744</v>
      </c>
      <c r="J3905" s="34">
        <v>849500</v>
      </c>
      <c r="K3905" s="34">
        <f t="shared" si="1053"/>
        <v>152910</v>
      </c>
      <c r="L3905" s="34">
        <f t="shared" si="1054"/>
        <v>1002410</v>
      </c>
      <c r="M3905" s="17">
        <f t="shared" si="1072"/>
        <v>150361.5</v>
      </c>
      <c r="N3905" s="17" t="s">
        <v>52</v>
      </c>
      <c r="O3905" s="35" t="s">
        <v>53</v>
      </c>
      <c r="P3905" s="36" t="str">
        <f t="shared" si="1063"/>
        <v>New Client</v>
      </c>
      <c r="Q3905" s="39" t="str">
        <f t="shared" si="4"/>
        <v>No</v>
      </c>
      <c r="R3905" s="40" t="str">
        <f t="shared" si="5"/>
        <v/>
      </c>
    </row>
    <row r="3906" ht="14.25" customHeight="1" spans="1:18">
      <c r="A3906" s="30" t="s">
        <v>3765</v>
      </c>
      <c r="B3906" s="17">
        <v>2472</v>
      </c>
      <c r="C3906" s="17" t="s">
        <v>57</v>
      </c>
      <c r="D3906" s="17" t="s">
        <v>36</v>
      </c>
      <c r="E3906" s="17" t="s">
        <v>43</v>
      </c>
      <c r="F3906" s="31" t="str">
        <f>VLOOKUP(G3906,'Policy Type'!$A:$B,2,FALSE)</f>
        <v>Others</v>
      </c>
      <c r="G3906" s="17" t="s">
        <v>212</v>
      </c>
      <c r="H3906" s="32">
        <v>45376</v>
      </c>
      <c r="I3906" s="32">
        <v>45740</v>
      </c>
      <c r="J3906" s="34">
        <v>195400</v>
      </c>
      <c r="K3906" s="34">
        <f t="shared" si="1053"/>
        <v>35172</v>
      </c>
      <c r="L3906" s="34">
        <f t="shared" si="1054"/>
        <v>230572</v>
      </c>
      <c r="M3906" s="17">
        <f t="shared" si="1072"/>
        <v>34585.8</v>
      </c>
      <c r="N3906" s="17" t="s">
        <v>52</v>
      </c>
      <c r="O3906" s="35" t="s">
        <v>53</v>
      </c>
      <c r="P3906" s="36" t="str">
        <f t="shared" si="1063"/>
        <v>New Client</v>
      </c>
      <c r="Q3906" s="39" t="str">
        <f t="shared" si="4"/>
        <v>No</v>
      </c>
      <c r="R3906" s="40" t="str">
        <f t="shared" si="5"/>
        <v/>
      </c>
    </row>
    <row r="3907" ht="14.25" customHeight="1" spans="1:18">
      <c r="A3907" s="30" t="s">
        <v>3766</v>
      </c>
      <c r="B3907" s="17">
        <v>1963</v>
      </c>
      <c r="C3907" s="17" t="s">
        <v>46</v>
      </c>
      <c r="D3907" s="17" t="s">
        <v>88</v>
      </c>
      <c r="E3907" s="17" t="s">
        <v>60</v>
      </c>
      <c r="F3907" s="31" t="str">
        <f>VLOOKUP(G3907,'Policy Type'!$A:$B,2,FALSE)</f>
        <v>P&amp;C</v>
      </c>
      <c r="G3907" s="17" t="s">
        <v>55</v>
      </c>
      <c r="H3907" s="32">
        <v>45381</v>
      </c>
      <c r="I3907" s="32">
        <v>45745</v>
      </c>
      <c r="J3907" s="34">
        <v>135400</v>
      </c>
      <c r="K3907" s="34">
        <f t="shared" si="1053"/>
        <v>24372</v>
      </c>
      <c r="L3907" s="34">
        <f t="shared" si="1054"/>
        <v>159772</v>
      </c>
      <c r="M3907" s="17">
        <f>L3907*0.05</f>
        <v>7988.6</v>
      </c>
      <c r="N3907" s="17" t="s">
        <v>52</v>
      </c>
      <c r="O3907" s="35" t="s">
        <v>53</v>
      </c>
      <c r="P3907" s="36" t="str">
        <f t="shared" si="1063"/>
        <v>Old Client</v>
      </c>
      <c r="Q3907" s="39" t="str">
        <f t="shared" si="4"/>
        <v>Yes</v>
      </c>
      <c r="R3907" s="40" t="str">
        <f t="shared" si="5"/>
        <v>Cross-Sold</v>
      </c>
    </row>
    <row r="3908" ht="14.25" customHeight="1" spans="1:18">
      <c r="A3908" s="30" t="s">
        <v>3767</v>
      </c>
      <c r="B3908" s="17">
        <v>1963</v>
      </c>
      <c r="C3908" s="17" t="s">
        <v>35</v>
      </c>
      <c r="D3908" s="17" t="s">
        <v>36</v>
      </c>
      <c r="E3908" s="17" t="s">
        <v>60</v>
      </c>
      <c r="F3908" s="31" t="str">
        <f>VLOOKUP(G3908,'Policy Type'!$A:$B,2,FALSE)</f>
        <v>P&amp;C</v>
      </c>
      <c r="G3908" s="17" t="s">
        <v>55</v>
      </c>
      <c r="H3908" s="32">
        <v>45381</v>
      </c>
      <c r="I3908" s="32">
        <v>45745</v>
      </c>
      <c r="J3908" s="34">
        <v>140700</v>
      </c>
      <c r="K3908" s="34">
        <f t="shared" si="1053"/>
        <v>25326</v>
      </c>
      <c r="L3908" s="34">
        <f t="shared" si="1054"/>
        <v>166026</v>
      </c>
      <c r="M3908" s="17">
        <f>L3908*0.2</f>
        <v>33205.2</v>
      </c>
      <c r="N3908" s="17" t="s">
        <v>52</v>
      </c>
      <c r="O3908" s="35" t="s">
        <v>53</v>
      </c>
      <c r="P3908" s="36" t="str">
        <f t="shared" si="1063"/>
        <v>Old Client</v>
      </c>
      <c r="Q3908" s="39" t="str">
        <f t="shared" si="4"/>
        <v>Yes</v>
      </c>
      <c r="R3908" s="40" t="str">
        <f t="shared" si="5"/>
        <v>Cross-Sold</v>
      </c>
    </row>
    <row r="3909" ht="14.25" customHeight="1" spans="1:18">
      <c r="A3909" s="30" t="s">
        <v>3768</v>
      </c>
      <c r="B3909" s="17">
        <v>2473</v>
      </c>
      <c r="C3909" s="17" t="s">
        <v>46</v>
      </c>
      <c r="D3909" s="17" t="s">
        <v>76</v>
      </c>
      <c r="E3909" s="17" t="s">
        <v>43</v>
      </c>
      <c r="F3909" s="31" t="str">
        <f>VLOOKUP(G3909,'Policy Type'!$A:$B,2,FALSE)</f>
        <v>Others</v>
      </c>
      <c r="G3909" s="17" t="s">
        <v>212</v>
      </c>
      <c r="H3909" s="32">
        <v>45381</v>
      </c>
      <c r="I3909" s="32">
        <v>45745</v>
      </c>
      <c r="J3909" s="34">
        <v>1102000</v>
      </c>
      <c r="K3909" s="34">
        <f t="shared" si="1053"/>
        <v>198360</v>
      </c>
      <c r="L3909" s="34">
        <f t="shared" si="1054"/>
        <v>1300360</v>
      </c>
      <c r="M3909" s="17">
        <f>L3909*0.05</f>
        <v>65018</v>
      </c>
      <c r="N3909" s="17" t="s">
        <v>39</v>
      </c>
      <c r="O3909" s="35" t="s">
        <v>53</v>
      </c>
      <c r="P3909" s="36" t="str">
        <f t="shared" si="1063"/>
        <v>Old Client</v>
      </c>
      <c r="Q3909" s="39" t="str">
        <f t="shared" si="4"/>
        <v>No</v>
      </c>
      <c r="R3909" s="40" t="str">
        <f t="shared" si="5"/>
        <v/>
      </c>
    </row>
    <row r="3910" ht="14.25" customHeight="1" spans="1:18">
      <c r="A3910" s="30" t="s">
        <v>3769</v>
      </c>
      <c r="B3910" s="17">
        <v>2473</v>
      </c>
      <c r="C3910" s="17" t="s">
        <v>57</v>
      </c>
      <c r="D3910" s="17" t="s">
        <v>36</v>
      </c>
      <c r="E3910" s="17" t="s">
        <v>43</v>
      </c>
      <c r="F3910" s="31" t="str">
        <f>VLOOKUP(G3910,'Policy Type'!$A:$B,2,FALSE)</f>
        <v>P&amp;C</v>
      </c>
      <c r="G3910" s="17" t="s">
        <v>68</v>
      </c>
      <c r="H3910" s="32">
        <v>45382</v>
      </c>
      <c r="I3910" s="32">
        <v>45746</v>
      </c>
      <c r="J3910" s="34">
        <v>1341600</v>
      </c>
      <c r="K3910" s="34">
        <f t="shared" si="1053"/>
        <v>241488</v>
      </c>
      <c r="L3910" s="34">
        <f t="shared" si="1054"/>
        <v>1583088</v>
      </c>
      <c r="M3910" s="17">
        <f>L3910*0.2</f>
        <v>316617.6</v>
      </c>
      <c r="N3910" s="17" t="s">
        <v>52</v>
      </c>
      <c r="O3910" s="35" t="s">
        <v>53</v>
      </c>
      <c r="P3910" s="36" t="str">
        <f t="shared" si="1063"/>
        <v>Old Client</v>
      </c>
      <c r="Q3910" s="39" t="str">
        <f t="shared" si="4"/>
        <v>No</v>
      </c>
      <c r="R3910" s="40" t="str">
        <f t="shared" si="5"/>
        <v/>
      </c>
    </row>
    <row r="3911" ht="14.25" customHeight="1" spans="1:18">
      <c r="A3911" s="30" t="s">
        <v>3770</v>
      </c>
      <c r="B3911" s="17">
        <v>2474</v>
      </c>
      <c r="C3911" s="17" t="s">
        <v>46</v>
      </c>
      <c r="D3911" s="17" t="s">
        <v>88</v>
      </c>
      <c r="E3911" s="17" t="s">
        <v>37</v>
      </c>
      <c r="F3911" s="31" t="str">
        <f>VLOOKUP(G3911,'Policy Type'!$A:$B,2,FALSE)</f>
        <v>P&amp;C</v>
      </c>
      <c r="G3911" s="17" t="s">
        <v>68</v>
      </c>
      <c r="H3911" s="32">
        <v>45379</v>
      </c>
      <c r="I3911" s="32">
        <v>45743</v>
      </c>
      <c r="J3911" s="34">
        <v>629200</v>
      </c>
      <c r="K3911" s="34">
        <f t="shared" si="1053"/>
        <v>113256</v>
      </c>
      <c r="L3911" s="34">
        <f t="shared" si="1054"/>
        <v>742456</v>
      </c>
      <c r="M3911" s="17">
        <f>L3911*0.05</f>
        <v>37122.8</v>
      </c>
      <c r="N3911" s="17" t="s">
        <v>52</v>
      </c>
      <c r="O3911" s="35" t="s">
        <v>53</v>
      </c>
      <c r="P3911" s="36" t="str">
        <f t="shared" si="1063"/>
        <v>New Client</v>
      </c>
      <c r="Q3911" s="39" t="str">
        <f t="shared" si="4"/>
        <v>No</v>
      </c>
      <c r="R3911" s="40" t="str">
        <f t="shared" si="5"/>
        <v/>
      </c>
    </row>
    <row r="3912" ht="14.25" customHeight="1" spans="1:18">
      <c r="A3912" s="30" t="s">
        <v>3771</v>
      </c>
      <c r="B3912" s="17">
        <v>2475</v>
      </c>
      <c r="C3912" s="17" t="s">
        <v>57</v>
      </c>
      <c r="D3912" s="17" t="s">
        <v>36</v>
      </c>
      <c r="E3912" s="17" t="s">
        <v>37</v>
      </c>
      <c r="F3912" s="31" t="str">
        <f>VLOOKUP(G3912,'Policy Type'!$A:$B,2,FALSE)</f>
        <v>P&amp;C</v>
      </c>
      <c r="G3912" s="17" t="s">
        <v>68</v>
      </c>
      <c r="H3912" s="32">
        <v>45383</v>
      </c>
      <c r="I3912" s="32">
        <v>45747</v>
      </c>
      <c r="J3912" s="34">
        <v>590400</v>
      </c>
      <c r="K3912" s="34">
        <f t="shared" si="1053"/>
        <v>106272</v>
      </c>
      <c r="L3912" s="34">
        <f t="shared" si="1054"/>
        <v>696672</v>
      </c>
      <c r="M3912" s="17">
        <f>L3912*0.2</f>
        <v>139334.4</v>
      </c>
      <c r="N3912" s="17" t="s">
        <v>52</v>
      </c>
      <c r="O3912" s="35" t="s">
        <v>53</v>
      </c>
      <c r="P3912" s="36" t="str">
        <f t="shared" si="1063"/>
        <v>New Client</v>
      </c>
      <c r="Q3912" s="39" t="str">
        <f t="shared" si="4"/>
        <v>No</v>
      </c>
      <c r="R3912" s="40" t="str">
        <f t="shared" si="5"/>
        <v/>
      </c>
    </row>
    <row r="3913" ht="14.25" customHeight="1" spans="1:18">
      <c r="A3913" s="30" t="s">
        <v>3772</v>
      </c>
      <c r="B3913" s="17">
        <v>2476</v>
      </c>
      <c r="C3913" s="17" t="s">
        <v>35</v>
      </c>
      <c r="D3913" s="17" t="s">
        <v>36</v>
      </c>
      <c r="E3913" s="17" t="s">
        <v>978</v>
      </c>
      <c r="F3913" s="31" t="str">
        <f>VLOOKUP(G3913,'Policy Type'!$A:$B,2,FALSE)</f>
        <v>Others</v>
      </c>
      <c r="G3913" s="17" t="s">
        <v>154</v>
      </c>
      <c r="H3913" s="32">
        <v>45379</v>
      </c>
      <c r="I3913" s="32">
        <v>45743</v>
      </c>
      <c r="J3913" s="34">
        <v>1346700</v>
      </c>
      <c r="K3913" s="34">
        <f t="shared" si="1053"/>
        <v>242406</v>
      </c>
      <c r="L3913" s="34">
        <f t="shared" si="1054"/>
        <v>1589106</v>
      </c>
      <c r="M3913" s="17">
        <f t="shared" ref="M3913:M3915" si="1073">L3913*0.15</f>
        <v>238365.9</v>
      </c>
      <c r="N3913" s="17" t="s">
        <v>52</v>
      </c>
      <c r="O3913" s="35" t="s">
        <v>40</v>
      </c>
      <c r="P3913" s="36" t="str">
        <f t="shared" si="1063"/>
        <v>New Client</v>
      </c>
      <c r="Q3913" s="39" t="str">
        <f t="shared" si="4"/>
        <v>No</v>
      </c>
      <c r="R3913" s="40" t="str">
        <f t="shared" si="5"/>
        <v/>
      </c>
    </row>
    <row r="3914" ht="14.25" customHeight="1" spans="1:18">
      <c r="A3914" s="30" t="s">
        <v>3773</v>
      </c>
      <c r="B3914" s="17">
        <v>2477</v>
      </c>
      <c r="C3914" s="17" t="s">
        <v>42</v>
      </c>
      <c r="D3914" s="17" t="s">
        <v>36</v>
      </c>
      <c r="E3914" s="17" t="s">
        <v>84</v>
      </c>
      <c r="F3914" s="31" t="str">
        <f>VLOOKUP(G3914,'Policy Type'!$A:$B,2,FALSE)</f>
        <v>Others</v>
      </c>
      <c r="G3914" s="17" t="s">
        <v>116</v>
      </c>
      <c r="H3914" s="32">
        <v>45377</v>
      </c>
      <c r="I3914" s="32">
        <v>45640</v>
      </c>
      <c r="J3914" s="34">
        <v>12179100</v>
      </c>
      <c r="K3914" s="34">
        <f t="shared" si="1053"/>
        <v>2192238</v>
      </c>
      <c r="L3914" s="34">
        <f t="shared" si="1054"/>
        <v>14371338</v>
      </c>
      <c r="M3914" s="17">
        <f t="shared" si="1073"/>
        <v>2155700.7</v>
      </c>
      <c r="N3914" s="17" t="s">
        <v>39</v>
      </c>
      <c r="O3914" s="35" t="s">
        <v>49</v>
      </c>
      <c r="P3914" s="36" t="str">
        <f t="shared" si="1063"/>
        <v>New Client</v>
      </c>
      <c r="Q3914" s="39" t="str">
        <f t="shared" si="4"/>
        <v>No</v>
      </c>
      <c r="R3914" s="40" t="str">
        <f t="shared" si="5"/>
        <v/>
      </c>
    </row>
    <row r="3915" ht="14.25" customHeight="1" spans="1:18">
      <c r="A3915" s="30" t="s">
        <v>3774</v>
      </c>
      <c r="B3915" s="17">
        <v>2478</v>
      </c>
      <c r="C3915" s="17" t="s">
        <v>42</v>
      </c>
      <c r="D3915" s="17" t="s">
        <v>36</v>
      </c>
      <c r="E3915" s="17" t="s">
        <v>763</v>
      </c>
      <c r="F3915" s="31" t="str">
        <f>VLOOKUP(G3915,'Policy Type'!$A:$B,2,FALSE)</f>
        <v>Others</v>
      </c>
      <c r="G3915" s="17" t="s">
        <v>764</v>
      </c>
      <c r="H3915" s="32">
        <v>45390</v>
      </c>
      <c r="I3915" s="32">
        <v>45754</v>
      </c>
      <c r="J3915" s="34">
        <v>2240300</v>
      </c>
      <c r="K3915" s="34">
        <f t="shared" si="1053"/>
        <v>403254</v>
      </c>
      <c r="L3915" s="34">
        <f t="shared" si="1054"/>
        <v>2643554</v>
      </c>
      <c r="M3915" s="17">
        <f t="shared" si="1073"/>
        <v>396533.1</v>
      </c>
      <c r="N3915" s="17" t="s">
        <v>52</v>
      </c>
      <c r="O3915" s="35" t="s">
        <v>53</v>
      </c>
      <c r="P3915" s="36" t="str">
        <f t="shared" si="1063"/>
        <v>New Client</v>
      </c>
      <c r="Q3915" s="39" t="str">
        <f t="shared" si="4"/>
        <v>No</v>
      </c>
      <c r="R3915" s="40" t="str">
        <f t="shared" si="5"/>
        <v/>
      </c>
    </row>
    <row r="3916" ht="14.25" customHeight="1" spans="1:18">
      <c r="A3916" s="30" t="s">
        <v>3775</v>
      </c>
      <c r="B3916" s="17">
        <v>2479</v>
      </c>
      <c r="C3916" s="17" t="s">
        <v>46</v>
      </c>
      <c r="D3916" s="17" t="s">
        <v>66</v>
      </c>
      <c r="E3916" s="17" t="s">
        <v>1015</v>
      </c>
      <c r="F3916" s="31" t="str">
        <f>VLOOKUP(G3916,'Policy Type'!$A:$B,2,FALSE)</f>
        <v>Others</v>
      </c>
      <c r="G3916" s="17" t="s">
        <v>124</v>
      </c>
      <c r="H3916" s="32">
        <v>45382</v>
      </c>
      <c r="I3916" s="32">
        <v>45746</v>
      </c>
      <c r="J3916" s="34">
        <v>23053100</v>
      </c>
      <c r="K3916" s="34">
        <f t="shared" si="1053"/>
        <v>4149558</v>
      </c>
      <c r="L3916" s="34">
        <f t="shared" si="1054"/>
        <v>27202658</v>
      </c>
      <c r="M3916" s="17">
        <f>L3916*0.05</f>
        <v>1360132.9</v>
      </c>
      <c r="N3916" s="17" t="s">
        <v>39</v>
      </c>
      <c r="O3916" s="35" t="s">
        <v>53</v>
      </c>
      <c r="P3916" s="36" t="str">
        <f t="shared" si="1063"/>
        <v>New Client</v>
      </c>
      <c r="Q3916" s="39" t="str">
        <f t="shared" si="4"/>
        <v>No</v>
      </c>
      <c r="R3916" s="40" t="str">
        <f t="shared" si="5"/>
        <v/>
      </c>
    </row>
    <row r="3917" ht="14.25" customHeight="1" spans="1:18">
      <c r="A3917" s="30" t="s">
        <v>3776</v>
      </c>
      <c r="B3917" s="17">
        <v>660</v>
      </c>
      <c r="C3917" s="17" t="s">
        <v>57</v>
      </c>
      <c r="D3917" s="17" t="s">
        <v>36</v>
      </c>
      <c r="E3917" s="17" t="s">
        <v>37</v>
      </c>
      <c r="F3917" s="31" t="str">
        <f>VLOOKUP(G3917,'Policy Type'!$A:$B,2,FALSE)</f>
        <v>Liability</v>
      </c>
      <c r="G3917" s="17" t="s">
        <v>38</v>
      </c>
      <c r="H3917" s="32">
        <v>45377</v>
      </c>
      <c r="I3917" s="32">
        <v>45741</v>
      </c>
      <c r="J3917" s="34">
        <v>52500</v>
      </c>
      <c r="K3917" s="34">
        <f t="shared" si="1053"/>
        <v>9450</v>
      </c>
      <c r="L3917" s="34">
        <f t="shared" si="1054"/>
        <v>61950</v>
      </c>
      <c r="M3917" s="17">
        <f t="shared" ref="M3917:M3918" si="1074">L3917*0.2</f>
        <v>12390</v>
      </c>
      <c r="N3917" s="17" t="s">
        <v>39</v>
      </c>
      <c r="O3917" s="35" t="s">
        <v>49</v>
      </c>
      <c r="P3917" s="36" t="str">
        <f t="shared" si="1063"/>
        <v>Old Client</v>
      </c>
      <c r="Q3917" s="39" t="str">
        <f t="shared" si="4"/>
        <v>Yes</v>
      </c>
      <c r="R3917" s="40" t="str">
        <f t="shared" si="5"/>
        <v/>
      </c>
    </row>
    <row r="3918" ht="14.25" customHeight="1" spans="1:18">
      <c r="A3918" s="30" t="s">
        <v>3777</v>
      </c>
      <c r="B3918" s="17">
        <v>1886</v>
      </c>
      <c r="C3918" s="17" t="s">
        <v>42</v>
      </c>
      <c r="D3918" s="17" t="s">
        <v>36</v>
      </c>
      <c r="E3918" s="17" t="s">
        <v>43</v>
      </c>
      <c r="F3918" s="31" t="str">
        <f>VLOOKUP(G3918,'Policy Type'!$A:$B,2,FALSE)</f>
        <v>Liability</v>
      </c>
      <c r="G3918" s="17" t="s">
        <v>140</v>
      </c>
      <c r="H3918" s="32">
        <v>45377</v>
      </c>
      <c r="I3918" s="32">
        <v>45741</v>
      </c>
      <c r="J3918" s="34">
        <v>18880000</v>
      </c>
      <c r="K3918" s="34">
        <f t="shared" si="1053"/>
        <v>3398400</v>
      </c>
      <c r="L3918" s="34">
        <f t="shared" si="1054"/>
        <v>22278400</v>
      </c>
      <c r="M3918" s="17">
        <f t="shared" si="1074"/>
        <v>4455680</v>
      </c>
      <c r="N3918" s="17" t="s">
        <v>39</v>
      </c>
      <c r="O3918" s="35" t="s">
        <v>49</v>
      </c>
      <c r="P3918" s="36" t="str">
        <f t="shared" si="1063"/>
        <v>Old Client</v>
      </c>
      <c r="Q3918" s="39" t="str">
        <f t="shared" si="4"/>
        <v>Yes</v>
      </c>
      <c r="R3918" s="40" t="str">
        <f t="shared" si="5"/>
        <v/>
      </c>
    </row>
    <row r="3919" ht="14.25" customHeight="1" spans="1:18">
      <c r="A3919" s="30" t="s">
        <v>3778</v>
      </c>
      <c r="B3919" s="17">
        <v>2480</v>
      </c>
      <c r="C3919" s="17" t="s">
        <v>46</v>
      </c>
      <c r="D3919" s="17" t="s">
        <v>47</v>
      </c>
      <c r="E3919" s="17" t="s">
        <v>43</v>
      </c>
      <c r="F3919" s="31" t="str">
        <f>VLOOKUP(G3919,'Policy Type'!$A:$B,2,FALSE)</f>
        <v>Liability</v>
      </c>
      <c r="G3919" s="17" t="s">
        <v>579</v>
      </c>
      <c r="H3919" s="32">
        <v>45379</v>
      </c>
      <c r="I3919" s="32">
        <v>45743</v>
      </c>
      <c r="J3919" s="34">
        <v>13570000</v>
      </c>
      <c r="K3919" s="34">
        <f t="shared" si="1053"/>
        <v>2442600</v>
      </c>
      <c r="L3919" s="34">
        <f t="shared" si="1054"/>
        <v>16012600</v>
      </c>
      <c r="M3919" s="17">
        <f t="shared" ref="M3919:M3920" si="1075">L3919*0.05</f>
        <v>800630</v>
      </c>
      <c r="N3919" s="17" t="s">
        <v>39</v>
      </c>
      <c r="O3919" s="35" t="s">
        <v>49</v>
      </c>
      <c r="P3919" s="36" t="str">
        <f t="shared" si="1063"/>
        <v>New Client</v>
      </c>
      <c r="Q3919" s="39" t="str">
        <f t="shared" si="4"/>
        <v>Yes</v>
      </c>
      <c r="R3919" s="40" t="str">
        <f t="shared" si="5"/>
        <v/>
      </c>
    </row>
    <row r="3920" ht="14.25" customHeight="1" spans="1:18">
      <c r="A3920" s="30" t="s">
        <v>3779</v>
      </c>
      <c r="B3920" s="17">
        <v>2481</v>
      </c>
      <c r="C3920" s="17" t="s">
        <v>46</v>
      </c>
      <c r="D3920" s="17" t="s">
        <v>88</v>
      </c>
      <c r="E3920" s="17" t="s">
        <v>37</v>
      </c>
      <c r="F3920" s="31" t="str">
        <f>VLOOKUP(G3920,'Policy Type'!$A:$B,2,FALSE)</f>
        <v>Liability</v>
      </c>
      <c r="G3920" s="17" t="s">
        <v>38</v>
      </c>
      <c r="H3920" s="32">
        <v>45378</v>
      </c>
      <c r="I3920" s="32">
        <v>45438</v>
      </c>
      <c r="J3920" s="34">
        <v>93900</v>
      </c>
      <c r="K3920" s="34">
        <f t="shared" si="1053"/>
        <v>16902</v>
      </c>
      <c r="L3920" s="34">
        <f t="shared" si="1054"/>
        <v>110802</v>
      </c>
      <c r="M3920" s="17">
        <f t="shared" si="1075"/>
        <v>5540.1</v>
      </c>
      <c r="N3920" s="17" t="s">
        <v>39</v>
      </c>
      <c r="O3920" s="35" t="s">
        <v>49</v>
      </c>
      <c r="P3920" s="36" t="str">
        <f t="shared" si="1063"/>
        <v>New Client</v>
      </c>
      <c r="Q3920" s="39" t="str">
        <f t="shared" si="4"/>
        <v>Yes</v>
      </c>
      <c r="R3920" s="40" t="str">
        <f t="shared" si="5"/>
        <v/>
      </c>
    </row>
    <row r="3921" ht="14.25" customHeight="1" spans="1:18">
      <c r="A3921" s="30" t="s">
        <v>3780</v>
      </c>
      <c r="B3921" s="17">
        <v>12</v>
      </c>
      <c r="C3921" s="17" t="s">
        <v>42</v>
      </c>
      <c r="D3921" s="17" t="s">
        <v>36</v>
      </c>
      <c r="E3921" s="17" t="s">
        <v>103</v>
      </c>
      <c r="F3921" s="31" t="str">
        <f>VLOOKUP(G3921,'Policy Type'!$A:$B,2,FALSE)</f>
        <v>Liability</v>
      </c>
      <c r="G3921" s="17" t="s">
        <v>140</v>
      </c>
      <c r="H3921" s="32">
        <v>45383</v>
      </c>
      <c r="I3921" s="32">
        <v>45747</v>
      </c>
      <c r="J3921" s="34">
        <v>8850000</v>
      </c>
      <c r="K3921" s="34">
        <f t="shared" si="1053"/>
        <v>1593000</v>
      </c>
      <c r="L3921" s="34">
        <f t="shared" si="1054"/>
        <v>10443000</v>
      </c>
      <c r="M3921" s="17">
        <f>L3921*0.2</f>
        <v>2088600</v>
      </c>
      <c r="N3921" s="17" t="s">
        <v>39</v>
      </c>
      <c r="O3921" s="35" t="s">
        <v>49</v>
      </c>
      <c r="P3921" s="36" t="str">
        <f t="shared" si="1063"/>
        <v>New Client</v>
      </c>
      <c r="Q3921" s="39" t="str">
        <f t="shared" si="4"/>
        <v>Yes</v>
      </c>
      <c r="R3921" s="40" t="str">
        <f t="shared" si="5"/>
        <v/>
      </c>
    </row>
    <row r="3922" ht="14.25" customHeight="1" spans="1:18">
      <c r="A3922" s="30" t="s">
        <v>3781</v>
      </c>
      <c r="B3922" s="17">
        <v>2482</v>
      </c>
      <c r="C3922" s="17" t="s">
        <v>42</v>
      </c>
      <c r="D3922" s="17" t="s">
        <v>36</v>
      </c>
      <c r="E3922" s="17" t="s">
        <v>103</v>
      </c>
      <c r="F3922" s="31" t="str">
        <f>VLOOKUP(G3922,'Policy Type'!$A:$B,2,FALSE)</f>
        <v>Others</v>
      </c>
      <c r="G3922" s="17" t="s">
        <v>197</v>
      </c>
      <c r="H3922" s="32">
        <v>45382</v>
      </c>
      <c r="I3922" s="32">
        <v>45746</v>
      </c>
      <c r="J3922" s="34">
        <v>17268800</v>
      </c>
      <c r="K3922" s="34">
        <f t="shared" si="1053"/>
        <v>3108384</v>
      </c>
      <c r="L3922" s="34">
        <f t="shared" si="1054"/>
        <v>20377184</v>
      </c>
      <c r="M3922" s="17">
        <f t="shared" ref="M3922:M3924" si="1076">L3922*0.15</f>
        <v>3056577.6</v>
      </c>
      <c r="N3922" s="17" t="s">
        <v>39</v>
      </c>
      <c r="O3922" s="35" t="s">
        <v>53</v>
      </c>
      <c r="P3922" s="36" t="str">
        <f t="shared" si="1063"/>
        <v>New Client</v>
      </c>
      <c r="Q3922" s="39" t="str">
        <f t="shared" si="4"/>
        <v>No</v>
      </c>
      <c r="R3922" s="40" t="str">
        <f t="shared" si="5"/>
        <v/>
      </c>
    </row>
    <row r="3923" ht="14.25" customHeight="1" spans="1:18">
      <c r="A3923" s="30" t="s">
        <v>3782</v>
      </c>
      <c r="B3923" s="17">
        <v>2483</v>
      </c>
      <c r="C3923" s="17" t="s">
        <v>57</v>
      </c>
      <c r="D3923" s="17" t="s">
        <v>36</v>
      </c>
      <c r="E3923" s="17" t="s">
        <v>43</v>
      </c>
      <c r="F3923" s="31" t="str">
        <f>VLOOKUP(G3923,'Policy Type'!$A:$B,2,FALSE)</f>
        <v>Others</v>
      </c>
      <c r="G3923" s="17" t="s">
        <v>160</v>
      </c>
      <c r="H3923" s="32">
        <v>45381</v>
      </c>
      <c r="I3923" s="32">
        <v>45745</v>
      </c>
      <c r="J3923" s="34">
        <v>11475500</v>
      </c>
      <c r="K3923" s="34">
        <f t="shared" si="1053"/>
        <v>2065590</v>
      </c>
      <c r="L3923" s="34">
        <f t="shared" si="1054"/>
        <v>13541090</v>
      </c>
      <c r="M3923" s="17">
        <f t="shared" si="1076"/>
        <v>2031163.5</v>
      </c>
      <c r="N3923" s="17" t="s">
        <v>52</v>
      </c>
      <c r="O3923" s="35" t="s">
        <v>53</v>
      </c>
      <c r="P3923" s="36" t="str">
        <f t="shared" si="1063"/>
        <v>New Client</v>
      </c>
      <c r="Q3923" s="39" t="str">
        <f t="shared" si="4"/>
        <v>No</v>
      </c>
      <c r="R3923" s="40" t="str">
        <f t="shared" si="5"/>
        <v/>
      </c>
    </row>
    <row r="3924" ht="14.25" customHeight="1" spans="1:18">
      <c r="A3924" s="30" t="s">
        <v>3783</v>
      </c>
      <c r="B3924" s="17">
        <v>96</v>
      </c>
      <c r="C3924" s="17" t="s">
        <v>35</v>
      </c>
      <c r="D3924" s="17" t="s">
        <v>36</v>
      </c>
      <c r="E3924" s="17" t="s">
        <v>84</v>
      </c>
      <c r="F3924" s="31" t="str">
        <f>VLOOKUP(G3924,'Policy Type'!$A:$B,2,FALSE)</f>
        <v>Others</v>
      </c>
      <c r="G3924" s="17" t="s">
        <v>154</v>
      </c>
      <c r="H3924" s="32">
        <v>45381</v>
      </c>
      <c r="I3924" s="32">
        <v>45745</v>
      </c>
      <c r="J3924" s="34">
        <v>20591500</v>
      </c>
      <c r="K3924" s="34">
        <f t="shared" si="1053"/>
        <v>3706470</v>
      </c>
      <c r="L3924" s="34">
        <f t="shared" si="1054"/>
        <v>24297970</v>
      </c>
      <c r="M3924" s="17">
        <f t="shared" si="1076"/>
        <v>3644695.5</v>
      </c>
      <c r="N3924" s="17" t="s">
        <v>39</v>
      </c>
      <c r="O3924" s="35" t="s">
        <v>40</v>
      </c>
      <c r="P3924" s="36" t="str">
        <f t="shared" si="1063"/>
        <v>Old Client</v>
      </c>
      <c r="Q3924" s="39" t="str">
        <f t="shared" si="4"/>
        <v>Yes</v>
      </c>
      <c r="R3924" s="40" t="str">
        <f t="shared" si="5"/>
        <v>Cross-Sold</v>
      </c>
    </row>
    <row r="3925" ht="14.25" customHeight="1" spans="1:18">
      <c r="A3925" s="30" t="s">
        <v>3784</v>
      </c>
      <c r="B3925" s="17">
        <v>1541</v>
      </c>
      <c r="C3925" s="17" t="s">
        <v>57</v>
      </c>
      <c r="D3925" s="17" t="s">
        <v>36</v>
      </c>
      <c r="E3925" s="17" t="s">
        <v>43</v>
      </c>
      <c r="F3925" s="31" t="str">
        <f>VLOOKUP(G3925,'Policy Type'!$A:$B,2,FALSE)</f>
        <v>P&amp;C</v>
      </c>
      <c r="G3925" s="17" t="s">
        <v>55</v>
      </c>
      <c r="H3925" s="32">
        <v>45378</v>
      </c>
      <c r="I3925" s="32">
        <v>45742</v>
      </c>
      <c r="J3925" s="34">
        <v>106100</v>
      </c>
      <c r="K3925" s="34">
        <f t="shared" si="1053"/>
        <v>19098</v>
      </c>
      <c r="L3925" s="34">
        <f t="shared" si="1054"/>
        <v>125198</v>
      </c>
      <c r="M3925" s="17">
        <f>L3925*0.2</f>
        <v>25039.6</v>
      </c>
      <c r="N3925" s="17" t="s">
        <v>39</v>
      </c>
      <c r="O3925" s="35" t="s">
        <v>53</v>
      </c>
      <c r="P3925" s="36" t="str">
        <f t="shared" si="1063"/>
        <v>Old Client</v>
      </c>
      <c r="Q3925" s="39" t="str">
        <f t="shared" si="4"/>
        <v>No</v>
      </c>
      <c r="R3925" s="40" t="str">
        <f t="shared" si="5"/>
        <v/>
      </c>
    </row>
    <row r="3926" ht="14.25" customHeight="1" spans="1:18">
      <c r="A3926" s="30"/>
      <c r="B3926" s="17"/>
      <c r="C3926" s="17"/>
      <c r="D3926" s="17"/>
      <c r="E3926" s="17"/>
      <c r="F3926" s="31"/>
      <c r="G3926" s="17"/>
      <c r="H3926" s="32"/>
      <c r="I3926" s="32"/>
      <c r="J3926" s="34"/>
      <c r="K3926" s="34"/>
      <c r="L3926" s="17"/>
      <c r="M3926" s="17"/>
      <c r="N3926" s="17" t="s">
        <v>39</v>
      </c>
      <c r="O3926" s="35" t="s">
        <v>277</v>
      </c>
      <c r="P3926" s="36"/>
      <c r="Q3926" s="39" t="str">
        <f t="shared" si="4"/>
        <v>No</v>
      </c>
      <c r="R3926" s="40" t="str">
        <f t="shared" si="5"/>
        <v/>
      </c>
    </row>
    <row r="3927" ht="14.25" customHeight="1" spans="1:18">
      <c r="A3927" s="30" t="s">
        <v>3785</v>
      </c>
      <c r="B3927" s="17">
        <v>329</v>
      </c>
      <c r="C3927" s="17" t="s">
        <v>42</v>
      </c>
      <c r="D3927" s="17" t="s">
        <v>36</v>
      </c>
      <c r="E3927" s="17" t="s">
        <v>780</v>
      </c>
      <c r="F3927" s="31" t="str">
        <f>VLOOKUP(G3927,'Policy Type'!$A:$B,2,FALSE)</f>
        <v>Liability</v>
      </c>
      <c r="G3927" s="17" t="s">
        <v>38</v>
      </c>
      <c r="H3927" s="32">
        <v>45360</v>
      </c>
      <c r="I3927" s="32">
        <v>45420</v>
      </c>
      <c r="J3927" s="34">
        <v>180500</v>
      </c>
      <c r="K3927" s="34">
        <f t="shared" ref="K3927:K3948" si="1077">J3927*0.18</f>
        <v>32490</v>
      </c>
      <c r="L3927" s="34">
        <f t="shared" ref="L3927:L3948" si="1078">J3927+K3927</f>
        <v>212990</v>
      </c>
      <c r="M3927" s="17">
        <f t="shared" ref="M3927:M3928" si="1079">L3927*0.2</f>
        <v>42598</v>
      </c>
      <c r="N3927" s="17" t="s">
        <v>39</v>
      </c>
      <c r="O3927" s="35" t="s">
        <v>49</v>
      </c>
      <c r="P3927" s="36" t="str">
        <f t="shared" ref="P3927:P3948" si="1080">IF(COUNTIF(B:B,B3927)=1,"New Client","Old Client")</f>
        <v>Old Client</v>
      </c>
      <c r="Q3927" s="39" t="str">
        <f t="shared" si="4"/>
        <v>Yes</v>
      </c>
      <c r="R3927" s="40" t="str">
        <f t="shared" si="5"/>
        <v/>
      </c>
    </row>
    <row r="3928" ht="14.25" customHeight="1" spans="1:18">
      <c r="A3928" s="30" t="s">
        <v>3786</v>
      </c>
      <c r="B3928" s="17">
        <v>213</v>
      </c>
      <c r="C3928" s="17" t="s">
        <v>42</v>
      </c>
      <c r="D3928" s="17" t="s">
        <v>36</v>
      </c>
      <c r="E3928" s="17" t="s">
        <v>780</v>
      </c>
      <c r="F3928" s="31" t="str">
        <f>VLOOKUP(G3928,'Policy Type'!$A:$B,2,FALSE)</f>
        <v>Liability</v>
      </c>
      <c r="G3928" s="17" t="s">
        <v>38</v>
      </c>
      <c r="H3928" s="32">
        <v>45363</v>
      </c>
      <c r="I3928" s="32">
        <v>45454</v>
      </c>
      <c r="J3928" s="34">
        <v>327800</v>
      </c>
      <c r="K3928" s="34">
        <f t="shared" si="1077"/>
        <v>59004</v>
      </c>
      <c r="L3928" s="34">
        <f t="shared" si="1078"/>
        <v>386804</v>
      </c>
      <c r="M3928" s="17">
        <f t="shared" si="1079"/>
        <v>77360.8</v>
      </c>
      <c r="N3928" s="17" t="s">
        <v>39</v>
      </c>
      <c r="O3928" s="35" t="s">
        <v>49</v>
      </c>
      <c r="P3928" s="36" t="str">
        <f t="shared" si="1080"/>
        <v>Old Client</v>
      </c>
      <c r="Q3928" s="39" t="str">
        <f t="shared" si="4"/>
        <v>Yes</v>
      </c>
      <c r="R3928" s="40" t="str">
        <f t="shared" si="5"/>
        <v/>
      </c>
    </row>
    <row r="3929" ht="14.25" customHeight="1" spans="1:18">
      <c r="A3929" s="30" t="s">
        <v>3787</v>
      </c>
      <c r="B3929" s="17">
        <v>2484</v>
      </c>
      <c r="C3929" s="17" t="s">
        <v>46</v>
      </c>
      <c r="D3929" s="17" t="s">
        <v>66</v>
      </c>
      <c r="E3929" s="17" t="s">
        <v>780</v>
      </c>
      <c r="F3929" s="31" t="str">
        <f>VLOOKUP(G3929,'Policy Type'!$A:$B,2,FALSE)</f>
        <v>Liability</v>
      </c>
      <c r="G3929" s="17" t="s">
        <v>38</v>
      </c>
      <c r="H3929" s="32">
        <v>45363</v>
      </c>
      <c r="I3929" s="32">
        <v>45393</v>
      </c>
      <c r="J3929" s="34">
        <v>59000</v>
      </c>
      <c r="K3929" s="34">
        <f t="shared" si="1077"/>
        <v>10620</v>
      </c>
      <c r="L3929" s="34">
        <f t="shared" si="1078"/>
        <v>69620</v>
      </c>
      <c r="M3929" s="17">
        <f>L3929*0.05</f>
        <v>3481</v>
      </c>
      <c r="N3929" s="17" t="s">
        <v>39</v>
      </c>
      <c r="O3929" s="35" t="s">
        <v>49</v>
      </c>
      <c r="P3929" s="36" t="str">
        <f t="shared" si="1080"/>
        <v>New Client</v>
      </c>
      <c r="Q3929" s="39" t="str">
        <f t="shared" si="4"/>
        <v>Yes</v>
      </c>
      <c r="R3929" s="40" t="str">
        <f t="shared" si="5"/>
        <v/>
      </c>
    </row>
    <row r="3930" ht="14.25" customHeight="1" spans="1:18">
      <c r="A3930" s="30" t="s">
        <v>3788</v>
      </c>
      <c r="B3930" s="17">
        <v>2485</v>
      </c>
      <c r="C3930" s="17" t="s">
        <v>35</v>
      </c>
      <c r="D3930" s="17" t="s">
        <v>36</v>
      </c>
      <c r="E3930" s="17" t="s">
        <v>132</v>
      </c>
      <c r="F3930" s="31" t="str">
        <f>VLOOKUP(G3930,'Policy Type'!$A:$B,2,FALSE)</f>
        <v>Others</v>
      </c>
      <c r="G3930" s="17" t="s">
        <v>437</v>
      </c>
      <c r="H3930" s="32">
        <v>45364</v>
      </c>
      <c r="I3930" s="32">
        <v>45728</v>
      </c>
      <c r="J3930" s="34">
        <v>5117100</v>
      </c>
      <c r="K3930" s="34">
        <f t="shared" si="1077"/>
        <v>921078</v>
      </c>
      <c r="L3930" s="34">
        <f t="shared" si="1078"/>
        <v>6038178</v>
      </c>
      <c r="M3930" s="17">
        <f>L3930*0.15</f>
        <v>905726.7</v>
      </c>
      <c r="N3930" s="17" t="s">
        <v>52</v>
      </c>
      <c r="O3930" s="35" t="s">
        <v>49</v>
      </c>
      <c r="P3930" s="36" t="str">
        <f t="shared" si="1080"/>
        <v>New Client</v>
      </c>
      <c r="Q3930" s="39" t="str">
        <f t="shared" si="4"/>
        <v>No</v>
      </c>
      <c r="R3930" s="40" t="str">
        <f t="shared" si="5"/>
        <v/>
      </c>
    </row>
    <row r="3931" ht="14.25" customHeight="1" spans="1:18">
      <c r="A3931" s="30" t="s">
        <v>3789</v>
      </c>
      <c r="B3931" s="17">
        <v>2486</v>
      </c>
      <c r="C3931" s="17" t="s">
        <v>57</v>
      </c>
      <c r="D3931" s="17" t="s">
        <v>36</v>
      </c>
      <c r="E3931" s="17" t="s">
        <v>84</v>
      </c>
      <c r="F3931" s="31" t="str">
        <f>VLOOKUP(G3931,'Policy Type'!$A:$B,2,FALSE)</f>
        <v>Liability</v>
      </c>
      <c r="G3931" s="17" t="s">
        <v>38</v>
      </c>
      <c r="H3931" s="32">
        <v>45365</v>
      </c>
      <c r="I3931" s="32">
        <v>45729</v>
      </c>
      <c r="J3931" s="34">
        <v>147000</v>
      </c>
      <c r="K3931" s="34">
        <f t="shared" si="1077"/>
        <v>26460</v>
      </c>
      <c r="L3931" s="34">
        <f t="shared" si="1078"/>
        <v>173460</v>
      </c>
      <c r="M3931" s="17">
        <f t="shared" ref="M3931:M3932" si="1081">L3931*0.2</f>
        <v>34692</v>
      </c>
      <c r="N3931" s="17" t="s">
        <v>39</v>
      </c>
      <c r="O3931" s="35" t="s">
        <v>49</v>
      </c>
      <c r="P3931" s="36" t="str">
        <f t="shared" si="1080"/>
        <v>Old Client</v>
      </c>
      <c r="Q3931" s="39" t="str">
        <f t="shared" si="4"/>
        <v>Yes</v>
      </c>
      <c r="R3931" s="40" t="str">
        <f t="shared" si="5"/>
        <v/>
      </c>
    </row>
    <row r="3932" ht="14.25" customHeight="1" spans="1:18">
      <c r="A3932" s="30" t="s">
        <v>3790</v>
      </c>
      <c r="B3932" s="17">
        <v>2487</v>
      </c>
      <c r="C3932" s="17" t="s">
        <v>35</v>
      </c>
      <c r="D3932" s="17" t="s">
        <v>36</v>
      </c>
      <c r="E3932" s="17" t="s">
        <v>780</v>
      </c>
      <c r="F3932" s="31" t="str">
        <f>VLOOKUP(G3932,'Policy Type'!$A:$B,2,FALSE)</f>
        <v>Liability</v>
      </c>
      <c r="G3932" s="17" t="s">
        <v>38</v>
      </c>
      <c r="H3932" s="32">
        <v>45365</v>
      </c>
      <c r="I3932" s="32">
        <v>45395</v>
      </c>
      <c r="J3932" s="34">
        <v>59300</v>
      </c>
      <c r="K3932" s="34">
        <f t="shared" si="1077"/>
        <v>10674</v>
      </c>
      <c r="L3932" s="34">
        <f t="shared" si="1078"/>
        <v>69974</v>
      </c>
      <c r="M3932" s="17">
        <f t="shared" si="1081"/>
        <v>13994.8</v>
      </c>
      <c r="N3932" s="17" t="s">
        <v>39</v>
      </c>
      <c r="O3932" s="35" t="s">
        <v>49</v>
      </c>
      <c r="P3932" s="36" t="str">
        <f t="shared" si="1080"/>
        <v>New Client</v>
      </c>
      <c r="Q3932" s="39" t="str">
        <f t="shared" si="4"/>
        <v>Yes</v>
      </c>
      <c r="R3932" s="40" t="str">
        <f t="shared" si="5"/>
        <v/>
      </c>
    </row>
    <row r="3933" ht="14.25" customHeight="1" spans="1:18">
      <c r="A3933" s="30" t="s">
        <v>3791</v>
      </c>
      <c r="B3933" s="17">
        <v>155</v>
      </c>
      <c r="C3933" s="17" t="s">
        <v>57</v>
      </c>
      <c r="D3933" s="17" t="s">
        <v>36</v>
      </c>
      <c r="E3933" s="17" t="s">
        <v>132</v>
      </c>
      <c r="F3933" s="31" t="str">
        <f>VLOOKUP(G3933,'Policy Type'!$A:$B,2,FALSE)</f>
        <v>Others</v>
      </c>
      <c r="G3933" s="17" t="s">
        <v>791</v>
      </c>
      <c r="H3933" s="32">
        <v>45366</v>
      </c>
      <c r="I3933" s="32">
        <v>45730</v>
      </c>
      <c r="J3933" s="34">
        <v>295000</v>
      </c>
      <c r="K3933" s="34">
        <f t="shared" si="1077"/>
        <v>53100</v>
      </c>
      <c r="L3933" s="34">
        <f t="shared" si="1078"/>
        <v>348100</v>
      </c>
      <c r="M3933" s="17">
        <f t="shared" ref="M3933:M3934" si="1082">L3933*0.15</f>
        <v>52215</v>
      </c>
      <c r="N3933" s="17" t="s">
        <v>39</v>
      </c>
      <c r="O3933" s="35" t="s">
        <v>49</v>
      </c>
      <c r="P3933" s="36" t="str">
        <f t="shared" si="1080"/>
        <v>Old Client</v>
      </c>
      <c r="Q3933" s="39" t="str">
        <f t="shared" si="4"/>
        <v>No</v>
      </c>
      <c r="R3933" s="40" t="str">
        <f t="shared" si="5"/>
        <v/>
      </c>
    </row>
    <row r="3934" ht="14.25" customHeight="1" spans="1:18">
      <c r="A3934" s="30" t="s">
        <v>3792</v>
      </c>
      <c r="B3934" s="17">
        <v>2488</v>
      </c>
      <c r="C3934" s="17" t="s">
        <v>57</v>
      </c>
      <c r="D3934" s="17" t="s">
        <v>36</v>
      </c>
      <c r="E3934" s="17" t="s">
        <v>132</v>
      </c>
      <c r="F3934" s="31" t="str">
        <f>VLOOKUP(G3934,'Policy Type'!$A:$B,2,FALSE)</f>
        <v>Others</v>
      </c>
      <c r="G3934" s="17" t="s">
        <v>791</v>
      </c>
      <c r="H3934" s="32">
        <v>45366</v>
      </c>
      <c r="I3934" s="32">
        <v>45730</v>
      </c>
      <c r="J3934" s="34">
        <v>295000</v>
      </c>
      <c r="K3934" s="34">
        <f t="shared" si="1077"/>
        <v>53100</v>
      </c>
      <c r="L3934" s="34">
        <f t="shared" si="1078"/>
        <v>348100</v>
      </c>
      <c r="M3934" s="17">
        <f t="shared" si="1082"/>
        <v>52215</v>
      </c>
      <c r="N3934" s="17" t="s">
        <v>39</v>
      </c>
      <c r="O3934" s="35" t="s">
        <v>49</v>
      </c>
      <c r="P3934" s="36" t="str">
        <f t="shared" si="1080"/>
        <v>New Client</v>
      </c>
      <c r="Q3934" s="39" t="str">
        <f t="shared" si="4"/>
        <v>No</v>
      </c>
      <c r="R3934" s="40" t="str">
        <f t="shared" si="5"/>
        <v/>
      </c>
    </row>
    <row r="3935" ht="14.25" customHeight="1" spans="1:18">
      <c r="A3935" s="30" t="s">
        <v>3793</v>
      </c>
      <c r="B3935" s="17">
        <v>2489</v>
      </c>
      <c r="C3935" s="17" t="s">
        <v>35</v>
      </c>
      <c r="D3935" s="17" t="s">
        <v>36</v>
      </c>
      <c r="E3935" s="17" t="s">
        <v>60</v>
      </c>
      <c r="F3935" s="31" t="str">
        <f>VLOOKUP(G3935,'Policy Type'!$A:$B,2,FALSE)</f>
        <v>P&amp;C</v>
      </c>
      <c r="G3935" s="17" t="s">
        <v>68</v>
      </c>
      <c r="H3935" s="32">
        <v>45381</v>
      </c>
      <c r="I3935" s="32">
        <v>45745</v>
      </c>
      <c r="J3935" s="34">
        <v>511900</v>
      </c>
      <c r="K3935" s="34">
        <f t="shared" si="1077"/>
        <v>92142</v>
      </c>
      <c r="L3935" s="34">
        <f t="shared" si="1078"/>
        <v>604042</v>
      </c>
      <c r="M3935" s="17">
        <f t="shared" ref="M3935:M3942" si="1083">L3935*0.2</f>
        <v>120808.4</v>
      </c>
      <c r="N3935" s="17" t="s">
        <v>52</v>
      </c>
      <c r="O3935" s="35" t="s">
        <v>40</v>
      </c>
      <c r="P3935" s="36" t="str">
        <f t="shared" si="1080"/>
        <v>New Client</v>
      </c>
      <c r="Q3935" s="39" t="str">
        <f t="shared" si="4"/>
        <v>No</v>
      </c>
      <c r="R3935" s="40" t="str">
        <f t="shared" si="5"/>
        <v/>
      </c>
    </row>
    <row r="3936" ht="14.25" customHeight="1" spans="1:18">
      <c r="A3936" s="30" t="s">
        <v>3794</v>
      </c>
      <c r="B3936" s="17">
        <v>2490</v>
      </c>
      <c r="C3936" s="17" t="s">
        <v>57</v>
      </c>
      <c r="D3936" s="17" t="s">
        <v>36</v>
      </c>
      <c r="E3936" s="17" t="s">
        <v>978</v>
      </c>
      <c r="F3936" s="31" t="str">
        <f>VLOOKUP(G3936,'Policy Type'!$A:$B,2,FALSE)</f>
        <v>P&amp;C</v>
      </c>
      <c r="G3936" s="17" t="s">
        <v>68</v>
      </c>
      <c r="H3936" s="32">
        <v>45366</v>
      </c>
      <c r="I3936" s="32">
        <v>45730</v>
      </c>
      <c r="J3936" s="34">
        <v>883300</v>
      </c>
      <c r="K3936" s="34">
        <f t="shared" si="1077"/>
        <v>158994</v>
      </c>
      <c r="L3936" s="34">
        <f t="shared" si="1078"/>
        <v>1042294</v>
      </c>
      <c r="M3936" s="17">
        <f t="shared" si="1083"/>
        <v>208458.8</v>
      </c>
      <c r="N3936" s="17" t="s">
        <v>52</v>
      </c>
      <c r="O3936" s="35" t="s">
        <v>40</v>
      </c>
      <c r="P3936" s="36" t="str">
        <f t="shared" si="1080"/>
        <v>New Client</v>
      </c>
      <c r="Q3936" s="39" t="str">
        <f t="shared" si="4"/>
        <v>No</v>
      </c>
      <c r="R3936" s="40" t="str">
        <f t="shared" si="5"/>
        <v/>
      </c>
    </row>
    <row r="3937" ht="14.25" customHeight="1" spans="1:18">
      <c r="A3937" s="30" t="s">
        <v>3795</v>
      </c>
      <c r="B3937" s="17">
        <v>2491</v>
      </c>
      <c r="C3937" s="17" t="s">
        <v>57</v>
      </c>
      <c r="D3937" s="17" t="s">
        <v>36</v>
      </c>
      <c r="E3937" s="17" t="s">
        <v>37</v>
      </c>
      <c r="F3937" s="31" t="str">
        <f>VLOOKUP(G3937,'Policy Type'!$A:$B,2,FALSE)</f>
        <v>Liability</v>
      </c>
      <c r="G3937" s="17" t="s">
        <v>38</v>
      </c>
      <c r="H3937" s="32">
        <v>45368</v>
      </c>
      <c r="I3937" s="32">
        <v>45398</v>
      </c>
      <c r="J3937" s="34">
        <v>49500</v>
      </c>
      <c r="K3937" s="34">
        <f t="shared" si="1077"/>
        <v>8910</v>
      </c>
      <c r="L3937" s="34">
        <f t="shared" si="1078"/>
        <v>58410</v>
      </c>
      <c r="M3937" s="17">
        <f t="shared" si="1083"/>
        <v>11682</v>
      </c>
      <c r="N3937" s="17" t="s">
        <v>39</v>
      </c>
      <c r="O3937" s="35" t="s">
        <v>49</v>
      </c>
      <c r="P3937" s="36" t="str">
        <f t="shared" si="1080"/>
        <v>New Client</v>
      </c>
      <c r="Q3937" s="39" t="str">
        <f t="shared" si="4"/>
        <v>Yes</v>
      </c>
      <c r="R3937" s="40" t="str">
        <f t="shared" si="5"/>
        <v/>
      </c>
    </row>
    <row r="3938" ht="14.25" customHeight="1" spans="1:18">
      <c r="A3938" s="30" t="s">
        <v>3796</v>
      </c>
      <c r="B3938" s="17">
        <v>2492</v>
      </c>
      <c r="C3938" s="17" t="s">
        <v>35</v>
      </c>
      <c r="D3938" s="17" t="s">
        <v>36</v>
      </c>
      <c r="E3938" s="17" t="s">
        <v>780</v>
      </c>
      <c r="F3938" s="31" t="str">
        <f>VLOOKUP(G3938,'Policy Type'!$A:$B,2,FALSE)</f>
        <v>Liability</v>
      </c>
      <c r="G3938" s="17" t="s">
        <v>38</v>
      </c>
      <c r="H3938" s="32">
        <v>45367</v>
      </c>
      <c r="I3938" s="32">
        <v>45397</v>
      </c>
      <c r="J3938" s="34">
        <v>107600</v>
      </c>
      <c r="K3938" s="34">
        <f t="shared" si="1077"/>
        <v>19368</v>
      </c>
      <c r="L3938" s="34">
        <f t="shared" si="1078"/>
        <v>126968</v>
      </c>
      <c r="M3938" s="17">
        <f t="shared" si="1083"/>
        <v>25393.6</v>
      </c>
      <c r="N3938" s="17" t="s">
        <v>39</v>
      </c>
      <c r="O3938" s="35" t="s">
        <v>49</v>
      </c>
      <c r="P3938" s="36" t="str">
        <f t="shared" si="1080"/>
        <v>New Client</v>
      </c>
      <c r="Q3938" s="39" t="str">
        <f t="shared" si="4"/>
        <v>Yes</v>
      </c>
      <c r="R3938" s="40" t="str">
        <f t="shared" si="5"/>
        <v/>
      </c>
    </row>
    <row r="3939" ht="14.25" customHeight="1" spans="1:18">
      <c r="A3939" s="30" t="s">
        <v>3797</v>
      </c>
      <c r="B3939" s="17">
        <v>2493</v>
      </c>
      <c r="C3939" s="17" t="s">
        <v>35</v>
      </c>
      <c r="D3939" s="17" t="s">
        <v>36</v>
      </c>
      <c r="E3939" s="17" t="s">
        <v>780</v>
      </c>
      <c r="F3939" s="31" t="str">
        <f>VLOOKUP(G3939,'Policy Type'!$A:$B,2,FALSE)</f>
        <v>Liability</v>
      </c>
      <c r="G3939" s="17" t="s">
        <v>38</v>
      </c>
      <c r="H3939" s="32">
        <v>45367</v>
      </c>
      <c r="I3939" s="32">
        <v>45397</v>
      </c>
      <c r="J3939" s="34">
        <v>66300</v>
      </c>
      <c r="K3939" s="34">
        <f t="shared" si="1077"/>
        <v>11934</v>
      </c>
      <c r="L3939" s="34">
        <f t="shared" si="1078"/>
        <v>78234</v>
      </c>
      <c r="M3939" s="17">
        <f t="shared" si="1083"/>
        <v>15646.8</v>
      </c>
      <c r="N3939" s="17" t="s">
        <v>39</v>
      </c>
      <c r="O3939" s="35" t="s">
        <v>49</v>
      </c>
      <c r="P3939" s="36" t="str">
        <f t="shared" si="1080"/>
        <v>New Client</v>
      </c>
      <c r="Q3939" s="39" t="str">
        <f t="shared" si="4"/>
        <v>Yes</v>
      </c>
      <c r="R3939" s="40" t="str">
        <f t="shared" si="5"/>
        <v/>
      </c>
    </row>
    <row r="3940" ht="14.25" customHeight="1" spans="1:18">
      <c r="A3940" s="30" t="s">
        <v>3798</v>
      </c>
      <c r="B3940" s="17">
        <v>2494</v>
      </c>
      <c r="C3940" s="17" t="s">
        <v>42</v>
      </c>
      <c r="D3940" s="17" t="s">
        <v>36</v>
      </c>
      <c r="E3940" s="17" t="s">
        <v>780</v>
      </c>
      <c r="F3940" s="31" t="str">
        <f>VLOOKUP(G3940,'Policy Type'!$A:$B,2,FALSE)</f>
        <v>Liability</v>
      </c>
      <c r="G3940" s="17" t="s">
        <v>38</v>
      </c>
      <c r="H3940" s="32">
        <v>45367</v>
      </c>
      <c r="I3940" s="32">
        <v>45458</v>
      </c>
      <c r="J3940" s="34">
        <v>60200</v>
      </c>
      <c r="K3940" s="34">
        <f t="shared" si="1077"/>
        <v>10836</v>
      </c>
      <c r="L3940" s="34">
        <f t="shared" si="1078"/>
        <v>71036</v>
      </c>
      <c r="M3940" s="17">
        <f t="shared" si="1083"/>
        <v>14207.2</v>
      </c>
      <c r="N3940" s="17" t="s">
        <v>39</v>
      </c>
      <c r="O3940" s="35" t="s">
        <v>49</v>
      </c>
      <c r="P3940" s="36" t="str">
        <f t="shared" si="1080"/>
        <v>New Client</v>
      </c>
      <c r="Q3940" s="39" t="str">
        <f t="shared" si="4"/>
        <v>Yes</v>
      </c>
      <c r="R3940" s="40" t="str">
        <f t="shared" si="5"/>
        <v/>
      </c>
    </row>
    <row r="3941" ht="14.25" customHeight="1" spans="1:18">
      <c r="A3941" s="30" t="s">
        <v>3799</v>
      </c>
      <c r="B3941" s="17">
        <v>2495</v>
      </c>
      <c r="C3941" s="17" t="s">
        <v>42</v>
      </c>
      <c r="D3941" s="17" t="s">
        <v>36</v>
      </c>
      <c r="E3941" s="17" t="s">
        <v>780</v>
      </c>
      <c r="F3941" s="31" t="str">
        <f>VLOOKUP(G3941,'Policy Type'!$A:$B,2,FALSE)</f>
        <v>Liability</v>
      </c>
      <c r="G3941" s="17" t="s">
        <v>38</v>
      </c>
      <c r="H3941" s="32">
        <v>45367</v>
      </c>
      <c r="I3941" s="32">
        <v>45731</v>
      </c>
      <c r="J3941" s="34">
        <v>110100</v>
      </c>
      <c r="K3941" s="34">
        <f t="shared" si="1077"/>
        <v>19818</v>
      </c>
      <c r="L3941" s="34">
        <f t="shared" si="1078"/>
        <v>129918</v>
      </c>
      <c r="M3941" s="17">
        <f t="shared" si="1083"/>
        <v>25983.6</v>
      </c>
      <c r="N3941" s="17" t="s">
        <v>39</v>
      </c>
      <c r="O3941" s="35" t="s">
        <v>49</v>
      </c>
      <c r="P3941" s="36" t="str">
        <f t="shared" si="1080"/>
        <v>New Client</v>
      </c>
      <c r="Q3941" s="39" t="str">
        <f t="shared" si="4"/>
        <v>Yes</v>
      </c>
      <c r="R3941" s="40" t="str">
        <f t="shared" si="5"/>
        <v/>
      </c>
    </row>
    <row r="3942" ht="14.25" customHeight="1" spans="1:18">
      <c r="A3942" s="30" t="s">
        <v>3800</v>
      </c>
      <c r="B3942" s="17">
        <v>2496</v>
      </c>
      <c r="C3942" s="17" t="s">
        <v>57</v>
      </c>
      <c r="D3942" s="17" t="s">
        <v>36</v>
      </c>
      <c r="E3942" s="17" t="s">
        <v>780</v>
      </c>
      <c r="F3942" s="31" t="str">
        <f>VLOOKUP(G3942,'Policy Type'!$A:$B,2,FALSE)</f>
        <v>Liability</v>
      </c>
      <c r="G3942" s="17" t="s">
        <v>38</v>
      </c>
      <c r="H3942" s="32">
        <v>45367</v>
      </c>
      <c r="I3942" s="32">
        <v>45397</v>
      </c>
      <c r="J3942" s="34">
        <v>79600</v>
      </c>
      <c r="K3942" s="34">
        <f t="shared" si="1077"/>
        <v>14328</v>
      </c>
      <c r="L3942" s="34">
        <f t="shared" si="1078"/>
        <v>93928</v>
      </c>
      <c r="M3942" s="17">
        <f t="shared" si="1083"/>
        <v>18785.6</v>
      </c>
      <c r="N3942" s="17" t="s">
        <v>39</v>
      </c>
      <c r="O3942" s="35" t="s">
        <v>49</v>
      </c>
      <c r="P3942" s="36" t="str">
        <f t="shared" si="1080"/>
        <v>New Client</v>
      </c>
      <c r="Q3942" s="39" t="str">
        <f t="shared" si="4"/>
        <v>Yes</v>
      </c>
      <c r="R3942" s="40" t="str">
        <f t="shared" si="5"/>
        <v/>
      </c>
    </row>
    <row r="3943" ht="14.25" customHeight="1" spans="1:18">
      <c r="A3943" s="30" t="s">
        <v>3801</v>
      </c>
      <c r="B3943" s="17">
        <v>2497</v>
      </c>
      <c r="C3943" s="17" t="s">
        <v>46</v>
      </c>
      <c r="D3943" s="17" t="s">
        <v>76</v>
      </c>
      <c r="E3943" s="17" t="s">
        <v>132</v>
      </c>
      <c r="F3943" s="31" t="str">
        <f>VLOOKUP(G3943,'Policy Type'!$A:$B,2,FALSE)</f>
        <v>Liability</v>
      </c>
      <c r="G3943" s="17" t="s">
        <v>38</v>
      </c>
      <c r="H3943" s="32">
        <v>45367</v>
      </c>
      <c r="I3943" s="32">
        <v>45731</v>
      </c>
      <c r="J3943" s="34">
        <v>1195400</v>
      </c>
      <c r="K3943" s="34">
        <f t="shared" si="1077"/>
        <v>215172</v>
      </c>
      <c r="L3943" s="34">
        <f t="shared" si="1078"/>
        <v>1410572</v>
      </c>
      <c r="M3943" s="17">
        <f>L3943*0.05</f>
        <v>70528.6</v>
      </c>
      <c r="N3943" s="17" t="s">
        <v>39</v>
      </c>
      <c r="O3943" s="35" t="s">
        <v>49</v>
      </c>
      <c r="P3943" s="36" t="str">
        <f t="shared" si="1080"/>
        <v>New Client</v>
      </c>
      <c r="Q3943" s="39" t="str">
        <f t="shared" si="4"/>
        <v>Yes</v>
      </c>
      <c r="R3943" s="40" t="str">
        <f t="shared" si="5"/>
        <v/>
      </c>
    </row>
    <row r="3944" ht="14.25" customHeight="1" spans="1:18">
      <c r="A3944" s="30" t="s">
        <v>3802</v>
      </c>
      <c r="B3944" s="17">
        <v>2498</v>
      </c>
      <c r="C3944" s="17" t="s">
        <v>42</v>
      </c>
      <c r="D3944" s="17" t="s">
        <v>36</v>
      </c>
      <c r="E3944" s="17" t="s">
        <v>780</v>
      </c>
      <c r="F3944" s="31" t="str">
        <f>VLOOKUP(G3944,'Policy Type'!$A:$B,2,FALSE)</f>
        <v>Liability</v>
      </c>
      <c r="G3944" s="17" t="s">
        <v>536</v>
      </c>
      <c r="H3944" s="32">
        <v>45368</v>
      </c>
      <c r="I3944" s="32">
        <v>45732</v>
      </c>
      <c r="J3944" s="34">
        <v>11270600</v>
      </c>
      <c r="K3944" s="34">
        <f t="shared" si="1077"/>
        <v>2028708</v>
      </c>
      <c r="L3944" s="34">
        <f t="shared" si="1078"/>
        <v>13299308</v>
      </c>
      <c r="M3944" s="17">
        <f>L3944*0.2</f>
        <v>2659861.6</v>
      </c>
      <c r="N3944" s="17" t="s">
        <v>39</v>
      </c>
      <c r="O3944" s="35" t="s">
        <v>49</v>
      </c>
      <c r="P3944" s="36" t="str">
        <f t="shared" si="1080"/>
        <v>New Client</v>
      </c>
      <c r="Q3944" s="39" t="str">
        <f t="shared" si="4"/>
        <v>Yes</v>
      </c>
      <c r="R3944" s="40" t="str">
        <f t="shared" si="5"/>
        <v/>
      </c>
    </row>
    <row r="3945" ht="14.25" customHeight="1" spans="1:18">
      <c r="A3945" s="30" t="s">
        <v>3803</v>
      </c>
      <c r="B3945" s="17">
        <v>2499</v>
      </c>
      <c r="C3945" s="17" t="s">
        <v>46</v>
      </c>
      <c r="D3945" s="17" t="s">
        <v>76</v>
      </c>
      <c r="E3945" s="17" t="s">
        <v>78</v>
      </c>
      <c r="F3945" s="31" t="str">
        <f>VLOOKUP(G3945,'Policy Type'!$A:$B,2,FALSE)</f>
        <v>Liability</v>
      </c>
      <c r="G3945" s="17" t="s">
        <v>38</v>
      </c>
      <c r="H3945" s="32">
        <v>45371</v>
      </c>
      <c r="I3945" s="32">
        <v>45735</v>
      </c>
      <c r="J3945" s="34">
        <v>1303300</v>
      </c>
      <c r="K3945" s="34">
        <f t="shared" si="1077"/>
        <v>234594</v>
      </c>
      <c r="L3945" s="34">
        <f t="shared" si="1078"/>
        <v>1537894</v>
      </c>
      <c r="M3945" s="17">
        <f>L3945*0.05</f>
        <v>76894.7</v>
      </c>
      <c r="N3945" s="17" t="s">
        <v>39</v>
      </c>
      <c r="O3945" s="35" t="s">
        <v>49</v>
      </c>
      <c r="P3945" s="36" t="str">
        <f t="shared" si="1080"/>
        <v>New Client</v>
      </c>
      <c r="Q3945" s="39" t="str">
        <f t="shared" si="4"/>
        <v>Yes</v>
      </c>
      <c r="R3945" s="40" t="str">
        <f t="shared" si="5"/>
        <v/>
      </c>
    </row>
    <row r="3946" ht="14.25" customHeight="1" spans="1:18">
      <c r="A3946" s="30" t="s">
        <v>3804</v>
      </c>
      <c r="B3946" s="17">
        <v>2500</v>
      </c>
      <c r="C3946" s="17" t="s">
        <v>57</v>
      </c>
      <c r="D3946" s="17" t="s">
        <v>36</v>
      </c>
      <c r="E3946" s="17" t="s">
        <v>37</v>
      </c>
      <c r="F3946" s="31" t="str">
        <f>VLOOKUP(G3946,'Policy Type'!$A:$B,2,FALSE)</f>
        <v>Liability</v>
      </c>
      <c r="G3946" s="17" t="s">
        <v>536</v>
      </c>
      <c r="H3946" s="32">
        <v>45372</v>
      </c>
      <c r="I3946" s="32">
        <v>45640</v>
      </c>
      <c r="J3946" s="34">
        <v>684500</v>
      </c>
      <c r="K3946" s="34">
        <f t="shared" si="1077"/>
        <v>123210</v>
      </c>
      <c r="L3946" s="34">
        <f t="shared" si="1078"/>
        <v>807710</v>
      </c>
      <c r="M3946" s="17">
        <f t="shared" ref="M3946:M3948" si="1084">L3946*0.2</f>
        <v>161542</v>
      </c>
      <c r="N3946" s="17" t="s">
        <v>39</v>
      </c>
      <c r="O3946" s="35" t="s">
        <v>49</v>
      </c>
      <c r="P3946" s="36" t="str">
        <f t="shared" si="1080"/>
        <v>Old Client</v>
      </c>
      <c r="Q3946" s="39" t="str">
        <f t="shared" si="4"/>
        <v>Yes</v>
      </c>
      <c r="R3946" s="40" t="str">
        <f t="shared" si="5"/>
        <v/>
      </c>
    </row>
    <row r="3947" ht="14.25" customHeight="1" spans="1:18">
      <c r="A3947" s="30" t="s">
        <v>3805</v>
      </c>
      <c r="B3947" s="17">
        <v>2500</v>
      </c>
      <c r="C3947" s="17" t="s">
        <v>57</v>
      </c>
      <c r="D3947" s="17" t="s">
        <v>36</v>
      </c>
      <c r="E3947" s="17" t="s">
        <v>43</v>
      </c>
      <c r="F3947" s="31" t="str">
        <f>VLOOKUP(G3947,'Policy Type'!$A:$B,2,FALSE)</f>
        <v>Liability</v>
      </c>
      <c r="G3947" s="17" t="s">
        <v>3702</v>
      </c>
      <c r="H3947" s="32">
        <v>45374</v>
      </c>
      <c r="I3947" s="32">
        <v>45738</v>
      </c>
      <c r="J3947" s="34">
        <v>2360000</v>
      </c>
      <c r="K3947" s="34">
        <f t="shared" si="1077"/>
        <v>424800</v>
      </c>
      <c r="L3947" s="34">
        <f t="shared" si="1078"/>
        <v>2784800</v>
      </c>
      <c r="M3947" s="17">
        <f t="shared" si="1084"/>
        <v>556960</v>
      </c>
      <c r="N3947" s="17" t="s">
        <v>39</v>
      </c>
      <c r="O3947" s="35" t="s">
        <v>49</v>
      </c>
      <c r="P3947" s="36" t="str">
        <f t="shared" si="1080"/>
        <v>Old Client</v>
      </c>
      <c r="Q3947" s="39" t="str">
        <f t="shared" si="4"/>
        <v>Yes</v>
      </c>
      <c r="R3947" s="40" t="str">
        <f t="shared" si="5"/>
        <v/>
      </c>
    </row>
    <row r="3948" ht="14.25" customHeight="1" spans="1:18">
      <c r="A3948" s="30" t="s">
        <v>3806</v>
      </c>
      <c r="B3948" s="17">
        <v>2501</v>
      </c>
      <c r="C3948" s="17" t="s">
        <v>35</v>
      </c>
      <c r="D3948" s="17" t="s">
        <v>36</v>
      </c>
      <c r="E3948" s="17" t="s">
        <v>84</v>
      </c>
      <c r="F3948" s="31" t="str">
        <f>VLOOKUP(G3948,'Policy Type'!$A:$B,2,FALSE)</f>
        <v>Liability</v>
      </c>
      <c r="G3948" s="17" t="s">
        <v>3807</v>
      </c>
      <c r="H3948" s="32">
        <v>45367</v>
      </c>
      <c r="I3948" s="32">
        <v>45731</v>
      </c>
      <c r="J3948" s="34">
        <v>31340800</v>
      </c>
      <c r="K3948" s="34">
        <f t="shared" si="1077"/>
        <v>5641344</v>
      </c>
      <c r="L3948" s="34">
        <f t="shared" si="1078"/>
        <v>36982144</v>
      </c>
      <c r="M3948" s="17">
        <f t="shared" si="1084"/>
        <v>7396428.8</v>
      </c>
      <c r="N3948" s="17" t="s">
        <v>39</v>
      </c>
      <c r="O3948" s="35" t="s">
        <v>49</v>
      </c>
      <c r="P3948" s="36" t="str">
        <f t="shared" si="1080"/>
        <v>New Client</v>
      </c>
      <c r="Q3948" s="39" t="str">
        <f t="shared" si="4"/>
        <v>Yes</v>
      </c>
      <c r="R3948" s="40" t="str">
        <f t="shared" si="5"/>
        <v/>
      </c>
    </row>
    <row r="3949" ht="14.25" customHeight="1" spans="1:18">
      <c r="A3949" s="30"/>
      <c r="B3949" s="17"/>
      <c r="C3949" s="17"/>
      <c r="D3949" s="17"/>
      <c r="E3949" s="17"/>
      <c r="F3949" s="31"/>
      <c r="G3949" s="17"/>
      <c r="H3949" s="32"/>
      <c r="I3949" s="32"/>
      <c r="J3949" s="34"/>
      <c r="K3949" s="34"/>
      <c r="L3949" s="17"/>
      <c r="M3949" s="17"/>
      <c r="N3949" s="17" t="s">
        <v>39</v>
      </c>
      <c r="O3949" s="35" t="s">
        <v>277</v>
      </c>
      <c r="P3949" s="36"/>
      <c r="Q3949" s="39" t="str">
        <f t="shared" si="4"/>
        <v>No</v>
      </c>
      <c r="R3949" s="40" t="str">
        <f t="shared" si="5"/>
        <v/>
      </c>
    </row>
    <row r="3950" ht="14.25" customHeight="1" spans="1:18">
      <c r="A3950" s="30"/>
      <c r="B3950" s="17"/>
      <c r="C3950" s="17"/>
      <c r="D3950" s="17"/>
      <c r="E3950" s="17"/>
      <c r="F3950" s="31"/>
      <c r="G3950" s="17"/>
      <c r="H3950" s="32"/>
      <c r="I3950" s="32"/>
      <c r="J3950" s="34"/>
      <c r="K3950" s="34"/>
      <c r="L3950" s="17"/>
      <c r="M3950" s="17"/>
      <c r="N3950" s="17" t="s">
        <v>39</v>
      </c>
      <c r="O3950" s="35" t="s">
        <v>277</v>
      </c>
      <c r="P3950" s="36"/>
      <c r="Q3950" s="39" t="str">
        <f t="shared" si="4"/>
        <v>No</v>
      </c>
      <c r="R3950" s="40" t="str">
        <f t="shared" si="5"/>
        <v/>
      </c>
    </row>
    <row r="3951" ht="14.25" customHeight="1" spans="1:18">
      <c r="A3951" s="30"/>
      <c r="B3951" s="17"/>
      <c r="C3951" s="17"/>
      <c r="D3951" s="17"/>
      <c r="E3951" s="17"/>
      <c r="F3951" s="31"/>
      <c r="G3951" s="17"/>
      <c r="H3951" s="32"/>
      <c r="I3951" s="32"/>
      <c r="J3951" s="34"/>
      <c r="K3951" s="34"/>
      <c r="L3951" s="17"/>
      <c r="M3951" s="17"/>
      <c r="N3951" s="17" t="s">
        <v>39</v>
      </c>
      <c r="O3951" s="35" t="s">
        <v>277</v>
      </c>
      <c r="P3951" s="36"/>
      <c r="Q3951" s="39" t="str">
        <f t="shared" si="4"/>
        <v>No</v>
      </c>
      <c r="R3951" s="40" t="str">
        <f t="shared" si="5"/>
        <v/>
      </c>
    </row>
    <row r="3952" ht="14.25" customHeight="1" spans="1:18">
      <c r="A3952" s="30"/>
      <c r="B3952" s="17"/>
      <c r="C3952" s="17"/>
      <c r="D3952" s="17"/>
      <c r="E3952" s="17"/>
      <c r="F3952" s="31"/>
      <c r="G3952" s="17"/>
      <c r="H3952" s="32"/>
      <c r="I3952" s="32"/>
      <c r="J3952" s="34"/>
      <c r="K3952" s="34"/>
      <c r="L3952" s="17"/>
      <c r="M3952" s="17"/>
      <c r="N3952" s="17" t="s">
        <v>39</v>
      </c>
      <c r="O3952" s="35" t="s">
        <v>277</v>
      </c>
      <c r="P3952" s="36"/>
      <c r="Q3952" s="39" t="str">
        <f t="shared" si="4"/>
        <v>No</v>
      </c>
      <c r="R3952" s="40" t="str">
        <f t="shared" si="5"/>
        <v/>
      </c>
    </row>
    <row r="3953" ht="14.25" customHeight="1" spans="1:18">
      <c r="A3953" s="30"/>
      <c r="B3953" s="17"/>
      <c r="C3953" s="17"/>
      <c r="D3953" s="17"/>
      <c r="E3953" s="17"/>
      <c r="F3953" s="31"/>
      <c r="G3953" s="17"/>
      <c r="H3953" s="32"/>
      <c r="I3953" s="32"/>
      <c r="J3953" s="34"/>
      <c r="K3953" s="34"/>
      <c r="L3953" s="17"/>
      <c r="M3953" s="17"/>
      <c r="N3953" s="17" t="s">
        <v>39</v>
      </c>
      <c r="O3953" s="35" t="s">
        <v>277</v>
      </c>
      <c r="P3953" s="36"/>
      <c r="Q3953" s="39" t="str">
        <f t="shared" si="4"/>
        <v>No</v>
      </c>
      <c r="R3953" s="40" t="str">
        <f t="shared" si="5"/>
        <v/>
      </c>
    </row>
    <row r="3954" ht="14.25" customHeight="1" spans="1:18">
      <c r="A3954" s="30"/>
      <c r="B3954" s="17"/>
      <c r="C3954" s="17"/>
      <c r="D3954" s="17"/>
      <c r="E3954" s="17"/>
      <c r="F3954" s="31"/>
      <c r="G3954" s="17"/>
      <c r="H3954" s="32"/>
      <c r="I3954" s="32"/>
      <c r="J3954" s="34"/>
      <c r="K3954" s="34"/>
      <c r="L3954" s="17"/>
      <c r="M3954" s="17"/>
      <c r="N3954" s="17" t="s">
        <v>39</v>
      </c>
      <c r="O3954" s="35" t="s">
        <v>277</v>
      </c>
      <c r="P3954" s="36"/>
      <c r="Q3954" s="39" t="str">
        <f t="shared" si="4"/>
        <v>No</v>
      </c>
      <c r="R3954" s="40" t="str">
        <f t="shared" si="5"/>
        <v/>
      </c>
    </row>
    <row r="3955" ht="14.25" customHeight="1" spans="1:18">
      <c r="A3955" s="30"/>
      <c r="B3955" s="17"/>
      <c r="C3955" s="17"/>
      <c r="D3955" s="17"/>
      <c r="E3955" s="17"/>
      <c r="F3955" s="31"/>
      <c r="G3955" s="17"/>
      <c r="H3955" s="32"/>
      <c r="I3955" s="32"/>
      <c r="J3955" s="34"/>
      <c r="K3955" s="34"/>
      <c r="L3955" s="17"/>
      <c r="M3955" s="17"/>
      <c r="N3955" s="17" t="s">
        <v>39</v>
      </c>
      <c r="O3955" s="35" t="s">
        <v>277</v>
      </c>
      <c r="P3955" s="36"/>
      <c r="Q3955" s="39" t="str">
        <f t="shared" si="4"/>
        <v>No</v>
      </c>
      <c r="R3955" s="40" t="str">
        <f t="shared" si="5"/>
        <v/>
      </c>
    </row>
    <row r="3956" ht="14.25" customHeight="1" spans="1:18">
      <c r="A3956" s="30"/>
      <c r="B3956" s="17"/>
      <c r="C3956" s="17"/>
      <c r="D3956" s="17"/>
      <c r="E3956" s="17"/>
      <c r="F3956" s="31"/>
      <c r="G3956" s="17"/>
      <c r="H3956" s="32"/>
      <c r="I3956" s="32"/>
      <c r="J3956" s="34"/>
      <c r="K3956" s="34"/>
      <c r="L3956" s="17"/>
      <c r="M3956" s="17"/>
      <c r="N3956" s="17" t="s">
        <v>39</v>
      </c>
      <c r="O3956" s="35" t="s">
        <v>277</v>
      </c>
      <c r="P3956" s="36"/>
      <c r="Q3956" s="39" t="str">
        <f t="shared" si="4"/>
        <v>No</v>
      </c>
      <c r="R3956" s="40" t="str">
        <f t="shared" si="5"/>
        <v/>
      </c>
    </row>
    <row r="3957" ht="14.25" customHeight="1" spans="1:18">
      <c r="A3957" s="30"/>
      <c r="B3957" s="17"/>
      <c r="C3957" s="17"/>
      <c r="D3957" s="17"/>
      <c r="E3957" s="17"/>
      <c r="F3957" s="31"/>
      <c r="G3957" s="17"/>
      <c r="H3957" s="32"/>
      <c r="I3957" s="32"/>
      <c r="J3957" s="34"/>
      <c r="K3957" s="34"/>
      <c r="L3957" s="17"/>
      <c r="M3957" s="17"/>
      <c r="N3957" s="17" t="s">
        <v>39</v>
      </c>
      <c r="O3957" s="35" t="s">
        <v>277</v>
      </c>
      <c r="P3957" s="36"/>
      <c r="Q3957" s="39" t="str">
        <f t="shared" si="4"/>
        <v>No</v>
      </c>
      <c r="R3957" s="40" t="str">
        <f t="shared" si="5"/>
        <v/>
      </c>
    </row>
    <row r="3958" ht="14.25" customHeight="1" spans="1:18">
      <c r="A3958" s="30"/>
      <c r="B3958" s="17"/>
      <c r="C3958" s="17"/>
      <c r="D3958" s="17"/>
      <c r="E3958" s="17"/>
      <c r="F3958" s="31"/>
      <c r="G3958" s="17"/>
      <c r="H3958" s="32"/>
      <c r="I3958" s="32"/>
      <c r="J3958" s="34"/>
      <c r="K3958" s="34"/>
      <c r="L3958" s="17"/>
      <c r="M3958" s="17"/>
      <c r="N3958" s="17" t="s">
        <v>39</v>
      </c>
      <c r="O3958" s="35" t="s">
        <v>277</v>
      </c>
      <c r="P3958" s="36"/>
      <c r="Q3958" s="39" t="str">
        <f t="shared" si="4"/>
        <v>No</v>
      </c>
      <c r="R3958" s="40" t="str">
        <f t="shared" si="5"/>
        <v/>
      </c>
    </row>
    <row r="3959" ht="14.25" customHeight="1" spans="1:18">
      <c r="A3959" s="30"/>
      <c r="B3959" s="17"/>
      <c r="C3959" s="17"/>
      <c r="D3959" s="17"/>
      <c r="E3959" s="17"/>
      <c r="F3959" s="31"/>
      <c r="G3959" s="17"/>
      <c r="H3959" s="32"/>
      <c r="I3959" s="32"/>
      <c r="J3959" s="34"/>
      <c r="K3959" s="34"/>
      <c r="L3959" s="17"/>
      <c r="M3959" s="17"/>
      <c r="N3959" s="17" t="s">
        <v>39</v>
      </c>
      <c r="O3959" s="35" t="s">
        <v>277</v>
      </c>
      <c r="P3959" s="36"/>
      <c r="Q3959" s="39" t="str">
        <f t="shared" si="4"/>
        <v>No</v>
      </c>
      <c r="R3959" s="40" t="str">
        <f t="shared" si="5"/>
        <v/>
      </c>
    </row>
    <row r="3960" ht="14.25" customHeight="1" spans="1:18">
      <c r="A3960" s="30"/>
      <c r="B3960" s="17"/>
      <c r="C3960" s="17"/>
      <c r="D3960" s="17"/>
      <c r="E3960" s="17"/>
      <c r="F3960" s="31"/>
      <c r="G3960" s="17"/>
      <c r="H3960" s="32"/>
      <c r="I3960" s="32"/>
      <c r="J3960" s="34"/>
      <c r="K3960" s="34"/>
      <c r="L3960" s="17"/>
      <c r="M3960" s="17"/>
      <c r="N3960" s="17" t="s">
        <v>39</v>
      </c>
      <c r="O3960" s="35" t="s">
        <v>277</v>
      </c>
      <c r="P3960" s="36"/>
      <c r="Q3960" s="39" t="str">
        <f t="shared" si="4"/>
        <v>No</v>
      </c>
      <c r="R3960" s="40" t="str">
        <f t="shared" si="5"/>
        <v/>
      </c>
    </row>
    <row r="3961" ht="14.25" customHeight="1" spans="1:18">
      <c r="A3961" s="30"/>
      <c r="B3961" s="17"/>
      <c r="C3961" s="17"/>
      <c r="D3961" s="17"/>
      <c r="E3961" s="17"/>
      <c r="F3961" s="31"/>
      <c r="G3961" s="17"/>
      <c r="H3961" s="32"/>
      <c r="I3961" s="32"/>
      <c r="J3961" s="34"/>
      <c r="K3961" s="34"/>
      <c r="L3961" s="17"/>
      <c r="M3961" s="17"/>
      <c r="N3961" s="17" t="s">
        <v>39</v>
      </c>
      <c r="O3961" s="35" t="s">
        <v>277</v>
      </c>
      <c r="P3961" s="36"/>
      <c r="Q3961" s="39" t="str">
        <f t="shared" si="4"/>
        <v>No</v>
      </c>
      <c r="R3961" s="40" t="str">
        <f t="shared" si="5"/>
        <v/>
      </c>
    </row>
    <row r="3962" ht="14.25" customHeight="1" spans="1:18">
      <c r="A3962" s="30" t="s">
        <v>3808</v>
      </c>
      <c r="B3962" s="17">
        <v>751</v>
      </c>
      <c r="C3962" s="17" t="s">
        <v>35</v>
      </c>
      <c r="D3962" s="17" t="s">
        <v>36</v>
      </c>
      <c r="E3962" s="17" t="s">
        <v>37</v>
      </c>
      <c r="F3962" s="31" t="str">
        <f>VLOOKUP(G3962,'Policy Type'!$A:$B,2,FALSE)</f>
        <v>Liability</v>
      </c>
      <c r="G3962" s="17" t="s">
        <v>38</v>
      </c>
      <c r="H3962" s="32">
        <v>45376</v>
      </c>
      <c r="I3962" s="32">
        <v>45406</v>
      </c>
      <c r="J3962" s="34">
        <v>67300</v>
      </c>
      <c r="K3962" s="34">
        <f t="shared" ref="K3962:K4037" si="1085">J3962*0.18</f>
        <v>12114</v>
      </c>
      <c r="L3962" s="34">
        <f t="shared" ref="L3962:L4037" si="1086">J3962+K3962</f>
        <v>79414</v>
      </c>
      <c r="M3962" s="17">
        <f>L3962*0.2</f>
        <v>15882.8</v>
      </c>
      <c r="N3962" s="17" t="s">
        <v>39</v>
      </c>
      <c r="O3962" s="35" t="s">
        <v>49</v>
      </c>
      <c r="P3962" s="36" t="str">
        <f t="shared" ref="P3962:P4037" si="1087">IF(COUNTIF(B:B,B3962)=1,"New Client","Old Client")</f>
        <v>Old Client</v>
      </c>
      <c r="Q3962" s="39" t="str">
        <f t="shared" si="4"/>
        <v>Yes</v>
      </c>
      <c r="R3962" s="40" t="str">
        <f t="shared" si="5"/>
        <v/>
      </c>
    </row>
    <row r="3963" ht="14.25" customHeight="1" spans="1:18">
      <c r="A3963" s="30" t="s">
        <v>3809</v>
      </c>
      <c r="B3963" s="17">
        <v>134</v>
      </c>
      <c r="C3963" s="17" t="s">
        <v>46</v>
      </c>
      <c r="D3963" s="17" t="s">
        <v>76</v>
      </c>
      <c r="E3963" s="17" t="s">
        <v>37</v>
      </c>
      <c r="F3963" s="31" t="str">
        <f>VLOOKUP(G3963,'Policy Type'!$A:$B,2,FALSE)</f>
        <v>Others</v>
      </c>
      <c r="G3963" s="17" t="s">
        <v>212</v>
      </c>
      <c r="H3963" s="32">
        <v>45381</v>
      </c>
      <c r="I3963" s="32">
        <v>45745</v>
      </c>
      <c r="J3963" s="34">
        <v>4529300</v>
      </c>
      <c r="K3963" s="34">
        <f t="shared" si="1085"/>
        <v>815274</v>
      </c>
      <c r="L3963" s="34">
        <f t="shared" si="1086"/>
        <v>5344574</v>
      </c>
      <c r="M3963" s="17">
        <f>L3963*0.05</f>
        <v>267228.7</v>
      </c>
      <c r="N3963" s="17" t="s">
        <v>39</v>
      </c>
      <c r="O3963" s="35" t="s">
        <v>40</v>
      </c>
      <c r="P3963" s="36" t="str">
        <f t="shared" si="1087"/>
        <v>Old Client</v>
      </c>
      <c r="Q3963" s="39" t="str">
        <f t="shared" si="4"/>
        <v>Yes</v>
      </c>
      <c r="R3963" s="40" t="str">
        <f t="shared" si="5"/>
        <v>Cross-Sold</v>
      </c>
    </row>
    <row r="3964" ht="14.25" customHeight="1" spans="1:18">
      <c r="A3964" s="30" t="s">
        <v>3810</v>
      </c>
      <c r="B3964" s="17">
        <v>2503</v>
      </c>
      <c r="C3964" s="17" t="s">
        <v>42</v>
      </c>
      <c r="D3964" s="17" t="s">
        <v>36</v>
      </c>
      <c r="E3964" s="17" t="s">
        <v>37</v>
      </c>
      <c r="F3964" s="31" t="str">
        <f>VLOOKUP(G3964,'Policy Type'!$A:$B,2,FALSE)</f>
        <v>Liability</v>
      </c>
      <c r="G3964" s="17" t="s">
        <v>38</v>
      </c>
      <c r="H3964" s="32">
        <v>45377</v>
      </c>
      <c r="I3964" s="32">
        <v>45407</v>
      </c>
      <c r="J3964" s="34">
        <v>43400</v>
      </c>
      <c r="K3964" s="34">
        <f t="shared" si="1085"/>
        <v>7812</v>
      </c>
      <c r="L3964" s="34">
        <f t="shared" si="1086"/>
        <v>51212</v>
      </c>
      <c r="M3964" s="17">
        <f>L3964*0.2</f>
        <v>10242.4</v>
      </c>
      <c r="N3964" s="17" t="s">
        <v>39</v>
      </c>
      <c r="O3964" s="35" t="s">
        <v>49</v>
      </c>
      <c r="P3964" s="36" t="str">
        <f t="shared" si="1087"/>
        <v>Old Client</v>
      </c>
      <c r="Q3964" s="39" t="str">
        <f t="shared" si="4"/>
        <v>Yes</v>
      </c>
      <c r="R3964" s="40" t="str">
        <f t="shared" si="5"/>
        <v/>
      </c>
    </row>
    <row r="3965" ht="14.25" customHeight="1" spans="1:18">
      <c r="A3965" s="30" t="s">
        <v>3811</v>
      </c>
      <c r="B3965" s="17">
        <v>2504</v>
      </c>
      <c r="C3965" s="17" t="s">
        <v>42</v>
      </c>
      <c r="D3965" s="17" t="s">
        <v>36</v>
      </c>
      <c r="E3965" s="17" t="s">
        <v>1015</v>
      </c>
      <c r="F3965" s="31" t="str">
        <f>VLOOKUP(G3965,'Policy Type'!$A:$B,2,FALSE)</f>
        <v>Others</v>
      </c>
      <c r="G3965" s="17" t="s">
        <v>193</v>
      </c>
      <c r="H3965" s="32">
        <v>45377</v>
      </c>
      <c r="I3965" s="32">
        <v>45741</v>
      </c>
      <c r="J3965" s="34">
        <v>4527200</v>
      </c>
      <c r="K3965" s="34">
        <f t="shared" si="1085"/>
        <v>814896</v>
      </c>
      <c r="L3965" s="34">
        <f t="shared" si="1086"/>
        <v>5342096</v>
      </c>
      <c r="M3965" s="17">
        <f>L3965*0.15</f>
        <v>801314.4</v>
      </c>
      <c r="N3965" s="17" t="s">
        <v>52</v>
      </c>
      <c r="O3965" s="35" t="s">
        <v>40</v>
      </c>
      <c r="P3965" s="36" t="str">
        <f t="shared" si="1087"/>
        <v>New Client</v>
      </c>
      <c r="Q3965" s="39" t="str">
        <f t="shared" si="4"/>
        <v>No</v>
      </c>
      <c r="R3965" s="40" t="str">
        <f t="shared" si="5"/>
        <v/>
      </c>
    </row>
    <row r="3966" ht="14.25" customHeight="1" spans="1:18">
      <c r="A3966" s="30" t="s">
        <v>3812</v>
      </c>
      <c r="B3966" s="17">
        <v>2505</v>
      </c>
      <c r="C3966" s="17" t="s">
        <v>46</v>
      </c>
      <c r="D3966" s="17" t="s">
        <v>66</v>
      </c>
      <c r="E3966" s="17" t="s">
        <v>780</v>
      </c>
      <c r="F3966" s="31" t="str">
        <f>VLOOKUP(G3966,'Policy Type'!$A:$B,2,FALSE)</f>
        <v>Others</v>
      </c>
      <c r="G3966" s="17" t="s">
        <v>487</v>
      </c>
      <c r="H3966" s="32">
        <v>45377</v>
      </c>
      <c r="I3966" s="32">
        <v>47202</v>
      </c>
      <c r="J3966" s="34">
        <v>320500</v>
      </c>
      <c r="K3966" s="34">
        <f t="shared" si="1085"/>
        <v>57690</v>
      </c>
      <c r="L3966" s="34">
        <f t="shared" si="1086"/>
        <v>378190</v>
      </c>
      <c r="M3966" s="17">
        <f>L3966*0.05</f>
        <v>18909.5</v>
      </c>
      <c r="N3966" s="17" t="s">
        <v>52</v>
      </c>
      <c r="O3966" s="35" t="s">
        <v>49</v>
      </c>
      <c r="P3966" s="36" t="str">
        <f t="shared" si="1087"/>
        <v>Old Client</v>
      </c>
      <c r="Q3966" s="39" t="str">
        <f t="shared" si="4"/>
        <v>Yes</v>
      </c>
      <c r="R3966" s="40" t="str">
        <f t="shared" si="5"/>
        <v>Cross-Sold</v>
      </c>
    </row>
    <row r="3967" ht="14.25" customHeight="1" spans="1:18">
      <c r="A3967" s="30" t="s">
        <v>3813</v>
      </c>
      <c r="B3967" s="17">
        <v>2453</v>
      </c>
      <c r="C3967" s="17" t="s">
        <v>57</v>
      </c>
      <c r="D3967" s="17" t="s">
        <v>36</v>
      </c>
      <c r="E3967" s="17" t="s">
        <v>780</v>
      </c>
      <c r="F3967" s="31" t="str">
        <f>VLOOKUP(G3967,'Policy Type'!$A:$B,2,FALSE)</f>
        <v>P&amp;C</v>
      </c>
      <c r="G3967" s="17" t="s">
        <v>44</v>
      </c>
      <c r="H3967" s="32">
        <v>45377</v>
      </c>
      <c r="I3967" s="32">
        <v>45741</v>
      </c>
      <c r="J3967" s="34">
        <v>54900</v>
      </c>
      <c r="K3967" s="34">
        <f t="shared" si="1085"/>
        <v>9882</v>
      </c>
      <c r="L3967" s="34">
        <f t="shared" si="1086"/>
        <v>64782</v>
      </c>
      <c r="M3967" s="17">
        <f t="shared" ref="M3967:M3969" si="1088">L3967*0.2</f>
        <v>12956.4</v>
      </c>
      <c r="N3967" s="17" t="s">
        <v>52</v>
      </c>
      <c r="O3967" s="35" t="s">
        <v>49</v>
      </c>
      <c r="P3967" s="36" t="str">
        <f t="shared" si="1087"/>
        <v>Old Client</v>
      </c>
      <c r="Q3967" s="39" t="str">
        <f t="shared" si="4"/>
        <v>Yes</v>
      </c>
      <c r="R3967" s="40" t="str">
        <f t="shared" si="5"/>
        <v>Cross-Sold</v>
      </c>
    </row>
    <row r="3968" ht="14.25" customHeight="1" spans="1:18">
      <c r="A3968" s="30" t="s">
        <v>3814</v>
      </c>
      <c r="B3968" s="17">
        <v>2506</v>
      </c>
      <c r="C3968" s="17" t="s">
        <v>57</v>
      </c>
      <c r="D3968" s="17" t="s">
        <v>36</v>
      </c>
      <c r="E3968" s="17" t="s">
        <v>37</v>
      </c>
      <c r="F3968" s="31" t="str">
        <f>VLOOKUP(G3968,'Policy Type'!$A:$B,2,FALSE)</f>
        <v>Liability</v>
      </c>
      <c r="G3968" s="17" t="s">
        <v>38</v>
      </c>
      <c r="H3968" s="32">
        <v>45378</v>
      </c>
      <c r="I3968" s="32">
        <v>45408</v>
      </c>
      <c r="J3968" s="34">
        <v>78500</v>
      </c>
      <c r="K3968" s="34">
        <f t="shared" si="1085"/>
        <v>14130</v>
      </c>
      <c r="L3968" s="34">
        <f t="shared" si="1086"/>
        <v>92630</v>
      </c>
      <c r="M3968" s="17">
        <f t="shared" si="1088"/>
        <v>18526</v>
      </c>
      <c r="N3968" s="17" t="s">
        <v>39</v>
      </c>
      <c r="O3968" s="35" t="s">
        <v>49</v>
      </c>
      <c r="P3968" s="36" t="str">
        <f t="shared" si="1087"/>
        <v>Old Client</v>
      </c>
      <c r="Q3968" s="39" t="str">
        <f t="shared" si="4"/>
        <v>Yes</v>
      </c>
      <c r="R3968" s="40" t="str">
        <f t="shared" si="5"/>
        <v/>
      </c>
    </row>
    <row r="3969" ht="14.25" customHeight="1" spans="1:18">
      <c r="A3969" s="30" t="s">
        <v>3815</v>
      </c>
      <c r="B3969" s="17">
        <v>2506</v>
      </c>
      <c r="C3969" s="17" t="s">
        <v>42</v>
      </c>
      <c r="D3969" s="17" t="s">
        <v>36</v>
      </c>
      <c r="E3969" s="17" t="s">
        <v>37</v>
      </c>
      <c r="F3969" s="31" t="str">
        <f>VLOOKUP(G3969,'Policy Type'!$A:$B,2,FALSE)</f>
        <v>Liability</v>
      </c>
      <c r="G3969" s="17" t="s">
        <v>38</v>
      </c>
      <c r="H3969" s="32">
        <v>45378</v>
      </c>
      <c r="I3969" s="32">
        <v>45408</v>
      </c>
      <c r="J3969" s="34">
        <v>62600</v>
      </c>
      <c r="K3969" s="34">
        <f t="shared" si="1085"/>
        <v>11268</v>
      </c>
      <c r="L3969" s="34">
        <f t="shared" si="1086"/>
        <v>73868</v>
      </c>
      <c r="M3969" s="17">
        <f t="shared" si="1088"/>
        <v>14773.6</v>
      </c>
      <c r="N3969" s="17" t="s">
        <v>39</v>
      </c>
      <c r="O3969" s="35" t="s">
        <v>49</v>
      </c>
      <c r="P3969" s="36" t="str">
        <f t="shared" si="1087"/>
        <v>Old Client</v>
      </c>
      <c r="Q3969" s="39" t="str">
        <f t="shared" si="4"/>
        <v>Yes</v>
      </c>
      <c r="R3969" s="40" t="str">
        <f t="shared" si="5"/>
        <v/>
      </c>
    </row>
    <row r="3970" ht="14.25" customHeight="1" spans="1:18">
      <c r="A3970" s="30" t="s">
        <v>3816</v>
      </c>
      <c r="B3970" s="17">
        <v>2507</v>
      </c>
      <c r="C3970" s="17" t="s">
        <v>35</v>
      </c>
      <c r="D3970" s="17" t="s">
        <v>36</v>
      </c>
      <c r="E3970" s="17" t="s">
        <v>103</v>
      </c>
      <c r="F3970" s="31" t="str">
        <f>VLOOKUP(G3970,'Policy Type'!$A:$B,2,FALSE)</f>
        <v>Others</v>
      </c>
      <c r="G3970" s="17" t="s">
        <v>126</v>
      </c>
      <c r="H3970" s="32">
        <v>45383</v>
      </c>
      <c r="I3970" s="32">
        <v>45747</v>
      </c>
      <c r="J3970" s="34">
        <v>24101500</v>
      </c>
      <c r="K3970" s="34">
        <f t="shared" si="1085"/>
        <v>4338270</v>
      </c>
      <c r="L3970" s="34">
        <f t="shared" si="1086"/>
        <v>28439770</v>
      </c>
      <c r="M3970" s="17">
        <f t="shared" ref="M3970:M3971" si="1089">L3970*0.15</f>
        <v>4265965.5</v>
      </c>
      <c r="N3970" s="17" t="s">
        <v>39</v>
      </c>
      <c r="O3970" s="35" t="s">
        <v>53</v>
      </c>
      <c r="P3970" s="36" t="str">
        <f t="shared" si="1087"/>
        <v>New Client</v>
      </c>
      <c r="Q3970" s="39" t="str">
        <f t="shared" si="4"/>
        <v>No</v>
      </c>
      <c r="R3970" s="40" t="str">
        <f t="shared" si="5"/>
        <v/>
      </c>
    </row>
    <row r="3971" ht="14.25" customHeight="1" spans="1:18">
      <c r="A3971" s="30" t="s">
        <v>3817</v>
      </c>
      <c r="B3971" s="17">
        <v>2466</v>
      </c>
      <c r="C3971" s="17" t="s">
        <v>57</v>
      </c>
      <c r="D3971" s="17" t="s">
        <v>36</v>
      </c>
      <c r="E3971" s="17" t="s">
        <v>103</v>
      </c>
      <c r="F3971" s="31" t="str">
        <f>VLOOKUP(G3971,'Policy Type'!$A:$B,2,FALSE)</f>
        <v>Others</v>
      </c>
      <c r="G3971" s="17" t="s">
        <v>212</v>
      </c>
      <c r="H3971" s="32">
        <v>45383</v>
      </c>
      <c r="I3971" s="32">
        <v>45747</v>
      </c>
      <c r="J3971" s="34">
        <v>2336500</v>
      </c>
      <c r="K3971" s="34">
        <f t="shared" si="1085"/>
        <v>420570</v>
      </c>
      <c r="L3971" s="34">
        <f t="shared" si="1086"/>
        <v>2757070</v>
      </c>
      <c r="M3971" s="17">
        <f t="shared" si="1089"/>
        <v>413560.5</v>
      </c>
      <c r="N3971" s="17" t="s">
        <v>39</v>
      </c>
      <c r="O3971" s="35" t="s">
        <v>53</v>
      </c>
      <c r="P3971" s="36" t="str">
        <f t="shared" si="1087"/>
        <v>Old Client</v>
      </c>
      <c r="Q3971" s="39" t="str">
        <f t="shared" si="4"/>
        <v>Yes</v>
      </c>
      <c r="R3971" s="40" t="str">
        <f t="shared" si="5"/>
        <v>Cross-Sold</v>
      </c>
    </row>
    <row r="3972" ht="14.25" customHeight="1" spans="1:18">
      <c r="A3972" s="30" t="s">
        <v>3818</v>
      </c>
      <c r="B3972" s="17">
        <v>2508</v>
      </c>
      <c r="C3972" s="17" t="s">
        <v>35</v>
      </c>
      <c r="D3972" s="17" t="s">
        <v>36</v>
      </c>
      <c r="E3972" s="17" t="s">
        <v>43</v>
      </c>
      <c r="F3972" s="31" t="str">
        <f>VLOOKUP(G3972,'Policy Type'!$A:$B,2,FALSE)</f>
        <v>P&amp;C</v>
      </c>
      <c r="G3972" s="17" t="s">
        <v>44</v>
      </c>
      <c r="H3972" s="32">
        <v>45380</v>
      </c>
      <c r="I3972" s="32">
        <v>45744</v>
      </c>
      <c r="J3972" s="34">
        <v>1652000</v>
      </c>
      <c r="K3972" s="34">
        <f t="shared" si="1085"/>
        <v>297360</v>
      </c>
      <c r="L3972" s="34">
        <f t="shared" si="1086"/>
        <v>1949360</v>
      </c>
      <c r="M3972" s="17">
        <f>L3972*0.2</f>
        <v>389872</v>
      </c>
      <c r="N3972" s="17" t="s">
        <v>39</v>
      </c>
      <c r="O3972" s="35" t="s">
        <v>53</v>
      </c>
      <c r="P3972" s="36" t="str">
        <f t="shared" si="1087"/>
        <v>Old Client</v>
      </c>
      <c r="Q3972" s="39" t="str">
        <f t="shared" si="4"/>
        <v>Yes</v>
      </c>
      <c r="R3972" s="40" t="str">
        <f t="shared" si="5"/>
        <v>Cross-Sold</v>
      </c>
    </row>
    <row r="3973" ht="14.25" customHeight="1" spans="1:18">
      <c r="A3973" s="30" t="s">
        <v>3819</v>
      </c>
      <c r="B3973" s="17">
        <v>2508</v>
      </c>
      <c r="C3973" s="17" t="s">
        <v>57</v>
      </c>
      <c r="D3973" s="17" t="s">
        <v>36</v>
      </c>
      <c r="E3973" s="17" t="s">
        <v>43</v>
      </c>
      <c r="F3973" s="31" t="str">
        <f>VLOOKUP(G3973,'Policy Type'!$A:$B,2,FALSE)</f>
        <v>Others</v>
      </c>
      <c r="G3973" s="17" t="s">
        <v>212</v>
      </c>
      <c r="H3973" s="32">
        <v>45380</v>
      </c>
      <c r="I3973" s="32">
        <v>45744</v>
      </c>
      <c r="J3973" s="34">
        <v>1777900</v>
      </c>
      <c r="K3973" s="34">
        <f t="shared" si="1085"/>
        <v>320022</v>
      </c>
      <c r="L3973" s="34">
        <f t="shared" si="1086"/>
        <v>2097922</v>
      </c>
      <c r="M3973" s="17">
        <f>L3973*0.15</f>
        <v>314688.3</v>
      </c>
      <c r="N3973" s="17" t="s">
        <v>39</v>
      </c>
      <c r="O3973" s="35" t="s">
        <v>53</v>
      </c>
      <c r="P3973" s="36" t="str">
        <f t="shared" si="1087"/>
        <v>Old Client</v>
      </c>
      <c r="Q3973" s="39" t="str">
        <f t="shared" si="4"/>
        <v>Yes</v>
      </c>
      <c r="R3973" s="40" t="str">
        <f t="shared" si="5"/>
        <v>Cross-Sold</v>
      </c>
    </row>
    <row r="3974" ht="14.25" customHeight="1" spans="1:18">
      <c r="A3974" s="30" t="s">
        <v>3820</v>
      </c>
      <c r="B3974" s="17">
        <v>83</v>
      </c>
      <c r="C3974" s="17" t="s">
        <v>42</v>
      </c>
      <c r="D3974" s="17" t="s">
        <v>36</v>
      </c>
      <c r="E3974" s="17" t="s">
        <v>37</v>
      </c>
      <c r="F3974" s="31" t="str">
        <f>VLOOKUP(G3974,'Policy Type'!$A:$B,2,FALSE)</f>
        <v>Liability</v>
      </c>
      <c r="G3974" s="17" t="s">
        <v>38</v>
      </c>
      <c r="H3974" s="32">
        <v>45377</v>
      </c>
      <c r="I3974" s="32">
        <v>45741</v>
      </c>
      <c r="J3974" s="34">
        <v>785000</v>
      </c>
      <c r="K3974" s="34">
        <f t="shared" si="1085"/>
        <v>141300</v>
      </c>
      <c r="L3974" s="34">
        <f t="shared" si="1086"/>
        <v>926300</v>
      </c>
      <c r="M3974" s="17">
        <f t="shared" ref="M3974:M3979" si="1090">L3974*0.2</f>
        <v>185260</v>
      </c>
      <c r="N3974" s="17" t="s">
        <v>39</v>
      </c>
      <c r="O3974" s="35" t="s">
        <v>49</v>
      </c>
      <c r="P3974" s="36" t="str">
        <f t="shared" si="1087"/>
        <v>Old Client</v>
      </c>
      <c r="Q3974" s="39" t="str">
        <f t="shared" si="4"/>
        <v>Yes</v>
      </c>
      <c r="R3974" s="40" t="str">
        <f t="shared" si="5"/>
        <v/>
      </c>
    </row>
    <row r="3975" ht="14.25" customHeight="1" spans="1:18">
      <c r="A3975" s="30" t="s">
        <v>3821</v>
      </c>
      <c r="B3975" s="17">
        <v>83</v>
      </c>
      <c r="C3975" s="17" t="s">
        <v>35</v>
      </c>
      <c r="D3975" s="17" t="s">
        <v>36</v>
      </c>
      <c r="E3975" s="17" t="s">
        <v>37</v>
      </c>
      <c r="F3975" s="31" t="str">
        <f>VLOOKUP(G3975,'Policy Type'!$A:$B,2,FALSE)</f>
        <v>Liability</v>
      </c>
      <c r="G3975" s="17" t="s">
        <v>38</v>
      </c>
      <c r="H3975" s="32">
        <v>45377</v>
      </c>
      <c r="I3975" s="32">
        <v>45741</v>
      </c>
      <c r="J3975" s="34">
        <v>998300</v>
      </c>
      <c r="K3975" s="34">
        <f t="shared" si="1085"/>
        <v>179694</v>
      </c>
      <c r="L3975" s="34">
        <f t="shared" si="1086"/>
        <v>1177994</v>
      </c>
      <c r="M3975" s="17">
        <f t="shared" si="1090"/>
        <v>235598.8</v>
      </c>
      <c r="N3975" s="17" t="s">
        <v>39</v>
      </c>
      <c r="O3975" s="35" t="s">
        <v>49</v>
      </c>
      <c r="P3975" s="36" t="str">
        <f t="shared" si="1087"/>
        <v>Old Client</v>
      </c>
      <c r="Q3975" s="39" t="str">
        <f t="shared" si="4"/>
        <v>Yes</v>
      </c>
      <c r="R3975" s="40" t="str">
        <f t="shared" si="5"/>
        <v/>
      </c>
    </row>
    <row r="3976" ht="14.25" customHeight="1" spans="1:18">
      <c r="A3976" s="30" t="s">
        <v>3822</v>
      </c>
      <c r="B3976" s="17">
        <v>2509</v>
      </c>
      <c r="C3976" s="17" t="s">
        <v>35</v>
      </c>
      <c r="D3976" s="17" t="s">
        <v>36</v>
      </c>
      <c r="E3976" s="17" t="s">
        <v>780</v>
      </c>
      <c r="F3976" s="31" t="str">
        <f>VLOOKUP(G3976,'Policy Type'!$A:$B,2,FALSE)</f>
        <v>Liability</v>
      </c>
      <c r="G3976" s="17" t="s">
        <v>38</v>
      </c>
      <c r="H3976" s="32">
        <v>45377</v>
      </c>
      <c r="I3976" s="32">
        <v>45741</v>
      </c>
      <c r="J3976" s="34">
        <v>3114400</v>
      </c>
      <c r="K3976" s="34">
        <f t="shared" si="1085"/>
        <v>560592</v>
      </c>
      <c r="L3976" s="34">
        <f t="shared" si="1086"/>
        <v>3674992</v>
      </c>
      <c r="M3976" s="17">
        <f t="shared" si="1090"/>
        <v>734998.4</v>
      </c>
      <c r="N3976" s="17" t="s">
        <v>39</v>
      </c>
      <c r="O3976" s="35" t="s">
        <v>49</v>
      </c>
      <c r="P3976" s="36" t="str">
        <f t="shared" si="1087"/>
        <v>New Client</v>
      </c>
      <c r="Q3976" s="39" t="str">
        <f t="shared" si="4"/>
        <v>Yes</v>
      </c>
      <c r="R3976" s="40" t="str">
        <f t="shared" si="5"/>
        <v/>
      </c>
    </row>
    <row r="3977" ht="14.25" customHeight="1" spans="1:18">
      <c r="A3977" s="30" t="s">
        <v>3823</v>
      </c>
      <c r="B3977" s="17">
        <v>2510</v>
      </c>
      <c r="C3977" s="17" t="s">
        <v>42</v>
      </c>
      <c r="D3977" s="17" t="s">
        <v>36</v>
      </c>
      <c r="E3977" s="17" t="s">
        <v>37</v>
      </c>
      <c r="F3977" s="31" t="str">
        <f>VLOOKUP(G3977,'Policy Type'!$A:$B,2,FALSE)</f>
        <v>Liability</v>
      </c>
      <c r="G3977" s="17" t="s">
        <v>38</v>
      </c>
      <c r="H3977" s="32">
        <v>45378</v>
      </c>
      <c r="I3977" s="32">
        <v>45742</v>
      </c>
      <c r="J3977" s="34">
        <v>748700</v>
      </c>
      <c r="K3977" s="34">
        <f t="shared" si="1085"/>
        <v>134766</v>
      </c>
      <c r="L3977" s="34">
        <f t="shared" si="1086"/>
        <v>883466</v>
      </c>
      <c r="M3977" s="17">
        <f t="shared" si="1090"/>
        <v>176693.2</v>
      </c>
      <c r="N3977" s="17" t="s">
        <v>39</v>
      </c>
      <c r="O3977" s="35" t="s">
        <v>49</v>
      </c>
      <c r="P3977" s="36" t="str">
        <f t="shared" si="1087"/>
        <v>New Client</v>
      </c>
      <c r="Q3977" s="39" t="str">
        <f t="shared" si="4"/>
        <v>Yes</v>
      </c>
      <c r="R3977" s="40" t="str">
        <f t="shared" si="5"/>
        <v/>
      </c>
    </row>
    <row r="3978" ht="14.25" customHeight="1" spans="1:18">
      <c r="A3978" s="30" t="s">
        <v>3824</v>
      </c>
      <c r="B3978" s="17">
        <v>2511</v>
      </c>
      <c r="C3978" s="17" t="s">
        <v>35</v>
      </c>
      <c r="D3978" s="17" t="s">
        <v>36</v>
      </c>
      <c r="E3978" s="17" t="s">
        <v>84</v>
      </c>
      <c r="F3978" s="31" t="str">
        <f>VLOOKUP(G3978,'Policy Type'!$A:$B,2,FALSE)</f>
        <v>Liability</v>
      </c>
      <c r="G3978" s="17" t="s">
        <v>140</v>
      </c>
      <c r="H3978" s="32">
        <v>45378</v>
      </c>
      <c r="I3978" s="32">
        <v>45742</v>
      </c>
      <c r="J3978" s="34">
        <v>2124000</v>
      </c>
      <c r="K3978" s="34">
        <f t="shared" si="1085"/>
        <v>382320</v>
      </c>
      <c r="L3978" s="34">
        <f t="shared" si="1086"/>
        <v>2506320</v>
      </c>
      <c r="M3978" s="17">
        <f t="shared" si="1090"/>
        <v>501264</v>
      </c>
      <c r="N3978" s="17" t="s">
        <v>39</v>
      </c>
      <c r="O3978" s="35" t="s">
        <v>49</v>
      </c>
      <c r="P3978" s="36" t="str">
        <f t="shared" si="1087"/>
        <v>Old Client</v>
      </c>
      <c r="Q3978" s="39" t="str">
        <f t="shared" si="4"/>
        <v>Yes</v>
      </c>
      <c r="R3978" s="40" t="str">
        <f t="shared" si="5"/>
        <v/>
      </c>
    </row>
    <row r="3979" ht="14.25" customHeight="1" spans="1:18">
      <c r="A3979" s="30" t="s">
        <v>3825</v>
      </c>
      <c r="B3979" s="17">
        <v>2512</v>
      </c>
      <c r="C3979" s="17" t="s">
        <v>57</v>
      </c>
      <c r="D3979" s="17" t="s">
        <v>36</v>
      </c>
      <c r="E3979" s="17" t="s">
        <v>37</v>
      </c>
      <c r="F3979" s="31" t="str">
        <f>VLOOKUP(G3979,'Policy Type'!$A:$B,2,FALSE)</f>
        <v>Liability</v>
      </c>
      <c r="G3979" s="17" t="s">
        <v>3702</v>
      </c>
      <c r="H3979" s="32">
        <v>45381</v>
      </c>
      <c r="I3979" s="32">
        <v>45745</v>
      </c>
      <c r="J3979" s="34">
        <v>6372000</v>
      </c>
      <c r="K3979" s="34">
        <f t="shared" si="1085"/>
        <v>1146960</v>
      </c>
      <c r="L3979" s="34">
        <f t="shared" si="1086"/>
        <v>7518960</v>
      </c>
      <c r="M3979" s="17">
        <f t="shared" si="1090"/>
        <v>1503792</v>
      </c>
      <c r="N3979" s="17" t="s">
        <v>39</v>
      </c>
      <c r="O3979" s="35" t="s">
        <v>53</v>
      </c>
      <c r="P3979" s="36" t="str">
        <f t="shared" si="1087"/>
        <v>New Client</v>
      </c>
      <c r="Q3979" s="39" t="str">
        <f t="shared" si="4"/>
        <v>Yes</v>
      </c>
      <c r="R3979" s="40" t="str">
        <f t="shared" si="5"/>
        <v/>
      </c>
    </row>
    <row r="3980" ht="14.25" customHeight="1" spans="1:18">
      <c r="A3980" s="30" t="s">
        <v>3826</v>
      </c>
      <c r="B3980" s="17">
        <v>2513</v>
      </c>
      <c r="C3980" s="17" t="s">
        <v>42</v>
      </c>
      <c r="D3980" s="17" t="s">
        <v>36</v>
      </c>
      <c r="E3980" s="17" t="s">
        <v>43</v>
      </c>
      <c r="F3980" s="31" t="str">
        <f>VLOOKUP(G3980,'Policy Type'!$A:$B,2,FALSE)</f>
        <v>Others</v>
      </c>
      <c r="G3980" s="17" t="s">
        <v>212</v>
      </c>
      <c r="H3980" s="32">
        <v>45378</v>
      </c>
      <c r="I3980" s="32">
        <v>45742</v>
      </c>
      <c r="J3980" s="34">
        <v>325900</v>
      </c>
      <c r="K3980" s="34">
        <f t="shared" si="1085"/>
        <v>58662</v>
      </c>
      <c r="L3980" s="34">
        <f t="shared" si="1086"/>
        <v>384562</v>
      </c>
      <c r="M3980" s="17">
        <f>L3980*0.15</f>
        <v>57684.3</v>
      </c>
      <c r="N3980" s="17" t="s">
        <v>39</v>
      </c>
      <c r="O3980" s="35" t="s">
        <v>49</v>
      </c>
      <c r="P3980" s="36" t="str">
        <f t="shared" si="1087"/>
        <v>New Client</v>
      </c>
      <c r="Q3980" s="39" t="str">
        <f t="shared" si="4"/>
        <v>No</v>
      </c>
      <c r="R3980" s="40" t="str">
        <f t="shared" si="5"/>
        <v/>
      </c>
    </row>
    <row r="3981" ht="14.25" customHeight="1" spans="1:18">
      <c r="A3981" s="30" t="s">
        <v>3827</v>
      </c>
      <c r="B3981" s="17">
        <v>2514</v>
      </c>
      <c r="C3981" s="17" t="s">
        <v>42</v>
      </c>
      <c r="D3981" s="17" t="s">
        <v>36</v>
      </c>
      <c r="E3981" s="17" t="s">
        <v>43</v>
      </c>
      <c r="F3981" s="31" t="str">
        <f>VLOOKUP(G3981,'Policy Type'!$A:$B,2,FALSE)</f>
        <v>P&amp;C</v>
      </c>
      <c r="G3981" s="17" t="s">
        <v>44</v>
      </c>
      <c r="H3981" s="32">
        <v>45378</v>
      </c>
      <c r="I3981" s="32">
        <v>45742</v>
      </c>
      <c r="J3981" s="34">
        <v>30400</v>
      </c>
      <c r="K3981" s="34">
        <f t="shared" si="1085"/>
        <v>5472</v>
      </c>
      <c r="L3981" s="34">
        <f t="shared" si="1086"/>
        <v>35872</v>
      </c>
      <c r="M3981" s="17">
        <f>L3981*0.2</f>
        <v>7174.4</v>
      </c>
      <c r="N3981" s="17" t="s">
        <v>39</v>
      </c>
      <c r="O3981" s="35" t="s">
        <v>49</v>
      </c>
      <c r="P3981" s="36" t="str">
        <f t="shared" si="1087"/>
        <v>Old Client</v>
      </c>
      <c r="Q3981" s="39" t="str">
        <f t="shared" si="4"/>
        <v>No</v>
      </c>
      <c r="R3981" s="40" t="str">
        <f t="shared" si="5"/>
        <v/>
      </c>
    </row>
    <row r="3982" ht="14.25" customHeight="1" spans="1:18">
      <c r="A3982" s="30" t="s">
        <v>3828</v>
      </c>
      <c r="B3982" s="17">
        <v>2515</v>
      </c>
      <c r="C3982" s="17" t="s">
        <v>35</v>
      </c>
      <c r="D3982" s="17" t="s">
        <v>36</v>
      </c>
      <c r="E3982" s="17" t="s">
        <v>37</v>
      </c>
      <c r="F3982" s="31" t="str">
        <f>VLOOKUP(G3982,'Policy Type'!$A:$B,2,FALSE)</f>
        <v>Others</v>
      </c>
      <c r="G3982" s="17" t="s">
        <v>197</v>
      </c>
      <c r="H3982" s="32">
        <v>45378</v>
      </c>
      <c r="I3982" s="32">
        <v>45742</v>
      </c>
      <c r="J3982" s="34">
        <v>81100000</v>
      </c>
      <c r="K3982" s="34">
        <f t="shared" si="1085"/>
        <v>14598000</v>
      </c>
      <c r="L3982" s="34">
        <f t="shared" si="1086"/>
        <v>95698000</v>
      </c>
      <c r="M3982" s="17">
        <f t="shared" ref="M3982:M3983" si="1091">L3982*0.15</f>
        <v>14354700</v>
      </c>
      <c r="N3982" s="17" t="s">
        <v>39</v>
      </c>
      <c r="O3982" s="35" t="s">
        <v>53</v>
      </c>
      <c r="P3982" s="36" t="str">
        <f t="shared" si="1087"/>
        <v>Old Client</v>
      </c>
      <c r="Q3982" s="39" t="str">
        <f t="shared" si="4"/>
        <v>No</v>
      </c>
      <c r="R3982" s="40" t="str">
        <f t="shared" si="5"/>
        <v/>
      </c>
    </row>
    <row r="3983" ht="14.25" customHeight="1" spans="1:18">
      <c r="A3983" s="30" t="s">
        <v>3829</v>
      </c>
      <c r="B3983" s="17">
        <v>2515</v>
      </c>
      <c r="C3983" s="17" t="s">
        <v>57</v>
      </c>
      <c r="D3983" s="17" t="s">
        <v>36</v>
      </c>
      <c r="E3983" s="17" t="s">
        <v>103</v>
      </c>
      <c r="F3983" s="31" t="str">
        <f>VLOOKUP(G3983,'Policy Type'!$A:$B,2,FALSE)</f>
        <v>Others</v>
      </c>
      <c r="G3983" s="17" t="s">
        <v>212</v>
      </c>
      <c r="H3983" s="32">
        <v>45382</v>
      </c>
      <c r="I3983" s="32">
        <v>45746</v>
      </c>
      <c r="J3983" s="34">
        <v>7063000</v>
      </c>
      <c r="K3983" s="34">
        <f t="shared" si="1085"/>
        <v>1271340</v>
      </c>
      <c r="L3983" s="34">
        <f t="shared" si="1086"/>
        <v>8334340</v>
      </c>
      <c r="M3983" s="17">
        <f t="shared" si="1091"/>
        <v>1250151</v>
      </c>
      <c r="N3983" s="17" t="s">
        <v>39</v>
      </c>
      <c r="O3983" s="35" t="s">
        <v>53</v>
      </c>
      <c r="P3983" s="36" t="str">
        <f t="shared" si="1087"/>
        <v>Old Client</v>
      </c>
      <c r="Q3983" s="39" t="str">
        <f t="shared" si="4"/>
        <v>No</v>
      </c>
      <c r="R3983" s="40" t="str">
        <f t="shared" si="5"/>
        <v/>
      </c>
    </row>
    <row r="3984" ht="14.25" customHeight="1" spans="1:18">
      <c r="A3984" s="30" t="s">
        <v>3830</v>
      </c>
      <c r="B3984" s="17">
        <v>112</v>
      </c>
      <c r="C3984" s="17" t="s">
        <v>46</v>
      </c>
      <c r="D3984" s="17" t="s">
        <v>88</v>
      </c>
      <c r="E3984" s="17" t="s">
        <v>60</v>
      </c>
      <c r="F3984" s="31" t="str">
        <f>VLOOKUP(G3984,'Policy Type'!$A:$B,2,FALSE)</f>
        <v>Others</v>
      </c>
      <c r="G3984" s="17" t="s">
        <v>193</v>
      </c>
      <c r="H3984" s="32">
        <v>45383</v>
      </c>
      <c r="I3984" s="32">
        <v>45747</v>
      </c>
      <c r="J3984" s="34">
        <v>2724500</v>
      </c>
      <c r="K3984" s="34">
        <f t="shared" si="1085"/>
        <v>490410</v>
      </c>
      <c r="L3984" s="34">
        <f t="shared" si="1086"/>
        <v>3214910</v>
      </c>
      <c r="M3984" s="17">
        <f>L3984*0.05</f>
        <v>160745.5</v>
      </c>
      <c r="N3984" s="17" t="s">
        <v>39</v>
      </c>
      <c r="O3984" s="35" t="s">
        <v>40</v>
      </c>
      <c r="P3984" s="36" t="str">
        <f t="shared" si="1087"/>
        <v>Old Client</v>
      </c>
      <c r="Q3984" s="39" t="str">
        <f t="shared" si="4"/>
        <v>Yes</v>
      </c>
      <c r="R3984" s="40" t="str">
        <f t="shared" si="5"/>
        <v>Cross-Sold</v>
      </c>
    </row>
    <row r="3985" ht="14.25" customHeight="1" spans="1:18">
      <c r="A3985" s="30" t="s">
        <v>3831</v>
      </c>
      <c r="B3985" s="17">
        <v>201</v>
      </c>
      <c r="C3985" s="17" t="s">
        <v>42</v>
      </c>
      <c r="D3985" s="17" t="s">
        <v>36</v>
      </c>
      <c r="E3985" s="17" t="s">
        <v>1015</v>
      </c>
      <c r="F3985" s="31" t="str">
        <f>VLOOKUP(G3985,'Policy Type'!$A:$B,2,FALSE)</f>
        <v>Others</v>
      </c>
      <c r="G3985" s="17" t="s">
        <v>193</v>
      </c>
      <c r="H3985" s="32">
        <v>45378</v>
      </c>
      <c r="I3985" s="32">
        <v>45742</v>
      </c>
      <c r="J3985" s="34">
        <v>4527200</v>
      </c>
      <c r="K3985" s="34">
        <f t="shared" si="1085"/>
        <v>814896</v>
      </c>
      <c r="L3985" s="34">
        <f t="shared" si="1086"/>
        <v>5342096</v>
      </c>
      <c r="M3985" s="17">
        <f>L3985*0.15</f>
        <v>801314.4</v>
      </c>
      <c r="N3985" s="17" t="s">
        <v>52</v>
      </c>
      <c r="O3985" s="35" t="s">
        <v>40</v>
      </c>
      <c r="P3985" s="36" t="str">
        <f t="shared" si="1087"/>
        <v>Old Client</v>
      </c>
      <c r="Q3985" s="39" t="str">
        <f t="shared" si="4"/>
        <v>No</v>
      </c>
      <c r="R3985" s="40" t="str">
        <f t="shared" si="5"/>
        <v/>
      </c>
    </row>
    <row r="3986" ht="14.25" customHeight="1" spans="1:18">
      <c r="A3986" s="30" t="s">
        <v>3832</v>
      </c>
      <c r="B3986" s="17">
        <v>1170</v>
      </c>
      <c r="C3986" s="17" t="s">
        <v>35</v>
      </c>
      <c r="D3986" s="17" t="s">
        <v>36</v>
      </c>
      <c r="E3986" s="17" t="s">
        <v>37</v>
      </c>
      <c r="F3986" s="31" t="str">
        <f>VLOOKUP(G3986,'Policy Type'!$A:$B,2,FALSE)</f>
        <v>Liability</v>
      </c>
      <c r="G3986" s="17" t="s">
        <v>38</v>
      </c>
      <c r="H3986" s="32">
        <v>45378</v>
      </c>
      <c r="I3986" s="32">
        <v>45742</v>
      </c>
      <c r="J3986" s="34">
        <v>51600</v>
      </c>
      <c r="K3986" s="34">
        <f t="shared" si="1085"/>
        <v>9288</v>
      </c>
      <c r="L3986" s="34">
        <f t="shared" si="1086"/>
        <v>60888</v>
      </c>
      <c r="M3986" s="17">
        <f>L3986*0.2</f>
        <v>12177.6</v>
      </c>
      <c r="N3986" s="17" t="s">
        <v>39</v>
      </c>
      <c r="O3986" s="35" t="s">
        <v>49</v>
      </c>
      <c r="P3986" s="36" t="str">
        <f t="shared" si="1087"/>
        <v>Old Client</v>
      </c>
      <c r="Q3986" s="39" t="str">
        <f t="shared" si="4"/>
        <v>Yes</v>
      </c>
      <c r="R3986" s="40" t="str">
        <f t="shared" si="5"/>
        <v/>
      </c>
    </row>
    <row r="3987" ht="14.25" customHeight="1" spans="1:18">
      <c r="A3987" s="30" t="s">
        <v>3833</v>
      </c>
      <c r="B3987" s="17">
        <v>2453</v>
      </c>
      <c r="C3987" s="17" t="s">
        <v>35</v>
      </c>
      <c r="D3987" s="17" t="s">
        <v>36</v>
      </c>
      <c r="E3987" s="17" t="s">
        <v>43</v>
      </c>
      <c r="F3987" s="31" t="str">
        <f>VLOOKUP(G3987,'Policy Type'!$A:$B,2,FALSE)</f>
        <v>Others</v>
      </c>
      <c r="G3987" s="17" t="s">
        <v>212</v>
      </c>
      <c r="H3987" s="32">
        <v>45382</v>
      </c>
      <c r="I3987" s="32">
        <v>45746</v>
      </c>
      <c r="J3987" s="34">
        <v>39100200</v>
      </c>
      <c r="K3987" s="34">
        <f t="shared" si="1085"/>
        <v>7038036</v>
      </c>
      <c r="L3987" s="34">
        <f t="shared" si="1086"/>
        <v>46138236</v>
      </c>
      <c r="M3987" s="17">
        <f>L3987*0.15</f>
        <v>6920735.4</v>
      </c>
      <c r="N3987" s="17" t="s">
        <v>39</v>
      </c>
      <c r="O3987" s="35" t="s">
        <v>53</v>
      </c>
      <c r="P3987" s="36" t="str">
        <f t="shared" si="1087"/>
        <v>Old Client</v>
      </c>
      <c r="Q3987" s="39" t="str">
        <f t="shared" si="4"/>
        <v>Yes</v>
      </c>
      <c r="R3987" s="40" t="str">
        <f t="shared" si="5"/>
        <v>Cross-Sold</v>
      </c>
    </row>
    <row r="3988" ht="14.25" customHeight="1" spans="1:18">
      <c r="A3988" s="30" t="s">
        <v>3834</v>
      </c>
      <c r="B3988" s="17">
        <v>2516</v>
      </c>
      <c r="C3988" s="17" t="s">
        <v>42</v>
      </c>
      <c r="D3988" s="17" t="s">
        <v>36</v>
      </c>
      <c r="E3988" s="17" t="s">
        <v>43</v>
      </c>
      <c r="F3988" s="31" t="str">
        <f>VLOOKUP(G3988,'Policy Type'!$A:$B,2,FALSE)</f>
        <v>P&amp;C</v>
      </c>
      <c r="G3988" s="17" t="s">
        <v>44</v>
      </c>
      <c r="H3988" s="32">
        <v>45382</v>
      </c>
      <c r="I3988" s="32">
        <v>45746</v>
      </c>
      <c r="J3988" s="34">
        <v>1416000</v>
      </c>
      <c r="K3988" s="34">
        <f t="shared" si="1085"/>
        <v>254880</v>
      </c>
      <c r="L3988" s="34">
        <f t="shared" si="1086"/>
        <v>1670880</v>
      </c>
      <c r="M3988" s="17">
        <f t="shared" ref="M3988:M3990" si="1092">L3988*0.2</f>
        <v>334176</v>
      </c>
      <c r="N3988" s="17" t="s">
        <v>39</v>
      </c>
      <c r="O3988" s="35" t="s">
        <v>53</v>
      </c>
      <c r="P3988" s="36" t="str">
        <f t="shared" si="1087"/>
        <v>New Client</v>
      </c>
      <c r="Q3988" s="39" t="str">
        <f t="shared" si="4"/>
        <v>No</v>
      </c>
      <c r="R3988" s="40" t="str">
        <f t="shared" si="5"/>
        <v/>
      </c>
    </row>
    <row r="3989" ht="14.25" customHeight="1" spans="1:18">
      <c r="A3989" s="30" t="s">
        <v>3835</v>
      </c>
      <c r="B3989" s="17">
        <v>210</v>
      </c>
      <c r="C3989" s="17" t="s">
        <v>57</v>
      </c>
      <c r="D3989" s="17" t="s">
        <v>36</v>
      </c>
      <c r="E3989" s="17" t="s">
        <v>37</v>
      </c>
      <c r="F3989" s="31" t="str">
        <f>VLOOKUP(G3989,'Policy Type'!$A:$B,2,FALSE)</f>
        <v>Liability</v>
      </c>
      <c r="G3989" s="17" t="s">
        <v>38</v>
      </c>
      <c r="H3989" s="32">
        <v>45378</v>
      </c>
      <c r="I3989" s="32">
        <v>45742</v>
      </c>
      <c r="J3989" s="34">
        <v>39300</v>
      </c>
      <c r="K3989" s="34">
        <f t="shared" si="1085"/>
        <v>7074</v>
      </c>
      <c r="L3989" s="34">
        <f t="shared" si="1086"/>
        <v>46374</v>
      </c>
      <c r="M3989" s="17">
        <f t="shared" si="1092"/>
        <v>9274.8</v>
      </c>
      <c r="N3989" s="17" t="s">
        <v>52</v>
      </c>
      <c r="O3989" s="35" t="s">
        <v>49</v>
      </c>
      <c r="P3989" s="36" t="str">
        <f t="shared" si="1087"/>
        <v>Old Client</v>
      </c>
      <c r="Q3989" s="39" t="str">
        <f t="shared" si="4"/>
        <v>Yes</v>
      </c>
      <c r="R3989" s="40" t="str">
        <f t="shared" si="5"/>
        <v/>
      </c>
    </row>
    <row r="3990" ht="14.25" customHeight="1" spans="1:18">
      <c r="A3990" s="30" t="s">
        <v>3836</v>
      </c>
      <c r="B3990" s="17">
        <v>210</v>
      </c>
      <c r="C3990" s="17" t="s">
        <v>57</v>
      </c>
      <c r="D3990" s="17" t="s">
        <v>36</v>
      </c>
      <c r="E3990" s="17" t="s">
        <v>37</v>
      </c>
      <c r="F3990" s="31" t="str">
        <f>VLOOKUP(G3990,'Policy Type'!$A:$B,2,FALSE)</f>
        <v>P&amp;C</v>
      </c>
      <c r="G3990" s="17" t="s">
        <v>80</v>
      </c>
      <c r="H3990" s="32">
        <v>45378</v>
      </c>
      <c r="I3990" s="32">
        <v>45378</v>
      </c>
      <c r="J3990" s="34">
        <v>59000</v>
      </c>
      <c r="K3990" s="34">
        <f t="shared" si="1085"/>
        <v>10620</v>
      </c>
      <c r="L3990" s="34">
        <f t="shared" si="1086"/>
        <v>69620</v>
      </c>
      <c r="M3990" s="17">
        <f t="shared" si="1092"/>
        <v>13924</v>
      </c>
      <c r="N3990" s="17" t="s">
        <v>39</v>
      </c>
      <c r="O3990" s="35" t="s">
        <v>49</v>
      </c>
      <c r="P3990" s="36" t="str">
        <f t="shared" si="1087"/>
        <v>Old Client</v>
      </c>
      <c r="Q3990" s="39" t="str">
        <f t="shared" si="4"/>
        <v>Yes</v>
      </c>
      <c r="R3990" s="40" t="str">
        <f t="shared" si="5"/>
        <v>Cross-Sold</v>
      </c>
    </row>
    <row r="3991" ht="14.25" customHeight="1" spans="1:18">
      <c r="A3991" s="30" t="s">
        <v>3837</v>
      </c>
      <c r="B3991" s="17">
        <v>2517</v>
      </c>
      <c r="C3991" s="17" t="s">
        <v>42</v>
      </c>
      <c r="D3991" s="17" t="s">
        <v>36</v>
      </c>
      <c r="E3991" s="17" t="s">
        <v>1015</v>
      </c>
      <c r="F3991" s="31" t="str">
        <f>VLOOKUP(G3991,'Policy Type'!$A:$B,2,FALSE)</f>
        <v>Others</v>
      </c>
      <c r="G3991" s="17" t="s">
        <v>193</v>
      </c>
      <c r="H3991" s="32">
        <v>45378</v>
      </c>
      <c r="I3991" s="32">
        <v>45742</v>
      </c>
      <c r="J3991" s="34">
        <v>4527200</v>
      </c>
      <c r="K3991" s="34">
        <f t="shared" si="1085"/>
        <v>814896</v>
      </c>
      <c r="L3991" s="34">
        <f t="shared" si="1086"/>
        <v>5342096</v>
      </c>
      <c r="M3991" s="17">
        <f>L3991*0.15</f>
        <v>801314.4</v>
      </c>
      <c r="N3991" s="17" t="s">
        <v>52</v>
      </c>
      <c r="O3991" s="35" t="s">
        <v>40</v>
      </c>
      <c r="P3991" s="36" t="str">
        <f t="shared" si="1087"/>
        <v>New Client</v>
      </c>
      <c r="Q3991" s="39" t="str">
        <f t="shared" si="4"/>
        <v>No</v>
      </c>
      <c r="R3991" s="40" t="str">
        <f t="shared" si="5"/>
        <v/>
      </c>
    </row>
    <row r="3992" ht="14.25" customHeight="1" spans="1:18">
      <c r="A3992" s="30" t="s">
        <v>3838</v>
      </c>
      <c r="B3992" s="17">
        <v>15</v>
      </c>
      <c r="C3992" s="17" t="s">
        <v>46</v>
      </c>
      <c r="D3992" s="17" t="s">
        <v>88</v>
      </c>
      <c r="E3992" s="17" t="s">
        <v>37</v>
      </c>
      <c r="F3992" s="31" t="str">
        <f>VLOOKUP(G3992,'Policy Type'!$A:$B,2,FALSE)</f>
        <v>P&amp;C</v>
      </c>
      <c r="G3992" s="17" t="s">
        <v>80</v>
      </c>
      <c r="H3992" s="32">
        <v>45378</v>
      </c>
      <c r="I3992" s="32">
        <v>45378</v>
      </c>
      <c r="J3992" s="34">
        <v>456700</v>
      </c>
      <c r="K3992" s="34">
        <f t="shared" si="1085"/>
        <v>82206</v>
      </c>
      <c r="L3992" s="34">
        <f t="shared" si="1086"/>
        <v>538906</v>
      </c>
      <c r="M3992" s="17">
        <f t="shared" ref="M3992:M3993" si="1093">L3992*0.05</f>
        <v>26945.3</v>
      </c>
      <c r="N3992" s="17" t="s">
        <v>39</v>
      </c>
      <c r="O3992" s="35" t="s">
        <v>49</v>
      </c>
      <c r="P3992" s="36" t="str">
        <f t="shared" si="1087"/>
        <v>Old Client</v>
      </c>
      <c r="Q3992" s="39" t="str">
        <f t="shared" si="4"/>
        <v>Yes</v>
      </c>
      <c r="R3992" s="40" t="str">
        <f t="shared" si="5"/>
        <v>Cross-Sold</v>
      </c>
    </row>
    <row r="3993" ht="14.25" customHeight="1" spans="1:18">
      <c r="A3993" s="30" t="s">
        <v>3839</v>
      </c>
      <c r="B3993" s="17">
        <v>2453</v>
      </c>
      <c r="C3993" s="17" t="s">
        <v>46</v>
      </c>
      <c r="D3993" s="17" t="s">
        <v>47</v>
      </c>
      <c r="E3993" s="17" t="s">
        <v>37</v>
      </c>
      <c r="F3993" s="31" t="str">
        <f>VLOOKUP(G3993,'Policy Type'!$A:$B,2,FALSE)</f>
        <v>Liability</v>
      </c>
      <c r="G3993" s="17" t="s">
        <v>38</v>
      </c>
      <c r="H3993" s="32">
        <v>45378</v>
      </c>
      <c r="I3993" s="32">
        <v>45742</v>
      </c>
      <c r="J3993" s="34">
        <v>92200</v>
      </c>
      <c r="K3993" s="34">
        <f t="shared" si="1085"/>
        <v>16596</v>
      </c>
      <c r="L3993" s="34">
        <f t="shared" si="1086"/>
        <v>108796</v>
      </c>
      <c r="M3993" s="17">
        <f t="shared" si="1093"/>
        <v>5439.8</v>
      </c>
      <c r="N3993" s="17" t="s">
        <v>39</v>
      </c>
      <c r="O3993" s="35" t="s">
        <v>49</v>
      </c>
      <c r="P3993" s="36" t="str">
        <f t="shared" si="1087"/>
        <v>Old Client</v>
      </c>
      <c r="Q3993" s="39" t="str">
        <f t="shared" si="4"/>
        <v>Yes</v>
      </c>
      <c r="R3993" s="40" t="str">
        <f t="shared" si="5"/>
        <v/>
      </c>
    </row>
    <row r="3994" ht="14.25" customHeight="1" spans="1:18">
      <c r="A3994" s="30" t="s">
        <v>3840</v>
      </c>
      <c r="B3994" s="17">
        <v>462</v>
      </c>
      <c r="C3994" s="17" t="s">
        <v>42</v>
      </c>
      <c r="D3994" s="17" t="s">
        <v>36</v>
      </c>
      <c r="E3994" s="17" t="s">
        <v>84</v>
      </c>
      <c r="F3994" s="31" t="str">
        <f>VLOOKUP(G3994,'Policy Type'!$A:$B,2,FALSE)</f>
        <v>Liability</v>
      </c>
      <c r="G3994" s="17" t="s">
        <v>3702</v>
      </c>
      <c r="H3994" s="32">
        <v>45381</v>
      </c>
      <c r="I3994" s="32">
        <v>45745</v>
      </c>
      <c r="J3994" s="34">
        <v>2360000</v>
      </c>
      <c r="K3994" s="34">
        <f t="shared" si="1085"/>
        <v>424800</v>
      </c>
      <c r="L3994" s="34">
        <f t="shared" si="1086"/>
        <v>2784800</v>
      </c>
      <c r="M3994" s="17">
        <f>L3994*0.2</f>
        <v>556960</v>
      </c>
      <c r="N3994" s="17" t="s">
        <v>39</v>
      </c>
      <c r="O3994" s="35" t="s">
        <v>40</v>
      </c>
      <c r="P3994" s="36" t="str">
        <f t="shared" si="1087"/>
        <v>Old Client</v>
      </c>
      <c r="Q3994" s="39" t="str">
        <f t="shared" si="4"/>
        <v>Yes</v>
      </c>
      <c r="R3994" s="40" t="str">
        <f t="shared" si="5"/>
        <v/>
      </c>
    </row>
    <row r="3995" ht="14.25" customHeight="1" spans="1:18">
      <c r="A3995" s="30" t="s">
        <v>3841</v>
      </c>
      <c r="B3995" s="17">
        <v>1460</v>
      </c>
      <c r="C3995" s="17" t="s">
        <v>46</v>
      </c>
      <c r="D3995" s="17" t="s">
        <v>76</v>
      </c>
      <c r="E3995" s="17" t="s">
        <v>37</v>
      </c>
      <c r="F3995" s="31" t="str">
        <f>VLOOKUP(G3995,'Policy Type'!$A:$B,2,FALSE)</f>
        <v>Liability</v>
      </c>
      <c r="G3995" s="17" t="s">
        <v>94</v>
      </c>
      <c r="H3995" s="32">
        <v>45383</v>
      </c>
      <c r="I3995" s="32">
        <v>45747</v>
      </c>
      <c r="J3995" s="34">
        <v>5001100</v>
      </c>
      <c r="K3995" s="34">
        <f t="shared" si="1085"/>
        <v>900198</v>
      </c>
      <c r="L3995" s="34">
        <f t="shared" si="1086"/>
        <v>5901298</v>
      </c>
      <c r="M3995" s="17">
        <f t="shared" ref="M3995:M3996" si="1094">L3995*0.05</f>
        <v>295064.9</v>
      </c>
      <c r="N3995" s="17" t="s">
        <v>39</v>
      </c>
      <c r="O3995" s="35" t="s">
        <v>53</v>
      </c>
      <c r="P3995" s="36" t="str">
        <f t="shared" si="1087"/>
        <v>Old Client</v>
      </c>
      <c r="Q3995" s="39" t="str">
        <f t="shared" si="4"/>
        <v>Yes</v>
      </c>
      <c r="R3995" s="40" t="str">
        <f t="shared" si="5"/>
        <v/>
      </c>
    </row>
    <row r="3996" ht="14.25" customHeight="1" spans="1:18">
      <c r="A3996" s="30" t="s">
        <v>3842</v>
      </c>
      <c r="B3996" s="17">
        <v>2518</v>
      </c>
      <c r="C3996" s="17" t="s">
        <v>46</v>
      </c>
      <c r="D3996" s="17" t="s">
        <v>88</v>
      </c>
      <c r="E3996" s="17" t="s">
        <v>78</v>
      </c>
      <c r="F3996" s="31" t="str">
        <f>VLOOKUP(G3996,'Policy Type'!$A:$B,2,FALSE)</f>
        <v>Liability</v>
      </c>
      <c r="G3996" s="17" t="s">
        <v>121</v>
      </c>
      <c r="H3996" s="32">
        <v>45378</v>
      </c>
      <c r="I3996" s="32">
        <v>45742</v>
      </c>
      <c r="J3996" s="34">
        <v>5582000</v>
      </c>
      <c r="K3996" s="34">
        <f t="shared" si="1085"/>
        <v>1004760</v>
      </c>
      <c r="L3996" s="34">
        <f t="shared" si="1086"/>
        <v>6586760</v>
      </c>
      <c r="M3996" s="17">
        <f t="shared" si="1094"/>
        <v>329338</v>
      </c>
      <c r="N3996" s="17" t="s">
        <v>39</v>
      </c>
      <c r="O3996" s="35" t="s">
        <v>49</v>
      </c>
      <c r="P3996" s="36" t="str">
        <f t="shared" si="1087"/>
        <v>New Client</v>
      </c>
      <c r="Q3996" s="39" t="str">
        <f t="shared" si="4"/>
        <v>Yes</v>
      </c>
      <c r="R3996" s="40" t="str">
        <f t="shared" si="5"/>
        <v/>
      </c>
    </row>
    <row r="3997" ht="14.25" customHeight="1" spans="1:18">
      <c r="A3997" s="30" t="s">
        <v>3843</v>
      </c>
      <c r="B3997" s="17">
        <v>994</v>
      </c>
      <c r="C3997" s="17" t="s">
        <v>57</v>
      </c>
      <c r="D3997" s="17" t="s">
        <v>36</v>
      </c>
      <c r="E3997" s="17" t="s">
        <v>60</v>
      </c>
      <c r="F3997" s="31" t="str">
        <f>VLOOKUP(G3997,'Policy Type'!$A:$B,2,FALSE)</f>
        <v>Others</v>
      </c>
      <c r="G3997" s="17" t="s">
        <v>270</v>
      </c>
      <c r="H3997" s="32">
        <v>45381</v>
      </c>
      <c r="I3997" s="32">
        <v>45745</v>
      </c>
      <c r="J3997" s="34">
        <v>11299500</v>
      </c>
      <c r="K3997" s="34">
        <f t="shared" si="1085"/>
        <v>2033910</v>
      </c>
      <c r="L3997" s="34">
        <f t="shared" si="1086"/>
        <v>13333410</v>
      </c>
      <c r="M3997" s="17">
        <f>L3997*0.15</f>
        <v>2000011.5</v>
      </c>
      <c r="N3997" s="17" t="s">
        <v>52</v>
      </c>
      <c r="O3997" s="35" t="s">
        <v>53</v>
      </c>
      <c r="P3997" s="36" t="str">
        <f t="shared" si="1087"/>
        <v>Old Client</v>
      </c>
      <c r="Q3997" s="39" t="str">
        <f t="shared" si="4"/>
        <v>Yes</v>
      </c>
      <c r="R3997" s="40" t="str">
        <f t="shared" si="5"/>
        <v>Cross-Sold</v>
      </c>
    </row>
    <row r="3998" ht="14.25" customHeight="1" spans="1:18">
      <c r="A3998" s="30" t="s">
        <v>3844</v>
      </c>
      <c r="B3998" s="17">
        <v>2519</v>
      </c>
      <c r="C3998" s="17" t="s">
        <v>35</v>
      </c>
      <c r="D3998" s="17" t="s">
        <v>36</v>
      </c>
      <c r="E3998" s="17" t="s">
        <v>60</v>
      </c>
      <c r="F3998" s="31" t="str">
        <f>VLOOKUP(G3998,'Policy Type'!$A:$B,2,FALSE)</f>
        <v>P&amp;C</v>
      </c>
      <c r="G3998" s="17" t="s">
        <v>68</v>
      </c>
      <c r="H3998" s="32">
        <v>45379</v>
      </c>
      <c r="I3998" s="32">
        <v>45743</v>
      </c>
      <c r="J3998" s="34">
        <v>1528200</v>
      </c>
      <c r="K3998" s="34">
        <f t="shared" si="1085"/>
        <v>275076</v>
      </c>
      <c r="L3998" s="34">
        <f t="shared" si="1086"/>
        <v>1803276</v>
      </c>
      <c r="M3998" s="17">
        <f>L3998*0.2</f>
        <v>360655.2</v>
      </c>
      <c r="N3998" s="17" t="s">
        <v>52</v>
      </c>
      <c r="O3998" s="35" t="s">
        <v>53</v>
      </c>
      <c r="P3998" s="36" t="str">
        <f t="shared" si="1087"/>
        <v>Old Client</v>
      </c>
      <c r="Q3998" s="39" t="str">
        <f t="shared" si="4"/>
        <v>No</v>
      </c>
      <c r="R3998" s="40" t="str">
        <f t="shared" si="5"/>
        <v/>
      </c>
    </row>
    <row r="3999" ht="14.25" customHeight="1" spans="1:18">
      <c r="A3999" s="30" t="s">
        <v>3845</v>
      </c>
      <c r="B3999" s="17">
        <v>2520</v>
      </c>
      <c r="C3999" s="17" t="s">
        <v>42</v>
      </c>
      <c r="D3999" s="17" t="s">
        <v>36</v>
      </c>
      <c r="E3999" s="17" t="s">
        <v>37</v>
      </c>
      <c r="F3999" s="31" t="str">
        <f>VLOOKUP(G3999,'Policy Type'!$A:$B,2,FALSE)</f>
        <v>Others</v>
      </c>
      <c r="G3999" s="17" t="s">
        <v>291</v>
      </c>
      <c r="H3999" s="32">
        <v>45379</v>
      </c>
      <c r="I3999" s="32">
        <v>45743</v>
      </c>
      <c r="J3999" s="34">
        <v>1219600</v>
      </c>
      <c r="K3999" s="34">
        <f t="shared" si="1085"/>
        <v>219528</v>
      </c>
      <c r="L3999" s="34">
        <f t="shared" si="1086"/>
        <v>1439128</v>
      </c>
      <c r="M3999" s="17">
        <f t="shared" ref="M3999:M4000" si="1095">L3999*0.15</f>
        <v>215869.2</v>
      </c>
      <c r="N3999" s="17" t="s">
        <v>52</v>
      </c>
      <c r="O3999" s="35" t="s">
        <v>49</v>
      </c>
      <c r="P3999" s="36" t="str">
        <f t="shared" si="1087"/>
        <v>New Client</v>
      </c>
      <c r="Q3999" s="39" t="str">
        <f t="shared" si="4"/>
        <v>No</v>
      </c>
      <c r="R3999" s="40" t="str">
        <f t="shared" si="5"/>
        <v/>
      </c>
    </row>
    <row r="4000" ht="14.25" customHeight="1" spans="1:18">
      <c r="A4000" s="30" t="s">
        <v>3846</v>
      </c>
      <c r="B4000" s="17">
        <v>2521</v>
      </c>
      <c r="C4000" s="17" t="s">
        <v>42</v>
      </c>
      <c r="D4000" s="17" t="s">
        <v>36</v>
      </c>
      <c r="E4000" s="17" t="s">
        <v>37</v>
      </c>
      <c r="F4000" s="31" t="str">
        <f>VLOOKUP(G4000,'Policy Type'!$A:$B,2,FALSE)</f>
        <v>Others</v>
      </c>
      <c r="G4000" s="17" t="s">
        <v>129</v>
      </c>
      <c r="H4000" s="32">
        <v>45379</v>
      </c>
      <c r="I4000" s="32">
        <v>45743</v>
      </c>
      <c r="J4000" s="34">
        <v>290000</v>
      </c>
      <c r="K4000" s="34">
        <f t="shared" si="1085"/>
        <v>52200</v>
      </c>
      <c r="L4000" s="34">
        <f t="shared" si="1086"/>
        <v>342200</v>
      </c>
      <c r="M4000" s="17">
        <f t="shared" si="1095"/>
        <v>51330</v>
      </c>
      <c r="N4000" s="17" t="s">
        <v>52</v>
      </c>
      <c r="O4000" s="35" t="s">
        <v>53</v>
      </c>
      <c r="P4000" s="36" t="str">
        <f t="shared" si="1087"/>
        <v>New Client</v>
      </c>
      <c r="Q4000" s="39" t="str">
        <f t="shared" si="4"/>
        <v>No</v>
      </c>
      <c r="R4000" s="40" t="str">
        <f t="shared" si="5"/>
        <v/>
      </c>
    </row>
    <row r="4001" ht="14.25" customHeight="1" spans="1:18">
      <c r="A4001" s="30" t="s">
        <v>3847</v>
      </c>
      <c r="B4001" s="17">
        <v>2522</v>
      </c>
      <c r="C4001" s="17" t="s">
        <v>46</v>
      </c>
      <c r="D4001" s="17" t="s">
        <v>76</v>
      </c>
      <c r="E4001" s="17" t="s">
        <v>37</v>
      </c>
      <c r="F4001" s="31" t="str">
        <f>VLOOKUP(G4001,'Policy Type'!$A:$B,2,FALSE)</f>
        <v>Liability</v>
      </c>
      <c r="G4001" s="17" t="s">
        <v>38</v>
      </c>
      <c r="H4001" s="32">
        <v>45379</v>
      </c>
      <c r="I4001" s="32">
        <v>45470</v>
      </c>
      <c r="J4001" s="34">
        <v>67900</v>
      </c>
      <c r="K4001" s="34">
        <f t="shared" si="1085"/>
        <v>12222</v>
      </c>
      <c r="L4001" s="34">
        <f t="shared" si="1086"/>
        <v>80122</v>
      </c>
      <c r="M4001" s="17">
        <f>L4001*0.05</f>
        <v>4006.1</v>
      </c>
      <c r="N4001" s="17" t="s">
        <v>39</v>
      </c>
      <c r="O4001" s="35" t="s">
        <v>49</v>
      </c>
      <c r="P4001" s="36" t="str">
        <f t="shared" si="1087"/>
        <v>New Client</v>
      </c>
      <c r="Q4001" s="39" t="str">
        <f t="shared" si="4"/>
        <v>Yes</v>
      </c>
      <c r="R4001" s="40" t="str">
        <f t="shared" si="5"/>
        <v/>
      </c>
    </row>
    <row r="4002" ht="14.25" customHeight="1" spans="1:18">
      <c r="A4002" s="30" t="s">
        <v>3848</v>
      </c>
      <c r="B4002" s="17">
        <v>324</v>
      </c>
      <c r="C4002" s="17" t="s">
        <v>57</v>
      </c>
      <c r="D4002" s="17" t="s">
        <v>36</v>
      </c>
      <c r="E4002" s="17" t="s">
        <v>780</v>
      </c>
      <c r="F4002" s="31" t="str">
        <f>VLOOKUP(G4002,'Policy Type'!$A:$B,2,FALSE)</f>
        <v>Others</v>
      </c>
      <c r="G4002" s="17" t="s">
        <v>212</v>
      </c>
      <c r="H4002" s="32">
        <v>45351</v>
      </c>
      <c r="I4002" s="32">
        <v>45716</v>
      </c>
      <c r="J4002" s="34">
        <v>239100</v>
      </c>
      <c r="K4002" s="34">
        <f t="shared" si="1085"/>
        <v>43038</v>
      </c>
      <c r="L4002" s="34">
        <f t="shared" si="1086"/>
        <v>282138</v>
      </c>
      <c r="M4002" s="17">
        <f t="shared" ref="M4002:M4004" si="1096">L4002*0.15</f>
        <v>42320.7</v>
      </c>
      <c r="N4002" s="17" t="s">
        <v>52</v>
      </c>
      <c r="O4002" s="35" t="s">
        <v>49</v>
      </c>
      <c r="P4002" s="36" t="str">
        <f t="shared" si="1087"/>
        <v>Old Client</v>
      </c>
      <c r="Q4002" s="39" t="str">
        <f t="shared" si="4"/>
        <v>Yes</v>
      </c>
      <c r="R4002" s="40" t="str">
        <f t="shared" si="5"/>
        <v>Cross-Sold</v>
      </c>
    </row>
    <row r="4003" ht="14.25" customHeight="1" spans="1:18">
      <c r="A4003" s="30" t="s">
        <v>3849</v>
      </c>
      <c r="B4003" s="17">
        <v>2523</v>
      </c>
      <c r="C4003" s="17" t="s">
        <v>35</v>
      </c>
      <c r="D4003" s="17" t="s">
        <v>36</v>
      </c>
      <c r="E4003" s="17" t="s">
        <v>780</v>
      </c>
      <c r="F4003" s="31" t="str">
        <f>VLOOKUP(G4003,'Policy Type'!$A:$B,2,FALSE)</f>
        <v>Others</v>
      </c>
      <c r="G4003" s="17" t="s">
        <v>487</v>
      </c>
      <c r="H4003" s="32">
        <v>45353</v>
      </c>
      <c r="I4003" s="32">
        <v>49004</v>
      </c>
      <c r="J4003" s="34">
        <v>962700</v>
      </c>
      <c r="K4003" s="34">
        <f t="shared" si="1085"/>
        <v>173286</v>
      </c>
      <c r="L4003" s="34">
        <f t="shared" si="1086"/>
        <v>1135986</v>
      </c>
      <c r="M4003" s="17">
        <f t="shared" si="1096"/>
        <v>170397.9</v>
      </c>
      <c r="N4003" s="17" t="s">
        <v>52</v>
      </c>
      <c r="O4003" s="35" t="s">
        <v>49</v>
      </c>
      <c r="P4003" s="36" t="str">
        <f t="shared" si="1087"/>
        <v>New Client</v>
      </c>
      <c r="Q4003" s="39" t="str">
        <f t="shared" si="4"/>
        <v>No</v>
      </c>
      <c r="R4003" s="40" t="str">
        <f t="shared" si="5"/>
        <v/>
      </c>
    </row>
    <row r="4004" ht="14.25" customHeight="1" spans="1:18">
      <c r="A4004" s="30" t="s">
        <v>3850</v>
      </c>
      <c r="B4004" s="17">
        <v>2524</v>
      </c>
      <c r="C4004" s="17" t="s">
        <v>35</v>
      </c>
      <c r="D4004" s="17" t="s">
        <v>36</v>
      </c>
      <c r="E4004" s="17" t="s">
        <v>780</v>
      </c>
      <c r="F4004" s="31" t="str">
        <f>VLOOKUP(G4004,'Policy Type'!$A:$B,2,FALSE)</f>
        <v>Others</v>
      </c>
      <c r="G4004" s="17" t="s">
        <v>487</v>
      </c>
      <c r="H4004" s="32">
        <v>45355</v>
      </c>
      <c r="I4004" s="32">
        <v>49006</v>
      </c>
      <c r="J4004" s="34">
        <v>147400</v>
      </c>
      <c r="K4004" s="34">
        <f t="shared" si="1085"/>
        <v>26532</v>
      </c>
      <c r="L4004" s="34">
        <f t="shared" si="1086"/>
        <v>173932</v>
      </c>
      <c r="M4004" s="17">
        <f t="shared" si="1096"/>
        <v>26089.8</v>
      </c>
      <c r="N4004" s="17" t="s">
        <v>52</v>
      </c>
      <c r="O4004" s="35" t="s">
        <v>49</v>
      </c>
      <c r="P4004" s="36" t="str">
        <f t="shared" si="1087"/>
        <v>New Client</v>
      </c>
      <c r="Q4004" s="39" t="str">
        <f t="shared" si="4"/>
        <v>No</v>
      </c>
      <c r="R4004" s="40" t="str">
        <f t="shared" si="5"/>
        <v/>
      </c>
    </row>
    <row r="4005" ht="14.25" customHeight="1" spans="1:18">
      <c r="A4005" s="30" t="s">
        <v>3851</v>
      </c>
      <c r="B4005" s="17">
        <v>2525</v>
      </c>
      <c r="C4005" s="17" t="s">
        <v>57</v>
      </c>
      <c r="D4005" s="17" t="s">
        <v>36</v>
      </c>
      <c r="E4005" s="17" t="s">
        <v>78</v>
      </c>
      <c r="F4005" s="31" t="str">
        <f>VLOOKUP(G4005,'Policy Type'!$A:$B,2,FALSE)</f>
        <v>Liability</v>
      </c>
      <c r="G4005" s="17" t="s">
        <v>536</v>
      </c>
      <c r="H4005" s="32">
        <v>45348</v>
      </c>
      <c r="I4005" s="32">
        <v>45355</v>
      </c>
      <c r="J4005" s="34">
        <v>1200800</v>
      </c>
      <c r="K4005" s="34">
        <f t="shared" si="1085"/>
        <v>216144</v>
      </c>
      <c r="L4005" s="34">
        <f t="shared" si="1086"/>
        <v>1416944</v>
      </c>
      <c r="M4005" s="17">
        <f>L4005*0.2</f>
        <v>283388.8</v>
      </c>
      <c r="N4005" s="17" t="s">
        <v>39</v>
      </c>
      <c r="O4005" s="35" t="s">
        <v>49</v>
      </c>
      <c r="P4005" s="36" t="str">
        <f t="shared" si="1087"/>
        <v>New Client</v>
      </c>
      <c r="Q4005" s="39" t="str">
        <f t="shared" si="4"/>
        <v>Yes</v>
      </c>
      <c r="R4005" s="40" t="str">
        <f t="shared" si="5"/>
        <v/>
      </c>
    </row>
    <row r="4006" ht="14.25" customHeight="1" spans="1:18">
      <c r="A4006" s="30" t="s">
        <v>3852</v>
      </c>
      <c r="B4006" s="17">
        <v>2526</v>
      </c>
      <c r="C4006" s="17" t="s">
        <v>35</v>
      </c>
      <c r="D4006" s="17" t="s">
        <v>36</v>
      </c>
      <c r="E4006" s="17" t="s">
        <v>780</v>
      </c>
      <c r="F4006" s="31" t="str">
        <f>VLOOKUP(G4006,'Policy Type'!$A:$B,2,FALSE)</f>
        <v>Others</v>
      </c>
      <c r="G4006" s="17" t="s">
        <v>487</v>
      </c>
      <c r="H4006" s="32">
        <v>45356</v>
      </c>
      <c r="I4006" s="32">
        <v>49007</v>
      </c>
      <c r="J4006" s="34">
        <v>188800</v>
      </c>
      <c r="K4006" s="34">
        <f t="shared" si="1085"/>
        <v>33984</v>
      </c>
      <c r="L4006" s="34">
        <f t="shared" si="1086"/>
        <v>222784</v>
      </c>
      <c r="M4006" s="17">
        <f t="shared" ref="M4006:M4008" si="1097">L4006*0.15</f>
        <v>33417.6</v>
      </c>
      <c r="N4006" s="17" t="s">
        <v>52</v>
      </c>
      <c r="O4006" s="35" t="s">
        <v>49</v>
      </c>
      <c r="P4006" s="36" t="str">
        <f t="shared" si="1087"/>
        <v>New Client</v>
      </c>
      <c r="Q4006" s="39" t="str">
        <f t="shared" si="4"/>
        <v>No</v>
      </c>
      <c r="R4006" s="40" t="str">
        <f t="shared" si="5"/>
        <v/>
      </c>
    </row>
    <row r="4007" ht="14.25" customHeight="1" spans="1:18">
      <c r="A4007" s="30" t="s">
        <v>3853</v>
      </c>
      <c r="B4007" s="17">
        <v>1778</v>
      </c>
      <c r="C4007" s="17" t="s">
        <v>57</v>
      </c>
      <c r="D4007" s="17" t="s">
        <v>36</v>
      </c>
      <c r="E4007" s="17" t="s">
        <v>78</v>
      </c>
      <c r="F4007" s="31" t="str">
        <f>VLOOKUP(G4007,'Policy Type'!$A:$B,2,FALSE)</f>
        <v>Others</v>
      </c>
      <c r="G4007" s="17" t="s">
        <v>116</v>
      </c>
      <c r="H4007" s="32">
        <v>45356</v>
      </c>
      <c r="I4007" s="32">
        <v>45539</v>
      </c>
      <c r="J4007" s="34">
        <v>627400</v>
      </c>
      <c r="K4007" s="34">
        <f t="shared" si="1085"/>
        <v>112932</v>
      </c>
      <c r="L4007" s="34">
        <f t="shared" si="1086"/>
        <v>740332</v>
      </c>
      <c r="M4007" s="17">
        <f t="shared" si="1097"/>
        <v>111049.8</v>
      </c>
      <c r="N4007" s="17" t="s">
        <v>39</v>
      </c>
      <c r="O4007" s="35" t="s">
        <v>49</v>
      </c>
      <c r="P4007" s="36" t="str">
        <f t="shared" si="1087"/>
        <v>Old Client</v>
      </c>
      <c r="Q4007" s="39" t="str">
        <f t="shared" si="4"/>
        <v>Yes</v>
      </c>
      <c r="R4007" s="40" t="str">
        <f t="shared" si="5"/>
        <v>Cross-Sold</v>
      </c>
    </row>
    <row r="4008" ht="14.25" customHeight="1" spans="1:18">
      <c r="A4008" s="30" t="s">
        <v>3854</v>
      </c>
      <c r="B4008" s="17">
        <v>2527</v>
      </c>
      <c r="C4008" s="17" t="s">
        <v>35</v>
      </c>
      <c r="D4008" s="17" t="s">
        <v>36</v>
      </c>
      <c r="E4008" s="17" t="s">
        <v>78</v>
      </c>
      <c r="F4008" s="31" t="str">
        <f>VLOOKUP(G4008,'Policy Type'!$A:$B,2,FALSE)</f>
        <v>Others</v>
      </c>
      <c r="G4008" s="17" t="s">
        <v>116</v>
      </c>
      <c r="H4008" s="32">
        <v>45356</v>
      </c>
      <c r="I4008" s="32">
        <v>45630</v>
      </c>
      <c r="J4008" s="34">
        <v>1452800</v>
      </c>
      <c r="K4008" s="34">
        <f t="shared" si="1085"/>
        <v>261504</v>
      </c>
      <c r="L4008" s="34">
        <f t="shared" si="1086"/>
        <v>1714304</v>
      </c>
      <c r="M4008" s="17">
        <f t="shared" si="1097"/>
        <v>257145.6</v>
      </c>
      <c r="N4008" s="17" t="s">
        <v>39</v>
      </c>
      <c r="O4008" s="35" t="s">
        <v>49</v>
      </c>
      <c r="P4008" s="36" t="str">
        <f t="shared" si="1087"/>
        <v>New Client</v>
      </c>
      <c r="Q4008" s="39" t="str">
        <f t="shared" si="4"/>
        <v>No</v>
      </c>
      <c r="R4008" s="40" t="str">
        <f t="shared" si="5"/>
        <v/>
      </c>
    </row>
    <row r="4009" ht="14.25" customHeight="1" spans="1:18">
      <c r="A4009" s="30" t="s">
        <v>3855</v>
      </c>
      <c r="B4009" s="17">
        <v>1780</v>
      </c>
      <c r="C4009" s="17" t="s">
        <v>46</v>
      </c>
      <c r="D4009" s="17" t="s">
        <v>47</v>
      </c>
      <c r="E4009" s="17" t="s">
        <v>78</v>
      </c>
      <c r="F4009" s="31" t="str">
        <f>VLOOKUP(G4009,'Policy Type'!$A:$B,2,FALSE)</f>
        <v>Liability</v>
      </c>
      <c r="G4009" s="17" t="s">
        <v>38</v>
      </c>
      <c r="H4009" s="32">
        <v>45359</v>
      </c>
      <c r="I4009" s="32">
        <v>45633</v>
      </c>
      <c r="J4009" s="34">
        <v>125600</v>
      </c>
      <c r="K4009" s="34">
        <f t="shared" si="1085"/>
        <v>22608</v>
      </c>
      <c r="L4009" s="34">
        <f t="shared" si="1086"/>
        <v>148208</v>
      </c>
      <c r="M4009" s="17">
        <f>L4009*0.05</f>
        <v>7410.4</v>
      </c>
      <c r="N4009" s="17" t="s">
        <v>39</v>
      </c>
      <c r="O4009" s="35" t="s">
        <v>49</v>
      </c>
      <c r="P4009" s="36" t="str">
        <f t="shared" si="1087"/>
        <v>Old Client</v>
      </c>
      <c r="Q4009" s="39" t="str">
        <f t="shared" si="4"/>
        <v>Yes</v>
      </c>
      <c r="R4009" s="40" t="str">
        <f t="shared" si="5"/>
        <v/>
      </c>
    </row>
    <row r="4010" ht="14.25" customHeight="1" spans="1:18">
      <c r="A4010" s="30" t="s">
        <v>3856</v>
      </c>
      <c r="B4010" s="17">
        <v>1780</v>
      </c>
      <c r="C4010" s="17" t="s">
        <v>35</v>
      </c>
      <c r="D4010" s="17" t="s">
        <v>36</v>
      </c>
      <c r="E4010" s="17" t="s">
        <v>78</v>
      </c>
      <c r="F4010" s="31" t="str">
        <f>VLOOKUP(G4010,'Policy Type'!$A:$B,2,FALSE)</f>
        <v>Liability</v>
      </c>
      <c r="G4010" s="17" t="s">
        <v>38</v>
      </c>
      <c r="H4010" s="32">
        <v>45359</v>
      </c>
      <c r="I4010" s="32">
        <v>45542</v>
      </c>
      <c r="J4010" s="34">
        <v>95500</v>
      </c>
      <c r="K4010" s="34">
        <f t="shared" si="1085"/>
        <v>17190</v>
      </c>
      <c r="L4010" s="34">
        <f t="shared" si="1086"/>
        <v>112690</v>
      </c>
      <c r="M4010" s="17">
        <f>L4010*0.2</f>
        <v>22538</v>
      </c>
      <c r="N4010" s="17" t="s">
        <v>39</v>
      </c>
      <c r="O4010" s="35" t="s">
        <v>49</v>
      </c>
      <c r="P4010" s="36" t="str">
        <f t="shared" si="1087"/>
        <v>Old Client</v>
      </c>
      <c r="Q4010" s="39" t="str">
        <f t="shared" si="4"/>
        <v>Yes</v>
      </c>
      <c r="R4010" s="40" t="str">
        <f t="shared" si="5"/>
        <v/>
      </c>
    </row>
    <row r="4011" ht="14.25" customHeight="1" spans="1:18">
      <c r="A4011" s="30" t="s">
        <v>3857</v>
      </c>
      <c r="B4011" s="17">
        <v>1780</v>
      </c>
      <c r="C4011" s="17" t="s">
        <v>57</v>
      </c>
      <c r="D4011" s="17" t="s">
        <v>36</v>
      </c>
      <c r="E4011" s="17" t="s">
        <v>78</v>
      </c>
      <c r="F4011" s="31" t="str">
        <f>VLOOKUP(G4011,'Policy Type'!$A:$B,2,FALSE)</f>
        <v>Others</v>
      </c>
      <c r="G4011" s="17" t="s">
        <v>116</v>
      </c>
      <c r="H4011" s="32">
        <v>45205</v>
      </c>
      <c r="I4011" s="32">
        <v>45387</v>
      </c>
      <c r="J4011" s="34">
        <v>1626200</v>
      </c>
      <c r="K4011" s="34">
        <f t="shared" si="1085"/>
        <v>292716</v>
      </c>
      <c r="L4011" s="34">
        <f t="shared" si="1086"/>
        <v>1918916</v>
      </c>
      <c r="M4011" s="17">
        <f>L4011*0.15</f>
        <v>287837.4</v>
      </c>
      <c r="N4011" s="17" t="s">
        <v>39</v>
      </c>
      <c r="O4011" s="35" t="s">
        <v>49</v>
      </c>
      <c r="P4011" s="36" t="str">
        <f t="shared" si="1087"/>
        <v>Old Client</v>
      </c>
      <c r="Q4011" s="39" t="str">
        <f t="shared" si="4"/>
        <v>Yes</v>
      </c>
      <c r="R4011" s="40" t="str">
        <f t="shared" si="5"/>
        <v>Cross-Sold</v>
      </c>
    </row>
    <row r="4012" ht="14.25" customHeight="1" spans="1:18">
      <c r="A4012" s="30" t="s">
        <v>3858</v>
      </c>
      <c r="B4012" s="17">
        <v>1780</v>
      </c>
      <c r="C4012" s="17" t="s">
        <v>57</v>
      </c>
      <c r="D4012" s="17" t="s">
        <v>36</v>
      </c>
      <c r="E4012" s="17" t="s">
        <v>78</v>
      </c>
      <c r="F4012" s="31" t="str">
        <f>VLOOKUP(G4012,'Policy Type'!$A:$B,2,FALSE)</f>
        <v>Liability</v>
      </c>
      <c r="G4012" s="17" t="s">
        <v>38</v>
      </c>
      <c r="H4012" s="32">
        <v>45359</v>
      </c>
      <c r="I4012" s="32">
        <v>45419</v>
      </c>
      <c r="J4012" s="34">
        <v>88500</v>
      </c>
      <c r="K4012" s="34">
        <f t="shared" si="1085"/>
        <v>15930</v>
      </c>
      <c r="L4012" s="34">
        <f t="shared" si="1086"/>
        <v>104430</v>
      </c>
      <c r="M4012" s="17">
        <f>L4012*0.2</f>
        <v>20886</v>
      </c>
      <c r="N4012" s="17" t="s">
        <v>39</v>
      </c>
      <c r="O4012" s="35" t="s">
        <v>49</v>
      </c>
      <c r="P4012" s="36" t="str">
        <f t="shared" si="1087"/>
        <v>Old Client</v>
      </c>
      <c r="Q4012" s="39" t="str">
        <f t="shared" si="4"/>
        <v>Yes</v>
      </c>
      <c r="R4012" s="40" t="str">
        <f t="shared" si="5"/>
        <v/>
      </c>
    </row>
    <row r="4013" ht="14.25" customHeight="1" spans="1:18">
      <c r="A4013" s="30" t="s">
        <v>3859</v>
      </c>
      <c r="B4013" s="17">
        <v>1767</v>
      </c>
      <c r="C4013" s="17" t="s">
        <v>42</v>
      </c>
      <c r="D4013" s="17" t="s">
        <v>36</v>
      </c>
      <c r="E4013" s="17" t="s">
        <v>780</v>
      </c>
      <c r="F4013" s="31" t="str">
        <f>VLOOKUP(G4013,'Policy Type'!$A:$B,2,FALSE)</f>
        <v>Others</v>
      </c>
      <c r="G4013" s="17" t="s">
        <v>193</v>
      </c>
      <c r="H4013" s="32">
        <v>45360</v>
      </c>
      <c r="I4013" s="32">
        <v>45724</v>
      </c>
      <c r="J4013" s="34">
        <v>1115100</v>
      </c>
      <c r="K4013" s="34">
        <f t="shared" si="1085"/>
        <v>200718</v>
      </c>
      <c r="L4013" s="34">
        <f t="shared" si="1086"/>
        <v>1315818</v>
      </c>
      <c r="M4013" s="17">
        <f>L4013*0.15</f>
        <v>197372.7</v>
      </c>
      <c r="N4013" s="17" t="s">
        <v>39</v>
      </c>
      <c r="O4013" s="35" t="s">
        <v>49</v>
      </c>
      <c r="P4013" s="36" t="str">
        <f t="shared" si="1087"/>
        <v>Old Client</v>
      </c>
      <c r="Q4013" s="39" t="str">
        <f t="shared" si="4"/>
        <v>Yes</v>
      </c>
      <c r="R4013" s="40" t="str">
        <f t="shared" si="5"/>
        <v>Cross-Sold</v>
      </c>
    </row>
    <row r="4014" ht="14.25" customHeight="1" spans="1:18">
      <c r="A4014" s="30" t="s">
        <v>3860</v>
      </c>
      <c r="B4014" s="17">
        <v>1767</v>
      </c>
      <c r="C4014" s="17" t="s">
        <v>46</v>
      </c>
      <c r="D4014" s="17" t="s">
        <v>66</v>
      </c>
      <c r="E4014" s="17" t="s">
        <v>78</v>
      </c>
      <c r="F4014" s="31" t="str">
        <f>VLOOKUP(G4014,'Policy Type'!$A:$B,2,FALSE)</f>
        <v>Others</v>
      </c>
      <c r="G4014" s="17" t="s">
        <v>116</v>
      </c>
      <c r="H4014" s="32">
        <v>45362</v>
      </c>
      <c r="I4014" s="32">
        <v>45454</v>
      </c>
      <c r="J4014" s="34">
        <v>238200</v>
      </c>
      <c r="K4014" s="34">
        <f t="shared" si="1085"/>
        <v>42876</v>
      </c>
      <c r="L4014" s="34">
        <f t="shared" si="1086"/>
        <v>281076</v>
      </c>
      <c r="M4014" s="17">
        <f>L4014*0.05</f>
        <v>14053.8</v>
      </c>
      <c r="N4014" s="17" t="s">
        <v>39</v>
      </c>
      <c r="O4014" s="35" t="s">
        <v>49</v>
      </c>
      <c r="P4014" s="36" t="str">
        <f t="shared" si="1087"/>
        <v>Old Client</v>
      </c>
      <c r="Q4014" s="39" t="str">
        <f t="shared" si="4"/>
        <v>Yes</v>
      </c>
      <c r="R4014" s="40" t="str">
        <f t="shared" si="5"/>
        <v>Cross-Sold</v>
      </c>
    </row>
    <row r="4015" ht="14.25" customHeight="1" spans="1:18">
      <c r="A4015" s="30" t="s">
        <v>3861</v>
      </c>
      <c r="B4015" s="17">
        <v>2528</v>
      </c>
      <c r="C4015" s="17" t="s">
        <v>57</v>
      </c>
      <c r="D4015" s="17" t="s">
        <v>36</v>
      </c>
      <c r="E4015" s="17" t="s">
        <v>78</v>
      </c>
      <c r="F4015" s="31" t="str">
        <f>VLOOKUP(G4015,'Policy Type'!$A:$B,2,FALSE)</f>
        <v>Liability</v>
      </c>
      <c r="G4015" s="17" t="s">
        <v>38</v>
      </c>
      <c r="H4015" s="32">
        <v>45362</v>
      </c>
      <c r="I4015" s="32">
        <v>45473</v>
      </c>
      <c r="J4015" s="34">
        <v>210100</v>
      </c>
      <c r="K4015" s="34">
        <f t="shared" si="1085"/>
        <v>37818</v>
      </c>
      <c r="L4015" s="34">
        <f t="shared" si="1086"/>
        <v>247918</v>
      </c>
      <c r="M4015" s="17">
        <f>L4015*0.2</f>
        <v>49583.6</v>
      </c>
      <c r="N4015" s="17" t="s">
        <v>39</v>
      </c>
      <c r="O4015" s="35" t="s">
        <v>49</v>
      </c>
      <c r="P4015" s="36" t="str">
        <f t="shared" si="1087"/>
        <v>Old Client</v>
      </c>
      <c r="Q4015" s="39" t="str">
        <f t="shared" si="4"/>
        <v>Yes</v>
      </c>
      <c r="R4015" s="40" t="str">
        <f t="shared" si="5"/>
        <v/>
      </c>
    </row>
    <row r="4016" ht="14.25" customHeight="1" spans="1:18">
      <c r="A4016" s="30" t="s">
        <v>3862</v>
      </c>
      <c r="B4016" s="17">
        <v>1767</v>
      </c>
      <c r="C4016" s="17" t="s">
        <v>42</v>
      </c>
      <c r="D4016" s="17" t="s">
        <v>36</v>
      </c>
      <c r="E4016" s="17" t="s">
        <v>78</v>
      </c>
      <c r="F4016" s="31" t="str">
        <f>VLOOKUP(G4016,'Policy Type'!$A:$B,2,FALSE)</f>
        <v>Others</v>
      </c>
      <c r="G4016" s="17" t="s">
        <v>116</v>
      </c>
      <c r="H4016" s="32">
        <v>45352</v>
      </c>
      <c r="I4016" s="32">
        <v>45504</v>
      </c>
      <c r="J4016" s="34">
        <v>5001200</v>
      </c>
      <c r="K4016" s="34">
        <f t="shared" si="1085"/>
        <v>900216</v>
      </c>
      <c r="L4016" s="34">
        <f t="shared" si="1086"/>
        <v>5901416</v>
      </c>
      <c r="M4016" s="17">
        <f t="shared" ref="M4016:M4017" si="1098">L4016*0.15</f>
        <v>885212.4</v>
      </c>
      <c r="N4016" s="17" t="s">
        <v>39</v>
      </c>
      <c r="O4016" s="35" t="s">
        <v>49</v>
      </c>
      <c r="P4016" s="36" t="str">
        <f t="shared" si="1087"/>
        <v>Old Client</v>
      </c>
      <c r="Q4016" s="39" t="str">
        <f t="shared" si="4"/>
        <v>Yes</v>
      </c>
      <c r="R4016" s="40" t="str">
        <f t="shared" si="5"/>
        <v>Cross-Sold</v>
      </c>
    </row>
    <row r="4017" ht="14.25" customHeight="1" spans="1:18">
      <c r="A4017" s="30" t="s">
        <v>3863</v>
      </c>
      <c r="B4017" s="17">
        <v>1767</v>
      </c>
      <c r="C4017" s="17" t="s">
        <v>35</v>
      </c>
      <c r="D4017" s="17" t="s">
        <v>36</v>
      </c>
      <c r="E4017" s="17" t="s">
        <v>780</v>
      </c>
      <c r="F4017" s="31" t="str">
        <f>VLOOKUP(G4017,'Policy Type'!$A:$B,2,FALSE)</f>
        <v>Others</v>
      </c>
      <c r="G4017" s="17" t="s">
        <v>487</v>
      </c>
      <c r="H4017" s="32">
        <v>45363</v>
      </c>
      <c r="I4017" s="32">
        <v>49014</v>
      </c>
      <c r="J4017" s="34">
        <v>356800</v>
      </c>
      <c r="K4017" s="34">
        <f t="shared" si="1085"/>
        <v>64224</v>
      </c>
      <c r="L4017" s="34">
        <f t="shared" si="1086"/>
        <v>421024</v>
      </c>
      <c r="M4017" s="17">
        <f t="shared" si="1098"/>
        <v>63153.6</v>
      </c>
      <c r="N4017" s="17" t="s">
        <v>52</v>
      </c>
      <c r="O4017" s="35" t="s">
        <v>49</v>
      </c>
      <c r="P4017" s="36" t="str">
        <f t="shared" si="1087"/>
        <v>Old Client</v>
      </c>
      <c r="Q4017" s="39" t="str">
        <f t="shared" si="4"/>
        <v>Yes</v>
      </c>
      <c r="R4017" s="40" t="str">
        <f t="shared" si="5"/>
        <v>Cross-Sold</v>
      </c>
    </row>
    <row r="4018" ht="14.25" customHeight="1" spans="1:18">
      <c r="A4018" s="30" t="s">
        <v>3864</v>
      </c>
      <c r="B4018" s="17">
        <v>1737</v>
      </c>
      <c r="C4018" s="17" t="s">
        <v>46</v>
      </c>
      <c r="D4018" s="17" t="s">
        <v>66</v>
      </c>
      <c r="E4018" s="17" t="s">
        <v>780</v>
      </c>
      <c r="F4018" s="31" t="str">
        <f>VLOOKUP(G4018,'Policy Type'!$A:$B,2,FALSE)</f>
        <v>P&amp;C</v>
      </c>
      <c r="G4018" s="17" t="s">
        <v>80</v>
      </c>
      <c r="H4018" s="32">
        <v>45362</v>
      </c>
      <c r="I4018" s="32">
        <v>45362</v>
      </c>
      <c r="J4018" s="34">
        <v>66600</v>
      </c>
      <c r="K4018" s="34">
        <f t="shared" si="1085"/>
        <v>11988</v>
      </c>
      <c r="L4018" s="34">
        <f t="shared" si="1086"/>
        <v>78588</v>
      </c>
      <c r="M4018" s="17">
        <f t="shared" ref="M4018:M4020" si="1099">L4018*0.05</f>
        <v>3929.4</v>
      </c>
      <c r="N4018" s="17" t="s">
        <v>39</v>
      </c>
      <c r="O4018" s="35" t="s">
        <v>49</v>
      </c>
      <c r="P4018" s="36" t="str">
        <f t="shared" si="1087"/>
        <v>Old Client</v>
      </c>
      <c r="Q4018" s="39" t="str">
        <f t="shared" si="4"/>
        <v>Yes</v>
      </c>
      <c r="R4018" s="40" t="str">
        <f t="shared" si="5"/>
        <v>Cross-Sold</v>
      </c>
    </row>
    <row r="4019" ht="14.25" customHeight="1" spans="1:18">
      <c r="A4019" s="30" t="s">
        <v>3865</v>
      </c>
      <c r="B4019" s="17">
        <v>2529</v>
      </c>
      <c r="C4019" s="17" t="s">
        <v>46</v>
      </c>
      <c r="D4019" s="17" t="s">
        <v>76</v>
      </c>
      <c r="E4019" s="17" t="s">
        <v>780</v>
      </c>
      <c r="F4019" s="31" t="str">
        <f>VLOOKUP(G4019,'Policy Type'!$A:$B,2,FALSE)</f>
        <v>Others</v>
      </c>
      <c r="G4019" s="17" t="s">
        <v>212</v>
      </c>
      <c r="H4019" s="32">
        <v>45364</v>
      </c>
      <c r="I4019" s="32">
        <v>45728</v>
      </c>
      <c r="J4019" s="34">
        <v>160500</v>
      </c>
      <c r="K4019" s="34">
        <f t="shared" si="1085"/>
        <v>28890</v>
      </c>
      <c r="L4019" s="34">
        <f t="shared" si="1086"/>
        <v>189390</v>
      </c>
      <c r="M4019" s="17">
        <f t="shared" si="1099"/>
        <v>9469.5</v>
      </c>
      <c r="N4019" s="17" t="s">
        <v>52</v>
      </c>
      <c r="O4019" s="35" t="s">
        <v>49</v>
      </c>
      <c r="P4019" s="36" t="str">
        <f t="shared" si="1087"/>
        <v>New Client</v>
      </c>
      <c r="Q4019" s="39" t="str">
        <f t="shared" si="4"/>
        <v>No</v>
      </c>
      <c r="R4019" s="40" t="str">
        <f t="shared" si="5"/>
        <v/>
      </c>
    </row>
    <row r="4020" ht="14.25" customHeight="1" spans="1:18">
      <c r="A4020" s="30" t="s">
        <v>3866</v>
      </c>
      <c r="B4020" s="17">
        <v>2155</v>
      </c>
      <c r="C4020" s="17" t="s">
        <v>46</v>
      </c>
      <c r="D4020" s="17" t="s">
        <v>66</v>
      </c>
      <c r="E4020" s="17" t="s">
        <v>78</v>
      </c>
      <c r="F4020" s="31" t="str">
        <f>VLOOKUP(G4020,'Policy Type'!$A:$B,2,FALSE)</f>
        <v>Liability</v>
      </c>
      <c r="G4020" s="17" t="s">
        <v>38</v>
      </c>
      <c r="H4020" s="32">
        <v>45364</v>
      </c>
      <c r="I4020" s="32">
        <v>45669</v>
      </c>
      <c r="J4020" s="34">
        <v>284300</v>
      </c>
      <c r="K4020" s="34">
        <f t="shared" si="1085"/>
        <v>51174</v>
      </c>
      <c r="L4020" s="34">
        <f t="shared" si="1086"/>
        <v>335474</v>
      </c>
      <c r="M4020" s="17">
        <f t="shared" si="1099"/>
        <v>16773.7</v>
      </c>
      <c r="N4020" s="17" t="s">
        <v>39</v>
      </c>
      <c r="O4020" s="35" t="s">
        <v>49</v>
      </c>
      <c r="P4020" s="36" t="str">
        <f t="shared" si="1087"/>
        <v>Old Client</v>
      </c>
      <c r="Q4020" s="39" t="str">
        <f t="shared" si="4"/>
        <v>Yes</v>
      </c>
      <c r="R4020" s="40" t="str">
        <f t="shared" si="5"/>
        <v/>
      </c>
    </row>
    <row r="4021" ht="14.25" customHeight="1" spans="1:18">
      <c r="A4021" s="30" t="s">
        <v>3867</v>
      </c>
      <c r="B4021" s="17">
        <v>2531</v>
      </c>
      <c r="C4021" s="17" t="s">
        <v>42</v>
      </c>
      <c r="D4021" s="17" t="s">
        <v>36</v>
      </c>
      <c r="E4021" s="17" t="s">
        <v>780</v>
      </c>
      <c r="F4021" s="31" t="str">
        <f>VLOOKUP(G4021,'Policy Type'!$A:$B,2,FALSE)</f>
        <v>Others</v>
      </c>
      <c r="G4021" s="17" t="s">
        <v>487</v>
      </c>
      <c r="H4021" s="32">
        <v>45365</v>
      </c>
      <c r="I4021" s="32">
        <v>49016</v>
      </c>
      <c r="J4021" s="34">
        <v>395900</v>
      </c>
      <c r="K4021" s="34">
        <f t="shared" si="1085"/>
        <v>71262</v>
      </c>
      <c r="L4021" s="34">
        <f t="shared" si="1086"/>
        <v>467162</v>
      </c>
      <c r="M4021" s="17">
        <f t="shared" ref="M4021:M4022" si="1100">L4021*0.15</f>
        <v>70074.3</v>
      </c>
      <c r="N4021" s="17" t="s">
        <v>52</v>
      </c>
      <c r="O4021" s="35" t="s">
        <v>49</v>
      </c>
      <c r="P4021" s="36" t="str">
        <f t="shared" si="1087"/>
        <v>New Client</v>
      </c>
      <c r="Q4021" s="39" t="str">
        <f t="shared" si="4"/>
        <v>No</v>
      </c>
      <c r="R4021" s="40" t="str">
        <f t="shared" si="5"/>
        <v/>
      </c>
    </row>
    <row r="4022" ht="14.25" customHeight="1" spans="1:18">
      <c r="A4022" s="30" t="s">
        <v>3868</v>
      </c>
      <c r="B4022" s="17">
        <v>1773</v>
      </c>
      <c r="C4022" s="17" t="s">
        <v>35</v>
      </c>
      <c r="D4022" s="17" t="s">
        <v>36</v>
      </c>
      <c r="E4022" s="17" t="s">
        <v>780</v>
      </c>
      <c r="F4022" s="31" t="str">
        <f>VLOOKUP(G4022,'Policy Type'!$A:$B,2,FALSE)</f>
        <v>Others</v>
      </c>
      <c r="G4022" s="17" t="s">
        <v>487</v>
      </c>
      <c r="H4022" s="32">
        <v>45365</v>
      </c>
      <c r="I4022" s="32">
        <v>49016</v>
      </c>
      <c r="J4022" s="34">
        <v>146000</v>
      </c>
      <c r="K4022" s="34">
        <f t="shared" si="1085"/>
        <v>26280</v>
      </c>
      <c r="L4022" s="34">
        <f t="shared" si="1086"/>
        <v>172280</v>
      </c>
      <c r="M4022" s="17">
        <f t="shared" si="1100"/>
        <v>25842</v>
      </c>
      <c r="N4022" s="17" t="s">
        <v>52</v>
      </c>
      <c r="O4022" s="35" t="s">
        <v>49</v>
      </c>
      <c r="P4022" s="36" t="str">
        <f t="shared" si="1087"/>
        <v>Old Client</v>
      </c>
      <c r="Q4022" s="39" t="str">
        <f t="shared" si="4"/>
        <v>No</v>
      </c>
      <c r="R4022" s="40" t="str">
        <f t="shared" si="5"/>
        <v/>
      </c>
    </row>
    <row r="4023" ht="14.25" customHeight="1" spans="1:18">
      <c r="A4023" s="30" t="s">
        <v>3869</v>
      </c>
      <c r="B4023" s="17">
        <v>2532</v>
      </c>
      <c r="C4023" s="17" t="s">
        <v>57</v>
      </c>
      <c r="D4023" s="17" t="s">
        <v>36</v>
      </c>
      <c r="E4023" s="17" t="s">
        <v>78</v>
      </c>
      <c r="F4023" s="31" t="str">
        <f>VLOOKUP(G4023,'Policy Type'!$A:$B,2,FALSE)</f>
        <v>Liability</v>
      </c>
      <c r="G4023" s="17" t="s">
        <v>38</v>
      </c>
      <c r="H4023" s="32">
        <v>45365</v>
      </c>
      <c r="I4023" s="32">
        <v>45456</v>
      </c>
      <c r="J4023" s="34">
        <v>470700</v>
      </c>
      <c r="K4023" s="34">
        <f t="shared" si="1085"/>
        <v>84726</v>
      </c>
      <c r="L4023" s="34">
        <f t="shared" si="1086"/>
        <v>555426</v>
      </c>
      <c r="M4023" s="17">
        <f t="shared" ref="M4023:M4026" si="1101">L4023*0.2</f>
        <v>111085.2</v>
      </c>
      <c r="N4023" s="17" t="s">
        <v>39</v>
      </c>
      <c r="O4023" s="35" t="s">
        <v>49</v>
      </c>
      <c r="P4023" s="36" t="str">
        <f t="shared" si="1087"/>
        <v>New Client</v>
      </c>
      <c r="Q4023" s="39" t="str">
        <f t="shared" si="4"/>
        <v>Yes</v>
      </c>
      <c r="R4023" s="40" t="str">
        <f t="shared" si="5"/>
        <v/>
      </c>
    </row>
    <row r="4024" ht="14.25" customHeight="1" spans="1:18">
      <c r="A4024" s="30" t="s">
        <v>3870</v>
      </c>
      <c r="B4024" s="17">
        <v>2533</v>
      </c>
      <c r="C4024" s="17" t="s">
        <v>42</v>
      </c>
      <c r="D4024" s="17" t="s">
        <v>36</v>
      </c>
      <c r="E4024" s="17" t="s">
        <v>60</v>
      </c>
      <c r="F4024" s="31" t="str">
        <f>VLOOKUP(G4024,'Policy Type'!$A:$B,2,FALSE)</f>
        <v>Liability</v>
      </c>
      <c r="G4024" s="17" t="s">
        <v>536</v>
      </c>
      <c r="H4024" s="32">
        <v>45365</v>
      </c>
      <c r="I4024" s="32">
        <v>45456</v>
      </c>
      <c r="J4024" s="34">
        <v>2960500</v>
      </c>
      <c r="K4024" s="34">
        <f t="shared" si="1085"/>
        <v>532890</v>
      </c>
      <c r="L4024" s="34">
        <f t="shared" si="1086"/>
        <v>3493390</v>
      </c>
      <c r="M4024" s="17">
        <f t="shared" si="1101"/>
        <v>698678</v>
      </c>
      <c r="N4024" s="17" t="s">
        <v>39</v>
      </c>
      <c r="O4024" s="35" t="s">
        <v>49</v>
      </c>
      <c r="P4024" s="36" t="str">
        <f t="shared" si="1087"/>
        <v>New Client</v>
      </c>
      <c r="Q4024" s="39" t="str">
        <f t="shared" si="4"/>
        <v>Yes</v>
      </c>
      <c r="R4024" s="40" t="str">
        <f t="shared" si="5"/>
        <v/>
      </c>
    </row>
    <row r="4025" ht="14.25" customHeight="1" spans="1:18">
      <c r="A4025" s="30" t="s">
        <v>3871</v>
      </c>
      <c r="B4025" s="17">
        <v>2534</v>
      </c>
      <c r="C4025" s="17" t="s">
        <v>42</v>
      </c>
      <c r="D4025" s="17" t="s">
        <v>36</v>
      </c>
      <c r="E4025" s="17" t="s">
        <v>78</v>
      </c>
      <c r="F4025" s="31" t="str">
        <f>VLOOKUP(G4025,'Policy Type'!$A:$B,2,FALSE)</f>
        <v>Liability</v>
      </c>
      <c r="G4025" s="17" t="s">
        <v>38</v>
      </c>
      <c r="H4025" s="32">
        <v>45365</v>
      </c>
      <c r="I4025" s="32">
        <v>45456</v>
      </c>
      <c r="J4025" s="34">
        <v>161000</v>
      </c>
      <c r="K4025" s="34">
        <f t="shared" si="1085"/>
        <v>28980</v>
      </c>
      <c r="L4025" s="34">
        <f t="shared" si="1086"/>
        <v>189980</v>
      </c>
      <c r="M4025" s="17">
        <f t="shared" si="1101"/>
        <v>37996</v>
      </c>
      <c r="N4025" s="17" t="s">
        <v>39</v>
      </c>
      <c r="O4025" s="35" t="s">
        <v>49</v>
      </c>
      <c r="P4025" s="36" t="str">
        <f t="shared" si="1087"/>
        <v>Old Client</v>
      </c>
      <c r="Q4025" s="39" t="str">
        <f t="shared" si="4"/>
        <v>Yes</v>
      </c>
      <c r="R4025" s="40" t="str">
        <f t="shared" si="5"/>
        <v/>
      </c>
    </row>
    <row r="4026" ht="14.25" customHeight="1" spans="1:18">
      <c r="A4026" s="30" t="s">
        <v>3872</v>
      </c>
      <c r="B4026" s="17">
        <v>2534</v>
      </c>
      <c r="C4026" s="17" t="s">
        <v>42</v>
      </c>
      <c r="D4026" s="17" t="s">
        <v>36</v>
      </c>
      <c r="E4026" s="17" t="s">
        <v>78</v>
      </c>
      <c r="F4026" s="31" t="str">
        <f>VLOOKUP(G4026,'Policy Type'!$A:$B,2,FALSE)</f>
        <v>Liability</v>
      </c>
      <c r="G4026" s="17" t="s">
        <v>38</v>
      </c>
      <c r="H4026" s="32">
        <v>45371</v>
      </c>
      <c r="I4026" s="32">
        <v>45735</v>
      </c>
      <c r="J4026" s="34">
        <v>976000</v>
      </c>
      <c r="K4026" s="34">
        <f t="shared" si="1085"/>
        <v>175680</v>
      </c>
      <c r="L4026" s="34">
        <f t="shared" si="1086"/>
        <v>1151680</v>
      </c>
      <c r="M4026" s="17">
        <f t="shared" si="1101"/>
        <v>230336</v>
      </c>
      <c r="N4026" s="17" t="s">
        <v>39</v>
      </c>
      <c r="O4026" s="35" t="s">
        <v>49</v>
      </c>
      <c r="P4026" s="36" t="str">
        <f t="shared" si="1087"/>
        <v>Old Client</v>
      </c>
      <c r="Q4026" s="39" t="str">
        <f t="shared" si="4"/>
        <v>Yes</v>
      </c>
      <c r="R4026" s="40" t="str">
        <f t="shared" si="5"/>
        <v/>
      </c>
    </row>
    <row r="4027" ht="14.25" customHeight="1" spans="1:18">
      <c r="A4027" s="30" t="s">
        <v>3873</v>
      </c>
      <c r="B4027" s="17">
        <v>1778</v>
      </c>
      <c r="C4027" s="17" t="s">
        <v>35</v>
      </c>
      <c r="D4027" s="17" t="s">
        <v>36</v>
      </c>
      <c r="E4027" s="17" t="s">
        <v>84</v>
      </c>
      <c r="F4027" s="31" t="str">
        <f>VLOOKUP(G4027,'Policy Type'!$A:$B,2,FALSE)</f>
        <v>Others</v>
      </c>
      <c r="G4027" s="17" t="s">
        <v>116</v>
      </c>
      <c r="H4027" s="32">
        <v>45370</v>
      </c>
      <c r="I4027" s="32">
        <v>45693</v>
      </c>
      <c r="J4027" s="34">
        <v>3109800</v>
      </c>
      <c r="K4027" s="34">
        <f t="shared" si="1085"/>
        <v>559764</v>
      </c>
      <c r="L4027" s="34">
        <f t="shared" si="1086"/>
        <v>3669564</v>
      </c>
      <c r="M4027" s="17">
        <f t="shared" ref="M4027:M4028" si="1102">L4027*0.15</f>
        <v>550434.6</v>
      </c>
      <c r="N4027" s="17" t="s">
        <v>39</v>
      </c>
      <c r="O4027" s="35" t="s">
        <v>49</v>
      </c>
      <c r="P4027" s="36" t="str">
        <f t="shared" si="1087"/>
        <v>Old Client</v>
      </c>
      <c r="Q4027" s="39" t="str">
        <f t="shared" si="4"/>
        <v>Yes</v>
      </c>
      <c r="R4027" s="40" t="str">
        <f t="shared" si="5"/>
        <v>Cross-Sold</v>
      </c>
    </row>
    <row r="4028" ht="14.25" customHeight="1" spans="1:18">
      <c r="A4028" s="30" t="s">
        <v>3874</v>
      </c>
      <c r="B4028" s="17">
        <v>2535</v>
      </c>
      <c r="C4028" s="17" t="s">
        <v>35</v>
      </c>
      <c r="D4028" s="17" t="s">
        <v>36</v>
      </c>
      <c r="E4028" s="17" t="s">
        <v>84</v>
      </c>
      <c r="F4028" s="31" t="str">
        <f>VLOOKUP(G4028,'Policy Type'!$A:$B,2,FALSE)</f>
        <v>Others</v>
      </c>
      <c r="G4028" s="17" t="s">
        <v>116</v>
      </c>
      <c r="H4028" s="32">
        <v>45370</v>
      </c>
      <c r="I4028" s="32">
        <v>45693</v>
      </c>
      <c r="J4028" s="34">
        <v>3749400</v>
      </c>
      <c r="K4028" s="34">
        <f t="shared" si="1085"/>
        <v>674892</v>
      </c>
      <c r="L4028" s="34">
        <f t="shared" si="1086"/>
        <v>4424292</v>
      </c>
      <c r="M4028" s="17">
        <f t="shared" si="1102"/>
        <v>663643.8</v>
      </c>
      <c r="N4028" s="17" t="s">
        <v>39</v>
      </c>
      <c r="O4028" s="35" t="s">
        <v>49</v>
      </c>
      <c r="P4028" s="36" t="str">
        <f t="shared" si="1087"/>
        <v>Old Client</v>
      </c>
      <c r="Q4028" s="39" t="str">
        <f t="shared" si="4"/>
        <v>No</v>
      </c>
      <c r="R4028" s="40" t="str">
        <f t="shared" si="5"/>
        <v/>
      </c>
    </row>
    <row r="4029" ht="14.25" customHeight="1" spans="1:18">
      <c r="A4029" s="30" t="s">
        <v>3875</v>
      </c>
      <c r="B4029" s="17">
        <v>2535</v>
      </c>
      <c r="C4029" s="17" t="s">
        <v>42</v>
      </c>
      <c r="D4029" s="17" t="s">
        <v>36</v>
      </c>
      <c r="E4029" s="17" t="s">
        <v>780</v>
      </c>
      <c r="F4029" s="31" t="str">
        <f>VLOOKUP(G4029,'Policy Type'!$A:$B,2,FALSE)</f>
        <v>P&amp;C</v>
      </c>
      <c r="G4029" s="17" t="s">
        <v>80</v>
      </c>
      <c r="H4029" s="32">
        <v>45369</v>
      </c>
      <c r="I4029" s="32">
        <v>45369</v>
      </c>
      <c r="J4029" s="34">
        <v>46800</v>
      </c>
      <c r="K4029" s="34">
        <f t="shared" si="1085"/>
        <v>8424</v>
      </c>
      <c r="L4029" s="34">
        <f t="shared" si="1086"/>
        <v>55224</v>
      </c>
      <c r="M4029" s="17">
        <f>L4029*0.2</f>
        <v>11044.8</v>
      </c>
      <c r="N4029" s="17" t="s">
        <v>39</v>
      </c>
      <c r="O4029" s="35" t="s">
        <v>49</v>
      </c>
      <c r="P4029" s="36" t="str">
        <f t="shared" si="1087"/>
        <v>Old Client</v>
      </c>
      <c r="Q4029" s="39" t="str">
        <f t="shared" si="4"/>
        <v>No</v>
      </c>
      <c r="R4029" s="40" t="str">
        <f t="shared" si="5"/>
        <v/>
      </c>
    </row>
    <row r="4030" ht="14.25" customHeight="1" spans="1:18">
      <c r="A4030" s="30" t="s">
        <v>3876</v>
      </c>
      <c r="B4030" s="17">
        <v>2535</v>
      </c>
      <c r="C4030" s="17" t="s">
        <v>46</v>
      </c>
      <c r="D4030" s="17" t="s">
        <v>88</v>
      </c>
      <c r="E4030" s="17" t="s">
        <v>780</v>
      </c>
      <c r="F4030" s="31" t="str">
        <f>VLOOKUP(G4030,'Policy Type'!$A:$B,2,FALSE)</f>
        <v>Others</v>
      </c>
      <c r="G4030" s="17" t="s">
        <v>487</v>
      </c>
      <c r="H4030" s="32">
        <v>45369</v>
      </c>
      <c r="I4030" s="32">
        <v>49020</v>
      </c>
      <c r="J4030" s="34">
        <v>390800</v>
      </c>
      <c r="K4030" s="34">
        <f t="shared" si="1085"/>
        <v>70344</v>
      </c>
      <c r="L4030" s="34">
        <f t="shared" si="1086"/>
        <v>461144</v>
      </c>
      <c r="M4030" s="17">
        <f>L4030*0.05</f>
        <v>23057.2</v>
      </c>
      <c r="N4030" s="17" t="s">
        <v>52</v>
      </c>
      <c r="O4030" s="35" t="s">
        <v>49</v>
      </c>
      <c r="P4030" s="36" t="str">
        <f t="shared" si="1087"/>
        <v>Old Client</v>
      </c>
      <c r="Q4030" s="39" t="str">
        <f t="shared" si="4"/>
        <v>No</v>
      </c>
      <c r="R4030" s="40" t="str">
        <f t="shared" si="5"/>
        <v/>
      </c>
    </row>
    <row r="4031" ht="14.25" customHeight="1" spans="1:18">
      <c r="A4031" s="30" t="s">
        <v>3877</v>
      </c>
      <c r="B4031" s="17">
        <v>2536</v>
      </c>
      <c r="C4031" s="17" t="s">
        <v>57</v>
      </c>
      <c r="D4031" s="17" t="s">
        <v>36</v>
      </c>
      <c r="E4031" s="17" t="s">
        <v>780</v>
      </c>
      <c r="F4031" s="31" t="str">
        <f>VLOOKUP(G4031,'Policy Type'!$A:$B,2,FALSE)</f>
        <v>Others</v>
      </c>
      <c r="G4031" s="17" t="s">
        <v>487</v>
      </c>
      <c r="H4031" s="32">
        <v>45369</v>
      </c>
      <c r="I4031" s="32">
        <v>49020</v>
      </c>
      <c r="J4031" s="34">
        <v>479200</v>
      </c>
      <c r="K4031" s="34">
        <f t="shared" si="1085"/>
        <v>86256</v>
      </c>
      <c r="L4031" s="34">
        <f t="shared" si="1086"/>
        <v>565456</v>
      </c>
      <c r="M4031" s="17">
        <f>L4031*0.15</f>
        <v>84818.4</v>
      </c>
      <c r="N4031" s="17" t="s">
        <v>52</v>
      </c>
      <c r="O4031" s="35" t="s">
        <v>49</v>
      </c>
      <c r="P4031" s="36" t="str">
        <f t="shared" si="1087"/>
        <v>Old Client</v>
      </c>
      <c r="Q4031" s="39" t="str">
        <f t="shared" si="4"/>
        <v>Yes</v>
      </c>
      <c r="R4031" s="40" t="str">
        <f t="shared" si="5"/>
        <v>Cross-Sold</v>
      </c>
    </row>
    <row r="4032" ht="14.25" customHeight="1" spans="1:18">
      <c r="A4032" s="30" t="s">
        <v>3878</v>
      </c>
      <c r="B4032" s="17">
        <v>2537</v>
      </c>
      <c r="C4032" s="17" t="s">
        <v>35</v>
      </c>
      <c r="D4032" s="17" t="s">
        <v>36</v>
      </c>
      <c r="E4032" s="17" t="s">
        <v>1632</v>
      </c>
      <c r="F4032" s="31" t="str">
        <f>VLOOKUP(G4032,'Policy Type'!$A:$B,2,FALSE)</f>
        <v>Liability</v>
      </c>
      <c r="G4032" s="17" t="s">
        <v>536</v>
      </c>
      <c r="H4032" s="32">
        <v>45372</v>
      </c>
      <c r="I4032" s="32">
        <v>45736</v>
      </c>
      <c r="J4032" s="34">
        <v>2280000</v>
      </c>
      <c r="K4032" s="34">
        <f t="shared" si="1085"/>
        <v>410400</v>
      </c>
      <c r="L4032" s="34">
        <f t="shared" si="1086"/>
        <v>2690400</v>
      </c>
      <c r="M4032" s="17">
        <f>L4032*0.2</f>
        <v>538080</v>
      </c>
      <c r="N4032" s="17" t="s">
        <v>39</v>
      </c>
      <c r="O4032" s="35" t="s">
        <v>49</v>
      </c>
      <c r="P4032" s="36" t="str">
        <f t="shared" si="1087"/>
        <v>New Client</v>
      </c>
      <c r="Q4032" s="39" t="str">
        <f t="shared" si="4"/>
        <v>Yes</v>
      </c>
      <c r="R4032" s="40" t="str">
        <f t="shared" si="5"/>
        <v/>
      </c>
    </row>
    <row r="4033" ht="14.25" customHeight="1" spans="1:18">
      <c r="A4033" s="30" t="s">
        <v>3879</v>
      </c>
      <c r="B4033" s="17">
        <v>2538</v>
      </c>
      <c r="C4033" s="17" t="s">
        <v>57</v>
      </c>
      <c r="D4033" s="17" t="s">
        <v>36</v>
      </c>
      <c r="E4033" s="17" t="s">
        <v>780</v>
      </c>
      <c r="F4033" s="31" t="str">
        <f>VLOOKUP(G4033,'Policy Type'!$A:$B,2,FALSE)</f>
        <v>Others</v>
      </c>
      <c r="G4033" s="17" t="s">
        <v>487</v>
      </c>
      <c r="H4033" s="32">
        <v>45372</v>
      </c>
      <c r="I4033" s="32">
        <v>49023</v>
      </c>
      <c r="J4033" s="34">
        <v>341500</v>
      </c>
      <c r="K4033" s="34">
        <f t="shared" si="1085"/>
        <v>61470</v>
      </c>
      <c r="L4033" s="34">
        <f t="shared" si="1086"/>
        <v>402970</v>
      </c>
      <c r="M4033" s="17">
        <f>L4033*0.15</f>
        <v>60445.5</v>
      </c>
      <c r="N4033" s="17" t="s">
        <v>52</v>
      </c>
      <c r="O4033" s="35" t="s">
        <v>49</v>
      </c>
      <c r="P4033" s="36" t="str">
        <f t="shared" si="1087"/>
        <v>New Client</v>
      </c>
      <c r="Q4033" s="39" t="str">
        <f t="shared" si="4"/>
        <v>No</v>
      </c>
      <c r="R4033" s="40" t="str">
        <f t="shared" si="5"/>
        <v/>
      </c>
    </row>
    <row r="4034" ht="14.25" customHeight="1" spans="1:18">
      <c r="A4034" s="30" t="s">
        <v>3880</v>
      </c>
      <c r="B4034" s="17">
        <v>2539</v>
      </c>
      <c r="C4034" s="17" t="s">
        <v>46</v>
      </c>
      <c r="D4034" s="17" t="s">
        <v>76</v>
      </c>
      <c r="E4034" s="17" t="s">
        <v>78</v>
      </c>
      <c r="F4034" s="31" t="str">
        <f>VLOOKUP(G4034,'Policy Type'!$A:$B,2,FALSE)</f>
        <v>Liability</v>
      </c>
      <c r="G4034" s="17" t="s">
        <v>94</v>
      </c>
      <c r="H4034" s="32">
        <v>45373</v>
      </c>
      <c r="I4034" s="32">
        <v>45737</v>
      </c>
      <c r="J4034" s="34">
        <v>170000</v>
      </c>
      <c r="K4034" s="34">
        <f t="shared" si="1085"/>
        <v>30600</v>
      </c>
      <c r="L4034" s="34">
        <f t="shared" si="1086"/>
        <v>200600</v>
      </c>
      <c r="M4034" s="17">
        <f>L4034*0.05</f>
        <v>10030</v>
      </c>
      <c r="N4034" s="17" t="s">
        <v>39</v>
      </c>
      <c r="O4034" s="35" t="s">
        <v>49</v>
      </c>
      <c r="P4034" s="36" t="str">
        <f t="shared" si="1087"/>
        <v>New Client</v>
      </c>
      <c r="Q4034" s="39" t="str">
        <f t="shared" si="4"/>
        <v>Yes</v>
      </c>
      <c r="R4034" s="40" t="str">
        <f t="shared" si="5"/>
        <v/>
      </c>
    </row>
    <row r="4035" ht="14.25" customHeight="1" spans="1:18">
      <c r="A4035" s="30" t="s">
        <v>3881</v>
      </c>
      <c r="B4035" s="17">
        <v>2540</v>
      </c>
      <c r="C4035" s="17" t="s">
        <v>35</v>
      </c>
      <c r="D4035" s="17" t="s">
        <v>36</v>
      </c>
      <c r="E4035" s="17" t="s">
        <v>78</v>
      </c>
      <c r="F4035" s="31" t="str">
        <f>VLOOKUP(G4035,'Policy Type'!$A:$B,2,FALSE)</f>
        <v>Liability</v>
      </c>
      <c r="G4035" s="17" t="s">
        <v>536</v>
      </c>
      <c r="H4035" s="32">
        <v>45302</v>
      </c>
      <c r="I4035" s="32">
        <v>46397</v>
      </c>
      <c r="J4035" s="34">
        <v>7384000</v>
      </c>
      <c r="K4035" s="34">
        <f t="shared" si="1085"/>
        <v>1329120</v>
      </c>
      <c r="L4035" s="34">
        <f t="shared" si="1086"/>
        <v>8713120</v>
      </c>
      <c r="M4035" s="17">
        <f t="shared" ref="M4035:M4036" si="1103">L4035*0.2</f>
        <v>1742624</v>
      </c>
      <c r="N4035" s="17" t="s">
        <v>39</v>
      </c>
      <c r="O4035" s="35" t="s">
        <v>49</v>
      </c>
      <c r="P4035" s="36" t="str">
        <f t="shared" si="1087"/>
        <v>New Client</v>
      </c>
      <c r="Q4035" s="39" t="str">
        <f t="shared" si="4"/>
        <v>Yes</v>
      </c>
      <c r="R4035" s="40" t="str">
        <f t="shared" si="5"/>
        <v/>
      </c>
    </row>
    <row r="4036" ht="14.25" customHeight="1" spans="1:18">
      <c r="A4036" s="30" t="s">
        <v>3882</v>
      </c>
      <c r="B4036" s="17">
        <v>1783</v>
      </c>
      <c r="C4036" s="17" t="s">
        <v>35</v>
      </c>
      <c r="D4036" s="17" t="s">
        <v>36</v>
      </c>
      <c r="E4036" s="17" t="s">
        <v>780</v>
      </c>
      <c r="F4036" s="31" t="str">
        <f>VLOOKUP(G4036,'Policy Type'!$A:$B,2,FALSE)</f>
        <v>Liability</v>
      </c>
      <c r="G4036" s="17" t="s">
        <v>38</v>
      </c>
      <c r="H4036" s="32">
        <v>45372</v>
      </c>
      <c r="I4036" s="32">
        <v>45402</v>
      </c>
      <c r="J4036" s="34">
        <v>59500</v>
      </c>
      <c r="K4036" s="34">
        <f t="shared" si="1085"/>
        <v>10710</v>
      </c>
      <c r="L4036" s="34">
        <f t="shared" si="1086"/>
        <v>70210</v>
      </c>
      <c r="M4036" s="17">
        <f t="shared" si="1103"/>
        <v>14042</v>
      </c>
      <c r="N4036" s="17" t="s">
        <v>39</v>
      </c>
      <c r="O4036" s="35" t="s">
        <v>49</v>
      </c>
      <c r="P4036" s="36" t="str">
        <f t="shared" si="1087"/>
        <v>Old Client</v>
      </c>
      <c r="Q4036" s="39" t="str">
        <f t="shared" si="4"/>
        <v>Yes</v>
      </c>
      <c r="R4036" s="40" t="str">
        <f t="shared" si="5"/>
        <v/>
      </c>
    </row>
    <row r="4037" ht="14.25" customHeight="1" spans="1:18">
      <c r="A4037" s="30" t="s">
        <v>3883</v>
      </c>
      <c r="B4037" s="17">
        <v>2541</v>
      </c>
      <c r="C4037" s="17" t="s">
        <v>42</v>
      </c>
      <c r="D4037" s="17" t="s">
        <v>36</v>
      </c>
      <c r="E4037" s="17" t="s">
        <v>132</v>
      </c>
      <c r="F4037" s="31" t="str">
        <f>VLOOKUP(G4037,'Policy Type'!$A:$B,2,FALSE)</f>
        <v>Others</v>
      </c>
      <c r="G4037" s="17" t="s">
        <v>111</v>
      </c>
      <c r="H4037" s="32">
        <v>45405</v>
      </c>
      <c r="I4037" s="32">
        <v>45434</v>
      </c>
      <c r="J4037" s="34">
        <v>788700</v>
      </c>
      <c r="K4037" s="34">
        <f t="shared" si="1085"/>
        <v>141966</v>
      </c>
      <c r="L4037" s="34">
        <f t="shared" si="1086"/>
        <v>930666</v>
      </c>
      <c r="M4037" s="17">
        <f>L4037*0.15</f>
        <v>139599.9</v>
      </c>
      <c r="N4037" s="17" t="s">
        <v>52</v>
      </c>
      <c r="O4037" s="35" t="s">
        <v>49</v>
      </c>
      <c r="P4037" s="36" t="str">
        <f t="shared" si="1087"/>
        <v>Old Client</v>
      </c>
      <c r="Q4037" s="39" t="str">
        <f t="shared" si="4"/>
        <v>No</v>
      </c>
      <c r="R4037" s="40" t="str">
        <f t="shared" si="5"/>
        <v/>
      </c>
    </row>
    <row r="4038" ht="14.25" customHeight="1" spans="1:18">
      <c r="A4038" s="30"/>
      <c r="B4038" s="17"/>
      <c r="C4038" s="17"/>
      <c r="D4038" s="17"/>
      <c r="E4038" s="17"/>
      <c r="F4038" s="31"/>
      <c r="G4038" s="17"/>
      <c r="H4038" s="32"/>
      <c r="I4038" s="32"/>
      <c r="J4038" s="34"/>
      <c r="K4038" s="34"/>
      <c r="L4038" s="17"/>
      <c r="M4038" s="17"/>
      <c r="N4038" s="17" t="s">
        <v>39</v>
      </c>
      <c r="O4038" s="35" t="s">
        <v>277</v>
      </c>
      <c r="P4038" s="36"/>
      <c r="Q4038" s="39" t="str">
        <f t="shared" si="4"/>
        <v>No</v>
      </c>
      <c r="R4038" s="40" t="str">
        <f t="shared" si="5"/>
        <v/>
      </c>
    </row>
    <row r="4039" ht="14.25" customHeight="1" spans="1:18">
      <c r="A4039" s="30"/>
      <c r="B4039" s="17"/>
      <c r="C4039" s="17"/>
      <c r="D4039" s="17"/>
      <c r="E4039" s="17"/>
      <c r="F4039" s="31"/>
      <c r="G4039" s="17"/>
      <c r="H4039" s="32"/>
      <c r="I4039" s="32"/>
      <c r="J4039" s="34"/>
      <c r="K4039" s="34"/>
      <c r="L4039" s="17"/>
      <c r="M4039" s="17"/>
      <c r="N4039" s="17" t="s">
        <v>39</v>
      </c>
      <c r="O4039" s="35" t="s">
        <v>277</v>
      </c>
      <c r="P4039" s="36"/>
      <c r="Q4039" s="39" t="str">
        <f t="shared" si="4"/>
        <v>No</v>
      </c>
      <c r="R4039" s="40" t="str">
        <f t="shared" si="5"/>
        <v/>
      </c>
    </row>
    <row r="4040" ht="14.25" customHeight="1" spans="1:18">
      <c r="A4040" s="30" t="s">
        <v>3884</v>
      </c>
      <c r="B4040" s="17">
        <v>134</v>
      </c>
      <c r="C4040" s="17" t="s">
        <v>42</v>
      </c>
      <c r="D4040" s="17" t="s">
        <v>36</v>
      </c>
      <c r="E4040" s="17" t="s">
        <v>763</v>
      </c>
      <c r="F4040" s="31" t="str">
        <f>VLOOKUP(G4040,'Policy Type'!$A:$B,2,FALSE)</f>
        <v>P&amp;C</v>
      </c>
      <c r="G4040" s="17" t="s">
        <v>68</v>
      </c>
      <c r="H4040" s="32">
        <v>45377</v>
      </c>
      <c r="I4040" s="32">
        <v>45741</v>
      </c>
      <c r="J4040" s="34">
        <v>852700</v>
      </c>
      <c r="K4040" s="34">
        <f t="shared" ref="K4040:K4062" si="1104">J4040*0.18</f>
        <v>153486</v>
      </c>
      <c r="L4040" s="34">
        <f t="shared" ref="L4040:L4062" si="1105">J4040+K4040</f>
        <v>1006186</v>
      </c>
      <c r="M4040" s="17">
        <f t="shared" ref="M4040:M4043" si="1106">L4040*0.2</f>
        <v>201237.2</v>
      </c>
      <c r="N4040" s="17" t="s">
        <v>52</v>
      </c>
      <c r="O4040" s="35" t="s">
        <v>53</v>
      </c>
      <c r="P4040" s="36" t="str">
        <f t="shared" ref="P4040:P4062" si="1107">IF(COUNTIF(B:B,B4040)=1,"New Client","Old Client")</f>
        <v>Old Client</v>
      </c>
      <c r="Q4040" s="39" t="str">
        <f t="shared" si="4"/>
        <v>Yes</v>
      </c>
      <c r="R4040" s="40" t="str">
        <f t="shared" si="5"/>
        <v>Cross-Sold</v>
      </c>
    </row>
    <row r="4041" ht="14.25" customHeight="1" spans="1:18">
      <c r="A4041" s="30" t="s">
        <v>3885</v>
      </c>
      <c r="B4041" s="17">
        <v>74</v>
      </c>
      <c r="C4041" s="17" t="s">
        <v>35</v>
      </c>
      <c r="D4041" s="17" t="s">
        <v>36</v>
      </c>
      <c r="E4041" s="17" t="s">
        <v>43</v>
      </c>
      <c r="F4041" s="31" t="str">
        <f>VLOOKUP(G4041,'Policy Type'!$A:$B,2,FALSE)</f>
        <v>P&amp;C</v>
      </c>
      <c r="G4041" s="17" t="s">
        <v>72</v>
      </c>
      <c r="H4041" s="32">
        <v>45378</v>
      </c>
      <c r="I4041" s="32">
        <v>45742</v>
      </c>
      <c r="J4041" s="34">
        <v>71300</v>
      </c>
      <c r="K4041" s="34">
        <f t="shared" si="1104"/>
        <v>12834</v>
      </c>
      <c r="L4041" s="34">
        <f t="shared" si="1105"/>
        <v>84134</v>
      </c>
      <c r="M4041" s="17">
        <f t="shared" si="1106"/>
        <v>16826.8</v>
      </c>
      <c r="N4041" s="17" t="s">
        <v>52</v>
      </c>
      <c r="O4041" s="35" t="s">
        <v>40</v>
      </c>
      <c r="P4041" s="36" t="str">
        <f t="shared" si="1107"/>
        <v>Old Client</v>
      </c>
      <c r="Q4041" s="39" t="str">
        <f t="shared" si="4"/>
        <v>Yes</v>
      </c>
      <c r="R4041" s="40" t="str">
        <f t="shared" si="5"/>
        <v>Cross-Sold</v>
      </c>
    </row>
    <row r="4042" ht="14.25" customHeight="1" spans="1:18">
      <c r="A4042" s="30" t="s">
        <v>3886</v>
      </c>
      <c r="B4042" s="17">
        <v>2543</v>
      </c>
      <c r="C4042" s="17" t="s">
        <v>42</v>
      </c>
      <c r="D4042" s="17" t="s">
        <v>36</v>
      </c>
      <c r="E4042" s="17" t="s">
        <v>37</v>
      </c>
      <c r="F4042" s="31" t="str">
        <f>VLOOKUP(G4042,'Policy Type'!$A:$B,2,FALSE)</f>
        <v>Liability</v>
      </c>
      <c r="G4042" s="17" t="s">
        <v>38</v>
      </c>
      <c r="H4042" s="32">
        <v>45379</v>
      </c>
      <c r="I4042" s="32">
        <v>45562</v>
      </c>
      <c r="J4042" s="34">
        <v>44500</v>
      </c>
      <c r="K4042" s="34">
        <f t="shared" si="1104"/>
        <v>8010</v>
      </c>
      <c r="L4042" s="34">
        <f t="shared" si="1105"/>
        <v>52510</v>
      </c>
      <c r="M4042" s="17">
        <f t="shared" si="1106"/>
        <v>10502</v>
      </c>
      <c r="N4042" s="17" t="s">
        <v>39</v>
      </c>
      <c r="O4042" s="35" t="s">
        <v>49</v>
      </c>
      <c r="P4042" s="36" t="str">
        <f t="shared" si="1107"/>
        <v>New Client</v>
      </c>
      <c r="Q4042" s="39" t="str">
        <f t="shared" si="4"/>
        <v>Yes</v>
      </c>
      <c r="R4042" s="40" t="str">
        <f t="shared" si="5"/>
        <v/>
      </c>
    </row>
    <row r="4043" ht="14.25" customHeight="1" spans="1:18">
      <c r="A4043" s="30" t="s">
        <v>3887</v>
      </c>
      <c r="B4043" s="17">
        <v>2544</v>
      </c>
      <c r="C4043" s="17" t="s">
        <v>35</v>
      </c>
      <c r="D4043" s="17" t="s">
        <v>36</v>
      </c>
      <c r="E4043" s="17" t="s">
        <v>43</v>
      </c>
      <c r="F4043" s="31" t="str">
        <f>VLOOKUP(G4043,'Policy Type'!$A:$B,2,FALSE)</f>
        <v>P&amp;C</v>
      </c>
      <c r="G4043" s="17" t="s">
        <v>55</v>
      </c>
      <c r="H4043" s="32">
        <v>45380</v>
      </c>
      <c r="I4043" s="32">
        <v>45744</v>
      </c>
      <c r="J4043" s="34">
        <v>159800</v>
      </c>
      <c r="K4043" s="34">
        <f t="shared" si="1104"/>
        <v>28764</v>
      </c>
      <c r="L4043" s="34">
        <f t="shared" si="1105"/>
        <v>188564</v>
      </c>
      <c r="M4043" s="17">
        <f t="shared" si="1106"/>
        <v>37712.8</v>
      </c>
      <c r="N4043" s="17" t="s">
        <v>52</v>
      </c>
      <c r="O4043" s="35" t="s">
        <v>53</v>
      </c>
      <c r="P4043" s="36" t="str">
        <f t="shared" si="1107"/>
        <v>New Client</v>
      </c>
      <c r="Q4043" s="39" t="str">
        <f t="shared" si="4"/>
        <v>No</v>
      </c>
      <c r="R4043" s="40" t="str">
        <f t="shared" si="5"/>
        <v/>
      </c>
    </row>
    <row r="4044" ht="14.25" customHeight="1" spans="1:18">
      <c r="A4044" s="30" t="s">
        <v>3888</v>
      </c>
      <c r="B4044" s="17">
        <v>2545</v>
      </c>
      <c r="C4044" s="17" t="s">
        <v>46</v>
      </c>
      <c r="D4044" s="17" t="s">
        <v>76</v>
      </c>
      <c r="E4044" s="17" t="s">
        <v>84</v>
      </c>
      <c r="F4044" s="31" t="str">
        <f>VLOOKUP(G4044,'Policy Type'!$A:$B,2,FALSE)</f>
        <v>Liability</v>
      </c>
      <c r="G4044" s="17" t="s">
        <v>3702</v>
      </c>
      <c r="H4044" s="32">
        <v>45379</v>
      </c>
      <c r="I4044" s="32">
        <v>45743</v>
      </c>
      <c r="J4044" s="34">
        <v>5310000</v>
      </c>
      <c r="K4044" s="34">
        <f t="shared" si="1104"/>
        <v>955800</v>
      </c>
      <c r="L4044" s="34">
        <f t="shared" si="1105"/>
        <v>6265800</v>
      </c>
      <c r="M4044" s="17">
        <f>L4044*0.05</f>
        <v>313290</v>
      </c>
      <c r="N4044" s="17" t="s">
        <v>39</v>
      </c>
      <c r="O4044" s="35" t="s">
        <v>49</v>
      </c>
      <c r="P4044" s="36" t="str">
        <f t="shared" si="1107"/>
        <v>New Client</v>
      </c>
      <c r="Q4044" s="39" t="str">
        <f t="shared" si="4"/>
        <v>Yes</v>
      </c>
      <c r="R4044" s="40" t="str">
        <f t="shared" si="5"/>
        <v/>
      </c>
    </row>
    <row r="4045" ht="14.25" customHeight="1" spans="1:18">
      <c r="A4045" s="30" t="s">
        <v>3889</v>
      </c>
      <c r="B4045" s="17">
        <v>2546</v>
      </c>
      <c r="C4045" s="17" t="s">
        <v>57</v>
      </c>
      <c r="D4045" s="17" t="s">
        <v>36</v>
      </c>
      <c r="E4045" s="17" t="s">
        <v>780</v>
      </c>
      <c r="F4045" s="31" t="str">
        <f>VLOOKUP(G4045,'Policy Type'!$A:$B,2,FALSE)</f>
        <v>Liability</v>
      </c>
      <c r="G4045" s="17" t="s">
        <v>38</v>
      </c>
      <c r="H4045" s="32">
        <v>45379</v>
      </c>
      <c r="I4045" s="32">
        <v>45409</v>
      </c>
      <c r="J4045" s="34">
        <v>62300</v>
      </c>
      <c r="K4045" s="34">
        <f t="shared" si="1104"/>
        <v>11214</v>
      </c>
      <c r="L4045" s="34">
        <f t="shared" si="1105"/>
        <v>73514</v>
      </c>
      <c r="M4045" s="17">
        <f t="shared" ref="M4045:M4046" si="1108">L4045*0.2</f>
        <v>14702.8</v>
      </c>
      <c r="N4045" s="17" t="s">
        <v>39</v>
      </c>
      <c r="O4045" s="35" t="s">
        <v>49</v>
      </c>
      <c r="P4045" s="36" t="str">
        <f t="shared" si="1107"/>
        <v>New Client</v>
      </c>
      <c r="Q4045" s="39" t="str">
        <f t="shared" si="4"/>
        <v>Yes</v>
      </c>
      <c r="R4045" s="40" t="str">
        <f t="shared" si="5"/>
        <v/>
      </c>
    </row>
    <row r="4046" ht="14.25" customHeight="1" spans="1:18">
      <c r="A4046" s="30" t="s">
        <v>3890</v>
      </c>
      <c r="B4046" s="17">
        <v>2547</v>
      </c>
      <c r="C4046" s="17" t="s">
        <v>35</v>
      </c>
      <c r="D4046" s="17" t="s">
        <v>36</v>
      </c>
      <c r="E4046" s="17" t="s">
        <v>780</v>
      </c>
      <c r="F4046" s="31" t="str">
        <f>VLOOKUP(G4046,'Policy Type'!$A:$B,2,FALSE)</f>
        <v>Liability</v>
      </c>
      <c r="G4046" s="17" t="s">
        <v>38</v>
      </c>
      <c r="H4046" s="32">
        <v>45378</v>
      </c>
      <c r="I4046" s="32">
        <v>45408</v>
      </c>
      <c r="J4046" s="34">
        <v>61500</v>
      </c>
      <c r="K4046" s="34">
        <f t="shared" si="1104"/>
        <v>11070</v>
      </c>
      <c r="L4046" s="34">
        <f t="shared" si="1105"/>
        <v>72570</v>
      </c>
      <c r="M4046" s="17">
        <f t="shared" si="1108"/>
        <v>14514</v>
      </c>
      <c r="N4046" s="17" t="s">
        <v>39</v>
      </c>
      <c r="O4046" s="35" t="s">
        <v>49</v>
      </c>
      <c r="P4046" s="36" t="str">
        <f t="shared" si="1107"/>
        <v>New Client</v>
      </c>
      <c r="Q4046" s="39" t="str">
        <f t="shared" si="4"/>
        <v>Yes</v>
      </c>
      <c r="R4046" s="40" t="str">
        <f t="shared" si="5"/>
        <v/>
      </c>
    </row>
    <row r="4047" ht="14.25" customHeight="1" spans="1:18">
      <c r="A4047" s="30" t="s">
        <v>3891</v>
      </c>
      <c r="B4047" s="17">
        <v>2548</v>
      </c>
      <c r="C4047" s="17" t="s">
        <v>46</v>
      </c>
      <c r="D4047" s="17" t="s">
        <v>66</v>
      </c>
      <c r="E4047" s="17" t="s">
        <v>37</v>
      </c>
      <c r="F4047" s="31" t="str">
        <f>VLOOKUP(G4047,'Policy Type'!$A:$B,2,FALSE)</f>
        <v>Liability</v>
      </c>
      <c r="G4047" s="17" t="s">
        <v>94</v>
      </c>
      <c r="H4047" s="32">
        <v>45381</v>
      </c>
      <c r="I4047" s="32">
        <v>45745</v>
      </c>
      <c r="J4047" s="34">
        <v>5310000</v>
      </c>
      <c r="K4047" s="34">
        <f t="shared" si="1104"/>
        <v>955800</v>
      </c>
      <c r="L4047" s="34">
        <f t="shared" si="1105"/>
        <v>6265800</v>
      </c>
      <c r="M4047" s="17">
        <f>L4047*0.05</f>
        <v>313290</v>
      </c>
      <c r="N4047" s="17" t="s">
        <v>39</v>
      </c>
      <c r="O4047" s="35" t="s">
        <v>53</v>
      </c>
      <c r="P4047" s="36" t="str">
        <f t="shared" si="1107"/>
        <v>New Client</v>
      </c>
      <c r="Q4047" s="39" t="str">
        <f t="shared" si="4"/>
        <v>Yes</v>
      </c>
      <c r="R4047" s="40" t="str">
        <f t="shared" si="5"/>
        <v/>
      </c>
    </row>
    <row r="4048" ht="14.25" customHeight="1" spans="1:18">
      <c r="A4048" s="30" t="s">
        <v>3892</v>
      </c>
      <c r="B4048" s="17">
        <v>2549</v>
      </c>
      <c r="C4048" s="17" t="s">
        <v>35</v>
      </c>
      <c r="D4048" s="17" t="s">
        <v>36</v>
      </c>
      <c r="E4048" s="17" t="s">
        <v>37</v>
      </c>
      <c r="F4048" s="31" t="str">
        <f>VLOOKUP(G4048,'Policy Type'!$A:$B,2,FALSE)</f>
        <v>Liability</v>
      </c>
      <c r="G4048" s="17" t="s">
        <v>38</v>
      </c>
      <c r="H4048" s="32">
        <v>45381</v>
      </c>
      <c r="I4048" s="32">
        <v>45745</v>
      </c>
      <c r="J4048" s="34">
        <v>4502400</v>
      </c>
      <c r="K4048" s="34">
        <f t="shared" si="1104"/>
        <v>810432</v>
      </c>
      <c r="L4048" s="34">
        <f t="shared" si="1105"/>
        <v>5312832</v>
      </c>
      <c r="M4048" s="17">
        <f t="shared" ref="M4048:M4052" si="1109">L4048*0.2</f>
        <v>1062566.4</v>
      </c>
      <c r="N4048" s="17" t="s">
        <v>39</v>
      </c>
      <c r="O4048" s="35" t="s">
        <v>40</v>
      </c>
      <c r="P4048" s="36" t="str">
        <f t="shared" si="1107"/>
        <v>New Client</v>
      </c>
      <c r="Q4048" s="39" t="str">
        <f t="shared" si="4"/>
        <v>Yes</v>
      </c>
      <c r="R4048" s="40" t="str">
        <f t="shared" si="5"/>
        <v/>
      </c>
    </row>
    <row r="4049" ht="14.25" customHeight="1" spans="1:18">
      <c r="A4049" s="30" t="s">
        <v>3893</v>
      </c>
      <c r="B4049" s="17">
        <v>329</v>
      </c>
      <c r="C4049" s="17" t="s">
        <v>42</v>
      </c>
      <c r="D4049" s="17" t="s">
        <v>36</v>
      </c>
      <c r="E4049" s="17" t="s">
        <v>780</v>
      </c>
      <c r="F4049" s="31" t="str">
        <f>VLOOKUP(G4049,'Policy Type'!$A:$B,2,FALSE)</f>
        <v>Liability</v>
      </c>
      <c r="G4049" s="17" t="s">
        <v>536</v>
      </c>
      <c r="H4049" s="32">
        <v>45379</v>
      </c>
      <c r="I4049" s="32">
        <v>45505</v>
      </c>
      <c r="J4049" s="34">
        <v>227700</v>
      </c>
      <c r="K4049" s="34">
        <f t="shared" si="1104"/>
        <v>40986</v>
      </c>
      <c r="L4049" s="34">
        <f t="shared" si="1105"/>
        <v>268686</v>
      </c>
      <c r="M4049" s="17">
        <f t="shared" si="1109"/>
        <v>53737.2</v>
      </c>
      <c r="N4049" s="17" t="s">
        <v>39</v>
      </c>
      <c r="O4049" s="35" t="s">
        <v>49</v>
      </c>
      <c r="P4049" s="36" t="str">
        <f t="shared" si="1107"/>
        <v>Old Client</v>
      </c>
      <c r="Q4049" s="39" t="str">
        <f t="shared" si="4"/>
        <v>Yes</v>
      </c>
      <c r="R4049" s="40" t="str">
        <f t="shared" si="5"/>
        <v/>
      </c>
    </row>
    <row r="4050" ht="14.25" customHeight="1" spans="1:18">
      <c r="A4050" s="30" t="s">
        <v>3894</v>
      </c>
      <c r="B4050" s="17">
        <v>329</v>
      </c>
      <c r="C4050" s="17" t="s">
        <v>42</v>
      </c>
      <c r="D4050" s="17" t="s">
        <v>36</v>
      </c>
      <c r="E4050" s="17" t="s">
        <v>780</v>
      </c>
      <c r="F4050" s="31" t="str">
        <f>VLOOKUP(G4050,'Policy Type'!$A:$B,2,FALSE)</f>
        <v>Liability</v>
      </c>
      <c r="G4050" s="17" t="s">
        <v>536</v>
      </c>
      <c r="H4050" s="32">
        <v>45379</v>
      </c>
      <c r="I4050" s="32">
        <v>45504</v>
      </c>
      <c r="J4050" s="34">
        <v>177800</v>
      </c>
      <c r="K4050" s="34">
        <f t="shared" si="1104"/>
        <v>32004</v>
      </c>
      <c r="L4050" s="34">
        <f t="shared" si="1105"/>
        <v>209804</v>
      </c>
      <c r="M4050" s="17">
        <f t="shared" si="1109"/>
        <v>41960.8</v>
      </c>
      <c r="N4050" s="17" t="s">
        <v>39</v>
      </c>
      <c r="O4050" s="35" t="s">
        <v>49</v>
      </c>
      <c r="P4050" s="36" t="str">
        <f t="shared" si="1107"/>
        <v>Old Client</v>
      </c>
      <c r="Q4050" s="39" t="str">
        <f t="shared" si="4"/>
        <v>Yes</v>
      </c>
      <c r="R4050" s="40" t="str">
        <f t="shared" si="5"/>
        <v/>
      </c>
    </row>
    <row r="4051" ht="14.25" customHeight="1" spans="1:18">
      <c r="A4051" s="30" t="s">
        <v>3895</v>
      </c>
      <c r="B4051" s="17">
        <v>2550</v>
      </c>
      <c r="C4051" s="17" t="s">
        <v>57</v>
      </c>
      <c r="D4051" s="17" t="s">
        <v>36</v>
      </c>
      <c r="E4051" s="17" t="s">
        <v>780</v>
      </c>
      <c r="F4051" s="31" t="str">
        <f>VLOOKUP(G4051,'Policy Type'!$A:$B,2,FALSE)</f>
        <v>Liability</v>
      </c>
      <c r="G4051" s="17" t="s">
        <v>38</v>
      </c>
      <c r="H4051" s="32">
        <v>45379</v>
      </c>
      <c r="I4051" s="32">
        <v>45531</v>
      </c>
      <c r="J4051" s="34">
        <v>101800</v>
      </c>
      <c r="K4051" s="34">
        <f t="shared" si="1104"/>
        <v>18324</v>
      </c>
      <c r="L4051" s="34">
        <f t="shared" si="1105"/>
        <v>120124</v>
      </c>
      <c r="M4051" s="17">
        <f t="shared" si="1109"/>
        <v>24024.8</v>
      </c>
      <c r="N4051" s="17" t="s">
        <v>39</v>
      </c>
      <c r="O4051" s="35" t="s">
        <v>49</v>
      </c>
      <c r="P4051" s="36" t="str">
        <f t="shared" si="1107"/>
        <v>Old Client</v>
      </c>
      <c r="Q4051" s="39" t="str">
        <f t="shared" si="4"/>
        <v>Yes</v>
      </c>
      <c r="R4051" s="40" t="str">
        <f t="shared" si="5"/>
        <v/>
      </c>
    </row>
    <row r="4052" ht="14.25" customHeight="1" spans="1:18">
      <c r="A4052" s="30" t="s">
        <v>3896</v>
      </c>
      <c r="B4052" s="17">
        <v>2550</v>
      </c>
      <c r="C4052" s="17" t="s">
        <v>35</v>
      </c>
      <c r="D4052" s="17" t="s">
        <v>36</v>
      </c>
      <c r="E4052" s="17" t="s">
        <v>780</v>
      </c>
      <c r="F4052" s="31" t="str">
        <f>VLOOKUP(G4052,'Policy Type'!$A:$B,2,FALSE)</f>
        <v>Liability</v>
      </c>
      <c r="G4052" s="17" t="s">
        <v>536</v>
      </c>
      <c r="H4052" s="32">
        <v>45379</v>
      </c>
      <c r="I4052" s="32">
        <v>45504</v>
      </c>
      <c r="J4052" s="34">
        <v>208500</v>
      </c>
      <c r="K4052" s="34">
        <f t="shared" si="1104"/>
        <v>37530</v>
      </c>
      <c r="L4052" s="34">
        <f t="shared" si="1105"/>
        <v>246030</v>
      </c>
      <c r="M4052" s="17">
        <f t="shared" si="1109"/>
        <v>49206</v>
      </c>
      <c r="N4052" s="17" t="s">
        <v>39</v>
      </c>
      <c r="O4052" s="35" t="s">
        <v>49</v>
      </c>
      <c r="P4052" s="36" t="str">
        <f t="shared" si="1107"/>
        <v>Old Client</v>
      </c>
      <c r="Q4052" s="39" t="str">
        <f t="shared" si="4"/>
        <v>Yes</v>
      </c>
      <c r="R4052" s="40" t="str">
        <f t="shared" si="5"/>
        <v/>
      </c>
    </row>
    <row r="4053" ht="14.25" customHeight="1" spans="1:18">
      <c r="A4053" s="30" t="s">
        <v>3897</v>
      </c>
      <c r="B4053" s="17">
        <v>2550</v>
      </c>
      <c r="C4053" s="17" t="s">
        <v>46</v>
      </c>
      <c r="D4053" s="17" t="s">
        <v>47</v>
      </c>
      <c r="E4053" s="17" t="s">
        <v>780</v>
      </c>
      <c r="F4053" s="31" t="str">
        <f>VLOOKUP(G4053,'Policy Type'!$A:$B,2,FALSE)</f>
        <v>Liability</v>
      </c>
      <c r="G4053" s="17" t="s">
        <v>38</v>
      </c>
      <c r="H4053" s="32">
        <v>45379</v>
      </c>
      <c r="I4053" s="32">
        <v>45743</v>
      </c>
      <c r="J4053" s="34">
        <v>249900</v>
      </c>
      <c r="K4053" s="34">
        <f t="shared" si="1104"/>
        <v>44982</v>
      </c>
      <c r="L4053" s="34">
        <f t="shared" si="1105"/>
        <v>294882</v>
      </c>
      <c r="M4053" s="17">
        <f t="shared" ref="M4053:M4055" si="1110">L4053*0.05</f>
        <v>14744.1</v>
      </c>
      <c r="N4053" s="17" t="s">
        <v>39</v>
      </c>
      <c r="O4053" s="35" t="s">
        <v>49</v>
      </c>
      <c r="P4053" s="36" t="str">
        <f t="shared" si="1107"/>
        <v>Old Client</v>
      </c>
      <c r="Q4053" s="39" t="str">
        <f t="shared" si="4"/>
        <v>Yes</v>
      </c>
      <c r="R4053" s="40" t="str">
        <f t="shared" si="5"/>
        <v/>
      </c>
    </row>
    <row r="4054" ht="14.25" customHeight="1" spans="1:18">
      <c r="A4054" s="30" t="s">
        <v>3898</v>
      </c>
      <c r="B4054" s="17">
        <v>2550</v>
      </c>
      <c r="C4054" s="17" t="s">
        <v>46</v>
      </c>
      <c r="D4054" s="17" t="s">
        <v>76</v>
      </c>
      <c r="E4054" s="17" t="s">
        <v>37</v>
      </c>
      <c r="F4054" s="31" t="str">
        <f>VLOOKUP(G4054,'Policy Type'!$A:$B,2,FALSE)</f>
        <v>Others</v>
      </c>
      <c r="G4054" s="17" t="s">
        <v>111</v>
      </c>
      <c r="H4054" s="32">
        <v>45380</v>
      </c>
      <c r="I4054" s="32">
        <v>45394</v>
      </c>
      <c r="J4054" s="34">
        <v>74600</v>
      </c>
      <c r="K4054" s="34">
        <f t="shared" si="1104"/>
        <v>13428</v>
      </c>
      <c r="L4054" s="34">
        <f t="shared" si="1105"/>
        <v>88028</v>
      </c>
      <c r="M4054" s="17">
        <f t="shared" si="1110"/>
        <v>4401.4</v>
      </c>
      <c r="N4054" s="17" t="s">
        <v>52</v>
      </c>
      <c r="O4054" s="35" t="s">
        <v>49</v>
      </c>
      <c r="P4054" s="36" t="str">
        <f t="shared" si="1107"/>
        <v>Old Client</v>
      </c>
      <c r="Q4054" s="39" t="str">
        <f t="shared" si="4"/>
        <v>Yes</v>
      </c>
      <c r="R4054" s="40" t="str">
        <f t="shared" si="5"/>
        <v>Cross-Sold</v>
      </c>
    </row>
    <row r="4055" ht="14.25" customHeight="1" spans="1:18">
      <c r="A4055" s="30" t="s">
        <v>3899</v>
      </c>
      <c r="B4055" s="17">
        <v>2551</v>
      </c>
      <c r="C4055" s="17" t="s">
        <v>46</v>
      </c>
      <c r="D4055" s="17" t="s">
        <v>47</v>
      </c>
      <c r="E4055" s="17" t="s">
        <v>91</v>
      </c>
      <c r="F4055" s="31" t="str">
        <f>VLOOKUP(G4055,'Policy Type'!$A:$B,2,FALSE)</f>
        <v>Others</v>
      </c>
      <c r="G4055" s="17" t="s">
        <v>212</v>
      </c>
      <c r="H4055" s="32">
        <v>45382</v>
      </c>
      <c r="I4055" s="32">
        <v>45746</v>
      </c>
      <c r="J4055" s="34">
        <v>2248300</v>
      </c>
      <c r="K4055" s="34">
        <f t="shared" si="1104"/>
        <v>404694</v>
      </c>
      <c r="L4055" s="34">
        <f t="shared" si="1105"/>
        <v>2652994</v>
      </c>
      <c r="M4055" s="17">
        <f t="shared" si="1110"/>
        <v>132649.7</v>
      </c>
      <c r="N4055" s="17" t="s">
        <v>39</v>
      </c>
      <c r="O4055" s="35" t="s">
        <v>53</v>
      </c>
      <c r="P4055" s="36" t="str">
        <f t="shared" si="1107"/>
        <v>New Client</v>
      </c>
      <c r="Q4055" s="39" t="str">
        <f t="shared" si="4"/>
        <v>No</v>
      </c>
      <c r="R4055" s="40" t="str">
        <f t="shared" si="5"/>
        <v/>
      </c>
    </row>
    <row r="4056" ht="14.25" customHeight="1" spans="1:18">
      <c r="A4056" s="30" t="s">
        <v>3900</v>
      </c>
      <c r="B4056" s="17">
        <v>144</v>
      </c>
      <c r="C4056" s="17" t="s">
        <v>42</v>
      </c>
      <c r="D4056" s="17" t="s">
        <v>36</v>
      </c>
      <c r="E4056" s="17" t="s">
        <v>91</v>
      </c>
      <c r="F4056" s="31" t="str">
        <f>VLOOKUP(G4056,'Policy Type'!$A:$B,2,FALSE)</f>
        <v>P&amp;C</v>
      </c>
      <c r="G4056" s="17" t="s">
        <v>44</v>
      </c>
      <c r="H4056" s="32">
        <v>45382</v>
      </c>
      <c r="I4056" s="32">
        <v>45746</v>
      </c>
      <c r="J4056" s="34">
        <v>156500</v>
      </c>
      <c r="K4056" s="34">
        <f t="shared" si="1104"/>
        <v>28170</v>
      </c>
      <c r="L4056" s="34">
        <f t="shared" si="1105"/>
        <v>184670</v>
      </c>
      <c r="M4056" s="17">
        <f>L4056*0.2</f>
        <v>36934</v>
      </c>
      <c r="N4056" s="17" t="s">
        <v>39</v>
      </c>
      <c r="O4056" s="35" t="s">
        <v>53</v>
      </c>
      <c r="P4056" s="36" t="str">
        <f t="shared" si="1107"/>
        <v>Old Client</v>
      </c>
      <c r="Q4056" s="39" t="str">
        <f t="shared" si="4"/>
        <v>No</v>
      </c>
      <c r="R4056" s="40" t="str">
        <f t="shared" si="5"/>
        <v/>
      </c>
    </row>
    <row r="4057" ht="14.25" customHeight="1" spans="1:18">
      <c r="A4057" s="30" t="s">
        <v>3901</v>
      </c>
      <c r="B4057" s="17">
        <v>76</v>
      </c>
      <c r="C4057" s="17" t="s">
        <v>46</v>
      </c>
      <c r="D4057" s="17" t="s">
        <v>88</v>
      </c>
      <c r="E4057" s="17" t="s">
        <v>103</v>
      </c>
      <c r="F4057" s="31" t="str">
        <f>VLOOKUP(G4057,'Policy Type'!$A:$B,2,FALSE)</f>
        <v>Others</v>
      </c>
      <c r="G4057" s="17" t="s">
        <v>116</v>
      </c>
      <c r="H4057" s="32">
        <v>45379</v>
      </c>
      <c r="I4057" s="32">
        <v>45470</v>
      </c>
      <c r="J4057" s="34">
        <v>1396900</v>
      </c>
      <c r="K4057" s="34">
        <f t="shared" si="1104"/>
        <v>251442</v>
      </c>
      <c r="L4057" s="34">
        <f t="shared" si="1105"/>
        <v>1648342</v>
      </c>
      <c r="M4057" s="17">
        <f>L4057*0.05</f>
        <v>82417.1</v>
      </c>
      <c r="N4057" s="17" t="s">
        <v>39</v>
      </c>
      <c r="O4057" s="35" t="s">
        <v>49</v>
      </c>
      <c r="P4057" s="36" t="str">
        <f t="shared" si="1107"/>
        <v>Old Client</v>
      </c>
      <c r="Q4057" s="39" t="str">
        <f t="shared" si="4"/>
        <v>Yes</v>
      </c>
      <c r="R4057" s="40" t="str">
        <f t="shared" si="5"/>
        <v>Cross-Sold</v>
      </c>
    </row>
    <row r="4058" ht="14.25" customHeight="1" spans="1:18">
      <c r="A4058" s="30" t="s">
        <v>3902</v>
      </c>
      <c r="B4058" s="17">
        <v>76</v>
      </c>
      <c r="C4058" s="17" t="s">
        <v>42</v>
      </c>
      <c r="D4058" s="17" t="s">
        <v>36</v>
      </c>
      <c r="E4058" s="17" t="s">
        <v>103</v>
      </c>
      <c r="F4058" s="31" t="str">
        <f>VLOOKUP(G4058,'Policy Type'!$A:$B,2,FALSE)</f>
        <v>Others</v>
      </c>
      <c r="G4058" s="17" t="s">
        <v>116</v>
      </c>
      <c r="H4058" s="32">
        <v>45379</v>
      </c>
      <c r="I4058" s="32">
        <v>45470</v>
      </c>
      <c r="J4058" s="34">
        <v>1188900</v>
      </c>
      <c r="K4058" s="34">
        <f t="shared" si="1104"/>
        <v>214002</v>
      </c>
      <c r="L4058" s="34">
        <f t="shared" si="1105"/>
        <v>1402902</v>
      </c>
      <c r="M4058" s="17">
        <f>L4058*0.15</f>
        <v>210435.3</v>
      </c>
      <c r="N4058" s="17" t="s">
        <v>39</v>
      </c>
      <c r="O4058" s="35" t="s">
        <v>49</v>
      </c>
      <c r="P4058" s="36" t="str">
        <f t="shared" si="1107"/>
        <v>Old Client</v>
      </c>
      <c r="Q4058" s="39" t="str">
        <f t="shared" si="4"/>
        <v>Yes</v>
      </c>
      <c r="R4058" s="40" t="str">
        <f t="shared" si="5"/>
        <v>Cross-Sold</v>
      </c>
    </row>
    <row r="4059" ht="14.25" customHeight="1" spans="1:18">
      <c r="A4059" s="30" t="s">
        <v>3903</v>
      </c>
      <c r="B4059" s="17">
        <v>2021</v>
      </c>
      <c r="C4059" s="17" t="s">
        <v>35</v>
      </c>
      <c r="D4059" s="17" t="s">
        <v>36</v>
      </c>
      <c r="E4059" s="17" t="s">
        <v>37</v>
      </c>
      <c r="F4059" s="31" t="str">
        <f>VLOOKUP(G4059,'Policy Type'!$A:$B,2,FALSE)</f>
        <v>Liability</v>
      </c>
      <c r="G4059" s="17" t="s">
        <v>38</v>
      </c>
      <c r="H4059" s="32">
        <v>45380</v>
      </c>
      <c r="I4059" s="32">
        <v>45410</v>
      </c>
      <c r="J4059" s="34">
        <v>50200</v>
      </c>
      <c r="K4059" s="34">
        <f t="shared" si="1104"/>
        <v>9036</v>
      </c>
      <c r="L4059" s="34">
        <f t="shared" si="1105"/>
        <v>59236</v>
      </c>
      <c r="M4059" s="17">
        <f>L4059*0.2</f>
        <v>11847.2</v>
      </c>
      <c r="N4059" s="17" t="s">
        <v>39</v>
      </c>
      <c r="O4059" s="35" t="s">
        <v>49</v>
      </c>
      <c r="P4059" s="36" t="str">
        <f t="shared" si="1107"/>
        <v>Old Client</v>
      </c>
      <c r="Q4059" s="39" t="str">
        <f t="shared" si="4"/>
        <v>Yes</v>
      </c>
      <c r="R4059" s="40" t="str">
        <f t="shared" si="5"/>
        <v/>
      </c>
    </row>
    <row r="4060" ht="14.25" customHeight="1" spans="1:18">
      <c r="A4060" s="30" t="s">
        <v>3904</v>
      </c>
      <c r="B4060" s="17">
        <v>2021</v>
      </c>
      <c r="C4060" s="17" t="s">
        <v>57</v>
      </c>
      <c r="D4060" s="17" t="s">
        <v>36</v>
      </c>
      <c r="E4060" s="17" t="s">
        <v>103</v>
      </c>
      <c r="F4060" s="31" t="str">
        <f>VLOOKUP(G4060,'Policy Type'!$A:$B,2,FALSE)</f>
        <v>Others</v>
      </c>
      <c r="G4060" s="17" t="s">
        <v>212</v>
      </c>
      <c r="H4060" s="32">
        <v>45379</v>
      </c>
      <c r="I4060" s="32">
        <v>45743</v>
      </c>
      <c r="J4060" s="34">
        <v>445000</v>
      </c>
      <c r="K4060" s="34">
        <f t="shared" si="1104"/>
        <v>80100</v>
      </c>
      <c r="L4060" s="34">
        <f t="shared" si="1105"/>
        <v>525100</v>
      </c>
      <c r="M4060" s="17">
        <f t="shared" ref="M4060:M4062" si="1111">L4060*0.15</f>
        <v>78765</v>
      </c>
      <c r="N4060" s="17" t="s">
        <v>39</v>
      </c>
      <c r="O4060" s="35" t="s">
        <v>49</v>
      </c>
      <c r="P4060" s="36" t="str">
        <f t="shared" si="1107"/>
        <v>Old Client</v>
      </c>
      <c r="Q4060" s="39" t="str">
        <f t="shared" si="4"/>
        <v>Yes</v>
      </c>
      <c r="R4060" s="40" t="str">
        <f t="shared" si="5"/>
        <v>Cross-Sold</v>
      </c>
    </row>
    <row r="4061" ht="14.25" customHeight="1" spans="1:18">
      <c r="A4061" s="30" t="s">
        <v>3905</v>
      </c>
      <c r="B4061" s="17">
        <v>2552</v>
      </c>
      <c r="C4061" s="17" t="s">
        <v>42</v>
      </c>
      <c r="D4061" s="17" t="s">
        <v>36</v>
      </c>
      <c r="E4061" s="17" t="s">
        <v>60</v>
      </c>
      <c r="F4061" s="31" t="str">
        <f>VLOOKUP(G4061,'Policy Type'!$A:$B,2,FALSE)</f>
        <v>Others</v>
      </c>
      <c r="G4061" s="17" t="s">
        <v>170</v>
      </c>
      <c r="H4061" s="32">
        <v>45372</v>
      </c>
      <c r="I4061" s="32">
        <v>45736</v>
      </c>
      <c r="J4061" s="34">
        <v>3546700</v>
      </c>
      <c r="K4061" s="34">
        <f t="shared" si="1104"/>
        <v>638406</v>
      </c>
      <c r="L4061" s="34">
        <f t="shared" si="1105"/>
        <v>4185106</v>
      </c>
      <c r="M4061" s="17">
        <f t="shared" si="1111"/>
        <v>627765.9</v>
      </c>
      <c r="N4061" s="17" t="s">
        <v>52</v>
      </c>
      <c r="O4061" s="35" t="s">
        <v>53</v>
      </c>
      <c r="P4061" s="36" t="str">
        <f t="shared" si="1107"/>
        <v>New Client</v>
      </c>
      <c r="Q4061" s="39" t="str">
        <f t="shared" si="4"/>
        <v>No</v>
      </c>
      <c r="R4061" s="40" t="str">
        <f t="shared" si="5"/>
        <v/>
      </c>
    </row>
    <row r="4062" ht="14.25" customHeight="1" spans="1:18">
      <c r="A4062" s="30" t="s">
        <v>3906</v>
      </c>
      <c r="B4062" s="17">
        <v>2553</v>
      </c>
      <c r="C4062" s="17" t="s">
        <v>42</v>
      </c>
      <c r="D4062" s="17" t="s">
        <v>36</v>
      </c>
      <c r="E4062" s="17" t="s">
        <v>84</v>
      </c>
      <c r="F4062" s="31" t="str">
        <f>VLOOKUP(G4062,'Policy Type'!$A:$B,2,FALSE)</f>
        <v>Others</v>
      </c>
      <c r="G4062" s="17" t="s">
        <v>135</v>
      </c>
      <c r="H4062" s="32">
        <v>45377</v>
      </c>
      <c r="I4062" s="32">
        <v>45741</v>
      </c>
      <c r="J4062" s="34">
        <v>7327200</v>
      </c>
      <c r="K4062" s="34">
        <f t="shared" si="1104"/>
        <v>1318896</v>
      </c>
      <c r="L4062" s="34">
        <f t="shared" si="1105"/>
        <v>8646096</v>
      </c>
      <c r="M4062" s="17">
        <f t="shared" si="1111"/>
        <v>1296914.4</v>
      </c>
      <c r="N4062" s="17" t="s">
        <v>39</v>
      </c>
      <c r="O4062" s="35" t="s">
        <v>49</v>
      </c>
      <c r="P4062" s="36" t="str">
        <f t="shared" si="1107"/>
        <v>New Client</v>
      </c>
      <c r="Q4062" s="39" t="str">
        <f t="shared" si="4"/>
        <v>No</v>
      </c>
      <c r="R4062" s="40" t="str">
        <f t="shared" si="5"/>
        <v/>
      </c>
    </row>
    <row r="4063" ht="14.25" customHeight="1" spans="1:18">
      <c r="A4063" s="30"/>
      <c r="B4063" s="17"/>
      <c r="C4063" s="17"/>
      <c r="D4063" s="17"/>
      <c r="E4063" s="17"/>
      <c r="F4063" s="31"/>
      <c r="G4063" s="17"/>
      <c r="H4063" s="32"/>
      <c r="I4063" s="32"/>
      <c r="J4063" s="34"/>
      <c r="K4063" s="34"/>
      <c r="L4063" s="17"/>
      <c r="M4063" s="17"/>
      <c r="N4063" s="17" t="s">
        <v>39</v>
      </c>
      <c r="O4063" s="35" t="s">
        <v>277</v>
      </c>
      <c r="P4063" s="36"/>
      <c r="Q4063" s="39" t="str">
        <f t="shared" si="4"/>
        <v>No</v>
      </c>
      <c r="R4063" s="40" t="str">
        <f t="shared" si="5"/>
        <v/>
      </c>
    </row>
    <row r="4064" ht="14.25" customHeight="1" spans="1:18">
      <c r="A4064" s="30" t="s">
        <v>3907</v>
      </c>
      <c r="B4064" s="17">
        <v>2554</v>
      </c>
      <c r="C4064" s="17" t="s">
        <v>57</v>
      </c>
      <c r="D4064" s="17" t="s">
        <v>36</v>
      </c>
      <c r="E4064" s="17" t="s">
        <v>84</v>
      </c>
      <c r="F4064" s="31" t="str">
        <f>VLOOKUP(G4064,'Policy Type'!$A:$B,2,FALSE)</f>
        <v>Others</v>
      </c>
      <c r="G4064" s="17" t="s">
        <v>116</v>
      </c>
      <c r="H4064" s="32">
        <v>45380</v>
      </c>
      <c r="I4064" s="32">
        <v>45744</v>
      </c>
      <c r="J4064" s="34">
        <v>15930000</v>
      </c>
      <c r="K4064" s="34">
        <f t="shared" ref="K4064:K4097" si="1112">J4064*0.18</f>
        <v>2867400</v>
      </c>
      <c r="L4064" s="34">
        <f t="shared" ref="L4064:L4097" si="1113">J4064+K4064</f>
        <v>18797400</v>
      </c>
      <c r="M4064" s="17">
        <f>L4064*0.15</f>
        <v>2819610</v>
      </c>
      <c r="N4064" s="17" t="s">
        <v>39</v>
      </c>
      <c r="O4064" s="35" t="s">
        <v>49</v>
      </c>
      <c r="P4064" s="36" t="str">
        <f t="shared" ref="P4064:P4097" si="1114">IF(COUNTIF(B:B,B4064)=1,"New Client","Old Client")</f>
        <v>Old Client</v>
      </c>
      <c r="Q4064" s="39" t="str">
        <f t="shared" si="4"/>
        <v>No</v>
      </c>
      <c r="R4064" s="40" t="str">
        <f t="shared" si="5"/>
        <v/>
      </c>
    </row>
    <row r="4065" ht="14.25" customHeight="1" spans="1:18">
      <c r="A4065" s="30" t="s">
        <v>3908</v>
      </c>
      <c r="B4065" s="17">
        <v>933</v>
      </c>
      <c r="C4065" s="17" t="s">
        <v>35</v>
      </c>
      <c r="D4065" s="17" t="s">
        <v>36</v>
      </c>
      <c r="E4065" s="17" t="s">
        <v>37</v>
      </c>
      <c r="F4065" s="31" t="str">
        <f>VLOOKUP(G4065,'Policy Type'!$A:$B,2,FALSE)</f>
        <v>Liability</v>
      </c>
      <c r="G4065" s="17" t="s">
        <v>38</v>
      </c>
      <c r="H4065" s="32">
        <v>45380</v>
      </c>
      <c r="I4065" s="32">
        <v>45410</v>
      </c>
      <c r="J4065" s="34">
        <v>45000</v>
      </c>
      <c r="K4065" s="34">
        <f t="shared" si="1112"/>
        <v>8100</v>
      </c>
      <c r="L4065" s="34">
        <f t="shared" si="1113"/>
        <v>53100</v>
      </c>
      <c r="M4065" s="17">
        <f t="shared" ref="M4065:M4066" si="1115">L4065*0.2</f>
        <v>10620</v>
      </c>
      <c r="N4065" s="17" t="s">
        <v>39</v>
      </c>
      <c r="O4065" s="35" t="s">
        <v>49</v>
      </c>
      <c r="P4065" s="36" t="str">
        <f t="shared" si="1114"/>
        <v>Old Client</v>
      </c>
      <c r="Q4065" s="39" t="str">
        <f t="shared" si="4"/>
        <v>Yes</v>
      </c>
      <c r="R4065" s="40" t="str">
        <f t="shared" si="5"/>
        <v/>
      </c>
    </row>
    <row r="4066" ht="14.25" customHeight="1" spans="1:18">
      <c r="A4066" s="30" t="s">
        <v>3909</v>
      </c>
      <c r="B4066" s="17">
        <v>2555</v>
      </c>
      <c r="C4066" s="17" t="s">
        <v>42</v>
      </c>
      <c r="D4066" s="17" t="s">
        <v>36</v>
      </c>
      <c r="E4066" s="17" t="s">
        <v>37</v>
      </c>
      <c r="F4066" s="31" t="str">
        <f>VLOOKUP(G4066,'Policy Type'!$A:$B,2,FALSE)</f>
        <v>Liability</v>
      </c>
      <c r="G4066" s="17" t="s">
        <v>38</v>
      </c>
      <c r="H4066" s="32">
        <v>45380</v>
      </c>
      <c r="I4066" s="32">
        <v>45410</v>
      </c>
      <c r="J4066" s="34">
        <v>86300</v>
      </c>
      <c r="K4066" s="34">
        <f t="shared" si="1112"/>
        <v>15534</v>
      </c>
      <c r="L4066" s="34">
        <f t="shared" si="1113"/>
        <v>101834</v>
      </c>
      <c r="M4066" s="17">
        <f t="shared" si="1115"/>
        <v>20366.8</v>
      </c>
      <c r="N4066" s="17" t="s">
        <v>39</v>
      </c>
      <c r="O4066" s="35" t="s">
        <v>49</v>
      </c>
      <c r="P4066" s="36" t="str">
        <f t="shared" si="1114"/>
        <v>Old Client</v>
      </c>
      <c r="Q4066" s="39" t="str">
        <f t="shared" si="4"/>
        <v>Yes</v>
      </c>
      <c r="R4066" s="40" t="str">
        <f t="shared" si="5"/>
        <v/>
      </c>
    </row>
    <row r="4067" ht="14.25" customHeight="1" spans="1:18">
      <c r="A4067" s="30" t="s">
        <v>3910</v>
      </c>
      <c r="B4067" s="17">
        <v>2556</v>
      </c>
      <c r="C4067" s="17" t="s">
        <v>42</v>
      </c>
      <c r="D4067" s="17" t="s">
        <v>36</v>
      </c>
      <c r="E4067" s="17" t="s">
        <v>91</v>
      </c>
      <c r="F4067" s="31" t="str">
        <f>VLOOKUP(G4067,'Policy Type'!$A:$B,2,FALSE)</f>
        <v>Others</v>
      </c>
      <c r="G4067" s="17" t="s">
        <v>212</v>
      </c>
      <c r="H4067" s="32">
        <v>45394</v>
      </c>
      <c r="I4067" s="32">
        <v>45758</v>
      </c>
      <c r="J4067" s="34">
        <v>7184500</v>
      </c>
      <c r="K4067" s="34">
        <f t="shared" si="1112"/>
        <v>1293210</v>
      </c>
      <c r="L4067" s="34">
        <f t="shared" si="1113"/>
        <v>8477710</v>
      </c>
      <c r="M4067" s="17">
        <f>L4067*0.15</f>
        <v>1271656.5</v>
      </c>
      <c r="N4067" s="17" t="s">
        <v>39</v>
      </c>
      <c r="O4067" s="35" t="s">
        <v>53</v>
      </c>
      <c r="P4067" s="36" t="str">
        <f t="shared" si="1114"/>
        <v>Old Client</v>
      </c>
      <c r="Q4067" s="39" t="str">
        <f t="shared" si="4"/>
        <v>Yes</v>
      </c>
      <c r="R4067" s="40" t="str">
        <f t="shared" si="5"/>
        <v>Cross-Sold</v>
      </c>
    </row>
    <row r="4068" ht="14.25" customHeight="1" spans="1:18">
      <c r="A4068" s="30" t="s">
        <v>3911</v>
      </c>
      <c r="B4068" s="17">
        <v>2557</v>
      </c>
      <c r="C4068" s="17" t="s">
        <v>57</v>
      </c>
      <c r="D4068" s="17" t="s">
        <v>36</v>
      </c>
      <c r="E4068" s="17" t="s">
        <v>84</v>
      </c>
      <c r="F4068" s="31" t="str">
        <f>VLOOKUP(G4068,'Policy Type'!$A:$B,2,FALSE)</f>
        <v>Liability</v>
      </c>
      <c r="G4068" s="17" t="s">
        <v>3702</v>
      </c>
      <c r="H4068" s="32">
        <v>45380</v>
      </c>
      <c r="I4068" s="32">
        <v>45744</v>
      </c>
      <c r="J4068" s="34">
        <v>1416000</v>
      </c>
      <c r="K4068" s="34">
        <f t="shared" si="1112"/>
        <v>254880</v>
      </c>
      <c r="L4068" s="34">
        <f t="shared" si="1113"/>
        <v>1670880</v>
      </c>
      <c r="M4068" s="17">
        <f>L4068*0.2</f>
        <v>334176</v>
      </c>
      <c r="N4068" s="17" t="s">
        <v>39</v>
      </c>
      <c r="O4068" s="35" t="s">
        <v>49</v>
      </c>
      <c r="P4068" s="36" t="str">
        <f t="shared" si="1114"/>
        <v>New Client</v>
      </c>
      <c r="Q4068" s="39" t="str">
        <f t="shared" si="4"/>
        <v>Yes</v>
      </c>
      <c r="R4068" s="40" t="str">
        <f t="shared" si="5"/>
        <v/>
      </c>
    </row>
    <row r="4069" ht="14.25" customHeight="1" spans="1:18">
      <c r="A4069" s="30" t="s">
        <v>3912</v>
      </c>
      <c r="B4069" s="17">
        <v>581</v>
      </c>
      <c r="C4069" s="17" t="s">
        <v>57</v>
      </c>
      <c r="D4069" s="17" t="s">
        <v>36</v>
      </c>
      <c r="E4069" s="17" t="s">
        <v>37</v>
      </c>
      <c r="F4069" s="31" t="str">
        <f>VLOOKUP(G4069,'Policy Type'!$A:$B,2,FALSE)</f>
        <v>Others</v>
      </c>
      <c r="G4069" s="17" t="s">
        <v>3913</v>
      </c>
      <c r="H4069" s="32">
        <v>45380</v>
      </c>
      <c r="I4069" s="32">
        <v>45744</v>
      </c>
      <c r="J4069" s="34">
        <v>9772200</v>
      </c>
      <c r="K4069" s="34">
        <f t="shared" si="1112"/>
        <v>1758996</v>
      </c>
      <c r="L4069" s="34">
        <f t="shared" si="1113"/>
        <v>11531196</v>
      </c>
      <c r="M4069" s="17">
        <f>L4069*0.15</f>
        <v>1729679.4</v>
      </c>
      <c r="N4069" s="17" t="s">
        <v>39</v>
      </c>
      <c r="O4069" s="35" t="s">
        <v>49</v>
      </c>
      <c r="P4069" s="36" t="str">
        <f t="shared" si="1114"/>
        <v>Old Client</v>
      </c>
      <c r="Q4069" s="39" t="str">
        <f t="shared" si="4"/>
        <v>Yes</v>
      </c>
      <c r="R4069" s="40" t="str">
        <f t="shared" si="5"/>
        <v>Cross-Sold</v>
      </c>
    </row>
    <row r="4070" ht="14.25" customHeight="1" spans="1:18">
      <c r="A4070" s="30" t="s">
        <v>3914</v>
      </c>
      <c r="B4070" s="17">
        <v>2558</v>
      </c>
      <c r="C4070" s="17" t="s">
        <v>57</v>
      </c>
      <c r="D4070" s="17" t="s">
        <v>36</v>
      </c>
      <c r="E4070" s="17" t="s">
        <v>37</v>
      </c>
      <c r="F4070" s="31" t="str">
        <f>VLOOKUP(G4070,'Policy Type'!$A:$B,2,FALSE)</f>
        <v>Liability</v>
      </c>
      <c r="G4070" s="17" t="s">
        <v>38</v>
      </c>
      <c r="H4070" s="32">
        <v>45380</v>
      </c>
      <c r="I4070" s="32">
        <v>45410</v>
      </c>
      <c r="J4070" s="34">
        <v>32200</v>
      </c>
      <c r="K4070" s="34">
        <f t="shared" si="1112"/>
        <v>5796</v>
      </c>
      <c r="L4070" s="34">
        <f t="shared" si="1113"/>
        <v>37996</v>
      </c>
      <c r="M4070" s="17">
        <f t="shared" ref="M4070:M4074" si="1116">L4070*0.2</f>
        <v>7599.2</v>
      </c>
      <c r="N4070" s="17" t="s">
        <v>39</v>
      </c>
      <c r="O4070" s="35" t="s">
        <v>49</v>
      </c>
      <c r="P4070" s="36" t="str">
        <f t="shared" si="1114"/>
        <v>New Client</v>
      </c>
      <c r="Q4070" s="39" t="str">
        <f t="shared" si="4"/>
        <v>Yes</v>
      </c>
      <c r="R4070" s="40" t="str">
        <f t="shared" si="5"/>
        <v/>
      </c>
    </row>
    <row r="4071" ht="14.25" customHeight="1" spans="1:18">
      <c r="A4071" s="30" t="s">
        <v>3915</v>
      </c>
      <c r="B4071" s="17">
        <v>395</v>
      </c>
      <c r="C4071" s="17" t="s">
        <v>57</v>
      </c>
      <c r="D4071" s="17" t="s">
        <v>36</v>
      </c>
      <c r="E4071" s="17" t="s">
        <v>37</v>
      </c>
      <c r="F4071" s="31" t="str">
        <f>VLOOKUP(G4071,'Policy Type'!$A:$B,2,FALSE)</f>
        <v>P&amp;C</v>
      </c>
      <c r="G4071" s="17" t="s">
        <v>48</v>
      </c>
      <c r="H4071" s="32">
        <v>45380</v>
      </c>
      <c r="I4071" s="32">
        <v>45744</v>
      </c>
      <c r="J4071" s="34">
        <v>23600000</v>
      </c>
      <c r="K4071" s="34">
        <f t="shared" si="1112"/>
        <v>4248000</v>
      </c>
      <c r="L4071" s="34">
        <f t="shared" si="1113"/>
        <v>27848000</v>
      </c>
      <c r="M4071" s="17">
        <f t="shared" si="1116"/>
        <v>5569600</v>
      </c>
      <c r="N4071" s="17" t="s">
        <v>39</v>
      </c>
      <c r="O4071" s="35" t="s">
        <v>49</v>
      </c>
      <c r="P4071" s="36" t="str">
        <f t="shared" si="1114"/>
        <v>Old Client</v>
      </c>
      <c r="Q4071" s="39" t="str">
        <f t="shared" si="4"/>
        <v>Yes</v>
      </c>
      <c r="R4071" s="40" t="str">
        <f t="shared" si="5"/>
        <v>Cross-Sold</v>
      </c>
    </row>
    <row r="4072" ht="14.25" customHeight="1" spans="1:18">
      <c r="A4072" s="30" t="s">
        <v>3916</v>
      </c>
      <c r="B4072" s="17">
        <v>2559</v>
      </c>
      <c r="C4072" s="17" t="s">
        <v>35</v>
      </c>
      <c r="D4072" s="17" t="s">
        <v>36</v>
      </c>
      <c r="E4072" s="17" t="s">
        <v>37</v>
      </c>
      <c r="F4072" s="31" t="str">
        <f>VLOOKUP(G4072,'Policy Type'!$A:$B,2,FALSE)</f>
        <v>Liability</v>
      </c>
      <c r="G4072" s="17" t="s">
        <v>38</v>
      </c>
      <c r="H4072" s="32">
        <v>45380</v>
      </c>
      <c r="I4072" s="32">
        <v>45410</v>
      </c>
      <c r="J4072" s="34">
        <v>22900</v>
      </c>
      <c r="K4072" s="34">
        <f t="shared" si="1112"/>
        <v>4122</v>
      </c>
      <c r="L4072" s="34">
        <f t="shared" si="1113"/>
        <v>27022</v>
      </c>
      <c r="M4072" s="17">
        <f t="shared" si="1116"/>
        <v>5404.4</v>
      </c>
      <c r="N4072" s="17" t="s">
        <v>39</v>
      </c>
      <c r="O4072" s="35" t="s">
        <v>49</v>
      </c>
      <c r="P4072" s="36" t="str">
        <f t="shared" si="1114"/>
        <v>Old Client</v>
      </c>
      <c r="Q4072" s="39" t="str">
        <f t="shared" si="4"/>
        <v>Yes</v>
      </c>
      <c r="R4072" s="40" t="str">
        <f t="shared" si="5"/>
        <v/>
      </c>
    </row>
    <row r="4073" ht="14.25" customHeight="1" spans="1:18">
      <c r="A4073" s="30" t="s">
        <v>3917</v>
      </c>
      <c r="B4073" s="17">
        <v>2560</v>
      </c>
      <c r="C4073" s="17" t="s">
        <v>57</v>
      </c>
      <c r="D4073" s="17" t="s">
        <v>36</v>
      </c>
      <c r="E4073" s="17" t="s">
        <v>37</v>
      </c>
      <c r="F4073" s="31" t="str">
        <f>VLOOKUP(G4073,'Policy Type'!$A:$B,2,FALSE)</f>
        <v>P&amp;C</v>
      </c>
      <c r="G4073" s="17" t="s">
        <v>48</v>
      </c>
      <c r="H4073" s="32">
        <v>45380</v>
      </c>
      <c r="I4073" s="32">
        <v>45744</v>
      </c>
      <c r="J4073" s="34">
        <v>517000</v>
      </c>
      <c r="K4073" s="34">
        <f t="shared" si="1112"/>
        <v>93060</v>
      </c>
      <c r="L4073" s="34">
        <f t="shared" si="1113"/>
        <v>610060</v>
      </c>
      <c r="M4073" s="17">
        <f t="shared" si="1116"/>
        <v>122012</v>
      </c>
      <c r="N4073" s="17" t="s">
        <v>39</v>
      </c>
      <c r="O4073" s="35" t="s">
        <v>49</v>
      </c>
      <c r="P4073" s="36" t="str">
        <f t="shared" si="1114"/>
        <v>New Client</v>
      </c>
      <c r="Q4073" s="39" t="str">
        <f t="shared" si="4"/>
        <v>No</v>
      </c>
      <c r="R4073" s="40" t="str">
        <f t="shared" si="5"/>
        <v/>
      </c>
    </row>
    <row r="4074" ht="14.25" customHeight="1" spans="1:18">
      <c r="A4074" s="30" t="s">
        <v>3918</v>
      </c>
      <c r="B4074" s="17">
        <v>2561</v>
      </c>
      <c r="C4074" s="17" t="s">
        <v>57</v>
      </c>
      <c r="D4074" s="17" t="s">
        <v>36</v>
      </c>
      <c r="E4074" s="17" t="s">
        <v>37</v>
      </c>
      <c r="F4074" s="31" t="str">
        <f>VLOOKUP(G4074,'Policy Type'!$A:$B,2,FALSE)</f>
        <v>P&amp;C</v>
      </c>
      <c r="G4074" s="17" t="s">
        <v>80</v>
      </c>
      <c r="H4074" s="32">
        <v>45380</v>
      </c>
      <c r="I4074" s="32">
        <v>45380</v>
      </c>
      <c r="J4074" s="34">
        <v>217700</v>
      </c>
      <c r="K4074" s="34">
        <f t="shared" si="1112"/>
        <v>39186</v>
      </c>
      <c r="L4074" s="34">
        <f t="shared" si="1113"/>
        <v>256886</v>
      </c>
      <c r="M4074" s="17">
        <f t="shared" si="1116"/>
        <v>51377.2</v>
      </c>
      <c r="N4074" s="17" t="s">
        <v>39</v>
      </c>
      <c r="O4074" s="35" t="s">
        <v>49</v>
      </c>
      <c r="P4074" s="36" t="str">
        <f t="shared" si="1114"/>
        <v>New Client</v>
      </c>
      <c r="Q4074" s="39" t="str">
        <f t="shared" si="4"/>
        <v>No</v>
      </c>
      <c r="R4074" s="40" t="str">
        <f t="shared" si="5"/>
        <v/>
      </c>
    </row>
    <row r="4075" ht="14.25" customHeight="1" spans="1:18">
      <c r="A4075" s="30" t="s">
        <v>3919</v>
      </c>
      <c r="B4075" s="17">
        <v>210</v>
      </c>
      <c r="C4075" s="17" t="s">
        <v>35</v>
      </c>
      <c r="D4075" s="17" t="s">
        <v>36</v>
      </c>
      <c r="E4075" s="17" t="s">
        <v>485</v>
      </c>
      <c r="F4075" s="31" t="str">
        <f>VLOOKUP(G4075,'Policy Type'!$A:$B,2,FALSE)</f>
        <v>Others</v>
      </c>
      <c r="G4075" s="17" t="s">
        <v>124</v>
      </c>
      <c r="H4075" s="32">
        <v>45383</v>
      </c>
      <c r="I4075" s="32">
        <v>45747</v>
      </c>
      <c r="J4075" s="34">
        <v>14888200</v>
      </c>
      <c r="K4075" s="34">
        <f t="shared" si="1112"/>
        <v>2679876</v>
      </c>
      <c r="L4075" s="34">
        <f t="shared" si="1113"/>
        <v>17568076</v>
      </c>
      <c r="M4075" s="17">
        <f>L4075*0.15</f>
        <v>2635211.4</v>
      </c>
      <c r="N4075" s="17" t="s">
        <v>39</v>
      </c>
      <c r="O4075" s="35" t="s">
        <v>49</v>
      </c>
      <c r="P4075" s="36" t="str">
        <f t="shared" si="1114"/>
        <v>Old Client</v>
      </c>
      <c r="Q4075" s="39" t="str">
        <f t="shared" si="4"/>
        <v>Yes</v>
      </c>
      <c r="R4075" s="40" t="str">
        <f t="shared" si="5"/>
        <v>Cross-Sold</v>
      </c>
    </row>
    <row r="4076" ht="14.25" customHeight="1" spans="1:18">
      <c r="A4076" s="30" t="s">
        <v>3920</v>
      </c>
      <c r="B4076" s="17">
        <v>15</v>
      </c>
      <c r="C4076" s="17" t="s">
        <v>57</v>
      </c>
      <c r="D4076" s="17" t="s">
        <v>36</v>
      </c>
      <c r="E4076" s="17" t="s">
        <v>978</v>
      </c>
      <c r="F4076" s="31" t="str">
        <f>VLOOKUP(G4076,'Policy Type'!$A:$B,2,FALSE)</f>
        <v>P&amp;C</v>
      </c>
      <c r="G4076" s="17" t="s">
        <v>68</v>
      </c>
      <c r="H4076" s="32">
        <v>45381</v>
      </c>
      <c r="I4076" s="32">
        <v>45745</v>
      </c>
      <c r="J4076" s="34">
        <v>2643000</v>
      </c>
      <c r="K4076" s="34">
        <f t="shared" si="1112"/>
        <v>475740</v>
      </c>
      <c r="L4076" s="34">
        <f t="shared" si="1113"/>
        <v>3118740</v>
      </c>
      <c r="M4076" s="17">
        <f t="shared" ref="M4076:M4077" si="1117">L4076*0.2</f>
        <v>623748</v>
      </c>
      <c r="N4076" s="17" t="s">
        <v>52</v>
      </c>
      <c r="O4076" s="35" t="s">
        <v>40</v>
      </c>
      <c r="P4076" s="36" t="str">
        <f t="shared" si="1114"/>
        <v>Old Client</v>
      </c>
      <c r="Q4076" s="39" t="str">
        <f t="shared" si="4"/>
        <v>Yes</v>
      </c>
      <c r="R4076" s="40" t="str">
        <f t="shared" si="5"/>
        <v>Cross-Sold</v>
      </c>
    </row>
    <row r="4077" ht="14.25" customHeight="1" spans="1:18">
      <c r="A4077" s="30" t="s">
        <v>3921</v>
      </c>
      <c r="B4077" s="17">
        <v>2554</v>
      </c>
      <c r="C4077" s="17" t="s">
        <v>42</v>
      </c>
      <c r="D4077" s="17" t="s">
        <v>36</v>
      </c>
      <c r="E4077" s="17" t="s">
        <v>37</v>
      </c>
      <c r="F4077" s="31" t="str">
        <f>VLOOKUP(G4077,'Policy Type'!$A:$B,2,FALSE)</f>
        <v>P&amp;C</v>
      </c>
      <c r="G4077" s="17" t="s">
        <v>80</v>
      </c>
      <c r="H4077" s="32">
        <v>45380</v>
      </c>
      <c r="I4077" s="32">
        <v>45380</v>
      </c>
      <c r="J4077" s="34">
        <v>59000</v>
      </c>
      <c r="K4077" s="34">
        <f t="shared" si="1112"/>
        <v>10620</v>
      </c>
      <c r="L4077" s="34">
        <f t="shared" si="1113"/>
        <v>69620</v>
      </c>
      <c r="M4077" s="17">
        <f t="shared" si="1117"/>
        <v>13924</v>
      </c>
      <c r="N4077" s="17" t="s">
        <v>39</v>
      </c>
      <c r="O4077" s="35" t="s">
        <v>49</v>
      </c>
      <c r="P4077" s="36" t="str">
        <f t="shared" si="1114"/>
        <v>Old Client</v>
      </c>
      <c r="Q4077" s="39" t="str">
        <f t="shared" si="4"/>
        <v>No</v>
      </c>
      <c r="R4077" s="40" t="str">
        <f t="shared" si="5"/>
        <v/>
      </c>
    </row>
    <row r="4078" ht="14.25" customHeight="1" spans="1:18">
      <c r="A4078" s="30" t="s">
        <v>3922</v>
      </c>
      <c r="B4078" s="17">
        <v>2562</v>
      </c>
      <c r="C4078" s="17" t="s">
        <v>46</v>
      </c>
      <c r="D4078" s="17" t="s">
        <v>88</v>
      </c>
      <c r="E4078" s="17" t="s">
        <v>132</v>
      </c>
      <c r="F4078" s="31" t="str">
        <f>VLOOKUP(G4078,'Policy Type'!$A:$B,2,FALSE)</f>
        <v>P&amp;C</v>
      </c>
      <c r="G4078" s="17" t="s">
        <v>48</v>
      </c>
      <c r="H4078" s="32">
        <v>45380</v>
      </c>
      <c r="I4078" s="32">
        <v>45744</v>
      </c>
      <c r="J4078" s="34">
        <v>2065100</v>
      </c>
      <c r="K4078" s="34">
        <f t="shared" si="1112"/>
        <v>371718</v>
      </c>
      <c r="L4078" s="34">
        <f t="shared" si="1113"/>
        <v>2436818</v>
      </c>
      <c r="M4078" s="17">
        <f t="shared" ref="M4078:M4081" si="1118">L4078*0.05</f>
        <v>121840.9</v>
      </c>
      <c r="N4078" s="17" t="s">
        <v>39</v>
      </c>
      <c r="O4078" s="35" t="s">
        <v>49</v>
      </c>
      <c r="P4078" s="36" t="str">
        <f t="shared" si="1114"/>
        <v>New Client</v>
      </c>
      <c r="Q4078" s="39" t="str">
        <f t="shared" si="4"/>
        <v>No</v>
      </c>
      <c r="R4078" s="40" t="str">
        <f t="shared" si="5"/>
        <v/>
      </c>
    </row>
    <row r="4079" ht="14.25" customHeight="1" spans="1:18">
      <c r="A4079" s="30" t="s">
        <v>3923</v>
      </c>
      <c r="B4079" s="17">
        <v>15</v>
      </c>
      <c r="C4079" s="17" t="s">
        <v>46</v>
      </c>
      <c r="D4079" s="17" t="s">
        <v>88</v>
      </c>
      <c r="E4079" s="17" t="s">
        <v>37</v>
      </c>
      <c r="F4079" s="31" t="str">
        <f>VLOOKUP(G4079,'Policy Type'!$A:$B,2,FALSE)</f>
        <v>Liability</v>
      </c>
      <c r="G4079" s="17" t="s">
        <v>38</v>
      </c>
      <c r="H4079" s="32">
        <v>45381</v>
      </c>
      <c r="I4079" s="32">
        <v>45411</v>
      </c>
      <c r="J4079" s="34">
        <v>32200</v>
      </c>
      <c r="K4079" s="34">
        <f t="shared" si="1112"/>
        <v>5796</v>
      </c>
      <c r="L4079" s="34">
        <f t="shared" si="1113"/>
        <v>37996</v>
      </c>
      <c r="M4079" s="17">
        <f t="shared" si="1118"/>
        <v>1899.8</v>
      </c>
      <c r="N4079" s="17" t="s">
        <v>39</v>
      </c>
      <c r="O4079" s="35" t="s">
        <v>49</v>
      </c>
      <c r="P4079" s="36" t="str">
        <f t="shared" si="1114"/>
        <v>Old Client</v>
      </c>
      <c r="Q4079" s="39" t="str">
        <f t="shared" si="4"/>
        <v>Yes</v>
      </c>
      <c r="R4079" s="40" t="str">
        <f t="shared" si="5"/>
        <v/>
      </c>
    </row>
    <row r="4080" ht="14.25" customHeight="1" spans="1:18">
      <c r="A4080" s="30" t="s">
        <v>3924</v>
      </c>
      <c r="B4080" s="17">
        <v>483</v>
      </c>
      <c r="C4080" s="17" t="s">
        <v>46</v>
      </c>
      <c r="D4080" s="17" t="s">
        <v>76</v>
      </c>
      <c r="E4080" s="17" t="s">
        <v>60</v>
      </c>
      <c r="F4080" s="31" t="str">
        <f>VLOOKUP(G4080,'Policy Type'!$A:$B,2,FALSE)</f>
        <v>Others</v>
      </c>
      <c r="G4080" s="17" t="s">
        <v>170</v>
      </c>
      <c r="H4080" s="32">
        <v>45382</v>
      </c>
      <c r="I4080" s="32">
        <v>45746</v>
      </c>
      <c r="J4080" s="34">
        <v>5972400</v>
      </c>
      <c r="K4080" s="34">
        <f t="shared" si="1112"/>
        <v>1075032</v>
      </c>
      <c r="L4080" s="34">
        <f t="shared" si="1113"/>
        <v>7047432</v>
      </c>
      <c r="M4080" s="17">
        <f t="shared" si="1118"/>
        <v>352371.6</v>
      </c>
      <c r="N4080" s="17" t="s">
        <v>52</v>
      </c>
      <c r="O4080" s="35" t="s">
        <v>53</v>
      </c>
      <c r="P4080" s="36" t="str">
        <f t="shared" si="1114"/>
        <v>Old Client</v>
      </c>
      <c r="Q4080" s="39" t="str">
        <f t="shared" si="4"/>
        <v>No</v>
      </c>
      <c r="R4080" s="40" t="str">
        <f t="shared" si="5"/>
        <v/>
      </c>
    </row>
    <row r="4081" ht="14.25" customHeight="1" spans="1:18">
      <c r="A4081" s="30" t="s">
        <v>3925</v>
      </c>
      <c r="B4081" s="17">
        <v>2559</v>
      </c>
      <c r="C4081" s="17" t="s">
        <v>46</v>
      </c>
      <c r="D4081" s="17" t="s">
        <v>76</v>
      </c>
      <c r="E4081" s="17" t="s">
        <v>60</v>
      </c>
      <c r="F4081" s="31" t="str">
        <f>VLOOKUP(G4081,'Policy Type'!$A:$B,2,FALSE)</f>
        <v>Others</v>
      </c>
      <c r="G4081" s="17" t="s">
        <v>170</v>
      </c>
      <c r="H4081" s="32">
        <v>45382</v>
      </c>
      <c r="I4081" s="32">
        <v>45746</v>
      </c>
      <c r="J4081" s="34">
        <v>5253900</v>
      </c>
      <c r="K4081" s="34">
        <f t="shared" si="1112"/>
        <v>945702</v>
      </c>
      <c r="L4081" s="34">
        <f t="shared" si="1113"/>
        <v>6199602</v>
      </c>
      <c r="M4081" s="17">
        <f t="shared" si="1118"/>
        <v>309980.1</v>
      </c>
      <c r="N4081" s="17" t="s">
        <v>52</v>
      </c>
      <c r="O4081" s="35" t="s">
        <v>53</v>
      </c>
      <c r="P4081" s="36" t="str">
        <f t="shared" si="1114"/>
        <v>Old Client</v>
      </c>
      <c r="Q4081" s="39" t="str">
        <f t="shared" si="4"/>
        <v>Yes</v>
      </c>
      <c r="R4081" s="40" t="str">
        <f t="shared" si="5"/>
        <v>Cross-Sold</v>
      </c>
    </row>
    <row r="4082" ht="14.25" customHeight="1" spans="1:18">
      <c r="A4082" s="30" t="s">
        <v>3926</v>
      </c>
      <c r="B4082" s="17">
        <v>238</v>
      </c>
      <c r="C4082" s="17" t="s">
        <v>57</v>
      </c>
      <c r="D4082" s="17" t="s">
        <v>36</v>
      </c>
      <c r="E4082" s="17" t="s">
        <v>84</v>
      </c>
      <c r="F4082" s="31" t="str">
        <f>VLOOKUP(G4082,'Policy Type'!$A:$B,2,FALSE)</f>
        <v>Liability</v>
      </c>
      <c r="G4082" s="17" t="s">
        <v>101</v>
      </c>
      <c r="H4082" s="32">
        <v>45381</v>
      </c>
      <c r="I4082" s="32">
        <v>45745</v>
      </c>
      <c r="J4082" s="34">
        <v>743400</v>
      </c>
      <c r="K4082" s="34">
        <f t="shared" si="1112"/>
        <v>133812</v>
      </c>
      <c r="L4082" s="34">
        <f t="shared" si="1113"/>
        <v>877212</v>
      </c>
      <c r="M4082" s="17">
        <f t="shared" ref="M4082:M4083" si="1119">L4082*0.2</f>
        <v>175442.4</v>
      </c>
      <c r="N4082" s="17" t="s">
        <v>39</v>
      </c>
      <c r="O4082" s="35" t="s">
        <v>49</v>
      </c>
      <c r="P4082" s="36" t="str">
        <f t="shared" si="1114"/>
        <v>Old Client</v>
      </c>
      <c r="Q4082" s="39" t="str">
        <f t="shared" si="4"/>
        <v>Yes</v>
      </c>
      <c r="R4082" s="40" t="str">
        <f t="shared" si="5"/>
        <v/>
      </c>
    </row>
    <row r="4083" ht="14.25" customHeight="1" spans="1:18">
      <c r="A4083" s="30" t="s">
        <v>3927</v>
      </c>
      <c r="B4083" s="17">
        <v>2236</v>
      </c>
      <c r="C4083" s="17" t="s">
        <v>57</v>
      </c>
      <c r="D4083" s="17" t="s">
        <v>36</v>
      </c>
      <c r="E4083" s="17" t="s">
        <v>84</v>
      </c>
      <c r="F4083" s="31" t="str">
        <f>VLOOKUP(G4083,'Policy Type'!$A:$B,2,FALSE)</f>
        <v>Liability</v>
      </c>
      <c r="G4083" s="17" t="s">
        <v>140</v>
      </c>
      <c r="H4083" s="32">
        <v>45381</v>
      </c>
      <c r="I4083" s="32">
        <v>45745</v>
      </c>
      <c r="J4083" s="34">
        <v>9735000</v>
      </c>
      <c r="K4083" s="34">
        <f t="shared" si="1112"/>
        <v>1752300</v>
      </c>
      <c r="L4083" s="34">
        <f t="shared" si="1113"/>
        <v>11487300</v>
      </c>
      <c r="M4083" s="17">
        <f t="shared" si="1119"/>
        <v>2297460</v>
      </c>
      <c r="N4083" s="17" t="s">
        <v>39</v>
      </c>
      <c r="O4083" s="35" t="s">
        <v>49</v>
      </c>
      <c r="P4083" s="36" t="str">
        <f t="shared" si="1114"/>
        <v>Old Client</v>
      </c>
      <c r="Q4083" s="39" t="str">
        <f t="shared" si="4"/>
        <v>Yes</v>
      </c>
      <c r="R4083" s="40" t="str">
        <f t="shared" si="5"/>
        <v/>
      </c>
    </row>
    <row r="4084" ht="14.25" customHeight="1" spans="1:18">
      <c r="A4084" s="30" t="s">
        <v>3928</v>
      </c>
      <c r="B4084" s="17">
        <v>2564</v>
      </c>
      <c r="C4084" s="17" t="s">
        <v>46</v>
      </c>
      <c r="D4084" s="17" t="s">
        <v>66</v>
      </c>
      <c r="E4084" s="17" t="s">
        <v>84</v>
      </c>
      <c r="F4084" s="31" t="str">
        <f>VLOOKUP(G4084,'Policy Type'!$A:$B,2,FALSE)</f>
        <v>Liability</v>
      </c>
      <c r="G4084" s="17" t="s">
        <v>101</v>
      </c>
      <c r="H4084" s="32">
        <v>45381</v>
      </c>
      <c r="I4084" s="32">
        <v>45745</v>
      </c>
      <c r="J4084" s="34">
        <v>531000</v>
      </c>
      <c r="K4084" s="34">
        <f t="shared" si="1112"/>
        <v>95580</v>
      </c>
      <c r="L4084" s="34">
        <f t="shared" si="1113"/>
        <v>626580</v>
      </c>
      <c r="M4084" s="17">
        <f>L4084*0.05</f>
        <v>31329</v>
      </c>
      <c r="N4084" s="17" t="s">
        <v>39</v>
      </c>
      <c r="O4084" s="35" t="s">
        <v>49</v>
      </c>
      <c r="P4084" s="36" t="str">
        <f t="shared" si="1114"/>
        <v>Old Client</v>
      </c>
      <c r="Q4084" s="39" t="str">
        <f t="shared" si="4"/>
        <v>Yes</v>
      </c>
      <c r="R4084" s="40" t="str">
        <f t="shared" si="5"/>
        <v/>
      </c>
    </row>
    <row r="4085" ht="14.25" customHeight="1" spans="1:18">
      <c r="A4085" s="30" t="s">
        <v>3929</v>
      </c>
      <c r="B4085" s="17">
        <v>2564</v>
      </c>
      <c r="C4085" s="17" t="s">
        <v>57</v>
      </c>
      <c r="D4085" s="17" t="s">
        <v>36</v>
      </c>
      <c r="E4085" s="17" t="s">
        <v>84</v>
      </c>
      <c r="F4085" s="31" t="str">
        <f>VLOOKUP(G4085,'Policy Type'!$A:$B,2,FALSE)</f>
        <v>Liability</v>
      </c>
      <c r="G4085" s="17" t="s">
        <v>140</v>
      </c>
      <c r="H4085" s="32">
        <v>45381</v>
      </c>
      <c r="I4085" s="32">
        <v>45745</v>
      </c>
      <c r="J4085" s="34">
        <v>5605000</v>
      </c>
      <c r="K4085" s="34">
        <f t="shared" si="1112"/>
        <v>1008900</v>
      </c>
      <c r="L4085" s="34">
        <f t="shared" si="1113"/>
        <v>6613900</v>
      </c>
      <c r="M4085" s="17">
        <f>L4085*0.2</f>
        <v>1322780</v>
      </c>
      <c r="N4085" s="17" t="s">
        <v>39</v>
      </c>
      <c r="O4085" s="35" t="s">
        <v>49</v>
      </c>
      <c r="P4085" s="36" t="str">
        <f t="shared" si="1114"/>
        <v>Old Client</v>
      </c>
      <c r="Q4085" s="39" t="str">
        <f t="shared" si="4"/>
        <v>Yes</v>
      </c>
      <c r="R4085" s="40" t="str">
        <f t="shared" si="5"/>
        <v/>
      </c>
    </row>
    <row r="4086" ht="14.25" customHeight="1" spans="1:18">
      <c r="A4086" s="30" t="s">
        <v>3930</v>
      </c>
      <c r="B4086" s="17">
        <v>2565</v>
      </c>
      <c r="C4086" s="17" t="s">
        <v>46</v>
      </c>
      <c r="D4086" s="17" t="s">
        <v>47</v>
      </c>
      <c r="E4086" s="17" t="s">
        <v>284</v>
      </c>
      <c r="F4086" s="31" t="e">
        <f>VLOOKUP(G4086,'Policy Type'!$A:$B,2,FALSE)</f>
        <v>#N/A</v>
      </c>
      <c r="G4086" s="17" t="s">
        <v>2496</v>
      </c>
      <c r="H4086" s="32">
        <v>45383</v>
      </c>
      <c r="I4086" s="32">
        <v>45747</v>
      </c>
      <c r="J4086" s="34">
        <v>6844000</v>
      </c>
      <c r="K4086" s="34">
        <f t="shared" si="1112"/>
        <v>1231920</v>
      </c>
      <c r="L4086" s="34">
        <f t="shared" si="1113"/>
        <v>8075920</v>
      </c>
      <c r="M4086" s="17">
        <f>L4086*0.05</f>
        <v>403796</v>
      </c>
      <c r="N4086" s="17" t="s">
        <v>39</v>
      </c>
      <c r="O4086" s="35" t="s">
        <v>49</v>
      </c>
      <c r="P4086" s="36" t="str">
        <f t="shared" si="1114"/>
        <v>Old Client</v>
      </c>
      <c r="Q4086" s="39" t="str">
        <f t="shared" si="4"/>
        <v>Yes</v>
      </c>
      <c r="R4086" s="40" t="e">
        <f t="shared" si="5"/>
        <v>#N/A</v>
      </c>
    </row>
    <row r="4087" ht="14.25" customHeight="1" spans="1:18">
      <c r="A4087" s="30" t="s">
        <v>3931</v>
      </c>
      <c r="B4087" s="17">
        <v>2565</v>
      </c>
      <c r="C4087" s="17" t="s">
        <v>57</v>
      </c>
      <c r="D4087" s="17" t="s">
        <v>36</v>
      </c>
      <c r="E4087" s="17" t="s">
        <v>84</v>
      </c>
      <c r="F4087" s="31" t="str">
        <f>VLOOKUP(G4087,'Policy Type'!$A:$B,2,FALSE)</f>
        <v>Liability</v>
      </c>
      <c r="G4087" s="17" t="s">
        <v>101</v>
      </c>
      <c r="H4087" s="32">
        <v>45381</v>
      </c>
      <c r="I4087" s="32">
        <v>45745</v>
      </c>
      <c r="J4087" s="34">
        <v>11682000</v>
      </c>
      <c r="K4087" s="34">
        <f t="shared" si="1112"/>
        <v>2102760</v>
      </c>
      <c r="L4087" s="34">
        <f t="shared" si="1113"/>
        <v>13784760</v>
      </c>
      <c r="M4087" s="17">
        <f t="shared" ref="M4087:M4088" si="1120">L4087*0.2</f>
        <v>2756952</v>
      </c>
      <c r="N4087" s="17" t="s">
        <v>39</v>
      </c>
      <c r="O4087" s="35" t="s">
        <v>49</v>
      </c>
      <c r="P4087" s="36" t="str">
        <f t="shared" si="1114"/>
        <v>Old Client</v>
      </c>
      <c r="Q4087" s="39" t="str">
        <f t="shared" si="4"/>
        <v>Yes</v>
      </c>
      <c r="R4087" s="40" t="str">
        <f t="shared" si="5"/>
        <v/>
      </c>
    </row>
    <row r="4088" ht="14.25" customHeight="1" spans="1:18">
      <c r="A4088" s="30" t="s">
        <v>3932</v>
      </c>
      <c r="B4088" s="17">
        <v>2566</v>
      </c>
      <c r="C4088" s="17" t="s">
        <v>42</v>
      </c>
      <c r="D4088" s="17" t="s">
        <v>36</v>
      </c>
      <c r="E4088" s="17" t="s">
        <v>37</v>
      </c>
      <c r="F4088" s="31" t="str">
        <f>VLOOKUP(G4088,'Policy Type'!$A:$B,2,FALSE)</f>
        <v>P&amp;C</v>
      </c>
      <c r="G4088" s="17" t="s">
        <v>80</v>
      </c>
      <c r="H4088" s="32">
        <v>45381</v>
      </c>
      <c r="I4088" s="32">
        <v>45381</v>
      </c>
      <c r="J4088" s="34">
        <v>248900</v>
      </c>
      <c r="K4088" s="34">
        <f t="shared" si="1112"/>
        <v>44802</v>
      </c>
      <c r="L4088" s="34">
        <f t="shared" si="1113"/>
        <v>293702</v>
      </c>
      <c r="M4088" s="17">
        <f t="shared" si="1120"/>
        <v>58740.4</v>
      </c>
      <c r="N4088" s="17" t="s">
        <v>39</v>
      </c>
      <c r="O4088" s="35" t="s">
        <v>49</v>
      </c>
      <c r="P4088" s="36" t="str">
        <f t="shared" si="1114"/>
        <v>New Client</v>
      </c>
      <c r="Q4088" s="39" t="str">
        <f t="shared" si="4"/>
        <v>No</v>
      </c>
      <c r="R4088" s="40" t="str">
        <f t="shared" si="5"/>
        <v/>
      </c>
    </row>
    <row r="4089" ht="14.25" customHeight="1" spans="1:18">
      <c r="A4089" s="30" t="s">
        <v>3933</v>
      </c>
      <c r="B4089" s="17">
        <v>2567</v>
      </c>
      <c r="C4089" s="17" t="s">
        <v>46</v>
      </c>
      <c r="D4089" s="17" t="s">
        <v>76</v>
      </c>
      <c r="E4089" s="17" t="s">
        <v>780</v>
      </c>
      <c r="F4089" s="31" t="str">
        <f>VLOOKUP(G4089,'Policy Type'!$A:$B,2,FALSE)</f>
        <v>Liability</v>
      </c>
      <c r="G4089" s="17" t="s">
        <v>536</v>
      </c>
      <c r="H4089" s="32">
        <v>45381</v>
      </c>
      <c r="I4089" s="32">
        <v>45837</v>
      </c>
      <c r="J4089" s="34">
        <v>6588900</v>
      </c>
      <c r="K4089" s="34">
        <f t="shared" si="1112"/>
        <v>1186002</v>
      </c>
      <c r="L4089" s="34">
        <f t="shared" si="1113"/>
        <v>7774902</v>
      </c>
      <c r="M4089" s="17">
        <f>L4089*0.05</f>
        <v>388745.1</v>
      </c>
      <c r="N4089" s="17" t="s">
        <v>39</v>
      </c>
      <c r="O4089" s="35" t="s">
        <v>49</v>
      </c>
      <c r="P4089" s="36" t="str">
        <f t="shared" si="1114"/>
        <v>New Client</v>
      </c>
      <c r="Q4089" s="39" t="str">
        <f t="shared" si="4"/>
        <v>Yes</v>
      </c>
      <c r="R4089" s="40" t="str">
        <f t="shared" si="5"/>
        <v/>
      </c>
    </row>
    <row r="4090" ht="14.25" customHeight="1" spans="1:18">
      <c r="A4090" s="30" t="s">
        <v>3934</v>
      </c>
      <c r="B4090" s="17">
        <v>647</v>
      </c>
      <c r="C4090" s="17" t="s">
        <v>35</v>
      </c>
      <c r="D4090" s="17" t="s">
        <v>36</v>
      </c>
      <c r="E4090" s="17" t="s">
        <v>780</v>
      </c>
      <c r="F4090" s="31" t="str">
        <f>VLOOKUP(G4090,'Policy Type'!$A:$B,2,FALSE)</f>
        <v>Liability</v>
      </c>
      <c r="G4090" s="17" t="s">
        <v>38</v>
      </c>
      <c r="H4090" s="32">
        <v>45381</v>
      </c>
      <c r="I4090" s="32">
        <v>45472</v>
      </c>
      <c r="J4090" s="34">
        <v>118700</v>
      </c>
      <c r="K4090" s="34">
        <f t="shared" si="1112"/>
        <v>21366</v>
      </c>
      <c r="L4090" s="34">
        <f t="shared" si="1113"/>
        <v>140066</v>
      </c>
      <c r="M4090" s="17">
        <f t="shared" ref="M4090:M4091" si="1121">L4090*0.2</f>
        <v>28013.2</v>
      </c>
      <c r="N4090" s="17" t="s">
        <v>39</v>
      </c>
      <c r="O4090" s="35" t="s">
        <v>49</v>
      </c>
      <c r="P4090" s="36" t="str">
        <f t="shared" si="1114"/>
        <v>Old Client</v>
      </c>
      <c r="Q4090" s="39" t="str">
        <f t="shared" si="4"/>
        <v>Yes</v>
      </c>
      <c r="R4090" s="40" t="str">
        <f t="shared" si="5"/>
        <v/>
      </c>
    </row>
    <row r="4091" ht="14.25" customHeight="1" spans="1:18">
      <c r="A4091" s="30" t="s">
        <v>3935</v>
      </c>
      <c r="B4091" s="17">
        <v>698</v>
      </c>
      <c r="C4091" s="17" t="s">
        <v>57</v>
      </c>
      <c r="D4091" s="17" t="s">
        <v>36</v>
      </c>
      <c r="E4091" s="17" t="s">
        <v>780</v>
      </c>
      <c r="F4091" s="31" t="str">
        <f>VLOOKUP(G4091,'Policy Type'!$A:$B,2,FALSE)</f>
        <v>Liability</v>
      </c>
      <c r="G4091" s="17" t="s">
        <v>38</v>
      </c>
      <c r="H4091" s="32">
        <v>45381</v>
      </c>
      <c r="I4091" s="32">
        <v>45745</v>
      </c>
      <c r="J4091" s="34">
        <v>62000</v>
      </c>
      <c r="K4091" s="34">
        <f t="shared" si="1112"/>
        <v>11160</v>
      </c>
      <c r="L4091" s="34">
        <f t="shared" si="1113"/>
        <v>73160</v>
      </c>
      <c r="M4091" s="17">
        <f t="shared" si="1121"/>
        <v>14632</v>
      </c>
      <c r="N4091" s="17" t="s">
        <v>39</v>
      </c>
      <c r="O4091" s="35" t="s">
        <v>49</v>
      </c>
      <c r="P4091" s="36" t="str">
        <f t="shared" si="1114"/>
        <v>Old Client</v>
      </c>
      <c r="Q4091" s="39" t="str">
        <f t="shared" si="4"/>
        <v>Yes</v>
      </c>
      <c r="R4091" s="40" t="str">
        <f t="shared" si="5"/>
        <v/>
      </c>
    </row>
    <row r="4092" ht="14.25" customHeight="1" spans="1:18">
      <c r="A4092" s="30" t="s">
        <v>3936</v>
      </c>
      <c r="B4092" s="17">
        <v>2568</v>
      </c>
      <c r="C4092" s="17" t="s">
        <v>46</v>
      </c>
      <c r="D4092" s="17" t="s">
        <v>76</v>
      </c>
      <c r="E4092" s="17" t="s">
        <v>780</v>
      </c>
      <c r="F4092" s="31" t="str">
        <f>VLOOKUP(G4092,'Policy Type'!$A:$B,2,FALSE)</f>
        <v>Liability</v>
      </c>
      <c r="G4092" s="17" t="s">
        <v>38</v>
      </c>
      <c r="H4092" s="32">
        <v>45381</v>
      </c>
      <c r="I4092" s="32">
        <v>45411</v>
      </c>
      <c r="J4092" s="34">
        <v>106100</v>
      </c>
      <c r="K4092" s="34">
        <f t="shared" si="1112"/>
        <v>19098</v>
      </c>
      <c r="L4092" s="34">
        <f t="shared" si="1113"/>
        <v>125198</v>
      </c>
      <c r="M4092" s="17">
        <f t="shared" ref="M4092:M4093" si="1122">L4092*0.05</f>
        <v>6259.9</v>
      </c>
      <c r="N4092" s="17" t="s">
        <v>39</v>
      </c>
      <c r="O4092" s="35" t="s">
        <v>49</v>
      </c>
      <c r="P4092" s="36" t="str">
        <f t="shared" si="1114"/>
        <v>New Client</v>
      </c>
      <c r="Q4092" s="39" t="str">
        <f t="shared" si="4"/>
        <v>Yes</v>
      </c>
      <c r="R4092" s="40" t="str">
        <f t="shared" si="5"/>
        <v/>
      </c>
    </row>
    <row r="4093" ht="14.25" customHeight="1" spans="1:18">
      <c r="A4093" s="30" t="s">
        <v>3937</v>
      </c>
      <c r="B4093" s="17">
        <v>2569</v>
      </c>
      <c r="C4093" s="17" t="s">
        <v>46</v>
      </c>
      <c r="D4093" s="17" t="s">
        <v>66</v>
      </c>
      <c r="E4093" s="17" t="s">
        <v>780</v>
      </c>
      <c r="F4093" s="31" t="str">
        <f>VLOOKUP(G4093,'Policy Type'!$A:$B,2,FALSE)</f>
        <v>Liability</v>
      </c>
      <c r="G4093" s="17" t="s">
        <v>38</v>
      </c>
      <c r="H4093" s="32">
        <v>45380</v>
      </c>
      <c r="I4093" s="32">
        <v>45501</v>
      </c>
      <c r="J4093" s="34">
        <v>215200</v>
      </c>
      <c r="K4093" s="34">
        <f t="shared" si="1112"/>
        <v>38736</v>
      </c>
      <c r="L4093" s="34">
        <f t="shared" si="1113"/>
        <v>253936</v>
      </c>
      <c r="M4093" s="17">
        <f t="shared" si="1122"/>
        <v>12696.8</v>
      </c>
      <c r="N4093" s="17" t="s">
        <v>39</v>
      </c>
      <c r="O4093" s="35" t="s">
        <v>49</v>
      </c>
      <c r="P4093" s="36" t="str">
        <f t="shared" si="1114"/>
        <v>New Client</v>
      </c>
      <c r="Q4093" s="39" t="str">
        <f t="shared" si="4"/>
        <v>Yes</v>
      </c>
      <c r="R4093" s="40" t="str">
        <f t="shared" si="5"/>
        <v/>
      </c>
    </row>
    <row r="4094" ht="14.25" customHeight="1" spans="1:18">
      <c r="A4094" s="30" t="s">
        <v>3938</v>
      </c>
      <c r="B4094" s="17">
        <v>2570</v>
      </c>
      <c r="C4094" s="17" t="s">
        <v>35</v>
      </c>
      <c r="D4094" s="17" t="s">
        <v>36</v>
      </c>
      <c r="E4094" s="17" t="s">
        <v>780</v>
      </c>
      <c r="F4094" s="31" t="str">
        <f>VLOOKUP(G4094,'Policy Type'!$A:$B,2,FALSE)</f>
        <v>Liability</v>
      </c>
      <c r="G4094" s="17" t="s">
        <v>38</v>
      </c>
      <c r="H4094" s="32">
        <v>45380</v>
      </c>
      <c r="I4094" s="32">
        <v>45744</v>
      </c>
      <c r="J4094" s="34">
        <v>312200</v>
      </c>
      <c r="K4094" s="34">
        <f t="shared" si="1112"/>
        <v>56196</v>
      </c>
      <c r="L4094" s="34">
        <f t="shared" si="1113"/>
        <v>368396</v>
      </c>
      <c r="M4094" s="17">
        <f t="shared" ref="M4094:M4096" si="1123">L4094*0.2</f>
        <v>73679.2</v>
      </c>
      <c r="N4094" s="17" t="s">
        <v>39</v>
      </c>
      <c r="O4094" s="35" t="s">
        <v>49</v>
      </c>
      <c r="P4094" s="36" t="str">
        <f t="shared" si="1114"/>
        <v>New Client</v>
      </c>
      <c r="Q4094" s="39" t="str">
        <f t="shared" si="4"/>
        <v>Yes</v>
      </c>
      <c r="R4094" s="40" t="str">
        <f t="shared" si="5"/>
        <v/>
      </c>
    </row>
    <row r="4095" ht="14.25" customHeight="1" spans="1:18">
      <c r="A4095" s="30" t="s">
        <v>3939</v>
      </c>
      <c r="B4095" s="17">
        <v>2571</v>
      </c>
      <c r="C4095" s="17" t="s">
        <v>35</v>
      </c>
      <c r="D4095" s="17" t="s">
        <v>36</v>
      </c>
      <c r="E4095" s="17" t="s">
        <v>37</v>
      </c>
      <c r="F4095" s="31" t="str">
        <f>VLOOKUP(G4095,'Policy Type'!$A:$B,2,FALSE)</f>
        <v>Liability</v>
      </c>
      <c r="G4095" s="17" t="s">
        <v>38</v>
      </c>
      <c r="H4095" s="32">
        <v>45380</v>
      </c>
      <c r="I4095" s="32">
        <v>45563</v>
      </c>
      <c r="J4095" s="34">
        <v>286300</v>
      </c>
      <c r="K4095" s="34">
        <f t="shared" si="1112"/>
        <v>51534</v>
      </c>
      <c r="L4095" s="34">
        <f t="shared" si="1113"/>
        <v>337834</v>
      </c>
      <c r="M4095" s="17">
        <f t="shared" si="1123"/>
        <v>67566.8</v>
      </c>
      <c r="N4095" s="17" t="s">
        <v>39</v>
      </c>
      <c r="O4095" s="35" t="s">
        <v>49</v>
      </c>
      <c r="P4095" s="36" t="str">
        <f t="shared" si="1114"/>
        <v>Old Client</v>
      </c>
      <c r="Q4095" s="39" t="str">
        <f t="shared" si="4"/>
        <v>Yes</v>
      </c>
      <c r="R4095" s="40" t="str">
        <f t="shared" si="5"/>
        <v/>
      </c>
    </row>
    <row r="4096" ht="14.25" customHeight="1" spans="1:18">
      <c r="A4096" s="30" t="s">
        <v>3940</v>
      </c>
      <c r="B4096" s="17">
        <v>2572</v>
      </c>
      <c r="C4096" s="17" t="s">
        <v>35</v>
      </c>
      <c r="D4096" s="17" t="s">
        <v>36</v>
      </c>
      <c r="E4096" s="17" t="s">
        <v>37</v>
      </c>
      <c r="F4096" s="31" t="str">
        <f>VLOOKUP(G4096,'Policy Type'!$A:$B,2,FALSE)</f>
        <v>Liability</v>
      </c>
      <c r="G4096" s="17" t="s">
        <v>38</v>
      </c>
      <c r="H4096" s="32">
        <v>45383</v>
      </c>
      <c r="I4096" s="32">
        <v>45443</v>
      </c>
      <c r="J4096" s="34">
        <v>122900</v>
      </c>
      <c r="K4096" s="34">
        <f t="shared" si="1112"/>
        <v>22122</v>
      </c>
      <c r="L4096" s="34">
        <f t="shared" si="1113"/>
        <v>145022</v>
      </c>
      <c r="M4096" s="17">
        <f t="shared" si="1123"/>
        <v>29004.4</v>
      </c>
      <c r="N4096" s="17" t="s">
        <v>39</v>
      </c>
      <c r="O4096" s="35" t="s">
        <v>49</v>
      </c>
      <c r="P4096" s="36" t="str">
        <f t="shared" si="1114"/>
        <v>New Client</v>
      </c>
      <c r="Q4096" s="39" t="str">
        <f t="shared" si="4"/>
        <v>Yes</v>
      </c>
      <c r="R4096" s="40" t="str">
        <f t="shared" si="5"/>
        <v/>
      </c>
    </row>
    <row r="4097" ht="14.25" customHeight="1" spans="1:18">
      <c r="A4097" s="30" t="s">
        <v>3941</v>
      </c>
      <c r="B4097" s="17">
        <v>2573</v>
      </c>
      <c r="C4097" s="17" t="s">
        <v>42</v>
      </c>
      <c r="D4097" s="17" t="s">
        <v>36</v>
      </c>
      <c r="E4097" s="17" t="s">
        <v>132</v>
      </c>
      <c r="F4097" s="31" t="str">
        <f>VLOOKUP(G4097,'Policy Type'!$A:$B,2,FALSE)</f>
        <v>Others</v>
      </c>
      <c r="G4097" s="17" t="s">
        <v>437</v>
      </c>
      <c r="H4097" s="32">
        <v>45382</v>
      </c>
      <c r="I4097" s="32">
        <v>45746</v>
      </c>
      <c r="J4097" s="34">
        <v>5878900</v>
      </c>
      <c r="K4097" s="34">
        <f t="shared" si="1112"/>
        <v>1058202</v>
      </c>
      <c r="L4097" s="34">
        <f t="shared" si="1113"/>
        <v>6937102</v>
      </c>
      <c r="M4097" s="17">
        <f>L4097*0.15</f>
        <v>1040565.3</v>
      </c>
      <c r="N4097" s="17" t="s">
        <v>52</v>
      </c>
      <c r="O4097" s="35" t="s">
        <v>53</v>
      </c>
      <c r="P4097" s="36" t="str">
        <f t="shared" si="1114"/>
        <v>New Client</v>
      </c>
      <c r="Q4097" s="39" t="str">
        <f t="shared" si="4"/>
        <v>No</v>
      </c>
      <c r="R4097" s="40" t="str">
        <f t="shared" si="5"/>
        <v/>
      </c>
    </row>
    <row r="4098" ht="14.25" customHeight="1" spans="1:18">
      <c r="A4098" s="30"/>
      <c r="B4098" s="17"/>
      <c r="C4098" s="17"/>
      <c r="D4098" s="17"/>
      <c r="E4098" s="17"/>
      <c r="F4098" s="31"/>
      <c r="G4098" s="17"/>
      <c r="H4098" s="32"/>
      <c r="I4098" s="32"/>
      <c r="J4098" s="34"/>
      <c r="K4098" s="34"/>
      <c r="L4098" s="17"/>
      <c r="M4098" s="17"/>
      <c r="N4098" s="17" t="s">
        <v>39</v>
      </c>
      <c r="O4098" s="35" t="s">
        <v>277</v>
      </c>
      <c r="P4098" s="36"/>
      <c r="Q4098" s="39" t="str">
        <f t="shared" si="4"/>
        <v>No</v>
      </c>
      <c r="R4098" s="40" t="str">
        <f t="shared" si="5"/>
        <v/>
      </c>
    </row>
    <row r="4099" ht="14.25" customHeight="1" spans="1:18">
      <c r="A4099" s="30" t="s">
        <v>3942</v>
      </c>
      <c r="B4099" s="17">
        <v>2575</v>
      </c>
      <c r="C4099" s="17" t="s">
        <v>57</v>
      </c>
      <c r="D4099" s="17" t="s">
        <v>36</v>
      </c>
      <c r="E4099" s="17" t="s">
        <v>132</v>
      </c>
      <c r="F4099" s="31" t="str">
        <f>VLOOKUP(G4099,'Policy Type'!$A:$B,2,FALSE)</f>
        <v>P&amp;C</v>
      </c>
      <c r="G4099" s="17" t="s">
        <v>80</v>
      </c>
      <c r="H4099" s="32">
        <v>45381</v>
      </c>
      <c r="I4099" s="32">
        <v>45381</v>
      </c>
      <c r="J4099" s="34">
        <v>59100</v>
      </c>
      <c r="K4099" s="34">
        <f t="shared" ref="K4099:K4107" si="1124">J4099*0.18</f>
        <v>10638</v>
      </c>
      <c r="L4099" s="34">
        <f t="shared" ref="L4099:L4107" si="1125">J4099+K4099</f>
        <v>69738</v>
      </c>
      <c r="M4099" s="17">
        <f>L4099*0.2</f>
        <v>13947.6</v>
      </c>
      <c r="N4099" s="17" t="s">
        <v>52</v>
      </c>
      <c r="O4099" s="35" t="s">
        <v>49</v>
      </c>
      <c r="P4099" s="36" t="str">
        <f t="shared" ref="P4099:P4107" si="1126">IF(COUNTIF(B:B,B4099)=1,"New Client","Old Client")</f>
        <v>New Client</v>
      </c>
      <c r="Q4099" s="39" t="str">
        <f t="shared" si="4"/>
        <v>No</v>
      </c>
      <c r="R4099" s="40" t="str">
        <f t="shared" si="5"/>
        <v/>
      </c>
    </row>
    <row r="4100" ht="14.25" customHeight="1" spans="1:18">
      <c r="A4100" s="30" t="s">
        <v>3943</v>
      </c>
      <c r="B4100" s="17">
        <v>134</v>
      </c>
      <c r="C4100" s="17" t="s">
        <v>42</v>
      </c>
      <c r="D4100" s="17" t="s">
        <v>36</v>
      </c>
      <c r="E4100" s="17" t="s">
        <v>91</v>
      </c>
      <c r="F4100" s="31" t="str">
        <f>VLOOKUP(G4100,'Policy Type'!$A:$B,2,FALSE)</f>
        <v>Others</v>
      </c>
      <c r="G4100" s="17" t="s">
        <v>3913</v>
      </c>
      <c r="H4100" s="32">
        <v>45381</v>
      </c>
      <c r="I4100" s="32">
        <v>45745</v>
      </c>
      <c r="J4100" s="34">
        <v>15750000</v>
      </c>
      <c r="K4100" s="34">
        <f t="shared" si="1124"/>
        <v>2835000</v>
      </c>
      <c r="L4100" s="34">
        <f t="shared" si="1125"/>
        <v>18585000</v>
      </c>
      <c r="M4100" s="17">
        <f>L4100*0.15</f>
        <v>2787750</v>
      </c>
      <c r="N4100" s="17" t="s">
        <v>39</v>
      </c>
      <c r="O4100" s="35" t="s">
        <v>49</v>
      </c>
      <c r="P4100" s="36" t="str">
        <f t="shared" si="1126"/>
        <v>Old Client</v>
      </c>
      <c r="Q4100" s="39" t="str">
        <f t="shared" si="4"/>
        <v>Yes</v>
      </c>
      <c r="R4100" s="40" t="str">
        <f t="shared" si="5"/>
        <v>Cross-Sold</v>
      </c>
    </row>
    <row r="4101" ht="14.25" customHeight="1" spans="1:18">
      <c r="A4101" s="30" t="s">
        <v>3944</v>
      </c>
      <c r="B4101" s="17">
        <v>2576</v>
      </c>
      <c r="C4101" s="17" t="s">
        <v>46</v>
      </c>
      <c r="D4101" s="17" t="s">
        <v>76</v>
      </c>
      <c r="E4101" s="17" t="s">
        <v>780</v>
      </c>
      <c r="F4101" s="31" t="str">
        <f>VLOOKUP(G4101,'Policy Type'!$A:$B,2,FALSE)</f>
        <v>Others</v>
      </c>
      <c r="G4101" s="17" t="s">
        <v>193</v>
      </c>
      <c r="H4101" s="32">
        <v>45381</v>
      </c>
      <c r="I4101" s="32">
        <v>45745</v>
      </c>
      <c r="J4101" s="34">
        <v>1018800</v>
      </c>
      <c r="K4101" s="34">
        <f t="shared" si="1124"/>
        <v>183384</v>
      </c>
      <c r="L4101" s="34">
        <f t="shared" si="1125"/>
        <v>1202184</v>
      </c>
      <c r="M4101" s="17">
        <f>L4101*0.05</f>
        <v>60109.2</v>
      </c>
      <c r="N4101" s="17" t="s">
        <v>39</v>
      </c>
      <c r="O4101" s="35" t="s">
        <v>49</v>
      </c>
      <c r="P4101" s="36" t="str">
        <f t="shared" si="1126"/>
        <v>New Client</v>
      </c>
      <c r="Q4101" s="39" t="str">
        <f t="shared" si="4"/>
        <v>No</v>
      </c>
      <c r="R4101" s="40" t="str">
        <f t="shared" si="5"/>
        <v/>
      </c>
    </row>
    <row r="4102" ht="14.25" customHeight="1" spans="1:18">
      <c r="A4102" s="30" t="s">
        <v>3945</v>
      </c>
      <c r="B4102" s="17">
        <v>2563</v>
      </c>
      <c r="C4102" s="17" t="s">
        <v>35</v>
      </c>
      <c r="D4102" s="17" t="s">
        <v>36</v>
      </c>
      <c r="E4102" s="17" t="s">
        <v>78</v>
      </c>
      <c r="F4102" s="31" t="str">
        <f>VLOOKUP(G4102,'Policy Type'!$A:$B,2,FALSE)</f>
        <v>Liability</v>
      </c>
      <c r="G4102" s="17" t="s">
        <v>38</v>
      </c>
      <c r="H4102" s="32">
        <v>45372</v>
      </c>
      <c r="I4102" s="32">
        <v>45555</v>
      </c>
      <c r="J4102" s="34">
        <v>533400</v>
      </c>
      <c r="K4102" s="34">
        <f t="shared" si="1124"/>
        <v>96012</v>
      </c>
      <c r="L4102" s="34">
        <f t="shared" si="1125"/>
        <v>629412</v>
      </c>
      <c r="M4102" s="17">
        <f t="shared" ref="M4102:M4103" si="1127">L4102*0.2</f>
        <v>125882.4</v>
      </c>
      <c r="N4102" s="17" t="s">
        <v>39</v>
      </c>
      <c r="O4102" s="35" t="s">
        <v>49</v>
      </c>
      <c r="P4102" s="36" t="str">
        <f t="shared" si="1126"/>
        <v>New Client</v>
      </c>
      <c r="Q4102" s="39" t="str">
        <f t="shared" si="4"/>
        <v>Yes</v>
      </c>
      <c r="R4102" s="40" t="str">
        <f t="shared" si="5"/>
        <v/>
      </c>
    </row>
    <row r="4103" ht="14.25" customHeight="1" spans="1:18">
      <c r="A4103" s="30" t="s">
        <v>3946</v>
      </c>
      <c r="B4103" s="17">
        <v>1752</v>
      </c>
      <c r="C4103" s="17" t="s">
        <v>35</v>
      </c>
      <c r="D4103" s="17" t="s">
        <v>36</v>
      </c>
      <c r="E4103" s="17" t="s">
        <v>78</v>
      </c>
      <c r="F4103" s="31" t="str">
        <f>VLOOKUP(G4103,'Policy Type'!$A:$B,2,FALSE)</f>
        <v>Liability</v>
      </c>
      <c r="G4103" s="17" t="s">
        <v>94</v>
      </c>
      <c r="H4103" s="32">
        <v>45379</v>
      </c>
      <c r="I4103" s="32">
        <v>45743</v>
      </c>
      <c r="J4103" s="34">
        <v>118000</v>
      </c>
      <c r="K4103" s="34">
        <f t="shared" si="1124"/>
        <v>21240</v>
      </c>
      <c r="L4103" s="34">
        <f t="shared" si="1125"/>
        <v>139240</v>
      </c>
      <c r="M4103" s="17">
        <f t="shared" si="1127"/>
        <v>27848</v>
      </c>
      <c r="N4103" s="17" t="s">
        <v>39</v>
      </c>
      <c r="O4103" s="35" t="s">
        <v>49</v>
      </c>
      <c r="P4103" s="36" t="str">
        <f t="shared" si="1126"/>
        <v>Old Client</v>
      </c>
      <c r="Q4103" s="39" t="str">
        <f t="shared" si="4"/>
        <v>Yes</v>
      </c>
      <c r="R4103" s="40" t="str">
        <f t="shared" si="5"/>
        <v/>
      </c>
    </row>
    <row r="4104" ht="14.25" customHeight="1" spans="1:18">
      <c r="A4104" s="30" t="s">
        <v>3947</v>
      </c>
      <c r="B4104" s="17">
        <v>2577</v>
      </c>
      <c r="C4104" s="17" t="s">
        <v>35</v>
      </c>
      <c r="D4104" s="17" t="s">
        <v>36</v>
      </c>
      <c r="E4104" s="17" t="s">
        <v>103</v>
      </c>
      <c r="F4104" s="31" t="str">
        <f>VLOOKUP(G4104,'Policy Type'!$A:$B,2,FALSE)</f>
        <v>Others</v>
      </c>
      <c r="G4104" s="17" t="s">
        <v>212</v>
      </c>
      <c r="H4104" s="32">
        <v>45379</v>
      </c>
      <c r="I4104" s="32">
        <v>45743</v>
      </c>
      <c r="J4104" s="34">
        <v>3171400</v>
      </c>
      <c r="K4104" s="34">
        <f t="shared" si="1124"/>
        <v>570852</v>
      </c>
      <c r="L4104" s="34">
        <f t="shared" si="1125"/>
        <v>3742252</v>
      </c>
      <c r="M4104" s="17">
        <f>L4104*0.15</f>
        <v>561337.8</v>
      </c>
      <c r="N4104" s="17" t="s">
        <v>39</v>
      </c>
      <c r="O4104" s="35" t="s">
        <v>49</v>
      </c>
      <c r="P4104" s="36" t="str">
        <f t="shared" si="1126"/>
        <v>New Client</v>
      </c>
      <c r="Q4104" s="39" t="str">
        <f t="shared" si="4"/>
        <v>No</v>
      </c>
      <c r="R4104" s="40" t="str">
        <f t="shared" si="5"/>
        <v/>
      </c>
    </row>
    <row r="4105" ht="14.25" customHeight="1" spans="1:18">
      <c r="A4105" s="30" t="s">
        <v>3948</v>
      </c>
      <c r="B4105" s="17">
        <v>2578</v>
      </c>
      <c r="C4105" s="17" t="s">
        <v>46</v>
      </c>
      <c r="D4105" s="17" t="s">
        <v>66</v>
      </c>
      <c r="E4105" s="17" t="s">
        <v>132</v>
      </c>
      <c r="F4105" s="31" t="str">
        <f>VLOOKUP(G4105,'Policy Type'!$A:$B,2,FALSE)</f>
        <v>Others</v>
      </c>
      <c r="G4105" s="17" t="s">
        <v>129</v>
      </c>
      <c r="H4105" s="32">
        <v>45380</v>
      </c>
      <c r="I4105" s="32">
        <v>45744</v>
      </c>
      <c r="J4105" s="34">
        <v>959200</v>
      </c>
      <c r="K4105" s="34">
        <f t="shared" si="1124"/>
        <v>172656</v>
      </c>
      <c r="L4105" s="34">
        <f t="shared" si="1125"/>
        <v>1131856</v>
      </c>
      <c r="M4105" s="17">
        <f>L4105*0.05</f>
        <v>56592.8</v>
      </c>
      <c r="N4105" s="17" t="s">
        <v>39</v>
      </c>
      <c r="O4105" s="35" t="s">
        <v>49</v>
      </c>
      <c r="P4105" s="36" t="str">
        <f t="shared" si="1126"/>
        <v>New Client</v>
      </c>
      <c r="Q4105" s="39" t="str">
        <f t="shared" si="4"/>
        <v>No</v>
      </c>
      <c r="R4105" s="40" t="str">
        <f t="shared" si="5"/>
        <v/>
      </c>
    </row>
    <row r="4106" ht="14.25" customHeight="1" spans="1:18">
      <c r="A4106" s="30" t="s">
        <v>3949</v>
      </c>
      <c r="B4106" s="17">
        <v>2366</v>
      </c>
      <c r="C4106" s="17" t="s">
        <v>35</v>
      </c>
      <c r="D4106" s="17" t="s">
        <v>36</v>
      </c>
      <c r="E4106" s="17" t="s">
        <v>132</v>
      </c>
      <c r="F4106" s="31" t="str">
        <f>VLOOKUP(G4106,'Policy Type'!$A:$B,2,FALSE)</f>
        <v>Others</v>
      </c>
      <c r="G4106" s="17" t="s">
        <v>129</v>
      </c>
      <c r="H4106" s="32">
        <v>45380</v>
      </c>
      <c r="I4106" s="32">
        <v>45744</v>
      </c>
      <c r="J4106" s="34">
        <v>1573900</v>
      </c>
      <c r="K4106" s="34">
        <f t="shared" si="1124"/>
        <v>283302</v>
      </c>
      <c r="L4106" s="34">
        <f t="shared" si="1125"/>
        <v>1857202</v>
      </c>
      <c r="M4106" s="17">
        <f>L4106*0.15</f>
        <v>278580.3</v>
      </c>
      <c r="N4106" s="17" t="s">
        <v>39</v>
      </c>
      <c r="O4106" s="35" t="s">
        <v>49</v>
      </c>
      <c r="P4106" s="36" t="str">
        <f t="shared" si="1126"/>
        <v>Old Client</v>
      </c>
      <c r="Q4106" s="39" t="str">
        <f t="shared" si="4"/>
        <v>Yes</v>
      </c>
      <c r="R4106" s="40" t="str">
        <f t="shared" si="5"/>
        <v>Cross-Sold</v>
      </c>
    </row>
    <row r="4107" ht="14.25" customHeight="1" spans="1:18">
      <c r="A4107" s="30" t="s">
        <v>3950</v>
      </c>
      <c r="B4107" s="17">
        <v>2579</v>
      </c>
      <c r="C4107" s="17" t="s">
        <v>42</v>
      </c>
      <c r="D4107" s="17" t="s">
        <v>36</v>
      </c>
      <c r="E4107" s="17" t="s">
        <v>780</v>
      </c>
      <c r="F4107" s="31" t="str">
        <f>VLOOKUP(G4107,'Policy Type'!$A:$B,2,FALSE)</f>
        <v>P&amp;C</v>
      </c>
      <c r="G4107" s="17" t="s">
        <v>80</v>
      </c>
      <c r="H4107" s="32">
        <v>45380</v>
      </c>
      <c r="I4107" s="32">
        <v>45380</v>
      </c>
      <c r="J4107" s="34">
        <v>343700</v>
      </c>
      <c r="K4107" s="34">
        <f t="shared" si="1124"/>
        <v>61866</v>
      </c>
      <c r="L4107" s="34">
        <f t="shared" si="1125"/>
        <v>405566</v>
      </c>
      <c r="M4107" s="17">
        <f>L4107*0.2</f>
        <v>81113.2</v>
      </c>
      <c r="N4107" s="17" t="s">
        <v>39</v>
      </c>
      <c r="O4107" s="35" t="s">
        <v>49</v>
      </c>
      <c r="P4107" s="36" t="str">
        <f t="shared" si="1126"/>
        <v>New Client</v>
      </c>
      <c r="Q4107" s="39" t="str">
        <f t="shared" si="4"/>
        <v>No</v>
      </c>
      <c r="R4107" s="40" t="str">
        <f t="shared" si="5"/>
        <v/>
      </c>
    </row>
    <row r="4108" ht="14.25" customHeight="1" spans="1:18">
      <c r="A4108" s="30"/>
      <c r="B4108" s="17"/>
      <c r="C4108" s="17"/>
      <c r="D4108" s="17"/>
      <c r="E4108" s="17"/>
      <c r="F4108" s="31"/>
      <c r="G4108" s="17"/>
      <c r="H4108" s="32"/>
      <c r="I4108" s="32"/>
      <c r="J4108" s="34"/>
      <c r="K4108" s="34"/>
      <c r="L4108" s="17"/>
      <c r="M4108" s="17"/>
      <c r="N4108" s="17" t="s">
        <v>52</v>
      </c>
      <c r="O4108" s="35" t="s">
        <v>277</v>
      </c>
      <c r="P4108" s="36"/>
      <c r="Q4108" s="39" t="str">
        <f t="shared" si="4"/>
        <v>No</v>
      </c>
      <c r="R4108" s="40" t="str">
        <f t="shared" si="5"/>
        <v/>
      </c>
    </row>
    <row r="4109" ht="14.25" customHeight="1" spans="1:18">
      <c r="A4109" s="30" t="s">
        <v>3951</v>
      </c>
      <c r="B4109" s="17">
        <v>2580</v>
      </c>
      <c r="C4109" s="17" t="s">
        <v>35</v>
      </c>
      <c r="D4109" s="17" t="s">
        <v>36</v>
      </c>
      <c r="E4109" s="17" t="s">
        <v>43</v>
      </c>
      <c r="F4109" s="31" t="str">
        <f>VLOOKUP(G4109,'Policy Type'!$A:$B,2,FALSE)</f>
        <v>Others</v>
      </c>
      <c r="G4109" s="17" t="s">
        <v>160</v>
      </c>
      <c r="H4109" s="32">
        <v>45373</v>
      </c>
      <c r="I4109" s="32">
        <v>45737</v>
      </c>
      <c r="J4109" s="34">
        <v>1316800</v>
      </c>
      <c r="K4109" s="34">
        <f>J4109*0.18</f>
        <v>237024</v>
      </c>
      <c r="L4109" s="34">
        <f>J4109+K4109</f>
        <v>1553824</v>
      </c>
      <c r="M4109" s="17">
        <f>L4109*0.15</f>
        <v>233073.6</v>
      </c>
      <c r="N4109" s="17" t="s">
        <v>52</v>
      </c>
      <c r="O4109" s="35" t="s">
        <v>53</v>
      </c>
      <c r="P4109" s="36" t="str">
        <f>IF(COUNTIF(B:B,B4109)=1,"New Client","Old Client")</f>
        <v>New Client</v>
      </c>
      <c r="Q4109" s="39" t="str">
        <f t="shared" si="4"/>
        <v>No</v>
      </c>
      <c r="R4109" s="40" t="str">
        <f t="shared" si="5"/>
        <v/>
      </c>
    </row>
    <row r="4110" ht="14.25" customHeight="1" spans="1:18">
      <c r="A4110" s="30"/>
      <c r="B4110" s="17"/>
      <c r="C4110" s="17"/>
      <c r="D4110" s="17"/>
      <c r="E4110" s="17"/>
      <c r="F4110" s="31"/>
      <c r="G4110" s="17"/>
      <c r="H4110" s="32"/>
      <c r="I4110" s="32"/>
      <c r="J4110" s="34"/>
      <c r="K4110" s="34"/>
      <c r="L4110" s="17"/>
      <c r="M4110" s="17"/>
      <c r="N4110" s="17" t="s">
        <v>52</v>
      </c>
      <c r="O4110" s="35" t="s">
        <v>277</v>
      </c>
      <c r="P4110" s="36"/>
      <c r="Q4110" s="39" t="str">
        <f t="shared" si="4"/>
        <v>No</v>
      </c>
      <c r="R4110" s="40" t="str">
        <f t="shared" si="5"/>
        <v/>
      </c>
    </row>
    <row r="4111" ht="14.25" customHeight="1" spans="1:18">
      <c r="A4111" s="30" t="s">
        <v>3952</v>
      </c>
      <c r="B4111" s="17">
        <v>2244</v>
      </c>
      <c r="C4111" s="17" t="s">
        <v>46</v>
      </c>
      <c r="D4111" s="17" t="s">
        <v>66</v>
      </c>
      <c r="E4111" s="17" t="s">
        <v>43</v>
      </c>
      <c r="F4111" s="31" t="str">
        <f>VLOOKUP(G4111,'Policy Type'!$A:$B,2,FALSE)</f>
        <v>Others</v>
      </c>
      <c r="G4111" s="17" t="s">
        <v>160</v>
      </c>
      <c r="H4111" s="32">
        <v>45373</v>
      </c>
      <c r="I4111" s="32">
        <v>45737</v>
      </c>
      <c r="J4111" s="34">
        <v>1646100</v>
      </c>
      <c r="K4111" s="34">
        <f t="shared" ref="K4111:K4116" si="1128">J4111*0.18</f>
        <v>296298</v>
      </c>
      <c r="L4111" s="34">
        <f t="shared" ref="L4111:L4116" si="1129">J4111+K4111</f>
        <v>1942398</v>
      </c>
      <c r="M4111" s="17">
        <f>L4111*0.05</f>
        <v>97119.9</v>
      </c>
      <c r="N4111" s="17" t="s">
        <v>52</v>
      </c>
      <c r="O4111" s="35" t="s">
        <v>53</v>
      </c>
      <c r="P4111" s="36" t="str">
        <f t="shared" ref="P4111:P4116" si="1130">IF(COUNTIF(B:B,B4111)=1,"New Client","Old Client")</f>
        <v>Old Client</v>
      </c>
      <c r="Q4111" s="39" t="str">
        <f t="shared" si="4"/>
        <v>Yes</v>
      </c>
      <c r="R4111" s="40" t="str">
        <f t="shared" si="5"/>
        <v>Cross-Sold</v>
      </c>
    </row>
    <row r="4112" ht="14.25" customHeight="1" spans="1:18">
      <c r="A4112" s="30" t="s">
        <v>3953</v>
      </c>
      <c r="B4112" s="17">
        <v>2244</v>
      </c>
      <c r="C4112" s="17" t="s">
        <v>42</v>
      </c>
      <c r="D4112" s="17" t="s">
        <v>36</v>
      </c>
      <c r="E4112" s="17" t="s">
        <v>108</v>
      </c>
      <c r="F4112" s="31" t="str">
        <f>VLOOKUP(G4112,'Policy Type'!$A:$B,2,FALSE)</f>
        <v>Liability</v>
      </c>
      <c r="G4112" s="17" t="s">
        <v>140</v>
      </c>
      <c r="H4112" s="32">
        <v>45360</v>
      </c>
      <c r="I4112" s="32">
        <v>45724</v>
      </c>
      <c r="J4112" s="34">
        <v>59590000</v>
      </c>
      <c r="K4112" s="34">
        <f t="shared" si="1128"/>
        <v>10726200</v>
      </c>
      <c r="L4112" s="34">
        <f t="shared" si="1129"/>
        <v>70316200</v>
      </c>
      <c r="M4112" s="17">
        <f>L4112*0.2</f>
        <v>14063240</v>
      </c>
      <c r="N4112" s="17" t="s">
        <v>39</v>
      </c>
      <c r="O4112" s="35" t="s">
        <v>53</v>
      </c>
      <c r="P4112" s="36" t="str">
        <f t="shared" si="1130"/>
        <v>Old Client</v>
      </c>
      <c r="Q4112" s="39" t="str">
        <f t="shared" si="4"/>
        <v>Yes</v>
      </c>
      <c r="R4112" s="40" t="str">
        <f t="shared" si="5"/>
        <v/>
      </c>
    </row>
    <row r="4113" ht="14.25" customHeight="1" spans="1:18">
      <c r="A4113" s="30" t="s">
        <v>3954</v>
      </c>
      <c r="B4113" s="17">
        <v>2244</v>
      </c>
      <c r="C4113" s="17" t="s">
        <v>57</v>
      </c>
      <c r="D4113" s="17" t="s">
        <v>36</v>
      </c>
      <c r="E4113" s="17" t="s">
        <v>91</v>
      </c>
      <c r="F4113" s="31" t="str">
        <f>VLOOKUP(G4113,'Policy Type'!$A:$B,2,FALSE)</f>
        <v>Others</v>
      </c>
      <c r="G4113" s="17" t="s">
        <v>212</v>
      </c>
      <c r="H4113" s="32">
        <v>45382</v>
      </c>
      <c r="I4113" s="32">
        <v>45746</v>
      </c>
      <c r="J4113" s="34">
        <v>541700</v>
      </c>
      <c r="K4113" s="34">
        <f t="shared" si="1128"/>
        <v>97506</v>
      </c>
      <c r="L4113" s="34">
        <f t="shared" si="1129"/>
        <v>639206</v>
      </c>
      <c r="M4113" s="17">
        <f>L4113*0.15</f>
        <v>95880.9</v>
      </c>
      <c r="N4113" s="17" t="s">
        <v>39</v>
      </c>
      <c r="O4113" s="35" t="s">
        <v>49</v>
      </c>
      <c r="P4113" s="36" t="str">
        <f t="shared" si="1130"/>
        <v>Old Client</v>
      </c>
      <c r="Q4113" s="39" t="str">
        <f t="shared" si="4"/>
        <v>Yes</v>
      </c>
      <c r="R4113" s="40" t="str">
        <f t="shared" si="5"/>
        <v>Cross-Sold</v>
      </c>
    </row>
    <row r="4114" ht="14.25" customHeight="1" spans="1:18">
      <c r="A4114" s="30" t="s">
        <v>3955</v>
      </c>
      <c r="B4114" s="17">
        <v>592</v>
      </c>
      <c r="C4114" s="17" t="s">
        <v>35</v>
      </c>
      <c r="D4114" s="17" t="s">
        <v>36</v>
      </c>
      <c r="E4114" s="17" t="s">
        <v>91</v>
      </c>
      <c r="F4114" s="31" t="str">
        <f>VLOOKUP(G4114,'Policy Type'!$A:$B,2,FALSE)</f>
        <v>P&amp;C</v>
      </c>
      <c r="G4114" s="17" t="s">
        <v>44</v>
      </c>
      <c r="H4114" s="32">
        <v>45382</v>
      </c>
      <c r="I4114" s="32">
        <v>45746</v>
      </c>
      <c r="J4114" s="34">
        <v>387000</v>
      </c>
      <c r="K4114" s="34">
        <f t="shared" si="1128"/>
        <v>69660</v>
      </c>
      <c r="L4114" s="34">
        <f t="shared" si="1129"/>
        <v>456660</v>
      </c>
      <c r="M4114" s="17">
        <f>L4114*0.2</f>
        <v>91332</v>
      </c>
      <c r="N4114" s="17" t="s">
        <v>39</v>
      </c>
      <c r="O4114" s="35" t="s">
        <v>49</v>
      </c>
      <c r="P4114" s="36" t="str">
        <f t="shared" si="1130"/>
        <v>Old Client</v>
      </c>
      <c r="Q4114" s="39" t="str">
        <f t="shared" si="4"/>
        <v>Yes</v>
      </c>
      <c r="R4114" s="40" t="str">
        <f t="shared" si="5"/>
        <v>Cross-Sold</v>
      </c>
    </row>
    <row r="4115" ht="14.25" customHeight="1" spans="1:18">
      <c r="A4115" s="30" t="s">
        <v>3956</v>
      </c>
      <c r="B4115" s="17">
        <v>2581</v>
      </c>
      <c r="C4115" s="17" t="s">
        <v>57</v>
      </c>
      <c r="D4115" s="17" t="s">
        <v>36</v>
      </c>
      <c r="E4115" s="17" t="s">
        <v>978</v>
      </c>
      <c r="F4115" s="31" t="str">
        <f>VLOOKUP(G4115,'Policy Type'!$A:$B,2,FALSE)</f>
        <v>Others</v>
      </c>
      <c r="G4115" s="17" t="s">
        <v>154</v>
      </c>
      <c r="H4115" s="32">
        <v>45382</v>
      </c>
      <c r="I4115" s="32">
        <v>45746</v>
      </c>
      <c r="J4115" s="34">
        <v>1000100</v>
      </c>
      <c r="K4115" s="34">
        <f t="shared" si="1128"/>
        <v>180018</v>
      </c>
      <c r="L4115" s="34">
        <f t="shared" si="1129"/>
        <v>1180118</v>
      </c>
      <c r="M4115" s="17">
        <f t="shared" ref="M4115:M4116" si="1131">L4115*0.15</f>
        <v>177017.7</v>
      </c>
      <c r="N4115" s="17" t="s">
        <v>52</v>
      </c>
      <c r="O4115" s="35" t="s">
        <v>40</v>
      </c>
      <c r="P4115" s="36" t="str">
        <f t="shared" si="1130"/>
        <v>Old Client</v>
      </c>
      <c r="Q4115" s="39" t="str">
        <f t="shared" si="4"/>
        <v>No</v>
      </c>
      <c r="R4115" s="40" t="str">
        <f t="shared" si="5"/>
        <v/>
      </c>
    </row>
    <row r="4116" ht="14.25" customHeight="1" spans="1:18">
      <c r="A4116" s="30" t="s">
        <v>3957</v>
      </c>
      <c r="B4116" s="17">
        <v>2581</v>
      </c>
      <c r="C4116" s="17" t="s">
        <v>57</v>
      </c>
      <c r="D4116" s="17" t="s">
        <v>36</v>
      </c>
      <c r="E4116" s="17" t="s">
        <v>780</v>
      </c>
      <c r="F4116" s="31" t="str">
        <f>VLOOKUP(G4116,'Policy Type'!$A:$B,2,FALSE)</f>
        <v>Others</v>
      </c>
      <c r="G4116" s="17" t="s">
        <v>3913</v>
      </c>
      <c r="H4116" s="32">
        <v>45381</v>
      </c>
      <c r="I4116" s="32">
        <v>45745</v>
      </c>
      <c r="J4116" s="34">
        <v>2141700</v>
      </c>
      <c r="K4116" s="34">
        <f t="shared" si="1128"/>
        <v>385506</v>
      </c>
      <c r="L4116" s="34">
        <f t="shared" si="1129"/>
        <v>2527206</v>
      </c>
      <c r="M4116" s="17">
        <f t="shared" si="1131"/>
        <v>379080.9</v>
      </c>
      <c r="N4116" s="17" t="s">
        <v>39</v>
      </c>
      <c r="O4116" s="35" t="s">
        <v>49</v>
      </c>
      <c r="P4116" s="36" t="str">
        <f t="shared" si="1130"/>
        <v>Old Client</v>
      </c>
      <c r="Q4116" s="39" t="str">
        <f t="shared" si="4"/>
        <v>No</v>
      </c>
      <c r="R4116" s="40" t="str">
        <f t="shared" si="5"/>
        <v/>
      </c>
    </row>
    <row r="4117" ht="14.25" customHeight="1" spans="1:18">
      <c r="A4117" s="30"/>
      <c r="B4117" s="17"/>
      <c r="C4117" s="17"/>
      <c r="D4117" s="17"/>
      <c r="E4117" s="17"/>
      <c r="F4117" s="31"/>
      <c r="G4117" s="17"/>
      <c r="H4117" s="32"/>
      <c r="I4117" s="32"/>
      <c r="J4117" s="34"/>
      <c r="K4117" s="34"/>
      <c r="L4117" s="17"/>
      <c r="M4117" s="17"/>
      <c r="N4117" s="17" t="s">
        <v>39</v>
      </c>
      <c r="O4117" s="35" t="s">
        <v>277</v>
      </c>
      <c r="P4117" s="36"/>
      <c r="Q4117" s="39" t="str">
        <f t="shared" si="4"/>
        <v>No</v>
      </c>
      <c r="R4117" s="40" t="str">
        <f t="shared" si="5"/>
        <v/>
      </c>
    </row>
    <row r="4118" ht="14.25" customHeight="1" spans="1:18">
      <c r="A4118" s="30"/>
      <c r="B4118" s="17"/>
      <c r="C4118" s="17"/>
      <c r="D4118" s="17"/>
      <c r="E4118" s="17"/>
      <c r="F4118" s="31"/>
      <c r="G4118" s="17"/>
      <c r="H4118" s="32"/>
      <c r="I4118" s="32"/>
      <c r="J4118" s="34"/>
      <c r="K4118" s="34"/>
      <c r="L4118" s="17"/>
      <c r="M4118" s="17"/>
      <c r="N4118" s="17" t="s">
        <v>39</v>
      </c>
      <c r="O4118" s="35" t="s">
        <v>277</v>
      </c>
      <c r="P4118" s="36"/>
      <c r="Q4118" s="39" t="str">
        <f t="shared" si="4"/>
        <v>No</v>
      </c>
      <c r="R4118" s="40" t="str">
        <f t="shared" si="5"/>
        <v/>
      </c>
    </row>
    <row r="4119" ht="14.25" customHeight="1" spans="1:18">
      <c r="A4119" s="30"/>
      <c r="B4119" s="17"/>
      <c r="C4119" s="17"/>
      <c r="D4119" s="17"/>
      <c r="E4119" s="17"/>
      <c r="F4119" s="31"/>
      <c r="G4119" s="17"/>
      <c r="H4119" s="32"/>
      <c r="I4119" s="32"/>
      <c r="J4119" s="34"/>
      <c r="K4119" s="34"/>
      <c r="L4119" s="17"/>
      <c r="M4119" s="17"/>
      <c r="N4119" s="17" t="s">
        <v>39</v>
      </c>
      <c r="O4119" s="35" t="s">
        <v>277</v>
      </c>
      <c r="P4119" s="36"/>
      <c r="Q4119" s="39" t="str">
        <f t="shared" si="4"/>
        <v>No</v>
      </c>
      <c r="R4119" s="40" t="str">
        <f t="shared" si="5"/>
        <v/>
      </c>
    </row>
    <row r="4120" ht="14.25" customHeight="1" spans="1:18">
      <c r="A4120" s="30"/>
      <c r="B4120" s="17"/>
      <c r="C4120" s="17"/>
      <c r="D4120" s="17"/>
      <c r="E4120" s="17"/>
      <c r="F4120" s="31"/>
      <c r="G4120" s="17"/>
      <c r="H4120" s="32"/>
      <c r="I4120" s="32"/>
      <c r="J4120" s="34"/>
      <c r="K4120" s="34"/>
      <c r="L4120" s="17"/>
      <c r="M4120" s="17"/>
      <c r="N4120" s="17" t="s">
        <v>39</v>
      </c>
      <c r="O4120" s="35" t="s">
        <v>277</v>
      </c>
      <c r="P4120" s="36"/>
      <c r="Q4120" s="39" t="str">
        <f t="shared" si="4"/>
        <v>No</v>
      </c>
      <c r="R4120" s="40" t="str">
        <f t="shared" si="5"/>
        <v/>
      </c>
    </row>
    <row r="4121" ht="14.25" customHeight="1" spans="1:18">
      <c r="A4121" s="30" t="s">
        <v>3958</v>
      </c>
      <c r="B4121" s="17">
        <v>63</v>
      </c>
      <c r="C4121" s="17" t="s">
        <v>57</v>
      </c>
      <c r="D4121" s="17" t="s">
        <v>36</v>
      </c>
      <c r="E4121" s="17" t="s">
        <v>78</v>
      </c>
      <c r="F4121" s="31" t="str">
        <f>VLOOKUP(G4121,'Policy Type'!$A:$B,2,FALSE)</f>
        <v>Liability</v>
      </c>
      <c r="G4121" s="17" t="s">
        <v>121</v>
      </c>
      <c r="H4121" s="32">
        <v>45364</v>
      </c>
      <c r="I4121" s="32">
        <v>45728</v>
      </c>
      <c r="J4121" s="34">
        <v>199900</v>
      </c>
      <c r="K4121" s="34">
        <f>J4121*0.18</f>
        <v>35982</v>
      </c>
      <c r="L4121" s="34">
        <f>J4121+K4121</f>
        <v>235882</v>
      </c>
      <c r="M4121" s="17">
        <f>L4121*0.2</f>
        <v>47176.4</v>
      </c>
      <c r="N4121" s="17" t="s">
        <v>39</v>
      </c>
      <c r="O4121" s="35" t="s">
        <v>49</v>
      </c>
      <c r="P4121" s="36" t="str">
        <f>IF(COUNTIF(B:B,B4121)=1,"New Client","Old Client")</f>
        <v>Old Client</v>
      </c>
      <c r="Q4121" s="39" t="str">
        <f t="shared" si="4"/>
        <v>Yes</v>
      </c>
      <c r="R4121" s="40" t="str">
        <f t="shared" si="5"/>
        <v/>
      </c>
    </row>
    <row r="4122" ht="14.25" customHeight="1" spans="1:18">
      <c r="A4122" s="30"/>
      <c r="B4122" s="17"/>
      <c r="C4122" s="17"/>
      <c r="D4122" s="17"/>
      <c r="E4122" s="17"/>
      <c r="F4122" s="31"/>
      <c r="G4122" s="17"/>
      <c r="H4122" s="32"/>
      <c r="I4122" s="32"/>
      <c r="J4122" s="34"/>
      <c r="K4122" s="34"/>
      <c r="L4122" s="17"/>
      <c r="M4122" s="17"/>
      <c r="N4122" s="17" t="s">
        <v>39</v>
      </c>
      <c r="O4122" s="35" t="s">
        <v>277</v>
      </c>
      <c r="P4122" s="36"/>
      <c r="Q4122" s="39" t="str">
        <f t="shared" si="4"/>
        <v>No</v>
      </c>
      <c r="R4122" s="40" t="str">
        <f t="shared" si="5"/>
        <v/>
      </c>
    </row>
    <row r="4123" ht="14.25" customHeight="1" spans="1:18">
      <c r="A4123" s="30" t="s">
        <v>3959</v>
      </c>
      <c r="B4123" s="17">
        <v>2343</v>
      </c>
      <c r="C4123" s="17" t="s">
        <v>46</v>
      </c>
      <c r="D4123" s="17" t="s">
        <v>88</v>
      </c>
      <c r="E4123" s="17" t="s">
        <v>43</v>
      </c>
      <c r="F4123" s="31" t="str">
        <f>VLOOKUP(G4123,'Policy Type'!$A:$B,2,FALSE)</f>
        <v>P&amp;C</v>
      </c>
      <c r="G4123" s="17" t="s">
        <v>55</v>
      </c>
      <c r="H4123" s="32">
        <v>45386</v>
      </c>
      <c r="I4123" s="32">
        <v>45750</v>
      </c>
      <c r="J4123" s="34">
        <v>106800</v>
      </c>
      <c r="K4123" s="34">
        <f t="shared" ref="K4123:K4265" si="1132">J4123*0.18</f>
        <v>19224</v>
      </c>
      <c r="L4123" s="34">
        <f t="shared" ref="L4123:L4265" si="1133">J4123+K4123</f>
        <v>126024</v>
      </c>
      <c r="M4123" s="17">
        <f>L4123*0.05</f>
        <v>6301.2</v>
      </c>
      <c r="N4123" s="17" t="s">
        <v>39</v>
      </c>
      <c r="O4123" s="35" t="s">
        <v>53</v>
      </c>
      <c r="P4123" s="36" t="str">
        <f t="shared" ref="P4123:P4222" si="1134">IF(COUNTIF(B:B,B4123)=1,"New Client","Old Client")</f>
        <v>Old Client</v>
      </c>
      <c r="Q4123" s="39" t="str">
        <f t="shared" si="4"/>
        <v>No</v>
      </c>
      <c r="R4123" s="40" t="str">
        <f t="shared" si="5"/>
        <v/>
      </c>
    </row>
    <row r="4124" ht="14.25" customHeight="1" spans="1:18">
      <c r="A4124" s="30" t="s">
        <v>3960</v>
      </c>
      <c r="B4124" s="17">
        <v>212</v>
      </c>
      <c r="C4124" s="17" t="s">
        <v>42</v>
      </c>
      <c r="D4124" s="17" t="s">
        <v>36</v>
      </c>
      <c r="E4124" s="17" t="s">
        <v>43</v>
      </c>
      <c r="F4124" s="31" t="str">
        <f>VLOOKUP(G4124,'Policy Type'!$A:$B,2,FALSE)</f>
        <v>P&amp;C</v>
      </c>
      <c r="G4124" s="17" t="s">
        <v>55</v>
      </c>
      <c r="H4124" s="32">
        <v>45386</v>
      </c>
      <c r="I4124" s="32">
        <v>45750</v>
      </c>
      <c r="J4124" s="34">
        <v>109200</v>
      </c>
      <c r="K4124" s="34">
        <f t="shared" si="1132"/>
        <v>19656</v>
      </c>
      <c r="L4124" s="34">
        <f t="shared" si="1133"/>
        <v>128856</v>
      </c>
      <c r="M4124" s="17">
        <f t="shared" ref="M4124:M4125" si="1135">L4124*0.2</f>
        <v>25771.2</v>
      </c>
      <c r="N4124" s="17" t="s">
        <v>39</v>
      </c>
      <c r="O4124" s="35" t="s">
        <v>53</v>
      </c>
      <c r="P4124" s="36" t="str">
        <f t="shared" si="1134"/>
        <v>Old Client</v>
      </c>
      <c r="Q4124" s="39" t="str">
        <f t="shared" si="4"/>
        <v>Yes</v>
      </c>
      <c r="R4124" s="40" t="str">
        <f t="shared" si="5"/>
        <v>Cross-Sold</v>
      </c>
    </row>
    <row r="4125" ht="14.25" customHeight="1" spans="1:18">
      <c r="A4125" s="30" t="s">
        <v>3961</v>
      </c>
      <c r="B4125" s="17">
        <v>2584</v>
      </c>
      <c r="C4125" s="17" t="s">
        <v>42</v>
      </c>
      <c r="D4125" s="17" t="s">
        <v>36</v>
      </c>
      <c r="E4125" s="17" t="s">
        <v>78</v>
      </c>
      <c r="F4125" s="31" t="str">
        <f>VLOOKUP(G4125,'Policy Type'!$A:$B,2,FALSE)</f>
        <v>Liability</v>
      </c>
      <c r="G4125" s="17" t="s">
        <v>536</v>
      </c>
      <c r="H4125" s="32">
        <v>45143</v>
      </c>
      <c r="I4125" s="32">
        <v>45508</v>
      </c>
      <c r="J4125" s="34">
        <v>266300</v>
      </c>
      <c r="K4125" s="34">
        <f t="shared" si="1132"/>
        <v>47934</v>
      </c>
      <c r="L4125" s="34">
        <f t="shared" si="1133"/>
        <v>314234</v>
      </c>
      <c r="M4125" s="17">
        <f t="shared" si="1135"/>
        <v>62846.8</v>
      </c>
      <c r="N4125" s="17" t="s">
        <v>39</v>
      </c>
      <c r="O4125" s="35" t="s">
        <v>49</v>
      </c>
      <c r="P4125" s="36" t="str">
        <f t="shared" si="1134"/>
        <v>Old Client</v>
      </c>
      <c r="Q4125" s="39" t="str">
        <f t="shared" si="4"/>
        <v>Yes</v>
      </c>
      <c r="R4125" s="40" t="str">
        <f t="shared" si="5"/>
        <v/>
      </c>
    </row>
    <row r="4126" ht="14.25" customHeight="1" spans="1:18">
      <c r="A4126" s="30" t="s">
        <v>3962</v>
      </c>
      <c r="B4126" s="17">
        <v>2584</v>
      </c>
      <c r="C4126" s="17" t="s">
        <v>35</v>
      </c>
      <c r="D4126" s="17" t="s">
        <v>36</v>
      </c>
      <c r="E4126" s="17" t="s">
        <v>78</v>
      </c>
      <c r="F4126" s="31" t="str">
        <f>VLOOKUP(G4126,'Policy Type'!$A:$B,2,FALSE)</f>
        <v>Others</v>
      </c>
      <c r="G4126" s="17" t="s">
        <v>116</v>
      </c>
      <c r="H4126" s="32">
        <v>45236</v>
      </c>
      <c r="I4126" s="32">
        <v>45362</v>
      </c>
      <c r="J4126" s="34">
        <v>215400</v>
      </c>
      <c r="K4126" s="34">
        <f t="shared" si="1132"/>
        <v>38772</v>
      </c>
      <c r="L4126" s="34">
        <f t="shared" si="1133"/>
        <v>254172</v>
      </c>
      <c r="M4126" s="17">
        <f>L4126*0.15</f>
        <v>38125.8</v>
      </c>
      <c r="N4126" s="17" t="s">
        <v>39</v>
      </c>
      <c r="O4126" s="35" t="s">
        <v>49</v>
      </c>
      <c r="P4126" s="36" t="str">
        <f t="shared" si="1134"/>
        <v>Old Client</v>
      </c>
      <c r="Q4126" s="39" t="str">
        <f t="shared" si="4"/>
        <v>Yes</v>
      </c>
      <c r="R4126" s="40" t="str">
        <f t="shared" si="5"/>
        <v>Cross-Sold</v>
      </c>
    </row>
    <row r="4127" ht="14.25" customHeight="1" spans="1:18">
      <c r="A4127" s="30" t="s">
        <v>3963</v>
      </c>
      <c r="B4127" s="17">
        <v>2585</v>
      </c>
      <c r="C4127" s="17" t="s">
        <v>46</v>
      </c>
      <c r="D4127" s="17" t="s">
        <v>47</v>
      </c>
      <c r="E4127" s="17" t="s">
        <v>780</v>
      </c>
      <c r="F4127" s="31" t="str">
        <f>VLOOKUP(G4127,'Policy Type'!$A:$B,2,FALSE)</f>
        <v>Liability</v>
      </c>
      <c r="G4127" s="17" t="s">
        <v>536</v>
      </c>
      <c r="H4127" s="32">
        <v>45365</v>
      </c>
      <c r="I4127" s="32">
        <v>45729</v>
      </c>
      <c r="J4127" s="34">
        <v>511100</v>
      </c>
      <c r="K4127" s="34">
        <f t="shared" si="1132"/>
        <v>91998</v>
      </c>
      <c r="L4127" s="34">
        <f t="shared" si="1133"/>
        <v>603098</v>
      </c>
      <c r="M4127" s="17">
        <f t="shared" ref="M4127:M4128" si="1136">L4127*0.05</f>
        <v>30154.9</v>
      </c>
      <c r="N4127" s="17" t="s">
        <v>39</v>
      </c>
      <c r="O4127" s="35" t="s">
        <v>49</v>
      </c>
      <c r="P4127" s="36" t="str">
        <f t="shared" si="1134"/>
        <v>Old Client</v>
      </c>
      <c r="Q4127" s="39" t="str">
        <f t="shared" si="4"/>
        <v>Yes</v>
      </c>
      <c r="R4127" s="40" t="str">
        <f t="shared" si="5"/>
        <v/>
      </c>
    </row>
    <row r="4128" ht="14.25" customHeight="1" spans="1:18">
      <c r="A4128" s="30" t="s">
        <v>3964</v>
      </c>
      <c r="B4128" s="17">
        <v>2586</v>
      </c>
      <c r="C4128" s="17" t="s">
        <v>46</v>
      </c>
      <c r="D4128" s="17" t="s">
        <v>66</v>
      </c>
      <c r="E4128" s="17" t="s">
        <v>78</v>
      </c>
      <c r="F4128" s="31" t="str">
        <f>VLOOKUP(G4128,'Policy Type'!$A:$B,2,FALSE)</f>
        <v>Liability</v>
      </c>
      <c r="G4128" s="17" t="s">
        <v>536</v>
      </c>
      <c r="H4128" s="32">
        <v>45345</v>
      </c>
      <c r="I4128" s="32">
        <v>45526</v>
      </c>
      <c r="J4128" s="34">
        <v>574500</v>
      </c>
      <c r="K4128" s="34">
        <f t="shared" si="1132"/>
        <v>103410</v>
      </c>
      <c r="L4128" s="34">
        <f t="shared" si="1133"/>
        <v>677910</v>
      </c>
      <c r="M4128" s="17">
        <f t="shared" si="1136"/>
        <v>33895.5</v>
      </c>
      <c r="N4128" s="17" t="s">
        <v>39</v>
      </c>
      <c r="O4128" s="35" t="s">
        <v>49</v>
      </c>
      <c r="P4128" s="36" t="str">
        <f t="shared" si="1134"/>
        <v>New Client</v>
      </c>
      <c r="Q4128" s="39" t="str">
        <f t="shared" si="4"/>
        <v>Yes</v>
      </c>
      <c r="R4128" s="40" t="str">
        <f t="shared" si="5"/>
        <v/>
      </c>
    </row>
    <row r="4129" ht="14.25" customHeight="1" spans="1:18">
      <c r="A4129" s="30" t="s">
        <v>3965</v>
      </c>
      <c r="B4129" s="17">
        <v>2587</v>
      </c>
      <c r="C4129" s="17" t="s">
        <v>57</v>
      </c>
      <c r="D4129" s="17" t="s">
        <v>36</v>
      </c>
      <c r="E4129" s="17" t="s">
        <v>780</v>
      </c>
      <c r="F4129" s="31" t="str">
        <f>VLOOKUP(G4129,'Policy Type'!$A:$B,2,FALSE)</f>
        <v>Others</v>
      </c>
      <c r="G4129" s="17" t="s">
        <v>116</v>
      </c>
      <c r="H4129" s="32">
        <v>45367</v>
      </c>
      <c r="I4129" s="32">
        <v>45731</v>
      </c>
      <c r="J4129" s="34">
        <v>864200</v>
      </c>
      <c r="K4129" s="34">
        <f t="shared" si="1132"/>
        <v>155556</v>
      </c>
      <c r="L4129" s="34">
        <f t="shared" si="1133"/>
        <v>1019756</v>
      </c>
      <c r="M4129" s="17">
        <f t="shared" ref="M4129:M4131" si="1137">L4129*0.15</f>
        <v>152963.4</v>
      </c>
      <c r="N4129" s="17" t="s">
        <v>39</v>
      </c>
      <c r="O4129" s="35" t="s">
        <v>49</v>
      </c>
      <c r="P4129" s="36" t="str">
        <f t="shared" si="1134"/>
        <v>Old Client</v>
      </c>
      <c r="Q4129" s="39" t="str">
        <f t="shared" si="4"/>
        <v>Yes</v>
      </c>
      <c r="R4129" s="40" t="str">
        <f t="shared" si="5"/>
        <v>Cross-Sold</v>
      </c>
    </row>
    <row r="4130" ht="14.25" customHeight="1" spans="1:18">
      <c r="A4130" s="30" t="s">
        <v>3966</v>
      </c>
      <c r="B4130" s="17">
        <v>2588</v>
      </c>
      <c r="C4130" s="17" t="s">
        <v>57</v>
      </c>
      <c r="D4130" s="17" t="s">
        <v>36</v>
      </c>
      <c r="E4130" s="17" t="s">
        <v>78</v>
      </c>
      <c r="F4130" s="31" t="str">
        <f>VLOOKUP(G4130,'Policy Type'!$A:$B,2,FALSE)</f>
        <v>Others</v>
      </c>
      <c r="G4130" s="17" t="s">
        <v>116</v>
      </c>
      <c r="H4130" s="32">
        <v>45352</v>
      </c>
      <c r="I4130" s="32">
        <v>45443</v>
      </c>
      <c r="J4130" s="34">
        <v>158900</v>
      </c>
      <c r="K4130" s="34">
        <f t="shared" si="1132"/>
        <v>28602</v>
      </c>
      <c r="L4130" s="34">
        <f t="shared" si="1133"/>
        <v>187502</v>
      </c>
      <c r="M4130" s="17">
        <f t="shared" si="1137"/>
        <v>28125.3</v>
      </c>
      <c r="N4130" s="17" t="s">
        <v>39</v>
      </c>
      <c r="O4130" s="35" t="s">
        <v>49</v>
      </c>
      <c r="P4130" s="36" t="str">
        <f t="shared" si="1134"/>
        <v>New Client</v>
      </c>
      <c r="Q4130" s="39" t="str">
        <f t="shared" si="4"/>
        <v>No</v>
      </c>
      <c r="R4130" s="40" t="str">
        <f t="shared" si="5"/>
        <v/>
      </c>
    </row>
    <row r="4131" ht="14.25" customHeight="1" spans="1:18">
      <c r="A4131" s="30" t="s">
        <v>3967</v>
      </c>
      <c r="B4131" s="17">
        <v>2589</v>
      </c>
      <c r="C4131" s="17" t="s">
        <v>35</v>
      </c>
      <c r="D4131" s="17" t="s">
        <v>36</v>
      </c>
      <c r="E4131" s="17" t="s">
        <v>78</v>
      </c>
      <c r="F4131" s="31" t="str">
        <f>VLOOKUP(G4131,'Policy Type'!$A:$B,2,FALSE)</f>
        <v>Others</v>
      </c>
      <c r="G4131" s="17" t="s">
        <v>116</v>
      </c>
      <c r="H4131" s="32">
        <v>45347</v>
      </c>
      <c r="I4131" s="32">
        <v>45712</v>
      </c>
      <c r="J4131" s="34">
        <v>178400</v>
      </c>
      <c r="K4131" s="34">
        <f t="shared" si="1132"/>
        <v>32112</v>
      </c>
      <c r="L4131" s="34">
        <f t="shared" si="1133"/>
        <v>210512</v>
      </c>
      <c r="M4131" s="17">
        <f t="shared" si="1137"/>
        <v>31576.8</v>
      </c>
      <c r="N4131" s="17" t="s">
        <v>39</v>
      </c>
      <c r="O4131" s="35" t="s">
        <v>49</v>
      </c>
      <c r="P4131" s="36" t="str">
        <f t="shared" si="1134"/>
        <v>Old Client</v>
      </c>
      <c r="Q4131" s="39" t="str">
        <f t="shared" si="4"/>
        <v>Yes</v>
      </c>
      <c r="R4131" s="40" t="str">
        <f t="shared" si="5"/>
        <v>Cross-Sold</v>
      </c>
    </row>
    <row r="4132" ht="14.25" customHeight="1" spans="1:18">
      <c r="A4132" s="30" t="s">
        <v>3968</v>
      </c>
      <c r="B4132" s="17">
        <v>2590</v>
      </c>
      <c r="C4132" s="17" t="s">
        <v>42</v>
      </c>
      <c r="D4132" s="17" t="s">
        <v>36</v>
      </c>
      <c r="E4132" s="17" t="s">
        <v>78</v>
      </c>
      <c r="F4132" s="31" t="str">
        <f>VLOOKUP(G4132,'Policy Type'!$A:$B,2,FALSE)</f>
        <v>Liability</v>
      </c>
      <c r="G4132" s="17" t="s">
        <v>38</v>
      </c>
      <c r="H4132" s="32">
        <v>45348</v>
      </c>
      <c r="I4132" s="32">
        <v>45713</v>
      </c>
      <c r="J4132" s="34">
        <v>182800</v>
      </c>
      <c r="K4132" s="34">
        <f t="shared" si="1132"/>
        <v>32904</v>
      </c>
      <c r="L4132" s="34">
        <f t="shared" si="1133"/>
        <v>215704</v>
      </c>
      <c r="M4132" s="17">
        <f>L4132*0.2</f>
        <v>43140.8</v>
      </c>
      <c r="N4132" s="17" t="s">
        <v>39</v>
      </c>
      <c r="O4132" s="35" t="s">
        <v>49</v>
      </c>
      <c r="P4132" s="36" t="str">
        <f t="shared" si="1134"/>
        <v>New Client</v>
      </c>
      <c r="Q4132" s="39" t="str">
        <f t="shared" si="4"/>
        <v>Yes</v>
      </c>
      <c r="R4132" s="40" t="str">
        <f t="shared" si="5"/>
        <v/>
      </c>
    </row>
    <row r="4133" ht="14.25" customHeight="1" spans="1:18">
      <c r="A4133" s="30" t="s">
        <v>3969</v>
      </c>
      <c r="B4133" s="17">
        <v>2591</v>
      </c>
      <c r="C4133" s="17" t="s">
        <v>46</v>
      </c>
      <c r="D4133" s="17" t="s">
        <v>76</v>
      </c>
      <c r="E4133" s="17" t="s">
        <v>78</v>
      </c>
      <c r="F4133" s="31" t="str">
        <f>VLOOKUP(G4133,'Policy Type'!$A:$B,2,FALSE)</f>
        <v>Others</v>
      </c>
      <c r="G4133" s="17" t="s">
        <v>116</v>
      </c>
      <c r="H4133" s="32">
        <v>45350</v>
      </c>
      <c r="I4133" s="32">
        <v>45531</v>
      </c>
      <c r="J4133" s="34">
        <v>111700</v>
      </c>
      <c r="K4133" s="34">
        <f t="shared" si="1132"/>
        <v>20106</v>
      </c>
      <c r="L4133" s="34">
        <f t="shared" si="1133"/>
        <v>131806</v>
      </c>
      <c r="M4133" s="17">
        <f>L4133*0.05</f>
        <v>6590.3</v>
      </c>
      <c r="N4133" s="17" t="s">
        <v>39</v>
      </c>
      <c r="O4133" s="35" t="s">
        <v>49</v>
      </c>
      <c r="P4133" s="36" t="str">
        <f t="shared" si="1134"/>
        <v>Old Client</v>
      </c>
      <c r="Q4133" s="39" t="str">
        <f t="shared" si="4"/>
        <v>No</v>
      </c>
      <c r="R4133" s="40" t="str">
        <f t="shared" si="5"/>
        <v/>
      </c>
    </row>
    <row r="4134" ht="14.25" customHeight="1" spans="1:18">
      <c r="A4134" s="30" t="s">
        <v>3970</v>
      </c>
      <c r="B4134" s="17">
        <v>2591</v>
      </c>
      <c r="C4134" s="17" t="s">
        <v>57</v>
      </c>
      <c r="D4134" s="17" t="s">
        <v>36</v>
      </c>
      <c r="E4134" s="17" t="s">
        <v>780</v>
      </c>
      <c r="F4134" s="31" t="str">
        <f>VLOOKUP(G4134,'Policy Type'!$A:$B,2,FALSE)</f>
        <v>Others</v>
      </c>
      <c r="G4134" s="17" t="s">
        <v>129</v>
      </c>
      <c r="H4134" s="32">
        <v>45365</v>
      </c>
      <c r="I4134" s="32">
        <v>46459</v>
      </c>
      <c r="J4134" s="34">
        <v>138500</v>
      </c>
      <c r="K4134" s="34">
        <f t="shared" si="1132"/>
        <v>24930</v>
      </c>
      <c r="L4134" s="34">
        <f t="shared" si="1133"/>
        <v>163430</v>
      </c>
      <c r="M4134" s="17">
        <f>L4134*0.15</f>
        <v>24514.5</v>
      </c>
      <c r="N4134" s="17" t="s">
        <v>39</v>
      </c>
      <c r="O4134" s="35" t="s">
        <v>49</v>
      </c>
      <c r="P4134" s="36" t="str">
        <f t="shared" si="1134"/>
        <v>Old Client</v>
      </c>
      <c r="Q4134" s="39" t="str">
        <f t="shared" si="4"/>
        <v>No</v>
      </c>
      <c r="R4134" s="40" t="str">
        <f t="shared" si="5"/>
        <v/>
      </c>
    </row>
    <row r="4135" ht="14.25" customHeight="1" spans="1:18">
      <c r="A4135" s="30" t="s">
        <v>3971</v>
      </c>
      <c r="B4135" s="17">
        <v>2591</v>
      </c>
      <c r="C4135" s="17" t="s">
        <v>46</v>
      </c>
      <c r="D4135" s="17" t="s">
        <v>47</v>
      </c>
      <c r="E4135" s="17" t="s">
        <v>780</v>
      </c>
      <c r="F4135" s="31" t="str">
        <f>VLOOKUP(G4135,'Policy Type'!$A:$B,2,FALSE)</f>
        <v>Others</v>
      </c>
      <c r="G4135" s="17" t="s">
        <v>129</v>
      </c>
      <c r="H4135" s="32">
        <v>45365</v>
      </c>
      <c r="I4135" s="32">
        <v>46459</v>
      </c>
      <c r="J4135" s="34">
        <v>163100</v>
      </c>
      <c r="K4135" s="34">
        <f t="shared" si="1132"/>
        <v>29358</v>
      </c>
      <c r="L4135" s="34">
        <f t="shared" si="1133"/>
        <v>192458</v>
      </c>
      <c r="M4135" s="17">
        <f>L4135*0.05</f>
        <v>9622.9</v>
      </c>
      <c r="N4135" s="17" t="s">
        <v>39</v>
      </c>
      <c r="O4135" s="35" t="s">
        <v>49</v>
      </c>
      <c r="P4135" s="36" t="str">
        <f t="shared" si="1134"/>
        <v>Old Client</v>
      </c>
      <c r="Q4135" s="39" t="str">
        <f t="shared" si="4"/>
        <v>No</v>
      </c>
      <c r="R4135" s="40" t="str">
        <f t="shared" si="5"/>
        <v/>
      </c>
    </row>
    <row r="4136" ht="14.25" customHeight="1" spans="1:18">
      <c r="A4136" s="30" t="s">
        <v>3972</v>
      </c>
      <c r="B4136" s="17">
        <v>2587</v>
      </c>
      <c r="C4136" s="17" t="s">
        <v>35</v>
      </c>
      <c r="D4136" s="17" t="s">
        <v>36</v>
      </c>
      <c r="E4136" s="17" t="s">
        <v>780</v>
      </c>
      <c r="F4136" s="31" t="str">
        <f>VLOOKUP(G4136,'Policy Type'!$A:$B,2,FALSE)</f>
        <v>Liability</v>
      </c>
      <c r="G4136" s="17" t="s">
        <v>536</v>
      </c>
      <c r="H4136" s="32">
        <v>45365</v>
      </c>
      <c r="I4136" s="32">
        <v>45729</v>
      </c>
      <c r="J4136" s="34">
        <v>401500</v>
      </c>
      <c r="K4136" s="34">
        <f t="shared" si="1132"/>
        <v>72270</v>
      </c>
      <c r="L4136" s="34">
        <f t="shared" si="1133"/>
        <v>473770</v>
      </c>
      <c r="M4136" s="17">
        <f t="shared" ref="M4136:M4138" si="1138">L4136*0.2</f>
        <v>94754</v>
      </c>
      <c r="N4136" s="17" t="s">
        <v>39</v>
      </c>
      <c r="O4136" s="35" t="s">
        <v>49</v>
      </c>
      <c r="P4136" s="36" t="str">
        <f t="shared" si="1134"/>
        <v>Old Client</v>
      </c>
      <c r="Q4136" s="39" t="str">
        <f t="shared" si="4"/>
        <v>Yes</v>
      </c>
      <c r="R4136" s="40" t="str">
        <f t="shared" si="5"/>
        <v/>
      </c>
    </row>
    <row r="4137" ht="14.25" customHeight="1" spans="1:18">
      <c r="A4137" s="30" t="s">
        <v>3973</v>
      </c>
      <c r="B4137" s="17">
        <v>2587</v>
      </c>
      <c r="C4137" s="17" t="s">
        <v>35</v>
      </c>
      <c r="D4137" s="17" t="s">
        <v>36</v>
      </c>
      <c r="E4137" s="17" t="s">
        <v>780</v>
      </c>
      <c r="F4137" s="31" t="str">
        <f>VLOOKUP(G4137,'Policy Type'!$A:$B,2,FALSE)</f>
        <v>Liability</v>
      </c>
      <c r="G4137" s="17" t="s">
        <v>536</v>
      </c>
      <c r="H4137" s="32">
        <v>45365</v>
      </c>
      <c r="I4137" s="32">
        <v>45729</v>
      </c>
      <c r="J4137" s="34">
        <v>324100</v>
      </c>
      <c r="K4137" s="34">
        <f t="shared" si="1132"/>
        <v>58338</v>
      </c>
      <c r="L4137" s="34">
        <f t="shared" si="1133"/>
        <v>382438</v>
      </c>
      <c r="M4137" s="17">
        <f t="shared" si="1138"/>
        <v>76487.6</v>
      </c>
      <c r="N4137" s="17" t="s">
        <v>39</v>
      </c>
      <c r="O4137" s="35" t="s">
        <v>49</v>
      </c>
      <c r="P4137" s="36" t="str">
        <f t="shared" si="1134"/>
        <v>Old Client</v>
      </c>
      <c r="Q4137" s="39" t="str">
        <f t="shared" si="4"/>
        <v>Yes</v>
      </c>
      <c r="R4137" s="40" t="str">
        <f t="shared" si="5"/>
        <v/>
      </c>
    </row>
    <row r="4138" ht="14.25" customHeight="1" spans="1:18">
      <c r="A4138" s="30" t="s">
        <v>3974</v>
      </c>
      <c r="B4138" s="17">
        <v>2587</v>
      </c>
      <c r="C4138" s="17" t="s">
        <v>35</v>
      </c>
      <c r="D4138" s="17" t="s">
        <v>36</v>
      </c>
      <c r="E4138" s="17" t="s">
        <v>780</v>
      </c>
      <c r="F4138" s="31" t="str">
        <f>VLOOKUP(G4138,'Policy Type'!$A:$B,2,FALSE)</f>
        <v>Liability</v>
      </c>
      <c r="G4138" s="17" t="s">
        <v>536</v>
      </c>
      <c r="H4138" s="32">
        <v>45365</v>
      </c>
      <c r="I4138" s="32">
        <v>45729</v>
      </c>
      <c r="J4138" s="34">
        <v>452300</v>
      </c>
      <c r="K4138" s="34">
        <f t="shared" si="1132"/>
        <v>81414</v>
      </c>
      <c r="L4138" s="34">
        <f t="shared" si="1133"/>
        <v>533714</v>
      </c>
      <c r="M4138" s="17">
        <f t="shared" si="1138"/>
        <v>106742.8</v>
      </c>
      <c r="N4138" s="17" t="s">
        <v>39</v>
      </c>
      <c r="O4138" s="35" t="s">
        <v>49</v>
      </c>
      <c r="P4138" s="36" t="str">
        <f t="shared" si="1134"/>
        <v>Old Client</v>
      </c>
      <c r="Q4138" s="39" t="str">
        <f t="shared" si="4"/>
        <v>Yes</v>
      </c>
      <c r="R4138" s="40" t="str">
        <f t="shared" si="5"/>
        <v/>
      </c>
    </row>
    <row r="4139" ht="14.25" customHeight="1" spans="1:18">
      <c r="A4139" s="30" t="s">
        <v>3975</v>
      </c>
      <c r="B4139" s="17">
        <v>2587</v>
      </c>
      <c r="C4139" s="17" t="s">
        <v>46</v>
      </c>
      <c r="D4139" s="17" t="s">
        <v>66</v>
      </c>
      <c r="E4139" s="17" t="s">
        <v>1632</v>
      </c>
      <c r="F4139" s="31" t="str">
        <f>VLOOKUP(G4139,'Policy Type'!$A:$B,2,FALSE)</f>
        <v>Liability</v>
      </c>
      <c r="G4139" s="17" t="s">
        <v>536</v>
      </c>
      <c r="H4139" s="32">
        <v>45366</v>
      </c>
      <c r="I4139" s="32">
        <v>45730</v>
      </c>
      <c r="J4139" s="34">
        <v>365800</v>
      </c>
      <c r="K4139" s="34">
        <f t="shared" si="1132"/>
        <v>65844</v>
      </c>
      <c r="L4139" s="34">
        <f t="shared" si="1133"/>
        <v>431644</v>
      </c>
      <c r="M4139" s="17">
        <f>L4139*0.05</f>
        <v>21582.2</v>
      </c>
      <c r="N4139" s="17" t="s">
        <v>39</v>
      </c>
      <c r="O4139" s="35" t="s">
        <v>49</v>
      </c>
      <c r="P4139" s="36" t="str">
        <f t="shared" si="1134"/>
        <v>Old Client</v>
      </c>
      <c r="Q4139" s="39" t="str">
        <f t="shared" si="4"/>
        <v>Yes</v>
      </c>
      <c r="R4139" s="40" t="str">
        <f t="shared" si="5"/>
        <v/>
      </c>
    </row>
    <row r="4140" ht="14.25" customHeight="1" spans="1:18">
      <c r="A4140" s="30" t="s">
        <v>3976</v>
      </c>
      <c r="B4140" s="17">
        <v>2587</v>
      </c>
      <c r="C4140" s="17" t="s">
        <v>35</v>
      </c>
      <c r="D4140" s="17" t="s">
        <v>36</v>
      </c>
      <c r="E4140" s="17" t="s">
        <v>1632</v>
      </c>
      <c r="F4140" s="31" t="str">
        <f>VLOOKUP(G4140,'Policy Type'!$A:$B,2,FALSE)</f>
        <v>Liability</v>
      </c>
      <c r="G4140" s="17" t="s">
        <v>536</v>
      </c>
      <c r="H4140" s="32">
        <v>45366</v>
      </c>
      <c r="I4140" s="32">
        <v>45730</v>
      </c>
      <c r="J4140" s="34">
        <v>2058600</v>
      </c>
      <c r="K4140" s="34">
        <f t="shared" si="1132"/>
        <v>370548</v>
      </c>
      <c r="L4140" s="34">
        <f t="shared" si="1133"/>
        <v>2429148</v>
      </c>
      <c r="M4140" s="17">
        <f t="shared" ref="M4140:M4142" si="1139">L4140*0.2</f>
        <v>485829.6</v>
      </c>
      <c r="N4140" s="17" t="s">
        <v>39</v>
      </c>
      <c r="O4140" s="35" t="s">
        <v>49</v>
      </c>
      <c r="P4140" s="36" t="str">
        <f t="shared" si="1134"/>
        <v>Old Client</v>
      </c>
      <c r="Q4140" s="39" t="str">
        <f t="shared" si="4"/>
        <v>Yes</v>
      </c>
      <c r="R4140" s="40" t="str">
        <f t="shared" si="5"/>
        <v/>
      </c>
    </row>
    <row r="4141" ht="14.25" customHeight="1" spans="1:18">
      <c r="A4141" s="30" t="s">
        <v>3977</v>
      </c>
      <c r="B4141" s="17">
        <v>2587</v>
      </c>
      <c r="C4141" s="17" t="s">
        <v>42</v>
      </c>
      <c r="D4141" s="17" t="s">
        <v>36</v>
      </c>
      <c r="E4141" s="17" t="s">
        <v>1632</v>
      </c>
      <c r="F4141" s="31" t="str">
        <f>VLOOKUP(G4141,'Policy Type'!$A:$B,2,FALSE)</f>
        <v>Liability</v>
      </c>
      <c r="G4141" s="17" t="s">
        <v>536</v>
      </c>
      <c r="H4141" s="32">
        <v>45366</v>
      </c>
      <c r="I4141" s="32">
        <v>45730</v>
      </c>
      <c r="J4141" s="34">
        <v>365800</v>
      </c>
      <c r="K4141" s="34">
        <f t="shared" si="1132"/>
        <v>65844</v>
      </c>
      <c r="L4141" s="34">
        <f t="shared" si="1133"/>
        <v>431644</v>
      </c>
      <c r="M4141" s="17">
        <f t="shared" si="1139"/>
        <v>86328.8</v>
      </c>
      <c r="N4141" s="17" t="s">
        <v>39</v>
      </c>
      <c r="O4141" s="35" t="s">
        <v>49</v>
      </c>
      <c r="P4141" s="36" t="str">
        <f t="shared" si="1134"/>
        <v>Old Client</v>
      </c>
      <c r="Q4141" s="39" t="str">
        <f t="shared" si="4"/>
        <v>Yes</v>
      </c>
      <c r="R4141" s="40" t="str">
        <f t="shared" si="5"/>
        <v/>
      </c>
    </row>
    <row r="4142" ht="14.25" customHeight="1" spans="1:18">
      <c r="A4142" s="30" t="s">
        <v>3978</v>
      </c>
      <c r="B4142" s="17">
        <v>2587</v>
      </c>
      <c r="C4142" s="17" t="s">
        <v>42</v>
      </c>
      <c r="D4142" s="17" t="s">
        <v>36</v>
      </c>
      <c r="E4142" s="17" t="s">
        <v>1632</v>
      </c>
      <c r="F4142" s="31" t="str">
        <f>VLOOKUP(G4142,'Policy Type'!$A:$B,2,FALSE)</f>
        <v>Liability</v>
      </c>
      <c r="G4142" s="17" t="s">
        <v>536</v>
      </c>
      <c r="H4142" s="32">
        <v>45366</v>
      </c>
      <c r="I4142" s="32">
        <v>45730</v>
      </c>
      <c r="J4142" s="34">
        <v>676600</v>
      </c>
      <c r="K4142" s="34">
        <f t="shared" si="1132"/>
        <v>121788</v>
      </c>
      <c r="L4142" s="34">
        <f t="shared" si="1133"/>
        <v>798388</v>
      </c>
      <c r="M4142" s="17">
        <f t="shared" si="1139"/>
        <v>159677.6</v>
      </c>
      <c r="N4142" s="17" t="s">
        <v>39</v>
      </c>
      <c r="O4142" s="35" t="s">
        <v>49</v>
      </c>
      <c r="P4142" s="36" t="str">
        <f t="shared" si="1134"/>
        <v>Old Client</v>
      </c>
      <c r="Q4142" s="39" t="str">
        <f t="shared" si="4"/>
        <v>Yes</v>
      </c>
      <c r="R4142" s="40" t="str">
        <f t="shared" si="5"/>
        <v/>
      </c>
    </row>
    <row r="4143" ht="14.25" customHeight="1" spans="1:18">
      <c r="A4143" s="30" t="s">
        <v>3979</v>
      </c>
      <c r="B4143" s="17">
        <v>2587</v>
      </c>
      <c r="C4143" s="17" t="s">
        <v>46</v>
      </c>
      <c r="D4143" s="17" t="s">
        <v>66</v>
      </c>
      <c r="E4143" s="17" t="s">
        <v>1632</v>
      </c>
      <c r="F4143" s="31" t="str">
        <f>VLOOKUP(G4143,'Policy Type'!$A:$B,2,FALSE)</f>
        <v>Liability</v>
      </c>
      <c r="G4143" s="17" t="s">
        <v>536</v>
      </c>
      <c r="H4143" s="32">
        <v>45358</v>
      </c>
      <c r="I4143" s="32">
        <v>45722</v>
      </c>
      <c r="J4143" s="34">
        <v>2768900</v>
      </c>
      <c r="K4143" s="34">
        <f t="shared" si="1132"/>
        <v>498402</v>
      </c>
      <c r="L4143" s="34">
        <f t="shared" si="1133"/>
        <v>3267302</v>
      </c>
      <c r="M4143" s="17">
        <f>L4143*0.05</f>
        <v>163365.1</v>
      </c>
      <c r="N4143" s="17" t="s">
        <v>52</v>
      </c>
      <c r="O4143" s="35" t="s">
        <v>49</v>
      </c>
      <c r="P4143" s="36" t="str">
        <f t="shared" si="1134"/>
        <v>Old Client</v>
      </c>
      <c r="Q4143" s="39" t="str">
        <f t="shared" si="4"/>
        <v>Yes</v>
      </c>
      <c r="R4143" s="40" t="str">
        <f t="shared" si="5"/>
        <v/>
      </c>
    </row>
    <row r="4144" ht="14.25" customHeight="1" spans="1:18">
      <c r="A4144" s="30" t="s">
        <v>3980</v>
      </c>
      <c r="B4144" s="17">
        <v>2587</v>
      </c>
      <c r="C4144" s="17" t="s">
        <v>35</v>
      </c>
      <c r="D4144" s="17" t="s">
        <v>36</v>
      </c>
      <c r="E4144" s="17" t="s">
        <v>78</v>
      </c>
      <c r="F4144" s="31" t="str">
        <f>VLOOKUP(G4144,'Policy Type'!$A:$B,2,FALSE)</f>
        <v>Liability</v>
      </c>
      <c r="G4144" s="17" t="s">
        <v>536</v>
      </c>
      <c r="H4144" s="32">
        <v>45229</v>
      </c>
      <c r="I4144" s="32">
        <v>45472</v>
      </c>
      <c r="J4144" s="34">
        <v>114200</v>
      </c>
      <c r="K4144" s="34">
        <f t="shared" si="1132"/>
        <v>20556</v>
      </c>
      <c r="L4144" s="34">
        <f t="shared" si="1133"/>
        <v>134756</v>
      </c>
      <c r="M4144" s="17">
        <f t="shared" ref="M4144:M4146" si="1140">L4144*0.2</f>
        <v>26951.2</v>
      </c>
      <c r="N4144" s="17" t="s">
        <v>52</v>
      </c>
      <c r="O4144" s="35" t="s">
        <v>49</v>
      </c>
      <c r="P4144" s="36" t="str">
        <f t="shared" si="1134"/>
        <v>Old Client</v>
      </c>
      <c r="Q4144" s="39" t="str">
        <f t="shared" si="4"/>
        <v>Yes</v>
      </c>
      <c r="R4144" s="40" t="str">
        <f t="shared" si="5"/>
        <v/>
      </c>
    </row>
    <row r="4145" ht="14.25" customHeight="1" spans="1:18">
      <c r="A4145" s="30" t="s">
        <v>3981</v>
      </c>
      <c r="B4145" s="17">
        <v>2592</v>
      </c>
      <c r="C4145" s="17" t="s">
        <v>35</v>
      </c>
      <c r="D4145" s="17" t="s">
        <v>36</v>
      </c>
      <c r="E4145" s="17" t="s">
        <v>78</v>
      </c>
      <c r="F4145" s="31" t="str">
        <f>VLOOKUP(G4145,'Policy Type'!$A:$B,2,FALSE)</f>
        <v>Liability</v>
      </c>
      <c r="G4145" s="17" t="s">
        <v>38</v>
      </c>
      <c r="H4145" s="32">
        <v>45369</v>
      </c>
      <c r="I4145" s="32">
        <v>45733</v>
      </c>
      <c r="J4145" s="34">
        <v>871200</v>
      </c>
      <c r="K4145" s="34">
        <f t="shared" si="1132"/>
        <v>156816</v>
      </c>
      <c r="L4145" s="34">
        <f t="shared" si="1133"/>
        <v>1028016</v>
      </c>
      <c r="M4145" s="17">
        <f t="shared" si="1140"/>
        <v>205603.2</v>
      </c>
      <c r="N4145" s="17" t="s">
        <v>39</v>
      </c>
      <c r="O4145" s="35" t="s">
        <v>49</v>
      </c>
      <c r="P4145" s="36" t="str">
        <f t="shared" si="1134"/>
        <v>New Client</v>
      </c>
      <c r="Q4145" s="39" t="str">
        <f t="shared" si="4"/>
        <v>Yes</v>
      </c>
      <c r="R4145" s="40" t="str">
        <f t="shared" si="5"/>
        <v/>
      </c>
    </row>
    <row r="4146" ht="14.25" customHeight="1" spans="1:18">
      <c r="A4146" s="30" t="s">
        <v>3982</v>
      </c>
      <c r="B4146" s="17">
        <v>2593</v>
      </c>
      <c r="C4146" s="17" t="s">
        <v>35</v>
      </c>
      <c r="D4146" s="17" t="s">
        <v>36</v>
      </c>
      <c r="E4146" s="17" t="s">
        <v>1632</v>
      </c>
      <c r="F4146" s="31" t="str">
        <f>VLOOKUP(G4146,'Policy Type'!$A:$B,2,FALSE)</f>
        <v>Liability</v>
      </c>
      <c r="G4146" s="17" t="s">
        <v>536</v>
      </c>
      <c r="H4146" s="32">
        <v>45358</v>
      </c>
      <c r="I4146" s="32">
        <v>45906</v>
      </c>
      <c r="J4146" s="34">
        <v>7157200</v>
      </c>
      <c r="K4146" s="34">
        <f t="shared" si="1132"/>
        <v>1288296</v>
      </c>
      <c r="L4146" s="34">
        <f t="shared" si="1133"/>
        <v>8445496</v>
      </c>
      <c r="M4146" s="17">
        <f t="shared" si="1140"/>
        <v>1689099.2</v>
      </c>
      <c r="N4146" s="17" t="s">
        <v>39</v>
      </c>
      <c r="O4146" s="35" t="s">
        <v>49</v>
      </c>
      <c r="P4146" s="36" t="str">
        <f t="shared" si="1134"/>
        <v>New Client</v>
      </c>
      <c r="Q4146" s="39" t="str">
        <f t="shared" si="4"/>
        <v>Yes</v>
      </c>
      <c r="R4146" s="40" t="str">
        <f t="shared" si="5"/>
        <v/>
      </c>
    </row>
    <row r="4147" ht="14.25" customHeight="1" spans="1:18">
      <c r="A4147" s="30" t="s">
        <v>3983</v>
      </c>
      <c r="B4147" s="17">
        <v>2594</v>
      </c>
      <c r="C4147" s="17" t="s">
        <v>46</v>
      </c>
      <c r="D4147" s="17" t="s">
        <v>76</v>
      </c>
      <c r="E4147" s="17" t="s">
        <v>78</v>
      </c>
      <c r="F4147" s="31" t="str">
        <f>VLOOKUP(G4147,'Policy Type'!$A:$B,2,FALSE)</f>
        <v>Liability</v>
      </c>
      <c r="G4147" s="17" t="s">
        <v>536</v>
      </c>
      <c r="H4147" s="32">
        <v>45359</v>
      </c>
      <c r="I4147" s="32">
        <v>45542</v>
      </c>
      <c r="J4147" s="34">
        <v>247500</v>
      </c>
      <c r="K4147" s="34">
        <f t="shared" si="1132"/>
        <v>44550</v>
      </c>
      <c r="L4147" s="34">
        <f t="shared" si="1133"/>
        <v>292050</v>
      </c>
      <c r="M4147" s="17">
        <f t="shared" ref="M4147:M4148" si="1141">L4147*0.05</f>
        <v>14602.5</v>
      </c>
      <c r="N4147" s="17" t="s">
        <v>39</v>
      </c>
      <c r="O4147" s="35" t="s">
        <v>49</v>
      </c>
      <c r="P4147" s="36" t="str">
        <f t="shared" si="1134"/>
        <v>New Client</v>
      </c>
      <c r="Q4147" s="39" t="str">
        <f t="shared" si="4"/>
        <v>Yes</v>
      </c>
      <c r="R4147" s="40" t="str">
        <f t="shared" si="5"/>
        <v/>
      </c>
    </row>
    <row r="4148" ht="14.25" customHeight="1" spans="1:18">
      <c r="A4148" s="30" t="s">
        <v>3984</v>
      </c>
      <c r="B4148" s="17">
        <v>2595</v>
      </c>
      <c r="C4148" s="17" t="s">
        <v>46</v>
      </c>
      <c r="D4148" s="17" t="s">
        <v>76</v>
      </c>
      <c r="E4148" s="17" t="s">
        <v>78</v>
      </c>
      <c r="F4148" s="31" t="str">
        <f>VLOOKUP(G4148,'Policy Type'!$A:$B,2,FALSE)</f>
        <v>Others</v>
      </c>
      <c r="G4148" s="17" t="s">
        <v>116</v>
      </c>
      <c r="H4148" s="32">
        <v>45359</v>
      </c>
      <c r="I4148" s="32">
        <v>45542</v>
      </c>
      <c r="J4148" s="34">
        <v>107600</v>
      </c>
      <c r="K4148" s="34">
        <f t="shared" si="1132"/>
        <v>19368</v>
      </c>
      <c r="L4148" s="34">
        <f t="shared" si="1133"/>
        <v>126968</v>
      </c>
      <c r="M4148" s="17">
        <f t="shared" si="1141"/>
        <v>6348.4</v>
      </c>
      <c r="N4148" s="17" t="s">
        <v>39</v>
      </c>
      <c r="O4148" s="35" t="s">
        <v>49</v>
      </c>
      <c r="P4148" s="36" t="str">
        <f t="shared" si="1134"/>
        <v>New Client</v>
      </c>
      <c r="Q4148" s="39" t="str">
        <f t="shared" si="4"/>
        <v>No</v>
      </c>
      <c r="R4148" s="40" t="str">
        <f t="shared" si="5"/>
        <v/>
      </c>
    </row>
    <row r="4149" ht="14.25" customHeight="1" spans="1:18">
      <c r="A4149" s="30" t="s">
        <v>3985</v>
      </c>
      <c r="B4149" s="17">
        <v>2596</v>
      </c>
      <c r="C4149" s="17" t="s">
        <v>42</v>
      </c>
      <c r="D4149" s="17" t="s">
        <v>36</v>
      </c>
      <c r="E4149" s="17" t="s">
        <v>780</v>
      </c>
      <c r="F4149" s="31" t="str">
        <f>VLOOKUP(G4149,'Policy Type'!$A:$B,2,FALSE)</f>
        <v>Liability</v>
      </c>
      <c r="G4149" s="17" t="s">
        <v>536</v>
      </c>
      <c r="H4149" s="32">
        <v>45366</v>
      </c>
      <c r="I4149" s="32">
        <v>45457</v>
      </c>
      <c r="J4149" s="34">
        <v>108400</v>
      </c>
      <c r="K4149" s="34">
        <f t="shared" si="1132"/>
        <v>19512</v>
      </c>
      <c r="L4149" s="34">
        <f t="shared" si="1133"/>
        <v>127912</v>
      </c>
      <c r="M4149" s="17">
        <f t="shared" ref="M4149:M4152" si="1142">L4149*0.2</f>
        <v>25582.4</v>
      </c>
      <c r="N4149" s="17" t="s">
        <v>39</v>
      </c>
      <c r="O4149" s="35" t="s">
        <v>49</v>
      </c>
      <c r="P4149" s="36" t="str">
        <f t="shared" si="1134"/>
        <v>Old Client</v>
      </c>
      <c r="Q4149" s="39" t="str">
        <f t="shared" si="4"/>
        <v>Yes</v>
      </c>
      <c r="R4149" s="40" t="str">
        <f t="shared" si="5"/>
        <v/>
      </c>
    </row>
    <row r="4150" ht="14.25" customHeight="1" spans="1:18">
      <c r="A4150" s="30" t="s">
        <v>3986</v>
      </c>
      <c r="B4150" s="17">
        <v>2596</v>
      </c>
      <c r="C4150" s="17" t="s">
        <v>42</v>
      </c>
      <c r="D4150" s="17" t="s">
        <v>36</v>
      </c>
      <c r="E4150" s="17" t="s">
        <v>43</v>
      </c>
      <c r="F4150" s="31" t="str">
        <f>VLOOKUP(G4150,'Policy Type'!$A:$B,2,FALSE)</f>
        <v>P&amp;C</v>
      </c>
      <c r="G4150" s="17" t="s">
        <v>51</v>
      </c>
      <c r="H4150" s="32">
        <v>45392</v>
      </c>
      <c r="I4150" s="32">
        <v>45756</v>
      </c>
      <c r="J4150" s="34">
        <v>430800</v>
      </c>
      <c r="K4150" s="34">
        <f t="shared" si="1132"/>
        <v>77544</v>
      </c>
      <c r="L4150" s="34">
        <f t="shared" si="1133"/>
        <v>508344</v>
      </c>
      <c r="M4150" s="17">
        <f t="shared" si="1142"/>
        <v>101668.8</v>
      </c>
      <c r="N4150" s="17" t="s">
        <v>52</v>
      </c>
      <c r="O4150" s="35" t="s">
        <v>53</v>
      </c>
      <c r="P4150" s="36" t="str">
        <f t="shared" si="1134"/>
        <v>Old Client</v>
      </c>
      <c r="Q4150" s="39" t="str">
        <f t="shared" si="4"/>
        <v>Yes</v>
      </c>
      <c r="R4150" s="40" t="str">
        <f t="shared" si="5"/>
        <v>Cross-Sold</v>
      </c>
    </row>
    <row r="4151" ht="14.25" customHeight="1" spans="1:18">
      <c r="A4151" s="30" t="s">
        <v>3987</v>
      </c>
      <c r="B4151" s="17">
        <v>2597</v>
      </c>
      <c r="C4151" s="17" t="s">
        <v>57</v>
      </c>
      <c r="D4151" s="17" t="s">
        <v>36</v>
      </c>
      <c r="E4151" s="17" t="s">
        <v>60</v>
      </c>
      <c r="F4151" s="31" t="str">
        <f>VLOOKUP(G4151,'Policy Type'!$A:$B,2,FALSE)</f>
        <v>P&amp;C</v>
      </c>
      <c r="G4151" s="17" t="s">
        <v>55</v>
      </c>
      <c r="H4151" s="32">
        <v>45410</v>
      </c>
      <c r="I4151" s="32">
        <v>45774</v>
      </c>
      <c r="J4151" s="34">
        <v>142600</v>
      </c>
      <c r="K4151" s="34">
        <f t="shared" si="1132"/>
        <v>25668</v>
      </c>
      <c r="L4151" s="34">
        <f t="shared" si="1133"/>
        <v>168268</v>
      </c>
      <c r="M4151" s="17">
        <f t="shared" si="1142"/>
        <v>33653.6</v>
      </c>
      <c r="N4151" s="17" t="s">
        <v>52</v>
      </c>
      <c r="O4151" s="35" t="s">
        <v>53</v>
      </c>
      <c r="P4151" s="36" t="str">
        <f t="shared" si="1134"/>
        <v>Old Client</v>
      </c>
      <c r="Q4151" s="39" t="str">
        <f t="shared" si="4"/>
        <v>Yes</v>
      </c>
      <c r="R4151" s="40" t="str">
        <f t="shared" si="5"/>
        <v>Cross-Sold</v>
      </c>
    </row>
    <row r="4152" ht="14.25" customHeight="1" spans="1:18">
      <c r="A4152" s="30" t="s">
        <v>3988</v>
      </c>
      <c r="B4152" s="17">
        <v>2598</v>
      </c>
      <c r="C4152" s="17" t="s">
        <v>35</v>
      </c>
      <c r="D4152" s="17" t="s">
        <v>36</v>
      </c>
      <c r="E4152" s="17" t="s">
        <v>60</v>
      </c>
      <c r="F4152" s="31" t="str">
        <f>VLOOKUP(G4152,'Policy Type'!$A:$B,2,FALSE)</f>
        <v>P&amp;C</v>
      </c>
      <c r="G4152" s="17" t="s">
        <v>72</v>
      </c>
      <c r="H4152" s="32">
        <v>45390</v>
      </c>
      <c r="I4152" s="32">
        <v>45754</v>
      </c>
      <c r="J4152" s="34">
        <v>111300</v>
      </c>
      <c r="K4152" s="34">
        <f t="shared" si="1132"/>
        <v>20034</v>
      </c>
      <c r="L4152" s="34">
        <f t="shared" si="1133"/>
        <v>131334</v>
      </c>
      <c r="M4152" s="17">
        <f t="shared" si="1142"/>
        <v>26266.8</v>
      </c>
      <c r="N4152" s="17" t="s">
        <v>39</v>
      </c>
      <c r="O4152" s="35" t="s">
        <v>53</v>
      </c>
      <c r="P4152" s="36" t="str">
        <f t="shared" si="1134"/>
        <v>Old Client</v>
      </c>
      <c r="Q4152" s="39" t="str">
        <f t="shared" si="4"/>
        <v>No</v>
      </c>
      <c r="R4152" s="40" t="str">
        <f t="shared" si="5"/>
        <v/>
      </c>
    </row>
    <row r="4153" ht="14.25" customHeight="1" spans="1:18">
      <c r="A4153" s="30" t="s">
        <v>3989</v>
      </c>
      <c r="B4153" s="17">
        <v>150</v>
      </c>
      <c r="C4153" s="17" t="s">
        <v>46</v>
      </c>
      <c r="D4153" s="17" t="s">
        <v>88</v>
      </c>
      <c r="E4153" s="17" t="s">
        <v>37</v>
      </c>
      <c r="F4153" s="31" t="str">
        <f>VLOOKUP(G4153,'Policy Type'!$A:$B,2,FALSE)</f>
        <v>Others</v>
      </c>
      <c r="G4153" s="17" t="s">
        <v>212</v>
      </c>
      <c r="H4153" s="32">
        <v>45384</v>
      </c>
      <c r="I4153" s="32">
        <v>45748</v>
      </c>
      <c r="J4153" s="34">
        <v>74300</v>
      </c>
      <c r="K4153" s="34">
        <f t="shared" si="1132"/>
        <v>13374</v>
      </c>
      <c r="L4153" s="34">
        <f t="shared" si="1133"/>
        <v>87674</v>
      </c>
      <c r="M4153" s="17">
        <f>L4153*0.05</f>
        <v>4383.7</v>
      </c>
      <c r="N4153" s="17" t="s">
        <v>52</v>
      </c>
      <c r="O4153" s="35" t="s">
        <v>53</v>
      </c>
      <c r="P4153" s="36" t="str">
        <f t="shared" si="1134"/>
        <v>Old Client</v>
      </c>
      <c r="Q4153" s="39" t="str">
        <f t="shared" si="4"/>
        <v>No</v>
      </c>
      <c r="R4153" s="40" t="str">
        <f t="shared" si="5"/>
        <v/>
      </c>
    </row>
    <row r="4154" ht="14.25" customHeight="1" spans="1:18">
      <c r="A4154" s="30" t="s">
        <v>3990</v>
      </c>
      <c r="B4154" s="17">
        <v>581</v>
      </c>
      <c r="C4154" s="17" t="s">
        <v>42</v>
      </c>
      <c r="D4154" s="17" t="s">
        <v>36</v>
      </c>
      <c r="E4154" s="17" t="s">
        <v>37</v>
      </c>
      <c r="F4154" s="31" t="str">
        <f>VLOOKUP(G4154,'Policy Type'!$A:$B,2,FALSE)</f>
        <v>Others</v>
      </c>
      <c r="G4154" s="17" t="s">
        <v>212</v>
      </c>
      <c r="H4154" s="32">
        <v>45384</v>
      </c>
      <c r="I4154" s="32">
        <v>45748</v>
      </c>
      <c r="J4154" s="34">
        <v>84300</v>
      </c>
      <c r="K4154" s="34">
        <f t="shared" si="1132"/>
        <v>15174</v>
      </c>
      <c r="L4154" s="34">
        <f t="shared" si="1133"/>
        <v>99474</v>
      </c>
      <c r="M4154" s="17">
        <f>L4154*0.15</f>
        <v>14921.1</v>
      </c>
      <c r="N4154" s="17" t="s">
        <v>52</v>
      </c>
      <c r="O4154" s="35" t="s">
        <v>53</v>
      </c>
      <c r="P4154" s="36" t="str">
        <f t="shared" si="1134"/>
        <v>Old Client</v>
      </c>
      <c r="Q4154" s="39" t="str">
        <f t="shared" si="4"/>
        <v>Yes</v>
      </c>
      <c r="R4154" s="40" t="str">
        <f t="shared" si="5"/>
        <v>Cross-Sold</v>
      </c>
    </row>
    <row r="4155" ht="14.25" customHeight="1" spans="1:18">
      <c r="A4155" s="30" t="s">
        <v>3991</v>
      </c>
      <c r="B4155" s="17">
        <v>238</v>
      </c>
      <c r="C4155" s="17" t="s">
        <v>57</v>
      </c>
      <c r="D4155" s="17" t="s">
        <v>36</v>
      </c>
      <c r="E4155" s="17" t="s">
        <v>37</v>
      </c>
      <c r="F4155" s="31" t="str">
        <f>VLOOKUP(G4155,'Policy Type'!$A:$B,2,FALSE)</f>
        <v>P&amp;C</v>
      </c>
      <c r="G4155" s="17" t="s">
        <v>68</v>
      </c>
      <c r="H4155" s="32">
        <v>45387</v>
      </c>
      <c r="I4155" s="32">
        <v>45751</v>
      </c>
      <c r="J4155" s="34">
        <v>1666000</v>
      </c>
      <c r="K4155" s="34">
        <f t="shared" si="1132"/>
        <v>299880</v>
      </c>
      <c r="L4155" s="34">
        <f t="shared" si="1133"/>
        <v>1965880</v>
      </c>
      <c r="M4155" s="17">
        <f>L4155*0.2</f>
        <v>393176</v>
      </c>
      <c r="N4155" s="17" t="s">
        <v>39</v>
      </c>
      <c r="O4155" s="35" t="s">
        <v>53</v>
      </c>
      <c r="P4155" s="36" t="str">
        <f t="shared" si="1134"/>
        <v>Old Client</v>
      </c>
      <c r="Q4155" s="39" t="str">
        <f t="shared" si="4"/>
        <v>Yes</v>
      </c>
      <c r="R4155" s="40" t="str">
        <f t="shared" si="5"/>
        <v>Cross-Sold</v>
      </c>
    </row>
    <row r="4156" ht="14.25" customHeight="1" spans="1:18">
      <c r="A4156" s="30" t="s">
        <v>3992</v>
      </c>
      <c r="B4156" s="17">
        <v>2236</v>
      </c>
      <c r="C4156" s="17" t="s">
        <v>46</v>
      </c>
      <c r="D4156" s="17" t="s">
        <v>47</v>
      </c>
      <c r="E4156" s="17" t="s">
        <v>37</v>
      </c>
      <c r="F4156" s="31" t="str">
        <f>VLOOKUP(G4156,'Policy Type'!$A:$B,2,FALSE)</f>
        <v>P&amp;C</v>
      </c>
      <c r="G4156" s="17" t="s">
        <v>68</v>
      </c>
      <c r="H4156" s="32">
        <v>45386</v>
      </c>
      <c r="I4156" s="32">
        <v>45750</v>
      </c>
      <c r="J4156" s="34">
        <v>717600</v>
      </c>
      <c r="K4156" s="34">
        <f t="shared" si="1132"/>
        <v>129168</v>
      </c>
      <c r="L4156" s="34">
        <f t="shared" si="1133"/>
        <v>846768</v>
      </c>
      <c r="M4156" s="17">
        <f t="shared" ref="M4156:M4157" si="1143">L4156*0.05</f>
        <v>42338.4</v>
      </c>
      <c r="N4156" s="17" t="s">
        <v>39</v>
      </c>
      <c r="O4156" s="35" t="s">
        <v>53</v>
      </c>
      <c r="P4156" s="36" t="str">
        <f t="shared" si="1134"/>
        <v>Old Client</v>
      </c>
      <c r="Q4156" s="39" t="str">
        <f t="shared" si="4"/>
        <v>Yes</v>
      </c>
      <c r="R4156" s="40" t="str">
        <f t="shared" si="5"/>
        <v>Cross-Sold</v>
      </c>
    </row>
    <row r="4157" ht="14.25" customHeight="1" spans="1:18">
      <c r="A4157" s="30" t="s">
        <v>3993</v>
      </c>
      <c r="B4157" s="17">
        <v>6</v>
      </c>
      <c r="C4157" s="17" t="s">
        <v>46</v>
      </c>
      <c r="D4157" s="17" t="s">
        <v>88</v>
      </c>
      <c r="E4157" s="17" t="s">
        <v>37</v>
      </c>
      <c r="F4157" s="31" t="str">
        <f>VLOOKUP(G4157,'Policy Type'!$A:$B,2,FALSE)</f>
        <v>P&amp;C</v>
      </c>
      <c r="G4157" s="17" t="s">
        <v>48</v>
      </c>
      <c r="H4157" s="32">
        <v>45383</v>
      </c>
      <c r="I4157" s="32">
        <v>45747</v>
      </c>
      <c r="J4157" s="34">
        <v>3540100</v>
      </c>
      <c r="K4157" s="34">
        <f t="shared" si="1132"/>
        <v>637218</v>
      </c>
      <c r="L4157" s="34">
        <f t="shared" si="1133"/>
        <v>4177318</v>
      </c>
      <c r="M4157" s="17">
        <f t="shared" si="1143"/>
        <v>208865.9</v>
      </c>
      <c r="N4157" s="17" t="s">
        <v>39</v>
      </c>
      <c r="O4157" s="35" t="s">
        <v>53</v>
      </c>
      <c r="P4157" s="36" t="str">
        <f t="shared" si="1134"/>
        <v>Old Client</v>
      </c>
      <c r="Q4157" s="39" t="str">
        <f t="shared" si="4"/>
        <v>Yes</v>
      </c>
      <c r="R4157" s="40" t="str">
        <f t="shared" si="5"/>
        <v>Cross-Sold</v>
      </c>
    </row>
    <row r="4158" ht="14.25" customHeight="1" spans="1:18">
      <c r="A4158" s="30" t="s">
        <v>3994</v>
      </c>
      <c r="B4158" s="17">
        <v>2599</v>
      </c>
      <c r="C4158" s="17" t="s">
        <v>57</v>
      </c>
      <c r="D4158" s="17" t="s">
        <v>36</v>
      </c>
      <c r="E4158" s="17" t="s">
        <v>37</v>
      </c>
      <c r="F4158" s="31" t="str">
        <f>VLOOKUP(G4158,'Policy Type'!$A:$B,2,FALSE)</f>
        <v>P&amp;C</v>
      </c>
      <c r="G4158" s="17" t="s">
        <v>68</v>
      </c>
      <c r="H4158" s="32">
        <v>45386</v>
      </c>
      <c r="I4158" s="32">
        <v>45750</v>
      </c>
      <c r="J4158" s="34">
        <v>1304400</v>
      </c>
      <c r="K4158" s="34">
        <f t="shared" si="1132"/>
        <v>234792</v>
      </c>
      <c r="L4158" s="34">
        <f t="shared" si="1133"/>
        <v>1539192</v>
      </c>
      <c r="M4158" s="17">
        <f>L4158*0.2</f>
        <v>307838.4</v>
      </c>
      <c r="N4158" s="17" t="s">
        <v>39</v>
      </c>
      <c r="O4158" s="35" t="s">
        <v>53</v>
      </c>
      <c r="P4158" s="36" t="str">
        <f t="shared" si="1134"/>
        <v>Old Client</v>
      </c>
      <c r="Q4158" s="39" t="str">
        <f t="shared" si="4"/>
        <v>No</v>
      </c>
      <c r="R4158" s="40" t="str">
        <f t="shared" si="5"/>
        <v/>
      </c>
    </row>
    <row r="4159" ht="14.25" customHeight="1" spans="1:18">
      <c r="A4159" s="30" t="s">
        <v>3995</v>
      </c>
      <c r="B4159" s="17">
        <v>1108</v>
      </c>
      <c r="C4159" s="17" t="s">
        <v>46</v>
      </c>
      <c r="D4159" s="17" t="s">
        <v>47</v>
      </c>
      <c r="E4159" s="17" t="s">
        <v>43</v>
      </c>
      <c r="F4159" s="31" t="str">
        <f>VLOOKUP(G4159,'Policy Type'!$A:$B,2,FALSE)</f>
        <v>P&amp;C</v>
      </c>
      <c r="G4159" s="17" t="s">
        <v>55</v>
      </c>
      <c r="H4159" s="32">
        <v>45398</v>
      </c>
      <c r="I4159" s="32">
        <v>45762</v>
      </c>
      <c r="J4159" s="34">
        <v>138000</v>
      </c>
      <c r="K4159" s="34">
        <f t="shared" si="1132"/>
        <v>24840</v>
      </c>
      <c r="L4159" s="34">
        <f t="shared" si="1133"/>
        <v>162840</v>
      </c>
      <c r="M4159" s="17">
        <f>L4159*0.05</f>
        <v>8142</v>
      </c>
      <c r="N4159" s="17" t="s">
        <v>52</v>
      </c>
      <c r="O4159" s="35" t="s">
        <v>53</v>
      </c>
      <c r="P4159" s="36" t="str">
        <f t="shared" si="1134"/>
        <v>Old Client</v>
      </c>
      <c r="Q4159" s="39" t="str">
        <f t="shared" si="4"/>
        <v>Yes</v>
      </c>
      <c r="R4159" s="40" t="str">
        <f t="shared" si="5"/>
        <v>Cross-Sold</v>
      </c>
    </row>
    <row r="4160" ht="14.25" customHeight="1" spans="1:18">
      <c r="A4160" s="30" t="s">
        <v>3996</v>
      </c>
      <c r="B4160" s="17">
        <v>113</v>
      </c>
      <c r="C4160" s="17" t="s">
        <v>57</v>
      </c>
      <c r="D4160" s="17" t="s">
        <v>36</v>
      </c>
      <c r="E4160" s="17" t="s">
        <v>43</v>
      </c>
      <c r="F4160" s="31" t="str">
        <f>VLOOKUP(G4160,'Policy Type'!$A:$B,2,FALSE)</f>
        <v>P&amp;C</v>
      </c>
      <c r="G4160" s="17" t="s">
        <v>55</v>
      </c>
      <c r="H4160" s="32">
        <v>45393</v>
      </c>
      <c r="I4160" s="32">
        <v>45757</v>
      </c>
      <c r="J4160" s="34">
        <v>138000</v>
      </c>
      <c r="K4160" s="34">
        <f t="shared" si="1132"/>
        <v>24840</v>
      </c>
      <c r="L4160" s="34">
        <f t="shared" si="1133"/>
        <v>162840</v>
      </c>
      <c r="M4160" s="17">
        <f>L4160*0.2</f>
        <v>32568</v>
      </c>
      <c r="N4160" s="17" t="s">
        <v>52</v>
      </c>
      <c r="O4160" s="35" t="s">
        <v>53</v>
      </c>
      <c r="P4160" s="36" t="str">
        <f t="shared" si="1134"/>
        <v>Old Client</v>
      </c>
      <c r="Q4160" s="39" t="str">
        <f t="shared" si="4"/>
        <v>Yes</v>
      </c>
      <c r="R4160" s="40" t="str">
        <f t="shared" si="5"/>
        <v>Cross-Sold</v>
      </c>
    </row>
    <row r="4161" ht="14.25" customHeight="1" spans="1:18">
      <c r="A4161" s="30" t="s">
        <v>3997</v>
      </c>
      <c r="B4161" s="17">
        <v>2600</v>
      </c>
      <c r="C4161" s="17" t="s">
        <v>35</v>
      </c>
      <c r="D4161" s="17" t="s">
        <v>36</v>
      </c>
      <c r="E4161" s="17" t="s">
        <v>132</v>
      </c>
      <c r="F4161" s="31" t="str">
        <f>VLOOKUP(G4161,'Policy Type'!$A:$B,2,FALSE)</f>
        <v>Others</v>
      </c>
      <c r="G4161" s="17" t="s">
        <v>3913</v>
      </c>
      <c r="H4161" s="32">
        <v>45382</v>
      </c>
      <c r="I4161" s="32">
        <v>45746</v>
      </c>
      <c r="J4161" s="34">
        <v>118000</v>
      </c>
      <c r="K4161" s="34">
        <f t="shared" si="1132"/>
        <v>21240</v>
      </c>
      <c r="L4161" s="34">
        <f t="shared" si="1133"/>
        <v>139240</v>
      </c>
      <c r="M4161" s="17">
        <f>L4161*0.15</f>
        <v>20886</v>
      </c>
      <c r="N4161" s="17" t="s">
        <v>39</v>
      </c>
      <c r="O4161" s="35" t="s">
        <v>49</v>
      </c>
      <c r="P4161" s="36" t="str">
        <f t="shared" si="1134"/>
        <v>New Client</v>
      </c>
      <c r="Q4161" s="39" t="str">
        <f t="shared" si="4"/>
        <v>No</v>
      </c>
      <c r="R4161" s="40" t="str">
        <f t="shared" si="5"/>
        <v/>
      </c>
    </row>
    <row r="4162" ht="14.25" customHeight="1" spans="1:18">
      <c r="A4162" s="30" t="s">
        <v>3998</v>
      </c>
      <c r="B4162" s="17">
        <v>711</v>
      </c>
      <c r="C4162" s="17" t="s">
        <v>35</v>
      </c>
      <c r="D4162" s="17" t="s">
        <v>36</v>
      </c>
      <c r="E4162" s="17" t="s">
        <v>60</v>
      </c>
      <c r="F4162" s="31" t="str">
        <f>VLOOKUP(G4162,'Policy Type'!$A:$B,2,FALSE)</f>
        <v>P&amp;C</v>
      </c>
      <c r="G4162" s="17" t="s">
        <v>55</v>
      </c>
      <c r="H4162" s="32">
        <v>45387</v>
      </c>
      <c r="I4162" s="32">
        <v>45751</v>
      </c>
      <c r="J4162" s="34">
        <v>97800</v>
      </c>
      <c r="K4162" s="34">
        <f t="shared" si="1132"/>
        <v>17604</v>
      </c>
      <c r="L4162" s="34">
        <f t="shared" si="1133"/>
        <v>115404</v>
      </c>
      <c r="M4162" s="17">
        <f>L4162*0.2</f>
        <v>23080.8</v>
      </c>
      <c r="N4162" s="17" t="s">
        <v>39</v>
      </c>
      <c r="O4162" s="35" t="s">
        <v>53</v>
      </c>
      <c r="P4162" s="36" t="str">
        <f t="shared" si="1134"/>
        <v>Old Client</v>
      </c>
      <c r="Q4162" s="39" t="str">
        <f t="shared" si="4"/>
        <v>No</v>
      </c>
      <c r="R4162" s="40" t="str">
        <f t="shared" si="5"/>
        <v/>
      </c>
    </row>
    <row r="4163" ht="14.25" customHeight="1" spans="1:18">
      <c r="A4163" s="30" t="s">
        <v>3999</v>
      </c>
      <c r="B4163" s="17">
        <v>2601</v>
      </c>
      <c r="C4163" s="17" t="s">
        <v>42</v>
      </c>
      <c r="D4163" s="17" t="s">
        <v>36</v>
      </c>
      <c r="E4163" s="17" t="s">
        <v>60</v>
      </c>
      <c r="F4163" s="31" t="str">
        <f>VLOOKUP(G4163,'Policy Type'!$A:$B,2,FALSE)</f>
        <v>Others</v>
      </c>
      <c r="G4163" s="17" t="s">
        <v>170</v>
      </c>
      <c r="H4163" s="32">
        <v>45384</v>
      </c>
      <c r="I4163" s="32">
        <v>45748</v>
      </c>
      <c r="J4163" s="34">
        <v>3475600</v>
      </c>
      <c r="K4163" s="34">
        <f t="shared" si="1132"/>
        <v>625608</v>
      </c>
      <c r="L4163" s="34">
        <f t="shared" si="1133"/>
        <v>4101208</v>
      </c>
      <c r="M4163" s="17">
        <f>L4163*0.15</f>
        <v>615181.2</v>
      </c>
      <c r="N4163" s="17" t="s">
        <v>52</v>
      </c>
      <c r="O4163" s="35" t="s">
        <v>53</v>
      </c>
      <c r="P4163" s="36" t="str">
        <f t="shared" si="1134"/>
        <v>New Client</v>
      </c>
      <c r="Q4163" s="39" t="str">
        <f t="shared" si="4"/>
        <v>No</v>
      </c>
      <c r="R4163" s="40" t="str">
        <f t="shared" si="5"/>
        <v/>
      </c>
    </row>
    <row r="4164" ht="14.25" customHeight="1" spans="1:18">
      <c r="A4164" s="30" t="s">
        <v>4000</v>
      </c>
      <c r="B4164" s="17">
        <v>142</v>
      </c>
      <c r="C4164" s="17" t="s">
        <v>46</v>
      </c>
      <c r="D4164" s="17" t="s">
        <v>76</v>
      </c>
      <c r="E4164" s="17" t="s">
        <v>60</v>
      </c>
      <c r="F4164" s="31" t="str">
        <f>VLOOKUP(G4164,'Policy Type'!$A:$B,2,FALSE)</f>
        <v>Others</v>
      </c>
      <c r="G4164" s="17" t="s">
        <v>170</v>
      </c>
      <c r="H4164" s="32">
        <v>45384</v>
      </c>
      <c r="I4164" s="32">
        <v>45748</v>
      </c>
      <c r="J4164" s="34">
        <v>3475600</v>
      </c>
      <c r="K4164" s="34">
        <f t="shared" si="1132"/>
        <v>625608</v>
      </c>
      <c r="L4164" s="34">
        <f t="shared" si="1133"/>
        <v>4101208</v>
      </c>
      <c r="M4164" s="17">
        <f>L4164*0.05</f>
        <v>205060.4</v>
      </c>
      <c r="N4164" s="17" t="s">
        <v>52</v>
      </c>
      <c r="O4164" s="35" t="s">
        <v>53</v>
      </c>
      <c r="P4164" s="36" t="str">
        <f t="shared" si="1134"/>
        <v>New Client</v>
      </c>
      <c r="Q4164" s="39" t="str">
        <f t="shared" si="4"/>
        <v>No</v>
      </c>
      <c r="R4164" s="40" t="str">
        <f t="shared" si="5"/>
        <v/>
      </c>
    </row>
    <row r="4165" ht="14.25" customHeight="1" spans="1:18">
      <c r="A4165" s="30" t="s">
        <v>4001</v>
      </c>
      <c r="B4165" s="17">
        <v>2602</v>
      </c>
      <c r="C4165" s="17" t="s">
        <v>35</v>
      </c>
      <c r="D4165" s="17" t="s">
        <v>36</v>
      </c>
      <c r="E4165" s="17" t="s">
        <v>60</v>
      </c>
      <c r="F4165" s="31" t="str">
        <f>VLOOKUP(G4165,'Policy Type'!$A:$B,2,FALSE)</f>
        <v>Others</v>
      </c>
      <c r="G4165" s="17" t="s">
        <v>170</v>
      </c>
      <c r="H4165" s="32">
        <v>45384</v>
      </c>
      <c r="I4165" s="32">
        <v>45748</v>
      </c>
      <c r="J4165" s="34">
        <v>1251700</v>
      </c>
      <c r="K4165" s="34">
        <f t="shared" si="1132"/>
        <v>225306</v>
      </c>
      <c r="L4165" s="34">
        <f t="shared" si="1133"/>
        <v>1477006</v>
      </c>
      <c r="M4165" s="17">
        <f t="shared" ref="M4165:M4170" si="1144">L4165*0.15</f>
        <v>221550.9</v>
      </c>
      <c r="N4165" s="17" t="s">
        <v>39</v>
      </c>
      <c r="O4165" s="35" t="s">
        <v>53</v>
      </c>
      <c r="P4165" s="36" t="str">
        <f t="shared" si="1134"/>
        <v>New Client</v>
      </c>
      <c r="Q4165" s="39" t="str">
        <f t="shared" si="4"/>
        <v>No</v>
      </c>
      <c r="R4165" s="40" t="str">
        <f t="shared" si="5"/>
        <v/>
      </c>
    </row>
    <row r="4166" ht="14.25" customHeight="1" spans="1:18">
      <c r="A4166" s="30" t="s">
        <v>4002</v>
      </c>
      <c r="B4166" s="17">
        <v>2603</v>
      </c>
      <c r="C4166" s="17" t="s">
        <v>42</v>
      </c>
      <c r="D4166" s="17" t="s">
        <v>36</v>
      </c>
      <c r="E4166" s="17" t="s">
        <v>60</v>
      </c>
      <c r="F4166" s="31" t="str">
        <f>VLOOKUP(G4166,'Policy Type'!$A:$B,2,FALSE)</f>
        <v>Others</v>
      </c>
      <c r="G4166" s="17" t="s">
        <v>170</v>
      </c>
      <c r="H4166" s="32">
        <v>45384</v>
      </c>
      <c r="I4166" s="32">
        <v>45748</v>
      </c>
      <c r="J4166" s="34">
        <v>928600</v>
      </c>
      <c r="K4166" s="34">
        <f t="shared" si="1132"/>
        <v>167148</v>
      </c>
      <c r="L4166" s="34">
        <f t="shared" si="1133"/>
        <v>1095748</v>
      </c>
      <c r="M4166" s="17">
        <f t="shared" si="1144"/>
        <v>164362.2</v>
      </c>
      <c r="N4166" s="17" t="s">
        <v>52</v>
      </c>
      <c r="O4166" s="35" t="s">
        <v>53</v>
      </c>
      <c r="P4166" s="36" t="str">
        <f t="shared" si="1134"/>
        <v>Old Client</v>
      </c>
      <c r="Q4166" s="39" t="str">
        <f t="shared" si="4"/>
        <v>No</v>
      </c>
      <c r="R4166" s="40" t="str">
        <f t="shared" si="5"/>
        <v/>
      </c>
    </row>
    <row r="4167" ht="14.25" customHeight="1" spans="1:18">
      <c r="A4167" s="30" t="s">
        <v>4003</v>
      </c>
      <c r="B4167" s="17">
        <v>2604</v>
      </c>
      <c r="C4167" s="17" t="s">
        <v>42</v>
      </c>
      <c r="D4167" s="17" t="s">
        <v>36</v>
      </c>
      <c r="E4167" s="17" t="s">
        <v>43</v>
      </c>
      <c r="F4167" s="31" t="str">
        <f>VLOOKUP(G4167,'Policy Type'!$A:$B,2,FALSE)</f>
        <v>Others</v>
      </c>
      <c r="G4167" s="17" t="s">
        <v>111</v>
      </c>
      <c r="H4167" s="32">
        <v>45397</v>
      </c>
      <c r="I4167" s="32">
        <v>45761</v>
      </c>
      <c r="J4167" s="34">
        <v>616100</v>
      </c>
      <c r="K4167" s="34">
        <f t="shared" si="1132"/>
        <v>110898</v>
      </c>
      <c r="L4167" s="34">
        <f t="shared" si="1133"/>
        <v>726998</v>
      </c>
      <c r="M4167" s="17">
        <f t="shared" si="1144"/>
        <v>109049.7</v>
      </c>
      <c r="N4167" s="17" t="s">
        <v>52</v>
      </c>
      <c r="O4167" s="35" t="s">
        <v>49</v>
      </c>
      <c r="P4167" s="36" t="str">
        <f t="shared" si="1134"/>
        <v>Old Client</v>
      </c>
      <c r="Q4167" s="39" t="str">
        <f t="shared" si="4"/>
        <v>No</v>
      </c>
      <c r="R4167" s="40" t="str">
        <f t="shared" si="5"/>
        <v/>
      </c>
    </row>
    <row r="4168" ht="14.25" customHeight="1" spans="1:18">
      <c r="A4168" s="30" t="s">
        <v>4004</v>
      </c>
      <c r="B4168" s="17">
        <v>2605</v>
      </c>
      <c r="C4168" s="17" t="s">
        <v>35</v>
      </c>
      <c r="D4168" s="17" t="s">
        <v>36</v>
      </c>
      <c r="E4168" s="17" t="s">
        <v>43</v>
      </c>
      <c r="F4168" s="31" t="str">
        <f>VLOOKUP(G4168,'Policy Type'!$A:$B,2,FALSE)</f>
        <v>Others</v>
      </c>
      <c r="G4168" s="17" t="s">
        <v>287</v>
      </c>
      <c r="H4168" s="32">
        <v>45386</v>
      </c>
      <c r="I4168" s="32">
        <v>45750</v>
      </c>
      <c r="J4168" s="34">
        <v>2159800</v>
      </c>
      <c r="K4168" s="34">
        <f t="shared" si="1132"/>
        <v>388764</v>
      </c>
      <c r="L4168" s="34">
        <f t="shared" si="1133"/>
        <v>2548564</v>
      </c>
      <c r="M4168" s="17">
        <f t="shared" si="1144"/>
        <v>382284.6</v>
      </c>
      <c r="N4168" s="17" t="s">
        <v>52</v>
      </c>
      <c r="O4168" s="35" t="s">
        <v>53</v>
      </c>
      <c r="P4168" s="36" t="str">
        <f t="shared" si="1134"/>
        <v>Old Client</v>
      </c>
      <c r="Q4168" s="39" t="str">
        <f t="shared" si="4"/>
        <v>No</v>
      </c>
      <c r="R4168" s="40" t="str">
        <f t="shared" si="5"/>
        <v/>
      </c>
    </row>
    <row r="4169" ht="14.25" customHeight="1" spans="1:18">
      <c r="A4169" s="30" t="s">
        <v>4005</v>
      </c>
      <c r="B4169" s="17">
        <v>2185</v>
      </c>
      <c r="C4169" s="17" t="s">
        <v>57</v>
      </c>
      <c r="D4169" s="17" t="s">
        <v>36</v>
      </c>
      <c r="E4169" s="17" t="s">
        <v>43</v>
      </c>
      <c r="F4169" s="31" t="str">
        <f>VLOOKUP(G4169,'Policy Type'!$A:$B,2,FALSE)</f>
        <v>Others</v>
      </c>
      <c r="G4169" s="17" t="s">
        <v>287</v>
      </c>
      <c r="H4169" s="32">
        <v>45386</v>
      </c>
      <c r="I4169" s="32">
        <v>45750</v>
      </c>
      <c r="J4169" s="34">
        <v>594900</v>
      </c>
      <c r="K4169" s="34">
        <f t="shared" si="1132"/>
        <v>107082</v>
      </c>
      <c r="L4169" s="34">
        <f t="shared" si="1133"/>
        <v>701982</v>
      </c>
      <c r="M4169" s="17">
        <f t="shared" si="1144"/>
        <v>105297.3</v>
      </c>
      <c r="N4169" s="17" t="s">
        <v>39</v>
      </c>
      <c r="O4169" s="35" t="s">
        <v>53</v>
      </c>
      <c r="P4169" s="36" t="str">
        <f t="shared" si="1134"/>
        <v>Old Client</v>
      </c>
      <c r="Q4169" s="39" t="str">
        <f t="shared" si="4"/>
        <v>No</v>
      </c>
      <c r="R4169" s="40" t="str">
        <f t="shared" si="5"/>
        <v/>
      </c>
    </row>
    <row r="4170" ht="14.25" customHeight="1" spans="1:18">
      <c r="A4170" s="30" t="s">
        <v>4006</v>
      </c>
      <c r="B4170" s="17">
        <v>2603</v>
      </c>
      <c r="C4170" s="17" t="s">
        <v>57</v>
      </c>
      <c r="D4170" s="17" t="s">
        <v>36</v>
      </c>
      <c r="E4170" s="17" t="s">
        <v>43</v>
      </c>
      <c r="F4170" s="31" t="str">
        <f>VLOOKUP(G4170,'Policy Type'!$A:$B,2,FALSE)</f>
        <v>Others</v>
      </c>
      <c r="G4170" s="17" t="s">
        <v>287</v>
      </c>
      <c r="H4170" s="32">
        <v>45386</v>
      </c>
      <c r="I4170" s="32">
        <v>45750</v>
      </c>
      <c r="J4170" s="34">
        <v>871000</v>
      </c>
      <c r="K4170" s="34">
        <f t="shared" si="1132"/>
        <v>156780</v>
      </c>
      <c r="L4170" s="34">
        <f t="shared" si="1133"/>
        <v>1027780</v>
      </c>
      <c r="M4170" s="17">
        <f t="shared" si="1144"/>
        <v>154167</v>
      </c>
      <c r="N4170" s="17" t="s">
        <v>52</v>
      </c>
      <c r="O4170" s="35" t="s">
        <v>53</v>
      </c>
      <c r="P4170" s="36" t="str">
        <f t="shared" si="1134"/>
        <v>Old Client</v>
      </c>
      <c r="Q4170" s="39" t="str">
        <f t="shared" si="4"/>
        <v>No</v>
      </c>
      <c r="R4170" s="40" t="str">
        <f t="shared" si="5"/>
        <v/>
      </c>
    </row>
    <row r="4171" ht="14.25" customHeight="1" spans="1:18">
      <c r="A4171" s="30" t="s">
        <v>4007</v>
      </c>
      <c r="B4171" s="17">
        <v>2604</v>
      </c>
      <c r="C4171" s="17" t="s">
        <v>46</v>
      </c>
      <c r="D4171" s="17" t="s">
        <v>66</v>
      </c>
      <c r="E4171" s="17" t="s">
        <v>84</v>
      </c>
      <c r="F4171" s="31" t="str">
        <f>VLOOKUP(G4171,'Policy Type'!$A:$B,2,FALSE)</f>
        <v>Others</v>
      </c>
      <c r="G4171" s="17" t="s">
        <v>124</v>
      </c>
      <c r="H4171" s="32">
        <v>45383</v>
      </c>
      <c r="I4171" s="32">
        <v>45747</v>
      </c>
      <c r="J4171" s="34">
        <v>21771000</v>
      </c>
      <c r="K4171" s="34">
        <f t="shared" si="1132"/>
        <v>3918780</v>
      </c>
      <c r="L4171" s="34">
        <f t="shared" si="1133"/>
        <v>25689780</v>
      </c>
      <c r="M4171" s="17">
        <f>L4171*0.05</f>
        <v>1284489</v>
      </c>
      <c r="N4171" s="17" t="s">
        <v>39</v>
      </c>
      <c r="O4171" s="35" t="s">
        <v>40</v>
      </c>
      <c r="P4171" s="36" t="str">
        <f t="shared" si="1134"/>
        <v>Old Client</v>
      </c>
      <c r="Q4171" s="39" t="str">
        <f t="shared" si="4"/>
        <v>No</v>
      </c>
      <c r="R4171" s="40" t="str">
        <f t="shared" si="5"/>
        <v/>
      </c>
    </row>
    <row r="4172" ht="14.25" customHeight="1" spans="1:18">
      <c r="A4172" s="30" t="s">
        <v>4008</v>
      </c>
      <c r="B4172" s="17">
        <v>2605</v>
      </c>
      <c r="C4172" s="17" t="s">
        <v>57</v>
      </c>
      <c r="D4172" s="17" t="s">
        <v>36</v>
      </c>
      <c r="E4172" s="17" t="s">
        <v>37</v>
      </c>
      <c r="F4172" s="31" t="str">
        <f>VLOOKUP(G4172,'Policy Type'!$A:$B,2,FALSE)</f>
        <v>P&amp;C</v>
      </c>
      <c r="G4172" s="17" t="s">
        <v>80</v>
      </c>
      <c r="H4172" s="32">
        <v>45383</v>
      </c>
      <c r="I4172" s="32">
        <v>45383</v>
      </c>
      <c r="J4172" s="34">
        <v>570600</v>
      </c>
      <c r="K4172" s="34">
        <f t="shared" si="1132"/>
        <v>102708</v>
      </c>
      <c r="L4172" s="34">
        <f t="shared" si="1133"/>
        <v>673308</v>
      </c>
      <c r="M4172" s="17">
        <f t="shared" ref="M4172:M4173" si="1145">L4172*0.2</f>
        <v>134661.6</v>
      </c>
      <c r="N4172" s="17" t="s">
        <v>39</v>
      </c>
      <c r="O4172" s="35" t="s">
        <v>49</v>
      </c>
      <c r="P4172" s="36" t="str">
        <f t="shared" si="1134"/>
        <v>Old Client</v>
      </c>
      <c r="Q4172" s="39" t="str">
        <f t="shared" si="4"/>
        <v>No</v>
      </c>
      <c r="R4172" s="40" t="str">
        <f t="shared" si="5"/>
        <v/>
      </c>
    </row>
    <row r="4173" ht="14.25" customHeight="1" spans="1:18">
      <c r="A4173" s="30" t="s">
        <v>4009</v>
      </c>
      <c r="B4173" s="17">
        <v>1595</v>
      </c>
      <c r="C4173" s="17" t="s">
        <v>57</v>
      </c>
      <c r="D4173" s="17" t="s">
        <v>36</v>
      </c>
      <c r="E4173" s="17" t="s">
        <v>103</v>
      </c>
      <c r="F4173" s="31" t="str">
        <f>VLOOKUP(G4173,'Policy Type'!$A:$B,2,FALSE)</f>
        <v>P&amp;C</v>
      </c>
      <c r="G4173" s="17" t="s">
        <v>98</v>
      </c>
      <c r="H4173" s="32">
        <v>45349</v>
      </c>
      <c r="I4173" s="32">
        <v>45714</v>
      </c>
      <c r="J4173" s="34">
        <v>3207800</v>
      </c>
      <c r="K4173" s="34">
        <f t="shared" si="1132"/>
        <v>577404</v>
      </c>
      <c r="L4173" s="34">
        <f t="shared" si="1133"/>
        <v>3785204</v>
      </c>
      <c r="M4173" s="17">
        <f t="shared" si="1145"/>
        <v>757040.8</v>
      </c>
      <c r="N4173" s="17" t="s">
        <v>39</v>
      </c>
      <c r="O4173" s="35" t="s">
        <v>40</v>
      </c>
      <c r="P4173" s="36" t="str">
        <f t="shared" si="1134"/>
        <v>Old Client</v>
      </c>
      <c r="Q4173" s="39" t="str">
        <f t="shared" si="4"/>
        <v>Yes</v>
      </c>
      <c r="R4173" s="40" t="str">
        <f t="shared" si="5"/>
        <v>Cross-Sold</v>
      </c>
    </row>
    <row r="4174" ht="14.25" customHeight="1" spans="1:18">
      <c r="A4174" s="30" t="s">
        <v>4010</v>
      </c>
      <c r="B4174" s="17">
        <v>462</v>
      </c>
      <c r="C4174" s="17" t="s">
        <v>42</v>
      </c>
      <c r="D4174" s="17" t="s">
        <v>36</v>
      </c>
      <c r="E4174" s="17" t="s">
        <v>84</v>
      </c>
      <c r="F4174" s="31" t="str">
        <f>VLOOKUP(G4174,'Policy Type'!$A:$B,2,FALSE)</f>
        <v>Others</v>
      </c>
      <c r="G4174" s="17" t="s">
        <v>3913</v>
      </c>
      <c r="H4174" s="32">
        <v>45383</v>
      </c>
      <c r="I4174" s="32">
        <v>45747</v>
      </c>
      <c r="J4174" s="34">
        <v>149500</v>
      </c>
      <c r="K4174" s="34">
        <f t="shared" si="1132"/>
        <v>26910</v>
      </c>
      <c r="L4174" s="34">
        <f t="shared" si="1133"/>
        <v>176410</v>
      </c>
      <c r="M4174" s="17">
        <f>L4174*0.15</f>
        <v>26461.5</v>
      </c>
      <c r="N4174" s="17" t="s">
        <v>39</v>
      </c>
      <c r="O4174" s="35" t="s">
        <v>49</v>
      </c>
      <c r="P4174" s="36" t="str">
        <f t="shared" si="1134"/>
        <v>Old Client</v>
      </c>
      <c r="Q4174" s="39" t="str">
        <f t="shared" si="4"/>
        <v>Yes</v>
      </c>
      <c r="R4174" s="40" t="str">
        <f t="shared" si="5"/>
        <v>Cross-Sold</v>
      </c>
    </row>
    <row r="4175" ht="14.25" customHeight="1" spans="1:18">
      <c r="A4175" s="30" t="s">
        <v>4011</v>
      </c>
      <c r="B4175" s="17">
        <v>1421</v>
      </c>
      <c r="C4175" s="17" t="s">
        <v>46</v>
      </c>
      <c r="D4175" s="17" t="s">
        <v>47</v>
      </c>
      <c r="E4175" s="17" t="s">
        <v>84</v>
      </c>
      <c r="F4175" s="31" t="str">
        <f>VLOOKUP(G4175,'Policy Type'!$A:$B,2,FALSE)</f>
        <v>Liability</v>
      </c>
      <c r="G4175" s="17" t="s">
        <v>3702</v>
      </c>
      <c r="H4175" s="32">
        <v>45383</v>
      </c>
      <c r="I4175" s="32">
        <v>45747</v>
      </c>
      <c r="J4175" s="34">
        <v>1062000</v>
      </c>
      <c r="K4175" s="34">
        <f t="shared" si="1132"/>
        <v>191160</v>
      </c>
      <c r="L4175" s="34">
        <f t="shared" si="1133"/>
        <v>1253160</v>
      </c>
      <c r="M4175" s="17">
        <f>L4175*0.05</f>
        <v>62658</v>
      </c>
      <c r="N4175" s="17" t="s">
        <v>39</v>
      </c>
      <c r="O4175" s="35" t="s">
        <v>49</v>
      </c>
      <c r="P4175" s="36" t="str">
        <f t="shared" si="1134"/>
        <v>Old Client</v>
      </c>
      <c r="Q4175" s="39" t="str">
        <f t="shared" si="4"/>
        <v>Yes</v>
      </c>
      <c r="R4175" s="40" t="str">
        <f t="shared" si="5"/>
        <v/>
      </c>
    </row>
    <row r="4176" ht="14.25" customHeight="1" spans="1:18">
      <c r="A4176" s="30" t="s">
        <v>4012</v>
      </c>
      <c r="B4176" s="17">
        <v>2606</v>
      </c>
      <c r="C4176" s="17" t="s">
        <v>35</v>
      </c>
      <c r="D4176" s="17" t="s">
        <v>36</v>
      </c>
      <c r="E4176" s="17" t="s">
        <v>780</v>
      </c>
      <c r="F4176" s="31" t="str">
        <f>VLOOKUP(G4176,'Policy Type'!$A:$B,2,FALSE)</f>
        <v>Liability</v>
      </c>
      <c r="G4176" s="17" t="s">
        <v>38</v>
      </c>
      <c r="H4176" s="32">
        <v>45383</v>
      </c>
      <c r="I4176" s="32">
        <v>45412</v>
      </c>
      <c r="J4176" s="34">
        <v>62000</v>
      </c>
      <c r="K4176" s="34">
        <f t="shared" si="1132"/>
        <v>11160</v>
      </c>
      <c r="L4176" s="34">
        <f t="shared" si="1133"/>
        <v>73160</v>
      </c>
      <c r="M4176" s="17">
        <f t="shared" ref="M4176:M4177" si="1146">L4176*0.2</f>
        <v>14632</v>
      </c>
      <c r="N4176" s="17" t="s">
        <v>39</v>
      </c>
      <c r="O4176" s="35" t="s">
        <v>49</v>
      </c>
      <c r="P4176" s="36" t="str">
        <f t="shared" si="1134"/>
        <v>Old Client</v>
      </c>
      <c r="Q4176" s="39" t="str">
        <f t="shared" si="4"/>
        <v>Yes</v>
      </c>
      <c r="R4176" s="40" t="str">
        <f t="shared" si="5"/>
        <v/>
      </c>
    </row>
    <row r="4177" ht="14.25" customHeight="1" spans="1:18">
      <c r="A4177" s="30" t="s">
        <v>4013</v>
      </c>
      <c r="B4177" s="17">
        <v>2606</v>
      </c>
      <c r="C4177" s="17" t="s">
        <v>35</v>
      </c>
      <c r="D4177" s="17" t="s">
        <v>36</v>
      </c>
      <c r="E4177" s="17" t="s">
        <v>780</v>
      </c>
      <c r="F4177" s="31" t="str">
        <f>VLOOKUP(G4177,'Policy Type'!$A:$B,2,FALSE)</f>
        <v>Liability</v>
      </c>
      <c r="G4177" s="17" t="s">
        <v>38</v>
      </c>
      <c r="H4177" s="32">
        <v>45383</v>
      </c>
      <c r="I4177" s="32">
        <v>45412</v>
      </c>
      <c r="J4177" s="34">
        <v>63300</v>
      </c>
      <c r="K4177" s="34">
        <f t="shared" si="1132"/>
        <v>11394</v>
      </c>
      <c r="L4177" s="34">
        <f t="shared" si="1133"/>
        <v>74694</v>
      </c>
      <c r="M4177" s="17">
        <f t="shared" si="1146"/>
        <v>14938.8</v>
      </c>
      <c r="N4177" s="17" t="s">
        <v>39</v>
      </c>
      <c r="O4177" s="35" t="s">
        <v>49</v>
      </c>
      <c r="P4177" s="36" t="str">
        <f t="shared" si="1134"/>
        <v>Old Client</v>
      </c>
      <c r="Q4177" s="39" t="str">
        <f t="shared" si="4"/>
        <v>Yes</v>
      </c>
      <c r="R4177" s="40" t="str">
        <f t="shared" si="5"/>
        <v/>
      </c>
    </row>
    <row r="4178" ht="14.25" customHeight="1" spans="1:18">
      <c r="A4178" s="30" t="s">
        <v>4014</v>
      </c>
      <c r="B4178" s="17">
        <v>1183</v>
      </c>
      <c r="C4178" s="17" t="s">
        <v>46</v>
      </c>
      <c r="D4178" s="17" t="s">
        <v>76</v>
      </c>
      <c r="E4178" s="17" t="s">
        <v>37</v>
      </c>
      <c r="F4178" s="31" t="str">
        <f>VLOOKUP(G4178,'Policy Type'!$A:$B,2,FALSE)</f>
        <v>Others</v>
      </c>
      <c r="G4178" s="17" t="s">
        <v>154</v>
      </c>
      <c r="H4178" s="32">
        <v>45396</v>
      </c>
      <c r="I4178" s="32">
        <v>45760</v>
      </c>
      <c r="J4178" s="34">
        <v>2169700</v>
      </c>
      <c r="K4178" s="34">
        <f t="shared" si="1132"/>
        <v>390546</v>
      </c>
      <c r="L4178" s="34">
        <f t="shared" si="1133"/>
        <v>2560246</v>
      </c>
      <c r="M4178" s="17">
        <f>L4178*0.05</f>
        <v>128012.3</v>
      </c>
      <c r="N4178" s="17" t="s">
        <v>39</v>
      </c>
      <c r="O4178" s="35" t="s">
        <v>53</v>
      </c>
      <c r="P4178" s="36" t="str">
        <f t="shared" si="1134"/>
        <v>Old Client</v>
      </c>
      <c r="Q4178" s="39" t="str">
        <f t="shared" si="4"/>
        <v>Yes</v>
      </c>
      <c r="R4178" s="40" t="str">
        <f t="shared" si="5"/>
        <v>Cross-Sold</v>
      </c>
    </row>
    <row r="4179" ht="14.25" customHeight="1" spans="1:18">
      <c r="A4179" s="30" t="s">
        <v>4015</v>
      </c>
      <c r="B4179" s="17">
        <v>2607</v>
      </c>
      <c r="C4179" s="17" t="s">
        <v>57</v>
      </c>
      <c r="D4179" s="17" t="s">
        <v>36</v>
      </c>
      <c r="E4179" s="17" t="s">
        <v>37</v>
      </c>
      <c r="F4179" s="31" t="str">
        <f>VLOOKUP(G4179,'Policy Type'!$A:$B,2,FALSE)</f>
        <v>P&amp;C</v>
      </c>
      <c r="G4179" s="17" t="s">
        <v>68</v>
      </c>
      <c r="H4179" s="32">
        <v>45393</v>
      </c>
      <c r="I4179" s="32">
        <v>45757</v>
      </c>
      <c r="J4179" s="34">
        <v>655400</v>
      </c>
      <c r="K4179" s="34">
        <f t="shared" si="1132"/>
        <v>117972</v>
      </c>
      <c r="L4179" s="34">
        <f t="shared" si="1133"/>
        <v>773372</v>
      </c>
      <c r="M4179" s="17">
        <f t="shared" ref="M4179:M4180" si="1147">L4179*0.2</f>
        <v>154674.4</v>
      </c>
      <c r="N4179" s="17" t="s">
        <v>52</v>
      </c>
      <c r="O4179" s="35" t="s">
        <v>53</v>
      </c>
      <c r="P4179" s="36" t="str">
        <f t="shared" si="1134"/>
        <v>New Client</v>
      </c>
      <c r="Q4179" s="39" t="str">
        <f t="shared" si="4"/>
        <v>No</v>
      </c>
      <c r="R4179" s="40" t="str">
        <f t="shared" si="5"/>
        <v/>
      </c>
    </row>
    <row r="4180" ht="14.25" customHeight="1" spans="1:18">
      <c r="A4180" s="30" t="s">
        <v>4016</v>
      </c>
      <c r="B4180" s="17">
        <v>163</v>
      </c>
      <c r="C4180" s="17" t="s">
        <v>57</v>
      </c>
      <c r="D4180" s="17" t="s">
        <v>36</v>
      </c>
      <c r="E4180" s="17" t="s">
        <v>43</v>
      </c>
      <c r="F4180" s="31" t="str">
        <f>VLOOKUP(G4180,'Policy Type'!$A:$B,2,FALSE)</f>
        <v>P&amp;C</v>
      </c>
      <c r="G4180" s="17" t="s">
        <v>89</v>
      </c>
      <c r="H4180" s="32">
        <v>45395</v>
      </c>
      <c r="I4180" s="32">
        <v>45759</v>
      </c>
      <c r="J4180" s="34">
        <v>4775800</v>
      </c>
      <c r="K4180" s="34">
        <f t="shared" si="1132"/>
        <v>859644</v>
      </c>
      <c r="L4180" s="34">
        <f t="shared" si="1133"/>
        <v>5635444</v>
      </c>
      <c r="M4180" s="17">
        <f t="shared" si="1147"/>
        <v>1127088.8</v>
      </c>
      <c r="N4180" s="17" t="s">
        <v>52</v>
      </c>
      <c r="O4180" s="35" t="s">
        <v>53</v>
      </c>
      <c r="P4180" s="36" t="str">
        <f t="shared" si="1134"/>
        <v>New Client</v>
      </c>
      <c r="Q4180" s="39" t="str">
        <f t="shared" si="4"/>
        <v>No</v>
      </c>
      <c r="R4180" s="40" t="str">
        <f t="shared" si="5"/>
        <v/>
      </c>
    </row>
    <row r="4181" ht="14.25" customHeight="1" spans="1:18">
      <c r="A4181" s="30" t="s">
        <v>4017</v>
      </c>
      <c r="B4181" s="17">
        <v>2608</v>
      </c>
      <c r="C4181" s="17" t="s">
        <v>46</v>
      </c>
      <c r="D4181" s="17" t="s">
        <v>88</v>
      </c>
      <c r="E4181" s="17" t="s">
        <v>37</v>
      </c>
      <c r="F4181" s="31" t="str">
        <f>VLOOKUP(G4181,'Policy Type'!$A:$B,2,FALSE)</f>
        <v>P&amp;C</v>
      </c>
      <c r="G4181" s="17" t="s">
        <v>68</v>
      </c>
      <c r="H4181" s="32">
        <v>45385</v>
      </c>
      <c r="I4181" s="32">
        <v>45749</v>
      </c>
      <c r="J4181" s="34">
        <v>772000</v>
      </c>
      <c r="K4181" s="34">
        <f t="shared" si="1132"/>
        <v>138960</v>
      </c>
      <c r="L4181" s="34">
        <f t="shared" si="1133"/>
        <v>910960</v>
      </c>
      <c r="M4181" s="17">
        <f>L4181*0.05</f>
        <v>45548</v>
      </c>
      <c r="N4181" s="17" t="s">
        <v>39</v>
      </c>
      <c r="O4181" s="35" t="s">
        <v>53</v>
      </c>
      <c r="P4181" s="36" t="str">
        <f t="shared" si="1134"/>
        <v>New Client</v>
      </c>
      <c r="Q4181" s="39" t="str">
        <f t="shared" si="4"/>
        <v>No</v>
      </c>
      <c r="R4181" s="40" t="str">
        <f t="shared" si="5"/>
        <v/>
      </c>
    </row>
    <row r="4182" ht="14.25" customHeight="1" spans="1:18">
      <c r="A4182" s="30" t="s">
        <v>4018</v>
      </c>
      <c r="B4182" s="17">
        <v>17</v>
      </c>
      <c r="C4182" s="17" t="s">
        <v>35</v>
      </c>
      <c r="D4182" s="17" t="s">
        <v>36</v>
      </c>
      <c r="E4182" s="17" t="s">
        <v>43</v>
      </c>
      <c r="F4182" s="31" t="str">
        <f>VLOOKUP(G4182,'Policy Type'!$A:$B,2,FALSE)</f>
        <v>P&amp;C</v>
      </c>
      <c r="G4182" s="17" t="s">
        <v>55</v>
      </c>
      <c r="H4182" s="32">
        <v>45388</v>
      </c>
      <c r="I4182" s="32">
        <v>45752</v>
      </c>
      <c r="J4182" s="34">
        <v>197000</v>
      </c>
      <c r="K4182" s="34">
        <f t="shared" si="1132"/>
        <v>35460</v>
      </c>
      <c r="L4182" s="34">
        <f t="shared" si="1133"/>
        <v>232460</v>
      </c>
      <c r="M4182" s="17">
        <f t="shared" ref="M4182:M4185" si="1148">L4182*0.2</f>
        <v>46492</v>
      </c>
      <c r="N4182" s="17" t="s">
        <v>39</v>
      </c>
      <c r="O4182" s="35" t="s">
        <v>53</v>
      </c>
      <c r="P4182" s="36" t="str">
        <f t="shared" si="1134"/>
        <v>Old Client</v>
      </c>
      <c r="Q4182" s="39" t="str">
        <f t="shared" si="4"/>
        <v>No</v>
      </c>
      <c r="R4182" s="40" t="str">
        <f t="shared" si="5"/>
        <v/>
      </c>
    </row>
    <row r="4183" ht="14.25" customHeight="1" spans="1:18">
      <c r="A4183" s="30" t="s">
        <v>4019</v>
      </c>
      <c r="B4183" s="17">
        <v>2609</v>
      </c>
      <c r="C4183" s="17" t="s">
        <v>42</v>
      </c>
      <c r="D4183" s="17" t="s">
        <v>36</v>
      </c>
      <c r="E4183" s="17" t="s">
        <v>37</v>
      </c>
      <c r="F4183" s="31" t="str">
        <f>VLOOKUP(G4183,'Policy Type'!$A:$B,2,FALSE)</f>
        <v>P&amp;C</v>
      </c>
      <c r="G4183" s="17" t="s">
        <v>80</v>
      </c>
      <c r="H4183" s="32">
        <v>45384</v>
      </c>
      <c r="I4183" s="32">
        <v>45384</v>
      </c>
      <c r="J4183" s="34">
        <v>95400</v>
      </c>
      <c r="K4183" s="34">
        <f t="shared" si="1132"/>
        <v>17172</v>
      </c>
      <c r="L4183" s="34">
        <f t="shared" si="1133"/>
        <v>112572</v>
      </c>
      <c r="M4183" s="17">
        <f t="shared" si="1148"/>
        <v>22514.4</v>
      </c>
      <c r="N4183" s="17" t="s">
        <v>39</v>
      </c>
      <c r="O4183" s="35" t="s">
        <v>49</v>
      </c>
      <c r="P4183" s="36" t="str">
        <f t="shared" si="1134"/>
        <v>New Client</v>
      </c>
      <c r="Q4183" s="39" t="str">
        <f t="shared" si="4"/>
        <v>No</v>
      </c>
      <c r="R4183" s="40" t="str">
        <f t="shared" si="5"/>
        <v/>
      </c>
    </row>
    <row r="4184" ht="14.25" customHeight="1" spans="1:18">
      <c r="A4184" s="30" t="s">
        <v>4020</v>
      </c>
      <c r="B4184" s="17">
        <v>636</v>
      </c>
      <c r="C4184" s="17" t="s">
        <v>42</v>
      </c>
      <c r="D4184" s="17" t="s">
        <v>36</v>
      </c>
      <c r="E4184" s="17" t="s">
        <v>37</v>
      </c>
      <c r="F4184" s="31" t="str">
        <f>VLOOKUP(G4184,'Policy Type'!$A:$B,2,FALSE)</f>
        <v>P&amp;C</v>
      </c>
      <c r="G4184" s="17" t="s">
        <v>68</v>
      </c>
      <c r="H4184" s="32">
        <v>45396</v>
      </c>
      <c r="I4184" s="32">
        <v>45760</v>
      </c>
      <c r="J4184" s="34">
        <v>746900</v>
      </c>
      <c r="K4184" s="34">
        <f t="shared" si="1132"/>
        <v>134442</v>
      </c>
      <c r="L4184" s="34">
        <f t="shared" si="1133"/>
        <v>881342</v>
      </c>
      <c r="M4184" s="17">
        <f t="shared" si="1148"/>
        <v>176268.4</v>
      </c>
      <c r="N4184" s="17" t="s">
        <v>39</v>
      </c>
      <c r="O4184" s="35" t="s">
        <v>53</v>
      </c>
      <c r="P4184" s="36" t="str">
        <f t="shared" si="1134"/>
        <v>Old Client</v>
      </c>
      <c r="Q4184" s="39" t="str">
        <f t="shared" si="4"/>
        <v>No</v>
      </c>
      <c r="R4184" s="40" t="str">
        <f t="shared" si="5"/>
        <v/>
      </c>
    </row>
    <row r="4185" ht="14.25" customHeight="1" spans="1:18">
      <c r="A4185" s="30" t="s">
        <v>4021</v>
      </c>
      <c r="B4185" s="17">
        <v>15</v>
      </c>
      <c r="C4185" s="17" t="s">
        <v>35</v>
      </c>
      <c r="D4185" s="17" t="s">
        <v>36</v>
      </c>
      <c r="E4185" s="17" t="s">
        <v>37</v>
      </c>
      <c r="F4185" s="31" t="str">
        <f>VLOOKUP(G4185,'Policy Type'!$A:$B,2,FALSE)</f>
        <v>P&amp;C</v>
      </c>
      <c r="G4185" s="17" t="s">
        <v>80</v>
      </c>
      <c r="H4185" s="32">
        <v>45384</v>
      </c>
      <c r="I4185" s="32">
        <v>45384</v>
      </c>
      <c r="J4185" s="34">
        <v>59000</v>
      </c>
      <c r="K4185" s="34">
        <f t="shared" si="1132"/>
        <v>10620</v>
      </c>
      <c r="L4185" s="34">
        <f t="shared" si="1133"/>
        <v>69620</v>
      </c>
      <c r="M4185" s="17">
        <f t="shared" si="1148"/>
        <v>13924</v>
      </c>
      <c r="N4185" s="17" t="s">
        <v>39</v>
      </c>
      <c r="O4185" s="35" t="s">
        <v>49</v>
      </c>
      <c r="P4185" s="36" t="str">
        <f t="shared" si="1134"/>
        <v>Old Client</v>
      </c>
      <c r="Q4185" s="39" t="str">
        <f t="shared" si="4"/>
        <v>Yes</v>
      </c>
      <c r="R4185" s="40" t="str">
        <f t="shared" si="5"/>
        <v>Cross-Sold</v>
      </c>
    </row>
    <row r="4186" ht="14.25" customHeight="1" spans="1:18">
      <c r="A4186" s="30" t="s">
        <v>4022</v>
      </c>
      <c r="B4186" s="17">
        <v>2610</v>
      </c>
      <c r="C4186" s="17" t="s">
        <v>46</v>
      </c>
      <c r="D4186" s="17" t="s">
        <v>88</v>
      </c>
      <c r="E4186" s="17" t="s">
        <v>78</v>
      </c>
      <c r="F4186" s="31" t="str">
        <f>VLOOKUP(G4186,'Policy Type'!$A:$B,2,FALSE)</f>
        <v>Liability</v>
      </c>
      <c r="G4186" s="17" t="s">
        <v>94</v>
      </c>
      <c r="H4186" s="32">
        <v>45384</v>
      </c>
      <c r="I4186" s="32">
        <v>45748</v>
      </c>
      <c r="J4186" s="34">
        <v>324500</v>
      </c>
      <c r="K4186" s="34">
        <f t="shared" si="1132"/>
        <v>58410</v>
      </c>
      <c r="L4186" s="34">
        <f t="shared" si="1133"/>
        <v>382910</v>
      </c>
      <c r="M4186" s="17">
        <f t="shared" ref="M4186:M4187" si="1149">L4186*0.05</f>
        <v>19145.5</v>
      </c>
      <c r="N4186" s="17" t="s">
        <v>39</v>
      </c>
      <c r="O4186" s="35" t="s">
        <v>49</v>
      </c>
      <c r="P4186" s="36" t="str">
        <f t="shared" si="1134"/>
        <v>New Client</v>
      </c>
      <c r="Q4186" s="39" t="str">
        <f t="shared" si="4"/>
        <v>Yes</v>
      </c>
      <c r="R4186" s="40" t="str">
        <f t="shared" si="5"/>
        <v/>
      </c>
    </row>
    <row r="4187" ht="14.25" customHeight="1" spans="1:18">
      <c r="A4187" s="30" t="s">
        <v>4023</v>
      </c>
      <c r="B4187" s="17">
        <v>15</v>
      </c>
      <c r="C4187" s="17" t="s">
        <v>46</v>
      </c>
      <c r="D4187" s="17" t="s">
        <v>88</v>
      </c>
      <c r="E4187" s="17" t="s">
        <v>84</v>
      </c>
      <c r="F4187" s="31" t="str">
        <f>VLOOKUP(G4187,'Policy Type'!$A:$B,2,FALSE)</f>
        <v>Others</v>
      </c>
      <c r="G4187" s="17" t="s">
        <v>124</v>
      </c>
      <c r="H4187" s="32">
        <v>45385</v>
      </c>
      <c r="I4187" s="32">
        <v>45749</v>
      </c>
      <c r="J4187" s="34">
        <v>34000000</v>
      </c>
      <c r="K4187" s="34">
        <f t="shared" si="1132"/>
        <v>6120000</v>
      </c>
      <c r="L4187" s="34">
        <f t="shared" si="1133"/>
        <v>40120000</v>
      </c>
      <c r="M4187" s="17">
        <f t="shared" si="1149"/>
        <v>2006000</v>
      </c>
      <c r="N4187" s="17" t="s">
        <v>39</v>
      </c>
      <c r="O4187" s="35" t="s">
        <v>40</v>
      </c>
      <c r="P4187" s="36" t="str">
        <f t="shared" si="1134"/>
        <v>Old Client</v>
      </c>
      <c r="Q4187" s="39" t="str">
        <f t="shared" si="4"/>
        <v>Yes</v>
      </c>
      <c r="R4187" s="40" t="str">
        <f t="shared" si="5"/>
        <v>Cross-Sold</v>
      </c>
    </row>
    <row r="4188" ht="14.25" customHeight="1" spans="1:18">
      <c r="A4188" s="30" t="s">
        <v>4024</v>
      </c>
      <c r="B4188" s="17">
        <v>2611</v>
      </c>
      <c r="C4188" s="17" t="s">
        <v>42</v>
      </c>
      <c r="D4188" s="17" t="s">
        <v>36</v>
      </c>
      <c r="E4188" s="17" t="s">
        <v>132</v>
      </c>
      <c r="F4188" s="31" t="str">
        <f>VLOOKUP(G4188,'Policy Type'!$A:$B,2,FALSE)</f>
        <v>P&amp;C</v>
      </c>
      <c r="G4188" s="17" t="s">
        <v>80</v>
      </c>
      <c r="H4188" s="32">
        <v>45384</v>
      </c>
      <c r="I4188" s="32">
        <v>45384</v>
      </c>
      <c r="J4188" s="34">
        <v>357300</v>
      </c>
      <c r="K4188" s="34">
        <f t="shared" si="1132"/>
        <v>64314</v>
      </c>
      <c r="L4188" s="34">
        <f t="shared" si="1133"/>
        <v>421614</v>
      </c>
      <c r="M4188" s="17">
        <f>L4188*0.2</f>
        <v>84322.8</v>
      </c>
      <c r="N4188" s="17" t="s">
        <v>39</v>
      </c>
      <c r="O4188" s="35" t="s">
        <v>49</v>
      </c>
      <c r="P4188" s="36" t="str">
        <f t="shared" si="1134"/>
        <v>New Client</v>
      </c>
      <c r="Q4188" s="39" t="str">
        <f t="shared" si="4"/>
        <v>No</v>
      </c>
      <c r="R4188" s="40" t="str">
        <f t="shared" si="5"/>
        <v/>
      </c>
    </row>
    <row r="4189" ht="14.25" customHeight="1" spans="1:18">
      <c r="A4189" s="30" t="s">
        <v>4025</v>
      </c>
      <c r="B4189" s="17">
        <v>2612</v>
      </c>
      <c r="C4189" s="17" t="s">
        <v>46</v>
      </c>
      <c r="D4189" s="17" t="s">
        <v>76</v>
      </c>
      <c r="E4189" s="17" t="s">
        <v>780</v>
      </c>
      <c r="F4189" s="31" t="str">
        <f>VLOOKUP(G4189,'Policy Type'!$A:$B,2,FALSE)</f>
        <v>Liability</v>
      </c>
      <c r="G4189" s="17" t="s">
        <v>38</v>
      </c>
      <c r="H4189" s="32">
        <v>45383</v>
      </c>
      <c r="I4189" s="32">
        <v>45412</v>
      </c>
      <c r="J4189" s="34">
        <v>61700</v>
      </c>
      <c r="K4189" s="34">
        <f t="shared" si="1132"/>
        <v>11106</v>
      </c>
      <c r="L4189" s="34">
        <f t="shared" si="1133"/>
        <v>72806</v>
      </c>
      <c r="M4189" s="17">
        <f>L4189*0.05</f>
        <v>3640.3</v>
      </c>
      <c r="N4189" s="17" t="s">
        <v>39</v>
      </c>
      <c r="O4189" s="35" t="s">
        <v>49</v>
      </c>
      <c r="P4189" s="36" t="str">
        <f t="shared" si="1134"/>
        <v>Old Client</v>
      </c>
      <c r="Q4189" s="39" t="str">
        <f t="shared" si="4"/>
        <v>Yes</v>
      </c>
      <c r="R4189" s="40" t="str">
        <f t="shared" si="5"/>
        <v/>
      </c>
    </row>
    <row r="4190" ht="14.25" customHeight="1" spans="1:18">
      <c r="A4190" s="30" t="s">
        <v>4026</v>
      </c>
      <c r="B4190" s="17">
        <v>1649</v>
      </c>
      <c r="C4190" s="17" t="s">
        <v>35</v>
      </c>
      <c r="D4190" s="17" t="s">
        <v>36</v>
      </c>
      <c r="E4190" s="17" t="s">
        <v>780</v>
      </c>
      <c r="F4190" s="31" t="str">
        <f>VLOOKUP(G4190,'Policy Type'!$A:$B,2,FALSE)</f>
        <v>Liability</v>
      </c>
      <c r="G4190" s="17" t="s">
        <v>38</v>
      </c>
      <c r="H4190" s="32">
        <v>45384</v>
      </c>
      <c r="I4190" s="32">
        <v>45413</v>
      </c>
      <c r="J4190" s="34">
        <v>83900</v>
      </c>
      <c r="K4190" s="34">
        <f t="shared" si="1132"/>
        <v>15102</v>
      </c>
      <c r="L4190" s="34">
        <f t="shared" si="1133"/>
        <v>99002</v>
      </c>
      <c r="M4190" s="17">
        <f>L4190*0.2</f>
        <v>19800.4</v>
      </c>
      <c r="N4190" s="17" t="s">
        <v>39</v>
      </c>
      <c r="O4190" s="35" t="s">
        <v>49</v>
      </c>
      <c r="P4190" s="36" t="str">
        <f t="shared" si="1134"/>
        <v>Old Client</v>
      </c>
      <c r="Q4190" s="39" t="str">
        <f t="shared" si="4"/>
        <v>Yes</v>
      </c>
      <c r="R4190" s="40" t="str">
        <f t="shared" si="5"/>
        <v/>
      </c>
    </row>
    <row r="4191" ht="14.25" customHeight="1" spans="1:18">
      <c r="A4191" s="30" t="s">
        <v>4027</v>
      </c>
      <c r="B4191" s="17">
        <v>2613</v>
      </c>
      <c r="C4191" s="17" t="s">
        <v>46</v>
      </c>
      <c r="D4191" s="17" t="s">
        <v>88</v>
      </c>
      <c r="E4191" s="17" t="s">
        <v>37</v>
      </c>
      <c r="F4191" s="31" t="str">
        <f>VLOOKUP(G4191,'Policy Type'!$A:$B,2,FALSE)</f>
        <v>Liability</v>
      </c>
      <c r="G4191" s="17" t="s">
        <v>38</v>
      </c>
      <c r="H4191" s="32">
        <v>45384</v>
      </c>
      <c r="I4191" s="32">
        <v>45413</v>
      </c>
      <c r="J4191" s="34">
        <v>33900</v>
      </c>
      <c r="K4191" s="34">
        <f t="shared" si="1132"/>
        <v>6102</v>
      </c>
      <c r="L4191" s="34">
        <f t="shared" si="1133"/>
        <v>40002</v>
      </c>
      <c r="M4191" s="17">
        <f t="shared" ref="M4191:M4193" si="1150">L4191*0.05</f>
        <v>2000.1</v>
      </c>
      <c r="N4191" s="17" t="s">
        <v>39</v>
      </c>
      <c r="O4191" s="35" t="s">
        <v>49</v>
      </c>
      <c r="P4191" s="36" t="str">
        <f t="shared" si="1134"/>
        <v>New Client</v>
      </c>
      <c r="Q4191" s="39" t="str">
        <f t="shared" si="4"/>
        <v>Yes</v>
      </c>
      <c r="R4191" s="40" t="str">
        <f t="shared" si="5"/>
        <v/>
      </c>
    </row>
    <row r="4192" ht="14.25" customHeight="1" spans="1:18">
      <c r="A4192" s="30" t="s">
        <v>4028</v>
      </c>
      <c r="B4192" s="17">
        <v>2614</v>
      </c>
      <c r="C4192" s="17" t="s">
        <v>46</v>
      </c>
      <c r="D4192" s="17" t="s">
        <v>47</v>
      </c>
      <c r="E4192" s="17" t="s">
        <v>78</v>
      </c>
      <c r="F4192" s="31" t="str">
        <f>VLOOKUP(G4192,'Policy Type'!$A:$B,2,FALSE)</f>
        <v>Liability</v>
      </c>
      <c r="G4192" s="17" t="s">
        <v>94</v>
      </c>
      <c r="H4192" s="32">
        <v>45384</v>
      </c>
      <c r="I4192" s="32">
        <v>45748</v>
      </c>
      <c r="J4192" s="34">
        <v>119200</v>
      </c>
      <c r="K4192" s="34">
        <f t="shared" si="1132"/>
        <v>21456</v>
      </c>
      <c r="L4192" s="34">
        <f t="shared" si="1133"/>
        <v>140656</v>
      </c>
      <c r="M4192" s="17">
        <f t="shared" si="1150"/>
        <v>7032.8</v>
      </c>
      <c r="N4192" s="17" t="s">
        <v>39</v>
      </c>
      <c r="O4192" s="35" t="s">
        <v>49</v>
      </c>
      <c r="P4192" s="36" t="str">
        <f t="shared" si="1134"/>
        <v>New Client</v>
      </c>
      <c r="Q4192" s="39" t="str">
        <f t="shared" si="4"/>
        <v>Yes</v>
      </c>
      <c r="R4192" s="40" t="str">
        <f t="shared" si="5"/>
        <v/>
      </c>
    </row>
    <row r="4193" ht="14.25" customHeight="1" spans="1:18">
      <c r="A4193" s="30" t="s">
        <v>4029</v>
      </c>
      <c r="B4193" s="17">
        <v>2615</v>
      </c>
      <c r="C4193" s="17" t="s">
        <v>46</v>
      </c>
      <c r="D4193" s="17" t="s">
        <v>88</v>
      </c>
      <c r="E4193" s="17" t="s">
        <v>132</v>
      </c>
      <c r="F4193" s="31" t="str">
        <f>VLOOKUP(G4193,'Policy Type'!$A:$B,2,FALSE)</f>
        <v>P&amp;C</v>
      </c>
      <c r="G4193" s="17" t="s">
        <v>80</v>
      </c>
      <c r="H4193" s="32">
        <v>45384</v>
      </c>
      <c r="I4193" s="32">
        <v>45384</v>
      </c>
      <c r="J4193" s="34">
        <v>59000</v>
      </c>
      <c r="K4193" s="34">
        <f t="shared" si="1132"/>
        <v>10620</v>
      </c>
      <c r="L4193" s="34">
        <f t="shared" si="1133"/>
        <v>69620</v>
      </c>
      <c r="M4193" s="17">
        <f t="shared" si="1150"/>
        <v>3481</v>
      </c>
      <c r="N4193" s="17" t="s">
        <v>39</v>
      </c>
      <c r="O4193" s="35" t="s">
        <v>49</v>
      </c>
      <c r="P4193" s="36" t="str">
        <f t="shared" si="1134"/>
        <v>Old Client</v>
      </c>
      <c r="Q4193" s="39" t="str">
        <f t="shared" si="4"/>
        <v>No</v>
      </c>
      <c r="R4193" s="40" t="str">
        <f t="shared" si="5"/>
        <v/>
      </c>
    </row>
    <row r="4194" ht="14.25" customHeight="1" spans="1:18">
      <c r="A4194" s="30" t="s">
        <v>4030</v>
      </c>
      <c r="B4194" s="17">
        <v>2616</v>
      </c>
      <c r="C4194" s="17" t="s">
        <v>57</v>
      </c>
      <c r="D4194" s="17" t="s">
        <v>36</v>
      </c>
      <c r="E4194" s="17" t="s">
        <v>780</v>
      </c>
      <c r="F4194" s="31" t="str">
        <f>VLOOKUP(G4194,'Policy Type'!$A:$B,2,FALSE)</f>
        <v>Liability</v>
      </c>
      <c r="G4194" s="17" t="s">
        <v>38</v>
      </c>
      <c r="H4194" s="32">
        <v>45384</v>
      </c>
      <c r="I4194" s="32">
        <v>45413</v>
      </c>
      <c r="J4194" s="34">
        <v>60500</v>
      </c>
      <c r="K4194" s="34">
        <f t="shared" si="1132"/>
        <v>10890</v>
      </c>
      <c r="L4194" s="34">
        <f t="shared" si="1133"/>
        <v>71390</v>
      </c>
      <c r="M4194" s="17">
        <f t="shared" ref="M4194:M4199" si="1151">L4194*0.2</f>
        <v>14278</v>
      </c>
      <c r="N4194" s="17" t="s">
        <v>39</v>
      </c>
      <c r="O4194" s="35" t="s">
        <v>49</v>
      </c>
      <c r="P4194" s="36" t="str">
        <f t="shared" si="1134"/>
        <v>New Client</v>
      </c>
      <c r="Q4194" s="39" t="str">
        <f t="shared" si="4"/>
        <v>Yes</v>
      </c>
      <c r="R4194" s="40" t="str">
        <f t="shared" si="5"/>
        <v/>
      </c>
    </row>
    <row r="4195" ht="14.25" customHeight="1" spans="1:18">
      <c r="A4195" s="30" t="s">
        <v>4031</v>
      </c>
      <c r="B4195" s="17">
        <v>1822</v>
      </c>
      <c r="C4195" s="17" t="s">
        <v>42</v>
      </c>
      <c r="D4195" s="17" t="s">
        <v>36</v>
      </c>
      <c r="E4195" s="17" t="s">
        <v>780</v>
      </c>
      <c r="F4195" s="31" t="str">
        <f>VLOOKUP(G4195,'Policy Type'!$A:$B,2,FALSE)</f>
        <v>Liability</v>
      </c>
      <c r="G4195" s="17" t="s">
        <v>38</v>
      </c>
      <c r="H4195" s="32">
        <v>45384</v>
      </c>
      <c r="I4195" s="32">
        <v>45748</v>
      </c>
      <c r="J4195" s="34">
        <v>876100</v>
      </c>
      <c r="K4195" s="34">
        <f t="shared" si="1132"/>
        <v>157698</v>
      </c>
      <c r="L4195" s="34">
        <f t="shared" si="1133"/>
        <v>1033798</v>
      </c>
      <c r="M4195" s="17">
        <f t="shared" si="1151"/>
        <v>206759.6</v>
      </c>
      <c r="N4195" s="17" t="s">
        <v>39</v>
      </c>
      <c r="O4195" s="35" t="s">
        <v>49</v>
      </c>
      <c r="P4195" s="36" t="str">
        <f t="shared" si="1134"/>
        <v>Old Client</v>
      </c>
      <c r="Q4195" s="39" t="str">
        <f t="shared" si="4"/>
        <v>Yes</v>
      </c>
      <c r="R4195" s="40" t="str">
        <f t="shared" si="5"/>
        <v/>
      </c>
    </row>
    <row r="4196" ht="14.25" customHeight="1" spans="1:18">
      <c r="A4196" s="30" t="s">
        <v>4032</v>
      </c>
      <c r="B4196" s="17">
        <v>2617</v>
      </c>
      <c r="C4196" s="17" t="s">
        <v>57</v>
      </c>
      <c r="D4196" s="17" t="s">
        <v>36</v>
      </c>
      <c r="E4196" s="17" t="s">
        <v>37</v>
      </c>
      <c r="F4196" s="31" t="str">
        <f>VLOOKUP(G4196,'Policy Type'!$A:$B,2,FALSE)</f>
        <v>Liability</v>
      </c>
      <c r="G4196" s="17" t="s">
        <v>38</v>
      </c>
      <c r="H4196" s="32">
        <v>45384</v>
      </c>
      <c r="I4196" s="32">
        <v>45536</v>
      </c>
      <c r="J4196" s="34">
        <v>267900</v>
      </c>
      <c r="K4196" s="34">
        <f t="shared" si="1132"/>
        <v>48222</v>
      </c>
      <c r="L4196" s="34">
        <f t="shared" si="1133"/>
        <v>316122</v>
      </c>
      <c r="M4196" s="17">
        <f t="shared" si="1151"/>
        <v>63224.4</v>
      </c>
      <c r="N4196" s="17" t="s">
        <v>39</v>
      </c>
      <c r="O4196" s="35" t="s">
        <v>49</v>
      </c>
      <c r="P4196" s="36" t="str">
        <f t="shared" si="1134"/>
        <v>New Client</v>
      </c>
      <c r="Q4196" s="39" t="str">
        <f t="shared" si="4"/>
        <v>Yes</v>
      </c>
      <c r="R4196" s="40" t="str">
        <f t="shared" si="5"/>
        <v/>
      </c>
    </row>
    <row r="4197" ht="14.25" customHeight="1" spans="1:18">
      <c r="A4197" s="30" t="s">
        <v>4033</v>
      </c>
      <c r="B4197" s="17">
        <v>1802</v>
      </c>
      <c r="C4197" s="17" t="s">
        <v>57</v>
      </c>
      <c r="D4197" s="17" t="s">
        <v>36</v>
      </c>
      <c r="E4197" s="17" t="s">
        <v>37</v>
      </c>
      <c r="F4197" s="31" t="str">
        <f>VLOOKUP(G4197,'Policy Type'!$A:$B,2,FALSE)</f>
        <v>Liability</v>
      </c>
      <c r="G4197" s="17" t="s">
        <v>38</v>
      </c>
      <c r="H4197" s="32">
        <v>45383</v>
      </c>
      <c r="I4197" s="32">
        <v>45747</v>
      </c>
      <c r="J4197" s="34">
        <v>75200</v>
      </c>
      <c r="K4197" s="34">
        <f t="shared" si="1132"/>
        <v>13536</v>
      </c>
      <c r="L4197" s="34">
        <f t="shared" si="1133"/>
        <v>88736</v>
      </c>
      <c r="M4197" s="17">
        <f t="shared" si="1151"/>
        <v>17747.2</v>
      </c>
      <c r="N4197" s="17" t="s">
        <v>39</v>
      </c>
      <c r="O4197" s="35" t="s">
        <v>49</v>
      </c>
      <c r="P4197" s="36" t="str">
        <f t="shared" si="1134"/>
        <v>Old Client</v>
      </c>
      <c r="Q4197" s="39" t="str">
        <f t="shared" si="4"/>
        <v>Yes</v>
      </c>
      <c r="R4197" s="40" t="str">
        <f t="shared" si="5"/>
        <v/>
      </c>
    </row>
    <row r="4198" ht="14.25" customHeight="1" spans="1:18">
      <c r="A4198" s="30" t="s">
        <v>4034</v>
      </c>
      <c r="B4198" s="17">
        <v>2618</v>
      </c>
      <c r="C4198" s="17" t="s">
        <v>42</v>
      </c>
      <c r="D4198" s="17" t="s">
        <v>36</v>
      </c>
      <c r="E4198" s="17" t="s">
        <v>780</v>
      </c>
      <c r="F4198" s="31" t="str">
        <f>VLOOKUP(G4198,'Policy Type'!$A:$B,2,FALSE)</f>
        <v>Liability</v>
      </c>
      <c r="G4198" s="17" t="s">
        <v>38</v>
      </c>
      <c r="H4198" s="32">
        <v>45384</v>
      </c>
      <c r="I4198" s="32">
        <v>45413</v>
      </c>
      <c r="J4198" s="34">
        <v>134800</v>
      </c>
      <c r="K4198" s="34">
        <f t="shared" si="1132"/>
        <v>24264</v>
      </c>
      <c r="L4198" s="34">
        <f t="shared" si="1133"/>
        <v>159064</v>
      </c>
      <c r="M4198" s="17">
        <f t="shared" si="1151"/>
        <v>31812.8</v>
      </c>
      <c r="N4198" s="17" t="s">
        <v>39</v>
      </c>
      <c r="O4198" s="35" t="s">
        <v>49</v>
      </c>
      <c r="P4198" s="36" t="str">
        <f t="shared" si="1134"/>
        <v>New Client</v>
      </c>
      <c r="Q4198" s="39" t="str">
        <f t="shared" si="4"/>
        <v>Yes</v>
      </c>
      <c r="R4198" s="40" t="str">
        <f t="shared" si="5"/>
        <v/>
      </c>
    </row>
    <row r="4199" ht="14.25" customHeight="1" spans="1:18">
      <c r="A4199" s="30" t="s">
        <v>4035</v>
      </c>
      <c r="B4199" s="17">
        <v>2619</v>
      </c>
      <c r="C4199" s="17" t="s">
        <v>35</v>
      </c>
      <c r="D4199" s="17" t="s">
        <v>36</v>
      </c>
      <c r="E4199" s="17" t="s">
        <v>37</v>
      </c>
      <c r="F4199" s="31" t="str">
        <f>VLOOKUP(G4199,'Policy Type'!$A:$B,2,FALSE)</f>
        <v>Liability</v>
      </c>
      <c r="G4199" s="17" t="s">
        <v>38</v>
      </c>
      <c r="H4199" s="32">
        <v>45385</v>
      </c>
      <c r="I4199" s="32">
        <v>45445</v>
      </c>
      <c r="J4199" s="34">
        <v>118600</v>
      </c>
      <c r="K4199" s="34">
        <f t="shared" si="1132"/>
        <v>21348</v>
      </c>
      <c r="L4199" s="34">
        <f t="shared" si="1133"/>
        <v>139948</v>
      </c>
      <c r="M4199" s="17">
        <f t="shared" si="1151"/>
        <v>27989.6</v>
      </c>
      <c r="N4199" s="17" t="s">
        <v>39</v>
      </c>
      <c r="O4199" s="35" t="s">
        <v>49</v>
      </c>
      <c r="P4199" s="36" t="str">
        <f t="shared" si="1134"/>
        <v>New Client</v>
      </c>
      <c r="Q4199" s="39" t="str">
        <f t="shared" si="4"/>
        <v>Yes</v>
      </c>
      <c r="R4199" s="40" t="str">
        <f t="shared" si="5"/>
        <v/>
      </c>
    </row>
    <row r="4200" ht="14.25" customHeight="1" spans="1:18">
      <c r="A4200" s="30" t="s">
        <v>4036</v>
      </c>
      <c r="B4200" s="17">
        <v>2177</v>
      </c>
      <c r="C4200" s="17" t="s">
        <v>46</v>
      </c>
      <c r="D4200" s="17" t="s">
        <v>76</v>
      </c>
      <c r="E4200" s="17" t="s">
        <v>60</v>
      </c>
      <c r="F4200" s="31" t="str">
        <f>VLOOKUP(G4200,'Policy Type'!$A:$B,2,FALSE)</f>
        <v>Others</v>
      </c>
      <c r="G4200" s="17" t="s">
        <v>270</v>
      </c>
      <c r="H4200" s="32">
        <v>45390</v>
      </c>
      <c r="I4200" s="32">
        <v>45754</v>
      </c>
      <c r="J4200" s="34">
        <v>11534700</v>
      </c>
      <c r="K4200" s="34">
        <f t="shared" si="1132"/>
        <v>2076246</v>
      </c>
      <c r="L4200" s="34">
        <f t="shared" si="1133"/>
        <v>13610946</v>
      </c>
      <c r="M4200" s="17">
        <f>L4200*0.05</f>
        <v>680547.3</v>
      </c>
      <c r="N4200" s="17" t="s">
        <v>52</v>
      </c>
      <c r="O4200" s="35" t="s">
        <v>53</v>
      </c>
      <c r="P4200" s="36" t="str">
        <f t="shared" si="1134"/>
        <v>Old Client</v>
      </c>
      <c r="Q4200" s="39" t="str">
        <f t="shared" si="4"/>
        <v>No</v>
      </c>
      <c r="R4200" s="40" t="str">
        <f t="shared" si="5"/>
        <v/>
      </c>
    </row>
    <row r="4201" ht="14.25" customHeight="1" spans="1:18">
      <c r="A4201" s="30" t="s">
        <v>4037</v>
      </c>
      <c r="B4201" s="17">
        <v>1030</v>
      </c>
      <c r="C4201" s="17" t="s">
        <v>42</v>
      </c>
      <c r="D4201" s="17" t="s">
        <v>36</v>
      </c>
      <c r="E4201" s="17" t="s">
        <v>37</v>
      </c>
      <c r="F4201" s="31" t="str">
        <f>VLOOKUP(G4201,'Policy Type'!$A:$B,2,FALSE)</f>
        <v>P&amp;C</v>
      </c>
      <c r="G4201" s="17" t="s">
        <v>68</v>
      </c>
      <c r="H4201" s="32">
        <v>45386</v>
      </c>
      <c r="I4201" s="32">
        <v>45750</v>
      </c>
      <c r="J4201" s="34">
        <v>1171300</v>
      </c>
      <c r="K4201" s="34">
        <f t="shared" si="1132"/>
        <v>210834</v>
      </c>
      <c r="L4201" s="34">
        <f t="shared" si="1133"/>
        <v>1382134</v>
      </c>
      <c r="M4201" s="17">
        <f>L4201*0.2</f>
        <v>276426.8</v>
      </c>
      <c r="N4201" s="17" t="s">
        <v>52</v>
      </c>
      <c r="O4201" s="35" t="s">
        <v>53</v>
      </c>
      <c r="P4201" s="36" t="str">
        <f t="shared" si="1134"/>
        <v>Old Client</v>
      </c>
      <c r="Q4201" s="39" t="str">
        <f t="shared" si="4"/>
        <v>Yes</v>
      </c>
      <c r="R4201" s="40" t="str">
        <f t="shared" si="5"/>
        <v>Cross-Sold</v>
      </c>
    </row>
    <row r="4202" ht="14.25" customHeight="1" spans="1:18">
      <c r="A4202" s="30" t="s">
        <v>4038</v>
      </c>
      <c r="B4202" s="17">
        <v>2620</v>
      </c>
      <c r="C4202" s="17" t="s">
        <v>35</v>
      </c>
      <c r="D4202" s="17" t="s">
        <v>36</v>
      </c>
      <c r="E4202" s="17" t="s">
        <v>103</v>
      </c>
      <c r="F4202" s="31" t="str">
        <f>VLOOKUP(G4202,'Policy Type'!$A:$B,2,FALSE)</f>
        <v>Others</v>
      </c>
      <c r="G4202" s="17" t="s">
        <v>3913</v>
      </c>
      <c r="H4202" s="32">
        <v>45384</v>
      </c>
      <c r="I4202" s="32">
        <v>45748</v>
      </c>
      <c r="J4202" s="34">
        <v>409900</v>
      </c>
      <c r="K4202" s="34">
        <f t="shared" si="1132"/>
        <v>73782</v>
      </c>
      <c r="L4202" s="34">
        <f t="shared" si="1133"/>
        <v>483682</v>
      </c>
      <c r="M4202" s="17">
        <f t="shared" ref="M4202:M4203" si="1152">L4202*0.15</f>
        <v>72552.3</v>
      </c>
      <c r="N4202" s="17" t="s">
        <v>39</v>
      </c>
      <c r="O4202" s="35" t="s">
        <v>49</v>
      </c>
      <c r="P4202" s="36" t="str">
        <f t="shared" si="1134"/>
        <v>New Client</v>
      </c>
      <c r="Q4202" s="39" t="str">
        <f t="shared" si="4"/>
        <v>No</v>
      </c>
      <c r="R4202" s="40" t="str">
        <f t="shared" si="5"/>
        <v/>
      </c>
    </row>
    <row r="4203" ht="14.25" customHeight="1" spans="1:18">
      <c r="A4203" s="30" t="s">
        <v>4039</v>
      </c>
      <c r="B4203" s="17">
        <v>2621</v>
      </c>
      <c r="C4203" s="17" t="s">
        <v>42</v>
      </c>
      <c r="D4203" s="17" t="s">
        <v>36</v>
      </c>
      <c r="E4203" s="17" t="s">
        <v>123</v>
      </c>
      <c r="F4203" s="31" t="str">
        <f>VLOOKUP(G4203,'Policy Type'!$A:$B,2,FALSE)</f>
        <v>Others</v>
      </c>
      <c r="G4203" s="17" t="s">
        <v>170</v>
      </c>
      <c r="H4203" s="32">
        <v>45381</v>
      </c>
      <c r="I4203" s="32">
        <v>45745</v>
      </c>
      <c r="J4203" s="34">
        <v>7338200</v>
      </c>
      <c r="K4203" s="34">
        <f t="shared" si="1132"/>
        <v>1320876</v>
      </c>
      <c r="L4203" s="34">
        <f t="shared" si="1133"/>
        <v>8659076</v>
      </c>
      <c r="M4203" s="17">
        <f t="shared" si="1152"/>
        <v>1298861.4</v>
      </c>
      <c r="N4203" s="17" t="s">
        <v>52</v>
      </c>
      <c r="O4203" s="35" t="s">
        <v>49</v>
      </c>
      <c r="P4203" s="36" t="str">
        <f t="shared" si="1134"/>
        <v>New Client</v>
      </c>
      <c r="Q4203" s="39" t="str">
        <f t="shared" si="4"/>
        <v>No</v>
      </c>
      <c r="R4203" s="40" t="str">
        <f t="shared" si="5"/>
        <v/>
      </c>
    </row>
    <row r="4204" ht="14.25" customHeight="1" spans="1:18">
      <c r="A4204" s="30" t="s">
        <v>4040</v>
      </c>
      <c r="B4204" s="17">
        <v>2622</v>
      </c>
      <c r="C4204" s="17" t="s">
        <v>46</v>
      </c>
      <c r="D4204" s="17" t="s">
        <v>76</v>
      </c>
      <c r="E4204" s="17" t="s">
        <v>37</v>
      </c>
      <c r="F4204" s="31" t="str">
        <f>VLOOKUP(G4204,'Policy Type'!$A:$B,2,FALSE)</f>
        <v>P&amp;C</v>
      </c>
      <c r="G4204" s="17" t="s">
        <v>68</v>
      </c>
      <c r="H4204" s="32">
        <v>45390</v>
      </c>
      <c r="I4204" s="32">
        <v>45754</v>
      </c>
      <c r="J4204" s="34">
        <v>1418000</v>
      </c>
      <c r="K4204" s="34">
        <f t="shared" si="1132"/>
        <v>255240</v>
      </c>
      <c r="L4204" s="34">
        <f t="shared" si="1133"/>
        <v>1673240</v>
      </c>
      <c r="M4204" s="17">
        <f>L4204*0.05</f>
        <v>83662</v>
      </c>
      <c r="N4204" s="17" t="s">
        <v>52</v>
      </c>
      <c r="O4204" s="35" t="s">
        <v>53</v>
      </c>
      <c r="P4204" s="36" t="str">
        <f t="shared" si="1134"/>
        <v>New Client</v>
      </c>
      <c r="Q4204" s="39" t="str">
        <f t="shared" si="4"/>
        <v>No</v>
      </c>
      <c r="R4204" s="40" t="str">
        <f t="shared" si="5"/>
        <v/>
      </c>
    </row>
    <row r="4205" ht="14.25" customHeight="1" spans="1:18">
      <c r="A4205" s="30" t="s">
        <v>4041</v>
      </c>
      <c r="B4205" s="17">
        <v>2623</v>
      </c>
      <c r="C4205" s="17" t="s">
        <v>57</v>
      </c>
      <c r="D4205" s="17" t="s">
        <v>36</v>
      </c>
      <c r="E4205" s="17" t="s">
        <v>103</v>
      </c>
      <c r="F4205" s="31" t="str">
        <f>VLOOKUP(G4205,'Policy Type'!$A:$B,2,FALSE)</f>
        <v>Others</v>
      </c>
      <c r="G4205" s="17" t="s">
        <v>193</v>
      </c>
      <c r="H4205" s="32">
        <v>45388</v>
      </c>
      <c r="I4205" s="32">
        <v>45752</v>
      </c>
      <c r="J4205" s="34">
        <v>5155700</v>
      </c>
      <c r="K4205" s="34">
        <f t="shared" si="1132"/>
        <v>928026</v>
      </c>
      <c r="L4205" s="34">
        <f t="shared" si="1133"/>
        <v>6083726</v>
      </c>
      <c r="M4205" s="17">
        <f t="shared" ref="M4205:M4210" si="1153">L4205*0.15</f>
        <v>912558.9</v>
      </c>
      <c r="N4205" s="17" t="s">
        <v>39</v>
      </c>
      <c r="O4205" s="35" t="s">
        <v>40</v>
      </c>
      <c r="P4205" s="36" t="str">
        <f t="shared" si="1134"/>
        <v>New Client</v>
      </c>
      <c r="Q4205" s="39" t="str">
        <f t="shared" si="4"/>
        <v>No</v>
      </c>
      <c r="R4205" s="40" t="str">
        <f t="shared" si="5"/>
        <v/>
      </c>
    </row>
    <row r="4206" ht="14.25" customHeight="1" spans="1:18">
      <c r="A4206" s="30" t="s">
        <v>4042</v>
      </c>
      <c r="B4206" s="17">
        <v>979</v>
      </c>
      <c r="C4206" s="17" t="s">
        <v>42</v>
      </c>
      <c r="D4206" s="17" t="s">
        <v>36</v>
      </c>
      <c r="E4206" s="17" t="s">
        <v>103</v>
      </c>
      <c r="F4206" s="31" t="str">
        <f>VLOOKUP(G4206,'Policy Type'!$A:$B,2,FALSE)</f>
        <v>Others</v>
      </c>
      <c r="G4206" s="17" t="s">
        <v>193</v>
      </c>
      <c r="H4206" s="32">
        <v>45388</v>
      </c>
      <c r="I4206" s="32">
        <v>45752</v>
      </c>
      <c r="J4206" s="34">
        <v>5155700</v>
      </c>
      <c r="K4206" s="34">
        <f t="shared" si="1132"/>
        <v>928026</v>
      </c>
      <c r="L4206" s="34">
        <f t="shared" si="1133"/>
        <v>6083726</v>
      </c>
      <c r="M4206" s="17">
        <f t="shared" si="1153"/>
        <v>912558.9</v>
      </c>
      <c r="N4206" s="17" t="s">
        <v>39</v>
      </c>
      <c r="O4206" s="35" t="s">
        <v>40</v>
      </c>
      <c r="P4206" s="36" t="str">
        <f t="shared" si="1134"/>
        <v>Old Client</v>
      </c>
      <c r="Q4206" s="39" t="str">
        <f t="shared" si="4"/>
        <v>No</v>
      </c>
      <c r="R4206" s="40" t="str">
        <f t="shared" si="5"/>
        <v/>
      </c>
    </row>
    <row r="4207" ht="14.25" customHeight="1" spans="1:18">
      <c r="A4207" s="30" t="s">
        <v>4043</v>
      </c>
      <c r="B4207" s="17">
        <v>2624</v>
      </c>
      <c r="C4207" s="17" t="s">
        <v>42</v>
      </c>
      <c r="D4207" s="17" t="s">
        <v>36</v>
      </c>
      <c r="E4207" s="17" t="s">
        <v>103</v>
      </c>
      <c r="F4207" s="31" t="str">
        <f>VLOOKUP(G4207,'Policy Type'!$A:$B,2,FALSE)</f>
        <v>Others</v>
      </c>
      <c r="G4207" s="17" t="s">
        <v>193</v>
      </c>
      <c r="H4207" s="32">
        <v>45388</v>
      </c>
      <c r="I4207" s="32">
        <v>45752</v>
      </c>
      <c r="J4207" s="34">
        <v>5155700</v>
      </c>
      <c r="K4207" s="34">
        <f t="shared" si="1132"/>
        <v>928026</v>
      </c>
      <c r="L4207" s="34">
        <f t="shared" si="1133"/>
        <v>6083726</v>
      </c>
      <c r="M4207" s="17">
        <f t="shared" si="1153"/>
        <v>912558.9</v>
      </c>
      <c r="N4207" s="17" t="s">
        <v>39</v>
      </c>
      <c r="O4207" s="35" t="s">
        <v>40</v>
      </c>
      <c r="P4207" s="36" t="str">
        <f t="shared" si="1134"/>
        <v>Old Client</v>
      </c>
      <c r="Q4207" s="39" t="str">
        <f t="shared" si="4"/>
        <v>Yes</v>
      </c>
      <c r="R4207" s="40" t="str">
        <f t="shared" si="5"/>
        <v>Cross-Sold</v>
      </c>
    </row>
    <row r="4208" ht="14.25" customHeight="1" spans="1:18">
      <c r="A4208" s="30" t="s">
        <v>4044</v>
      </c>
      <c r="B4208" s="17">
        <v>2624</v>
      </c>
      <c r="C4208" s="17" t="s">
        <v>42</v>
      </c>
      <c r="D4208" s="17" t="s">
        <v>36</v>
      </c>
      <c r="E4208" s="17" t="s">
        <v>103</v>
      </c>
      <c r="F4208" s="31" t="str">
        <f>VLOOKUP(G4208,'Policy Type'!$A:$B,2,FALSE)</f>
        <v>Others</v>
      </c>
      <c r="G4208" s="17" t="s">
        <v>193</v>
      </c>
      <c r="H4208" s="32">
        <v>45388</v>
      </c>
      <c r="I4208" s="32">
        <v>45752</v>
      </c>
      <c r="J4208" s="34">
        <v>5155700</v>
      </c>
      <c r="K4208" s="34">
        <f t="shared" si="1132"/>
        <v>928026</v>
      </c>
      <c r="L4208" s="34">
        <f t="shared" si="1133"/>
        <v>6083726</v>
      </c>
      <c r="M4208" s="17">
        <f t="shared" si="1153"/>
        <v>912558.9</v>
      </c>
      <c r="N4208" s="17" t="s">
        <v>39</v>
      </c>
      <c r="O4208" s="35" t="s">
        <v>40</v>
      </c>
      <c r="P4208" s="36" t="str">
        <f t="shared" si="1134"/>
        <v>Old Client</v>
      </c>
      <c r="Q4208" s="39" t="str">
        <f t="shared" si="4"/>
        <v>Yes</v>
      </c>
      <c r="R4208" s="40" t="str">
        <f t="shared" si="5"/>
        <v>Cross-Sold</v>
      </c>
    </row>
    <row r="4209" ht="14.25" customHeight="1" spans="1:18">
      <c r="A4209" s="30" t="s">
        <v>4045</v>
      </c>
      <c r="B4209" s="17">
        <v>2624</v>
      </c>
      <c r="C4209" s="17" t="s">
        <v>57</v>
      </c>
      <c r="D4209" s="17" t="s">
        <v>36</v>
      </c>
      <c r="E4209" s="17" t="s">
        <v>103</v>
      </c>
      <c r="F4209" s="31" t="str">
        <f>VLOOKUP(G4209,'Policy Type'!$A:$B,2,FALSE)</f>
        <v>Others</v>
      </c>
      <c r="G4209" s="17" t="s">
        <v>193</v>
      </c>
      <c r="H4209" s="32">
        <v>45388</v>
      </c>
      <c r="I4209" s="32">
        <v>45752</v>
      </c>
      <c r="J4209" s="34">
        <v>5155700</v>
      </c>
      <c r="K4209" s="34">
        <f t="shared" si="1132"/>
        <v>928026</v>
      </c>
      <c r="L4209" s="34">
        <f t="shared" si="1133"/>
        <v>6083726</v>
      </c>
      <c r="M4209" s="17">
        <f t="shared" si="1153"/>
        <v>912558.9</v>
      </c>
      <c r="N4209" s="17" t="s">
        <v>39</v>
      </c>
      <c r="O4209" s="35" t="s">
        <v>40</v>
      </c>
      <c r="P4209" s="36" t="str">
        <f t="shared" si="1134"/>
        <v>Old Client</v>
      </c>
      <c r="Q4209" s="39" t="str">
        <f t="shared" si="4"/>
        <v>Yes</v>
      </c>
      <c r="R4209" s="40" t="str">
        <f t="shared" si="5"/>
        <v>Cross-Sold</v>
      </c>
    </row>
    <row r="4210" ht="14.25" customHeight="1" spans="1:18">
      <c r="A4210" s="30" t="s">
        <v>4046</v>
      </c>
      <c r="B4210" s="17">
        <v>2624</v>
      </c>
      <c r="C4210" s="17" t="s">
        <v>42</v>
      </c>
      <c r="D4210" s="17" t="s">
        <v>36</v>
      </c>
      <c r="E4210" s="17" t="s">
        <v>780</v>
      </c>
      <c r="F4210" s="31" t="str">
        <f>VLOOKUP(G4210,'Policy Type'!$A:$B,2,FALSE)</f>
        <v>Others</v>
      </c>
      <c r="G4210" s="17" t="s">
        <v>487</v>
      </c>
      <c r="H4210" s="32">
        <v>45385</v>
      </c>
      <c r="I4210" s="32">
        <v>49036</v>
      </c>
      <c r="J4210" s="34">
        <v>673200</v>
      </c>
      <c r="K4210" s="34">
        <f t="shared" si="1132"/>
        <v>121176</v>
      </c>
      <c r="L4210" s="34">
        <f t="shared" si="1133"/>
        <v>794376</v>
      </c>
      <c r="M4210" s="17">
        <f t="shared" si="1153"/>
        <v>119156.4</v>
      </c>
      <c r="N4210" s="17" t="s">
        <v>52</v>
      </c>
      <c r="O4210" s="35" t="s">
        <v>49</v>
      </c>
      <c r="P4210" s="36" t="str">
        <f t="shared" si="1134"/>
        <v>Old Client</v>
      </c>
      <c r="Q4210" s="39" t="str">
        <f t="shared" si="4"/>
        <v>Yes</v>
      </c>
      <c r="R4210" s="40" t="str">
        <f t="shared" si="5"/>
        <v>Cross-Sold</v>
      </c>
    </row>
    <row r="4211" ht="14.25" customHeight="1" spans="1:18">
      <c r="A4211" s="30" t="s">
        <v>4047</v>
      </c>
      <c r="B4211" s="17">
        <v>2624</v>
      </c>
      <c r="C4211" s="17" t="s">
        <v>57</v>
      </c>
      <c r="D4211" s="17" t="s">
        <v>36</v>
      </c>
      <c r="E4211" s="17" t="s">
        <v>37</v>
      </c>
      <c r="F4211" s="31" t="str">
        <f>VLOOKUP(G4211,'Policy Type'!$A:$B,2,FALSE)</f>
        <v>Liability</v>
      </c>
      <c r="G4211" s="17" t="s">
        <v>38</v>
      </c>
      <c r="H4211" s="32">
        <v>45385</v>
      </c>
      <c r="I4211" s="32">
        <v>45445</v>
      </c>
      <c r="J4211" s="34">
        <v>85000</v>
      </c>
      <c r="K4211" s="34">
        <f t="shared" si="1132"/>
        <v>15300</v>
      </c>
      <c r="L4211" s="34">
        <f t="shared" si="1133"/>
        <v>100300</v>
      </c>
      <c r="M4211" s="17">
        <f t="shared" ref="M4211:M4212" si="1154">L4211*0.2</f>
        <v>20060</v>
      </c>
      <c r="N4211" s="17" t="s">
        <v>39</v>
      </c>
      <c r="O4211" s="35" t="s">
        <v>49</v>
      </c>
      <c r="P4211" s="36" t="str">
        <f t="shared" si="1134"/>
        <v>Old Client</v>
      </c>
      <c r="Q4211" s="39" t="str">
        <f t="shared" si="4"/>
        <v>Yes</v>
      </c>
      <c r="R4211" s="40" t="str">
        <f t="shared" si="5"/>
        <v/>
      </c>
    </row>
    <row r="4212" ht="14.25" customHeight="1" spans="1:18">
      <c r="A4212" s="30" t="s">
        <v>4048</v>
      </c>
      <c r="B4212" s="17">
        <v>2625</v>
      </c>
      <c r="C4212" s="17" t="s">
        <v>35</v>
      </c>
      <c r="D4212" s="17" t="s">
        <v>36</v>
      </c>
      <c r="E4212" s="17" t="s">
        <v>78</v>
      </c>
      <c r="F4212" s="31" t="str">
        <f>VLOOKUP(G4212,'Policy Type'!$A:$B,2,FALSE)</f>
        <v>Liability</v>
      </c>
      <c r="G4212" s="17" t="s">
        <v>38</v>
      </c>
      <c r="H4212" s="32">
        <v>45381</v>
      </c>
      <c r="I4212" s="32">
        <v>45564</v>
      </c>
      <c r="J4212" s="34">
        <v>484400</v>
      </c>
      <c r="K4212" s="34">
        <f t="shared" si="1132"/>
        <v>87192</v>
      </c>
      <c r="L4212" s="34">
        <f t="shared" si="1133"/>
        <v>571592</v>
      </c>
      <c r="M4212" s="17">
        <f t="shared" si="1154"/>
        <v>114318.4</v>
      </c>
      <c r="N4212" s="17" t="s">
        <v>39</v>
      </c>
      <c r="O4212" s="35" t="s">
        <v>49</v>
      </c>
      <c r="P4212" s="36" t="str">
        <f t="shared" si="1134"/>
        <v>New Client</v>
      </c>
      <c r="Q4212" s="39" t="str">
        <f t="shared" si="4"/>
        <v>Yes</v>
      </c>
      <c r="R4212" s="40" t="str">
        <f t="shared" si="5"/>
        <v/>
      </c>
    </row>
    <row r="4213" ht="14.25" customHeight="1" spans="1:18">
      <c r="A4213" s="30" t="s">
        <v>4049</v>
      </c>
      <c r="B4213" s="17">
        <v>1701</v>
      </c>
      <c r="C4213" s="17" t="s">
        <v>42</v>
      </c>
      <c r="D4213" s="17" t="s">
        <v>36</v>
      </c>
      <c r="E4213" s="17" t="s">
        <v>103</v>
      </c>
      <c r="F4213" s="31" t="str">
        <f>VLOOKUP(G4213,'Policy Type'!$A:$B,2,FALSE)</f>
        <v>Others</v>
      </c>
      <c r="G4213" s="17" t="s">
        <v>135</v>
      </c>
      <c r="H4213" s="32">
        <v>45379</v>
      </c>
      <c r="I4213" s="32">
        <v>45743</v>
      </c>
      <c r="J4213" s="34">
        <v>1164300</v>
      </c>
      <c r="K4213" s="34">
        <f t="shared" si="1132"/>
        <v>209574</v>
      </c>
      <c r="L4213" s="34">
        <f t="shared" si="1133"/>
        <v>1373874</v>
      </c>
      <c r="M4213" s="17">
        <f>L4213*0.15</f>
        <v>206081.1</v>
      </c>
      <c r="N4213" s="17" t="s">
        <v>39</v>
      </c>
      <c r="O4213" s="35" t="s">
        <v>49</v>
      </c>
      <c r="P4213" s="36" t="str">
        <f t="shared" si="1134"/>
        <v>Old Client</v>
      </c>
      <c r="Q4213" s="39" t="str">
        <f t="shared" si="4"/>
        <v>No</v>
      </c>
      <c r="R4213" s="40" t="str">
        <f t="shared" si="5"/>
        <v/>
      </c>
    </row>
    <row r="4214" ht="14.25" customHeight="1" spans="1:18">
      <c r="A4214" s="30" t="s">
        <v>4050</v>
      </c>
      <c r="B4214" s="17">
        <v>2626</v>
      </c>
      <c r="C4214" s="17" t="s">
        <v>46</v>
      </c>
      <c r="D4214" s="17" t="s">
        <v>76</v>
      </c>
      <c r="E4214" s="17" t="s">
        <v>78</v>
      </c>
      <c r="F4214" s="31" t="str">
        <f>VLOOKUP(G4214,'Policy Type'!$A:$B,2,FALSE)</f>
        <v>Liability</v>
      </c>
      <c r="G4214" s="17" t="s">
        <v>536</v>
      </c>
      <c r="H4214" s="32">
        <v>45270</v>
      </c>
      <c r="I4214" s="32">
        <v>45452</v>
      </c>
      <c r="J4214" s="34">
        <v>1010000</v>
      </c>
      <c r="K4214" s="34">
        <f t="shared" si="1132"/>
        <v>181800</v>
      </c>
      <c r="L4214" s="34">
        <f t="shared" si="1133"/>
        <v>1191800</v>
      </c>
      <c r="M4214" s="17">
        <f>L4214*0.05</f>
        <v>59590</v>
      </c>
      <c r="N4214" s="17" t="s">
        <v>39</v>
      </c>
      <c r="O4214" s="35" t="s">
        <v>49</v>
      </c>
      <c r="P4214" s="36" t="str">
        <f t="shared" si="1134"/>
        <v>Old Client</v>
      </c>
      <c r="Q4214" s="39" t="str">
        <f t="shared" si="4"/>
        <v>Yes</v>
      </c>
      <c r="R4214" s="40" t="str">
        <f t="shared" si="5"/>
        <v/>
      </c>
    </row>
    <row r="4215" ht="14.25" customHeight="1" spans="1:18">
      <c r="A4215" s="30" t="s">
        <v>4051</v>
      </c>
      <c r="B4215" s="17">
        <v>2627</v>
      </c>
      <c r="C4215" s="17" t="s">
        <v>42</v>
      </c>
      <c r="D4215" s="17" t="s">
        <v>36</v>
      </c>
      <c r="E4215" s="17" t="s">
        <v>60</v>
      </c>
      <c r="F4215" s="31" t="str">
        <f>VLOOKUP(G4215,'Policy Type'!$A:$B,2,FALSE)</f>
        <v>Others</v>
      </c>
      <c r="G4215" s="17" t="s">
        <v>487</v>
      </c>
      <c r="H4215" s="32">
        <v>45391</v>
      </c>
      <c r="I4215" s="32">
        <v>45755</v>
      </c>
      <c r="J4215" s="34">
        <v>3519100</v>
      </c>
      <c r="K4215" s="34">
        <f t="shared" si="1132"/>
        <v>633438</v>
      </c>
      <c r="L4215" s="34">
        <f t="shared" si="1133"/>
        <v>4152538</v>
      </c>
      <c r="M4215" s="17">
        <f t="shared" ref="M4215:M4216" si="1155">L4215*0.15</f>
        <v>622880.7</v>
      </c>
      <c r="N4215" s="17" t="s">
        <v>39</v>
      </c>
      <c r="O4215" s="35" t="s">
        <v>49</v>
      </c>
      <c r="P4215" s="36" t="str">
        <f t="shared" si="1134"/>
        <v>New Client</v>
      </c>
      <c r="Q4215" s="39" t="str">
        <f t="shared" si="4"/>
        <v>No</v>
      </c>
      <c r="R4215" s="40" t="str">
        <f t="shared" si="5"/>
        <v/>
      </c>
    </row>
    <row r="4216" ht="14.25" customHeight="1" spans="1:18">
      <c r="A4216" s="30" t="s">
        <v>4052</v>
      </c>
      <c r="B4216" s="17">
        <v>2626</v>
      </c>
      <c r="C4216" s="17" t="s">
        <v>35</v>
      </c>
      <c r="D4216" s="17" t="s">
        <v>36</v>
      </c>
      <c r="E4216" s="17" t="s">
        <v>60</v>
      </c>
      <c r="F4216" s="31" t="str">
        <f>VLOOKUP(G4216,'Policy Type'!$A:$B,2,FALSE)</f>
        <v>Others</v>
      </c>
      <c r="G4216" s="17" t="s">
        <v>212</v>
      </c>
      <c r="H4216" s="32">
        <v>45391</v>
      </c>
      <c r="I4216" s="32">
        <v>45755</v>
      </c>
      <c r="J4216" s="34">
        <v>969000</v>
      </c>
      <c r="K4216" s="34">
        <f t="shared" si="1132"/>
        <v>174420</v>
      </c>
      <c r="L4216" s="34">
        <f t="shared" si="1133"/>
        <v>1143420</v>
      </c>
      <c r="M4216" s="17">
        <f t="shared" si="1155"/>
        <v>171513</v>
      </c>
      <c r="N4216" s="17" t="s">
        <v>39</v>
      </c>
      <c r="O4216" s="35" t="s">
        <v>49</v>
      </c>
      <c r="P4216" s="36" t="str">
        <f t="shared" si="1134"/>
        <v>Old Client</v>
      </c>
      <c r="Q4216" s="39" t="str">
        <f t="shared" si="4"/>
        <v>Yes</v>
      </c>
      <c r="R4216" s="40" t="str">
        <f t="shared" si="5"/>
        <v>Cross-Sold</v>
      </c>
    </row>
    <row r="4217" ht="14.25" customHeight="1" spans="1:18">
      <c r="A4217" s="30" t="s">
        <v>4053</v>
      </c>
      <c r="B4217" s="17">
        <v>2628</v>
      </c>
      <c r="C4217" s="17" t="s">
        <v>46</v>
      </c>
      <c r="D4217" s="17" t="s">
        <v>76</v>
      </c>
      <c r="E4217" s="17" t="s">
        <v>84</v>
      </c>
      <c r="F4217" s="31" t="str">
        <f>VLOOKUP(G4217,'Policy Type'!$A:$B,2,FALSE)</f>
        <v>Liability</v>
      </c>
      <c r="G4217" s="17" t="s">
        <v>38</v>
      </c>
      <c r="H4217" s="32">
        <v>45386</v>
      </c>
      <c r="I4217" s="32">
        <v>45476</v>
      </c>
      <c r="J4217" s="34">
        <v>328600</v>
      </c>
      <c r="K4217" s="34">
        <f t="shared" si="1132"/>
        <v>59148</v>
      </c>
      <c r="L4217" s="34">
        <f t="shared" si="1133"/>
        <v>387748</v>
      </c>
      <c r="M4217" s="17">
        <f>L4217*0.05</f>
        <v>19387.4</v>
      </c>
      <c r="N4217" s="17" t="s">
        <v>39</v>
      </c>
      <c r="O4217" s="35" t="s">
        <v>49</v>
      </c>
      <c r="P4217" s="36" t="str">
        <f t="shared" si="1134"/>
        <v>Old Client</v>
      </c>
      <c r="Q4217" s="39" t="str">
        <f t="shared" si="4"/>
        <v>Yes</v>
      </c>
      <c r="R4217" s="40" t="str">
        <f t="shared" si="5"/>
        <v/>
      </c>
    </row>
    <row r="4218" ht="14.25" customHeight="1" spans="1:18">
      <c r="A4218" s="30" t="s">
        <v>4054</v>
      </c>
      <c r="B4218" s="17">
        <v>2628</v>
      </c>
      <c r="C4218" s="17" t="s">
        <v>42</v>
      </c>
      <c r="D4218" s="17" t="s">
        <v>36</v>
      </c>
      <c r="E4218" s="17" t="s">
        <v>37</v>
      </c>
      <c r="F4218" s="31" t="str">
        <f>VLOOKUP(G4218,'Policy Type'!$A:$B,2,FALSE)</f>
        <v>Others</v>
      </c>
      <c r="G4218" s="17" t="s">
        <v>746</v>
      </c>
      <c r="H4218" s="32">
        <v>45385</v>
      </c>
      <c r="I4218" s="32">
        <v>45749</v>
      </c>
      <c r="J4218" s="34">
        <v>3801900</v>
      </c>
      <c r="K4218" s="34">
        <f t="shared" si="1132"/>
        <v>684342</v>
      </c>
      <c r="L4218" s="34">
        <f t="shared" si="1133"/>
        <v>4486242</v>
      </c>
      <c r="M4218" s="17">
        <f>L4218*0.15</f>
        <v>672936.3</v>
      </c>
      <c r="N4218" s="17" t="s">
        <v>52</v>
      </c>
      <c r="O4218" s="35" t="s">
        <v>49</v>
      </c>
      <c r="P4218" s="36" t="str">
        <f t="shared" si="1134"/>
        <v>Old Client</v>
      </c>
      <c r="Q4218" s="39" t="str">
        <f t="shared" si="4"/>
        <v>Yes</v>
      </c>
      <c r="R4218" s="40" t="str">
        <f t="shared" si="5"/>
        <v>Cross-Sold</v>
      </c>
    </row>
    <row r="4219" ht="14.25" customHeight="1" spans="1:18">
      <c r="A4219" s="30" t="s">
        <v>4055</v>
      </c>
      <c r="B4219" s="17">
        <v>2629</v>
      </c>
      <c r="C4219" s="17" t="s">
        <v>46</v>
      </c>
      <c r="D4219" s="17" t="s">
        <v>47</v>
      </c>
      <c r="E4219" s="17" t="s">
        <v>780</v>
      </c>
      <c r="F4219" s="31" t="str">
        <f>VLOOKUP(G4219,'Policy Type'!$A:$B,2,FALSE)</f>
        <v>Liability</v>
      </c>
      <c r="G4219" s="17" t="s">
        <v>38</v>
      </c>
      <c r="H4219" s="32">
        <v>45385</v>
      </c>
      <c r="I4219" s="32">
        <v>45414</v>
      </c>
      <c r="J4219" s="34">
        <v>59300</v>
      </c>
      <c r="K4219" s="34">
        <f t="shared" si="1132"/>
        <v>10674</v>
      </c>
      <c r="L4219" s="34">
        <f t="shared" si="1133"/>
        <v>69974</v>
      </c>
      <c r="M4219" s="17">
        <f>L4219*0.05</f>
        <v>3498.7</v>
      </c>
      <c r="N4219" s="17" t="s">
        <v>39</v>
      </c>
      <c r="O4219" s="35" t="s">
        <v>49</v>
      </c>
      <c r="P4219" s="36" t="str">
        <f t="shared" si="1134"/>
        <v>New Client</v>
      </c>
      <c r="Q4219" s="39" t="str">
        <f t="shared" si="4"/>
        <v>Yes</v>
      </c>
      <c r="R4219" s="40" t="str">
        <f t="shared" si="5"/>
        <v/>
      </c>
    </row>
    <row r="4220" ht="14.25" customHeight="1" spans="1:18">
      <c r="A4220" s="30" t="s">
        <v>4056</v>
      </c>
      <c r="B4220" s="17">
        <v>644</v>
      </c>
      <c r="C4220" s="17" t="s">
        <v>42</v>
      </c>
      <c r="D4220" s="17" t="s">
        <v>36</v>
      </c>
      <c r="E4220" s="17" t="s">
        <v>43</v>
      </c>
      <c r="F4220" s="31" t="str">
        <f>VLOOKUP(G4220,'Policy Type'!$A:$B,2,FALSE)</f>
        <v>Others</v>
      </c>
      <c r="G4220" s="17" t="s">
        <v>189</v>
      </c>
      <c r="H4220" s="32">
        <v>45386</v>
      </c>
      <c r="I4220" s="32">
        <v>45750</v>
      </c>
      <c r="J4220" s="34">
        <v>198500</v>
      </c>
      <c r="K4220" s="34">
        <f t="shared" si="1132"/>
        <v>35730</v>
      </c>
      <c r="L4220" s="34">
        <f t="shared" si="1133"/>
        <v>234230</v>
      </c>
      <c r="M4220" s="17">
        <f>L4220*0.15</f>
        <v>35134.5</v>
      </c>
      <c r="N4220" s="17" t="s">
        <v>52</v>
      </c>
      <c r="O4220" s="35" t="s">
        <v>53</v>
      </c>
      <c r="P4220" s="36" t="str">
        <f t="shared" si="1134"/>
        <v>Old Client</v>
      </c>
      <c r="Q4220" s="39" t="str">
        <f t="shared" si="4"/>
        <v>No</v>
      </c>
      <c r="R4220" s="40" t="str">
        <f t="shared" si="5"/>
        <v/>
      </c>
    </row>
    <row r="4221" ht="14.25" customHeight="1" spans="1:18">
      <c r="A4221" s="30" t="s">
        <v>4057</v>
      </c>
      <c r="B4221" s="17">
        <v>2630</v>
      </c>
      <c r="C4221" s="17" t="s">
        <v>57</v>
      </c>
      <c r="D4221" s="17" t="s">
        <v>36</v>
      </c>
      <c r="E4221" s="17" t="s">
        <v>78</v>
      </c>
      <c r="F4221" s="31" t="str">
        <f>VLOOKUP(G4221,'Policy Type'!$A:$B,2,FALSE)</f>
        <v>Liability</v>
      </c>
      <c r="G4221" s="17" t="s">
        <v>94</v>
      </c>
      <c r="H4221" s="32">
        <v>45385</v>
      </c>
      <c r="I4221" s="32">
        <v>45749</v>
      </c>
      <c r="J4221" s="34">
        <v>1062100</v>
      </c>
      <c r="K4221" s="34">
        <f t="shared" si="1132"/>
        <v>191178</v>
      </c>
      <c r="L4221" s="34">
        <f t="shared" si="1133"/>
        <v>1253278</v>
      </c>
      <c r="M4221" s="17">
        <f>L4221*0.2</f>
        <v>250655.6</v>
      </c>
      <c r="N4221" s="17" t="s">
        <v>39</v>
      </c>
      <c r="O4221" s="35" t="s">
        <v>49</v>
      </c>
      <c r="P4221" s="36" t="str">
        <f t="shared" si="1134"/>
        <v>New Client</v>
      </c>
      <c r="Q4221" s="39" t="str">
        <f t="shared" si="4"/>
        <v>Yes</v>
      </c>
      <c r="R4221" s="40" t="str">
        <f t="shared" si="5"/>
        <v/>
      </c>
    </row>
    <row r="4222" ht="14.25" customHeight="1" spans="1:18">
      <c r="A4222" s="30" t="s">
        <v>4058</v>
      </c>
      <c r="B4222" s="17">
        <v>618</v>
      </c>
      <c r="C4222" s="17" t="s">
        <v>42</v>
      </c>
      <c r="D4222" s="17" t="s">
        <v>36</v>
      </c>
      <c r="E4222" s="17" t="s">
        <v>103</v>
      </c>
      <c r="F4222" s="31" t="str">
        <f>VLOOKUP(G4222,'Policy Type'!$A:$B,2,FALSE)</f>
        <v>Others</v>
      </c>
      <c r="G4222" s="17" t="s">
        <v>3913</v>
      </c>
      <c r="H4222" s="32">
        <v>45385</v>
      </c>
      <c r="I4222" s="32">
        <v>45749</v>
      </c>
      <c r="J4222" s="34">
        <v>200000</v>
      </c>
      <c r="K4222" s="34">
        <f t="shared" si="1132"/>
        <v>36000</v>
      </c>
      <c r="L4222" s="34">
        <f t="shared" si="1133"/>
        <v>236000</v>
      </c>
      <c r="M4222" s="17">
        <f>L4222*0.15</f>
        <v>35400</v>
      </c>
      <c r="N4222" s="17" t="s">
        <v>39</v>
      </c>
      <c r="O4222" s="35" t="s">
        <v>49</v>
      </c>
      <c r="P4222" s="36" t="str">
        <f t="shared" si="1134"/>
        <v>Old Client</v>
      </c>
      <c r="Q4222" s="39" t="str">
        <f t="shared" si="4"/>
        <v>Yes</v>
      </c>
      <c r="R4222" s="40" t="str">
        <f t="shared" si="5"/>
        <v>Cross-Sold</v>
      </c>
    </row>
    <row r="4223" ht="14.25" customHeight="1" spans="1:18">
      <c r="A4223" s="30" t="s">
        <v>4059</v>
      </c>
      <c r="B4223" s="17">
        <v>2631</v>
      </c>
      <c r="C4223" s="17" t="s">
        <v>35</v>
      </c>
      <c r="D4223" s="17" t="s">
        <v>36</v>
      </c>
      <c r="E4223" s="17" t="s">
        <v>84</v>
      </c>
      <c r="F4223" s="31" t="e">
        <f>VLOOKUP(G4223,'Policy Type'!$A:$B,2,FALSE)</f>
        <v>#N/A</v>
      </c>
      <c r="G4223" s="17" t="s">
        <v>2496</v>
      </c>
      <c r="H4223" s="32">
        <v>45386</v>
      </c>
      <c r="I4223" s="32">
        <v>45750</v>
      </c>
      <c r="J4223" s="34">
        <v>4130000</v>
      </c>
      <c r="K4223" s="34">
        <f t="shared" si="1132"/>
        <v>743400</v>
      </c>
      <c r="L4223" s="34">
        <f t="shared" si="1133"/>
        <v>4873400</v>
      </c>
      <c r="M4223" s="17"/>
      <c r="N4223" s="17" t="s">
        <v>39</v>
      </c>
      <c r="O4223" s="35" t="s">
        <v>53</v>
      </c>
      <c r="P4223" s="36"/>
      <c r="Q4223" s="39" t="str">
        <f t="shared" si="4"/>
        <v>No</v>
      </c>
      <c r="R4223" s="40" t="e">
        <f t="shared" si="5"/>
        <v>#N/A</v>
      </c>
    </row>
    <row r="4224" ht="14.25" customHeight="1" spans="1:18">
      <c r="A4224" s="30" t="s">
        <v>4060</v>
      </c>
      <c r="B4224" s="17">
        <v>2632</v>
      </c>
      <c r="C4224" s="17" t="s">
        <v>35</v>
      </c>
      <c r="D4224" s="17" t="s">
        <v>36</v>
      </c>
      <c r="E4224" s="17" t="s">
        <v>84</v>
      </c>
      <c r="F4224" s="31" t="str">
        <f>VLOOKUP(G4224,'Policy Type'!$A:$B,2,FALSE)</f>
        <v>Liability</v>
      </c>
      <c r="G4224" s="17" t="s">
        <v>3702</v>
      </c>
      <c r="H4224" s="32">
        <v>45386</v>
      </c>
      <c r="I4224" s="32">
        <v>45750</v>
      </c>
      <c r="J4224" s="34">
        <v>1062000</v>
      </c>
      <c r="K4224" s="34">
        <f t="shared" si="1132"/>
        <v>191160</v>
      </c>
      <c r="L4224" s="34">
        <f t="shared" si="1133"/>
        <v>1253160</v>
      </c>
      <c r="M4224" s="17">
        <f>L4224*0.2</f>
        <v>250632</v>
      </c>
      <c r="N4224" s="17" t="s">
        <v>39</v>
      </c>
      <c r="O4224" s="35" t="s">
        <v>53</v>
      </c>
      <c r="P4224" s="36" t="str">
        <f t="shared" ref="P4224:P4265" si="1156">IF(COUNTIF(B:B,B4224)=1,"New Client","Old Client")</f>
        <v>New Client</v>
      </c>
      <c r="Q4224" s="39" t="str">
        <f t="shared" si="4"/>
        <v>Yes</v>
      </c>
      <c r="R4224" s="40" t="str">
        <f t="shared" si="5"/>
        <v/>
      </c>
    </row>
    <row r="4225" ht="14.25" customHeight="1" spans="1:18">
      <c r="A4225" s="30" t="s">
        <v>4061</v>
      </c>
      <c r="B4225" s="17">
        <v>2265</v>
      </c>
      <c r="C4225" s="17" t="s">
        <v>35</v>
      </c>
      <c r="D4225" s="17" t="s">
        <v>36</v>
      </c>
      <c r="E4225" s="17" t="s">
        <v>60</v>
      </c>
      <c r="F4225" s="31" t="str">
        <f>VLOOKUP(G4225,'Policy Type'!$A:$B,2,FALSE)</f>
        <v>Others</v>
      </c>
      <c r="G4225" s="17" t="s">
        <v>270</v>
      </c>
      <c r="H4225" s="32">
        <v>45388</v>
      </c>
      <c r="I4225" s="32">
        <v>45752</v>
      </c>
      <c r="J4225" s="34">
        <v>2281000</v>
      </c>
      <c r="K4225" s="34">
        <f t="shared" si="1132"/>
        <v>410580</v>
      </c>
      <c r="L4225" s="34">
        <f t="shared" si="1133"/>
        <v>2691580</v>
      </c>
      <c r="M4225" s="17">
        <f>L4225*0.15</f>
        <v>403737</v>
      </c>
      <c r="N4225" s="17" t="s">
        <v>52</v>
      </c>
      <c r="O4225" s="35" t="s">
        <v>53</v>
      </c>
      <c r="P4225" s="36" t="str">
        <f t="shared" si="1156"/>
        <v>Old Client</v>
      </c>
      <c r="Q4225" s="39" t="str">
        <f t="shared" si="4"/>
        <v>Yes</v>
      </c>
      <c r="R4225" s="40" t="str">
        <f t="shared" si="5"/>
        <v>Cross-Sold</v>
      </c>
    </row>
    <row r="4226" ht="14.25" customHeight="1" spans="1:18">
      <c r="A4226" s="30" t="s">
        <v>4062</v>
      </c>
      <c r="B4226" s="17">
        <v>2265</v>
      </c>
      <c r="C4226" s="17" t="s">
        <v>42</v>
      </c>
      <c r="D4226" s="17" t="s">
        <v>36</v>
      </c>
      <c r="E4226" s="17" t="s">
        <v>43</v>
      </c>
      <c r="F4226" s="31" t="str">
        <f>VLOOKUP(G4226,'Policy Type'!$A:$B,2,FALSE)</f>
        <v>P&amp;C</v>
      </c>
      <c r="G4226" s="17" t="s">
        <v>68</v>
      </c>
      <c r="H4226" s="32">
        <v>45406</v>
      </c>
      <c r="I4226" s="32">
        <v>45770</v>
      </c>
      <c r="J4226" s="34">
        <v>1612800</v>
      </c>
      <c r="K4226" s="34">
        <f t="shared" si="1132"/>
        <v>290304</v>
      </c>
      <c r="L4226" s="34">
        <f t="shared" si="1133"/>
        <v>1903104</v>
      </c>
      <c r="M4226" s="17">
        <f t="shared" ref="M4226:M4229" si="1157">L4226*0.2</f>
        <v>380620.8</v>
      </c>
      <c r="N4226" s="17" t="s">
        <v>52</v>
      </c>
      <c r="O4226" s="35" t="s">
        <v>53</v>
      </c>
      <c r="P4226" s="36" t="str">
        <f t="shared" si="1156"/>
        <v>Old Client</v>
      </c>
      <c r="Q4226" s="39" t="str">
        <f t="shared" si="4"/>
        <v>Yes</v>
      </c>
      <c r="R4226" s="40" t="str">
        <f t="shared" si="5"/>
        <v>Cross-Sold</v>
      </c>
    </row>
    <row r="4227" ht="14.25" customHeight="1" spans="1:18">
      <c r="A4227" s="30" t="s">
        <v>4063</v>
      </c>
      <c r="B4227" s="17">
        <v>2634</v>
      </c>
      <c r="C4227" s="17" t="s">
        <v>57</v>
      </c>
      <c r="D4227" s="17" t="s">
        <v>36</v>
      </c>
      <c r="E4227" s="17" t="s">
        <v>780</v>
      </c>
      <c r="F4227" s="31" t="str">
        <f>VLOOKUP(G4227,'Policy Type'!$A:$B,2,FALSE)</f>
        <v>Liability</v>
      </c>
      <c r="G4227" s="17" t="s">
        <v>38</v>
      </c>
      <c r="H4227" s="32">
        <v>45386</v>
      </c>
      <c r="I4227" s="32">
        <v>45446</v>
      </c>
      <c r="J4227" s="34">
        <v>322800</v>
      </c>
      <c r="K4227" s="34">
        <f t="shared" si="1132"/>
        <v>58104</v>
      </c>
      <c r="L4227" s="34">
        <f t="shared" si="1133"/>
        <v>380904</v>
      </c>
      <c r="M4227" s="17">
        <f t="shared" si="1157"/>
        <v>76180.8</v>
      </c>
      <c r="N4227" s="17" t="s">
        <v>39</v>
      </c>
      <c r="O4227" s="35" t="s">
        <v>49</v>
      </c>
      <c r="P4227" s="36" t="str">
        <f t="shared" si="1156"/>
        <v>New Client</v>
      </c>
      <c r="Q4227" s="39" t="str">
        <f t="shared" si="4"/>
        <v>Yes</v>
      </c>
      <c r="R4227" s="40" t="str">
        <f t="shared" si="5"/>
        <v/>
      </c>
    </row>
    <row r="4228" ht="14.25" customHeight="1" spans="1:18">
      <c r="A4228" s="30" t="s">
        <v>4064</v>
      </c>
      <c r="B4228" s="17">
        <v>2635</v>
      </c>
      <c r="C4228" s="17" t="s">
        <v>57</v>
      </c>
      <c r="D4228" s="17" t="s">
        <v>36</v>
      </c>
      <c r="E4228" s="17" t="s">
        <v>43</v>
      </c>
      <c r="F4228" s="31" t="str">
        <f>VLOOKUP(G4228,'Policy Type'!$A:$B,2,FALSE)</f>
        <v>P&amp;C</v>
      </c>
      <c r="G4228" s="17" t="s">
        <v>72</v>
      </c>
      <c r="H4228" s="32">
        <v>45389</v>
      </c>
      <c r="I4228" s="32">
        <v>45753</v>
      </c>
      <c r="J4228" s="34">
        <v>160500</v>
      </c>
      <c r="K4228" s="34">
        <f t="shared" si="1132"/>
        <v>28890</v>
      </c>
      <c r="L4228" s="34">
        <f t="shared" si="1133"/>
        <v>189390</v>
      </c>
      <c r="M4228" s="17">
        <f t="shared" si="1157"/>
        <v>37878</v>
      </c>
      <c r="N4228" s="17" t="s">
        <v>39</v>
      </c>
      <c r="O4228" s="35" t="s">
        <v>40</v>
      </c>
      <c r="P4228" s="36" t="str">
        <f t="shared" si="1156"/>
        <v>New Client</v>
      </c>
      <c r="Q4228" s="39" t="str">
        <f t="shared" si="4"/>
        <v>No</v>
      </c>
      <c r="R4228" s="40" t="str">
        <f t="shared" si="5"/>
        <v/>
      </c>
    </row>
    <row r="4229" ht="14.25" customHeight="1" spans="1:18">
      <c r="A4229" s="30" t="s">
        <v>4065</v>
      </c>
      <c r="B4229" s="17">
        <v>584</v>
      </c>
      <c r="C4229" s="17" t="s">
        <v>57</v>
      </c>
      <c r="D4229" s="17" t="s">
        <v>36</v>
      </c>
      <c r="E4229" s="17" t="s">
        <v>43</v>
      </c>
      <c r="F4229" s="31" t="str">
        <f>VLOOKUP(G4229,'Policy Type'!$A:$B,2,FALSE)</f>
        <v>P&amp;C</v>
      </c>
      <c r="G4229" s="17" t="s">
        <v>72</v>
      </c>
      <c r="H4229" s="32">
        <v>45389</v>
      </c>
      <c r="I4229" s="32">
        <v>45753</v>
      </c>
      <c r="J4229" s="34">
        <v>160500</v>
      </c>
      <c r="K4229" s="34">
        <f t="shared" si="1132"/>
        <v>28890</v>
      </c>
      <c r="L4229" s="34">
        <f t="shared" si="1133"/>
        <v>189390</v>
      </c>
      <c r="M4229" s="17">
        <f t="shared" si="1157"/>
        <v>37878</v>
      </c>
      <c r="N4229" s="17" t="s">
        <v>39</v>
      </c>
      <c r="O4229" s="35" t="s">
        <v>40</v>
      </c>
      <c r="P4229" s="36" t="str">
        <f t="shared" si="1156"/>
        <v>Old Client</v>
      </c>
      <c r="Q4229" s="39" t="str">
        <f t="shared" si="4"/>
        <v>Yes</v>
      </c>
      <c r="R4229" s="40" t="str">
        <f t="shared" si="5"/>
        <v>Cross-Sold</v>
      </c>
    </row>
    <row r="4230" ht="14.25" customHeight="1" spans="1:18">
      <c r="A4230" s="30" t="s">
        <v>4066</v>
      </c>
      <c r="B4230" s="17">
        <v>329</v>
      </c>
      <c r="C4230" s="17" t="s">
        <v>46</v>
      </c>
      <c r="D4230" s="17" t="s">
        <v>66</v>
      </c>
      <c r="E4230" s="17" t="s">
        <v>43</v>
      </c>
      <c r="F4230" s="31" t="str">
        <f>VLOOKUP(G4230,'Policy Type'!$A:$B,2,FALSE)</f>
        <v>Others</v>
      </c>
      <c r="G4230" s="17" t="s">
        <v>168</v>
      </c>
      <c r="H4230" s="32">
        <v>45388</v>
      </c>
      <c r="I4230" s="32">
        <v>45752</v>
      </c>
      <c r="J4230" s="34">
        <v>273400</v>
      </c>
      <c r="K4230" s="34">
        <f t="shared" si="1132"/>
        <v>49212</v>
      </c>
      <c r="L4230" s="34">
        <f t="shared" si="1133"/>
        <v>322612</v>
      </c>
      <c r="M4230" s="17">
        <f t="shared" ref="M4230:M4231" si="1158">L4230*0.05</f>
        <v>16130.6</v>
      </c>
      <c r="N4230" s="17" t="s">
        <v>52</v>
      </c>
      <c r="O4230" s="35" t="s">
        <v>53</v>
      </c>
      <c r="P4230" s="36" t="str">
        <f t="shared" si="1156"/>
        <v>Old Client</v>
      </c>
      <c r="Q4230" s="39" t="str">
        <f t="shared" si="4"/>
        <v>Yes</v>
      </c>
      <c r="R4230" s="40" t="str">
        <f t="shared" si="5"/>
        <v>Cross-Sold</v>
      </c>
    </row>
    <row r="4231" ht="14.25" customHeight="1" spans="1:18">
      <c r="A4231" s="30" t="s">
        <v>4067</v>
      </c>
      <c r="B4231" s="17">
        <v>329</v>
      </c>
      <c r="C4231" s="17" t="s">
        <v>46</v>
      </c>
      <c r="D4231" s="17" t="s">
        <v>76</v>
      </c>
      <c r="E4231" s="17" t="s">
        <v>37</v>
      </c>
      <c r="F4231" s="31" t="str">
        <f>VLOOKUP(G4231,'Policy Type'!$A:$B,2,FALSE)</f>
        <v>P&amp;C</v>
      </c>
      <c r="G4231" s="17" t="s">
        <v>80</v>
      </c>
      <c r="H4231" s="32">
        <v>45386</v>
      </c>
      <c r="I4231" s="32">
        <v>45386</v>
      </c>
      <c r="J4231" s="34">
        <v>122300</v>
      </c>
      <c r="K4231" s="34">
        <f t="shared" si="1132"/>
        <v>22014</v>
      </c>
      <c r="L4231" s="34">
        <f t="shared" si="1133"/>
        <v>144314</v>
      </c>
      <c r="M4231" s="17">
        <f t="shared" si="1158"/>
        <v>7215.7</v>
      </c>
      <c r="N4231" s="17" t="s">
        <v>39</v>
      </c>
      <c r="O4231" s="35" t="s">
        <v>49</v>
      </c>
      <c r="P4231" s="36" t="str">
        <f t="shared" si="1156"/>
        <v>Old Client</v>
      </c>
      <c r="Q4231" s="39" t="str">
        <f t="shared" si="4"/>
        <v>Yes</v>
      </c>
      <c r="R4231" s="40" t="str">
        <f t="shared" si="5"/>
        <v>Cross-Sold</v>
      </c>
    </row>
    <row r="4232" ht="14.25" customHeight="1" spans="1:18">
      <c r="A4232" s="30" t="s">
        <v>4068</v>
      </c>
      <c r="B4232" s="17">
        <v>2636</v>
      </c>
      <c r="C4232" s="17" t="s">
        <v>57</v>
      </c>
      <c r="D4232" s="17" t="s">
        <v>36</v>
      </c>
      <c r="E4232" s="17" t="s">
        <v>37</v>
      </c>
      <c r="F4232" s="31" t="str">
        <f>VLOOKUP(G4232,'Policy Type'!$A:$B,2,FALSE)</f>
        <v>P&amp;C</v>
      </c>
      <c r="G4232" s="17" t="s">
        <v>80</v>
      </c>
      <c r="H4232" s="32">
        <v>45386</v>
      </c>
      <c r="I4232" s="32">
        <v>45386</v>
      </c>
      <c r="J4232" s="34">
        <v>193700</v>
      </c>
      <c r="K4232" s="34">
        <f t="shared" si="1132"/>
        <v>34866</v>
      </c>
      <c r="L4232" s="34">
        <f t="shared" si="1133"/>
        <v>228566</v>
      </c>
      <c r="M4232" s="17">
        <f>L4232*0.2</f>
        <v>45713.2</v>
      </c>
      <c r="N4232" s="17" t="s">
        <v>39</v>
      </c>
      <c r="O4232" s="35" t="s">
        <v>49</v>
      </c>
      <c r="P4232" s="36" t="str">
        <f t="shared" si="1156"/>
        <v>New Client</v>
      </c>
      <c r="Q4232" s="39" t="str">
        <f t="shared" si="4"/>
        <v>No</v>
      </c>
      <c r="R4232" s="40" t="str">
        <f t="shared" si="5"/>
        <v/>
      </c>
    </row>
    <row r="4233" ht="14.25" customHeight="1" spans="1:18">
      <c r="A4233" s="30" t="s">
        <v>4069</v>
      </c>
      <c r="B4233" s="17">
        <v>15</v>
      </c>
      <c r="C4233" s="17" t="s">
        <v>35</v>
      </c>
      <c r="D4233" s="17" t="s">
        <v>36</v>
      </c>
      <c r="E4233" s="17" t="s">
        <v>91</v>
      </c>
      <c r="F4233" s="31" t="str">
        <f>VLOOKUP(G4233,'Policy Type'!$A:$B,2,FALSE)</f>
        <v>Others</v>
      </c>
      <c r="G4233" s="17" t="s">
        <v>135</v>
      </c>
      <c r="H4233" s="32">
        <v>45389</v>
      </c>
      <c r="I4233" s="32">
        <v>45753</v>
      </c>
      <c r="J4233" s="34">
        <v>215600</v>
      </c>
      <c r="K4233" s="34">
        <f t="shared" si="1132"/>
        <v>38808</v>
      </c>
      <c r="L4233" s="34">
        <f t="shared" si="1133"/>
        <v>254408</v>
      </c>
      <c r="M4233" s="17">
        <f t="shared" ref="M4233:M4234" si="1159">L4233*0.15</f>
        <v>38161.2</v>
      </c>
      <c r="N4233" s="17" t="s">
        <v>39</v>
      </c>
      <c r="O4233" s="35" t="s">
        <v>40</v>
      </c>
      <c r="P4233" s="36" t="str">
        <f t="shared" si="1156"/>
        <v>Old Client</v>
      </c>
      <c r="Q4233" s="39" t="str">
        <f t="shared" si="4"/>
        <v>Yes</v>
      </c>
      <c r="R4233" s="40" t="str">
        <f t="shared" si="5"/>
        <v>Cross-Sold</v>
      </c>
    </row>
    <row r="4234" ht="14.25" customHeight="1" spans="1:18">
      <c r="A4234" s="30" t="s">
        <v>4070</v>
      </c>
      <c r="B4234" s="17">
        <v>15</v>
      </c>
      <c r="C4234" s="17" t="s">
        <v>35</v>
      </c>
      <c r="D4234" s="17" t="s">
        <v>36</v>
      </c>
      <c r="E4234" s="17" t="s">
        <v>91</v>
      </c>
      <c r="F4234" s="31" t="str">
        <f>VLOOKUP(G4234,'Policy Type'!$A:$B,2,FALSE)</f>
        <v>Others</v>
      </c>
      <c r="G4234" s="17" t="s">
        <v>135</v>
      </c>
      <c r="H4234" s="32">
        <v>45389</v>
      </c>
      <c r="I4234" s="32">
        <v>45753</v>
      </c>
      <c r="J4234" s="34">
        <v>140500</v>
      </c>
      <c r="K4234" s="34">
        <f t="shared" si="1132"/>
        <v>25290</v>
      </c>
      <c r="L4234" s="34">
        <f t="shared" si="1133"/>
        <v>165790</v>
      </c>
      <c r="M4234" s="17">
        <f t="shared" si="1159"/>
        <v>24868.5</v>
      </c>
      <c r="N4234" s="17" t="s">
        <v>39</v>
      </c>
      <c r="O4234" s="35" t="s">
        <v>40</v>
      </c>
      <c r="P4234" s="36" t="str">
        <f t="shared" si="1156"/>
        <v>Old Client</v>
      </c>
      <c r="Q4234" s="39" t="str">
        <f t="shared" si="4"/>
        <v>Yes</v>
      </c>
      <c r="R4234" s="40" t="str">
        <f t="shared" si="5"/>
        <v>Cross-Sold</v>
      </c>
    </row>
    <row r="4235" ht="14.25" customHeight="1" spans="1:18">
      <c r="A4235" s="30" t="s">
        <v>4071</v>
      </c>
      <c r="B4235" s="17">
        <v>2373</v>
      </c>
      <c r="C4235" s="17" t="s">
        <v>57</v>
      </c>
      <c r="D4235" s="17" t="s">
        <v>36</v>
      </c>
      <c r="E4235" s="17" t="s">
        <v>780</v>
      </c>
      <c r="F4235" s="31" t="str">
        <f>VLOOKUP(G4235,'Policy Type'!$A:$B,2,FALSE)</f>
        <v>Liability</v>
      </c>
      <c r="G4235" s="17" t="s">
        <v>38</v>
      </c>
      <c r="H4235" s="32">
        <v>45386</v>
      </c>
      <c r="I4235" s="32">
        <v>45750</v>
      </c>
      <c r="J4235" s="34">
        <v>424800</v>
      </c>
      <c r="K4235" s="34">
        <f t="shared" si="1132"/>
        <v>76464</v>
      </c>
      <c r="L4235" s="34">
        <f t="shared" si="1133"/>
        <v>501264</v>
      </c>
      <c r="M4235" s="17">
        <f t="shared" ref="M4235:M4238" si="1160">L4235*0.2</f>
        <v>100252.8</v>
      </c>
      <c r="N4235" s="17" t="s">
        <v>39</v>
      </c>
      <c r="O4235" s="35" t="s">
        <v>49</v>
      </c>
      <c r="P4235" s="36" t="str">
        <f t="shared" si="1156"/>
        <v>Old Client</v>
      </c>
      <c r="Q4235" s="39" t="str">
        <f t="shared" si="4"/>
        <v>Yes</v>
      </c>
      <c r="R4235" s="40" t="str">
        <f t="shared" si="5"/>
        <v/>
      </c>
    </row>
    <row r="4236" ht="14.25" customHeight="1" spans="1:18">
      <c r="A4236" s="30" t="s">
        <v>4072</v>
      </c>
      <c r="B4236" s="17">
        <v>183</v>
      </c>
      <c r="C4236" s="17" t="s">
        <v>57</v>
      </c>
      <c r="D4236" s="17" t="s">
        <v>36</v>
      </c>
      <c r="E4236" s="17" t="s">
        <v>780</v>
      </c>
      <c r="F4236" s="31" t="str">
        <f>VLOOKUP(G4236,'Policy Type'!$A:$B,2,FALSE)</f>
        <v>Liability</v>
      </c>
      <c r="G4236" s="17" t="s">
        <v>38</v>
      </c>
      <c r="H4236" s="32">
        <v>45386</v>
      </c>
      <c r="I4236" s="32">
        <v>45568</v>
      </c>
      <c r="J4236" s="34">
        <v>202500</v>
      </c>
      <c r="K4236" s="34">
        <f t="shared" si="1132"/>
        <v>36450</v>
      </c>
      <c r="L4236" s="34">
        <f t="shared" si="1133"/>
        <v>238950</v>
      </c>
      <c r="M4236" s="17">
        <f t="shared" si="1160"/>
        <v>47790</v>
      </c>
      <c r="N4236" s="17" t="s">
        <v>39</v>
      </c>
      <c r="O4236" s="35" t="s">
        <v>49</v>
      </c>
      <c r="P4236" s="36" t="str">
        <f t="shared" si="1156"/>
        <v>Old Client</v>
      </c>
      <c r="Q4236" s="39" t="str">
        <f t="shared" si="4"/>
        <v>Yes</v>
      </c>
      <c r="R4236" s="40" t="str">
        <f t="shared" si="5"/>
        <v/>
      </c>
    </row>
    <row r="4237" ht="14.25" customHeight="1" spans="1:18">
      <c r="A4237" s="30" t="s">
        <v>4073</v>
      </c>
      <c r="B4237" s="17">
        <v>2637</v>
      </c>
      <c r="C4237" s="17" t="s">
        <v>42</v>
      </c>
      <c r="D4237" s="17" t="s">
        <v>36</v>
      </c>
      <c r="E4237" s="17" t="s">
        <v>37</v>
      </c>
      <c r="F4237" s="31" t="str">
        <f>VLOOKUP(G4237,'Policy Type'!$A:$B,2,FALSE)</f>
        <v>Liability</v>
      </c>
      <c r="G4237" s="17" t="s">
        <v>38</v>
      </c>
      <c r="H4237" s="32">
        <v>45386</v>
      </c>
      <c r="I4237" s="32">
        <v>45415</v>
      </c>
      <c r="J4237" s="34">
        <v>50600</v>
      </c>
      <c r="K4237" s="34">
        <f t="shared" si="1132"/>
        <v>9108</v>
      </c>
      <c r="L4237" s="34">
        <f t="shared" si="1133"/>
        <v>59708</v>
      </c>
      <c r="M4237" s="17">
        <f t="shared" si="1160"/>
        <v>11941.6</v>
      </c>
      <c r="N4237" s="17" t="s">
        <v>39</v>
      </c>
      <c r="O4237" s="35" t="s">
        <v>49</v>
      </c>
      <c r="P4237" s="36" t="str">
        <f t="shared" si="1156"/>
        <v>New Client</v>
      </c>
      <c r="Q4237" s="39" t="str">
        <f t="shared" si="4"/>
        <v>Yes</v>
      </c>
      <c r="R4237" s="40" t="str">
        <f t="shared" si="5"/>
        <v/>
      </c>
    </row>
    <row r="4238" ht="14.25" customHeight="1" spans="1:18">
      <c r="A4238" s="30" t="s">
        <v>4074</v>
      </c>
      <c r="B4238" s="17">
        <v>2638</v>
      </c>
      <c r="C4238" s="17" t="s">
        <v>57</v>
      </c>
      <c r="D4238" s="17" t="s">
        <v>36</v>
      </c>
      <c r="E4238" s="17" t="s">
        <v>84</v>
      </c>
      <c r="F4238" s="31" t="str">
        <f>VLOOKUP(G4238,'Policy Type'!$A:$B,2,FALSE)</f>
        <v>Liability</v>
      </c>
      <c r="G4238" s="17" t="s">
        <v>140</v>
      </c>
      <c r="H4238" s="32">
        <v>45386</v>
      </c>
      <c r="I4238" s="32">
        <v>45750</v>
      </c>
      <c r="J4238" s="34">
        <v>2360000</v>
      </c>
      <c r="K4238" s="34">
        <f t="shared" si="1132"/>
        <v>424800</v>
      </c>
      <c r="L4238" s="34">
        <f t="shared" si="1133"/>
        <v>2784800</v>
      </c>
      <c r="M4238" s="17">
        <f t="shared" si="1160"/>
        <v>556960</v>
      </c>
      <c r="N4238" s="17" t="s">
        <v>39</v>
      </c>
      <c r="O4238" s="35" t="s">
        <v>49</v>
      </c>
      <c r="P4238" s="36" t="str">
        <f t="shared" si="1156"/>
        <v>New Client</v>
      </c>
      <c r="Q4238" s="39" t="str">
        <f t="shared" si="4"/>
        <v>Yes</v>
      </c>
      <c r="R4238" s="40" t="str">
        <f t="shared" si="5"/>
        <v/>
      </c>
    </row>
    <row r="4239" ht="14.25" customHeight="1" spans="1:18">
      <c r="A4239" s="30" t="s">
        <v>4075</v>
      </c>
      <c r="B4239" s="17">
        <v>2639</v>
      </c>
      <c r="C4239" s="17" t="s">
        <v>35</v>
      </c>
      <c r="D4239" s="17" t="s">
        <v>36</v>
      </c>
      <c r="E4239" s="17" t="s">
        <v>103</v>
      </c>
      <c r="F4239" s="31" t="str">
        <f>VLOOKUP(G4239,'Policy Type'!$A:$B,2,FALSE)</f>
        <v>Others</v>
      </c>
      <c r="G4239" s="17" t="s">
        <v>3913</v>
      </c>
      <c r="H4239" s="32">
        <v>45386</v>
      </c>
      <c r="I4239" s="32">
        <v>45750</v>
      </c>
      <c r="J4239" s="34">
        <v>128500</v>
      </c>
      <c r="K4239" s="34">
        <f t="shared" si="1132"/>
        <v>23130</v>
      </c>
      <c r="L4239" s="34">
        <f t="shared" si="1133"/>
        <v>151630</v>
      </c>
      <c r="M4239" s="17">
        <f t="shared" ref="M4239:M4241" si="1161">L4239*0.15</f>
        <v>22744.5</v>
      </c>
      <c r="N4239" s="17" t="s">
        <v>39</v>
      </c>
      <c r="O4239" s="35" t="s">
        <v>49</v>
      </c>
      <c r="P4239" s="36" t="str">
        <f t="shared" si="1156"/>
        <v>New Client</v>
      </c>
      <c r="Q4239" s="39" t="str">
        <f t="shared" si="4"/>
        <v>No</v>
      </c>
      <c r="R4239" s="40" t="str">
        <f t="shared" si="5"/>
        <v/>
      </c>
    </row>
    <row r="4240" ht="14.25" customHeight="1" spans="1:18">
      <c r="A4240" s="30" t="s">
        <v>4076</v>
      </c>
      <c r="B4240" s="17">
        <v>2640</v>
      </c>
      <c r="C4240" s="17" t="s">
        <v>57</v>
      </c>
      <c r="D4240" s="17" t="s">
        <v>36</v>
      </c>
      <c r="E4240" s="17" t="s">
        <v>60</v>
      </c>
      <c r="F4240" s="31" t="str">
        <f>VLOOKUP(G4240,'Policy Type'!$A:$B,2,FALSE)</f>
        <v>Others</v>
      </c>
      <c r="G4240" s="17" t="s">
        <v>270</v>
      </c>
      <c r="H4240" s="32">
        <v>45388</v>
      </c>
      <c r="I4240" s="32">
        <v>45752</v>
      </c>
      <c r="J4240" s="34">
        <v>3035600</v>
      </c>
      <c r="K4240" s="34">
        <f t="shared" si="1132"/>
        <v>546408</v>
      </c>
      <c r="L4240" s="34">
        <f t="shared" si="1133"/>
        <v>3582008</v>
      </c>
      <c r="M4240" s="17">
        <f t="shared" si="1161"/>
        <v>537301.2</v>
      </c>
      <c r="N4240" s="17" t="s">
        <v>52</v>
      </c>
      <c r="O4240" s="35" t="s">
        <v>53</v>
      </c>
      <c r="P4240" s="36" t="str">
        <f t="shared" si="1156"/>
        <v>New Client</v>
      </c>
      <c r="Q4240" s="39" t="str">
        <f t="shared" si="4"/>
        <v>No</v>
      </c>
      <c r="R4240" s="40" t="str">
        <f t="shared" si="5"/>
        <v/>
      </c>
    </row>
    <row r="4241" ht="14.25" customHeight="1" spans="1:18">
      <c r="A4241" s="30" t="s">
        <v>4077</v>
      </c>
      <c r="B4241" s="17">
        <v>2641</v>
      </c>
      <c r="C4241" s="17" t="s">
        <v>42</v>
      </c>
      <c r="D4241" s="17" t="s">
        <v>36</v>
      </c>
      <c r="E4241" s="17" t="s">
        <v>91</v>
      </c>
      <c r="F4241" s="31" t="str">
        <f>VLOOKUP(G4241,'Policy Type'!$A:$B,2,FALSE)</f>
        <v>Others</v>
      </c>
      <c r="G4241" s="17" t="s">
        <v>212</v>
      </c>
      <c r="H4241" s="32">
        <v>45390</v>
      </c>
      <c r="I4241" s="32">
        <v>45754</v>
      </c>
      <c r="J4241" s="34">
        <v>10058200</v>
      </c>
      <c r="K4241" s="34">
        <f t="shared" si="1132"/>
        <v>1810476</v>
      </c>
      <c r="L4241" s="34">
        <f t="shared" si="1133"/>
        <v>11868676</v>
      </c>
      <c r="M4241" s="17">
        <f t="shared" si="1161"/>
        <v>1780301.4</v>
      </c>
      <c r="N4241" s="17" t="s">
        <v>39</v>
      </c>
      <c r="O4241" s="35" t="s">
        <v>53</v>
      </c>
      <c r="P4241" s="36" t="str">
        <f t="shared" si="1156"/>
        <v>New Client</v>
      </c>
      <c r="Q4241" s="39" t="str">
        <f t="shared" si="4"/>
        <v>No</v>
      </c>
      <c r="R4241" s="40" t="str">
        <f t="shared" si="5"/>
        <v/>
      </c>
    </row>
    <row r="4242" ht="14.25" customHeight="1" spans="1:18">
      <c r="A4242" s="30" t="s">
        <v>4078</v>
      </c>
      <c r="B4242" s="17">
        <v>2642</v>
      </c>
      <c r="C4242" s="17" t="s">
        <v>42</v>
      </c>
      <c r="D4242" s="17" t="s">
        <v>36</v>
      </c>
      <c r="E4242" s="17" t="s">
        <v>91</v>
      </c>
      <c r="F4242" s="31" t="str">
        <f>VLOOKUP(G4242,'Policy Type'!$A:$B,2,FALSE)</f>
        <v>P&amp;C</v>
      </c>
      <c r="G4242" s="17" t="s">
        <v>44</v>
      </c>
      <c r="H4242" s="32">
        <v>45390</v>
      </c>
      <c r="I4242" s="32">
        <v>45754</v>
      </c>
      <c r="J4242" s="34">
        <v>609600</v>
      </c>
      <c r="K4242" s="34">
        <f t="shared" si="1132"/>
        <v>109728</v>
      </c>
      <c r="L4242" s="34">
        <f t="shared" si="1133"/>
        <v>719328</v>
      </c>
      <c r="M4242" s="17">
        <f>L4242*0.2</f>
        <v>143865.6</v>
      </c>
      <c r="N4242" s="17" t="s">
        <v>39</v>
      </c>
      <c r="O4242" s="35" t="s">
        <v>53</v>
      </c>
      <c r="P4242" s="36" t="str">
        <f t="shared" si="1156"/>
        <v>New Client</v>
      </c>
      <c r="Q4242" s="39" t="str">
        <f t="shared" si="4"/>
        <v>No</v>
      </c>
      <c r="R4242" s="40" t="str">
        <f t="shared" si="5"/>
        <v/>
      </c>
    </row>
    <row r="4243" ht="14.25" customHeight="1" spans="1:18">
      <c r="A4243" s="30" t="s">
        <v>4079</v>
      </c>
      <c r="B4243" s="17">
        <v>2643</v>
      </c>
      <c r="C4243" s="17" t="s">
        <v>57</v>
      </c>
      <c r="D4243" s="17" t="s">
        <v>36</v>
      </c>
      <c r="E4243" s="17" t="s">
        <v>91</v>
      </c>
      <c r="F4243" s="31" t="str">
        <f>VLOOKUP(G4243,'Policy Type'!$A:$B,2,FALSE)</f>
        <v>Others</v>
      </c>
      <c r="G4243" s="17" t="s">
        <v>212</v>
      </c>
      <c r="H4243" s="32">
        <v>45390</v>
      </c>
      <c r="I4243" s="32">
        <v>45754</v>
      </c>
      <c r="J4243" s="34">
        <v>10058200</v>
      </c>
      <c r="K4243" s="34">
        <f t="shared" si="1132"/>
        <v>1810476</v>
      </c>
      <c r="L4243" s="34">
        <f t="shared" si="1133"/>
        <v>11868676</v>
      </c>
      <c r="M4243" s="17">
        <f>L4243*0.15</f>
        <v>1780301.4</v>
      </c>
      <c r="N4243" s="17" t="s">
        <v>39</v>
      </c>
      <c r="O4243" s="35" t="s">
        <v>53</v>
      </c>
      <c r="P4243" s="36" t="str">
        <f t="shared" si="1156"/>
        <v>Old Client</v>
      </c>
      <c r="Q4243" s="39" t="str">
        <f t="shared" si="4"/>
        <v>No</v>
      </c>
      <c r="R4243" s="40" t="str">
        <f t="shared" si="5"/>
        <v/>
      </c>
    </row>
    <row r="4244" ht="14.25" customHeight="1" spans="1:18">
      <c r="A4244" s="30" t="s">
        <v>4080</v>
      </c>
      <c r="B4244" s="17">
        <v>2643</v>
      </c>
      <c r="C4244" s="17" t="s">
        <v>57</v>
      </c>
      <c r="D4244" s="17" t="s">
        <v>36</v>
      </c>
      <c r="E4244" s="17" t="s">
        <v>91</v>
      </c>
      <c r="F4244" s="31" t="str">
        <f>VLOOKUP(G4244,'Policy Type'!$A:$B,2,FALSE)</f>
        <v>P&amp;C</v>
      </c>
      <c r="G4244" s="17" t="s">
        <v>44</v>
      </c>
      <c r="H4244" s="32">
        <v>45390</v>
      </c>
      <c r="I4244" s="32">
        <v>45754</v>
      </c>
      <c r="J4244" s="34">
        <v>609600</v>
      </c>
      <c r="K4244" s="34">
        <f t="shared" si="1132"/>
        <v>109728</v>
      </c>
      <c r="L4244" s="34">
        <f t="shared" si="1133"/>
        <v>719328</v>
      </c>
      <c r="M4244" s="17">
        <f t="shared" ref="M4244:M4246" si="1162">L4244*0.2</f>
        <v>143865.6</v>
      </c>
      <c r="N4244" s="17" t="s">
        <v>39</v>
      </c>
      <c r="O4244" s="35" t="s">
        <v>53</v>
      </c>
      <c r="P4244" s="36" t="str">
        <f t="shared" si="1156"/>
        <v>Old Client</v>
      </c>
      <c r="Q4244" s="39" t="str">
        <f t="shared" si="4"/>
        <v>No</v>
      </c>
      <c r="R4244" s="40" t="str">
        <f t="shared" si="5"/>
        <v/>
      </c>
    </row>
    <row r="4245" ht="14.25" customHeight="1" spans="1:18">
      <c r="A4245" s="30" t="s">
        <v>4081</v>
      </c>
      <c r="B4245" s="17">
        <v>1260</v>
      </c>
      <c r="C4245" s="17" t="s">
        <v>35</v>
      </c>
      <c r="D4245" s="17" t="s">
        <v>36</v>
      </c>
      <c r="E4245" s="17" t="s">
        <v>780</v>
      </c>
      <c r="F4245" s="31" t="str">
        <f>VLOOKUP(G4245,'Policy Type'!$A:$B,2,FALSE)</f>
        <v>Liability</v>
      </c>
      <c r="G4245" s="17" t="s">
        <v>536</v>
      </c>
      <c r="H4245" s="32">
        <v>45362</v>
      </c>
      <c r="I4245" s="32">
        <v>45422</v>
      </c>
      <c r="J4245" s="34">
        <v>254100</v>
      </c>
      <c r="K4245" s="34">
        <f t="shared" si="1132"/>
        <v>45738</v>
      </c>
      <c r="L4245" s="34">
        <f t="shared" si="1133"/>
        <v>299838</v>
      </c>
      <c r="M4245" s="17">
        <f t="shared" si="1162"/>
        <v>59967.6</v>
      </c>
      <c r="N4245" s="17" t="s">
        <v>39</v>
      </c>
      <c r="O4245" s="35" t="s">
        <v>49</v>
      </c>
      <c r="P4245" s="36" t="str">
        <f t="shared" si="1156"/>
        <v>Old Client</v>
      </c>
      <c r="Q4245" s="39" t="str">
        <f t="shared" si="4"/>
        <v>Yes</v>
      </c>
      <c r="R4245" s="40" t="str">
        <f t="shared" si="5"/>
        <v/>
      </c>
    </row>
    <row r="4246" ht="14.25" customHeight="1" spans="1:18">
      <c r="A4246" s="30" t="s">
        <v>4082</v>
      </c>
      <c r="B4246" s="17">
        <v>1260</v>
      </c>
      <c r="C4246" s="17" t="s">
        <v>57</v>
      </c>
      <c r="D4246" s="17" t="s">
        <v>36</v>
      </c>
      <c r="E4246" s="17" t="s">
        <v>78</v>
      </c>
      <c r="F4246" s="31" t="str">
        <f>VLOOKUP(G4246,'Policy Type'!$A:$B,2,FALSE)</f>
        <v>Liability</v>
      </c>
      <c r="G4246" s="17" t="s">
        <v>38</v>
      </c>
      <c r="H4246" s="32">
        <v>45362</v>
      </c>
      <c r="I4246" s="32">
        <v>45422</v>
      </c>
      <c r="J4246" s="34">
        <v>261600</v>
      </c>
      <c r="K4246" s="34">
        <f t="shared" si="1132"/>
        <v>47088</v>
      </c>
      <c r="L4246" s="34">
        <f t="shared" si="1133"/>
        <v>308688</v>
      </c>
      <c r="M4246" s="17">
        <f t="shared" si="1162"/>
        <v>61737.6</v>
      </c>
      <c r="N4246" s="17" t="s">
        <v>39</v>
      </c>
      <c r="O4246" s="35" t="s">
        <v>49</v>
      </c>
      <c r="P4246" s="36" t="str">
        <f t="shared" si="1156"/>
        <v>Old Client</v>
      </c>
      <c r="Q4246" s="39" t="str">
        <f t="shared" si="4"/>
        <v>Yes</v>
      </c>
      <c r="R4246" s="40" t="str">
        <f t="shared" si="5"/>
        <v/>
      </c>
    </row>
    <row r="4247" ht="14.25" customHeight="1" spans="1:18">
      <c r="A4247" s="30" t="s">
        <v>4083</v>
      </c>
      <c r="B4247" s="17">
        <v>2644</v>
      </c>
      <c r="C4247" s="17" t="s">
        <v>46</v>
      </c>
      <c r="D4247" s="17" t="s">
        <v>88</v>
      </c>
      <c r="E4247" s="17" t="s">
        <v>78</v>
      </c>
      <c r="F4247" s="31" t="str">
        <f>VLOOKUP(G4247,'Policy Type'!$A:$B,2,FALSE)</f>
        <v>Liability</v>
      </c>
      <c r="G4247" s="17" t="s">
        <v>38</v>
      </c>
      <c r="H4247" s="32">
        <v>45363</v>
      </c>
      <c r="I4247" s="32">
        <v>45484</v>
      </c>
      <c r="J4247" s="34">
        <v>216500</v>
      </c>
      <c r="K4247" s="34">
        <f t="shared" si="1132"/>
        <v>38970</v>
      </c>
      <c r="L4247" s="34">
        <f t="shared" si="1133"/>
        <v>255470</v>
      </c>
      <c r="M4247" s="17">
        <f t="shared" ref="M4247:M4248" si="1163">L4247*0.05</f>
        <v>12773.5</v>
      </c>
      <c r="N4247" s="17" t="s">
        <v>39</v>
      </c>
      <c r="O4247" s="35" t="s">
        <v>49</v>
      </c>
      <c r="P4247" s="36" t="str">
        <f t="shared" si="1156"/>
        <v>Old Client</v>
      </c>
      <c r="Q4247" s="39" t="str">
        <f t="shared" si="4"/>
        <v>Yes</v>
      </c>
      <c r="R4247" s="40" t="str">
        <f t="shared" si="5"/>
        <v/>
      </c>
    </row>
    <row r="4248" ht="14.25" customHeight="1" spans="1:18">
      <c r="A4248" s="30" t="s">
        <v>4084</v>
      </c>
      <c r="B4248" s="17">
        <v>2644</v>
      </c>
      <c r="C4248" s="17" t="s">
        <v>46</v>
      </c>
      <c r="D4248" s="17" t="s">
        <v>88</v>
      </c>
      <c r="E4248" s="17" t="s">
        <v>78</v>
      </c>
      <c r="F4248" s="31" t="str">
        <f>VLOOKUP(G4248,'Policy Type'!$A:$B,2,FALSE)</f>
        <v>Others</v>
      </c>
      <c r="G4248" s="17" t="s">
        <v>116</v>
      </c>
      <c r="H4248" s="32">
        <v>45276</v>
      </c>
      <c r="I4248" s="32">
        <v>45488</v>
      </c>
      <c r="J4248" s="34">
        <v>261700</v>
      </c>
      <c r="K4248" s="34">
        <f t="shared" si="1132"/>
        <v>47106</v>
      </c>
      <c r="L4248" s="34">
        <f t="shared" si="1133"/>
        <v>308806</v>
      </c>
      <c r="M4248" s="17">
        <f t="shared" si="1163"/>
        <v>15440.3</v>
      </c>
      <c r="N4248" s="17" t="s">
        <v>39</v>
      </c>
      <c r="O4248" s="35" t="s">
        <v>49</v>
      </c>
      <c r="P4248" s="36" t="str">
        <f t="shared" si="1156"/>
        <v>Old Client</v>
      </c>
      <c r="Q4248" s="39" t="str">
        <f t="shared" si="4"/>
        <v>Yes</v>
      </c>
      <c r="R4248" s="40" t="str">
        <f t="shared" si="5"/>
        <v>Cross-Sold</v>
      </c>
    </row>
    <row r="4249" ht="14.25" customHeight="1" spans="1:18">
      <c r="A4249" s="30" t="s">
        <v>4085</v>
      </c>
      <c r="B4249" s="17">
        <v>2645</v>
      </c>
      <c r="C4249" s="17" t="s">
        <v>42</v>
      </c>
      <c r="D4249" s="17" t="s">
        <v>36</v>
      </c>
      <c r="E4249" s="17" t="s">
        <v>78</v>
      </c>
      <c r="F4249" s="31" t="str">
        <f>VLOOKUP(G4249,'Policy Type'!$A:$B,2,FALSE)</f>
        <v>Liability</v>
      </c>
      <c r="G4249" s="17" t="s">
        <v>38</v>
      </c>
      <c r="H4249" s="32">
        <v>45372</v>
      </c>
      <c r="I4249" s="32">
        <v>45463</v>
      </c>
      <c r="J4249" s="34">
        <v>308500</v>
      </c>
      <c r="K4249" s="34">
        <f t="shared" si="1132"/>
        <v>55530</v>
      </c>
      <c r="L4249" s="34">
        <f t="shared" si="1133"/>
        <v>364030</v>
      </c>
      <c r="M4249" s="17">
        <f t="shared" ref="M4249:M4252" si="1164">L4249*0.2</f>
        <v>72806</v>
      </c>
      <c r="N4249" s="17" t="s">
        <v>39</v>
      </c>
      <c r="O4249" s="35" t="s">
        <v>49</v>
      </c>
      <c r="P4249" s="36" t="str">
        <f t="shared" si="1156"/>
        <v>Old Client</v>
      </c>
      <c r="Q4249" s="39" t="str">
        <f t="shared" si="4"/>
        <v>Yes</v>
      </c>
      <c r="R4249" s="40" t="str">
        <f t="shared" si="5"/>
        <v/>
      </c>
    </row>
    <row r="4250" ht="14.25" customHeight="1" spans="1:18">
      <c r="A4250" s="30" t="s">
        <v>4086</v>
      </c>
      <c r="B4250" s="17">
        <v>2645</v>
      </c>
      <c r="C4250" s="17" t="s">
        <v>35</v>
      </c>
      <c r="D4250" s="17" t="s">
        <v>36</v>
      </c>
      <c r="E4250" s="17" t="s">
        <v>780</v>
      </c>
      <c r="F4250" s="31" t="str">
        <f>VLOOKUP(G4250,'Policy Type'!$A:$B,2,FALSE)</f>
        <v>Liability</v>
      </c>
      <c r="G4250" s="17" t="s">
        <v>536</v>
      </c>
      <c r="H4250" s="32">
        <v>45372</v>
      </c>
      <c r="I4250" s="32">
        <v>45463</v>
      </c>
      <c r="J4250" s="34">
        <v>949300</v>
      </c>
      <c r="K4250" s="34">
        <f t="shared" si="1132"/>
        <v>170874</v>
      </c>
      <c r="L4250" s="34">
        <f t="shared" si="1133"/>
        <v>1120174</v>
      </c>
      <c r="M4250" s="17">
        <f t="shared" si="1164"/>
        <v>224034.8</v>
      </c>
      <c r="N4250" s="17" t="s">
        <v>39</v>
      </c>
      <c r="O4250" s="35" t="s">
        <v>49</v>
      </c>
      <c r="P4250" s="36" t="str">
        <f t="shared" si="1156"/>
        <v>Old Client</v>
      </c>
      <c r="Q4250" s="39" t="str">
        <f t="shared" si="4"/>
        <v>Yes</v>
      </c>
      <c r="R4250" s="40" t="str">
        <f t="shared" si="5"/>
        <v/>
      </c>
    </row>
    <row r="4251" ht="14.25" customHeight="1" spans="1:18">
      <c r="A4251" s="30" t="s">
        <v>4087</v>
      </c>
      <c r="B4251" s="17">
        <v>2646</v>
      </c>
      <c r="C4251" s="17" t="s">
        <v>57</v>
      </c>
      <c r="D4251" s="17" t="s">
        <v>36</v>
      </c>
      <c r="E4251" s="17" t="s">
        <v>780</v>
      </c>
      <c r="F4251" s="31" t="str">
        <f>VLOOKUP(G4251,'Policy Type'!$A:$B,2,FALSE)</f>
        <v>Liability</v>
      </c>
      <c r="G4251" s="17" t="s">
        <v>536</v>
      </c>
      <c r="H4251" s="32">
        <v>45375</v>
      </c>
      <c r="I4251" s="32">
        <v>45496</v>
      </c>
      <c r="J4251" s="34">
        <v>139500</v>
      </c>
      <c r="K4251" s="34">
        <f t="shared" si="1132"/>
        <v>25110</v>
      </c>
      <c r="L4251" s="34">
        <f t="shared" si="1133"/>
        <v>164610</v>
      </c>
      <c r="M4251" s="17">
        <f t="shared" si="1164"/>
        <v>32922</v>
      </c>
      <c r="N4251" s="17" t="s">
        <v>39</v>
      </c>
      <c r="O4251" s="35" t="s">
        <v>49</v>
      </c>
      <c r="P4251" s="36" t="str">
        <f t="shared" si="1156"/>
        <v>Old Client</v>
      </c>
      <c r="Q4251" s="39" t="str">
        <f t="shared" si="4"/>
        <v>Yes</v>
      </c>
      <c r="R4251" s="40" t="str">
        <f t="shared" si="5"/>
        <v/>
      </c>
    </row>
    <row r="4252" ht="14.25" customHeight="1" spans="1:18">
      <c r="A4252" s="30" t="s">
        <v>4088</v>
      </c>
      <c r="B4252" s="17">
        <v>2646</v>
      </c>
      <c r="C4252" s="17" t="s">
        <v>35</v>
      </c>
      <c r="D4252" s="17" t="s">
        <v>36</v>
      </c>
      <c r="E4252" s="17" t="s">
        <v>78</v>
      </c>
      <c r="F4252" s="31" t="str">
        <f>VLOOKUP(G4252,'Policy Type'!$A:$B,2,FALSE)</f>
        <v>Liability</v>
      </c>
      <c r="G4252" s="17" t="s">
        <v>38</v>
      </c>
      <c r="H4252" s="32">
        <v>45374</v>
      </c>
      <c r="I4252" s="32">
        <v>45495</v>
      </c>
      <c r="J4252" s="34">
        <v>264000</v>
      </c>
      <c r="K4252" s="34">
        <f t="shared" si="1132"/>
        <v>47520</v>
      </c>
      <c r="L4252" s="34">
        <f t="shared" si="1133"/>
        <v>311520</v>
      </c>
      <c r="M4252" s="17">
        <f t="shared" si="1164"/>
        <v>62304</v>
      </c>
      <c r="N4252" s="17" t="s">
        <v>39</v>
      </c>
      <c r="O4252" s="35" t="s">
        <v>49</v>
      </c>
      <c r="P4252" s="36" t="str">
        <f t="shared" si="1156"/>
        <v>Old Client</v>
      </c>
      <c r="Q4252" s="39" t="str">
        <f t="shared" si="4"/>
        <v>Yes</v>
      </c>
      <c r="R4252" s="40" t="str">
        <f t="shared" si="5"/>
        <v/>
      </c>
    </row>
    <row r="4253" ht="14.25" customHeight="1" spans="1:18">
      <c r="A4253" s="30" t="s">
        <v>4089</v>
      </c>
      <c r="B4253" s="17">
        <v>2647</v>
      </c>
      <c r="C4253" s="17" t="s">
        <v>57</v>
      </c>
      <c r="D4253" s="17" t="s">
        <v>36</v>
      </c>
      <c r="E4253" s="17" t="s">
        <v>78</v>
      </c>
      <c r="F4253" s="31" t="str">
        <f>VLOOKUP(G4253,'Policy Type'!$A:$B,2,FALSE)</f>
        <v>Others</v>
      </c>
      <c r="G4253" s="17" t="s">
        <v>116</v>
      </c>
      <c r="H4253" s="32">
        <v>45355</v>
      </c>
      <c r="I4253" s="32">
        <v>45446</v>
      </c>
      <c r="J4253" s="34">
        <v>113700</v>
      </c>
      <c r="K4253" s="34">
        <f t="shared" si="1132"/>
        <v>20466</v>
      </c>
      <c r="L4253" s="34">
        <f t="shared" si="1133"/>
        <v>134166</v>
      </c>
      <c r="M4253" s="17">
        <f t="shared" ref="M4253:M4254" si="1165">L4253*0.15</f>
        <v>20124.9</v>
      </c>
      <c r="N4253" s="17" t="s">
        <v>39</v>
      </c>
      <c r="O4253" s="35" t="s">
        <v>49</v>
      </c>
      <c r="P4253" s="36" t="str">
        <f t="shared" si="1156"/>
        <v>Old Client</v>
      </c>
      <c r="Q4253" s="39" t="str">
        <f t="shared" si="4"/>
        <v>No</v>
      </c>
      <c r="R4253" s="40" t="str">
        <f t="shared" si="5"/>
        <v/>
      </c>
    </row>
    <row r="4254" ht="14.25" customHeight="1" spans="1:18">
      <c r="A4254" s="30" t="s">
        <v>4090</v>
      </c>
      <c r="B4254" s="17">
        <v>2647</v>
      </c>
      <c r="C4254" s="17" t="s">
        <v>57</v>
      </c>
      <c r="D4254" s="17" t="s">
        <v>36</v>
      </c>
      <c r="E4254" s="17" t="s">
        <v>78</v>
      </c>
      <c r="F4254" s="31" t="str">
        <f>VLOOKUP(G4254,'Policy Type'!$A:$B,2,FALSE)</f>
        <v>Others</v>
      </c>
      <c r="G4254" s="17" t="s">
        <v>116</v>
      </c>
      <c r="H4254" s="32">
        <v>45229</v>
      </c>
      <c r="I4254" s="32">
        <v>45380</v>
      </c>
      <c r="J4254" s="34">
        <v>136300</v>
      </c>
      <c r="K4254" s="34">
        <f t="shared" si="1132"/>
        <v>24534</v>
      </c>
      <c r="L4254" s="34">
        <f t="shared" si="1133"/>
        <v>160834</v>
      </c>
      <c r="M4254" s="17">
        <f t="shared" si="1165"/>
        <v>24125.1</v>
      </c>
      <c r="N4254" s="17" t="s">
        <v>39</v>
      </c>
      <c r="O4254" s="35" t="s">
        <v>49</v>
      </c>
      <c r="P4254" s="36" t="str">
        <f t="shared" si="1156"/>
        <v>Old Client</v>
      </c>
      <c r="Q4254" s="39" t="str">
        <f t="shared" si="4"/>
        <v>No</v>
      </c>
      <c r="R4254" s="40" t="str">
        <f t="shared" si="5"/>
        <v/>
      </c>
    </row>
    <row r="4255" ht="14.25" customHeight="1" spans="1:18">
      <c r="A4255" s="30" t="s">
        <v>4091</v>
      </c>
      <c r="B4255" s="17">
        <v>2648</v>
      </c>
      <c r="C4255" s="17" t="s">
        <v>57</v>
      </c>
      <c r="D4255" s="17" t="s">
        <v>36</v>
      </c>
      <c r="E4255" s="17" t="s">
        <v>1632</v>
      </c>
      <c r="F4255" s="31" t="str">
        <f>VLOOKUP(G4255,'Policy Type'!$A:$B,2,FALSE)</f>
        <v>Liability</v>
      </c>
      <c r="G4255" s="17" t="s">
        <v>536</v>
      </c>
      <c r="H4255" s="32">
        <v>45371</v>
      </c>
      <c r="I4255" s="32">
        <v>45735</v>
      </c>
      <c r="J4255" s="34">
        <v>3065600</v>
      </c>
      <c r="K4255" s="34">
        <f t="shared" si="1132"/>
        <v>551808</v>
      </c>
      <c r="L4255" s="34">
        <f t="shared" si="1133"/>
        <v>3617408</v>
      </c>
      <c r="M4255" s="17">
        <f>L4255*0.2</f>
        <v>723481.6</v>
      </c>
      <c r="N4255" s="17" t="s">
        <v>52</v>
      </c>
      <c r="O4255" s="35" t="s">
        <v>49</v>
      </c>
      <c r="P4255" s="36" t="str">
        <f t="shared" si="1156"/>
        <v>New Client</v>
      </c>
      <c r="Q4255" s="39" t="str">
        <f t="shared" si="4"/>
        <v>Yes</v>
      </c>
      <c r="R4255" s="40" t="str">
        <f t="shared" si="5"/>
        <v/>
      </c>
    </row>
    <row r="4256" ht="14.25" customHeight="1" spans="1:18">
      <c r="A4256" s="30" t="s">
        <v>4092</v>
      </c>
      <c r="B4256" s="17">
        <v>2649</v>
      </c>
      <c r="C4256" s="17" t="s">
        <v>46</v>
      </c>
      <c r="D4256" s="17" t="s">
        <v>76</v>
      </c>
      <c r="E4256" s="17" t="s">
        <v>780</v>
      </c>
      <c r="F4256" s="31" t="str">
        <f>VLOOKUP(G4256,'Policy Type'!$A:$B,2,FALSE)</f>
        <v>Liability</v>
      </c>
      <c r="G4256" s="17" t="s">
        <v>536</v>
      </c>
      <c r="H4256" s="32">
        <v>45373</v>
      </c>
      <c r="I4256" s="32">
        <v>45737</v>
      </c>
      <c r="J4256" s="34">
        <v>3456000</v>
      </c>
      <c r="K4256" s="34">
        <f t="shared" si="1132"/>
        <v>622080</v>
      </c>
      <c r="L4256" s="34">
        <f t="shared" si="1133"/>
        <v>4078080</v>
      </c>
      <c r="M4256" s="17">
        <f>L4256*0.05</f>
        <v>203904</v>
      </c>
      <c r="N4256" s="17" t="s">
        <v>39</v>
      </c>
      <c r="O4256" s="35" t="s">
        <v>49</v>
      </c>
      <c r="P4256" s="36" t="str">
        <f t="shared" si="1156"/>
        <v>Old Client</v>
      </c>
      <c r="Q4256" s="39" t="str">
        <f t="shared" si="4"/>
        <v>Yes</v>
      </c>
      <c r="R4256" s="40" t="str">
        <f t="shared" si="5"/>
        <v/>
      </c>
    </row>
    <row r="4257" ht="14.25" customHeight="1" spans="1:18">
      <c r="A4257" s="30" t="s">
        <v>4093</v>
      </c>
      <c r="B4257" s="17">
        <v>2650</v>
      </c>
      <c r="C4257" s="17" t="s">
        <v>42</v>
      </c>
      <c r="D4257" s="17" t="s">
        <v>36</v>
      </c>
      <c r="E4257" s="17" t="s">
        <v>78</v>
      </c>
      <c r="F4257" s="31" t="str">
        <f>VLOOKUP(G4257,'Policy Type'!$A:$B,2,FALSE)</f>
        <v>Liability</v>
      </c>
      <c r="G4257" s="17" t="s">
        <v>38</v>
      </c>
      <c r="H4257" s="32">
        <v>45374</v>
      </c>
      <c r="I4257" s="32">
        <v>45738</v>
      </c>
      <c r="J4257" s="34">
        <v>1640000</v>
      </c>
      <c r="K4257" s="34">
        <f t="shared" si="1132"/>
        <v>295200</v>
      </c>
      <c r="L4257" s="34">
        <f t="shared" si="1133"/>
        <v>1935200</v>
      </c>
      <c r="M4257" s="17">
        <f t="shared" ref="M4257:M4258" si="1166">L4257*0.2</f>
        <v>387040</v>
      </c>
      <c r="N4257" s="17" t="s">
        <v>39</v>
      </c>
      <c r="O4257" s="35" t="s">
        <v>49</v>
      </c>
      <c r="P4257" s="36" t="str">
        <f t="shared" si="1156"/>
        <v>New Client</v>
      </c>
      <c r="Q4257" s="39" t="str">
        <f t="shared" si="4"/>
        <v>Yes</v>
      </c>
      <c r="R4257" s="40" t="str">
        <f t="shared" si="5"/>
        <v/>
      </c>
    </row>
    <row r="4258" ht="14.25" customHeight="1" spans="1:18">
      <c r="A4258" s="30" t="s">
        <v>4094</v>
      </c>
      <c r="B4258" s="17">
        <v>2651</v>
      </c>
      <c r="C4258" s="17" t="s">
        <v>57</v>
      </c>
      <c r="D4258" s="17" t="s">
        <v>36</v>
      </c>
      <c r="E4258" s="17" t="s">
        <v>78</v>
      </c>
      <c r="F4258" s="31" t="str">
        <f>VLOOKUP(G4258,'Policy Type'!$A:$B,2,FALSE)</f>
        <v>Liability</v>
      </c>
      <c r="G4258" s="17" t="s">
        <v>38</v>
      </c>
      <c r="H4258" s="32">
        <v>45371</v>
      </c>
      <c r="I4258" s="32">
        <v>45462</v>
      </c>
      <c r="J4258" s="34">
        <v>99900</v>
      </c>
      <c r="K4258" s="34">
        <f t="shared" si="1132"/>
        <v>17982</v>
      </c>
      <c r="L4258" s="34">
        <f t="shared" si="1133"/>
        <v>117882</v>
      </c>
      <c r="M4258" s="17">
        <f t="shared" si="1166"/>
        <v>23576.4</v>
      </c>
      <c r="N4258" s="17" t="s">
        <v>39</v>
      </c>
      <c r="O4258" s="35" t="s">
        <v>49</v>
      </c>
      <c r="P4258" s="36" t="str">
        <f t="shared" si="1156"/>
        <v>New Client</v>
      </c>
      <c r="Q4258" s="39" t="str">
        <f t="shared" si="4"/>
        <v>Yes</v>
      </c>
      <c r="R4258" s="40" t="str">
        <f t="shared" si="5"/>
        <v/>
      </c>
    </row>
    <row r="4259" ht="14.25" customHeight="1" spans="1:18">
      <c r="A4259" s="30" t="s">
        <v>4095</v>
      </c>
      <c r="B4259" s="17">
        <v>2652</v>
      </c>
      <c r="C4259" s="17" t="s">
        <v>46</v>
      </c>
      <c r="D4259" s="17" t="s">
        <v>66</v>
      </c>
      <c r="E4259" s="17" t="s">
        <v>780</v>
      </c>
      <c r="F4259" s="31" t="str">
        <f>VLOOKUP(G4259,'Policy Type'!$A:$B,2,FALSE)</f>
        <v>Others</v>
      </c>
      <c r="G4259" s="17" t="s">
        <v>116</v>
      </c>
      <c r="H4259" s="32">
        <v>45371</v>
      </c>
      <c r="I4259" s="32">
        <v>45431</v>
      </c>
      <c r="J4259" s="34">
        <v>106500</v>
      </c>
      <c r="K4259" s="34">
        <f t="shared" si="1132"/>
        <v>19170</v>
      </c>
      <c r="L4259" s="34">
        <f t="shared" si="1133"/>
        <v>125670</v>
      </c>
      <c r="M4259" s="17">
        <f>L4259*0.05</f>
        <v>6283.5</v>
      </c>
      <c r="N4259" s="17" t="s">
        <v>39</v>
      </c>
      <c r="O4259" s="35" t="s">
        <v>49</v>
      </c>
      <c r="P4259" s="36" t="str">
        <f t="shared" si="1156"/>
        <v>New Client</v>
      </c>
      <c r="Q4259" s="39" t="str">
        <f t="shared" si="4"/>
        <v>No</v>
      </c>
      <c r="R4259" s="40" t="str">
        <f t="shared" si="5"/>
        <v/>
      </c>
    </row>
    <row r="4260" ht="14.25" customHeight="1" spans="1:18">
      <c r="A4260" s="30" t="s">
        <v>4096</v>
      </c>
      <c r="B4260" s="17">
        <v>2653</v>
      </c>
      <c r="C4260" s="17" t="s">
        <v>42</v>
      </c>
      <c r="D4260" s="17" t="s">
        <v>36</v>
      </c>
      <c r="E4260" s="17" t="s">
        <v>780</v>
      </c>
      <c r="F4260" s="31" t="str">
        <f>VLOOKUP(G4260,'Policy Type'!$A:$B,2,FALSE)</f>
        <v>Others</v>
      </c>
      <c r="G4260" s="17" t="s">
        <v>116</v>
      </c>
      <c r="H4260" s="32">
        <v>45366</v>
      </c>
      <c r="I4260" s="32">
        <v>45549</v>
      </c>
      <c r="J4260" s="34">
        <v>256300</v>
      </c>
      <c r="K4260" s="34">
        <f t="shared" si="1132"/>
        <v>46134</v>
      </c>
      <c r="L4260" s="34">
        <f t="shared" si="1133"/>
        <v>302434</v>
      </c>
      <c r="M4260" s="17">
        <f t="shared" ref="M4260:M4262" si="1167">L4260*0.15</f>
        <v>45365.1</v>
      </c>
      <c r="N4260" s="17" t="s">
        <v>39</v>
      </c>
      <c r="O4260" s="35" t="s">
        <v>49</v>
      </c>
      <c r="P4260" s="36" t="str">
        <f t="shared" si="1156"/>
        <v>Old Client</v>
      </c>
      <c r="Q4260" s="39" t="str">
        <f t="shared" si="4"/>
        <v>No</v>
      </c>
      <c r="R4260" s="40" t="str">
        <f t="shared" si="5"/>
        <v/>
      </c>
    </row>
    <row r="4261" ht="14.25" customHeight="1" spans="1:18">
      <c r="A4261" s="30" t="s">
        <v>4097</v>
      </c>
      <c r="B4261" s="17">
        <v>2653</v>
      </c>
      <c r="C4261" s="17" t="s">
        <v>35</v>
      </c>
      <c r="D4261" s="17" t="s">
        <v>36</v>
      </c>
      <c r="E4261" s="17" t="s">
        <v>780</v>
      </c>
      <c r="F4261" s="31" t="str">
        <f>VLOOKUP(G4261,'Policy Type'!$A:$B,2,FALSE)</f>
        <v>Others</v>
      </c>
      <c r="G4261" s="17" t="s">
        <v>116</v>
      </c>
      <c r="H4261" s="32">
        <v>45367</v>
      </c>
      <c r="I4261" s="32">
        <v>45641</v>
      </c>
      <c r="J4261" s="34">
        <v>499200</v>
      </c>
      <c r="K4261" s="34">
        <f t="shared" si="1132"/>
        <v>89856</v>
      </c>
      <c r="L4261" s="34">
        <f t="shared" si="1133"/>
        <v>589056</v>
      </c>
      <c r="M4261" s="17">
        <f t="shared" si="1167"/>
        <v>88358.4</v>
      </c>
      <c r="N4261" s="17" t="s">
        <v>39</v>
      </c>
      <c r="O4261" s="35" t="s">
        <v>49</v>
      </c>
      <c r="P4261" s="36" t="str">
        <f t="shared" si="1156"/>
        <v>Old Client</v>
      </c>
      <c r="Q4261" s="39" t="str">
        <f t="shared" si="4"/>
        <v>No</v>
      </c>
      <c r="R4261" s="40" t="str">
        <f t="shared" si="5"/>
        <v/>
      </c>
    </row>
    <row r="4262" ht="14.25" customHeight="1" spans="1:18">
      <c r="A4262" s="30" t="s">
        <v>4098</v>
      </c>
      <c r="B4262" s="17">
        <v>2654</v>
      </c>
      <c r="C4262" s="17" t="s">
        <v>57</v>
      </c>
      <c r="D4262" s="17" t="s">
        <v>36</v>
      </c>
      <c r="E4262" s="17" t="s">
        <v>780</v>
      </c>
      <c r="F4262" s="31" t="str">
        <f>VLOOKUP(G4262,'Policy Type'!$A:$B,2,FALSE)</f>
        <v>Others</v>
      </c>
      <c r="G4262" s="17" t="s">
        <v>487</v>
      </c>
      <c r="H4262" s="32">
        <v>45363</v>
      </c>
      <c r="I4262" s="32">
        <v>49014</v>
      </c>
      <c r="J4262" s="34">
        <v>245200</v>
      </c>
      <c r="K4262" s="34">
        <f t="shared" si="1132"/>
        <v>44136</v>
      </c>
      <c r="L4262" s="34">
        <f t="shared" si="1133"/>
        <v>289336</v>
      </c>
      <c r="M4262" s="17">
        <f t="shared" si="1167"/>
        <v>43400.4</v>
      </c>
      <c r="N4262" s="17" t="s">
        <v>52</v>
      </c>
      <c r="O4262" s="35" t="s">
        <v>49</v>
      </c>
      <c r="P4262" s="36" t="str">
        <f t="shared" si="1156"/>
        <v>Old Client</v>
      </c>
      <c r="Q4262" s="39" t="str">
        <f t="shared" si="4"/>
        <v>No</v>
      </c>
      <c r="R4262" s="40" t="str">
        <f t="shared" si="5"/>
        <v/>
      </c>
    </row>
    <row r="4263" ht="14.25" customHeight="1" spans="1:18">
      <c r="A4263" s="30" t="s">
        <v>4099</v>
      </c>
      <c r="B4263" s="17">
        <v>2654</v>
      </c>
      <c r="C4263" s="17" t="s">
        <v>46</v>
      </c>
      <c r="D4263" s="17" t="s">
        <v>76</v>
      </c>
      <c r="E4263" s="17" t="s">
        <v>78</v>
      </c>
      <c r="F4263" s="31" t="str">
        <f>VLOOKUP(G4263,'Policy Type'!$A:$B,2,FALSE)</f>
        <v>Others</v>
      </c>
      <c r="G4263" s="17" t="s">
        <v>116</v>
      </c>
      <c r="H4263" s="32">
        <v>45367</v>
      </c>
      <c r="I4263" s="32">
        <v>45731</v>
      </c>
      <c r="J4263" s="34">
        <v>16164900</v>
      </c>
      <c r="K4263" s="34">
        <f t="shared" si="1132"/>
        <v>2909682</v>
      </c>
      <c r="L4263" s="34">
        <f t="shared" si="1133"/>
        <v>19074582</v>
      </c>
      <c r="M4263" s="17">
        <f>L4263*0.05</f>
        <v>953729.1</v>
      </c>
      <c r="N4263" s="17" t="s">
        <v>39</v>
      </c>
      <c r="O4263" s="35" t="s">
        <v>49</v>
      </c>
      <c r="P4263" s="36" t="str">
        <f t="shared" si="1156"/>
        <v>Old Client</v>
      </c>
      <c r="Q4263" s="39" t="str">
        <f t="shared" si="4"/>
        <v>No</v>
      </c>
      <c r="R4263" s="40" t="str">
        <f t="shared" si="5"/>
        <v/>
      </c>
    </row>
    <row r="4264" ht="14.25" customHeight="1" spans="1:18">
      <c r="A4264" s="30" t="s">
        <v>4100</v>
      </c>
      <c r="B4264" s="17">
        <v>2530</v>
      </c>
      <c r="C4264" s="17" t="s">
        <v>42</v>
      </c>
      <c r="D4264" s="17" t="s">
        <v>36</v>
      </c>
      <c r="E4264" s="17" t="s">
        <v>103</v>
      </c>
      <c r="F4264" s="31" t="str">
        <f>VLOOKUP(G4264,'Policy Type'!$A:$B,2,FALSE)</f>
        <v>Others</v>
      </c>
      <c r="G4264" s="17" t="s">
        <v>3913</v>
      </c>
      <c r="H4264" s="32">
        <v>45387</v>
      </c>
      <c r="I4264" s="32">
        <v>45751</v>
      </c>
      <c r="J4264" s="34">
        <v>1509000</v>
      </c>
      <c r="K4264" s="34">
        <f t="shared" si="1132"/>
        <v>271620</v>
      </c>
      <c r="L4264" s="34">
        <f t="shared" si="1133"/>
        <v>1780620</v>
      </c>
      <c r="M4264" s="17">
        <f t="shared" ref="M4264:M4265" si="1168">L4264*0.15</f>
        <v>267093</v>
      </c>
      <c r="N4264" s="17" t="s">
        <v>39</v>
      </c>
      <c r="O4264" s="35" t="s">
        <v>49</v>
      </c>
      <c r="P4264" s="36" t="str">
        <f t="shared" si="1156"/>
        <v>New Client</v>
      </c>
      <c r="Q4264" s="39" t="str">
        <f t="shared" si="4"/>
        <v>No</v>
      </c>
      <c r="R4264" s="40" t="str">
        <f t="shared" si="5"/>
        <v/>
      </c>
    </row>
    <row r="4265" ht="14.25" customHeight="1" spans="1:18">
      <c r="A4265" s="30" t="s">
        <v>4101</v>
      </c>
      <c r="B4265" s="17">
        <v>2655</v>
      </c>
      <c r="C4265" s="17" t="s">
        <v>35</v>
      </c>
      <c r="D4265" s="17" t="s">
        <v>36</v>
      </c>
      <c r="E4265" s="17" t="s">
        <v>132</v>
      </c>
      <c r="F4265" s="31" t="str">
        <f>VLOOKUP(G4265,'Policy Type'!$A:$B,2,FALSE)</f>
        <v>Others</v>
      </c>
      <c r="G4265" s="17" t="s">
        <v>154</v>
      </c>
      <c r="H4265" s="32">
        <v>45404</v>
      </c>
      <c r="I4265" s="32">
        <v>45768</v>
      </c>
      <c r="J4265" s="34">
        <v>3591800</v>
      </c>
      <c r="K4265" s="34">
        <f t="shared" si="1132"/>
        <v>646524</v>
      </c>
      <c r="L4265" s="34">
        <f t="shared" si="1133"/>
        <v>4238324</v>
      </c>
      <c r="M4265" s="17">
        <f t="shared" si="1168"/>
        <v>635748.6</v>
      </c>
      <c r="N4265" s="17" t="s">
        <v>52</v>
      </c>
      <c r="O4265" s="35" t="s">
        <v>53</v>
      </c>
      <c r="P4265" s="36" t="str">
        <f t="shared" si="1156"/>
        <v>New Client</v>
      </c>
      <c r="Q4265" s="39" t="str">
        <f t="shared" si="4"/>
        <v>No</v>
      </c>
      <c r="R4265" s="40" t="str">
        <f t="shared" si="5"/>
        <v/>
      </c>
    </row>
    <row r="4266" ht="14.25" customHeight="1" spans="1:18">
      <c r="A4266" s="30"/>
      <c r="B4266" s="17"/>
      <c r="C4266" s="17"/>
      <c r="D4266" s="17"/>
      <c r="E4266" s="17"/>
      <c r="F4266" s="31"/>
      <c r="G4266" s="17"/>
      <c r="H4266" s="32"/>
      <c r="I4266" s="32"/>
      <c r="J4266" s="34"/>
      <c r="K4266" s="34"/>
      <c r="L4266" s="17"/>
      <c r="M4266" s="17"/>
      <c r="N4266" s="17" t="s">
        <v>39</v>
      </c>
      <c r="O4266" s="35" t="s">
        <v>277</v>
      </c>
      <c r="P4266" s="36"/>
      <c r="Q4266" s="39" t="str">
        <f t="shared" si="4"/>
        <v>No</v>
      </c>
      <c r="R4266" s="40" t="str">
        <f t="shared" si="5"/>
        <v/>
      </c>
    </row>
    <row r="4267" ht="14.25" customHeight="1" spans="1:18">
      <c r="A4267" s="30"/>
      <c r="B4267" s="17"/>
      <c r="C4267" s="17"/>
      <c r="D4267" s="17"/>
      <c r="E4267" s="17"/>
      <c r="F4267" s="31"/>
      <c r="G4267" s="17"/>
      <c r="H4267" s="32"/>
      <c r="I4267" s="32"/>
      <c r="J4267" s="34"/>
      <c r="K4267" s="34"/>
      <c r="L4267" s="17"/>
      <c r="M4267" s="17"/>
      <c r="N4267" s="17" t="s">
        <v>39</v>
      </c>
      <c r="O4267" s="35" t="s">
        <v>277</v>
      </c>
      <c r="P4267" s="36"/>
      <c r="Q4267" s="39" t="str">
        <f t="shared" si="4"/>
        <v>No</v>
      </c>
      <c r="R4267" s="40" t="str">
        <f t="shared" si="5"/>
        <v/>
      </c>
    </row>
    <row r="4268" ht="14.25" customHeight="1" spans="1:18">
      <c r="A4268" s="30"/>
      <c r="B4268" s="17"/>
      <c r="C4268" s="17"/>
      <c r="D4268" s="17"/>
      <c r="E4268" s="17"/>
      <c r="F4268" s="31"/>
      <c r="G4268" s="17"/>
      <c r="H4268" s="32"/>
      <c r="I4268" s="32"/>
      <c r="J4268" s="34"/>
      <c r="K4268" s="34"/>
      <c r="L4268" s="17"/>
      <c r="M4268" s="17"/>
      <c r="N4268" s="17" t="s">
        <v>39</v>
      </c>
      <c r="O4268" s="35" t="s">
        <v>277</v>
      </c>
      <c r="P4268" s="36"/>
      <c r="Q4268" s="39" t="str">
        <f t="shared" si="4"/>
        <v>No</v>
      </c>
      <c r="R4268" s="40" t="str">
        <f t="shared" si="5"/>
        <v/>
      </c>
    </row>
    <row r="4269" ht="14.25" customHeight="1" spans="1:18">
      <c r="A4269" s="30" t="s">
        <v>4102</v>
      </c>
      <c r="B4269" s="17">
        <v>639</v>
      </c>
      <c r="C4269" s="17" t="s">
        <v>42</v>
      </c>
      <c r="D4269" s="17" t="s">
        <v>36</v>
      </c>
      <c r="E4269" s="17" t="s">
        <v>37</v>
      </c>
      <c r="F4269" s="31" t="str">
        <f>VLOOKUP(G4269,'Policy Type'!$A:$B,2,FALSE)</f>
        <v>Others</v>
      </c>
      <c r="G4269" s="17" t="s">
        <v>291</v>
      </c>
      <c r="H4269" s="32">
        <v>45410</v>
      </c>
      <c r="I4269" s="32">
        <v>45774</v>
      </c>
      <c r="J4269" s="34">
        <v>969700</v>
      </c>
      <c r="K4269" s="34">
        <f t="shared" ref="K4269:K4289" si="1169">J4269*0.18</f>
        <v>174546</v>
      </c>
      <c r="L4269" s="34">
        <f t="shared" ref="L4269:L4289" si="1170">J4269+K4269</f>
        <v>1144246</v>
      </c>
      <c r="M4269" s="17">
        <f>L4269*0.15</f>
        <v>171636.9</v>
      </c>
      <c r="N4269" s="17" t="s">
        <v>52</v>
      </c>
      <c r="O4269" s="35" t="s">
        <v>53</v>
      </c>
      <c r="P4269" s="36" t="str">
        <f t="shared" ref="P4269:P4289" si="1171">IF(COUNTIF(B:B,B4269)=1,"New Client","Old Client")</f>
        <v>Old Client</v>
      </c>
      <c r="Q4269" s="39" t="str">
        <f t="shared" si="4"/>
        <v>Yes</v>
      </c>
      <c r="R4269" s="40" t="str">
        <f t="shared" si="5"/>
        <v>Cross-Sold</v>
      </c>
    </row>
    <row r="4270" ht="14.25" customHeight="1" spans="1:18">
      <c r="A4270" s="30" t="s">
        <v>4103</v>
      </c>
      <c r="B4270" s="17">
        <v>639</v>
      </c>
      <c r="C4270" s="17" t="s">
        <v>46</v>
      </c>
      <c r="D4270" s="17" t="s">
        <v>66</v>
      </c>
      <c r="E4270" s="17" t="s">
        <v>78</v>
      </c>
      <c r="F4270" s="31" t="str">
        <f>VLOOKUP(G4270,'Policy Type'!$A:$B,2,FALSE)</f>
        <v>Liability</v>
      </c>
      <c r="G4270" s="17" t="s">
        <v>101</v>
      </c>
      <c r="H4270" s="32">
        <v>45387</v>
      </c>
      <c r="I4270" s="32">
        <v>45751</v>
      </c>
      <c r="J4270" s="34">
        <v>1700000</v>
      </c>
      <c r="K4270" s="34">
        <f t="shared" si="1169"/>
        <v>306000</v>
      </c>
      <c r="L4270" s="34">
        <f t="shared" si="1170"/>
        <v>2006000</v>
      </c>
      <c r="M4270" s="17">
        <f>L4270*0.05</f>
        <v>100300</v>
      </c>
      <c r="N4270" s="17" t="s">
        <v>39</v>
      </c>
      <c r="O4270" s="35" t="s">
        <v>49</v>
      </c>
      <c r="P4270" s="36" t="str">
        <f t="shared" si="1171"/>
        <v>Old Client</v>
      </c>
      <c r="Q4270" s="39" t="str">
        <f t="shared" si="4"/>
        <v>Yes</v>
      </c>
      <c r="R4270" s="40" t="str">
        <f t="shared" si="5"/>
        <v/>
      </c>
    </row>
    <row r="4271" ht="14.25" customHeight="1" spans="1:18">
      <c r="A4271" s="30" t="s">
        <v>4104</v>
      </c>
      <c r="B4271" s="17">
        <v>2658</v>
      </c>
      <c r="C4271" s="17" t="s">
        <v>57</v>
      </c>
      <c r="D4271" s="17" t="s">
        <v>36</v>
      </c>
      <c r="E4271" s="17" t="s">
        <v>78</v>
      </c>
      <c r="F4271" s="31" t="str">
        <f>VLOOKUP(G4271,'Policy Type'!$A:$B,2,FALSE)</f>
        <v>P&amp;C</v>
      </c>
      <c r="G4271" s="17" t="s">
        <v>48</v>
      </c>
      <c r="H4271" s="32">
        <v>45388</v>
      </c>
      <c r="I4271" s="32">
        <v>45752</v>
      </c>
      <c r="J4271" s="34">
        <v>1976600</v>
      </c>
      <c r="K4271" s="34">
        <f t="shared" si="1169"/>
        <v>355788</v>
      </c>
      <c r="L4271" s="34">
        <f t="shared" si="1170"/>
        <v>2332388</v>
      </c>
      <c r="M4271" s="17">
        <f t="shared" ref="M4271:M4275" si="1172">L4271*0.2</f>
        <v>466477.6</v>
      </c>
      <c r="N4271" s="17" t="s">
        <v>39</v>
      </c>
      <c r="O4271" s="35" t="s">
        <v>53</v>
      </c>
      <c r="P4271" s="36" t="str">
        <f t="shared" si="1171"/>
        <v>New Client</v>
      </c>
      <c r="Q4271" s="39" t="str">
        <f t="shared" si="4"/>
        <v>No</v>
      </c>
      <c r="R4271" s="40" t="str">
        <f t="shared" si="5"/>
        <v/>
      </c>
    </row>
    <row r="4272" ht="14.25" customHeight="1" spans="1:18">
      <c r="A4272" s="30" t="s">
        <v>4105</v>
      </c>
      <c r="B4272" s="17">
        <v>2659</v>
      </c>
      <c r="C4272" s="17" t="s">
        <v>57</v>
      </c>
      <c r="D4272" s="17" t="s">
        <v>36</v>
      </c>
      <c r="E4272" s="17" t="s">
        <v>43</v>
      </c>
      <c r="F4272" s="31" t="str">
        <f>VLOOKUP(G4272,'Policy Type'!$A:$B,2,FALSE)</f>
        <v>P&amp;C</v>
      </c>
      <c r="G4272" s="17" t="s">
        <v>68</v>
      </c>
      <c r="H4272" s="32">
        <v>45393</v>
      </c>
      <c r="I4272" s="32">
        <v>45757</v>
      </c>
      <c r="J4272" s="34">
        <v>2112300</v>
      </c>
      <c r="K4272" s="34">
        <f t="shared" si="1169"/>
        <v>380214</v>
      </c>
      <c r="L4272" s="34">
        <f t="shared" si="1170"/>
        <v>2492514</v>
      </c>
      <c r="M4272" s="17">
        <f t="shared" si="1172"/>
        <v>498502.8</v>
      </c>
      <c r="N4272" s="17" t="s">
        <v>39</v>
      </c>
      <c r="O4272" s="35" t="s">
        <v>53</v>
      </c>
      <c r="P4272" s="36" t="str">
        <f t="shared" si="1171"/>
        <v>New Client</v>
      </c>
      <c r="Q4272" s="39" t="str">
        <f t="shared" si="4"/>
        <v>No</v>
      </c>
      <c r="R4272" s="40" t="str">
        <f t="shared" si="5"/>
        <v/>
      </c>
    </row>
    <row r="4273" ht="14.25" customHeight="1" spans="1:18">
      <c r="A4273" s="30" t="s">
        <v>4106</v>
      </c>
      <c r="B4273" s="17">
        <v>785</v>
      </c>
      <c r="C4273" s="17" t="s">
        <v>35</v>
      </c>
      <c r="D4273" s="17" t="s">
        <v>36</v>
      </c>
      <c r="E4273" s="17" t="s">
        <v>84</v>
      </c>
      <c r="F4273" s="31" t="str">
        <f>VLOOKUP(G4273,'Policy Type'!$A:$B,2,FALSE)</f>
        <v>Liability</v>
      </c>
      <c r="G4273" s="17" t="s">
        <v>140</v>
      </c>
      <c r="H4273" s="32">
        <v>45387</v>
      </c>
      <c r="I4273" s="32">
        <v>45751</v>
      </c>
      <c r="J4273" s="34">
        <v>8850000</v>
      </c>
      <c r="K4273" s="34">
        <f t="shared" si="1169"/>
        <v>1593000</v>
      </c>
      <c r="L4273" s="34">
        <f t="shared" si="1170"/>
        <v>10443000</v>
      </c>
      <c r="M4273" s="17">
        <f t="shared" si="1172"/>
        <v>2088600</v>
      </c>
      <c r="N4273" s="17" t="s">
        <v>39</v>
      </c>
      <c r="O4273" s="35" t="s">
        <v>49</v>
      </c>
      <c r="P4273" s="36" t="str">
        <f t="shared" si="1171"/>
        <v>Old Client</v>
      </c>
      <c r="Q4273" s="39" t="str">
        <f t="shared" si="4"/>
        <v>Yes</v>
      </c>
      <c r="R4273" s="40" t="str">
        <f t="shared" si="5"/>
        <v/>
      </c>
    </row>
    <row r="4274" ht="14.25" customHeight="1" spans="1:18">
      <c r="A4274" s="30" t="s">
        <v>4107</v>
      </c>
      <c r="B4274" s="17">
        <v>122</v>
      </c>
      <c r="C4274" s="17" t="s">
        <v>42</v>
      </c>
      <c r="D4274" s="17" t="s">
        <v>36</v>
      </c>
      <c r="E4274" s="17" t="s">
        <v>780</v>
      </c>
      <c r="F4274" s="31" t="str">
        <f>VLOOKUP(G4274,'Policy Type'!$A:$B,2,FALSE)</f>
        <v>P&amp;C</v>
      </c>
      <c r="G4274" s="17" t="s">
        <v>68</v>
      </c>
      <c r="H4274" s="32">
        <v>45391</v>
      </c>
      <c r="I4274" s="32">
        <v>45755</v>
      </c>
      <c r="J4274" s="34">
        <v>578700</v>
      </c>
      <c r="K4274" s="34">
        <f t="shared" si="1169"/>
        <v>104166</v>
      </c>
      <c r="L4274" s="34">
        <f t="shared" si="1170"/>
        <v>682866</v>
      </c>
      <c r="M4274" s="17">
        <f t="shared" si="1172"/>
        <v>136573.2</v>
      </c>
      <c r="N4274" s="17" t="s">
        <v>52</v>
      </c>
      <c r="O4274" s="35" t="s">
        <v>53</v>
      </c>
      <c r="P4274" s="36" t="str">
        <f t="shared" si="1171"/>
        <v>Old Client</v>
      </c>
      <c r="Q4274" s="39" t="str">
        <f t="shared" si="4"/>
        <v>Yes</v>
      </c>
      <c r="R4274" s="40" t="str">
        <f t="shared" si="5"/>
        <v>Cross-Sold</v>
      </c>
    </row>
    <row r="4275" ht="14.25" customHeight="1" spans="1:18">
      <c r="A4275" s="30" t="s">
        <v>4108</v>
      </c>
      <c r="B4275" s="17">
        <v>2660</v>
      </c>
      <c r="C4275" s="17" t="s">
        <v>57</v>
      </c>
      <c r="D4275" s="17" t="s">
        <v>36</v>
      </c>
      <c r="E4275" s="17" t="s">
        <v>37</v>
      </c>
      <c r="F4275" s="31" t="str">
        <f>VLOOKUP(G4275,'Policy Type'!$A:$B,2,FALSE)</f>
        <v>P&amp;C</v>
      </c>
      <c r="G4275" s="17" t="s">
        <v>68</v>
      </c>
      <c r="H4275" s="32">
        <v>45406</v>
      </c>
      <c r="I4275" s="32">
        <v>45770</v>
      </c>
      <c r="J4275" s="34">
        <v>733600</v>
      </c>
      <c r="K4275" s="34">
        <f t="shared" si="1169"/>
        <v>132048</v>
      </c>
      <c r="L4275" s="34">
        <f t="shared" si="1170"/>
        <v>865648</v>
      </c>
      <c r="M4275" s="17">
        <f t="shared" si="1172"/>
        <v>173129.6</v>
      </c>
      <c r="N4275" s="17" t="s">
        <v>52</v>
      </c>
      <c r="O4275" s="35" t="s">
        <v>53</v>
      </c>
      <c r="P4275" s="36" t="str">
        <f t="shared" si="1171"/>
        <v>Old Client</v>
      </c>
      <c r="Q4275" s="39" t="str">
        <f t="shared" si="4"/>
        <v>Yes</v>
      </c>
      <c r="R4275" s="40" t="str">
        <f t="shared" si="5"/>
        <v>Cross-Sold</v>
      </c>
    </row>
    <row r="4276" ht="14.25" customHeight="1" spans="1:18">
      <c r="A4276" s="30" t="s">
        <v>4109</v>
      </c>
      <c r="B4276" s="17">
        <v>2661</v>
      </c>
      <c r="C4276" s="17" t="s">
        <v>46</v>
      </c>
      <c r="D4276" s="17" t="s">
        <v>47</v>
      </c>
      <c r="E4276" s="17" t="s">
        <v>132</v>
      </c>
      <c r="F4276" s="31" t="str">
        <f>VLOOKUP(G4276,'Policy Type'!$A:$B,2,FALSE)</f>
        <v>Liability</v>
      </c>
      <c r="G4276" s="17" t="s">
        <v>121</v>
      </c>
      <c r="H4276" s="32">
        <v>45387</v>
      </c>
      <c r="I4276" s="32">
        <v>45751</v>
      </c>
      <c r="J4276" s="34">
        <v>3615800</v>
      </c>
      <c r="K4276" s="34">
        <f t="shared" si="1169"/>
        <v>650844</v>
      </c>
      <c r="L4276" s="34">
        <f t="shared" si="1170"/>
        <v>4266644</v>
      </c>
      <c r="M4276" s="17">
        <f>L4276*0.05</f>
        <v>213332.2</v>
      </c>
      <c r="N4276" s="17" t="s">
        <v>39</v>
      </c>
      <c r="O4276" s="35" t="s">
        <v>40</v>
      </c>
      <c r="P4276" s="36" t="str">
        <f t="shared" si="1171"/>
        <v>New Client</v>
      </c>
      <c r="Q4276" s="39" t="str">
        <f t="shared" si="4"/>
        <v>Yes</v>
      </c>
      <c r="R4276" s="40" t="str">
        <f t="shared" si="5"/>
        <v/>
      </c>
    </row>
    <row r="4277" ht="14.25" customHeight="1" spans="1:18">
      <c r="A4277" s="30" t="s">
        <v>4110</v>
      </c>
      <c r="B4277" s="17">
        <v>2662</v>
      </c>
      <c r="C4277" s="17" t="s">
        <v>35</v>
      </c>
      <c r="D4277" s="17" t="s">
        <v>36</v>
      </c>
      <c r="E4277" s="17" t="s">
        <v>763</v>
      </c>
      <c r="F4277" s="31" t="str">
        <f>VLOOKUP(G4277,'Policy Type'!$A:$B,2,FALSE)</f>
        <v>Others</v>
      </c>
      <c r="G4277" s="17" t="s">
        <v>154</v>
      </c>
      <c r="H4277" s="32">
        <v>45397</v>
      </c>
      <c r="I4277" s="32">
        <v>45761</v>
      </c>
      <c r="J4277" s="34">
        <v>730700</v>
      </c>
      <c r="K4277" s="34">
        <f t="shared" si="1169"/>
        <v>131526</v>
      </c>
      <c r="L4277" s="34">
        <f t="shared" si="1170"/>
        <v>862226</v>
      </c>
      <c r="M4277" s="17">
        <f>L4277*0.15</f>
        <v>129333.9</v>
      </c>
      <c r="N4277" s="17" t="s">
        <v>52</v>
      </c>
      <c r="O4277" s="35" t="s">
        <v>53</v>
      </c>
      <c r="P4277" s="36" t="str">
        <f t="shared" si="1171"/>
        <v>New Client</v>
      </c>
      <c r="Q4277" s="39" t="str">
        <f t="shared" si="4"/>
        <v>No</v>
      </c>
      <c r="R4277" s="40" t="str">
        <f t="shared" si="5"/>
        <v/>
      </c>
    </row>
    <row r="4278" ht="14.25" customHeight="1" spans="1:18">
      <c r="A4278" s="30" t="s">
        <v>4111</v>
      </c>
      <c r="B4278" s="17">
        <v>116</v>
      </c>
      <c r="C4278" s="17" t="s">
        <v>57</v>
      </c>
      <c r="D4278" s="17" t="s">
        <v>36</v>
      </c>
      <c r="E4278" s="17" t="s">
        <v>780</v>
      </c>
      <c r="F4278" s="31" t="str">
        <f>VLOOKUP(G4278,'Policy Type'!$A:$B,2,FALSE)</f>
        <v>Liability</v>
      </c>
      <c r="G4278" s="17" t="s">
        <v>38</v>
      </c>
      <c r="H4278" s="32">
        <v>45387</v>
      </c>
      <c r="I4278" s="32">
        <v>45751</v>
      </c>
      <c r="J4278" s="34">
        <v>463200</v>
      </c>
      <c r="K4278" s="34">
        <f t="shared" si="1169"/>
        <v>83376</v>
      </c>
      <c r="L4278" s="34">
        <f t="shared" si="1170"/>
        <v>546576</v>
      </c>
      <c r="M4278" s="17">
        <f t="shared" ref="M4278:M4286" si="1173">L4278*0.2</f>
        <v>109315.2</v>
      </c>
      <c r="N4278" s="17" t="s">
        <v>39</v>
      </c>
      <c r="O4278" s="35" t="s">
        <v>49</v>
      </c>
      <c r="P4278" s="36" t="str">
        <f t="shared" si="1171"/>
        <v>Old Client</v>
      </c>
      <c r="Q4278" s="39" t="str">
        <f t="shared" si="4"/>
        <v>Yes</v>
      </c>
      <c r="R4278" s="40" t="str">
        <f t="shared" si="5"/>
        <v/>
      </c>
    </row>
    <row r="4279" ht="14.25" customHeight="1" spans="1:18">
      <c r="A4279" s="30" t="s">
        <v>4112</v>
      </c>
      <c r="B4279" s="17">
        <v>21</v>
      </c>
      <c r="C4279" s="17" t="s">
        <v>42</v>
      </c>
      <c r="D4279" s="17" t="s">
        <v>36</v>
      </c>
      <c r="E4279" s="17" t="s">
        <v>78</v>
      </c>
      <c r="F4279" s="31" t="str">
        <f>VLOOKUP(G4279,'Policy Type'!$A:$B,2,FALSE)</f>
        <v>Liability</v>
      </c>
      <c r="G4279" s="17" t="s">
        <v>94</v>
      </c>
      <c r="H4279" s="32">
        <v>45387</v>
      </c>
      <c r="I4279" s="32">
        <v>45751</v>
      </c>
      <c r="J4279" s="34">
        <v>374700</v>
      </c>
      <c r="K4279" s="34">
        <f t="shared" si="1169"/>
        <v>67446</v>
      </c>
      <c r="L4279" s="34">
        <f t="shared" si="1170"/>
        <v>442146</v>
      </c>
      <c r="M4279" s="17">
        <f t="shared" si="1173"/>
        <v>88429.2</v>
      </c>
      <c r="N4279" s="17" t="s">
        <v>39</v>
      </c>
      <c r="O4279" s="35" t="s">
        <v>49</v>
      </c>
      <c r="P4279" s="36" t="str">
        <f t="shared" si="1171"/>
        <v>New Client</v>
      </c>
      <c r="Q4279" s="39" t="str">
        <f t="shared" si="4"/>
        <v>Yes</v>
      </c>
      <c r="R4279" s="40" t="str">
        <f t="shared" si="5"/>
        <v/>
      </c>
    </row>
    <row r="4280" ht="14.25" customHeight="1" spans="1:18">
      <c r="A4280" s="30" t="s">
        <v>4113</v>
      </c>
      <c r="B4280" s="17">
        <v>2663</v>
      </c>
      <c r="C4280" s="17" t="s">
        <v>42</v>
      </c>
      <c r="D4280" s="17" t="s">
        <v>36</v>
      </c>
      <c r="E4280" s="17" t="s">
        <v>780</v>
      </c>
      <c r="F4280" s="31" t="str">
        <f>VLOOKUP(G4280,'Policy Type'!$A:$B,2,FALSE)</f>
        <v>Liability</v>
      </c>
      <c r="G4280" s="17" t="s">
        <v>38</v>
      </c>
      <c r="H4280" s="32">
        <v>45387</v>
      </c>
      <c r="I4280" s="32">
        <v>45751</v>
      </c>
      <c r="J4280" s="34">
        <v>753700</v>
      </c>
      <c r="K4280" s="34">
        <f t="shared" si="1169"/>
        <v>135666</v>
      </c>
      <c r="L4280" s="34">
        <f t="shared" si="1170"/>
        <v>889366</v>
      </c>
      <c r="M4280" s="17">
        <f t="shared" si="1173"/>
        <v>177873.2</v>
      </c>
      <c r="N4280" s="17" t="s">
        <v>39</v>
      </c>
      <c r="O4280" s="35" t="s">
        <v>49</v>
      </c>
      <c r="P4280" s="36" t="str">
        <f t="shared" si="1171"/>
        <v>New Client</v>
      </c>
      <c r="Q4280" s="39" t="str">
        <f t="shared" si="4"/>
        <v>Yes</v>
      </c>
      <c r="R4280" s="40" t="str">
        <f t="shared" si="5"/>
        <v/>
      </c>
    </row>
    <row r="4281" ht="14.25" customHeight="1" spans="1:18">
      <c r="A4281" s="30" t="s">
        <v>4114</v>
      </c>
      <c r="B4281" s="17">
        <v>2660</v>
      </c>
      <c r="C4281" s="17" t="s">
        <v>42</v>
      </c>
      <c r="D4281" s="17" t="s">
        <v>36</v>
      </c>
      <c r="E4281" s="17" t="s">
        <v>780</v>
      </c>
      <c r="F4281" s="31" t="str">
        <f>VLOOKUP(G4281,'Policy Type'!$A:$B,2,FALSE)</f>
        <v>Liability</v>
      </c>
      <c r="G4281" s="17" t="s">
        <v>38</v>
      </c>
      <c r="H4281" s="32">
        <v>45386</v>
      </c>
      <c r="I4281" s="32">
        <v>45750</v>
      </c>
      <c r="J4281" s="34">
        <v>627200</v>
      </c>
      <c r="K4281" s="34">
        <f t="shared" si="1169"/>
        <v>112896</v>
      </c>
      <c r="L4281" s="34">
        <f t="shared" si="1170"/>
        <v>740096</v>
      </c>
      <c r="M4281" s="17">
        <f t="shared" si="1173"/>
        <v>148019.2</v>
      </c>
      <c r="N4281" s="17" t="s">
        <v>39</v>
      </c>
      <c r="O4281" s="35" t="s">
        <v>49</v>
      </c>
      <c r="P4281" s="36" t="str">
        <f t="shared" si="1171"/>
        <v>Old Client</v>
      </c>
      <c r="Q4281" s="39" t="str">
        <f t="shared" si="4"/>
        <v>Yes</v>
      </c>
      <c r="R4281" s="40" t="str">
        <f t="shared" si="5"/>
        <v/>
      </c>
    </row>
    <row r="4282" ht="14.25" customHeight="1" spans="1:18">
      <c r="A4282" s="30" t="s">
        <v>4115</v>
      </c>
      <c r="B4282" s="17">
        <v>2660</v>
      </c>
      <c r="C4282" s="17" t="s">
        <v>35</v>
      </c>
      <c r="D4282" s="17" t="s">
        <v>36</v>
      </c>
      <c r="E4282" s="17" t="s">
        <v>780</v>
      </c>
      <c r="F4282" s="31" t="str">
        <f>VLOOKUP(G4282,'Policy Type'!$A:$B,2,FALSE)</f>
        <v>Liability</v>
      </c>
      <c r="G4282" s="17" t="s">
        <v>38</v>
      </c>
      <c r="H4282" s="32">
        <v>45386</v>
      </c>
      <c r="I4282" s="32">
        <v>45750</v>
      </c>
      <c r="J4282" s="34">
        <v>627200</v>
      </c>
      <c r="K4282" s="34">
        <f t="shared" si="1169"/>
        <v>112896</v>
      </c>
      <c r="L4282" s="34">
        <f t="shared" si="1170"/>
        <v>740096</v>
      </c>
      <c r="M4282" s="17">
        <f t="shared" si="1173"/>
        <v>148019.2</v>
      </c>
      <c r="N4282" s="17" t="s">
        <v>39</v>
      </c>
      <c r="O4282" s="35" t="s">
        <v>49</v>
      </c>
      <c r="P4282" s="36" t="str">
        <f t="shared" si="1171"/>
        <v>Old Client</v>
      </c>
      <c r="Q4282" s="39" t="str">
        <f t="shared" si="4"/>
        <v>Yes</v>
      </c>
      <c r="R4282" s="40" t="str">
        <f t="shared" si="5"/>
        <v/>
      </c>
    </row>
    <row r="4283" ht="14.25" customHeight="1" spans="1:18">
      <c r="A4283" s="30" t="s">
        <v>4116</v>
      </c>
      <c r="B4283" s="17">
        <v>2664</v>
      </c>
      <c r="C4283" s="17" t="s">
        <v>57</v>
      </c>
      <c r="D4283" s="17" t="s">
        <v>36</v>
      </c>
      <c r="E4283" s="17" t="s">
        <v>78</v>
      </c>
      <c r="F4283" s="31" t="str">
        <f>VLOOKUP(G4283,'Policy Type'!$A:$B,2,FALSE)</f>
        <v>Liability</v>
      </c>
      <c r="G4283" s="17" t="s">
        <v>94</v>
      </c>
      <c r="H4283" s="32">
        <v>45410</v>
      </c>
      <c r="I4283" s="32">
        <v>45774</v>
      </c>
      <c r="J4283" s="34">
        <v>1869500</v>
      </c>
      <c r="K4283" s="34">
        <f t="shared" si="1169"/>
        <v>336510</v>
      </c>
      <c r="L4283" s="34">
        <f t="shared" si="1170"/>
        <v>2206010</v>
      </c>
      <c r="M4283" s="17">
        <f t="shared" si="1173"/>
        <v>441202</v>
      </c>
      <c r="N4283" s="17" t="s">
        <v>39</v>
      </c>
      <c r="O4283" s="35" t="s">
        <v>49</v>
      </c>
      <c r="P4283" s="36" t="str">
        <f t="shared" si="1171"/>
        <v>Old Client</v>
      </c>
      <c r="Q4283" s="39" t="str">
        <f t="shared" si="4"/>
        <v>Yes</v>
      </c>
      <c r="R4283" s="40" t="str">
        <f t="shared" si="5"/>
        <v/>
      </c>
    </row>
    <row r="4284" ht="14.25" customHeight="1" spans="1:18">
      <c r="A4284" s="30" t="s">
        <v>4117</v>
      </c>
      <c r="B4284" s="17">
        <v>2664</v>
      </c>
      <c r="C4284" s="17" t="s">
        <v>42</v>
      </c>
      <c r="D4284" s="17" t="s">
        <v>36</v>
      </c>
      <c r="E4284" s="17" t="s">
        <v>60</v>
      </c>
      <c r="F4284" s="31" t="str">
        <f>VLOOKUP(G4284,'Policy Type'!$A:$B,2,FALSE)</f>
        <v>P&amp;C</v>
      </c>
      <c r="G4284" s="17" t="s">
        <v>72</v>
      </c>
      <c r="H4284" s="32">
        <v>45411</v>
      </c>
      <c r="I4284" s="32">
        <v>45775</v>
      </c>
      <c r="J4284" s="34">
        <v>79500</v>
      </c>
      <c r="K4284" s="34">
        <f t="shared" si="1169"/>
        <v>14310</v>
      </c>
      <c r="L4284" s="34">
        <f t="shared" si="1170"/>
        <v>93810</v>
      </c>
      <c r="M4284" s="17">
        <f t="shared" si="1173"/>
        <v>18762</v>
      </c>
      <c r="N4284" s="17" t="s">
        <v>52</v>
      </c>
      <c r="O4284" s="35" t="s">
        <v>40</v>
      </c>
      <c r="P4284" s="36" t="str">
        <f t="shared" si="1171"/>
        <v>Old Client</v>
      </c>
      <c r="Q4284" s="39" t="str">
        <f t="shared" si="4"/>
        <v>Yes</v>
      </c>
      <c r="R4284" s="40" t="str">
        <f t="shared" si="5"/>
        <v>Cross-Sold</v>
      </c>
    </row>
    <row r="4285" ht="14.25" customHeight="1" spans="1:18">
      <c r="A4285" s="30" t="s">
        <v>4118</v>
      </c>
      <c r="B4285" s="17">
        <v>1649</v>
      </c>
      <c r="C4285" s="17" t="s">
        <v>57</v>
      </c>
      <c r="D4285" s="17" t="s">
        <v>36</v>
      </c>
      <c r="E4285" s="17" t="s">
        <v>780</v>
      </c>
      <c r="F4285" s="31" t="str">
        <f>VLOOKUP(G4285,'Policy Type'!$A:$B,2,FALSE)</f>
        <v>Liability</v>
      </c>
      <c r="G4285" s="17" t="s">
        <v>38</v>
      </c>
      <c r="H4285" s="32">
        <v>45387</v>
      </c>
      <c r="I4285" s="32">
        <v>45751</v>
      </c>
      <c r="J4285" s="34">
        <v>5246200</v>
      </c>
      <c r="K4285" s="34">
        <f t="shared" si="1169"/>
        <v>944316</v>
      </c>
      <c r="L4285" s="34">
        <f t="shared" si="1170"/>
        <v>6190516</v>
      </c>
      <c r="M4285" s="17">
        <f t="shared" si="1173"/>
        <v>1238103.2</v>
      </c>
      <c r="N4285" s="17" t="s">
        <v>39</v>
      </c>
      <c r="O4285" s="35" t="s">
        <v>49</v>
      </c>
      <c r="P4285" s="36" t="str">
        <f t="shared" si="1171"/>
        <v>Old Client</v>
      </c>
      <c r="Q4285" s="39" t="str">
        <f t="shared" si="4"/>
        <v>Yes</v>
      </c>
      <c r="R4285" s="40" t="str">
        <f t="shared" si="5"/>
        <v/>
      </c>
    </row>
    <row r="4286" ht="14.25" customHeight="1" spans="1:18">
      <c r="A4286" s="30" t="s">
        <v>4119</v>
      </c>
      <c r="B4286" s="17">
        <v>2665</v>
      </c>
      <c r="C4286" s="17" t="s">
        <v>57</v>
      </c>
      <c r="D4286" s="17" t="s">
        <v>36</v>
      </c>
      <c r="E4286" s="17" t="s">
        <v>78</v>
      </c>
      <c r="F4286" s="31" t="str">
        <f>VLOOKUP(G4286,'Policy Type'!$A:$B,2,FALSE)</f>
        <v>Liability</v>
      </c>
      <c r="G4286" s="17" t="s">
        <v>3702</v>
      </c>
      <c r="H4286" s="32">
        <v>45388</v>
      </c>
      <c r="I4286" s="32">
        <v>45752</v>
      </c>
      <c r="J4286" s="34">
        <v>4100000</v>
      </c>
      <c r="K4286" s="34">
        <f t="shared" si="1169"/>
        <v>738000</v>
      </c>
      <c r="L4286" s="34">
        <f t="shared" si="1170"/>
        <v>4838000</v>
      </c>
      <c r="M4286" s="17">
        <f t="shared" si="1173"/>
        <v>967600</v>
      </c>
      <c r="N4286" s="17" t="s">
        <v>39</v>
      </c>
      <c r="O4286" s="35" t="s">
        <v>53</v>
      </c>
      <c r="P4286" s="36" t="str">
        <f t="shared" si="1171"/>
        <v>Old Client</v>
      </c>
      <c r="Q4286" s="39" t="str">
        <f t="shared" si="4"/>
        <v>Yes</v>
      </c>
      <c r="R4286" s="40" t="str">
        <f t="shared" si="5"/>
        <v/>
      </c>
    </row>
    <row r="4287" ht="14.25" customHeight="1" spans="1:18">
      <c r="A4287" s="30" t="s">
        <v>4120</v>
      </c>
      <c r="B4287" s="17">
        <v>947</v>
      </c>
      <c r="C4287" s="17" t="s">
        <v>46</v>
      </c>
      <c r="D4287" s="17" t="s">
        <v>76</v>
      </c>
      <c r="E4287" s="17" t="s">
        <v>84</v>
      </c>
      <c r="F4287" s="31" t="str">
        <f>VLOOKUP(G4287,'Policy Type'!$A:$B,2,FALSE)</f>
        <v>Liability</v>
      </c>
      <c r="G4287" s="17" t="s">
        <v>3702</v>
      </c>
      <c r="H4287" s="32">
        <v>45376</v>
      </c>
      <c r="I4287" s="32">
        <v>45740</v>
      </c>
      <c r="J4287" s="34">
        <v>31860000</v>
      </c>
      <c r="K4287" s="34">
        <f t="shared" si="1169"/>
        <v>5734800</v>
      </c>
      <c r="L4287" s="34">
        <f t="shared" si="1170"/>
        <v>37594800</v>
      </c>
      <c r="M4287" s="17">
        <f t="shared" ref="M4287:M4288" si="1174">L4287*0.05</f>
        <v>1879740</v>
      </c>
      <c r="N4287" s="17" t="s">
        <v>39</v>
      </c>
      <c r="O4287" s="35" t="s">
        <v>53</v>
      </c>
      <c r="P4287" s="36" t="str">
        <f t="shared" si="1171"/>
        <v>Old Client</v>
      </c>
      <c r="Q4287" s="39" t="str">
        <f t="shared" si="4"/>
        <v>Yes</v>
      </c>
      <c r="R4287" s="40" t="str">
        <f t="shared" si="5"/>
        <v/>
      </c>
    </row>
    <row r="4288" ht="14.25" customHeight="1" spans="1:18">
      <c r="A4288" s="30" t="s">
        <v>4121</v>
      </c>
      <c r="B4288" s="17">
        <v>2666</v>
      </c>
      <c r="C4288" s="17" t="s">
        <v>46</v>
      </c>
      <c r="D4288" s="17" t="s">
        <v>88</v>
      </c>
      <c r="E4288" s="17" t="s">
        <v>108</v>
      </c>
      <c r="F4288" s="31" t="str">
        <f>VLOOKUP(G4288,'Policy Type'!$A:$B,2,FALSE)</f>
        <v>Liability</v>
      </c>
      <c r="G4288" s="17" t="s">
        <v>101</v>
      </c>
      <c r="H4288" s="32">
        <v>45360</v>
      </c>
      <c r="I4288" s="32">
        <v>45724</v>
      </c>
      <c r="J4288" s="34">
        <v>10620000</v>
      </c>
      <c r="K4288" s="34">
        <f t="shared" si="1169"/>
        <v>1911600</v>
      </c>
      <c r="L4288" s="34">
        <f t="shared" si="1170"/>
        <v>12531600</v>
      </c>
      <c r="M4288" s="17">
        <f t="shared" si="1174"/>
        <v>626580</v>
      </c>
      <c r="N4288" s="17" t="s">
        <v>39</v>
      </c>
      <c r="O4288" s="35" t="s">
        <v>53</v>
      </c>
      <c r="P4288" s="36" t="str">
        <f t="shared" si="1171"/>
        <v>New Client</v>
      </c>
      <c r="Q4288" s="39" t="str">
        <f t="shared" si="4"/>
        <v>Yes</v>
      </c>
      <c r="R4288" s="40" t="str">
        <f t="shared" si="5"/>
        <v/>
      </c>
    </row>
    <row r="4289" ht="14.25" customHeight="1" spans="1:18">
      <c r="A4289" s="30" t="s">
        <v>4122</v>
      </c>
      <c r="B4289" s="17">
        <v>2667</v>
      </c>
      <c r="C4289" s="17" t="s">
        <v>42</v>
      </c>
      <c r="D4289" s="17" t="s">
        <v>36</v>
      </c>
      <c r="E4289" s="17" t="s">
        <v>108</v>
      </c>
      <c r="F4289" s="31" t="str">
        <f>VLOOKUP(G4289,'Policy Type'!$A:$B,2,FALSE)</f>
        <v>Liability</v>
      </c>
      <c r="G4289" s="17" t="s">
        <v>3702</v>
      </c>
      <c r="H4289" s="32">
        <v>45360</v>
      </c>
      <c r="I4289" s="32">
        <v>45724</v>
      </c>
      <c r="J4289" s="34">
        <v>2124000</v>
      </c>
      <c r="K4289" s="34">
        <f t="shared" si="1169"/>
        <v>382320</v>
      </c>
      <c r="L4289" s="34">
        <f t="shared" si="1170"/>
        <v>2506320</v>
      </c>
      <c r="M4289" s="17">
        <f>L4289*0.2</f>
        <v>501264</v>
      </c>
      <c r="N4289" s="17" t="s">
        <v>39</v>
      </c>
      <c r="O4289" s="35" t="s">
        <v>53</v>
      </c>
      <c r="P4289" s="36" t="str">
        <f t="shared" si="1171"/>
        <v>New Client</v>
      </c>
      <c r="Q4289" s="39" t="str">
        <f t="shared" si="4"/>
        <v>Yes</v>
      </c>
      <c r="R4289" s="40" t="str">
        <f t="shared" si="5"/>
        <v/>
      </c>
    </row>
    <row r="4290" ht="14.25" customHeight="1" spans="1:18">
      <c r="A4290" s="30"/>
      <c r="B4290" s="17"/>
      <c r="C4290" s="17"/>
      <c r="D4290" s="17"/>
      <c r="E4290" s="17"/>
      <c r="F4290" s="31"/>
      <c r="G4290" s="17"/>
      <c r="H4290" s="32"/>
      <c r="I4290" s="32"/>
      <c r="J4290" s="34"/>
      <c r="K4290" s="34"/>
      <c r="L4290" s="17"/>
      <c r="M4290" s="17"/>
      <c r="N4290" s="17" t="s">
        <v>39</v>
      </c>
      <c r="O4290" s="35" t="s">
        <v>277</v>
      </c>
      <c r="P4290" s="36"/>
      <c r="Q4290" s="39" t="str">
        <f t="shared" si="4"/>
        <v>No</v>
      </c>
      <c r="R4290" s="40" t="str">
        <f t="shared" si="5"/>
        <v/>
      </c>
    </row>
    <row r="4291" ht="14.25" customHeight="1" spans="1:18">
      <c r="A4291" s="30" t="s">
        <v>4123</v>
      </c>
      <c r="B4291" s="17">
        <v>592</v>
      </c>
      <c r="C4291" s="17" t="s">
        <v>46</v>
      </c>
      <c r="D4291" s="17" t="s">
        <v>76</v>
      </c>
      <c r="E4291" s="17" t="s">
        <v>84</v>
      </c>
      <c r="F4291" s="31" t="str">
        <f>VLOOKUP(G4291,'Policy Type'!$A:$B,2,FALSE)</f>
        <v>Liability</v>
      </c>
      <c r="G4291" s="17" t="s">
        <v>140</v>
      </c>
      <c r="H4291" s="32">
        <v>45388</v>
      </c>
      <c r="I4291" s="32">
        <v>45752</v>
      </c>
      <c r="J4291" s="34">
        <v>2360000</v>
      </c>
      <c r="K4291" s="34">
        <f t="shared" ref="K4291:K4334" si="1175">J4291*0.18</f>
        <v>424800</v>
      </c>
      <c r="L4291" s="34">
        <f t="shared" ref="L4291:L4334" si="1176">J4291+K4291</f>
        <v>2784800</v>
      </c>
      <c r="M4291" s="17">
        <f>L4291*0.05</f>
        <v>139240</v>
      </c>
      <c r="N4291" s="17" t="s">
        <v>39</v>
      </c>
      <c r="O4291" s="35" t="s">
        <v>49</v>
      </c>
      <c r="P4291" s="36" t="str">
        <f t="shared" ref="P4291:P4323" si="1177">IF(COUNTIF(B:B,B4291)=1,"New Client","Old Client")</f>
        <v>Old Client</v>
      </c>
      <c r="Q4291" s="39" t="str">
        <f t="shared" si="4"/>
        <v>Yes</v>
      </c>
      <c r="R4291" s="40" t="str">
        <f t="shared" si="5"/>
        <v/>
      </c>
    </row>
    <row r="4292" ht="14.25" customHeight="1" spans="1:18">
      <c r="A4292" s="30" t="s">
        <v>4124</v>
      </c>
      <c r="B4292" s="17">
        <v>63</v>
      </c>
      <c r="C4292" s="17" t="s">
        <v>57</v>
      </c>
      <c r="D4292" s="17" t="s">
        <v>36</v>
      </c>
      <c r="E4292" s="17" t="s">
        <v>780</v>
      </c>
      <c r="F4292" s="31" t="str">
        <f>VLOOKUP(G4292,'Policy Type'!$A:$B,2,FALSE)</f>
        <v>Liability</v>
      </c>
      <c r="G4292" s="17" t="s">
        <v>38</v>
      </c>
      <c r="H4292" s="32">
        <v>45388</v>
      </c>
      <c r="I4292" s="32">
        <v>45570</v>
      </c>
      <c r="J4292" s="34">
        <v>136300</v>
      </c>
      <c r="K4292" s="34">
        <f t="shared" si="1175"/>
        <v>24534</v>
      </c>
      <c r="L4292" s="34">
        <f t="shared" si="1176"/>
        <v>160834</v>
      </c>
      <c r="M4292" s="17">
        <f t="shared" ref="M4292:M4298" si="1178">L4292*0.2</f>
        <v>32166.8</v>
      </c>
      <c r="N4292" s="17" t="s">
        <v>39</v>
      </c>
      <c r="O4292" s="35" t="s">
        <v>49</v>
      </c>
      <c r="P4292" s="36" t="str">
        <f t="shared" si="1177"/>
        <v>Old Client</v>
      </c>
      <c r="Q4292" s="39" t="str">
        <f t="shared" si="4"/>
        <v>Yes</v>
      </c>
      <c r="R4292" s="40" t="str">
        <f t="shared" si="5"/>
        <v/>
      </c>
    </row>
    <row r="4293" ht="14.25" customHeight="1" spans="1:18">
      <c r="A4293" s="30" t="s">
        <v>4125</v>
      </c>
      <c r="B4293" s="17">
        <v>2668</v>
      </c>
      <c r="C4293" s="17" t="s">
        <v>42</v>
      </c>
      <c r="D4293" s="17" t="s">
        <v>36</v>
      </c>
      <c r="E4293" s="17" t="s">
        <v>84</v>
      </c>
      <c r="F4293" s="31" t="str">
        <f>VLOOKUP(G4293,'Policy Type'!$A:$B,2,FALSE)</f>
        <v>Liability</v>
      </c>
      <c r="G4293" s="17" t="s">
        <v>3702</v>
      </c>
      <c r="H4293" s="32">
        <v>45388</v>
      </c>
      <c r="I4293" s="32">
        <v>45752</v>
      </c>
      <c r="J4293" s="34">
        <v>2360000</v>
      </c>
      <c r="K4293" s="34">
        <f t="shared" si="1175"/>
        <v>424800</v>
      </c>
      <c r="L4293" s="34">
        <f t="shared" si="1176"/>
        <v>2784800</v>
      </c>
      <c r="M4293" s="17">
        <f t="shared" si="1178"/>
        <v>556960</v>
      </c>
      <c r="N4293" s="17" t="s">
        <v>39</v>
      </c>
      <c r="O4293" s="35" t="s">
        <v>49</v>
      </c>
      <c r="P4293" s="36" t="str">
        <f t="shared" si="1177"/>
        <v>New Client</v>
      </c>
      <c r="Q4293" s="39" t="str">
        <f t="shared" si="4"/>
        <v>Yes</v>
      </c>
      <c r="R4293" s="40" t="str">
        <f t="shared" si="5"/>
        <v/>
      </c>
    </row>
    <row r="4294" ht="14.25" customHeight="1" spans="1:18">
      <c r="A4294" s="30" t="s">
        <v>4126</v>
      </c>
      <c r="B4294" s="17">
        <v>2669</v>
      </c>
      <c r="C4294" s="17" t="s">
        <v>35</v>
      </c>
      <c r="D4294" s="17" t="s">
        <v>36</v>
      </c>
      <c r="E4294" s="17" t="s">
        <v>37</v>
      </c>
      <c r="F4294" s="31" t="str">
        <f>VLOOKUP(G4294,'Policy Type'!$A:$B,2,FALSE)</f>
        <v>Liability</v>
      </c>
      <c r="G4294" s="17" t="s">
        <v>38</v>
      </c>
      <c r="H4294" s="32">
        <v>45388</v>
      </c>
      <c r="I4294" s="32">
        <v>45478</v>
      </c>
      <c r="J4294" s="34">
        <v>61700</v>
      </c>
      <c r="K4294" s="34">
        <f t="shared" si="1175"/>
        <v>11106</v>
      </c>
      <c r="L4294" s="34">
        <f t="shared" si="1176"/>
        <v>72806</v>
      </c>
      <c r="M4294" s="17">
        <f t="shared" si="1178"/>
        <v>14561.2</v>
      </c>
      <c r="N4294" s="17" t="s">
        <v>39</v>
      </c>
      <c r="O4294" s="35" t="s">
        <v>49</v>
      </c>
      <c r="P4294" s="36" t="str">
        <f t="shared" si="1177"/>
        <v>New Client</v>
      </c>
      <c r="Q4294" s="39" t="str">
        <f t="shared" si="4"/>
        <v>Yes</v>
      </c>
      <c r="R4294" s="40" t="str">
        <f t="shared" si="5"/>
        <v/>
      </c>
    </row>
    <row r="4295" ht="14.25" customHeight="1" spans="1:18">
      <c r="A4295" s="30" t="s">
        <v>4127</v>
      </c>
      <c r="B4295" s="17">
        <v>2670</v>
      </c>
      <c r="C4295" s="17" t="s">
        <v>35</v>
      </c>
      <c r="D4295" s="17" t="s">
        <v>36</v>
      </c>
      <c r="E4295" s="17" t="s">
        <v>780</v>
      </c>
      <c r="F4295" s="31" t="str">
        <f>VLOOKUP(G4295,'Policy Type'!$A:$B,2,FALSE)</f>
        <v>Liability</v>
      </c>
      <c r="G4295" s="17" t="s">
        <v>38</v>
      </c>
      <c r="H4295" s="32">
        <v>45388</v>
      </c>
      <c r="I4295" s="32">
        <v>45417</v>
      </c>
      <c r="J4295" s="34">
        <v>59500</v>
      </c>
      <c r="K4295" s="34">
        <f t="shared" si="1175"/>
        <v>10710</v>
      </c>
      <c r="L4295" s="34">
        <f t="shared" si="1176"/>
        <v>70210</v>
      </c>
      <c r="M4295" s="17">
        <f t="shared" si="1178"/>
        <v>14042</v>
      </c>
      <c r="N4295" s="17" t="s">
        <v>39</v>
      </c>
      <c r="O4295" s="35" t="s">
        <v>49</v>
      </c>
      <c r="P4295" s="36" t="str">
        <f t="shared" si="1177"/>
        <v>Old Client</v>
      </c>
      <c r="Q4295" s="39" t="str">
        <f t="shared" si="4"/>
        <v>Yes</v>
      </c>
      <c r="R4295" s="40" t="str">
        <f t="shared" si="5"/>
        <v/>
      </c>
    </row>
    <row r="4296" ht="14.25" customHeight="1" spans="1:18">
      <c r="A4296" s="30" t="s">
        <v>4128</v>
      </c>
      <c r="B4296" s="17">
        <v>1296</v>
      </c>
      <c r="C4296" s="17" t="s">
        <v>57</v>
      </c>
      <c r="D4296" s="17" t="s">
        <v>36</v>
      </c>
      <c r="E4296" s="17" t="s">
        <v>43</v>
      </c>
      <c r="F4296" s="31" t="str">
        <f>VLOOKUP(G4296,'Policy Type'!$A:$B,2,FALSE)</f>
        <v>P&amp;C</v>
      </c>
      <c r="G4296" s="17" t="s">
        <v>68</v>
      </c>
      <c r="H4296" s="32">
        <v>45393</v>
      </c>
      <c r="I4296" s="32">
        <v>45757</v>
      </c>
      <c r="J4296" s="34">
        <v>1488400</v>
      </c>
      <c r="K4296" s="34">
        <f t="shared" si="1175"/>
        <v>267912</v>
      </c>
      <c r="L4296" s="34">
        <f t="shared" si="1176"/>
        <v>1756312</v>
      </c>
      <c r="M4296" s="17">
        <f t="shared" si="1178"/>
        <v>351262.4</v>
      </c>
      <c r="N4296" s="17" t="s">
        <v>52</v>
      </c>
      <c r="O4296" s="35" t="s">
        <v>53</v>
      </c>
      <c r="P4296" s="36" t="str">
        <f t="shared" si="1177"/>
        <v>Old Client</v>
      </c>
      <c r="Q4296" s="39" t="str">
        <f t="shared" si="4"/>
        <v>Yes</v>
      </c>
      <c r="R4296" s="40" t="str">
        <f t="shared" si="5"/>
        <v>Cross-Sold</v>
      </c>
    </row>
    <row r="4297" ht="14.25" customHeight="1" spans="1:18">
      <c r="A4297" s="30" t="s">
        <v>4129</v>
      </c>
      <c r="B4297" s="17">
        <v>2671</v>
      </c>
      <c r="C4297" s="17" t="s">
        <v>35</v>
      </c>
      <c r="D4297" s="17" t="s">
        <v>36</v>
      </c>
      <c r="E4297" s="17" t="s">
        <v>37</v>
      </c>
      <c r="F4297" s="31" t="str">
        <f>VLOOKUP(G4297,'Policy Type'!$A:$B,2,FALSE)</f>
        <v>Liability</v>
      </c>
      <c r="G4297" s="17" t="s">
        <v>38</v>
      </c>
      <c r="H4297" s="32">
        <v>45388</v>
      </c>
      <c r="I4297" s="32">
        <v>45417</v>
      </c>
      <c r="J4297" s="34">
        <v>54000</v>
      </c>
      <c r="K4297" s="34">
        <f t="shared" si="1175"/>
        <v>9720</v>
      </c>
      <c r="L4297" s="34">
        <f t="shared" si="1176"/>
        <v>63720</v>
      </c>
      <c r="M4297" s="17">
        <f t="shared" si="1178"/>
        <v>12744</v>
      </c>
      <c r="N4297" s="17" t="s">
        <v>39</v>
      </c>
      <c r="O4297" s="35" t="s">
        <v>49</v>
      </c>
      <c r="P4297" s="36" t="str">
        <f t="shared" si="1177"/>
        <v>New Client</v>
      </c>
      <c r="Q4297" s="39" t="str">
        <f t="shared" si="4"/>
        <v>Yes</v>
      </c>
      <c r="R4297" s="40" t="str">
        <f t="shared" si="5"/>
        <v/>
      </c>
    </row>
    <row r="4298" ht="14.25" customHeight="1" spans="1:18">
      <c r="A4298" s="30" t="s">
        <v>4130</v>
      </c>
      <c r="B4298" s="17">
        <v>837</v>
      </c>
      <c r="C4298" s="17" t="s">
        <v>42</v>
      </c>
      <c r="D4298" s="17" t="s">
        <v>36</v>
      </c>
      <c r="E4298" s="17" t="s">
        <v>37</v>
      </c>
      <c r="F4298" s="31" t="str">
        <f>VLOOKUP(G4298,'Policy Type'!$A:$B,2,FALSE)</f>
        <v>Liability</v>
      </c>
      <c r="G4298" s="17" t="s">
        <v>38</v>
      </c>
      <c r="H4298" s="32">
        <v>45388</v>
      </c>
      <c r="I4298" s="32">
        <v>45417</v>
      </c>
      <c r="J4298" s="34">
        <v>68800</v>
      </c>
      <c r="K4298" s="34">
        <f t="shared" si="1175"/>
        <v>12384</v>
      </c>
      <c r="L4298" s="34">
        <f t="shared" si="1176"/>
        <v>81184</v>
      </c>
      <c r="M4298" s="17">
        <f t="shared" si="1178"/>
        <v>16236.8</v>
      </c>
      <c r="N4298" s="17" t="s">
        <v>39</v>
      </c>
      <c r="O4298" s="35" t="s">
        <v>49</v>
      </c>
      <c r="P4298" s="36" t="str">
        <f t="shared" si="1177"/>
        <v>Old Client</v>
      </c>
      <c r="Q4298" s="39" t="str">
        <f t="shared" si="4"/>
        <v>Yes</v>
      </c>
      <c r="R4298" s="40" t="str">
        <f t="shared" si="5"/>
        <v/>
      </c>
    </row>
    <row r="4299" ht="14.25" customHeight="1" spans="1:18">
      <c r="A4299" s="30" t="s">
        <v>4131</v>
      </c>
      <c r="B4299" s="17">
        <v>1300</v>
      </c>
      <c r="C4299" s="17" t="s">
        <v>57</v>
      </c>
      <c r="D4299" s="17" t="s">
        <v>36</v>
      </c>
      <c r="E4299" s="17" t="s">
        <v>37</v>
      </c>
      <c r="F4299" s="31" t="str">
        <f>VLOOKUP(G4299,'Policy Type'!$A:$B,2,FALSE)</f>
        <v>Others</v>
      </c>
      <c r="G4299" s="17" t="s">
        <v>111</v>
      </c>
      <c r="H4299" s="32">
        <v>45389</v>
      </c>
      <c r="I4299" s="32">
        <v>45394</v>
      </c>
      <c r="J4299" s="34">
        <v>113600</v>
      </c>
      <c r="K4299" s="34">
        <f t="shared" si="1175"/>
        <v>20448</v>
      </c>
      <c r="L4299" s="34">
        <f t="shared" si="1176"/>
        <v>134048</v>
      </c>
      <c r="M4299" s="17">
        <f>L4299*0.15</f>
        <v>20107.2</v>
      </c>
      <c r="N4299" s="17" t="s">
        <v>52</v>
      </c>
      <c r="O4299" s="35" t="s">
        <v>49</v>
      </c>
      <c r="P4299" s="36" t="str">
        <f t="shared" si="1177"/>
        <v>Old Client</v>
      </c>
      <c r="Q4299" s="39" t="str">
        <f t="shared" si="4"/>
        <v>Yes</v>
      </c>
      <c r="R4299" s="40" t="str">
        <f t="shared" si="5"/>
        <v>Cross-Sold</v>
      </c>
    </row>
    <row r="4300" ht="14.25" customHeight="1" spans="1:18">
      <c r="A4300" s="30" t="s">
        <v>4132</v>
      </c>
      <c r="B4300" s="17">
        <v>1145</v>
      </c>
      <c r="C4300" s="17" t="s">
        <v>35</v>
      </c>
      <c r="D4300" s="17" t="s">
        <v>36</v>
      </c>
      <c r="E4300" s="17" t="s">
        <v>37</v>
      </c>
      <c r="F4300" s="31" t="str">
        <f>VLOOKUP(G4300,'Policy Type'!$A:$B,2,FALSE)</f>
        <v>Liability</v>
      </c>
      <c r="G4300" s="17" t="s">
        <v>38</v>
      </c>
      <c r="H4300" s="32">
        <v>45389</v>
      </c>
      <c r="I4300" s="32">
        <v>45753</v>
      </c>
      <c r="J4300" s="34">
        <v>282200</v>
      </c>
      <c r="K4300" s="34">
        <f t="shared" si="1175"/>
        <v>50796</v>
      </c>
      <c r="L4300" s="34">
        <f t="shared" si="1176"/>
        <v>332996</v>
      </c>
      <c r="M4300" s="17">
        <f t="shared" ref="M4300:M4302" si="1179">L4300*0.2</f>
        <v>66599.2</v>
      </c>
      <c r="N4300" s="17" t="s">
        <v>39</v>
      </c>
      <c r="O4300" s="35" t="s">
        <v>49</v>
      </c>
      <c r="P4300" s="36" t="str">
        <f t="shared" si="1177"/>
        <v>Old Client</v>
      </c>
      <c r="Q4300" s="39" t="str">
        <f t="shared" si="4"/>
        <v>Yes</v>
      </c>
      <c r="R4300" s="40" t="str">
        <f t="shared" si="5"/>
        <v/>
      </c>
    </row>
    <row r="4301" ht="14.25" customHeight="1" spans="1:18">
      <c r="A4301" s="30" t="s">
        <v>4133</v>
      </c>
      <c r="B4301" s="17">
        <v>424</v>
      </c>
      <c r="C4301" s="17" t="s">
        <v>42</v>
      </c>
      <c r="D4301" s="17" t="s">
        <v>36</v>
      </c>
      <c r="E4301" s="17" t="s">
        <v>37</v>
      </c>
      <c r="F4301" s="31" t="str">
        <f>VLOOKUP(G4301,'Policy Type'!$A:$B,2,FALSE)</f>
        <v>P&amp;C</v>
      </c>
      <c r="G4301" s="17" t="s">
        <v>68</v>
      </c>
      <c r="H4301" s="32">
        <v>45396</v>
      </c>
      <c r="I4301" s="32">
        <v>45760</v>
      </c>
      <c r="J4301" s="34">
        <v>722400</v>
      </c>
      <c r="K4301" s="34">
        <f t="shared" si="1175"/>
        <v>130032</v>
      </c>
      <c r="L4301" s="34">
        <f t="shared" si="1176"/>
        <v>852432</v>
      </c>
      <c r="M4301" s="17">
        <f t="shared" si="1179"/>
        <v>170486.4</v>
      </c>
      <c r="N4301" s="17" t="s">
        <v>52</v>
      </c>
      <c r="O4301" s="35" t="s">
        <v>53</v>
      </c>
      <c r="P4301" s="36" t="str">
        <f t="shared" si="1177"/>
        <v>Old Client</v>
      </c>
      <c r="Q4301" s="39" t="str">
        <f t="shared" si="4"/>
        <v>Yes</v>
      </c>
      <c r="R4301" s="40" t="str">
        <f t="shared" si="5"/>
        <v>Cross-Sold</v>
      </c>
    </row>
    <row r="4302" ht="14.25" customHeight="1" spans="1:18">
      <c r="A4302" s="30" t="s">
        <v>4134</v>
      </c>
      <c r="B4302" s="17">
        <v>2672</v>
      </c>
      <c r="C4302" s="17" t="s">
        <v>42</v>
      </c>
      <c r="D4302" s="17" t="s">
        <v>36</v>
      </c>
      <c r="E4302" s="17" t="s">
        <v>37</v>
      </c>
      <c r="F4302" s="31" t="str">
        <f>VLOOKUP(G4302,'Policy Type'!$A:$B,2,FALSE)</f>
        <v>Liability</v>
      </c>
      <c r="G4302" s="17" t="s">
        <v>38</v>
      </c>
      <c r="H4302" s="32">
        <v>45392</v>
      </c>
      <c r="I4302" s="32">
        <v>45756</v>
      </c>
      <c r="J4302" s="34">
        <v>475000</v>
      </c>
      <c r="K4302" s="34">
        <f t="shared" si="1175"/>
        <v>85500</v>
      </c>
      <c r="L4302" s="34">
        <f t="shared" si="1176"/>
        <v>560500</v>
      </c>
      <c r="M4302" s="17">
        <f t="shared" si="1179"/>
        <v>112100</v>
      </c>
      <c r="N4302" s="17" t="s">
        <v>39</v>
      </c>
      <c r="O4302" s="35" t="s">
        <v>53</v>
      </c>
      <c r="P4302" s="36" t="str">
        <f t="shared" si="1177"/>
        <v>New Client</v>
      </c>
      <c r="Q4302" s="39" t="str">
        <f t="shared" si="4"/>
        <v>Yes</v>
      </c>
      <c r="R4302" s="40" t="str">
        <f t="shared" si="5"/>
        <v/>
      </c>
    </row>
    <row r="4303" ht="14.25" customHeight="1" spans="1:18">
      <c r="A4303" s="30" t="s">
        <v>4135</v>
      </c>
      <c r="B4303" s="17">
        <v>2673</v>
      </c>
      <c r="C4303" s="17" t="s">
        <v>57</v>
      </c>
      <c r="D4303" s="17" t="s">
        <v>36</v>
      </c>
      <c r="E4303" s="17" t="s">
        <v>123</v>
      </c>
      <c r="F4303" s="31" t="str">
        <f>VLOOKUP(G4303,'Policy Type'!$A:$B,2,FALSE)</f>
        <v>Others</v>
      </c>
      <c r="G4303" s="17" t="s">
        <v>124</v>
      </c>
      <c r="H4303" s="32">
        <v>45390</v>
      </c>
      <c r="I4303" s="32">
        <v>45754</v>
      </c>
      <c r="J4303" s="34">
        <v>5310000</v>
      </c>
      <c r="K4303" s="34">
        <f t="shared" si="1175"/>
        <v>955800</v>
      </c>
      <c r="L4303" s="34">
        <f t="shared" si="1176"/>
        <v>6265800</v>
      </c>
      <c r="M4303" s="17">
        <f>L4303*0.15</f>
        <v>939870</v>
      </c>
      <c r="N4303" s="17" t="s">
        <v>39</v>
      </c>
      <c r="O4303" s="35" t="s">
        <v>49</v>
      </c>
      <c r="P4303" s="36" t="str">
        <f t="shared" si="1177"/>
        <v>New Client</v>
      </c>
      <c r="Q4303" s="39" t="str">
        <f t="shared" si="4"/>
        <v>No</v>
      </c>
      <c r="R4303" s="40" t="str">
        <f t="shared" si="5"/>
        <v/>
      </c>
    </row>
    <row r="4304" ht="14.25" customHeight="1" spans="1:18">
      <c r="A4304" s="30" t="s">
        <v>4136</v>
      </c>
      <c r="B4304" s="17">
        <v>32</v>
      </c>
      <c r="C4304" s="17" t="s">
        <v>46</v>
      </c>
      <c r="D4304" s="17" t="s">
        <v>88</v>
      </c>
      <c r="E4304" s="17" t="s">
        <v>37</v>
      </c>
      <c r="F4304" s="31" t="str">
        <f>VLOOKUP(G4304,'Policy Type'!$A:$B,2,FALSE)</f>
        <v>Others</v>
      </c>
      <c r="G4304" s="17" t="s">
        <v>129</v>
      </c>
      <c r="H4304" s="32">
        <v>45394</v>
      </c>
      <c r="I4304" s="32">
        <v>45758</v>
      </c>
      <c r="J4304" s="34">
        <v>450000</v>
      </c>
      <c r="K4304" s="34">
        <f t="shared" si="1175"/>
        <v>81000</v>
      </c>
      <c r="L4304" s="34">
        <f t="shared" si="1176"/>
        <v>531000</v>
      </c>
      <c r="M4304" s="17">
        <f>L4304*0.05</f>
        <v>26550</v>
      </c>
      <c r="N4304" s="17" t="s">
        <v>39</v>
      </c>
      <c r="O4304" s="35" t="s">
        <v>53</v>
      </c>
      <c r="P4304" s="36" t="str">
        <f t="shared" si="1177"/>
        <v>Old Client</v>
      </c>
      <c r="Q4304" s="39" t="str">
        <f t="shared" si="4"/>
        <v>Yes</v>
      </c>
      <c r="R4304" s="40" t="str">
        <f t="shared" si="5"/>
        <v>Cross-Sold</v>
      </c>
    </row>
    <row r="4305" ht="14.25" customHeight="1" spans="1:18">
      <c r="A4305" s="30" t="s">
        <v>4137</v>
      </c>
      <c r="B4305" s="17">
        <v>2674</v>
      </c>
      <c r="C4305" s="17" t="s">
        <v>42</v>
      </c>
      <c r="D4305" s="17" t="s">
        <v>36</v>
      </c>
      <c r="E4305" s="17" t="s">
        <v>132</v>
      </c>
      <c r="F4305" s="31" t="str">
        <f>VLOOKUP(G4305,'Policy Type'!$A:$B,2,FALSE)</f>
        <v>P&amp;C</v>
      </c>
      <c r="G4305" s="17" t="s">
        <v>80</v>
      </c>
      <c r="H4305" s="32">
        <v>45390</v>
      </c>
      <c r="I4305" s="32">
        <v>45390</v>
      </c>
      <c r="J4305" s="34">
        <v>59100</v>
      </c>
      <c r="K4305" s="34">
        <f t="shared" si="1175"/>
        <v>10638</v>
      </c>
      <c r="L4305" s="34">
        <f t="shared" si="1176"/>
        <v>69738</v>
      </c>
      <c r="M4305" s="17">
        <f t="shared" ref="M4305:M4306" si="1180">L4305*0.2</f>
        <v>13947.6</v>
      </c>
      <c r="N4305" s="17" t="s">
        <v>39</v>
      </c>
      <c r="O4305" s="35" t="s">
        <v>49</v>
      </c>
      <c r="P4305" s="36" t="str">
        <f t="shared" si="1177"/>
        <v>New Client</v>
      </c>
      <c r="Q4305" s="39" t="str">
        <f t="shared" si="4"/>
        <v>No</v>
      </c>
      <c r="R4305" s="40" t="str">
        <f t="shared" si="5"/>
        <v/>
      </c>
    </row>
    <row r="4306" ht="14.25" customHeight="1" spans="1:18">
      <c r="A4306" s="30" t="s">
        <v>4138</v>
      </c>
      <c r="B4306" s="17">
        <v>210</v>
      </c>
      <c r="C4306" s="17" t="s">
        <v>42</v>
      </c>
      <c r="D4306" s="17" t="s">
        <v>36</v>
      </c>
      <c r="E4306" s="17" t="s">
        <v>60</v>
      </c>
      <c r="F4306" s="31" t="str">
        <f>VLOOKUP(G4306,'Policy Type'!$A:$B,2,FALSE)</f>
        <v>P&amp;C</v>
      </c>
      <c r="G4306" s="17" t="s">
        <v>55</v>
      </c>
      <c r="H4306" s="32">
        <v>45397</v>
      </c>
      <c r="I4306" s="32">
        <v>45761</v>
      </c>
      <c r="J4306" s="34">
        <v>129800</v>
      </c>
      <c r="K4306" s="34">
        <f t="shared" si="1175"/>
        <v>23364</v>
      </c>
      <c r="L4306" s="34">
        <f t="shared" si="1176"/>
        <v>153164</v>
      </c>
      <c r="M4306" s="17">
        <f t="shared" si="1180"/>
        <v>30632.8</v>
      </c>
      <c r="N4306" s="17" t="s">
        <v>52</v>
      </c>
      <c r="O4306" s="35" t="s">
        <v>53</v>
      </c>
      <c r="P4306" s="36" t="str">
        <f t="shared" si="1177"/>
        <v>Old Client</v>
      </c>
      <c r="Q4306" s="39" t="str">
        <f t="shared" si="4"/>
        <v>Yes</v>
      </c>
      <c r="R4306" s="40" t="str">
        <f t="shared" si="5"/>
        <v>Cross-Sold</v>
      </c>
    </row>
    <row r="4307" ht="14.25" customHeight="1" spans="1:18">
      <c r="A4307" s="30" t="s">
        <v>4139</v>
      </c>
      <c r="B4307" s="17">
        <v>2675</v>
      </c>
      <c r="C4307" s="17" t="s">
        <v>46</v>
      </c>
      <c r="D4307" s="17" t="s">
        <v>76</v>
      </c>
      <c r="E4307" s="17" t="s">
        <v>37</v>
      </c>
      <c r="F4307" s="31" t="str">
        <f>VLOOKUP(G4307,'Policy Type'!$A:$B,2,FALSE)</f>
        <v>P&amp;C</v>
      </c>
      <c r="G4307" s="17" t="s">
        <v>333</v>
      </c>
      <c r="H4307" s="32">
        <v>45403</v>
      </c>
      <c r="I4307" s="32">
        <v>45767</v>
      </c>
      <c r="J4307" s="34">
        <v>11800100</v>
      </c>
      <c r="K4307" s="34">
        <f t="shared" si="1175"/>
        <v>2124018</v>
      </c>
      <c r="L4307" s="34">
        <f t="shared" si="1176"/>
        <v>13924118</v>
      </c>
      <c r="M4307" s="17">
        <f t="shared" ref="M4307:M4309" si="1181">L4307*0.05</f>
        <v>696205.9</v>
      </c>
      <c r="N4307" s="17" t="s">
        <v>39</v>
      </c>
      <c r="O4307" s="35" t="s">
        <v>53</v>
      </c>
      <c r="P4307" s="36" t="str">
        <f t="shared" si="1177"/>
        <v>New Client</v>
      </c>
      <c r="Q4307" s="39" t="str">
        <f t="shared" si="4"/>
        <v>No</v>
      </c>
      <c r="R4307" s="40" t="str">
        <f t="shared" si="5"/>
        <v/>
      </c>
    </row>
    <row r="4308" ht="14.25" customHeight="1" spans="1:18">
      <c r="A4308" s="30" t="s">
        <v>4140</v>
      </c>
      <c r="B4308" s="17">
        <v>1239</v>
      </c>
      <c r="C4308" s="17" t="s">
        <v>46</v>
      </c>
      <c r="D4308" s="17" t="s">
        <v>47</v>
      </c>
      <c r="E4308" s="17" t="s">
        <v>43</v>
      </c>
      <c r="F4308" s="31" t="str">
        <f>VLOOKUP(G4308,'Policy Type'!$A:$B,2,FALSE)</f>
        <v>Others</v>
      </c>
      <c r="G4308" s="17" t="s">
        <v>212</v>
      </c>
      <c r="H4308" s="32">
        <v>45403</v>
      </c>
      <c r="I4308" s="32">
        <v>45767</v>
      </c>
      <c r="J4308" s="34">
        <v>4193000</v>
      </c>
      <c r="K4308" s="34">
        <f t="shared" si="1175"/>
        <v>754740</v>
      </c>
      <c r="L4308" s="34">
        <f t="shared" si="1176"/>
        <v>4947740</v>
      </c>
      <c r="M4308" s="17">
        <f t="shared" si="1181"/>
        <v>247387</v>
      </c>
      <c r="N4308" s="17" t="s">
        <v>39</v>
      </c>
      <c r="O4308" s="35" t="s">
        <v>53</v>
      </c>
      <c r="P4308" s="36" t="str">
        <f t="shared" si="1177"/>
        <v>Old Client</v>
      </c>
      <c r="Q4308" s="39" t="str">
        <f t="shared" si="4"/>
        <v>Yes</v>
      </c>
      <c r="R4308" s="40" t="str">
        <f t="shared" si="5"/>
        <v>Cross-Sold</v>
      </c>
    </row>
    <row r="4309" ht="14.25" customHeight="1" spans="1:18">
      <c r="A4309" s="30" t="s">
        <v>4141</v>
      </c>
      <c r="B4309" s="17">
        <v>709</v>
      </c>
      <c r="C4309" s="17" t="s">
        <v>46</v>
      </c>
      <c r="D4309" s="17" t="s">
        <v>76</v>
      </c>
      <c r="E4309" s="17" t="s">
        <v>43</v>
      </c>
      <c r="F4309" s="31" t="str">
        <f>VLOOKUP(G4309,'Policy Type'!$A:$B,2,FALSE)</f>
        <v>P&amp;C</v>
      </c>
      <c r="G4309" s="17" t="s">
        <v>44</v>
      </c>
      <c r="H4309" s="32">
        <v>45403</v>
      </c>
      <c r="I4309" s="32">
        <v>45767</v>
      </c>
      <c r="J4309" s="34">
        <v>472000</v>
      </c>
      <c r="K4309" s="34">
        <f t="shared" si="1175"/>
        <v>84960</v>
      </c>
      <c r="L4309" s="34">
        <f t="shared" si="1176"/>
        <v>556960</v>
      </c>
      <c r="M4309" s="17">
        <f t="shared" si="1181"/>
        <v>27848</v>
      </c>
      <c r="N4309" s="17" t="s">
        <v>39</v>
      </c>
      <c r="O4309" s="35" t="s">
        <v>53</v>
      </c>
      <c r="P4309" s="36" t="str">
        <f t="shared" si="1177"/>
        <v>Old Client</v>
      </c>
      <c r="Q4309" s="39" t="str">
        <f t="shared" si="4"/>
        <v>Yes</v>
      </c>
      <c r="R4309" s="40" t="str">
        <f t="shared" si="5"/>
        <v>Cross-Sold</v>
      </c>
    </row>
    <row r="4310" ht="14.25" customHeight="1" spans="1:18">
      <c r="A4310" s="30" t="s">
        <v>4142</v>
      </c>
      <c r="B4310" s="17">
        <v>709</v>
      </c>
      <c r="C4310" s="17" t="s">
        <v>35</v>
      </c>
      <c r="D4310" s="17" t="s">
        <v>36</v>
      </c>
      <c r="E4310" s="17" t="s">
        <v>132</v>
      </c>
      <c r="F4310" s="31" t="str">
        <f>VLOOKUP(G4310,'Policy Type'!$A:$B,2,FALSE)</f>
        <v>P&amp;C</v>
      </c>
      <c r="G4310" s="17" t="s">
        <v>48</v>
      </c>
      <c r="H4310" s="32">
        <v>45393</v>
      </c>
      <c r="I4310" s="32">
        <v>45757</v>
      </c>
      <c r="J4310" s="34">
        <v>12036000</v>
      </c>
      <c r="K4310" s="34">
        <f t="shared" si="1175"/>
        <v>2166480</v>
      </c>
      <c r="L4310" s="34">
        <f t="shared" si="1176"/>
        <v>14202480</v>
      </c>
      <c r="M4310" s="17">
        <f>L4310*0.2</f>
        <v>2840496</v>
      </c>
      <c r="N4310" s="17" t="s">
        <v>39</v>
      </c>
      <c r="O4310" s="35" t="s">
        <v>53</v>
      </c>
      <c r="P4310" s="36" t="str">
        <f t="shared" si="1177"/>
        <v>Old Client</v>
      </c>
      <c r="Q4310" s="39" t="str">
        <f t="shared" si="4"/>
        <v>Yes</v>
      </c>
      <c r="R4310" s="40" t="str">
        <f t="shared" si="5"/>
        <v>Cross-Sold</v>
      </c>
    </row>
    <row r="4311" ht="14.25" customHeight="1" spans="1:18">
      <c r="A4311" s="30" t="s">
        <v>4143</v>
      </c>
      <c r="B4311" s="17">
        <v>709</v>
      </c>
      <c r="C4311" s="17" t="s">
        <v>46</v>
      </c>
      <c r="D4311" s="17" t="s">
        <v>76</v>
      </c>
      <c r="E4311" s="17" t="s">
        <v>60</v>
      </c>
      <c r="F4311" s="31" t="str">
        <f>VLOOKUP(G4311,'Policy Type'!$A:$B,2,FALSE)</f>
        <v>P&amp;C</v>
      </c>
      <c r="G4311" s="17" t="s">
        <v>55</v>
      </c>
      <c r="H4311" s="32">
        <v>45397</v>
      </c>
      <c r="I4311" s="32">
        <v>45761</v>
      </c>
      <c r="J4311" s="34">
        <v>105200</v>
      </c>
      <c r="K4311" s="34">
        <f t="shared" si="1175"/>
        <v>18936</v>
      </c>
      <c r="L4311" s="34">
        <f t="shared" si="1176"/>
        <v>124136</v>
      </c>
      <c r="M4311" s="17">
        <f>L4311*0.05</f>
        <v>6206.8</v>
      </c>
      <c r="N4311" s="17" t="s">
        <v>39</v>
      </c>
      <c r="O4311" s="35" t="s">
        <v>53</v>
      </c>
      <c r="P4311" s="36" t="str">
        <f t="shared" si="1177"/>
        <v>Old Client</v>
      </c>
      <c r="Q4311" s="39" t="str">
        <f t="shared" si="4"/>
        <v>Yes</v>
      </c>
      <c r="R4311" s="40" t="str">
        <f t="shared" si="5"/>
        <v>Cross-Sold</v>
      </c>
    </row>
    <row r="4312" ht="14.25" customHeight="1" spans="1:18">
      <c r="A4312" s="30" t="s">
        <v>4144</v>
      </c>
      <c r="B4312" s="17">
        <v>160</v>
      </c>
      <c r="C4312" s="17" t="s">
        <v>35</v>
      </c>
      <c r="D4312" s="17" t="s">
        <v>36</v>
      </c>
      <c r="E4312" s="17" t="s">
        <v>60</v>
      </c>
      <c r="F4312" s="31" t="str">
        <f>VLOOKUP(G4312,'Policy Type'!$A:$B,2,FALSE)</f>
        <v>P&amp;C</v>
      </c>
      <c r="G4312" s="17" t="s">
        <v>55</v>
      </c>
      <c r="H4312" s="32">
        <v>45397</v>
      </c>
      <c r="I4312" s="32">
        <v>45761</v>
      </c>
      <c r="J4312" s="34">
        <v>97500</v>
      </c>
      <c r="K4312" s="34">
        <f t="shared" si="1175"/>
        <v>17550</v>
      </c>
      <c r="L4312" s="34">
        <f t="shared" si="1176"/>
        <v>115050</v>
      </c>
      <c r="M4312" s="17">
        <f t="shared" ref="M4312:M4314" si="1182">L4312*0.2</f>
        <v>23010</v>
      </c>
      <c r="N4312" s="17" t="s">
        <v>39</v>
      </c>
      <c r="O4312" s="35" t="s">
        <v>53</v>
      </c>
      <c r="P4312" s="36" t="str">
        <f t="shared" si="1177"/>
        <v>New Client</v>
      </c>
      <c r="Q4312" s="39" t="str">
        <f t="shared" si="4"/>
        <v>No</v>
      </c>
      <c r="R4312" s="40" t="str">
        <f t="shared" si="5"/>
        <v/>
      </c>
    </row>
    <row r="4313" ht="14.25" customHeight="1" spans="1:18">
      <c r="A4313" s="30" t="s">
        <v>4145</v>
      </c>
      <c r="B4313" s="17">
        <v>294</v>
      </c>
      <c r="C4313" s="17" t="s">
        <v>42</v>
      </c>
      <c r="D4313" s="17" t="s">
        <v>36</v>
      </c>
      <c r="E4313" s="17" t="s">
        <v>780</v>
      </c>
      <c r="F4313" s="31" t="str">
        <f>VLOOKUP(G4313,'Policy Type'!$A:$B,2,FALSE)</f>
        <v>Liability</v>
      </c>
      <c r="G4313" s="17" t="s">
        <v>38</v>
      </c>
      <c r="H4313" s="32">
        <v>45390</v>
      </c>
      <c r="I4313" s="32">
        <v>45419</v>
      </c>
      <c r="J4313" s="34">
        <v>59100</v>
      </c>
      <c r="K4313" s="34">
        <f t="shared" si="1175"/>
        <v>10638</v>
      </c>
      <c r="L4313" s="34">
        <f t="shared" si="1176"/>
        <v>69738</v>
      </c>
      <c r="M4313" s="17">
        <f t="shared" si="1182"/>
        <v>13947.6</v>
      </c>
      <c r="N4313" s="17" t="s">
        <v>39</v>
      </c>
      <c r="O4313" s="35" t="s">
        <v>49</v>
      </c>
      <c r="P4313" s="36" t="str">
        <f t="shared" si="1177"/>
        <v>Old Client</v>
      </c>
      <c r="Q4313" s="39" t="str">
        <f t="shared" si="4"/>
        <v>Yes</v>
      </c>
      <c r="R4313" s="40" t="str">
        <f t="shared" si="5"/>
        <v/>
      </c>
    </row>
    <row r="4314" ht="14.25" customHeight="1" spans="1:18">
      <c r="A4314" s="30" t="s">
        <v>4146</v>
      </c>
      <c r="B4314" s="17">
        <v>294</v>
      </c>
      <c r="C4314" s="17" t="s">
        <v>42</v>
      </c>
      <c r="D4314" s="17" t="s">
        <v>36</v>
      </c>
      <c r="E4314" s="17" t="s">
        <v>780</v>
      </c>
      <c r="F4314" s="31" t="str">
        <f>VLOOKUP(G4314,'Policy Type'!$A:$B,2,FALSE)</f>
        <v>Liability</v>
      </c>
      <c r="G4314" s="17" t="s">
        <v>38</v>
      </c>
      <c r="H4314" s="32">
        <v>45390</v>
      </c>
      <c r="I4314" s="32">
        <v>45572</v>
      </c>
      <c r="J4314" s="34">
        <v>384200</v>
      </c>
      <c r="K4314" s="34">
        <f t="shared" si="1175"/>
        <v>69156</v>
      </c>
      <c r="L4314" s="34">
        <f t="shared" si="1176"/>
        <v>453356</v>
      </c>
      <c r="M4314" s="17">
        <f t="shared" si="1182"/>
        <v>90671.2</v>
      </c>
      <c r="N4314" s="17" t="s">
        <v>39</v>
      </c>
      <c r="O4314" s="35" t="s">
        <v>49</v>
      </c>
      <c r="P4314" s="36" t="str">
        <f t="shared" si="1177"/>
        <v>Old Client</v>
      </c>
      <c r="Q4314" s="39" t="str">
        <f t="shared" si="4"/>
        <v>Yes</v>
      </c>
      <c r="R4314" s="40" t="str">
        <f t="shared" si="5"/>
        <v/>
      </c>
    </row>
    <row r="4315" ht="14.25" customHeight="1" spans="1:18">
      <c r="A4315" s="30" t="s">
        <v>4147</v>
      </c>
      <c r="B4315" s="17">
        <v>2676</v>
      </c>
      <c r="C4315" s="17" t="s">
        <v>46</v>
      </c>
      <c r="D4315" s="17" t="s">
        <v>47</v>
      </c>
      <c r="E4315" s="17" t="s">
        <v>84</v>
      </c>
      <c r="F4315" s="31" t="str">
        <f>VLOOKUP(G4315,'Policy Type'!$A:$B,2,FALSE)</f>
        <v>Liability</v>
      </c>
      <c r="G4315" s="17" t="s">
        <v>579</v>
      </c>
      <c r="H4315" s="32">
        <v>45390</v>
      </c>
      <c r="I4315" s="32">
        <v>45754</v>
      </c>
      <c r="J4315" s="34">
        <v>29500000</v>
      </c>
      <c r="K4315" s="34">
        <f t="shared" si="1175"/>
        <v>5310000</v>
      </c>
      <c r="L4315" s="34">
        <f t="shared" si="1176"/>
        <v>34810000</v>
      </c>
      <c r="M4315" s="17">
        <f t="shared" ref="M4315:M4316" si="1183">L4315*0.05</f>
        <v>1740500</v>
      </c>
      <c r="N4315" s="17" t="s">
        <v>39</v>
      </c>
      <c r="O4315" s="35" t="s">
        <v>49</v>
      </c>
      <c r="P4315" s="36" t="str">
        <f t="shared" si="1177"/>
        <v>New Client</v>
      </c>
      <c r="Q4315" s="39" t="str">
        <f t="shared" si="4"/>
        <v>Yes</v>
      </c>
      <c r="R4315" s="40" t="str">
        <f t="shared" si="5"/>
        <v/>
      </c>
    </row>
    <row r="4316" ht="14.25" customHeight="1" spans="1:18">
      <c r="A4316" s="30" t="s">
        <v>4148</v>
      </c>
      <c r="B4316" s="17">
        <v>2677</v>
      </c>
      <c r="C4316" s="17" t="s">
        <v>46</v>
      </c>
      <c r="D4316" s="17" t="s">
        <v>88</v>
      </c>
      <c r="E4316" s="17" t="s">
        <v>103</v>
      </c>
      <c r="F4316" s="31" t="str">
        <f>VLOOKUP(G4316,'Policy Type'!$A:$B,2,FALSE)</f>
        <v>Others</v>
      </c>
      <c r="G4316" s="17" t="s">
        <v>212</v>
      </c>
      <c r="H4316" s="32">
        <v>45391</v>
      </c>
      <c r="I4316" s="32">
        <v>45755</v>
      </c>
      <c r="J4316" s="34">
        <v>14524100</v>
      </c>
      <c r="K4316" s="34">
        <f t="shared" si="1175"/>
        <v>2614338</v>
      </c>
      <c r="L4316" s="34">
        <f t="shared" si="1176"/>
        <v>17138438</v>
      </c>
      <c r="M4316" s="17">
        <f t="shared" si="1183"/>
        <v>856921.9</v>
      </c>
      <c r="N4316" s="17" t="s">
        <v>39</v>
      </c>
      <c r="O4316" s="35" t="s">
        <v>49</v>
      </c>
      <c r="P4316" s="36" t="str">
        <f t="shared" si="1177"/>
        <v>New Client</v>
      </c>
      <c r="Q4316" s="39" t="str">
        <f t="shared" si="4"/>
        <v>No</v>
      </c>
      <c r="R4316" s="40" t="str">
        <f t="shared" si="5"/>
        <v/>
      </c>
    </row>
    <row r="4317" ht="14.25" customHeight="1" spans="1:18">
      <c r="A4317" s="30" t="s">
        <v>4149</v>
      </c>
      <c r="B4317" s="17">
        <v>2046</v>
      </c>
      <c r="C4317" s="17" t="s">
        <v>42</v>
      </c>
      <c r="D4317" s="17" t="s">
        <v>36</v>
      </c>
      <c r="E4317" s="17" t="s">
        <v>103</v>
      </c>
      <c r="F4317" s="31" t="str">
        <f>VLOOKUP(G4317,'Policy Type'!$A:$B,2,FALSE)</f>
        <v>P&amp;C</v>
      </c>
      <c r="G4317" s="17" t="s">
        <v>44</v>
      </c>
      <c r="H4317" s="32">
        <v>45391</v>
      </c>
      <c r="I4317" s="32">
        <v>45755</v>
      </c>
      <c r="J4317" s="34">
        <v>885000</v>
      </c>
      <c r="K4317" s="34">
        <f t="shared" si="1175"/>
        <v>159300</v>
      </c>
      <c r="L4317" s="34">
        <f t="shared" si="1176"/>
        <v>1044300</v>
      </c>
      <c r="M4317" s="17">
        <f>L4317*0.2</f>
        <v>208860</v>
      </c>
      <c r="N4317" s="17" t="s">
        <v>39</v>
      </c>
      <c r="O4317" s="35" t="s">
        <v>49</v>
      </c>
      <c r="P4317" s="36" t="str">
        <f t="shared" si="1177"/>
        <v>Old Client</v>
      </c>
      <c r="Q4317" s="39" t="str">
        <f t="shared" si="4"/>
        <v>Yes</v>
      </c>
      <c r="R4317" s="40" t="str">
        <f t="shared" si="5"/>
        <v>Cross-Sold</v>
      </c>
    </row>
    <row r="4318" ht="14.25" customHeight="1" spans="1:18">
      <c r="A4318" s="30" t="s">
        <v>4150</v>
      </c>
      <c r="B4318" s="17">
        <v>2678</v>
      </c>
      <c r="C4318" s="17" t="s">
        <v>35</v>
      </c>
      <c r="D4318" s="17" t="s">
        <v>36</v>
      </c>
      <c r="E4318" s="17" t="s">
        <v>103</v>
      </c>
      <c r="F4318" s="31" t="str">
        <f>VLOOKUP(G4318,'Policy Type'!$A:$B,2,FALSE)</f>
        <v>Others</v>
      </c>
      <c r="G4318" s="17" t="s">
        <v>212</v>
      </c>
      <c r="H4318" s="32">
        <v>45391</v>
      </c>
      <c r="I4318" s="32">
        <v>45755</v>
      </c>
      <c r="J4318" s="34">
        <v>3575400</v>
      </c>
      <c r="K4318" s="34">
        <f t="shared" si="1175"/>
        <v>643572</v>
      </c>
      <c r="L4318" s="34">
        <f t="shared" si="1176"/>
        <v>4218972</v>
      </c>
      <c r="M4318" s="17">
        <f>L4318*0.15</f>
        <v>632845.8</v>
      </c>
      <c r="N4318" s="17" t="s">
        <v>39</v>
      </c>
      <c r="O4318" s="35" t="s">
        <v>49</v>
      </c>
      <c r="P4318" s="36" t="str">
        <f t="shared" si="1177"/>
        <v>Old Client</v>
      </c>
      <c r="Q4318" s="39" t="str">
        <f t="shared" si="4"/>
        <v>No</v>
      </c>
      <c r="R4318" s="40" t="str">
        <f t="shared" si="5"/>
        <v/>
      </c>
    </row>
    <row r="4319" ht="14.25" customHeight="1" spans="1:18">
      <c r="A4319" s="30" t="s">
        <v>4151</v>
      </c>
      <c r="B4319" s="17">
        <v>2678</v>
      </c>
      <c r="C4319" s="17" t="s">
        <v>42</v>
      </c>
      <c r="D4319" s="17" t="s">
        <v>36</v>
      </c>
      <c r="E4319" s="17" t="s">
        <v>103</v>
      </c>
      <c r="F4319" s="31" t="str">
        <f>VLOOKUP(G4319,'Policy Type'!$A:$B,2,FALSE)</f>
        <v>P&amp;C</v>
      </c>
      <c r="G4319" s="17" t="s">
        <v>44</v>
      </c>
      <c r="H4319" s="32">
        <v>45391</v>
      </c>
      <c r="I4319" s="32">
        <v>45755</v>
      </c>
      <c r="J4319" s="34">
        <v>472000</v>
      </c>
      <c r="K4319" s="34">
        <f t="shared" si="1175"/>
        <v>84960</v>
      </c>
      <c r="L4319" s="34">
        <f t="shared" si="1176"/>
        <v>556960</v>
      </c>
      <c r="M4319" s="17">
        <f>L4319*0.2</f>
        <v>111392</v>
      </c>
      <c r="N4319" s="17" t="s">
        <v>39</v>
      </c>
      <c r="O4319" s="35" t="s">
        <v>49</v>
      </c>
      <c r="P4319" s="36" t="str">
        <f t="shared" si="1177"/>
        <v>Old Client</v>
      </c>
      <c r="Q4319" s="39" t="str">
        <f t="shared" si="4"/>
        <v>No</v>
      </c>
      <c r="R4319" s="40" t="str">
        <f t="shared" si="5"/>
        <v/>
      </c>
    </row>
    <row r="4320" ht="14.25" customHeight="1" spans="1:18">
      <c r="A4320" s="30" t="s">
        <v>4152</v>
      </c>
      <c r="B4320" s="17">
        <v>2678</v>
      </c>
      <c r="C4320" s="17" t="s">
        <v>35</v>
      </c>
      <c r="D4320" s="17" t="s">
        <v>36</v>
      </c>
      <c r="E4320" s="17" t="s">
        <v>103</v>
      </c>
      <c r="F4320" s="31" t="str">
        <f>VLOOKUP(G4320,'Policy Type'!$A:$B,2,FALSE)</f>
        <v>Others</v>
      </c>
      <c r="G4320" s="17" t="s">
        <v>193</v>
      </c>
      <c r="H4320" s="32">
        <v>45390</v>
      </c>
      <c r="I4320" s="32">
        <v>45754</v>
      </c>
      <c r="J4320" s="34">
        <v>5712600</v>
      </c>
      <c r="K4320" s="34">
        <f t="shared" si="1175"/>
        <v>1028268</v>
      </c>
      <c r="L4320" s="34">
        <f t="shared" si="1176"/>
        <v>6740868</v>
      </c>
      <c r="M4320" s="17">
        <f t="shared" ref="M4320:M4321" si="1184">L4320*0.15</f>
        <v>1011130.2</v>
      </c>
      <c r="N4320" s="17" t="s">
        <v>52</v>
      </c>
      <c r="O4320" s="35" t="s">
        <v>40</v>
      </c>
      <c r="P4320" s="36" t="str">
        <f t="shared" si="1177"/>
        <v>Old Client</v>
      </c>
      <c r="Q4320" s="39" t="str">
        <f t="shared" si="4"/>
        <v>No</v>
      </c>
      <c r="R4320" s="40" t="str">
        <f t="shared" si="5"/>
        <v/>
      </c>
    </row>
    <row r="4321" ht="14.25" customHeight="1" spans="1:18">
      <c r="A4321" s="30" t="s">
        <v>4153</v>
      </c>
      <c r="B4321" s="17">
        <v>2678</v>
      </c>
      <c r="C4321" s="17" t="s">
        <v>42</v>
      </c>
      <c r="D4321" s="17" t="s">
        <v>36</v>
      </c>
      <c r="E4321" s="17" t="s">
        <v>103</v>
      </c>
      <c r="F4321" s="31" t="str">
        <f>VLOOKUP(G4321,'Policy Type'!$A:$B,2,FALSE)</f>
        <v>Others</v>
      </c>
      <c r="G4321" s="17" t="s">
        <v>193</v>
      </c>
      <c r="H4321" s="32">
        <v>45390</v>
      </c>
      <c r="I4321" s="32">
        <v>45754</v>
      </c>
      <c r="J4321" s="34">
        <v>5712600</v>
      </c>
      <c r="K4321" s="34">
        <f t="shared" si="1175"/>
        <v>1028268</v>
      </c>
      <c r="L4321" s="34">
        <f t="shared" si="1176"/>
        <v>6740868</v>
      </c>
      <c r="M4321" s="17">
        <f t="shared" si="1184"/>
        <v>1011130.2</v>
      </c>
      <c r="N4321" s="17" t="s">
        <v>52</v>
      </c>
      <c r="O4321" s="35" t="s">
        <v>40</v>
      </c>
      <c r="P4321" s="36" t="str">
        <f t="shared" si="1177"/>
        <v>Old Client</v>
      </c>
      <c r="Q4321" s="39" t="str">
        <f t="shared" si="4"/>
        <v>No</v>
      </c>
      <c r="R4321" s="40" t="str">
        <f t="shared" si="5"/>
        <v/>
      </c>
    </row>
    <row r="4322" ht="14.25" customHeight="1" spans="1:18">
      <c r="A4322" s="30" t="s">
        <v>4154</v>
      </c>
      <c r="B4322" s="17">
        <v>1834</v>
      </c>
      <c r="C4322" s="17" t="s">
        <v>35</v>
      </c>
      <c r="D4322" s="17" t="s">
        <v>36</v>
      </c>
      <c r="E4322" s="17" t="s">
        <v>78</v>
      </c>
      <c r="F4322" s="31" t="str">
        <f>VLOOKUP(G4322,'Policy Type'!$A:$B,2,FALSE)</f>
        <v>Liability</v>
      </c>
      <c r="G4322" s="17" t="s">
        <v>94</v>
      </c>
      <c r="H4322" s="32">
        <v>45391</v>
      </c>
      <c r="I4322" s="32">
        <v>45755</v>
      </c>
      <c r="J4322" s="34">
        <v>606700</v>
      </c>
      <c r="K4322" s="34">
        <f t="shared" si="1175"/>
        <v>109206</v>
      </c>
      <c r="L4322" s="34">
        <f t="shared" si="1176"/>
        <v>715906</v>
      </c>
      <c r="M4322" s="17">
        <f>L4322*0.2</f>
        <v>143181.2</v>
      </c>
      <c r="N4322" s="17" t="s">
        <v>39</v>
      </c>
      <c r="O4322" s="35" t="s">
        <v>49</v>
      </c>
      <c r="P4322" s="36" t="str">
        <f t="shared" si="1177"/>
        <v>Old Client</v>
      </c>
      <c r="Q4322" s="39" t="str">
        <f t="shared" si="4"/>
        <v>Yes</v>
      </c>
      <c r="R4322" s="40" t="str">
        <f t="shared" si="5"/>
        <v/>
      </c>
    </row>
    <row r="4323" ht="14.25" customHeight="1" spans="1:18">
      <c r="A4323" s="30" t="s">
        <v>4155</v>
      </c>
      <c r="B4323" s="17">
        <v>1834</v>
      </c>
      <c r="C4323" s="17" t="s">
        <v>46</v>
      </c>
      <c r="D4323" s="17" t="s">
        <v>88</v>
      </c>
      <c r="E4323" s="17" t="s">
        <v>60</v>
      </c>
      <c r="F4323" s="31" t="str">
        <f>VLOOKUP(G4323,'Policy Type'!$A:$B,2,FALSE)</f>
        <v>P&amp;C</v>
      </c>
      <c r="G4323" s="17" t="s">
        <v>55</v>
      </c>
      <c r="H4323" s="32">
        <v>45408</v>
      </c>
      <c r="I4323" s="32">
        <v>45772</v>
      </c>
      <c r="J4323" s="34">
        <v>154400</v>
      </c>
      <c r="K4323" s="34">
        <f t="shared" si="1175"/>
        <v>27792</v>
      </c>
      <c r="L4323" s="34">
        <f t="shared" si="1176"/>
        <v>182192</v>
      </c>
      <c r="M4323" s="17">
        <f>L4323*0.05</f>
        <v>9109.6</v>
      </c>
      <c r="N4323" s="17" t="s">
        <v>52</v>
      </c>
      <c r="O4323" s="35" t="s">
        <v>53</v>
      </c>
      <c r="P4323" s="36" t="str">
        <f t="shared" si="1177"/>
        <v>Old Client</v>
      </c>
      <c r="Q4323" s="39" t="str">
        <f t="shared" si="4"/>
        <v>Yes</v>
      </c>
      <c r="R4323" s="40" t="str">
        <f t="shared" si="5"/>
        <v>Cross-Sold</v>
      </c>
    </row>
    <row r="4324" ht="14.25" customHeight="1" spans="1:18">
      <c r="A4324" s="30" t="s">
        <v>4156</v>
      </c>
      <c r="B4324" s="17">
        <v>2679</v>
      </c>
      <c r="C4324" s="17" t="s">
        <v>35</v>
      </c>
      <c r="D4324" s="17" t="s">
        <v>36</v>
      </c>
      <c r="E4324" s="17" t="s">
        <v>84</v>
      </c>
      <c r="F4324" s="31" t="e">
        <f>VLOOKUP(G4324,'Policy Type'!$A:$B,2,FALSE)</f>
        <v>#N/A</v>
      </c>
      <c r="G4324" s="17" t="s">
        <v>2496</v>
      </c>
      <c r="H4324" s="32">
        <v>45391</v>
      </c>
      <c r="I4324" s="32">
        <v>45755</v>
      </c>
      <c r="J4324" s="34">
        <v>4720000</v>
      </c>
      <c r="K4324" s="34">
        <f t="shared" si="1175"/>
        <v>849600</v>
      </c>
      <c r="L4324" s="34">
        <f t="shared" si="1176"/>
        <v>5569600</v>
      </c>
      <c r="M4324" s="17"/>
      <c r="N4324" s="17" t="s">
        <v>39</v>
      </c>
      <c r="O4324" s="35" t="s">
        <v>49</v>
      </c>
      <c r="P4324" s="36"/>
      <c r="Q4324" s="39" t="str">
        <f t="shared" si="4"/>
        <v>Yes</v>
      </c>
      <c r="R4324" s="40" t="e">
        <f t="shared" si="5"/>
        <v>#N/A</v>
      </c>
    </row>
    <row r="4325" ht="14.25" customHeight="1" spans="1:18">
      <c r="A4325" s="30" t="s">
        <v>4157</v>
      </c>
      <c r="B4325" s="17">
        <v>1893</v>
      </c>
      <c r="C4325" s="17" t="s">
        <v>57</v>
      </c>
      <c r="D4325" s="17" t="s">
        <v>36</v>
      </c>
      <c r="E4325" s="17" t="s">
        <v>103</v>
      </c>
      <c r="F4325" s="31" t="str">
        <f>VLOOKUP(G4325,'Policy Type'!$A:$B,2,FALSE)</f>
        <v>Others</v>
      </c>
      <c r="G4325" s="17" t="s">
        <v>193</v>
      </c>
      <c r="H4325" s="32">
        <v>45337</v>
      </c>
      <c r="I4325" s="32">
        <v>45702</v>
      </c>
      <c r="J4325" s="34">
        <v>3105100</v>
      </c>
      <c r="K4325" s="34">
        <f t="shared" si="1175"/>
        <v>558918</v>
      </c>
      <c r="L4325" s="34">
        <f t="shared" si="1176"/>
        <v>3664018</v>
      </c>
      <c r="M4325" s="17">
        <f>L4325*0.15</f>
        <v>549602.7</v>
      </c>
      <c r="N4325" s="17" t="s">
        <v>39</v>
      </c>
      <c r="O4325" s="35" t="s">
        <v>40</v>
      </c>
      <c r="P4325" s="36" t="str">
        <f t="shared" ref="P4325:P4334" si="1185">IF(COUNTIF(B:B,B4325)=1,"New Client","Old Client")</f>
        <v>Old Client</v>
      </c>
      <c r="Q4325" s="39" t="str">
        <f t="shared" si="4"/>
        <v>Yes</v>
      </c>
      <c r="R4325" s="40" t="str">
        <f t="shared" si="5"/>
        <v>Cross-Sold</v>
      </c>
    </row>
    <row r="4326" ht="14.25" customHeight="1" spans="1:18">
      <c r="A4326" s="30" t="s">
        <v>4158</v>
      </c>
      <c r="B4326" s="17">
        <v>2681</v>
      </c>
      <c r="C4326" s="17" t="s">
        <v>42</v>
      </c>
      <c r="D4326" s="17" t="s">
        <v>36</v>
      </c>
      <c r="E4326" s="17" t="s">
        <v>780</v>
      </c>
      <c r="F4326" s="31" t="str">
        <f>VLOOKUP(G4326,'Policy Type'!$A:$B,2,FALSE)</f>
        <v>P&amp;C</v>
      </c>
      <c r="G4326" s="17" t="s">
        <v>80</v>
      </c>
      <c r="H4326" s="32">
        <v>45335</v>
      </c>
      <c r="I4326" s="32">
        <v>45335</v>
      </c>
      <c r="J4326" s="34">
        <v>327000</v>
      </c>
      <c r="K4326" s="34">
        <f t="shared" si="1175"/>
        <v>58860</v>
      </c>
      <c r="L4326" s="34">
        <f t="shared" si="1176"/>
        <v>385860</v>
      </c>
      <c r="M4326" s="17">
        <f>L4326*0.2</f>
        <v>77172</v>
      </c>
      <c r="N4326" s="17" t="s">
        <v>39</v>
      </c>
      <c r="O4326" s="35" t="s">
        <v>49</v>
      </c>
      <c r="P4326" s="36" t="str">
        <f t="shared" si="1185"/>
        <v>New Client</v>
      </c>
      <c r="Q4326" s="39" t="str">
        <f t="shared" si="4"/>
        <v>No</v>
      </c>
      <c r="R4326" s="40" t="str">
        <f t="shared" si="5"/>
        <v/>
      </c>
    </row>
    <row r="4327" ht="14.25" customHeight="1" spans="1:18">
      <c r="A4327" s="30" t="s">
        <v>4159</v>
      </c>
      <c r="B4327" s="17">
        <v>1953</v>
      </c>
      <c r="C4327" s="17" t="s">
        <v>35</v>
      </c>
      <c r="D4327" s="17" t="s">
        <v>36</v>
      </c>
      <c r="E4327" s="17" t="s">
        <v>780</v>
      </c>
      <c r="F4327" s="31" t="str">
        <f>VLOOKUP(G4327,'Policy Type'!$A:$B,2,FALSE)</f>
        <v>Others</v>
      </c>
      <c r="G4327" s="17" t="s">
        <v>487</v>
      </c>
      <c r="H4327" s="32">
        <v>45351</v>
      </c>
      <c r="I4327" s="32">
        <v>49003</v>
      </c>
      <c r="J4327" s="34">
        <v>129300</v>
      </c>
      <c r="K4327" s="34">
        <f t="shared" si="1175"/>
        <v>23274</v>
      </c>
      <c r="L4327" s="34">
        <f t="shared" si="1176"/>
        <v>152574</v>
      </c>
      <c r="M4327" s="17">
        <f t="shared" ref="M4327:M4328" si="1186">L4327*0.15</f>
        <v>22886.1</v>
      </c>
      <c r="N4327" s="17" t="s">
        <v>52</v>
      </c>
      <c r="O4327" s="35" t="s">
        <v>49</v>
      </c>
      <c r="P4327" s="36" t="str">
        <f t="shared" si="1185"/>
        <v>Old Client</v>
      </c>
      <c r="Q4327" s="39" t="str">
        <f t="shared" si="4"/>
        <v>No</v>
      </c>
      <c r="R4327" s="40" t="str">
        <f t="shared" si="5"/>
        <v/>
      </c>
    </row>
    <row r="4328" ht="14.25" customHeight="1" spans="1:18">
      <c r="A4328" s="30" t="s">
        <v>4160</v>
      </c>
      <c r="B4328" s="17">
        <v>2682</v>
      </c>
      <c r="C4328" s="17" t="s">
        <v>57</v>
      </c>
      <c r="D4328" s="17" t="s">
        <v>36</v>
      </c>
      <c r="E4328" s="17" t="s">
        <v>103</v>
      </c>
      <c r="F4328" s="31" t="str">
        <f>VLOOKUP(G4328,'Policy Type'!$A:$B,2,FALSE)</f>
        <v>Others</v>
      </c>
      <c r="G4328" s="17" t="s">
        <v>3913</v>
      </c>
      <c r="H4328" s="32">
        <v>45345</v>
      </c>
      <c r="I4328" s="32">
        <v>45710</v>
      </c>
      <c r="J4328" s="34">
        <v>875000</v>
      </c>
      <c r="K4328" s="34">
        <f t="shared" si="1175"/>
        <v>157500</v>
      </c>
      <c r="L4328" s="34">
        <f t="shared" si="1176"/>
        <v>1032500</v>
      </c>
      <c r="M4328" s="17">
        <f t="shared" si="1186"/>
        <v>154875</v>
      </c>
      <c r="N4328" s="17" t="s">
        <v>39</v>
      </c>
      <c r="O4328" s="35" t="s">
        <v>49</v>
      </c>
      <c r="P4328" s="36" t="str">
        <f t="shared" si="1185"/>
        <v>New Client</v>
      </c>
      <c r="Q4328" s="39" t="str">
        <f t="shared" si="4"/>
        <v>No</v>
      </c>
      <c r="R4328" s="40" t="str">
        <f t="shared" si="5"/>
        <v/>
      </c>
    </row>
    <row r="4329" ht="14.25" customHeight="1" spans="1:18">
      <c r="A4329" s="30" t="s">
        <v>4161</v>
      </c>
      <c r="B4329" s="17">
        <v>2683</v>
      </c>
      <c r="C4329" s="17" t="s">
        <v>57</v>
      </c>
      <c r="D4329" s="17" t="s">
        <v>36</v>
      </c>
      <c r="E4329" s="17" t="s">
        <v>78</v>
      </c>
      <c r="F4329" s="31" t="str">
        <f>VLOOKUP(G4329,'Policy Type'!$A:$B,2,FALSE)</f>
        <v>Liability</v>
      </c>
      <c r="G4329" s="17" t="s">
        <v>38</v>
      </c>
      <c r="H4329" s="32">
        <v>45342</v>
      </c>
      <c r="I4329" s="32">
        <v>45615</v>
      </c>
      <c r="J4329" s="34">
        <v>363000</v>
      </c>
      <c r="K4329" s="34">
        <f t="shared" si="1175"/>
        <v>65340</v>
      </c>
      <c r="L4329" s="34">
        <f t="shared" si="1176"/>
        <v>428340</v>
      </c>
      <c r="M4329" s="17">
        <f t="shared" ref="M4329:M4330" si="1187">L4329*0.2</f>
        <v>85668</v>
      </c>
      <c r="N4329" s="17" t="s">
        <v>39</v>
      </c>
      <c r="O4329" s="35" t="s">
        <v>49</v>
      </c>
      <c r="P4329" s="36" t="str">
        <f t="shared" si="1185"/>
        <v>New Client</v>
      </c>
      <c r="Q4329" s="39" t="str">
        <f t="shared" si="4"/>
        <v>Yes</v>
      </c>
      <c r="R4329" s="40" t="str">
        <f t="shared" si="5"/>
        <v/>
      </c>
    </row>
    <row r="4330" ht="14.25" customHeight="1" spans="1:18">
      <c r="A4330" s="30" t="s">
        <v>4162</v>
      </c>
      <c r="B4330" s="17">
        <v>2684</v>
      </c>
      <c r="C4330" s="17" t="s">
        <v>35</v>
      </c>
      <c r="D4330" s="17" t="s">
        <v>36</v>
      </c>
      <c r="E4330" s="17" t="s">
        <v>84</v>
      </c>
      <c r="F4330" s="31" t="str">
        <f>VLOOKUP(G4330,'Policy Type'!$A:$B,2,FALSE)</f>
        <v>Liability</v>
      </c>
      <c r="G4330" s="17" t="s">
        <v>536</v>
      </c>
      <c r="H4330" s="32">
        <v>45335</v>
      </c>
      <c r="I4330" s="32">
        <v>45580</v>
      </c>
      <c r="J4330" s="34">
        <v>2126600</v>
      </c>
      <c r="K4330" s="34">
        <f t="shared" si="1175"/>
        <v>382788</v>
      </c>
      <c r="L4330" s="34">
        <f t="shared" si="1176"/>
        <v>2509388</v>
      </c>
      <c r="M4330" s="17">
        <f t="shared" si="1187"/>
        <v>501877.6</v>
      </c>
      <c r="N4330" s="17" t="s">
        <v>39</v>
      </c>
      <c r="O4330" s="35" t="s">
        <v>49</v>
      </c>
      <c r="P4330" s="36" t="str">
        <f t="shared" si="1185"/>
        <v>New Client</v>
      </c>
      <c r="Q4330" s="39" t="str">
        <f t="shared" si="4"/>
        <v>Yes</v>
      </c>
      <c r="R4330" s="40" t="str">
        <f t="shared" si="5"/>
        <v/>
      </c>
    </row>
    <row r="4331" ht="14.25" customHeight="1" spans="1:18">
      <c r="A4331" s="30" t="s">
        <v>4163</v>
      </c>
      <c r="B4331" s="17">
        <v>2685</v>
      </c>
      <c r="C4331" s="17" t="s">
        <v>42</v>
      </c>
      <c r="D4331" s="17" t="s">
        <v>36</v>
      </c>
      <c r="E4331" s="17" t="s">
        <v>103</v>
      </c>
      <c r="F4331" s="31" t="str">
        <f>VLOOKUP(G4331,'Policy Type'!$A:$B,2,FALSE)</f>
        <v>Others</v>
      </c>
      <c r="G4331" s="17" t="s">
        <v>3913</v>
      </c>
      <c r="H4331" s="32">
        <v>45336</v>
      </c>
      <c r="I4331" s="32">
        <v>45701</v>
      </c>
      <c r="J4331" s="34">
        <v>560500</v>
      </c>
      <c r="K4331" s="34">
        <f t="shared" si="1175"/>
        <v>100890</v>
      </c>
      <c r="L4331" s="34">
        <f t="shared" si="1176"/>
        <v>661390</v>
      </c>
      <c r="M4331" s="17">
        <f>L4331*0.15</f>
        <v>99208.5</v>
      </c>
      <c r="N4331" s="17" t="s">
        <v>39</v>
      </c>
      <c r="O4331" s="35" t="s">
        <v>49</v>
      </c>
      <c r="P4331" s="36" t="str">
        <f t="shared" si="1185"/>
        <v>Old Client</v>
      </c>
      <c r="Q4331" s="39" t="str">
        <f t="shared" si="4"/>
        <v>No</v>
      </c>
      <c r="R4331" s="40" t="str">
        <f t="shared" si="5"/>
        <v/>
      </c>
    </row>
    <row r="4332" ht="14.25" customHeight="1" spans="1:18">
      <c r="A4332" s="30" t="s">
        <v>4164</v>
      </c>
      <c r="B4332" s="17">
        <v>2685</v>
      </c>
      <c r="C4332" s="17" t="s">
        <v>46</v>
      </c>
      <c r="D4332" s="17" t="s">
        <v>66</v>
      </c>
      <c r="E4332" s="17" t="s">
        <v>37</v>
      </c>
      <c r="F4332" s="31" t="str">
        <f>VLOOKUP(G4332,'Policy Type'!$A:$B,2,FALSE)</f>
        <v>P&amp;C</v>
      </c>
      <c r="G4332" s="17" t="s">
        <v>80</v>
      </c>
      <c r="H4332" s="32">
        <v>45343</v>
      </c>
      <c r="I4332" s="32">
        <v>45343</v>
      </c>
      <c r="J4332" s="34">
        <v>59100</v>
      </c>
      <c r="K4332" s="34">
        <f t="shared" si="1175"/>
        <v>10638</v>
      </c>
      <c r="L4332" s="34">
        <f t="shared" si="1176"/>
        <v>69738</v>
      </c>
      <c r="M4332" s="17">
        <f>L4332*0.05</f>
        <v>3486.9</v>
      </c>
      <c r="N4332" s="17" t="s">
        <v>39</v>
      </c>
      <c r="O4332" s="35" t="s">
        <v>49</v>
      </c>
      <c r="P4332" s="36" t="str">
        <f t="shared" si="1185"/>
        <v>Old Client</v>
      </c>
      <c r="Q4332" s="39" t="str">
        <f t="shared" si="4"/>
        <v>No</v>
      </c>
      <c r="R4332" s="40" t="str">
        <f t="shared" si="5"/>
        <v/>
      </c>
    </row>
    <row r="4333" ht="14.25" customHeight="1" spans="1:18">
      <c r="A4333" s="30" t="s">
        <v>4165</v>
      </c>
      <c r="B4333" s="17">
        <v>2686</v>
      </c>
      <c r="C4333" s="17" t="s">
        <v>35</v>
      </c>
      <c r="D4333" s="17" t="s">
        <v>36</v>
      </c>
      <c r="E4333" s="17" t="s">
        <v>37</v>
      </c>
      <c r="F4333" s="31" t="str">
        <f>VLOOKUP(G4333,'Policy Type'!$A:$B,2,FALSE)</f>
        <v>Liability</v>
      </c>
      <c r="G4333" s="17" t="s">
        <v>38</v>
      </c>
      <c r="H4333" s="32">
        <v>45330</v>
      </c>
      <c r="I4333" s="32">
        <v>45664</v>
      </c>
      <c r="J4333" s="34">
        <v>63200</v>
      </c>
      <c r="K4333" s="34">
        <f t="shared" si="1175"/>
        <v>11376</v>
      </c>
      <c r="L4333" s="34">
        <f t="shared" si="1176"/>
        <v>74576</v>
      </c>
      <c r="M4333" s="17">
        <f t="shared" ref="M4333:M4334" si="1188">L4333*0.2</f>
        <v>14915.2</v>
      </c>
      <c r="N4333" s="17" t="s">
        <v>39</v>
      </c>
      <c r="O4333" s="35" t="s">
        <v>49</v>
      </c>
      <c r="P4333" s="36" t="str">
        <f t="shared" si="1185"/>
        <v>New Client</v>
      </c>
      <c r="Q4333" s="39" t="str">
        <f t="shared" si="4"/>
        <v>Yes</v>
      </c>
      <c r="R4333" s="40" t="str">
        <f t="shared" si="5"/>
        <v/>
      </c>
    </row>
    <row r="4334" ht="14.25" customHeight="1" spans="1:18">
      <c r="A4334" s="30" t="s">
        <v>4166</v>
      </c>
      <c r="B4334" s="17">
        <v>83</v>
      </c>
      <c r="C4334" s="17" t="s">
        <v>57</v>
      </c>
      <c r="D4334" s="17" t="s">
        <v>36</v>
      </c>
      <c r="E4334" s="17" t="s">
        <v>37</v>
      </c>
      <c r="F4334" s="31" t="str">
        <f>VLOOKUP(G4334,'Policy Type'!$A:$B,2,FALSE)</f>
        <v>Liability</v>
      </c>
      <c r="G4334" s="17" t="s">
        <v>38</v>
      </c>
      <c r="H4334" s="32">
        <v>45331</v>
      </c>
      <c r="I4334" s="32">
        <v>45390</v>
      </c>
      <c r="J4334" s="34">
        <v>242100</v>
      </c>
      <c r="K4334" s="34">
        <f t="shared" si="1175"/>
        <v>43578</v>
      </c>
      <c r="L4334" s="34">
        <f t="shared" si="1176"/>
        <v>285678</v>
      </c>
      <c r="M4334" s="17">
        <f t="shared" si="1188"/>
        <v>57135.6</v>
      </c>
      <c r="N4334" s="17" t="s">
        <v>39</v>
      </c>
      <c r="O4334" s="35" t="s">
        <v>49</v>
      </c>
      <c r="P4334" s="36" t="str">
        <f t="shared" si="1185"/>
        <v>Old Client</v>
      </c>
      <c r="Q4334" s="39" t="str">
        <f t="shared" si="4"/>
        <v>Yes</v>
      </c>
      <c r="R4334" s="40" t="str">
        <f t="shared" si="5"/>
        <v/>
      </c>
    </row>
    <row r="4335" ht="14.25" customHeight="1" spans="1:18">
      <c r="A4335" s="30"/>
      <c r="B4335" s="17"/>
      <c r="C4335" s="17"/>
      <c r="D4335" s="17"/>
      <c r="E4335" s="17"/>
      <c r="F4335" s="31"/>
      <c r="G4335" s="17"/>
      <c r="H4335" s="32"/>
      <c r="I4335" s="32"/>
      <c r="J4335" s="34"/>
      <c r="K4335" s="34"/>
      <c r="L4335" s="17"/>
      <c r="M4335" s="17"/>
      <c r="N4335" s="17" t="s">
        <v>52</v>
      </c>
      <c r="O4335" s="35" t="s">
        <v>277</v>
      </c>
      <c r="P4335" s="36"/>
      <c r="Q4335" s="39" t="str">
        <f t="shared" si="4"/>
        <v>No</v>
      </c>
      <c r="R4335" s="40" t="str">
        <f t="shared" si="5"/>
        <v/>
      </c>
    </row>
    <row r="4336" ht="14.25" customHeight="1" spans="1:18">
      <c r="A4336" s="30" t="s">
        <v>4167</v>
      </c>
      <c r="B4336" s="17">
        <v>969</v>
      </c>
      <c r="C4336" s="17" t="s">
        <v>46</v>
      </c>
      <c r="D4336" s="17" t="s">
        <v>88</v>
      </c>
      <c r="E4336" s="17" t="s">
        <v>37</v>
      </c>
      <c r="F4336" s="31" t="str">
        <f>VLOOKUP(G4336,'Policy Type'!$A:$B,2,FALSE)</f>
        <v>Liability</v>
      </c>
      <c r="G4336" s="17" t="s">
        <v>38</v>
      </c>
      <c r="H4336" s="32">
        <v>45348</v>
      </c>
      <c r="I4336" s="32">
        <v>45468</v>
      </c>
      <c r="J4336" s="34">
        <v>192000</v>
      </c>
      <c r="K4336" s="34">
        <f t="shared" ref="K4336:K4337" si="1189">J4336*0.18</f>
        <v>34560</v>
      </c>
      <c r="L4336" s="34">
        <f t="shared" ref="L4336:L4337" si="1190">J4336+K4336</f>
        <v>226560</v>
      </c>
      <c r="M4336" s="17">
        <f>L4336*0.05</f>
        <v>11328</v>
      </c>
      <c r="N4336" s="17" t="s">
        <v>52</v>
      </c>
      <c r="O4336" s="35" t="s">
        <v>49</v>
      </c>
      <c r="P4336" s="36" t="str">
        <f t="shared" ref="P4336:P4337" si="1191">IF(COUNTIF(B:B,B4336)=1,"New Client","Old Client")</f>
        <v>Old Client</v>
      </c>
      <c r="Q4336" s="39" t="str">
        <f t="shared" si="4"/>
        <v>Yes</v>
      </c>
      <c r="R4336" s="40" t="str">
        <f t="shared" si="5"/>
        <v/>
      </c>
    </row>
    <row r="4337" ht="14.25" customHeight="1" spans="1:18">
      <c r="A4337" s="30" t="s">
        <v>4168</v>
      </c>
      <c r="B4337" s="17">
        <v>2005</v>
      </c>
      <c r="C4337" s="17" t="s">
        <v>35</v>
      </c>
      <c r="D4337" s="17" t="s">
        <v>36</v>
      </c>
      <c r="E4337" s="17" t="s">
        <v>78</v>
      </c>
      <c r="F4337" s="31" t="str">
        <f>VLOOKUP(G4337,'Policy Type'!$A:$B,2,FALSE)</f>
        <v>Liability</v>
      </c>
      <c r="G4337" s="17" t="s">
        <v>94</v>
      </c>
      <c r="H4337" s="32">
        <v>45343</v>
      </c>
      <c r="I4337" s="32">
        <v>45708</v>
      </c>
      <c r="J4337" s="34">
        <v>94300</v>
      </c>
      <c r="K4337" s="34">
        <f t="shared" si="1189"/>
        <v>16974</v>
      </c>
      <c r="L4337" s="34">
        <f t="shared" si="1190"/>
        <v>111274</v>
      </c>
      <c r="M4337" s="17">
        <f>L4337*0.2</f>
        <v>22254.8</v>
      </c>
      <c r="N4337" s="17" t="s">
        <v>52</v>
      </c>
      <c r="O4337" s="35" t="s">
        <v>49</v>
      </c>
      <c r="P4337" s="36" t="str">
        <f t="shared" si="1191"/>
        <v>Old Client</v>
      </c>
      <c r="Q4337" s="39" t="str">
        <f t="shared" si="4"/>
        <v>Yes</v>
      </c>
      <c r="R4337" s="40" t="str">
        <f t="shared" si="5"/>
        <v/>
      </c>
    </row>
    <row r="4338" ht="14.25" customHeight="1" spans="1:18">
      <c r="A4338" s="30"/>
      <c r="B4338" s="17"/>
      <c r="C4338" s="17"/>
      <c r="D4338" s="17"/>
      <c r="E4338" s="17"/>
      <c r="F4338" s="31"/>
      <c r="G4338" s="17"/>
      <c r="H4338" s="32"/>
      <c r="I4338" s="32"/>
      <c r="J4338" s="34"/>
      <c r="K4338" s="34"/>
      <c r="L4338" s="17"/>
      <c r="M4338" s="17"/>
      <c r="N4338" s="17" t="s">
        <v>39</v>
      </c>
      <c r="O4338" s="35" t="s">
        <v>277</v>
      </c>
      <c r="P4338" s="36"/>
      <c r="Q4338" s="39" t="str">
        <f t="shared" si="4"/>
        <v>No</v>
      </c>
      <c r="R4338" s="40" t="str">
        <f t="shared" si="5"/>
        <v/>
      </c>
    </row>
    <row r="4339" ht="14.25" customHeight="1" spans="1:18">
      <c r="A4339" s="30" t="s">
        <v>4169</v>
      </c>
      <c r="B4339" s="17">
        <v>2688</v>
      </c>
      <c r="C4339" s="17" t="s">
        <v>42</v>
      </c>
      <c r="D4339" s="17" t="s">
        <v>36</v>
      </c>
      <c r="E4339" s="17" t="s">
        <v>78</v>
      </c>
      <c r="F4339" s="31" t="str">
        <f>VLOOKUP(G4339,'Policy Type'!$A:$B,2,FALSE)</f>
        <v>Liability</v>
      </c>
      <c r="G4339" s="17" t="s">
        <v>101</v>
      </c>
      <c r="H4339" s="32">
        <v>45323</v>
      </c>
      <c r="I4339" s="32">
        <v>45688</v>
      </c>
      <c r="J4339" s="34">
        <v>1770000</v>
      </c>
      <c r="K4339" s="34">
        <f t="shared" ref="K4339:K4348" si="1192">J4339*0.18</f>
        <v>318600</v>
      </c>
      <c r="L4339" s="34">
        <f t="shared" ref="L4339:L4348" si="1193">J4339+K4339</f>
        <v>2088600</v>
      </c>
      <c r="M4339" s="17">
        <f>L4339*0.2</f>
        <v>417720</v>
      </c>
      <c r="N4339" s="17" t="s">
        <v>39</v>
      </c>
      <c r="O4339" s="35" t="s">
        <v>49</v>
      </c>
      <c r="P4339" s="36" t="str">
        <f t="shared" ref="P4339:P4348" si="1194">IF(COUNTIF(B:B,B4339)=1,"New Client","Old Client")</f>
        <v>New Client</v>
      </c>
      <c r="Q4339" s="39" t="str">
        <f t="shared" si="4"/>
        <v>Yes</v>
      </c>
      <c r="R4339" s="40" t="str">
        <f t="shared" si="5"/>
        <v/>
      </c>
    </row>
    <row r="4340" ht="14.25" customHeight="1" spans="1:18">
      <c r="A4340" s="30" t="s">
        <v>4170</v>
      </c>
      <c r="B4340" s="17">
        <v>1822</v>
      </c>
      <c r="C4340" s="17" t="s">
        <v>46</v>
      </c>
      <c r="D4340" s="17" t="s">
        <v>47</v>
      </c>
      <c r="E4340" s="17" t="s">
        <v>78</v>
      </c>
      <c r="F4340" s="31" t="str">
        <f>VLOOKUP(G4340,'Policy Type'!$A:$B,2,FALSE)</f>
        <v>Liability</v>
      </c>
      <c r="G4340" s="17" t="s">
        <v>94</v>
      </c>
      <c r="H4340" s="32">
        <v>45343</v>
      </c>
      <c r="I4340" s="32">
        <v>45708</v>
      </c>
      <c r="J4340" s="34">
        <v>1652100</v>
      </c>
      <c r="K4340" s="34">
        <f t="shared" si="1192"/>
        <v>297378</v>
      </c>
      <c r="L4340" s="34">
        <f t="shared" si="1193"/>
        <v>1949478</v>
      </c>
      <c r="M4340" s="17">
        <f>L4340*0.05</f>
        <v>97473.9</v>
      </c>
      <c r="N4340" s="17" t="s">
        <v>39</v>
      </c>
      <c r="O4340" s="35" t="s">
        <v>49</v>
      </c>
      <c r="P4340" s="36" t="str">
        <f t="shared" si="1194"/>
        <v>Old Client</v>
      </c>
      <c r="Q4340" s="39" t="str">
        <f t="shared" si="4"/>
        <v>Yes</v>
      </c>
      <c r="R4340" s="40" t="str">
        <f t="shared" si="5"/>
        <v/>
      </c>
    </row>
    <row r="4341" ht="14.25" customHeight="1" spans="1:18">
      <c r="A4341" s="30" t="s">
        <v>4171</v>
      </c>
      <c r="B4341" s="17">
        <v>1822</v>
      </c>
      <c r="C4341" s="17" t="s">
        <v>35</v>
      </c>
      <c r="D4341" s="17" t="s">
        <v>36</v>
      </c>
      <c r="E4341" s="17" t="s">
        <v>78</v>
      </c>
      <c r="F4341" s="31" t="str">
        <f>VLOOKUP(G4341,'Policy Type'!$A:$B,2,FALSE)</f>
        <v>Liability</v>
      </c>
      <c r="G4341" s="17" t="s">
        <v>94</v>
      </c>
      <c r="H4341" s="32">
        <v>45330</v>
      </c>
      <c r="I4341" s="32">
        <v>45695</v>
      </c>
      <c r="J4341" s="34">
        <v>294900</v>
      </c>
      <c r="K4341" s="34">
        <f t="shared" si="1192"/>
        <v>53082</v>
      </c>
      <c r="L4341" s="34">
        <f t="shared" si="1193"/>
        <v>347982</v>
      </c>
      <c r="M4341" s="17">
        <f t="shared" ref="M4341:M4342" si="1195">L4341*0.2</f>
        <v>69596.4</v>
      </c>
      <c r="N4341" s="17" t="s">
        <v>52</v>
      </c>
      <c r="O4341" s="35" t="s">
        <v>49</v>
      </c>
      <c r="P4341" s="36" t="str">
        <f t="shared" si="1194"/>
        <v>Old Client</v>
      </c>
      <c r="Q4341" s="39" t="str">
        <f t="shared" si="4"/>
        <v>Yes</v>
      </c>
      <c r="R4341" s="40" t="str">
        <f t="shared" si="5"/>
        <v/>
      </c>
    </row>
    <row r="4342" ht="14.25" customHeight="1" spans="1:18">
      <c r="A4342" s="30" t="s">
        <v>4172</v>
      </c>
      <c r="B4342" s="17">
        <v>2324</v>
      </c>
      <c r="C4342" s="17" t="s">
        <v>35</v>
      </c>
      <c r="D4342" s="17" t="s">
        <v>36</v>
      </c>
      <c r="E4342" s="17" t="s">
        <v>78</v>
      </c>
      <c r="F4342" s="31" t="str">
        <f>VLOOKUP(G4342,'Policy Type'!$A:$B,2,FALSE)</f>
        <v>Liability</v>
      </c>
      <c r="G4342" s="17" t="s">
        <v>94</v>
      </c>
      <c r="H4342" s="32">
        <v>45344</v>
      </c>
      <c r="I4342" s="32">
        <v>45709</v>
      </c>
      <c r="J4342" s="34">
        <v>1427200</v>
      </c>
      <c r="K4342" s="34">
        <f t="shared" si="1192"/>
        <v>256896</v>
      </c>
      <c r="L4342" s="34">
        <f t="shared" si="1193"/>
        <v>1684096</v>
      </c>
      <c r="M4342" s="17">
        <f t="shared" si="1195"/>
        <v>336819.2</v>
      </c>
      <c r="N4342" s="17" t="s">
        <v>39</v>
      </c>
      <c r="O4342" s="35" t="s">
        <v>49</v>
      </c>
      <c r="P4342" s="36" t="str">
        <f t="shared" si="1194"/>
        <v>Old Client</v>
      </c>
      <c r="Q4342" s="39" t="str">
        <f t="shared" si="4"/>
        <v>Yes</v>
      </c>
      <c r="R4342" s="40" t="str">
        <f t="shared" si="5"/>
        <v/>
      </c>
    </row>
    <row r="4343" ht="14.25" customHeight="1" spans="1:18">
      <c r="A4343" s="30" t="s">
        <v>4173</v>
      </c>
      <c r="B4343" s="17">
        <v>2689</v>
      </c>
      <c r="C4343" s="17" t="s">
        <v>46</v>
      </c>
      <c r="D4343" s="17" t="s">
        <v>88</v>
      </c>
      <c r="E4343" s="17" t="s">
        <v>78</v>
      </c>
      <c r="F4343" s="31" t="str">
        <f>VLOOKUP(G4343,'Policy Type'!$A:$B,2,FALSE)</f>
        <v>Liability</v>
      </c>
      <c r="G4343" s="17" t="s">
        <v>94</v>
      </c>
      <c r="H4343" s="32">
        <v>45330</v>
      </c>
      <c r="I4343" s="32">
        <v>45695</v>
      </c>
      <c r="J4343" s="34">
        <v>294900</v>
      </c>
      <c r="K4343" s="34">
        <f t="shared" si="1192"/>
        <v>53082</v>
      </c>
      <c r="L4343" s="34">
        <f t="shared" si="1193"/>
        <v>347982</v>
      </c>
      <c r="M4343" s="17">
        <f>L4343*0.05</f>
        <v>17399.1</v>
      </c>
      <c r="N4343" s="17" t="s">
        <v>52</v>
      </c>
      <c r="O4343" s="35" t="s">
        <v>49</v>
      </c>
      <c r="P4343" s="36" t="str">
        <f t="shared" si="1194"/>
        <v>Old Client</v>
      </c>
      <c r="Q4343" s="39" t="str">
        <f t="shared" si="4"/>
        <v>Yes</v>
      </c>
      <c r="R4343" s="40" t="str">
        <f t="shared" si="5"/>
        <v/>
      </c>
    </row>
    <row r="4344" ht="14.25" customHeight="1" spans="1:18">
      <c r="A4344" s="30" t="s">
        <v>4174</v>
      </c>
      <c r="B4344" s="17">
        <v>2089</v>
      </c>
      <c r="C4344" s="17" t="s">
        <v>57</v>
      </c>
      <c r="D4344" s="17" t="s">
        <v>36</v>
      </c>
      <c r="E4344" s="17" t="s">
        <v>78</v>
      </c>
      <c r="F4344" s="31" t="str">
        <f>VLOOKUP(G4344,'Policy Type'!$A:$B,2,FALSE)</f>
        <v>Others</v>
      </c>
      <c r="G4344" s="17" t="s">
        <v>116</v>
      </c>
      <c r="H4344" s="32">
        <v>45349</v>
      </c>
      <c r="I4344" s="32">
        <v>45419</v>
      </c>
      <c r="J4344" s="34">
        <v>102600</v>
      </c>
      <c r="K4344" s="34">
        <f t="shared" si="1192"/>
        <v>18468</v>
      </c>
      <c r="L4344" s="34">
        <f t="shared" si="1193"/>
        <v>121068</v>
      </c>
      <c r="M4344" s="17">
        <f>L4344*0.15</f>
        <v>18160.2</v>
      </c>
      <c r="N4344" s="17" t="s">
        <v>39</v>
      </c>
      <c r="O4344" s="35" t="s">
        <v>49</v>
      </c>
      <c r="P4344" s="36" t="str">
        <f t="shared" si="1194"/>
        <v>Old Client</v>
      </c>
      <c r="Q4344" s="39" t="str">
        <f t="shared" si="4"/>
        <v>No</v>
      </c>
      <c r="R4344" s="40" t="str">
        <f t="shared" si="5"/>
        <v/>
      </c>
    </row>
    <row r="4345" ht="14.25" customHeight="1" spans="1:18">
      <c r="A4345" s="30" t="s">
        <v>4175</v>
      </c>
      <c r="B4345" s="17">
        <v>2690</v>
      </c>
      <c r="C4345" s="17" t="s">
        <v>57</v>
      </c>
      <c r="D4345" s="17" t="s">
        <v>36</v>
      </c>
      <c r="E4345" s="17" t="s">
        <v>78</v>
      </c>
      <c r="F4345" s="31" t="str">
        <f>VLOOKUP(G4345,'Policy Type'!$A:$B,2,FALSE)</f>
        <v>Liability</v>
      </c>
      <c r="G4345" s="17" t="s">
        <v>94</v>
      </c>
      <c r="H4345" s="32">
        <v>45341</v>
      </c>
      <c r="I4345" s="32">
        <v>45706</v>
      </c>
      <c r="J4345" s="34">
        <v>153400</v>
      </c>
      <c r="K4345" s="34">
        <f t="shared" si="1192"/>
        <v>27612</v>
      </c>
      <c r="L4345" s="34">
        <f t="shared" si="1193"/>
        <v>181012</v>
      </c>
      <c r="M4345" s="17">
        <f t="shared" ref="M4345:M4348" si="1196">L4345*0.2</f>
        <v>36202.4</v>
      </c>
      <c r="N4345" s="17" t="s">
        <v>39</v>
      </c>
      <c r="O4345" s="35" t="s">
        <v>49</v>
      </c>
      <c r="P4345" s="36" t="str">
        <f t="shared" si="1194"/>
        <v>New Client</v>
      </c>
      <c r="Q4345" s="39" t="str">
        <f t="shared" si="4"/>
        <v>Yes</v>
      </c>
      <c r="R4345" s="40" t="str">
        <f t="shared" si="5"/>
        <v/>
      </c>
    </row>
    <row r="4346" ht="14.25" customHeight="1" spans="1:18">
      <c r="A4346" s="30" t="s">
        <v>4176</v>
      </c>
      <c r="B4346" s="17">
        <v>1768</v>
      </c>
      <c r="C4346" s="17" t="s">
        <v>35</v>
      </c>
      <c r="D4346" s="17" t="s">
        <v>36</v>
      </c>
      <c r="E4346" s="17" t="s">
        <v>78</v>
      </c>
      <c r="F4346" s="31" t="str">
        <f>VLOOKUP(G4346,'Policy Type'!$A:$B,2,FALSE)</f>
        <v>P&amp;C</v>
      </c>
      <c r="G4346" s="17" t="s">
        <v>80</v>
      </c>
      <c r="H4346" s="32">
        <v>45344</v>
      </c>
      <c r="I4346" s="32">
        <v>45344</v>
      </c>
      <c r="J4346" s="34">
        <v>364900</v>
      </c>
      <c r="K4346" s="34">
        <f t="shared" si="1192"/>
        <v>65682</v>
      </c>
      <c r="L4346" s="34">
        <f t="shared" si="1193"/>
        <v>430582</v>
      </c>
      <c r="M4346" s="17">
        <f t="shared" si="1196"/>
        <v>86116.4</v>
      </c>
      <c r="N4346" s="17" t="s">
        <v>39</v>
      </c>
      <c r="O4346" s="35" t="s">
        <v>49</v>
      </c>
      <c r="P4346" s="36" t="str">
        <f t="shared" si="1194"/>
        <v>Old Client</v>
      </c>
      <c r="Q4346" s="39" t="str">
        <f t="shared" si="4"/>
        <v>Yes</v>
      </c>
      <c r="R4346" s="40" t="str">
        <f t="shared" si="5"/>
        <v>Cross-Sold</v>
      </c>
    </row>
    <row r="4347" ht="14.25" customHeight="1" spans="1:18">
      <c r="A4347" s="30" t="s">
        <v>4177</v>
      </c>
      <c r="B4347" s="17">
        <v>2691</v>
      </c>
      <c r="C4347" s="17" t="s">
        <v>57</v>
      </c>
      <c r="D4347" s="17" t="s">
        <v>36</v>
      </c>
      <c r="E4347" s="17" t="s">
        <v>43</v>
      </c>
      <c r="F4347" s="31" t="str">
        <f>VLOOKUP(G4347,'Policy Type'!$A:$B,2,FALSE)</f>
        <v>P&amp;C</v>
      </c>
      <c r="G4347" s="17" t="s">
        <v>55</v>
      </c>
      <c r="H4347" s="32">
        <v>45339</v>
      </c>
      <c r="I4347" s="32">
        <v>45704</v>
      </c>
      <c r="J4347" s="34">
        <v>456300</v>
      </c>
      <c r="K4347" s="34">
        <f t="shared" si="1192"/>
        <v>82134</v>
      </c>
      <c r="L4347" s="34">
        <f t="shared" si="1193"/>
        <v>538434</v>
      </c>
      <c r="M4347" s="17">
        <f t="shared" si="1196"/>
        <v>107686.8</v>
      </c>
      <c r="N4347" s="17" t="s">
        <v>52</v>
      </c>
      <c r="O4347" s="35" t="s">
        <v>49</v>
      </c>
      <c r="P4347" s="36" t="str">
        <f t="shared" si="1194"/>
        <v>New Client</v>
      </c>
      <c r="Q4347" s="39" t="str">
        <f t="shared" si="4"/>
        <v>No</v>
      </c>
      <c r="R4347" s="40" t="str">
        <f t="shared" si="5"/>
        <v/>
      </c>
    </row>
    <row r="4348" ht="14.25" customHeight="1" spans="1:18">
      <c r="A4348" s="30" t="s">
        <v>4178</v>
      </c>
      <c r="B4348" s="17">
        <v>1637</v>
      </c>
      <c r="C4348" s="17" t="s">
        <v>57</v>
      </c>
      <c r="D4348" s="17" t="s">
        <v>36</v>
      </c>
      <c r="E4348" s="17" t="s">
        <v>43</v>
      </c>
      <c r="F4348" s="31" t="str">
        <f>VLOOKUP(G4348,'Policy Type'!$A:$B,2,FALSE)</f>
        <v>P&amp;C</v>
      </c>
      <c r="G4348" s="17" t="s">
        <v>55</v>
      </c>
      <c r="H4348" s="32">
        <v>45348</v>
      </c>
      <c r="I4348" s="32">
        <v>45713</v>
      </c>
      <c r="J4348" s="34">
        <v>449900</v>
      </c>
      <c r="K4348" s="34">
        <f t="shared" si="1192"/>
        <v>80982</v>
      </c>
      <c r="L4348" s="34">
        <f t="shared" si="1193"/>
        <v>530882</v>
      </c>
      <c r="M4348" s="17">
        <f t="shared" si="1196"/>
        <v>106176.4</v>
      </c>
      <c r="N4348" s="17" t="s">
        <v>52</v>
      </c>
      <c r="O4348" s="35" t="s">
        <v>49</v>
      </c>
      <c r="P4348" s="36" t="str">
        <f t="shared" si="1194"/>
        <v>New Client</v>
      </c>
      <c r="Q4348" s="39" t="str">
        <f t="shared" si="4"/>
        <v>No</v>
      </c>
      <c r="R4348" s="40" t="str">
        <f t="shared" si="5"/>
        <v/>
      </c>
    </row>
    <row r="4349" ht="14.25" customHeight="1" spans="1:18">
      <c r="A4349" s="30"/>
      <c r="B4349" s="17"/>
      <c r="C4349" s="17"/>
      <c r="D4349" s="17"/>
      <c r="E4349" s="17"/>
      <c r="F4349" s="31"/>
      <c r="G4349" s="17"/>
      <c r="H4349" s="32"/>
      <c r="I4349" s="32"/>
      <c r="J4349" s="34"/>
      <c r="K4349" s="34"/>
      <c r="L4349" s="17"/>
      <c r="M4349" s="17"/>
      <c r="N4349" s="17" t="s">
        <v>39</v>
      </c>
      <c r="O4349" s="35" t="s">
        <v>277</v>
      </c>
      <c r="P4349" s="36"/>
      <c r="Q4349" s="39" t="str">
        <f t="shared" si="4"/>
        <v>No</v>
      </c>
      <c r="R4349" s="40" t="str">
        <f t="shared" si="5"/>
        <v/>
      </c>
    </row>
    <row r="4350" ht="14.25" customHeight="1" spans="1:18">
      <c r="A4350" s="30" t="s">
        <v>4179</v>
      </c>
      <c r="B4350" s="17">
        <v>2693</v>
      </c>
      <c r="C4350" s="17" t="s">
        <v>57</v>
      </c>
      <c r="D4350" s="17" t="s">
        <v>36</v>
      </c>
      <c r="E4350" s="17" t="s">
        <v>43</v>
      </c>
      <c r="F4350" s="31" t="str">
        <f>VLOOKUP(G4350,'Policy Type'!$A:$B,2,FALSE)</f>
        <v>P&amp;C</v>
      </c>
      <c r="G4350" s="17" t="s">
        <v>80</v>
      </c>
      <c r="H4350" s="32">
        <v>45325</v>
      </c>
      <c r="I4350" s="32">
        <v>45325</v>
      </c>
      <c r="J4350" s="34">
        <v>700200</v>
      </c>
      <c r="K4350" s="34">
        <f>J4350*0.18</f>
        <v>126036</v>
      </c>
      <c r="L4350" s="34">
        <f>J4350+K4350</f>
        <v>826236</v>
      </c>
      <c r="M4350" s="17">
        <f>L4350*0.2</f>
        <v>165247.2</v>
      </c>
      <c r="N4350" s="17" t="s">
        <v>39</v>
      </c>
      <c r="O4350" s="35" t="s">
        <v>49</v>
      </c>
      <c r="P4350" s="36" t="str">
        <f>IF(COUNTIF(B:B,B4350)=1,"New Client","Old Client")</f>
        <v>New Client</v>
      </c>
      <c r="Q4350" s="39" t="str">
        <f t="shared" si="4"/>
        <v>No</v>
      </c>
      <c r="R4350" s="40" t="str">
        <f t="shared" si="5"/>
        <v/>
      </c>
    </row>
    <row r="4351" ht="14.25" customHeight="1" spans="1:18">
      <c r="A4351" s="30"/>
      <c r="B4351" s="17"/>
      <c r="C4351" s="17"/>
      <c r="D4351" s="17"/>
      <c r="E4351" s="17"/>
      <c r="F4351" s="31"/>
      <c r="G4351" s="17"/>
      <c r="H4351" s="32"/>
      <c r="I4351" s="32"/>
      <c r="J4351" s="34"/>
      <c r="K4351" s="34"/>
      <c r="L4351" s="17"/>
      <c r="M4351" s="17"/>
      <c r="N4351" s="17" t="s">
        <v>39</v>
      </c>
      <c r="O4351" s="35" t="s">
        <v>277</v>
      </c>
      <c r="P4351" s="36"/>
      <c r="Q4351" s="39" t="str">
        <f t="shared" si="4"/>
        <v>No</v>
      </c>
      <c r="R4351" s="40" t="str">
        <f t="shared" si="5"/>
        <v/>
      </c>
    </row>
    <row r="4352" ht="14.25" customHeight="1" spans="1:18">
      <c r="A4352" s="30" t="s">
        <v>4180</v>
      </c>
      <c r="B4352" s="17">
        <v>295</v>
      </c>
      <c r="C4352" s="17" t="s">
        <v>42</v>
      </c>
      <c r="D4352" s="17" t="s">
        <v>36</v>
      </c>
      <c r="E4352" s="17" t="s">
        <v>43</v>
      </c>
      <c r="F4352" s="31" t="str">
        <f>VLOOKUP(G4352,'Policy Type'!$A:$B,2,FALSE)</f>
        <v>P&amp;C</v>
      </c>
      <c r="G4352" s="17" t="s">
        <v>80</v>
      </c>
      <c r="H4352" s="32">
        <v>45325</v>
      </c>
      <c r="I4352" s="32">
        <v>45325</v>
      </c>
      <c r="J4352" s="34">
        <v>519700</v>
      </c>
      <c r="K4352" s="34">
        <f t="shared" ref="K4352:K4353" si="1197">J4352*0.18</f>
        <v>93546</v>
      </c>
      <c r="L4352" s="34">
        <f t="shared" ref="L4352:L4353" si="1198">J4352+K4352</f>
        <v>613246</v>
      </c>
      <c r="M4352" s="17">
        <f>L4352*0.2</f>
        <v>122649.2</v>
      </c>
      <c r="N4352" s="17" t="s">
        <v>39</v>
      </c>
      <c r="O4352" s="35" t="s">
        <v>49</v>
      </c>
      <c r="P4352" s="36" t="str">
        <f t="shared" ref="P4352:P4353" si="1199">IF(COUNTIF(B:B,B4352)=1,"New Client","Old Client")</f>
        <v>Old Client</v>
      </c>
      <c r="Q4352" s="39" t="str">
        <f t="shared" si="4"/>
        <v>Yes</v>
      </c>
      <c r="R4352" s="40" t="str">
        <f t="shared" si="5"/>
        <v>Cross-Sold</v>
      </c>
    </row>
    <row r="4353" ht="14.25" customHeight="1" spans="1:18">
      <c r="A4353" s="30" t="s">
        <v>4181</v>
      </c>
      <c r="B4353" s="17">
        <v>294</v>
      </c>
      <c r="C4353" s="17" t="s">
        <v>46</v>
      </c>
      <c r="D4353" s="17" t="s">
        <v>88</v>
      </c>
      <c r="E4353" s="17" t="s">
        <v>43</v>
      </c>
      <c r="F4353" s="31" t="str">
        <f>VLOOKUP(G4353,'Policy Type'!$A:$B,2,FALSE)</f>
        <v>P&amp;C</v>
      </c>
      <c r="G4353" s="17" t="s">
        <v>55</v>
      </c>
      <c r="H4353" s="32">
        <v>45327</v>
      </c>
      <c r="I4353" s="32">
        <v>45692</v>
      </c>
      <c r="J4353" s="34">
        <v>419500</v>
      </c>
      <c r="K4353" s="34">
        <f t="shared" si="1197"/>
        <v>75510</v>
      </c>
      <c r="L4353" s="34">
        <f t="shared" si="1198"/>
        <v>495010</v>
      </c>
      <c r="M4353" s="17">
        <f>L4353*0.05</f>
        <v>24750.5</v>
      </c>
      <c r="N4353" s="17" t="s">
        <v>39</v>
      </c>
      <c r="O4353" s="35" t="s">
        <v>49</v>
      </c>
      <c r="P4353" s="36" t="str">
        <f t="shared" si="1199"/>
        <v>Old Client</v>
      </c>
      <c r="Q4353" s="39" t="str">
        <f t="shared" si="4"/>
        <v>Yes</v>
      </c>
      <c r="R4353" s="40" t="str">
        <f t="shared" si="5"/>
        <v>Cross-Sold</v>
      </c>
    </row>
    <row r="4354" ht="14.25" customHeight="1" spans="1:18">
      <c r="A4354" s="30"/>
      <c r="B4354" s="17"/>
      <c r="C4354" s="17"/>
      <c r="D4354" s="17"/>
      <c r="E4354" s="17"/>
      <c r="F4354" s="31"/>
      <c r="G4354" s="17"/>
      <c r="H4354" s="32"/>
      <c r="I4354" s="32"/>
      <c r="J4354" s="34"/>
      <c r="K4354" s="34"/>
      <c r="L4354" s="17"/>
      <c r="M4354" s="17"/>
      <c r="N4354" s="17" t="s">
        <v>39</v>
      </c>
      <c r="O4354" s="35" t="s">
        <v>277</v>
      </c>
      <c r="P4354" s="36"/>
      <c r="Q4354" s="39" t="str">
        <f t="shared" si="4"/>
        <v>No</v>
      </c>
      <c r="R4354" s="40" t="str">
        <f t="shared" si="5"/>
        <v/>
      </c>
    </row>
    <row r="4355" ht="14.25" customHeight="1" spans="1:18">
      <c r="A4355" s="30"/>
      <c r="B4355" s="17"/>
      <c r="C4355" s="17"/>
      <c r="D4355" s="17"/>
      <c r="E4355" s="17"/>
      <c r="F4355" s="31"/>
      <c r="G4355" s="17"/>
      <c r="H4355" s="32"/>
      <c r="I4355" s="32"/>
      <c r="J4355" s="34"/>
      <c r="K4355" s="34"/>
      <c r="L4355" s="17"/>
      <c r="M4355" s="17"/>
      <c r="N4355" s="17" t="s">
        <v>39</v>
      </c>
      <c r="O4355" s="35" t="s">
        <v>277</v>
      </c>
      <c r="P4355" s="36"/>
      <c r="Q4355" s="39" t="str">
        <f t="shared" si="4"/>
        <v>No</v>
      </c>
      <c r="R4355" s="40" t="str">
        <f t="shared" si="5"/>
        <v/>
      </c>
    </row>
    <row r="4356" ht="14.25" customHeight="1" spans="1:18">
      <c r="A4356" s="30"/>
      <c r="B4356" s="17"/>
      <c r="C4356" s="17"/>
      <c r="D4356" s="17"/>
      <c r="E4356" s="17"/>
      <c r="F4356" s="31"/>
      <c r="G4356" s="17"/>
      <c r="H4356" s="32"/>
      <c r="I4356" s="32"/>
      <c r="J4356" s="34"/>
      <c r="K4356" s="34"/>
      <c r="L4356" s="17"/>
      <c r="M4356" s="17"/>
      <c r="N4356" s="17" t="s">
        <v>39</v>
      </c>
      <c r="O4356" s="35" t="s">
        <v>277</v>
      </c>
      <c r="P4356" s="36"/>
      <c r="Q4356" s="39" t="str">
        <f t="shared" si="4"/>
        <v>No</v>
      </c>
      <c r="R4356" s="40" t="str">
        <f t="shared" si="5"/>
        <v/>
      </c>
    </row>
    <row r="4357" ht="14.25" customHeight="1" spans="1:18">
      <c r="A4357" s="30" t="s">
        <v>4182</v>
      </c>
      <c r="B4357" s="17">
        <v>212</v>
      </c>
      <c r="C4357" s="17" t="s">
        <v>35</v>
      </c>
      <c r="D4357" s="17" t="s">
        <v>36</v>
      </c>
      <c r="E4357" s="17" t="s">
        <v>132</v>
      </c>
      <c r="F4357" s="31" t="str">
        <f>VLOOKUP(G4357,'Policy Type'!$A:$B,2,FALSE)</f>
        <v>Others</v>
      </c>
      <c r="G4357" s="17" t="s">
        <v>111</v>
      </c>
      <c r="H4357" s="32">
        <v>45293</v>
      </c>
      <c r="I4357" s="32">
        <v>45658</v>
      </c>
      <c r="J4357" s="34">
        <v>145000</v>
      </c>
      <c r="K4357" s="34">
        <f t="shared" ref="K4357:K4358" si="1200">J4357*0.18</f>
        <v>26100</v>
      </c>
      <c r="L4357" s="34">
        <f t="shared" ref="L4357:L4358" si="1201">J4357+K4357</f>
        <v>171100</v>
      </c>
      <c r="M4357" s="17">
        <f>L4357*0.15</f>
        <v>25665</v>
      </c>
      <c r="N4357" s="17" t="s">
        <v>39</v>
      </c>
      <c r="O4357" s="35" t="s">
        <v>49</v>
      </c>
      <c r="P4357" s="36" t="str">
        <f t="shared" ref="P4357:P4358" si="1202">IF(COUNTIF(B:B,B4357)=1,"New Client","Old Client")</f>
        <v>Old Client</v>
      </c>
      <c r="Q4357" s="39" t="str">
        <f t="shared" si="4"/>
        <v>Yes</v>
      </c>
      <c r="R4357" s="40" t="str">
        <f t="shared" si="5"/>
        <v>Cross-Sold</v>
      </c>
    </row>
    <row r="4358" ht="14.25" customHeight="1" spans="1:18">
      <c r="A4358" s="30" t="s">
        <v>4183</v>
      </c>
      <c r="B4358" s="17">
        <v>601</v>
      </c>
      <c r="C4358" s="17" t="s">
        <v>46</v>
      </c>
      <c r="D4358" s="17" t="s">
        <v>88</v>
      </c>
      <c r="E4358" s="17" t="s">
        <v>132</v>
      </c>
      <c r="F4358" s="31" t="str">
        <f>VLOOKUP(G4358,'Policy Type'!$A:$B,2,FALSE)</f>
        <v>Others</v>
      </c>
      <c r="G4358" s="17" t="s">
        <v>256</v>
      </c>
      <c r="H4358" s="32">
        <v>45323</v>
      </c>
      <c r="I4358" s="32">
        <v>45688</v>
      </c>
      <c r="J4358" s="34">
        <v>532300</v>
      </c>
      <c r="K4358" s="34">
        <f t="shared" si="1200"/>
        <v>95814</v>
      </c>
      <c r="L4358" s="34">
        <f t="shared" si="1201"/>
        <v>628114</v>
      </c>
      <c r="M4358" s="17">
        <f>L4358*0.05</f>
        <v>31405.7</v>
      </c>
      <c r="N4358" s="17" t="s">
        <v>52</v>
      </c>
      <c r="O4358" s="35" t="s">
        <v>49</v>
      </c>
      <c r="P4358" s="36" t="str">
        <f t="shared" si="1202"/>
        <v>Old Client</v>
      </c>
      <c r="Q4358" s="39" t="str">
        <f t="shared" si="4"/>
        <v>No</v>
      </c>
      <c r="R4358" s="40" t="str">
        <f t="shared" si="5"/>
        <v/>
      </c>
    </row>
    <row r="4359" ht="14.25" customHeight="1" spans="1:18">
      <c r="A4359" s="30"/>
      <c r="B4359" s="17"/>
      <c r="C4359" s="17"/>
      <c r="D4359" s="17"/>
      <c r="E4359" s="17"/>
      <c r="F4359" s="31"/>
      <c r="G4359" s="17"/>
      <c r="H4359" s="32"/>
      <c r="I4359" s="32"/>
      <c r="J4359" s="34"/>
      <c r="K4359" s="34"/>
      <c r="L4359" s="17"/>
      <c r="M4359" s="17"/>
      <c r="N4359" s="17" t="s">
        <v>39</v>
      </c>
      <c r="O4359" s="35" t="s">
        <v>277</v>
      </c>
      <c r="P4359" s="36"/>
      <c r="Q4359" s="39" t="str">
        <f t="shared" si="4"/>
        <v>No</v>
      </c>
      <c r="R4359" s="40" t="str">
        <f t="shared" si="5"/>
        <v/>
      </c>
    </row>
    <row r="4360" ht="14.25" customHeight="1" spans="1:18">
      <c r="A4360" s="30"/>
      <c r="B4360" s="17"/>
      <c r="C4360" s="17"/>
      <c r="D4360" s="17"/>
      <c r="E4360" s="17"/>
      <c r="F4360" s="31"/>
      <c r="G4360" s="17"/>
      <c r="H4360" s="32"/>
      <c r="I4360" s="32"/>
      <c r="J4360" s="34"/>
      <c r="K4360" s="34"/>
      <c r="L4360" s="17"/>
      <c r="M4360" s="17"/>
      <c r="N4360" s="17" t="s">
        <v>39</v>
      </c>
      <c r="O4360" s="35" t="s">
        <v>277</v>
      </c>
      <c r="P4360" s="36"/>
      <c r="Q4360" s="39" t="str">
        <f t="shared" si="4"/>
        <v>No</v>
      </c>
      <c r="R4360" s="40" t="str">
        <f t="shared" si="5"/>
        <v/>
      </c>
    </row>
    <row r="4361" ht="14.25" customHeight="1" spans="1:18">
      <c r="A4361" s="30"/>
      <c r="B4361" s="17"/>
      <c r="C4361" s="17"/>
      <c r="D4361" s="17"/>
      <c r="E4361" s="17"/>
      <c r="F4361" s="31"/>
      <c r="G4361" s="17"/>
      <c r="H4361" s="32"/>
      <c r="I4361" s="32"/>
      <c r="J4361" s="34"/>
      <c r="K4361" s="34"/>
      <c r="L4361" s="17"/>
      <c r="M4361" s="17"/>
      <c r="N4361" s="17" t="s">
        <v>39</v>
      </c>
      <c r="O4361" s="35" t="s">
        <v>277</v>
      </c>
      <c r="P4361" s="36"/>
      <c r="Q4361" s="39" t="str">
        <f t="shared" si="4"/>
        <v>No</v>
      </c>
      <c r="R4361" s="40" t="str">
        <f t="shared" si="5"/>
        <v/>
      </c>
    </row>
    <row r="4362" ht="14.25" customHeight="1" spans="1:18">
      <c r="A4362" s="30" t="s">
        <v>4184</v>
      </c>
      <c r="B4362" s="17">
        <v>498</v>
      </c>
      <c r="C4362" s="17" t="s">
        <v>42</v>
      </c>
      <c r="D4362" s="17" t="s">
        <v>36</v>
      </c>
      <c r="E4362" s="17" t="s">
        <v>780</v>
      </c>
      <c r="F4362" s="31" t="str">
        <f>VLOOKUP(G4362,'Policy Type'!$A:$B,2,FALSE)</f>
        <v>Liability</v>
      </c>
      <c r="G4362" s="17" t="s">
        <v>38</v>
      </c>
      <c r="H4362" s="32">
        <v>45327</v>
      </c>
      <c r="I4362" s="32">
        <v>45355</v>
      </c>
      <c r="J4362" s="34">
        <v>163700</v>
      </c>
      <c r="K4362" s="34">
        <f t="shared" ref="K4362:K4368" si="1203">J4362*0.18</f>
        <v>29466</v>
      </c>
      <c r="L4362" s="34">
        <f t="shared" ref="L4362:L4368" si="1204">J4362+K4362</f>
        <v>193166</v>
      </c>
      <c r="M4362" s="17">
        <f t="shared" ref="M4362:M4367" si="1205">L4362*0.2</f>
        <v>38633.2</v>
      </c>
      <c r="N4362" s="17" t="s">
        <v>39</v>
      </c>
      <c r="O4362" s="35" t="s">
        <v>49</v>
      </c>
      <c r="P4362" s="36" t="str">
        <f t="shared" ref="P4362:P4368" si="1206">IF(COUNTIF(B:B,B4362)=1,"New Client","Old Client")</f>
        <v>Old Client</v>
      </c>
      <c r="Q4362" s="39" t="str">
        <f t="shared" si="4"/>
        <v>Yes</v>
      </c>
      <c r="R4362" s="40" t="str">
        <f t="shared" si="5"/>
        <v/>
      </c>
    </row>
    <row r="4363" ht="14.25" customHeight="1" spans="1:18">
      <c r="A4363" s="30" t="s">
        <v>4185</v>
      </c>
      <c r="B4363" s="17">
        <v>498</v>
      </c>
      <c r="C4363" s="17" t="s">
        <v>35</v>
      </c>
      <c r="D4363" s="17" t="s">
        <v>36</v>
      </c>
      <c r="E4363" s="17" t="s">
        <v>780</v>
      </c>
      <c r="F4363" s="31" t="str">
        <f>VLOOKUP(G4363,'Policy Type'!$A:$B,2,FALSE)</f>
        <v>Liability</v>
      </c>
      <c r="G4363" s="17" t="s">
        <v>38</v>
      </c>
      <c r="H4363" s="32">
        <v>45324</v>
      </c>
      <c r="I4363" s="32">
        <v>45352</v>
      </c>
      <c r="J4363" s="34">
        <v>207600</v>
      </c>
      <c r="K4363" s="34">
        <f t="shared" si="1203"/>
        <v>37368</v>
      </c>
      <c r="L4363" s="34">
        <f t="shared" si="1204"/>
        <v>244968</v>
      </c>
      <c r="M4363" s="17">
        <f t="shared" si="1205"/>
        <v>48993.6</v>
      </c>
      <c r="N4363" s="17" t="s">
        <v>39</v>
      </c>
      <c r="O4363" s="35" t="s">
        <v>49</v>
      </c>
      <c r="P4363" s="36" t="str">
        <f t="shared" si="1206"/>
        <v>Old Client</v>
      </c>
      <c r="Q4363" s="39" t="str">
        <f t="shared" si="4"/>
        <v>Yes</v>
      </c>
      <c r="R4363" s="40" t="str">
        <f t="shared" si="5"/>
        <v/>
      </c>
    </row>
    <row r="4364" ht="14.25" customHeight="1" spans="1:18">
      <c r="A4364" s="30" t="s">
        <v>4186</v>
      </c>
      <c r="B4364" s="17">
        <v>1011</v>
      </c>
      <c r="C4364" s="17" t="s">
        <v>57</v>
      </c>
      <c r="D4364" s="17" t="s">
        <v>36</v>
      </c>
      <c r="E4364" s="17" t="s">
        <v>780</v>
      </c>
      <c r="F4364" s="31" t="str">
        <f>VLOOKUP(G4364,'Policy Type'!$A:$B,2,FALSE)</f>
        <v>Liability</v>
      </c>
      <c r="G4364" s="17" t="s">
        <v>38</v>
      </c>
      <c r="H4364" s="32">
        <v>45325</v>
      </c>
      <c r="I4364" s="32">
        <v>45690</v>
      </c>
      <c r="J4364" s="34">
        <v>433500</v>
      </c>
      <c r="K4364" s="34">
        <f t="shared" si="1203"/>
        <v>78030</v>
      </c>
      <c r="L4364" s="34">
        <f t="shared" si="1204"/>
        <v>511530</v>
      </c>
      <c r="M4364" s="17">
        <f t="shared" si="1205"/>
        <v>102306</v>
      </c>
      <c r="N4364" s="17" t="s">
        <v>39</v>
      </c>
      <c r="O4364" s="35" t="s">
        <v>49</v>
      </c>
      <c r="P4364" s="36" t="str">
        <f t="shared" si="1206"/>
        <v>Old Client</v>
      </c>
      <c r="Q4364" s="39" t="str">
        <f t="shared" si="4"/>
        <v>Yes</v>
      </c>
      <c r="R4364" s="40" t="str">
        <f t="shared" si="5"/>
        <v/>
      </c>
    </row>
    <row r="4365" ht="14.25" customHeight="1" spans="1:18">
      <c r="A4365" s="30" t="s">
        <v>4187</v>
      </c>
      <c r="B4365" s="17">
        <v>2696</v>
      </c>
      <c r="C4365" s="17" t="s">
        <v>42</v>
      </c>
      <c r="D4365" s="17" t="s">
        <v>36</v>
      </c>
      <c r="E4365" s="17" t="s">
        <v>780</v>
      </c>
      <c r="F4365" s="31" t="str">
        <f>VLOOKUP(G4365,'Policy Type'!$A:$B,2,FALSE)</f>
        <v>Liability</v>
      </c>
      <c r="G4365" s="17" t="s">
        <v>38</v>
      </c>
      <c r="H4365" s="32">
        <v>45327</v>
      </c>
      <c r="I4365" s="32">
        <v>45692</v>
      </c>
      <c r="J4365" s="34">
        <v>106700</v>
      </c>
      <c r="K4365" s="34">
        <f t="shared" si="1203"/>
        <v>19206</v>
      </c>
      <c r="L4365" s="34">
        <f t="shared" si="1204"/>
        <v>125906</v>
      </c>
      <c r="M4365" s="17">
        <f t="shared" si="1205"/>
        <v>25181.2</v>
      </c>
      <c r="N4365" s="17" t="s">
        <v>39</v>
      </c>
      <c r="O4365" s="35" t="s">
        <v>49</v>
      </c>
      <c r="P4365" s="36" t="str">
        <f t="shared" si="1206"/>
        <v>New Client</v>
      </c>
      <c r="Q4365" s="39" t="str">
        <f t="shared" si="4"/>
        <v>Yes</v>
      </c>
      <c r="R4365" s="40" t="str">
        <f t="shared" si="5"/>
        <v/>
      </c>
    </row>
    <row r="4366" ht="14.25" customHeight="1" spans="1:18">
      <c r="A4366" s="30" t="s">
        <v>4188</v>
      </c>
      <c r="B4366" s="17">
        <v>1802</v>
      </c>
      <c r="C4366" s="17" t="s">
        <v>57</v>
      </c>
      <c r="D4366" s="17" t="s">
        <v>36</v>
      </c>
      <c r="E4366" s="17" t="s">
        <v>780</v>
      </c>
      <c r="F4366" s="31" t="str">
        <f>VLOOKUP(G4366,'Policy Type'!$A:$B,2,FALSE)</f>
        <v>Liability</v>
      </c>
      <c r="G4366" s="17" t="s">
        <v>38</v>
      </c>
      <c r="H4366" s="32">
        <v>45329</v>
      </c>
      <c r="I4366" s="32">
        <v>45357</v>
      </c>
      <c r="J4366" s="34">
        <v>80200</v>
      </c>
      <c r="K4366" s="34">
        <f t="shared" si="1203"/>
        <v>14436</v>
      </c>
      <c r="L4366" s="34">
        <f t="shared" si="1204"/>
        <v>94636</v>
      </c>
      <c r="M4366" s="17">
        <f t="shared" si="1205"/>
        <v>18927.2</v>
      </c>
      <c r="N4366" s="17" t="s">
        <v>39</v>
      </c>
      <c r="O4366" s="35" t="s">
        <v>49</v>
      </c>
      <c r="P4366" s="36" t="str">
        <f t="shared" si="1206"/>
        <v>Old Client</v>
      </c>
      <c r="Q4366" s="39" t="str">
        <f t="shared" si="4"/>
        <v>Yes</v>
      </c>
      <c r="R4366" s="40" t="str">
        <f t="shared" si="5"/>
        <v/>
      </c>
    </row>
    <row r="4367" ht="14.25" customHeight="1" spans="1:18">
      <c r="A4367" s="30" t="s">
        <v>4189</v>
      </c>
      <c r="B4367" s="17">
        <v>2697</v>
      </c>
      <c r="C4367" s="17" t="s">
        <v>57</v>
      </c>
      <c r="D4367" s="17" t="s">
        <v>36</v>
      </c>
      <c r="E4367" s="17" t="s">
        <v>780</v>
      </c>
      <c r="F4367" s="31" t="str">
        <f>VLOOKUP(G4367,'Policy Type'!$A:$B,2,FALSE)</f>
        <v>Liability</v>
      </c>
      <c r="G4367" s="17" t="s">
        <v>38</v>
      </c>
      <c r="H4367" s="32">
        <v>45338</v>
      </c>
      <c r="I4367" s="32">
        <v>45519</v>
      </c>
      <c r="J4367" s="34">
        <v>107000</v>
      </c>
      <c r="K4367" s="34">
        <f t="shared" si="1203"/>
        <v>19260</v>
      </c>
      <c r="L4367" s="34">
        <f t="shared" si="1204"/>
        <v>126260</v>
      </c>
      <c r="M4367" s="17">
        <f t="shared" si="1205"/>
        <v>25252</v>
      </c>
      <c r="N4367" s="17" t="s">
        <v>39</v>
      </c>
      <c r="O4367" s="35" t="s">
        <v>49</v>
      </c>
      <c r="P4367" s="36" t="str">
        <f t="shared" si="1206"/>
        <v>New Client</v>
      </c>
      <c r="Q4367" s="39" t="str">
        <f t="shared" si="4"/>
        <v>Yes</v>
      </c>
      <c r="R4367" s="40" t="str">
        <f t="shared" si="5"/>
        <v/>
      </c>
    </row>
    <row r="4368" ht="14.25" customHeight="1" spans="1:18">
      <c r="A4368" s="30" t="s">
        <v>4190</v>
      </c>
      <c r="B4368" s="17">
        <v>1284</v>
      </c>
      <c r="C4368" s="17" t="s">
        <v>46</v>
      </c>
      <c r="D4368" s="17" t="s">
        <v>47</v>
      </c>
      <c r="E4368" s="17" t="s">
        <v>780</v>
      </c>
      <c r="F4368" s="31" t="str">
        <f>VLOOKUP(G4368,'Policy Type'!$A:$B,2,FALSE)</f>
        <v>Liability</v>
      </c>
      <c r="G4368" s="17" t="s">
        <v>38</v>
      </c>
      <c r="H4368" s="32">
        <v>45344</v>
      </c>
      <c r="I4368" s="32">
        <v>45709</v>
      </c>
      <c r="J4368" s="34">
        <v>276900</v>
      </c>
      <c r="K4368" s="34">
        <f t="shared" si="1203"/>
        <v>49842</v>
      </c>
      <c r="L4368" s="34">
        <f t="shared" si="1204"/>
        <v>326742</v>
      </c>
      <c r="M4368" s="17">
        <f>L4368*0.05</f>
        <v>16337.1</v>
      </c>
      <c r="N4368" s="17" t="s">
        <v>39</v>
      </c>
      <c r="O4368" s="35" t="s">
        <v>49</v>
      </c>
      <c r="P4368" s="36" t="str">
        <f t="shared" si="1206"/>
        <v>Old Client</v>
      </c>
      <c r="Q4368" s="39" t="str">
        <f t="shared" si="4"/>
        <v>Yes</v>
      </c>
      <c r="R4368" s="40" t="str">
        <f t="shared" si="5"/>
        <v/>
      </c>
    </row>
    <row r="4369" ht="14.25" customHeight="1" spans="1:18">
      <c r="A4369" s="30"/>
      <c r="B4369" s="17"/>
      <c r="C4369" s="17"/>
      <c r="D4369" s="17"/>
      <c r="E4369" s="17"/>
      <c r="F4369" s="31"/>
      <c r="G4369" s="17"/>
      <c r="H4369" s="32"/>
      <c r="I4369" s="32"/>
      <c r="J4369" s="34"/>
      <c r="K4369" s="34"/>
      <c r="L4369" s="17"/>
      <c r="M4369" s="17"/>
      <c r="N4369" s="17" t="s">
        <v>39</v>
      </c>
      <c r="O4369" s="35" t="s">
        <v>277</v>
      </c>
      <c r="P4369" s="36"/>
      <c r="Q4369" s="39" t="str">
        <f t="shared" si="4"/>
        <v>No</v>
      </c>
      <c r="R4369" s="40" t="str">
        <f t="shared" si="5"/>
        <v/>
      </c>
    </row>
    <row r="4370" ht="14.25" customHeight="1" spans="1:18">
      <c r="A4370" s="30" t="s">
        <v>4191</v>
      </c>
      <c r="B4370" s="17">
        <v>1505</v>
      </c>
      <c r="C4370" s="17" t="s">
        <v>42</v>
      </c>
      <c r="D4370" s="17" t="s">
        <v>36</v>
      </c>
      <c r="E4370" s="17" t="s">
        <v>780</v>
      </c>
      <c r="F4370" s="31" t="str">
        <f>VLOOKUP(G4370,'Policy Type'!$A:$B,2,FALSE)</f>
        <v>Liability</v>
      </c>
      <c r="G4370" s="17" t="s">
        <v>38</v>
      </c>
      <c r="H4370" s="32">
        <v>45352</v>
      </c>
      <c r="I4370" s="32">
        <v>45382</v>
      </c>
      <c r="J4370" s="34">
        <v>64100</v>
      </c>
      <c r="K4370" s="34">
        <f t="shared" ref="K4370:K4375" si="1207">J4370*0.18</f>
        <v>11538</v>
      </c>
      <c r="L4370" s="34">
        <f t="shared" ref="L4370:L4375" si="1208">J4370+K4370</f>
        <v>75638</v>
      </c>
      <c r="M4370" s="17">
        <f t="shared" ref="M4370:M4373" si="1209">L4370*0.2</f>
        <v>15127.6</v>
      </c>
      <c r="N4370" s="17" t="s">
        <v>39</v>
      </c>
      <c r="O4370" s="35" t="s">
        <v>49</v>
      </c>
      <c r="P4370" s="36" t="str">
        <f t="shared" ref="P4370:P4375" si="1210">IF(COUNTIF(B:B,B4370)=1,"New Client","Old Client")</f>
        <v>Old Client</v>
      </c>
      <c r="Q4370" s="39" t="str">
        <f t="shared" si="4"/>
        <v>Yes</v>
      </c>
      <c r="R4370" s="40" t="str">
        <f t="shared" si="5"/>
        <v/>
      </c>
    </row>
    <row r="4371" ht="14.25" customHeight="1" spans="1:18">
      <c r="A4371" s="30" t="s">
        <v>4192</v>
      </c>
      <c r="B4371" s="17">
        <v>702</v>
      </c>
      <c r="C4371" s="17" t="s">
        <v>42</v>
      </c>
      <c r="D4371" s="17" t="s">
        <v>36</v>
      </c>
      <c r="E4371" s="17" t="s">
        <v>780</v>
      </c>
      <c r="F4371" s="31" t="str">
        <f>VLOOKUP(G4371,'Policy Type'!$A:$B,2,FALSE)</f>
        <v>Liability</v>
      </c>
      <c r="G4371" s="17" t="s">
        <v>38</v>
      </c>
      <c r="H4371" s="32">
        <v>45350</v>
      </c>
      <c r="I4371" s="32">
        <v>45531</v>
      </c>
      <c r="J4371" s="34">
        <v>117800</v>
      </c>
      <c r="K4371" s="34">
        <f t="shared" si="1207"/>
        <v>21204</v>
      </c>
      <c r="L4371" s="34">
        <f t="shared" si="1208"/>
        <v>139004</v>
      </c>
      <c r="M4371" s="17">
        <f t="shared" si="1209"/>
        <v>27800.8</v>
      </c>
      <c r="N4371" s="17" t="s">
        <v>39</v>
      </c>
      <c r="O4371" s="35" t="s">
        <v>49</v>
      </c>
      <c r="P4371" s="36" t="str">
        <f t="shared" si="1210"/>
        <v>Old Client</v>
      </c>
      <c r="Q4371" s="39" t="str">
        <f t="shared" si="4"/>
        <v>Yes</v>
      </c>
      <c r="R4371" s="40" t="str">
        <f t="shared" si="5"/>
        <v/>
      </c>
    </row>
    <row r="4372" ht="14.25" customHeight="1" spans="1:18">
      <c r="A4372" s="30" t="s">
        <v>4193</v>
      </c>
      <c r="B4372" s="17">
        <v>2486</v>
      </c>
      <c r="C4372" s="17" t="s">
        <v>35</v>
      </c>
      <c r="D4372" s="17" t="s">
        <v>36</v>
      </c>
      <c r="E4372" s="17" t="s">
        <v>78</v>
      </c>
      <c r="F4372" s="31" t="str">
        <f>VLOOKUP(G4372,'Policy Type'!$A:$B,2,FALSE)</f>
        <v>Liability</v>
      </c>
      <c r="G4372" s="17" t="s">
        <v>38</v>
      </c>
      <c r="H4372" s="32">
        <v>45331</v>
      </c>
      <c r="I4372" s="32">
        <v>45420</v>
      </c>
      <c r="J4372" s="34">
        <v>382700</v>
      </c>
      <c r="K4372" s="34">
        <f t="shared" si="1207"/>
        <v>68886</v>
      </c>
      <c r="L4372" s="34">
        <f t="shared" si="1208"/>
        <v>451586</v>
      </c>
      <c r="M4372" s="17">
        <f t="shared" si="1209"/>
        <v>90317.2</v>
      </c>
      <c r="N4372" s="17" t="s">
        <v>39</v>
      </c>
      <c r="O4372" s="35" t="s">
        <v>49</v>
      </c>
      <c r="P4372" s="36" t="str">
        <f t="shared" si="1210"/>
        <v>Old Client</v>
      </c>
      <c r="Q4372" s="39" t="str">
        <f t="shared" si="4"/>
        <v>Yes</v>
      </c>
      <c r="R4372" s="40" t="str">
        <f t="shared" si="5"/>
        <v/>
      </c>
    </row>
    <row r="4373" ht="14.25" customHeight="1" spans="1:18">
      <c r="A4373" s="30" t="s">
        <v>4194</v>
      </c>
      <c r="B4373" s="17">
        <v>1702</v>
      </c>
      <c r="C4373" s="17" t="s">
        <v>42</v>
      </c>
      <c r="D4373" s="17" t="s">
        <v>36</v>
      </c>
      <c r="E4373" s="17" t="s">
        <v>780</v>
      </c>
      <c r="F4373" s="31" t="str">
        <f>VLOOKUP(G4373,'Policy Type'!$A:$B,2,FALSE)</f>
        <v>Liability</v>
      </c>
      <c r="G4373" s="17" t="s">
        <v>38</v>
      </c>
      <c r="H4373" s="32">
        <v>45325</v>
      </c>
      <c r="I4373" s="32">
        <v>45353</v>
      </c>
      <c r="J4373" s="34">
        <v>75700</v>
      </c>
      <c r="K4373" s="34">
        <f t="shared" si="1207"/>
        <v>13626</v>
      </c>
      <c r="L4373" s="34">
        <f t="shared" si="1208"/>
        <v>89326</v>
      </c>
      <c r="M4373" s="17">
        <f t="shared" si="1209"/>
        <v>17865.2</v>
      </c>
      <c r="N4373" s="17" t="s">
        <v>39</v>
      </c>
      <c r="O4373" s="35" t="s">
        <v>49</v>
      </c>
      <c r="P4373" s="36" t="str">
        <f t="shared" si="1210"/>
        <v>Old Client</v>
      </c>
      <c r="Q4373" s="39" t="str">
        <f t="shared" si="4"/>
        <v>Yes</v>
      </c>
      <c r="R4373" s="40" t="str">
        <f t="shared" si="5"/>
        <v/>
      </c>
    </row>
    <row r="4374" ht="14.25" customHeight="1" spans="1:18">
      <c r="A4374" s="30" t="s">
        <v>4195</v>
      </c>
      <c r="B4374" s="17">
        <v>2699</v>
      </c>
      <c r="C4374" s="17" t="s">
        <v>57</v>
      </c>
      <c r="D4374" s="17" t="s">
        <v>36</v>
      </c>
      <c r="E4374" s="17" t="s">
        <v>780</v>
      </c>
      <c r="F4374" s="31" t="str">
        <f>VLOOKUP(G4374,'Policy Type'!$A:$B,2,FALSE)</f>
        <v>Others</v>
      </c>
      <c r="G4374" s="17" t="s">
        <v>212</v>
      </c>
      <c r="H4374" s="32">
        <v>45324</v>
      </c>
      <c r="I4374" s="32">
        <v>45689</v>
      </c>
      <c r="J4374" s="34">
        <v>101200</v>
      </c>
      <c r="K4374" s="34">
        <f t="shared" si="1207"/>
        <v>18216</v>
      </c>
      <c r="L4374" s="34">
        <f t="shared" si="1208"/>
        <v>119416</v>
      </c>
      <c r="M4374" s="17">
        <f>L4374*0.15</f>
        <v>17912.4</v>
      </c>
      <c r="N4374" s="17" t="s">
        <v>39</v>
      </c>
      <c r="O4374" s="35" t="s">
        <v>49</v>
      </c>
      <c r="P4374" s="36" t="str">
        <f t="shared" si="1210"/>
        <v>Old Client</v>
      </c>
      <c r="Q4374" s="39" t="str">
        <f t="shared" si="4"/>
        <v>Yes</v>
      </c>
      <c r="R4374" s="40" t="str">
        <f t="shared" si="5"/>
        <v>Cross-Sold</v>
      </c>
    </row>
    <row r="4375" ht="14.25" customHeight="1" spans="1:18">
      <c r="A4375" s="30" t="s">
        <v>4196</v>
      </c>
      <c r="B4375" s="17">
        <v>1222</v>
      </c>
      <c r="C4375" s="17" t="s">
        <v>35</v>
      </c>
      <c r="D4375" s="17" t="s">
        <v>36</v>
      </c>
      <c r="E4375" s="17" t="s">
        <v>780</v>
      </c>
      <c r="F4375" s="31" t="str">
        <f>VLOOKUP(G4375,'Policy Type'!$A:$B,2,FALSE)</f>
        <v>P&amp;C</v>
      </c>
      <c r="G4375" s="17" t="s">
        <v>44</v>
      </c>
      <c r="H4375" s="32">
        <v>45324</v>
      </c>
      <c r="I4375" s="32">
        <v>45689</v>
      </c>
      <c r="J4375" s="34">
        <v>51900</v>
      </c>
      <c r="K4375" s="34">
        <f t="shared" si="1207"/>
        <v>9342</v>
      </c>
      <c r="L4375" s="34">
        <f t="shared" si="1208"/>
        <v>61242</v>
      </c>
      <c r="M4375" s="17">
        <f>L4375*0.2</f>
        <v>12248.4</v>
      </c>
      <c r="N4375" s="17" t="s">
        <v>39</v>
      </c>
      <c r="O4375" s="35" t="s">
        <v>49</v>
      </c>
      <c r="P4375" s="36" t="str">
        <f t="shared" si="1210"/>
        <v>Old Client</v>
      </c>
      <c r="Q4375" s="39" t="str">
        <f t="shared" si="4"/>
        <v>Yes</v>
      </c>
      <c r="R4375" s="40" t="str">
        <f t="shared" si="5"/>
        <v>Cross-Sold</v>
      </c>
    </row>
    <row r="4376" ht="14.25" customHeight="1" spans="1:18">
      <c r="A4376" s="30"/>
      <c r="B4376" s="17"/>
      <c r="C4376" s="17"/>
      <c r="D4376" s="17"/>
      <c r="E4376" s="17"/>
      <c r="F4376" s="31"/>
      <c r="G4376" s="17"/>
      <c r="H4376" s="32"/>
      <c r="I4376" s="32"/>
      <c r="J4376" s="34"/>
      <c r="K4376" s="34"/>
      <c r="L4376" s="17"/>
      <c r="M4376" s="17"/>
      <c r="N4376" s="17" t="s">
        <v>39</v>
      </c>
      <c r="O4376" s="35" t="s">
        <v>277</v>
      </c>
      <c r="P4376" s="36"/>
      <c r="Q4376" s="39" t="str">
        <f t="shared" si="4"/>
        <v>No</v>
      </c>
      <c r="R4376" s="40" t="str">
        <f t="shared" si="5"/>
        <v/>
      </c>
    </row>
    <row r="4377" ht="14.25" customHeight="1" spans="1:18">
      <c r="A4377" s="30" t="s">
        <v>4197</v>
      </c>
      <c r="B4377" s="17">
        <v>2700</v>
      </c>
      <c r="C4377" s="17" t="s">
        <v>57</v>
      </c>
      <c r="D4377" s="17" t="s">
        <v>36</v>
      </c>
      <c r="E4377" s="17" t="s">
        <v>78</v>
      </c>
      <c r="F4377" s="31" t="str">
        <f>VLOOKUP(G4377,'Policy Type'!$A:$B,2,FALSE)</f>
        <v>Liability</v>
      </c>
      <c r="G4377" s="17" t="s">
        <v>94</v>
      </c>
      <c r="H4377" s="32">
        <v>45336</v>
      </c>
      <c r="I4377" s="32">
        <v>45701</v>
      </c>
      <c r="J4377" s="34">
        <v>221722</v>
      </c>
      <c r="K4377" s="34">
        <f t="shared" ref="K4377:K4495" si="1211">J4377*0.18</f>
        <v>39909.96</v>
      </c>
      <c r="L4377" s="34">
        <f t="shared" ref="L4377:L4495" si="1212">J4377+K4377</f>
        <v>261631.96</v>
      </c>
      <c r="M4377" s="17">
        <f>L4377*0.2</f>
        <v>52326.392</v>
      </c>
      <c r="N4377" s="17" t="s">
        <v>39</v>
      </c>
      <c r="O4377" s="35" t="s">
        <v>49</v>
      </c>
      <c r="P4377" s="36" t="str">
        <f t="shared" ref="P4377:P4395" si="1213">IF(COUNTIF(B:B,B4377)=1,"New Client","Old Client")</f>
        <v>New Client</v>
      </c>
      <c r="Q4377" s="39" t="str">
        <f t="shared" si="4"/>
        <v>Yes</v>
      </c>
      <c r="R4377" s="40" t="str">
        <f t="shared" si="5"/>
        <v/>
      </c>
    </row>
    <row r="4378" ht="14.25" customHeight="1" spans="1:18">
      <c r="A4378" s="30" t="s">
        <v>4198</v>
      </c>
      <c r="B4378" s="17">
        <v>1589</v>
      </c>
      <c r="C4378" s="17" t="s">
        <v>57</v>
      </c>
      <c r="D4378" s="17" t="s">
        <v>36</v>
      </c>
      <c r="E4378" s="17" t="s">
        <v>132</v>
      </c>
      <c r="F4378" s="31" t="str">
        <f>VLOOKUP(G4378,'Policy Type'!$A:$B,2,FALSE)</f>
        <v>Others</v>
      </c>
      <c r="G4378" s="17" t="s">
        <v>212</v>
      </c>
      <c r="H4378" s="32">
        <v>45337</v>
      </c>
      <c r="I4378" s="32">
        <v>45702</v>
      </c>
      <c r="J4378" s="34">
        <v>308000</v>
      </c>
      <c r="K4378" s="34">
        <f t="shared" si="1211"/>
        <v>55440</v>
      </c>
      <c r="L4378" s="34">
        <f t="shared" si="1212"/>
        <v>363440</v>
      </c>
      <c r="M4378" s="17">
        <f t="shared" ref="M4378:M4379" si="1214">L4378*0.15</f>
        <v>54516</v>
      </c>
      <c r="N4378" s="17" t="s">
        <v>52</v>
      </c>
      <c r="O4378" s="35" t="s">
        <v>49</v>
      </c>
      <c r="P4378" s="36" t="str">
        <f t="shared" si="1213"/>
        <v>Old Client</v>
      </c>
      <c r="Q4378" s="39" t="str">
        <f t="shared" si="4"/>
        <v>Yes</v>
      </c>
      <c r="R4378" s="40" t="str">
        <f t="shared" si="5"/>
        <v>Cross-Sold</v>
      </c>
    </row>
    <row r="4379" ht="14.25" customHeight="1" spans="1:18">
      <c r="A4379" s="30" t="s">
        <v>4199</v>
      </c>
      <c r="B4379" s="17">
        <v>2701</v>
      </c>
      <c r="C4379" s="17" t="s">
        <v>42</v>
      </c>
      <c r="D4379" s="17" t="s">
        <v>36</v>
      </c>
      <c r="E4379" s="17" t="s">
        <v>132</v>
      </c>
      <c r="F4379" s="31" t="str">
        <f>VLOOKUP(G4379,'Policy Type'!$A:$B,2,FALSE)</f>
        <v>Others</v>
      </c>
      <c r="G4379" s="17" t="s">
        <v>212</v>
      </c>
      <c r="H4379" s="32">
        <v>45338</v>
      </c>
      <c r="I4379" s="32">
        <v>45703</v>
      </c>
      <c r="J4379" s="34">
        <v>260700</v>
      </c>
      <c r="K4379" s="34">
        <f t="shared" si="1211"/>
        <v>46926</v>
      </c>
      <c r="L4379" s="34">
        <f t="shared" si="1212"/>
        <v>307626</v>
      </c>
      <c r="M4379" s="17">
        <f t="shared" si="1214"/>
        <v>46143.9</v>
      </c>
      <c r="N4379" s="17" t="s">
        <v>52</v>
      </c>
      <c r="O4379" s="35" t="s">
        <v>49</v>
      </c>
      <c r="P4379" s="36" t="str">
        <f t="shared" si="1213"/>
        <v>New Client</v>
      </c>
      <c r="Q4379" s="39" t="str">
        <f t="shared" si="4"/>
        <v>No</v>
      </c>
      <c r="R4379" s="40" t="str">
        <f t="shared" si="5"/>
        <v/>
      </c>
    </row>
    <row r="4380" ht="14.25" customHeight="1" spans="1:18">
      <c r="A4380" s="30" t="s">
        <v>4200</v>
      </c>
      <c r="B4380" s="17">
        <v>2702</v>
      </c>
      <c r="C4380" s="17" t="s">
        <v>46</v>
      </c>
      <c r="D4380" s="17" t="s">
        <v>66</v>
      </c>
      <c r="E4380" s="17" t="s">
        <v>91</v>
      </c>
      <c r="F4380" s="31" t="str">
        <f>VLOOKUP(G4380,'Policy Type'!$A:$B,2,FALSE)</f>
        <v>P&amp;C</v>
      </c>
      <c r="G4380" s="17" t="s">
        <v>98</v>
      </c>
      <c r="H4380" s="32">
        <v>45345</v>
      </c>
      <c r="I4380" s="32">
        <v>45710</v>
      </c>
      <c r="J4380" s="34">
        <v>299700</v>
      </c>
      <c r="K4380" s="34">
        <f t="shared" si="1211"/>
        <v>53946</v>
      </c>
      <c r="L4380" s="34">
        <f t="shared" si="1212"/>
        <v>353646</v>
      </c>
      <c r="M4380" s="17">
        <f>L4380*0.05</f>
        <v>17682.3</v>
      </c>
      <c r="N4380" s="17" t="s">
        <v>52</v>
      </c>
      <c r="O4380" s="35" t="s">
        <v>49</v>
      </c>
      <c r="P4380" s="36" t="str">
        <f t="shared" si="1213"/>
        <v>Old Client</v>
      </c>
      <c r="Q4380" s="39" t="str">
        <f t="shared" si="4"/>
        <v>Yes</v>
      </c>
      <c r="R4380" s="40" t="str">
        <f t="shared" si="5"/>
        <v>Cross-Sold</v>
      </c>
    </row>
    <row r="4381" ht="14.25" customHeight="1" spans="1:18">
      <c r="A4381" s="30" t="s">
        <v>4201</v>
      </c>
      <c r="B4381" s="17">
        <v>2702</v>
      </c>
      <c r="C4381" s="17" t="s">
        <v>42</v>
      </c>
      <c r="D4381" s="17" t="s">
        <v>36</v>
      </c>
      <c r="E4381" s="17" t="s">
        <v>780</v>
      </c>
      <c r="F4381" s="31" t="str">
        <f>VLOOKUP(G4381,'Policy Type'!$A:$B,2,FALSE)</f>
        <v>Liability</v>
      </c>
      <c r="G4381" s="17" t="s">
        <v>38</v>
      </c>
      <c r="H4381" s="32">
        <v>45346</v>
      </c>
      <c r="I4381" s="32">
        <v>45435</v>
      </c>
      <c r="J4381" s="34">
        <v>73400</v>
      </c>
      <c r="K4381" s="34">
        <f t="shared" si="1211"/>
        <v>13212</v>
      </c>
      <c r="L4381" s="34">
        <f t="shared" si="1212"/>
        <v>86612</v>
      </c>
      <c r="M4381" s="17">
        <f t="shared" ref="M4381:M4382" si="1215">L4381*0.2</f>
        <v>17322.4</v>
      </c>
      <c r="N4381" s="17" t="s">
        <v>39</v>
      </c>
      <c r="O4381" s="35" t="s">
        <v>49</v>
      </c>
      <c r="P4381" s="36" t="str">
        <f t="shared" si="1213"/>
        <v>Old Client</v>
      </c>
      <c r="Q4381" s="39" t="str">
        <f t="shared" si="4"/>
        <v>Yes</v>
      </c>
      <c r="R4381" s="40" t="str">
        <f t="shared" si="5"/>
        <v/>
      </c>
    </row>
    <row r="4382" ht="14.25" customHeight="1" spans="1:18">
      <c r="A4382" s="30" t="s">
        <v>4202</v>
      </c>
      <c r="B4382" s="17">
        <v>2703</v>
      </c>
      <c r="C4382" s="17" t="s">
        <v>35</v>
      </c>
      <c r="D4382" s="17" t="s">
        <v>36</v>
      </c>
      <c r="E4382" s="17" t="s">
        <v>780</v>
      </c>
      <c r="F4382" s="31" t="str">
        <f>VLOOKUP(G4382,'Policy Type'!$A:$B,2,FALSE)</f>
        <v>Liability</v>
      </c>
      <c r="G4382" s="17" t="s">
        <v>38</v>
      </c>
      <c r="H4382" s="32">
        <v>45350</v>
      </c>
      <c r="I4382" s="32">
        <v>45409</v>
      </c>
      <c r="J4382" s="34">
        <v>59100</v>
      </c>
      <c r="K4382" s="34">
        <f t="shared" si="1211"/>
        <v>10638</v>
      </c>
      <c r="L4382" s="34">
        <f t="shared" si="1212"/>
        <v>69738</v>
      </c>
      <c r="M4382" s="17">
        <f t="shared" si="1215"/>
        <v>13947.6</v>
      </c>
      <c r="N4382" s="17" t="s">
        <v>39</v>
      </c>
      <c r="O4382" s="35" t="s">
        <v>49</v>
      </c>
      <c r="P4382" s="36" t="str">
        <f t="shared" si="1213"/>
        <v>New Client</v>
      </c>
      <c r="Q4382" s="39" t="str">
        <f t="shared" si="4"/>
        <v>Yes</v>
      </c>
      <c r="R4382" s="40" t="str">
        <f t="shared" si="5"/>
        <v/>
      </c>
    </row>
    <row r="4383" ht="14.25" customHeight="1" spans="1:18">
      <c r="A4383" s="30" t="s">
        <v>4203</v>
      </c>
      <c r="B4383" s="17">
        <v>702</v>
      </c>
      <c r="C4383" s="17" t="s">
        <v>42</v>
      </c>
      <c r="D4383" s="17" t="s">
        <v>36</v>
      </c>
      <c r="E4383" s="17" t="s">
        <v>132</v>
      </c>
      <c r="F4383" s="31" t="str">
        <f>VLOOKUP(G4383,'Policy Type'!$A:$B,2,FALSE)</f>
        <v>Others</v>
      </c>
      <c r="G4383" s="17" t="s">
        <v>437</v>
      </c>
      <c r="H4383" s="32">
        <v>45391</v>
      </c>
      <c r="I4383" s="32">
        <v>45755</v>
      </c>
      <c r="J4383" s="34">
        <v>1190900</v>
      </c>
      <c r="K4383" s="34">
        <f t="shared" si="1211"/>
        <v>214362</v>
      </c>
      <c r="L4383" s="34">
        <f t="shared" si="1212"/>
        <v>1405262</v>
      </c>
      <c r="M4383" s="17">
        <f t="shared" ref="M4383:M4384" si="1216">L4383*0.15</f>
        <v>210789.3</v>
      </c>
      <c r="N4383" s="17" t="s">
        <v>52</v>
      </c>
      <c r="O4383" s="35" t="s">
        <v>49</v>
      </c>
      <c r="P4383" s="36" t="str">
        <f t="shared" si="1213"/>
        <v>Old Client</v>
      </c>
      <c r="Q4383" s="39" t="str">
        <f t="shared" si="4"/>
        <v>Yes</v>
      </c>
      <c r="R4383" s="40" t="str">
        <f t="shared" si="5"/>
        <v>Cross-Sold</v>
      </c>
    </row>
    <row r="4384" ht="14.25" customHeight="1" spans="1:18">
      <c r="A4384" s="30" t="s">
        <v>4204</v>
      </c>
      <c r="B4384" s="17">
        <v>584</v>
      </c>
      <c r="C4384" s="17" t="s">
        <v>42</v>
      </c>
      <c r="D4384" s="17" t="s">
        <v>36</v>
      </c>
      <c r="E4384" s="17" t="s">
        <v>37</v>
      </c>
      <c r="F4384" s="31" t="str">
        <f>VLOOKUP(G4384,'Policy Type'!$A:$B,2,FALSE)</f>
        <v>Others</v>
      </c>
      <c r="G4384" s="17" t="s">
        <v>791</v>
      </c>
      <c r="H4384" s="32">
        <v>45407</v>
      </c>
      <c r="I4384" s="32">
        <v>45771</v>
      </c>
      <c r="J4384" s="34">
        <v>1914900</v>
      </c>
      <c r="K4384" s="34">
        <f t="shared" si="1211"/>
        <v>344682</v>
      </c>
      <c r="L4384" s="34">
        <f t="shared" si="1212"/>
        <v>2259582</v>
      </c>
      <c r="M4384" s="17">
        <f t="shared" si="1216"/>
        <v>338937.3</v>
      </c>
      <c r="N4384" s="17" t="s">
        <v>39</v>
      </c>
      <c r="O4384" s="35" t="s">
        <v>53</v>
      </c>
      <c r="P4384" s="36" t="str">
        <f t="shared" si="1213"/>
        <v>Old Client</v>
      </c>
      <c r="Q4384" s="39" t="str">
        <f t="shared" si="4"/>
        <v>Yes</v>
      </c>
      <c r="R4384" s="40" t="str">
        <f t="shared" si="5"/>
        <v>Cross-Sold</v>
      </c>
    </row>
    <row r="4385" ht="14.25" customHeight="1" spans="1:18">
      <c r="A4385" s="30" t="s">
        <v>4205</v>
      </c>
      <c r="B4385" s="17">
        <v>2704</v>
      </c>
      <c r="C4385" s="17" t="s">
        <v>46</v>
      </c>
      <c r="D4385" s="17" t="s">
        <v>47</v>
      </c>
      <c r="E4385" s="17" t="s">
        <v>37</v>
      </c>
      <c r="F4385" s="31" t="str">
        <f>VLOOKUP(G4385,'Policy Type'!$A:$B,2,FALSE)</f>
        <v>Others</v>
      </c>
      <c r="G4385" s="17" t="s">
        <v>791</v>
      </c>
      <c r="H4385" s="32">
        <v>45409</v>
      </c>
      <c r="I4385" s="32">
        <v>45773</v>
      </c>
      <c r="J4385" s="34">
        <v>1914900</v>
      </c>
      <c r="K4385" s="34">
        <f t="shared" si="1211"/>
        <v>344682</v>
      </c>
      <c r="L4385" s="34">
        <f t="shared" si="1212"/>
        <v>2259582</v>
      </c>
      <c r="M4385" s="17">
        <f>L4385*0.05</f>
        <v>112979.1</v>
      </c>
      <c r="N4385" s="17" t="s">
        <v>39</v>
      </c>
      <c r="O4385" s="35" t="s">
        <v>53</v>
      </c>
      <c r="P4385" s="36" t="str">
        <f t="shared" si="1213"/>
        <v>Old Client</v>
      </c>
      <c r="Q4385" s="39" t="str">
        <f t="shared" si="4"/>
        <v>Yes</v>
      </c>
      <c r="R4385" s="40" t="str">
        <f t="shared" si="5"/>
        <v>Cross-Sold</v>
      </c>
    </row>
    <row r="4386" ht="14.25" customHeight="1" spans="1:18">
      <c r="A4386" s="30" t="s">
        <v>4206</v>
      </c>
      <c r="B4386" s="17">
        <v>210</v>
      </c>
      <c r="C4386" s="17" t="s">
        <v>35</v>
      </c>
      <c r="D4386" s="17" t="s">
        <v>36</v>
      </c>
      <c r="E4386" s="17" t="s">
        <v>103</v>
      </c>
      <c r="F4386" s="31" t="str">
        <f>VLOOKUP(G4386,'Policy Type'!$A:$B,2,FALSE)</f>
        <v>P&amp;C</v>
      </c>
      <c r="G4386" s="17" t="s">
        <v>68</v>
      </c>
      <c r="H4386" s="32">
        <v>45391</v>
      </c>
      <c r="I4386" s="32">
        <v>45755</v>
      </c>
      <c r="J4386" s="34">
        <v>1596100</v>
      </c>
      <c r="K4386" s="34">
        <f t="shared" si="1211"/>
        <v>287298</v>
      </c>
      <c r="L4386" s="34">
        <f t="shared" si="1212"/>
        <v>1883398</v>
      </c>
      <c r="M4386" s="17">
        <f t="shared" ref="M4386:M4388" si="1217">L4386*0.2</f>
        <v>376679.6</v>
      </c>
      <c r="N4386" s="17" t="s">
        <v>52</v>
      </c>
      <c r="O4386" s="35" t="s">
        <v>40</v>
      </c>
      <c r="P4386" s="36" t="str">
        <f t="shared" si="1213"/>
        <v>Old Client</v>
      </c>
      <c r="Q4386" s="39" t="str">
        <f t="shared" si="4"/>
        <v>Yes</v>
      </c>
      <c r="R4386" s="40" t="str">
        <f t="shared" si="5"/>
        <v>Cross-Sold</v>
      </c>
    </row>
    <row r="4387" ht="14.25" customHeight="1" spans="1:18">
      <c r="A4387" s="30" t="s">
        <v>4207</v>
      </c>
      <c r="B4387" s="17">
        <v>210</v>
      </c>
      <c r="C4387" s="17" t="s">
        <v>42</v>
      </c>
      <c r="D4387" s="17" t="s">
        <v>36</v>
      </c>
      <c r="E4387" s="17" t="s">
        <v>37</v>
      </c>
      <c r="F4387" s="31" t="str">
        <f>VLOOKUP(G4387,'Policy Type'!$A:$B,2,FALSE)</f>
        <v>P&amp;C</v>
      </c>
      <c r="G4387" s="17" t="s">
        <v>80</v>
      </c>
      <c r="H4387" s="32">
        <v>45391</v>
      </c>
      <c r="I4387" s="32">
        <v>45391</v>
      </c>
      <c r="J4387" s="34">
        <v>79600</v>
      </c>
      <c r="K4387" s="34">
        <f t="shared" si="1211"/>
        <v>14328</v>
      </c>
      <c r="L4387" s="34">
        <f t="shared" si="1212"/>
        <v>93928</v>
      </c>
      <c r="M4387" s="17">
        <f t="shared" si="1217"/>
        <v>18785.6</v>
      </c>
      <c r="N4387" s="17" t="s">
        <v>39</v>
      </c>
      <c r="O4387" s="35" t="s">
        <v>49</v>
      </c>
      <c r="P4387" s="36" t="str">
        <f t="shared" si="1213"/>
        <v>Old Client</v>
      </c>
      <c r="Q4387" s="39" t="str">
        <f t="shared" si="4"/>
        <v>Yes</v>
      </c>
      <c r="R4387" s="40" t="str">
        <f t="shared" si="5"/>
        <v>Cross-Sold</v>
      </c>
    </row>
    <row r="4388" ht="14.25" customHeight="1" spans="1:18">
      <c r="A4388" s="30" t="s">
        <v>4208</v>
      </c>
      <c r="B4388" s="17">
        <v>2665</v>
      </c>
      <c r="C4388" s="17" t="s">
        <v>42</v>
      </c>
      <c r="D4388" s="17" t="s">
        <v>36</v>
      </c>
      <c r="E4388" s="17" t="s">
        <v>37</v>
      </c>
      <c r="F4388" s="31" t="str">
        <f>VLOOKUP(G4388,'Policy Type'!$A:$B,2,FALSE)</f>
        <v>P&amp;C</v>
      </c>
      <c r="G4388" s="17" t="s">
        <v>80</v>
      </c>
      <c r="H4388" s="32">
        <v>45391</v>
      </c>
      <c r="I4388" s="32">
        <v>45391</v>
      </c>
      <c r="J4388" s="34">
        <v>215200</v>
      </c>
      <c r="K4388" s="34">
        <f t="shared" si="1211"/>
        <v>38736</v>
      </c>
      <c r="L4388" s="34">
        <f t="shared" si="1212"/>
        <v>253936</v>
      </c>
      <c r="M4388" s="17">
        <f t="shared" si="1217"/>
        <v>50787.2</v>
      </c>
      <c r="N4388" s="17" t="s">
        <v>39</v>
      </c>
      <c r="O4388" s="35" t="s">
        <v>49</v>
      </c>
      <c r="P4388" s="36" t="str">
        <f t="shared" si="1213"/>
        <v>Old Client</v>
      </c>
      <c r="Q4388" s="39" t="str">
        <f t="shared" si="4"/>
        <v>Yes</v>
      </c>
      <c r="R4388" s="40" t="str">
        <f t="shared" si="5"/>
        <v>Cross-Sold</v>
      </c>
    </row>
    <row r="4389" ht="14.25" customHeight="1" spans="1:18">
      <c r="A4389" s="30" t="s">
        <v>4209</v>
      </c>
      <c r="B4389" s="17">
        <v>15</v>
      </c>
      <c r="C4389" s="17" t="s">
        <v>57</v>
      </c>
      <c r="D4389" s="17" t="s">
        <v>36</v>
      </c>
      <c r="E4389" s="17" t="s">
        <v>103</v>
      </c>
      <c r="F4389" s="31" t="str">
        <f>VLOOKUP(G4389,'Policy Type'!$A:$B,2,FALSE)</f>
        <v>Others</v>
      </c>
      <c r="G4389" s="17" t="s">
        <v>193</v>
      </c>
      <c r="H4389" s="32">
        <v>45391</v>
      </c>
      <c r="I4389" s="32">
        <v>45755</v>
      </c>
      <c r="J4389" s="34">
        <v>5712600</v>
      </c>
      <c r="K4389" s="34">
        <f t="shared" si="1211"/>
        <v>1028268</v>
      </c>
      <c r="L4389" s="34">
        <f t="shared" si="1212"/>
        <v>6740868</v>
      </c>
      <c r="M4389" s="17">
        <f>L4389*0.15</f>
        <v>1011130.2</v>
      </c>
      <c r="N4389" s="17" t="s">
        <v>52</v>
      </c>
      <c r="O4389" s="35" t="s">
        <v>40</v>
      </c>
      <c r="P4389" s="36" t="str">
        <f t="shared" si="1213"/>
        <v>Old Client</v>
      </c>
      <c r="Q4389" s="39" t="str">
        <f t="shared" si="4"/>
        <v>Yes</v>
      </c>
      <c r="R4389" s="40" t="str">
        <f t="shared" si="5"/>
        <v>Cross-Sold</v>
      </c>
    </row>
    <row r="4390" ht="14.25" customHeight="1" spans="1:18">
      <c r="A4390" s="30" t="s">
        <v>4210</v>
      </c>
      <c r="B4390" s="17">
        <v>15</v>
      </c>
      <c r="C4390" s="17" t="s">
        <v>35</v>
      </c>
      <c r="D4390" s="17" t="s">
        <v>36</v>
      </c>
      <c r="E4390" s="17" t="s">
        <v>132</v>
      </c>
      <c r="F4390" s="31" t="str">
        <f>VLOOKUP(G4390,'Policy Type'!$A:$B,2,FALSE)</f>
        <v>P&amp;C</v>
      </c>
      <c r="G4390" s="17" t="s">
        <v>80</v>
      </c>
      <c r="H4390" s="32">
        <v>45391</v>
      </c>
      <c r="I4390" s="32">
        <v>45391</v>
      </c>
      <c r="J4390" s="34">
        <v>59100</v>
      </c>
      <c r="K4390" s="34">
        <f t="shared" si="1211"/>
        <v>10638</v>
      </c>
      <c r="L4390" s="34">
        <f t="shared" si="1212"/>
        <v>69738</v>
      </c>
      <c r="M4390" s="17">
        <f>L4390*0.2</f>
        <v>13947.6</v>
      </c>
      <c r="N4390" s="17" t="s">
        <v>52</v>
      </c>
      <c r="O4390" s="35" t="s">
        <v>49</v>
      </c>
      <c r="P4390" s="36" t="str">
        <f t="shared" si="1213"/>
        <v>Old Client</v>
      </c>
      <c r="Q4390" s="39" t="str">
        <f t="shared" si="4"/>
        <v>Yes</v>
      </c>
      <c r="R4390" s="40" t="str">
        <f t="shared" si="5"/>
        <v>Cross-Sold</v>
      </c>
    </row>
    <row r="4391" ht="14.25" customHeight="1" spans="1:18">
      <c r="A4391" s="30" t="s">
        <v>4211</v>
      </c>
      <c r="B4391" s="17">
        <v>1834</v>
      </c>
      <c r="C4391" s="17" t="s">
        <v>57</v>
      </c>
      <c r="D4391" s="17" t="s">
        <v>36</v>
      </c>
      <c r="E4391" s="17" t="s">
        <v>37</v>
      </c>
      <c r="F4391" s="31" t="str">
        <f>VLOOKUP(G4391,'Policy Type'!$A:$B,2,FALSE)</f>
        <v>Others</v>
      </c>
      <c r="G4391" s="17" t="s">
        <v>212</v>
      </c>
      <c r="H4391" s="32">
        <v>45391</v>
      </c>
      <c r="I4391" s="32">
        <v>45755</v>
      </c>
      <c r="J4391" s="34">
        <v>1250800</v>
      </c>
      <c r="K4391" s="34">
        <f t="shared" si="1211"/>
        <v>225144</v>
      </c>
      <c r="L4391" s="34">
        <f t="shared" si="1212"/>
        <v>1475944</v>
      </c>
      <c r="M4391" s="17">
        <f>L4391*0.15</f>
        <v>221391.6</v>
      </c>
      <c r="N4391" s="17" t="s">
        <v>39</v>
      </c>
      <c r="O4391" s="35" t="s">
        <v>49</v>
      </c>
      <c r="P4391" s="36" t="str">
        <f t="shared" si="1213"/>
        <v>Old Client</v>
      </c>
      <c r="Q4391" s="39" t="str">
        <f t="shared" si="4"/>
        <v>Yes</v>
      </c>
      <c r="R4391" s="40" t="str">
        <f t="shared" si="5"/>
        <v>Cross-Sold</v>
      </c>
    </row>
    <row r="4392" ht="14.25" customHeight="1" spans="1:18">
      <c r="A4392" s="30" t="s">
        <v>4212</v>
      </c>
      <c r="B4392" s="17">
        <v>2705</v>
      </c>
      <c r="C4392" s="17" t="s">
        <v>57</v>
      </c>
      <c r="D4392" s="17" t="s">
        <v>36</v>
      </c>
      <c r="E4392" s="17" t="s">
        <v>37</v>
      </c>
      <c r="F4392" s="31" t="str">
        <f>VLOOKUP(G4392,'Policy Type'!$A:$B,2,FALSE)</f>
        <v>Liability</v>
      </c>
      <c r="G4392" s="17" t="s">
        <v>38</v>
      </c>
      <c r="H4392" s="32">
        <v>45391</v>
      </c>
      <c r="I4392" s="32">
        <v>45755</v>
      </c>
      <c r="J4392" s="34">
        <v>173100</v>
      </c>
      <c r="K4392" s="34">
        <f t="shared" si="1211"/>
        <v>31158</v>
      </c>
      <c r="L4392" s="34">
        <f t="shared" si="1212"/>
        <v>204258</v>
      </c>
      <c r="M4392" s="17">
        <f>L4392*0.2</f>
        <v>40851.6</v>
      </c>
      <c r="N4392" s="17" t="s">
        <v>39</v>
      </c>
      <c r="O4392" s="35" t="s">
        <v>49</v>
      </c>
      <c r="P4392" s="36" t="str">
        <f t="shared" si="1213"/>
        <v>New Client</v>
      </c>
      <c r="Q4392" s="39" t="str">
        <f t="shared" si="4"/>
        <v>Yes</v>
      </c>
      <c r="R4392" s="40" t="str">
        <f t="shared" si="5"/>
        <v/>
      </c>
    </row>
    <row r="4393" ht="14.25" customHeight="1" spans="1:18">
      <c r="A4393" s="30" t="s">
        <v>4213</v>
      </c>
      <c r="B4393" s="17">
        <v>210</v>
      </c>
      <c r="C4393" s="17" t="s">
        <v>46</v>
      </c>
      <c r="D4393" s="17" t="s">
        <v>88</v>
      </c>
      <c r="E4393" s="17" t="s">
        <v>132</v>
      </c>
      <c r="F4393" s="31" t="str">
        <f>VLOOKUP(G4393,'Policy Type'!$A:$B,2,FALSE)</f>
        <v>P&amp;C</v>
      </c>
      <c r="G4393" s="17" t="s">
        <v>80</v>
      </c>
      <c r="H4393" s="32">
        <v>45390</v>
      </c>
      <c r="I4393" s="32">
        <v>45390</v>
      </c>
      <c r="J4393" s="34">
        <v>184900</v>
      </c>
      <c r="K4393" s="34">
        <f t="shared" si="1211"/>
        <v>33282</v>
      </c>
      <c r="L4393" s="34">
        <f t="shared" si="1212"/>
        <v>218182</v>
      </c>
      <c r="M4393" s="17">
        <f>L4393*0.05</f>
        <v>10909.1</v>
      </c>
      <c r="N4393" s="17" t="s">
        <v>39</v>
      </c>
      <c r="O4393" s="35" t="s">
        <v>49</v>
      </c>
      <c r="P4393" s="36" t="str">
        <f t="shared" si="1213"/>
        <v>Old Client</v>
      </c>
      <c r="Q4393" s="39" t="str">
        <f t="shared" si="4"/>
        <v>Yes</v>
      </c>
      <c r="R4393" s="40" t="str">
        <f t="shared" si="5"/>
        <v>Cross-Sold</v>
      </c>
    </row>
    <row r="4394" ht="14.25" customHeight="1" spans="1:18">
      <c r="A4394" s="30" t="s">
        <v>4214</v>
      </c>
      <c r="B4394" s="17">
        <v>2706</v>
      </c>
      <c r="C4394" s="17" t="s">
        <v>35</v>
      </c>
      <c r="D4394" s="17" t="s">
        <v>36</v>
      </c>
      <c r="E4394" s="17" t="s">
        <v>78</v>
      </c>
      <c r="F4394" s="31" t="str">
        <f>VLOOKUP(G4394,'Policy Type'!$A:$B,2,FALSE)</f>
        <v>Liability</v>
      </c>
      <c r="G4394" s="17" t="s">
        <v>94</v>
      </c>
      <c r="H4394" s="32">
        <v>45391</v>
      </c>
      <c r="I4394" s="32">
        <v>45755</v>
      </c>
      <c r="J4394" s="34">
        <v>72600</v>
      </c>
      <c r="K4394" s="34">
        <f t="shared" si="1211"/>
        <v>13068</v>
      </c>
      <c r="L4394" s="34">
        <f t="shared" si="1212"/>
        <v>85668</v>
      </c>
      <c r="M4394" s="17">
        <f t="shared" ref="M4394:M4395" si="1218">L4394*0.2</f>
        <v>17133.6</v>
      </c>
      <c r="N4394" s="17" t="s">
        <v>39</v>
      </c>
      <c r="O4394" s="35" t="s">
        <v>49</v>
      </c>
      <c r="P4394" s="36" t="str">
        <f t="shared" si="1213"/>
        <v>New Client</v>
      </c>
      <c r="Q4394" s="39" t="str">
        <f t="shared" si="4"/>
        <v>Yes</v>
      </c>
      <c r="R4394" s="40" t="str">
        <f t="shared" si="5"/>
        <v/>
      </c>
    </row>
    <row r="4395" ht="14.25" customHeight="1" spans="1:18">
      <c r="A4395" s="30" t="s">
        <v>4215</v>
      </c>
      <c r="B4395" s="17">
        <v>395</v>
      </c>
      <c r="C4395" s="17" t="s">
        <v>57</v>
      </c>
      <c r="D4395" s="17" t="s">
        <v>36</v>
      </c>
      <c r="E4395" s="17" t="s">
        <v>43</v>
      </c>
      <c r="F4395" s="31" t="str">
        <f>VLOOKUP(G4395,'Policy Type'!$A:$B,2,FALSE)</f>
        <v>Liability</v>
      </c>
      <c r="G4395" s="17" t="s">
        <v>38</v>
      </c>
      <c r="H4395" s="32">
        <v>45391</v>
      </c>
      <c r="I4395" s="32">
        <v>45573</v>
      </c>
      <c r="J4395" s="34">
        <v>252600</v>
      </c>
      <c r="K4395" s="34">
        <f t="shared" si="1211"/>
        <v>45468</v>
      </c>
      <c r="L4395" s="34">
        <f t="shared" si="1212"/>
        <v>298068</v>
      </c>
      <c r="M4395" s="17">
        <f t="shared" si="1218"/>
        <v>59613.6</v>
      </c>
      <c r="N4395" s="17" t="s">
        <v>39</v>
      </c>
      <c r="O4395" s="35" t="s">
        <v>49</v>
      </c>
      <c r="P4395" s="36" t="str">
        <f t="shared" si="1213"/>
        <v>Old Client</v>
      </c>
      <c r="Q4395" s="39" t="str">
        <f t="shared" si="4"/>
        <v>Yes</v>
      </c>
      <c r="R4395" s="40" t="str">
        <f t="shared" si="5"/>
        <v/>
      </c>
    </row>
    <row r="4396" ht="14.25" customHeight="1" spans="1:18">
      <c r="A4396" s="30" t="s">
        <v>4216</v>
      </c>
      <c r="B4396" s="17">
        <v>2550</v>
      </c>
      <c r="C4396" s="17" t="s">
        <v>42</v>
      </c>
      <c r="D4396" s="17" t="s">
        <v>36</v>
      </c>
      <c r="E4396" s="17" t="s">
        <v>84</v>
      </c>
      <c r="F4396" s="31" t="e">
        <f>VLOOKUP(G4396,'Policy Type'!$A:$B,2,FALSE)</f>
        <v>#N/A</v>
      </c>
      <c r="G4396" s="17" t="s">
        <v>2496</v>
      </c>
      <c r="H4396" s="32">
        <v>45391</v>
      </c>
      <c r="I4396" s="32">
        <v>45755</v>
      </c>
      <c r="J4396" s="34">
        <v>15340000</v>
      </c>
      <c r="K4396" s="34">
        <f t="shared" si="1211"/>
        <v>2761200</v>
      </c>
      <c r="L4396" s="34">
        <f t="shared" si="1212"/>
        <v>18101200</v>
      </c>
      <c r="M4396" s="17"/>
      <c r="N4396" s="17" t="s">
        <v>39</v>
      </c>
      <c r="O4396" s="35" t="s">
        <v>40</v>
      </c>
      <c r="P4396" s="36"/>
      <c r="Q4396" s="39" t="str">
        <f t="shared" si="4"/>
        <v>Yes</v>
      </c>
      <c r="R4396" s="40" t="e">
        <f t="shared" si="5"/>
        <v>#N/A</v>
      </c>
    </row>
    <row r="4397" ht="14.25" customHeight="1" spans="1:18">
      <c r="A4397" s="30" t="s">
        <v>4217</v>
      </c>
      <c r="B4397" s="17">
        <v>2331</v>
      </c>
      <c r="C4397" s="17" t="s">
        <v>46</v>
      </c>
      <c r="D4397" s="17" t="s">
        <v>76</v>
      </c>
      <c r="E4397" s="17" t="s">
        <v>103</v>
      </c>
      <c r="F4397" s="31" t="str">
        <f>VLOOKUP(G4397,'Policy Type'!$A:$B,2,FALSE)</f>
        <v>Others</v>
      </c>
      <c r="G4397" s="17" t="s">
        <v>193</v>
      </c>
      <c r="H4397" s="32">
        <v>45391</v>
      </c>
      <c r="I4397" s="32">
        <v>45755</v>
      </c>
      <c r="J4397" s="34">
        <v>5712600</v>
      </c>
      <c r="K4397" s="34">
        <f t="shared" si="1211"/>
        <v>1028268</v>
      </c>
      <c r="L4397" s="34">
        <f t="shared" si="1212"/>
        <v>6740868</v>
      </c>
      <c r="M4397" s="17">
        <f t="shared" ref="M4397:M4398" si="1219">L4397*0.05</f>
        <v>337043.4</v>
      </c>
      <c r="N4397" s="17" t="s">
        <v>52</v>
      </c>
      <c r="O4397" s="35" t="s">
        <v>40</v>
      </c>
      <c r="P4397" s="36" t="str">
        <f t="shared" ref="P4397:P4495" si="1220">IF(COUNTIF(B:B,B4397)=1,"New Client","Old Client")</f>
        <v>Old Client</v>
      </c>
      <c r="Q4397" s="39" t="str">
        <f t="shared" si="4"/>
        <v>Yes</v>
      </c>
      <c r="R4397" s="40" t="str">
        <f t="shared" si="5"/>
        <v>Cross-Sold</v>
      </c>
    </row>
    <row r="4398" ht="14.25" customHeight="1" spans="1:18">
      <c r="A4398" s="30" t="s">
        <v>4218</v>
      </c>
      <c r="B4398" s="17">
        <v>116</v>
      </c>
      <c r="C4398" s="17" t="s">
        <v>46</v>
      </c>
      <c r="D4398" s="17" t="s">
        <v>76</v>
      </c>
      <c r="E4398" s="17" t="s">
        <v>103</v>
      </c>
      <c r="F4398" s="31" t="str">
        <f>VLOOKUP(G4398,'Policy Type'!$A:$B,2,FALSE)</f>
        <v>Others</v>
      </c>
      <c r="G4398" s="17" t="s">
        <v>193</v>
      </c>
      <c r="H4398" s="32">
        <v>45391</v>
      </c>
      <c r="I4398" s="32">
        <v>45755</v>
      </c>
      <c r="J4398" s="34">
        <v>5712600</v>
      </c>
      <c r="K4398" s="34">
        <f t="shared" si="1211"/>
        <v>1028268</v>
      </c>
      <c r="L4398" s="34">
        <f t="shared" si="1212"/>
        <v>6740868</v>
      </c>
      <c r="M4398" s="17">
        <f t="shared" si="1219"/>
        <v>337043.4</v>
      </c>
      <c r="N4398" s="17" t="s">
        <v>52</v>
      </c>
      <c r="O4398" s="35" t="s">
        <v>40</v>
      </c>
      <c r="P4398" s="36" t="str">
        <f t="shared" si="1220"/>
        <v>Old Client</v>
      </c>
      <c r="Q4398" s="39" t="str">
        <f t="shared" si="4"/>
        <v>Yes</v>
      </c>
      <c r="R4398" s="40" t="str">
        <f t="shared" si="5"/>
        <v>Cross-Sold</v>
      </c>
    </row>
    <row r="4399" ht="14.25" customHeight="1" spans="1:18">
      <c r="A4399" s="30" t="s">
        <v>4219</v>
      </c>
      <c r="B4399" s="17">
        <v>1834</v>
      </c>
      <c r="C4399" s="17" t="s">
        <v>35</v>
      </c>
      <c r="D4399" s="17" t="s">
        <v>36</v>
      </c>
      <c r="E4399" s="17" t="s">
        <v>78</v>
      </c>
      <c r="F4399" s="31" t="str">
        <f>VLOOKUP(G4399,'Policy Type'!$A:$B,2,FALSE)</f>
        <v>Liability</v>
      </c>
      <c r="G4399" s="17" t="s">
        <v>94</v>
      </c>
      <c r="H4399" s="32">
        <v>45391</v>
      </c>
      <c r="I4399" s="32">
        <v>45755</v>
      </c>
      <c r="J4399" s="34">
        <v>295100</v>
      </c>
      <c r="K4399" s="34">
        <f t="shared" si="1211"/>
        <v>53118</v>
      </c>
      <c r="L4399" s="34">
        <f t="shared" si="1212"/>
        <v>348218</v>
      </c>
      <c r="M4399" s="17">
        <f>L4399*0.2</f>
        <v>69643.6</v>
      </c>
      <c r="N4399" s="17" t="s">
        <v>39</v>
      </c>
      <c r="O4399" s="35" t="s">
        <v>49</v>
      </c>
      <c r="P4399" s="36" t="str">
        <f t="shared" si="1220"/>
        <v>Old Client</v>
      </c>
      <c r="Q4399" s="39" t="str">
        <f t="shared" si="4"/>
        <v>Yes</v>
      </c>
      <c r="R4399" s="40" t="str">
        <f t="shared" si="5"/>
        <v/>
      </c>
    </row>
    <row r="4400" ht="14.25" customHeight="1" spans="1:18">
      <c r="A4400" s="30" t="s">
        <v>4220</v>
      </c>
      <c r="B4400" s="17">
        <v>1834</v>
      </c>
      <c r="C4400" s="17" t="s">
        <v>57</v>
      </c>
      <c r="D4400" s="17" t="s">
        <v>36</v>
      </c>
      <c r="E4400" s="17" t="s">
        <v>132</v>
      </c>
      <c r="F4400" s="31" t="str">
        <f>VLOOKUP(G4400,'Policy Type'!$A:$B,2,FALSE)</f>
        <v>Others</v>
      </c>
      <c r="G4400" s="17" t="s">
        <v>154</v>
      </c>
      <c r="H4400" s="32">
        <v>45404</v>
      </c>
      <c r="I4400" s="32">
        <v>45768</v>
      </c>
      <c r="J4400" s="34">
        <v>1546900</v>
      </c>
      <c r="K4400" s="34">
        <f t="shared" si="1211"/>
        <v>278442</v>
      </c>
      <c r="L4400" s="34">
        <f t="shared" si="1212"/>
        <v>1825342</v>
      </c>
      <c r="M4400" s="17">
        <f t="shared" ref="M4400:M4401" si="1221">L4400*0.15</f>
        <v>273801.3</v>
      </c>
      <c r="N4400" s="17" t="s">
        <v>52</v>
      </c>
      <c r="O4400" s="35" t="s">
        <v>49</v>
      </c>
      <c r="P4400" s="36" t="str">
        <f t="shared" si="1220"/>
        <v>Old Client</v>
      </c>
      <c r="Q4400" s="39" t="str">
        <f t="shared" si="4"/>
        <v>Yes</v>
      </c>
      <c r="R4400" s="40" t="str">
        <f t="shared" si="5"/>
        <v>Cross-Sold</v>
      </c>
    </row>
    <row r="4401" ht="14.25" customHeight="1" spans="1:18">
      <c r="A4401" s="30" t="s">
        <v>4221</v>
      </c>
      <c r="B4401" s="17">
        <v>2707</v>
      </c>
      <c r="C4401" s="17" t="s">
        <v>42</v>
      </c>
      <c r="D4401" s="17" t="s">
        <v>36</v>
      </c>
      <c r="E4401" s="17" t="s">
        <v>78</v>
      </c>
      <c r="F4401" s="31" t="str">
        <f>VLOOKUP(G4401,'Policy Type'!$A:$B,2,FALSE)</f>
        <v>Others</v>
      </c>
      <c r="G4401" s="17" t="s">
        <v>212</v>
      </c>
      <c r="H4401" s="32">
        <v>45387</v>
      </c>
      <c r="I4401" s="32">
        <v>45751</v>
      </c>
      <c r="J4401" s="34">
        <v>220000</v>
      </c>
      <c r="K4401" s="34">
        <f t="shared" si="1211"/>
        <v>39600</v>
      </c>
      <c r="L4401" s="34">
        <f t="shared" si="1212"/>
        <v>259600</v>
      </c>
      <c r="M4401" s="17">
        <f t="shared" si="1221"/>
        <v>38940</v>
      </c>
      <c r="N4401" s="17" t="s">
        <v>39</v>
      </c>
      <c r="O4401" s="35" t="s">
        <v>49</v>
      </c>
      <c r="P4401" s="36" t="str">
        <f t="shared" si="1220"/>
        <v>New Client</v>
      </c>
      <c r="Q4401" s="39" t="str">
        <f t="shared" si="4"/>
        <v>No</v>
      </c>
      <c r="R4401" s="40" t="str">
        <f t="shared" si="5"/>
        <v/>
      </c>
    </row>
    <row r="4402" ht="14.25" customHeight="1" spans="1:18">
      <c r="A4402" s="30" t="s">
        <v>4222</v>
      </c>
      <c r="B4402" s="17">
        <v>1513</v>
      </c>
      <c r="C4402" s="17" t="s">
        <v>46</v>
      </c>
      <c r="D4402" s="17" t="s">
        <v>66</v>
      </c>
      <c r="E4402" s="17" t="s">
        <v>78</v>
      </c>
      <c r="F4402" s="31" t="str">
        <f>VLOOKUP(G4402,'Policy Type'!$A:$B,2,FALSE)</f>
        <v>P&amp;C</v>
      </c>
      <c r="G4402" s="17" t="s">
        <v>44</v>
      </c>
      <c r="H4402" s="32">
        <v>45387</v>
      </c>
      <c r="I4402" s="32">
        <v>45751</v>
      </c>
      <c r="J4402" s="34">
        <v>46600</v>
      </c>
      <c r="K4402" s="34">
        <f t="shared" si="1211"/>
        <v>8388</v>
      </c>
      <c r="L4402" s="34">
        <f t="shared" si="1212"/>
        <v>54988</v>
      </c>
      <c r="M4402" s="17">
        <f>L4402*0.05</f>
        <v>2749.4</v>
      </c>
      <c r="N4402" s="17" t="s">
        <v>39</v>
      </c>
      <c r="O4402" s="35" t="s">
        <v>49</v>
      </c>
      <c r="P4402" s="36" t="str">
        <f t="shared" si="1220"/>
        <v>Old Client</v>
      </c>
      <c r="Q4402" s="39" t="str">
        <f t="shared" si="4"/>
        <v>No</v>
      </c>
      <c r="R4402" s="40" t="str">
        <f t="shared" si="5"/>
        <v/>
      </c>
    </row>
    <row r="4403" ht="14.25" customHeight="1" spans="1:18">
      <c r="A4403" s="30" t="s">
        <v>4223</v>
      </c>
      <c r="B4403" s="17">
        <v>2708</v>
      </c>
      <c r="C4403" s="17" t="s">
        <v>57</v>
      </c>
      <c r="D4403" s="17" t="s">
        <v>36</v>
      </c>
      <c r="E4403" s="17" t="s">
        <v>60</v>
      </c>
      <c r="F4403" s="31" t="str">
        <f>VLOOKUP(G4403,'Policy Type'!$A:$B,2,FALSE)</f>
        <v>P&amp;C</v>
      </c>
      <c r="G4403" s="17" t="s">
        <v>55</v>
      </c>
      <c r="H4403" s="32">
        <v>45399</v>
      </c>
      <c r="I4403" s="32">
        <v>45763</v>
      </c>
      <c r="J4403" s="34">
        <v>137600</v>
      </c>
      <c r="K4403" s="34">
        <f t="shared" si="1211"/>
        <v>24768</v>
      </c>
      <c r="L4403" s="34">
        <f t="shared" si="1212"/>
        <v>162368</v>
      </c>
      <c r="M4403" s="17">
        <f t="shared" ref="M4403:M4405" si="1222">L4403*0.2</f>
        <v>32473.6</v>
      </c>
      <c r="N4403" s="17" t="s">
        <v>52</v>
      </c>
      <c r="O4403" s="35" t="s">
        <v>53</v>
      </c>
      <c r="P4403" s="36" t="str">
        <f t="shared" si="1220"/>
        <v>Old Client</v>
      </c>
      <c r="Q4403" s="39" t="str">
        <f t="shared" si="4"/>
        <v>No</v>
      </c>
      <c r="R4403" s="40" t="str">
        <f t="shared" si="5"/>
        <v/>
      </c>
    </row>
    <row r="4404" ht="14.25" customHeight="1" spans="1:18">
      <c r="A4404" s="30" t="s">
        <v>4224</v>
      </c>
      <c r="B4404" s="17">
        <v>2708</v>
      </c>
      <c r="C4404" s="17" t="s">
        <v>35</v>
      </c>
      <c r="D4404" s="17" t="s">
        <v>36</v>
      </c>
      <c r="E4404" s="17" t="s">
        <v>37</v>
      </c>
      <c r="F4404" s="31" t="str">
        <f>VLOOKUP(G4404,'Policy Type'!$A:$B,2,FALSE)</f>
        <v>P&amp;C</v>
      </c>
      <c r="G4404" s="17" t="s">
        <v>68</v>
      </c>
      <c r="H4404" s="32">
        <v>45409</v>
      </c>
      <c r="I4404" s="32">
        <v>45773</v>
      </c>
      <c r="J4404" s="34">
        <v>363300</v>
      </c>
      <c r="K4404" s="34">
        <f t="shared" si="1211"/>
        <v>65394</v>
      </c>
      <c r="L4404" s="34">
        <f t="shared" si="1212"/>
        <v>428694</v>
      </c>
      <c r="M4404" s="17">
        <f t="shared" si="1222"/>
        <v>85738.8</v>
      </c>
      <c r="N4404" s="17" t="s">
        <v>52</v>
      </c>
      <c r="O4404" s="35" t="s">
        <v>53</v>
      </c>
      <c r="P4404" s="36" t="str">
        <f t="shared" si="1220"/>
        <v>Old Client</v>
      </c>
      <c r="Q4404" s="39" t="str">
        <f t="shared" si="4"/>
        <v>No</v>
      </c>
      <c r="R4404" s="40" t="str">
        <f t="shared" si="5"/>
        <v/>
      </c>
    </row>
    <row r="4405" ht="14.25" customHeight="1" spans="1:18">
      <c r="A4405" s="30" t="s">
        <v>4225</v>
      </c>
      <c r="B4405" s="17">
        <v>2048</v>
      </c>
      <c r="C4405" s="17" t="s">
        <v>35</v>
      </c>
      <c r="D4405" s="17" t="s">
        <v>36</v>
      </c>
      <c r="E4405" s="17" t="s">
        <v>37</v>
      </c>
      <c r="F4405" s="31" t="str">
        <f>VLOOKUP(G4405,'Policy Type'!$A:$B,2,FALSE)</f>
        <v>Liability</v>
      </c>
      <c r="G4405" s="17" t="s">
        <v>38</v>
      </c>
      <c r="H4405" s="32">
        <v>45392</v>
      </c>
      <c r="I4405" s="32">
        <v>45756</v>
      </c>
      <c r="J4405" s="34">
        <v>155900</v>
      </c>
      <c r="K4405" s="34">
        <f t="shared" si="1211"/>
        <v>28062</v>
      </c>
      <c r="L4405" s="34">
        <f t="shared" si="1212"/>
        <v>183962</v>
      </c>
      <c r="M4405" s="17">
        <f t="shared" si="1222"/>
        <v>36792.4</v>
      </c>
      <c r="N4405" s="17" t="s">
        <v>39</v>
      </c>
      <c r="O4405" s="35" t="s">
        <v>49</v>
      </c>
      <c r="P4405" s="36" t="str">
        <f t="shared" si="1220"/>
        <v>Old Client</v>
      </c>
      <c r="Q4405" s="39" t="str">
        <f t="shared" si="4"/>
        <v>Yes</v>
      </c>
      <c r="R4405" s="40" t="str">
        <f t="shared" si="5"/>
        <v/>
      </c>
    </row>
    <row r="4406" ht="14.25" customHeight="1" spans="1:18">
      <c r="A4406" s="30" t="s">
        <v>4226</v>
      </c>
      <c r="B4406" s="17">
        <v>2709</v>
      </c>
      <c r="C4406" s="17" t="s">
        <v>46</v>
      </c>
      <c r="D4406" s="17" t="s">
        <v>76</v>
      </c>
      <c r="E4406" s="17" t="s">
        <v>37</v>
      </c>
      <c r="F4406" s="31" t="str">
        <f>VLOOKUP(G4406,'Policy Type'!$A:$B,2,FALSE)</f>
        <v>Liability</v>
      </c>
      <c r="G4406" s="17" t="s">
        <v>38</v>
      </c>
      <c r="H4406" s="32">
        <v>45392</v>
      </c>
      <c r="I4406" s="32">
        <v>45756</v>
      </c>
      <c r="J4406" s="34">
        <v>83600</v>
      </c>
      <c r="K4406" s="34">
        <f t="shared" si="1211"/>
        <v>15048</v>
      </c>
      <c r="L4406" s="34">
        <f t="shared" si="1212"/>
        <v>98648</v>
      </c>
      <c r="M4406" s="17">
        <f>L4406*0.05</f>
        <v>4932.4</v>
      </c>
      <c r="N4406" s="17" t="s">
        <v>39</v>
      </c>
      <c r="O4406" s="35" t="s">
        <v>49</v>
      </c>
      <c r="P4406" s="36" t="str">
        <f t="shared" si="1220"/>
        <v>New Client</v>
      </c>
      <c r="Q4406" s="39" t="str">
        <f t="shared" si="4"/>
        <v>Yes</v>
      </c>
      <c r="R4406" s="40" t="str">
        <f t="shared" si="5"/>
        <v/>
      </c>
    </row>
    <row r="4407" ht="14.25" customHeight="1" spans="1:18">
      <c r="A4407" s="30" t="s">
        <v>4227</v>
      </c>
      <c r="B4407" s="17">
        <v>1384</v>
      </c>
      <c r="C4407" s="17" t="s">
        <v>42</v>
      </c>
      <c r="D4407" s="17" t="s">
        <v>36</v>
      </c>
      <c r="E4407" s="17" t="s">
        <v>37</v>
      </c>
      <c r="F4407" s="31" t="str">
        <f>VLOOKUP(G4407,'Policy Type'!$A:$B,2,FALSE)</f>
        <v>Liability</v>
      </c>
      <c r="G4407" s="17" t="s">
        <v>38</v>
      </c>
      <c r="H4407" s="32">
        <v>45392</v>
      </c>
      <c r="I4407" s="32">
        <v>45756</v>
      </c>
      <c r="J4407" s="34">
        <v>898500</v>
      </c>
      <c r="K4407" s="34">
        <f t="shared" si="1211"/>
        <v>161730</v>
      </c>
      <c r="L4407" s="34">
        <f t="shared" si="1212"/>
        <v>1060230</v>
      </c>
      <c r="M4407" s="17">
        <f>L4407*0.2</f>
        <v>212046</v>
      </c>
      <c r="N4407" s="17" t="s">
        <v>39</v>
      </c>
      <c r="O4407" s="35" t="s">
        <v>49</v>
      </c>
      <c r="P4407" s="36" t="str">
        <f t="shared" si="1220"/>
        <v>Old Client</v>
      </c>
      <c r="Q4407" s="39" t="str">
        <f t="shared" si="4"/>
        <v>Yes</v>
      </c>
      <c r="R4407" s="40" t="str">
        <f t="shared" si="5"/>
        <v/>
      </c>
    </row>
    <row r="4408" ht="14.25" customHeight="1" spans="1:18">
      <c r="A4408" s="30" t="s">
        <v>4228</v>
      </c>
      <c r="B4408" s="17">
        <v>1384</v>
      </c>
      <c r="C4408" s="17" t="s">
        <v>57</v>
      </c>
      <c r="D4408" s="17" t="s">
        <v>36</v>
      </c>
      <c r="E4408" s="17" t="s">
        <v>91</v>
      </c>
      <c r="F4408" s="31" t="str">
        <f>VLOOKUP(G4408,'Policy Type'!$A:$B,2,FALSE)</f>
        <v>Others</v>
      </c>
      <c r="G4408" s="17" t="s">
        <v>487</v>
      </c>
      <c r="H4408" s="32">
        <v>45394</v>
      </c>
      <c r="I4408" s="32">
        <v>45758</v>
      </c>
      <c r="J4408" s="34">
        <v>540000</v>
      </c>
      <c r="K4408" s="34">
        <f t="shared" si="1211"/>
        <v>97200</v>
      </c>
      <c r="L4408" s="34">
        <f t="shared" si="1212"/>
        <v>637200</v>
      </c>
      <c r="M4408" s="17">
        <f>L4408*0.15</f>
        <v>95580</v>
      </c>
      <c r="N4408" s="17" t="s">
        <v>52</v>
      </c>
      <c r="O4408" s="35" t="s">
        <v>53</v>
      </c>
      <c r="P4408" s="36" t="str">
        <f t="shared" si="1220"/>
        <v>Old Client</v>
      </c>
      <c r="Q4408" s="39" t="str">
        <f t="shared" si="4"/>
        <v>Yes</v>
      </c>
      <c r="R4408" s="40" t="str">
        <f t="shared" si="5"/>
        <v>Cross-Sold</v>
      </c>
    </row>
    <row r="4409" ht="14.25" customHeight="1" spans="1:18">
      <c r="A4409" s="30" t="s">
        <v>4229</v>
      </c>
      <c r="B4409" s="17">
        <v>1384</v>
      </c>
      <c r="C4409" s="17" t="s">
        <v>35</v>
      </c>
      <c r="D4409" s="17" t="s">
        <v>36</v>
      </c>
      <c r="E4409" s="17" t="s">
        <v>84</v>
      </c>
      <c r="F4409" s="31" t="str">
        <f>VLOOKUP(G4409,'Policy Type'!$A:$B,2,FALSE)</f>
        <v>Liability</v>
      </c>
      <c r="G4409" s="17" t="s">
        <v>101</v>
      </c>
      <c r="H4409" s="32">
        <v>45392</v>
      </c>
      <c r="I4409" s="32">
        <v>45756</v>
      </c>
      <c r="J4409" s="34">
        <v>5310000</v>
      </c>
      <c r="K4409" s="34">
        <f t="shared" si="1211"/>
        <v>955800</v>
      </c>
      <c r="L4409" s="34">
        <f t="shared" si="1212"/>
        <v>6265800</v>
      </c>
      <c r="M4409" s="17">
        <f t="shared" ref="M4409:M4411" si="1223">L4409*0.2</f>
        <v>1253160</v>
      </c>
      <c r="N4409" s="17" t="s">
        <v>39</v>
      </c>
      <c r="O4409" s="35" t="s">
        <v>49</v>
      </c>
      <c r="P4409" s="36" t="str">
        <f t="shared" si="1220"/>
        <v>Old Client</v>
      </c>
      <c r="Q4409" s="39" t="str">
        <f t="shared" si="4"/>
        <v>Yes</v>
      </c>
      <c r="R4409" s="40" t="str">
        <f t="shared" si="5"/>
        <v/>
      </c>
    </row>
    <row r="4410" ht="14.25" customHeight="1" spans="1:18">
      <c r="A4410" s="30" t="s">
        <v>4230</v>
      </c>
      <c r="B4410" s="17">
        <v>552</v>
      </c>
      <c r="C4410" s="17" t="s">
        <v>42</v>
      </c>
      <c r="D4410" s="17" t="s">
        <v>36</v>
      </c>
      <c r="E4410" s="17" t="s">
        <v>84</v>
      </c>
      <c r="F4410" s="31" t="str">
        <f>VLOOKUP(G4410,'Policy Type'!$A:$B,2,FALSE)</f>
        <v>Liability</v>
      </c>
      <c r="G4410" s="17" t="s">
        <v>3702</v>
      </c>
      <c r="H4410" s="32">
        <v>45392</v>
      </c>
      <c r="I4410" s="32">
        <v>45756</v>
      </c>
      <c r="J4410" s="34">
        <v>3540000</v>
      </c>
      <c r="K4410" s="34">
        <f t="shared" si="1211"/>
        <v>637200</v>
      </c>
      <c r="L4410" s="34">
        <f t="shared" si="1212"/>
        <v>4177200</v>
      </c>
      <c r="M4410" s="17">
        <f t="shared" si="1223"/>
        <v>835440</v>
      </c>
      <c r="N4410" s="17" t="s">
        <v>39</v>
      </c>
      <c r="O4410" s="35" t="s">
        <v>49</v>
      </c>
      <c r="P4410" s="36" t="str">
        <f t="shared" si="1220"/>
        <v>Old Client</v>
      </c>
      <c r="Q4410" s="39" t="str">
        <f t="shared" si="4"/>
        <v>Yes</v>
      </c>
      <c r="R4410" s="40" t="str">
        <f t="shared" si="5"/>
        <v/>
      </c>
    </row>
    <row r="4411" ht="14.25" customHeight="1" spans="1:18">
      <c r="A4411" s="30" t="s">
        <v>4231</v>
      </c>
      <c r="B4411" s="17">
        <v>2710</v>
      </c>
      <c r="C4411" s="17" t="s">
        <v>35</v>
      </c>
      <c r="D4411" s="17" t="s">
        <v>36</v>
      </c>
      <c r="E4411" s="17" t="s">
        <v>37</v>
      </c>
      <c r="F4411" s="31" t="str">
        <f>VLOOKUP(G4411,'Policy Type'!$A:$B,2,FALSE)</f>
        <v>Liability</v>
      </c>
      <c r="G4411" s="17" t="s">
        <v>38</v>
      </c>
      <c r="H4411" s="32">
        <v>45392</v>
      </c>
      <c r="I4411" s="32">
        <v>45756</v>
      </c>
      <c r="J4411" s="34">
        <v>287200</v>
      </c>
      <c r="K4411" s="34">
        <f t="shared" si="1211"/>
        <v>51696</v>
      </c>
      <c r="L4411" s="34">
        <f t="shared" si="1212"/>
        <v>338896</v>
      </c>
      <c r="M4411" s="17">
        <f t="shared" si="1223"/>
        <v>67779.2</v>
      </c>
      <c r="N4411" s="17" t="s">
        <v>39</v>
      </c>
      <c r="O4411" s="35" t="s">
        <v>49</v>
      </c>
      <c r="P4411" s="36" t="str">
        <f t="shared" si="1220"/>
        <v>Old Client</v>
      </c>
      <c r="Q4411" s="39" t="str">
        <f t="shared" si="4"/>
        <v>Yes</v>
      </c>
      <c r="R4411" s="40" t="str">
        <f t="shared" si="5"/>
        <v/>
      </c>
    </row>
    <row r="4412" ht="14.25" customHeight="1" spans="1:18">
      <c r="A4412" s="30" t="s">
        <v>4232</v>
      </c>
      <c r="B4412" s="17">
        <v>2710</v>
      </c>
      <c r="C4412" s="17" t="s">
        <v>46</v>
      </c>
      <c r="D4412" s="17" t="s">
        <v>76</v>
      </c>
      <c r="E4412" s="17" t="s">
        <v>60</v>
      </c>
      <c r="F4412" s="31" t="str">
        <f>VLOOKUP(G4412,'Policy Type'!$A:$B,2,FALSE)</f>
        <v>Others</v>
      </c>
      <c r="G4412" s="17" t="s">
        <v>270</v>
      </c>
      <c r="H4412" s="32">
        <v>45392</v>
      </c>
      <c r="I4412" s="32">
        <v>45756</v>
      </c>
      <c r="J4412" s="34">
        <v>2220400</v>
      </c>
      <c r="K4412" s="34">
        <f t="shared" si="1211"/>
        <v>399672</v>
      </c>
      <c r="L4412" s="34">
        <f t="shared" si="1212"/>
        <v>2620072</v>
      </c>
      <c r="M4412" s="17">
        <f>L4412*0.05</f>
        <v>131003.6</v>
      </c>
      <c r="N4412" s="17" t="s">
        <v>52</v>
      </c>
      <c r="O4412" s="35" t="s">
        <v>49</v>
      </c>
      <c r="P4412" s="36" t="str">
        <f t="shared" si="1220"/>
        <v>Old Client</v>
      </c>
      <c r="Q4412" s="39" t="str">
        <f t="shared" si="4"/>
        <v>Yes</v>
      </c>
      <c r="R4412" s="40" t="str">
        <f t="shared" si="5"/>
        <v>Cross-Sold</v>
      </c>
    </row>
    <row r="4413" ht="14.25" customHeight="1" spans="1:18">
      <c r="A4413" s="30" t="s">
        <v>4233</v>
      </c>
      <c r="B4413" s="17">
        <v>2711</v>
      </c>
      <c r="C4413" s="17" t="s">
        <v>35</v>
      </c>
      <c r="D4413" s="17" t="s">
        <v>36</v>
      </c>
      <c r="E4413" s="17" t="s">
        <v>37</v>
      </c>
      <c r="F4413" s="31" t="str">
        <f>VLOOKUP(G4413,'Policy Type'!$A:$B,2,FALSE)</f>
        <v>P&amp;C</v>
      </c>
      <c r="G4413" s="17" t="s">
        <v>48</v>
      </c>
      <c r="H4413" s="32">
        <v>45392</v>
      </c>
      <c r="I4413" s="32">
        <v>45392</v>
      </c>
      <c r="J4413" s="34">
        <v>168200</v>
      </c>
      <c r="K4413" s="34">
        <f t="shared" si="1211"/>
        <v>30276</v>
      </c>
      <c r="L4413" s="34">
        <f t="shared" si="1212"/>
        <v>198476</v>
      </c>
      <c r="M4413" s="17">
        <f t="shared" ref="M4413:M4416" si="1224">L4413*0.2</f>
        <v>39695.2</v>
      </c>
      <c r="N4413" s="17" t="s">
        <v>39</v>
      </c>
      <c r="O4413" s="35" t="s">
        <v>49</v>
      </c>
      <c r="P4413" s="36" t="str">
        <f t="shared" si="1220"/>
        <v>New Client</v>
      </c>
      <c r="Q4413" s="39" t="str">
        <f t="shared" si="4"/>
        <v>No</v>
      </c>
      <c r="R4413" s="40" t="str">
        <f t="shared" si="5"/>
        <v/>
      </c>
    </row>
    <row r="4414" ht="14.25" customHeight="1" spans="1:18">
      <c r="A4414" s="30" t="s">
        <v>4234</v>
      </c>
      <c r="B4414" s="17">
        <v>2712</v>
      </c>
      <c r="C4414" s="17" t="s">
        <v>57</v>
      </c>
      <c r="D4414" s="17" t="s">
        <v>36</v>
      </c>
      <c r="E4414" s="17" t="s">
        <v>37</v>
      </c>
      <c r="F4414" s="31" t="str">
        <f>VLOOKUP(G4414,'Policy Type'!$A:$B,2,FALSE)</f>
        <v>Liability</v>
      </c>
      <c r="G4414" s="17" t="s">
        <v>38</v>
      </c>
      <c r="H4414" s="32">
        <v>45392</v>
      </c>
      <c r="I4414" s="32">
        <v>45756</v>
      </c>
      <c r="J4414" s="34">
        <v>127000</v>
      </c>
      <c r="K4414" s="34">
        <f t="shared" si="1211"/>
        <v>22860</v>
      </c>
      <c r="L4414" s="34">
        <f t="shared" si="1212"/>
        <v>149860</v>
      </c>
      <c r="M4414" s="17">
        <f t="shared" si="1224"/>
        <v>29972</v>
      </c>
      <c r="N4414" s="17" t="s">
        <v>39</v>
      </c>
      <c r="O4414" s="35" t="s">
        <v>49</v>
      </c>
      <c r="P4414" s="36" t="str">
        <f t="shared" si="1220"/>
        <v>New Client</v>
      </c>
      <c r="Q4414" s="39" t="str">
        <f t="shared" si="4"/>
        <v>Yes</v>
      </c>
      <c r="R4414" s="40" t="str">
        <f t="shared" si="5"/>
        <v/>
      </c>
    </row>
    <row r="4415" ht="14.25" customHeight="1" spans="1:18">
      <c r="A4415" s="30" t="s">
        <v>4235</v>
      </c>
      <c r="B4415" s="17">
        <v>210</v>
      </c>
      <c r="C4415" s="17" t="s">
        <v>35</v>
      </c>
      <c r="D4415" s="17" t="s">
        <v>36</v>
      </c>
      <c r="E4415" s="17" t="s">
        <v>37</v>
      </c>
      <c r="F4415" s="31" t="str">
        <f>VLOOKUP(G4415,'Policy Type'!$A:$B,2,FALSE)</f>
        <v>Liability</v>
      </c>
      <c r="G4415" s="17" t="s">
        <v>38</v>
      </c>
      <c r="H4415" s="32">
        <v>45392</v>
      </c>
      <c r="I4415" s="32">
        <v>45574</v>
      </c>
      <c r="J4415" s="34">
        <v>375200</v>
      </c>
      <c r="K4415" s="34">
        <f t="shared" si="1211"/>
        <v>67536</v>
      </c>
      <c r="L4415" s="34">
        <f t="shared" si="1212"/>
        <v>442736</v>
      </c>
      <c r="M4415" s="17">
        <f t="shared" si="1224"/>
        <v>88547.2</v>
      </c>
      <c r="N4415" s="17" t="s">
        <v>52</v>
      </c>
      <c r="O4415" s="35" t="s">
        <v>49</v>
      </c>
      <c r="P4415" s="36" t="str">
        <f t="shared" si="1220"/>
        <v>Old Client</v>
      </c>
      <c r="Q4415" s="39" t="str">
        <f t="shared" si="4"/>
        <v>Yes</v>
      </c>
      <c r="R4415" s="40" t="str">
        <f t="shared" si="5"/>
        <v/>
      </c>
    </row>
    <row r="4416" ht="14.25" customHeight="1" spans="1:18">
      <c r="A4416" s="30" t="s">
        <v>4236</v>
      </c>
      <c r="B4416" s="17">
        <v>2713</v>
      </c>
      <c r="C4416" s="17" t="s">
        <v>42</v>
      </c>
      <c r="D4416" s="17" t="s">
        <v>36</v>
      </c>
      <c r="E4416" s="17" t="s">
        <v>43</v>
      </c>
      <c r="F4416" s="31" t="str">
        <f>VLOOKUP(G4416,'Policy Type'!$A:$B,2,FALSE)</f>
        <v>Liability</v>
      </c>
      <c r="G4416" s="17" t="s">
        <v>38</v>
      </c>
      <c r="H4416" s="32">
        <v>45392</v>
      </c>
      <c r="I4416" s="32">
        <v>45421</v>
      </c>
      <c r="J4416" s="34">
        <v>129700</v>
      </c>
      <c r="K4416" s="34">
        <f t="shared" si="1211"/>
        <v>23346</v>
      </c>
      <c r="L4416" s="34">
        <f t="shared" si="1212"/>
        <v>153046</v>
      </c>
      <c r="M4416" s="17">
        <f t="shared" si="1224"/>
        <v>30609.2</v>
      </c>
      <c r="N4416" s="17" t="s">
        <v>39</v>
      </c>
      <c r="O4416" s="35" t="s">
        <v>49</v>
      </c>
      <c r="P4416" s="36" t="str">
        <f t="shared" si="1220"/>
        <v>New Client</v>
      </c>
      <c r="Q4416" s="39" t="str">
        <f t="shared" si="4"/>
        <v>Yes</v>
      </c>
      <c r="R4416" s="40" t="str">
        <f t="shared" si="5"/>
        <v/>
      </c>
    </row>
    <row r="4417" ht="14.25" customHeight="1" spans="1:18">
      <c r="A4417" s="30" t="s">
        <v>4237</v>
      </c>
      <c r="B4417" s="17">
        <v>2714</v>
      </c>
      <c r="C4417" s="17" t="s">
        <v>42</v>
      </c>
      <c r="D4417" s="17" t="s">
        <v>36</v>
      </c>
      <c r="E4417" s="17" t="s">
        <v>91</v>
      </c>
      <c r="F4417" s="31" t="str">
        <f>VLOOKUP(G4417,'Policy Type'!$A:$B,2,FALSE)</f>
        <v>Others</v>
      </c>
      <c r="G4417" s="17" t="s">
        <v>135</v>
      </c>
      <c r="H4417" s="32">
        <v>45393</v>
      </c>
      <c r="I4417" s="32">
        <v>45757</v>
      </c>
      <c r="J4417" s="34">
        <v>495600</v>
      </c>
      <c r="K4417" s="34">
        <f t="shared" si="1211"/>
        <v>89208</v>
      </c>
      <c r="L4417" s="34">
        <f t="shared" si="1212"/>
        <v>584808</v>
      </c>
      <c r="M4417" s="17">
        <f>L4417*0.15</f>
        <v>87721.2</v>
      </c>
      <c r="N4417" s="17" t="s">
        <v>39</v>
      </c>
      <c r="O4417" s="35" t="s">
        <v>53</v>
      </c>
      <c r="P4417" s="36" t="str">
        <f t="shared" si="1220"/>
        <v>New Client</v>
      </c>
      <c r="Q4417" s="39" t="str">
        <f t="shared" si="4"/>
        <v>No</v>
      </c>
      <c r="R4417" s="40" t="str">
        <f t="shared" si="5"/>
        <v/>
      </c>
    </row>
    <row r="4418" ht="14.25" customHeight="1" spans="1:18">
      <c r="A4418" s="30" t="s">
        <v>4238</v>
      </c>
      <c r="B4418" s="17">
        <v>1822</v>
      </c>
      <c r="C4418" s="17" t="s">
        <v>42</v>
      </c>
      <c r="D4418" s="17" t="s">
        <v>36</v>
      </c>
      <c r="E4418" s="17" t="s">
        <v>84</v>
      </c>
      <c r="F4418" s="31" t="str">
        <f>VLOOKUP(G4418,'Policy Type'!$A:$B,2,FALSE)</f>
        <v>Liability</v>
      </c>
      <c r="G4418" s="17" t="s">
        <v>3702</v>
      </c>
      <c r="H4418" s="32">
        <v>45393</v>
      </c>
      <c r="I4418" s="32">
        <v>45757</v>
      </c>
      <c r="J4418" s="34">
        <v>1062000</v>
      </c>
      <c r="K4418" s="34">
        <f t="shared" si="1211"/>
        <v>191160</v>
      </c>
      <c r="L4418" s="34">
        <f t="shared" si="1212"/>
        <v>1253160</v>
      </c>
      <c r="M4418" s="17">
        <f t="shared" ref="M4418:M4419" si="1225">L4418*0.2</f>
        <v>250632</v>
      </c>
      <c r="N4418" s="17" t="s">
        <v>39</v>
      </c>
      <c r="O4418" s="35" t="s">
        <v>53</v>
      </c>
      <c r="P4418" s="36" t="str">
        <f t="shared" si="1220"/>
        <v>Old Client</v>
      </c>
      <c r="Q4418" s="39" t="str">
        <f t="shared" si="4"/>
        <v>Yes</v>
      </c>
      <c r="R4418" s="40" t="str">
        <f t="shared" si="5"/>
        <v/>
      </c>
    </row>
    <row r="4419" ht="14.25" customHeight="1" spans="1:18">
      <c r="A4419" s="30" t="s">
        <v>4239</v>
      </c>
      <c r="B4419" s="17">
        <v>2715</v>
      </c>
      <c r="C4419" s="17" t="s">
        <v>35</v>
      </c>
      <c r="D4419" s="17" t="s">
        <v>36</v>
      </c>
      <c r="E4419" s="17" t="s">
        <v>132</v>
      </c>
      <c r="F4419" s="31" t="str">
        <f>VLOOKUP(G4419,'Policy Type'!$A:$B,2,FALSE)</f>
        <v>Liability</v>
      </c>
      <c r="G4419" s="17" t="s">
        <v>121</v>
      </c>
      <c r="H4419" s="32">
        <v>45390</v>
      </c>
      <c r="I4419" s="32">
        <v>45754</v>
      </c>
      <c r="J4419" s="34">
        <v>688200</v>
      </c>
      <c r="K4419" s="34">
        <f t="shared" si="1211"/>
        <v>123876</v>
      </c>
      <c r="L4419" s="34">
        <f t="shared" si="1212"/>
        <v>812076</v>
      </c>
      <c r="M4419" s="17">
        <f t="shared" si="1225"/>
        <v>162415.2</v>
      </c>
      <c r="N4419" s="17" t="s">
        <v>39</v>
      </c>
      <c r="O4419" s="35" t="s">
        <v>49</v>
      </c>
      <c r="P4419" s="36" t="str">
        <f t="shared" si="1220"/>
        <v>New Client</v>
      </c>
      <c r="Q4419" s="39" t="str">
        <f t="shared" si="4"/>
        <v>Yes</v>
      </c>
      <c r="R4419" s="40" t="str">
        <f t="shared" si="5"/>
        <v/>
      </c>
    </row>
    <row r="4420" ht="14.25" customHeight="1" spans="1:18">
      <c r="A4420" s="30" t="s">
        <v>4240</v>
      </c>
      <c r="B4420" s="17">
        <v>2716</v>
      </c>
      <c r="C4420" s="17" t="s">
        <v>46</v>
      </c>
      <c r="D4420" s="17" t="s">
        <v>76</v>
      </c>
      <c r="E4420" s="17" t="s">
        <v>37</v>
      </c>
      <c r="F4420" s="31" t="str">
        <f>VLOOKUP(G4420,'Policy Type'!$A:$B,2,FALSE)</f>
        <v>Liability</v>
      </c>
      <c r="G4420" s="17" t="s">
        <v>38</v>
      </c>
      <c r="H4420" s="32">
        <v>45393</v>
      </c>
      <c r="I4420" s="32">
        <v>45453</v>
      </c>
      <c r="J4420" s="34">
        <v>71700</v>
      </c>
      <c r="K4420" s="34">
        <f t="shared" si="1211"/>
        <v>12906</v>
      </c>
      <c r="L4420" s="34">
        <f t="shared" si="1212"/>
        <v>84606</v>
      </c>
      <c r="M4420" s="17">
        <f t="shared" ref="M4420:M4421" si="1226">L4420*0.05</f>
        <v>4230.3</v>
      </c>
      <c r="N4420" s="17" t="s">
        <v>39</v>
      </c>
      <c r="O4420" s="35" t="s">
        <v>49</v>
      </c>
      <c r="P4420" s="36" t="str">
        <f t="shared" si="1220"/>
        <v>New Client</v>
      </c>
      <c r="Q4420" s="39" t="str">
        <f t="shared" si="4"/>
        <v>Yes</v>
      </c>
      <c r="R4420" s="40" t="str">
        <f t="shared" si="5"/>
        <v/>
      </c>
    </row>
    <row r="4421" ht="14.25" customHeight="1" spans="1:18">
      <c r="A4421" s="30" t="s">
        <v>4241</v>
      </c>
      <c r="B4421" s="17">
        <v>340</v>
      </c>
      <c r="C4421" s="17" t="s">
        <v>46</v>
      </c>
      <c r="D4421" s="17" t="s">
        <v>88</v>
      </c>
      <c r="E4421" s="17" t="s">
        <v>780</v>
      </c>
      <c r="F4421" s="31" t="str">
        <f>VLOOKUP(G4421,'Policy Type'!$A:$B,2,FALSE)</f>
        <v>Liability</v>
      </c>
      <c r="G4421" s="17" t="s">
        <v>38</v>
      </c>
      <c r="H4421" s="32">
        <v>45393</v>
      </c>
      <c r="I4421" s="32">
        <v>45757</v>
      </c>
      <c r="J4421" s="34">
        <v>992700</v>
      </c>
      <c r="K4421" s="34">
        <f t="shared" si="1211"/>
        <v>178686</v>
      </c>
      <c r="L4421" s="34">
        <f t="shared" si="1212"/>
        <v>1171386</v>
      </c>
      <c r="M4421" s="17">
        <f t="shared" si="1226"/>
        <v>58569.3</v>
      </c>
      <c r="N4421" s="17" t="s">
        <v>39</v>
      </c>
      <c r="O4421" s="35" t="s">
        <v>49</v>
      </c>
      <c r="P4421" s="36" t="str">
        <f t="shared" si="1220"/>
        <v>Old Client</v>
      </c>
      <c r="Q4421" s="39" t="str">
        <f t="shared" si="4"/>
        <v>Yes</v>
      </c>
      <c r="R4421" s="40" t="str">
        <f t="shared" si="5"/>
        <v/>
      </c>
    </row>
    <row r="4422" ht="14.25" customHeight="1" spans="1:18">
      <c r="A4422" s="30" t="s">
        <v>4242</v>
      </c>
      <c r="B4422" s="17">
        <v>2717</v>
      </c>
      <c r="C4422" s="17" t="s">
        <v>35</v>
      </c>
      <c r="D4422" s="17" t="s">
        <v>36</v>
      </c>
      <c r="E4422" s="17" t="s">
        <v>780</v>
      </c>
      <c r="F4422" s="31" t="str">
        <f>VLOOKUP(G4422,'Policy Type'!$A:$B,2,FALSE)</f>
        <v>Liability</v>
      </c>
      <c r="G4422" s="17" t="s">
        <v>38</v>
      </c>
      <c r="H4422" s="32">
        <v>45393</v>
      </c>
      <c r="I4422" s="32">
        <v>45422</v>
      </c>
      <c r="J4422" s="34">
        <v>163600</v>
      </c>
      <c r="K4422" s="34">
        <f t="shared" si="1211"/>
        <v>29448</v>
      </c>
      <c r="L4422" s="34">
        <f t="shared" si="1212"/>
        <v>193048</v>
      </c>
      <c r="M4422" s="17">
        <f t="shared" ref="M4422:M4424" si="1227">L4422*0.2</f>
        <v>38609.6</v>
      </c>
      <c r="N4422" s="17" t="s">
        <v>39</v>
      </c>
      <c r="O4422" s="35" t="s">
        <v>49</v>
      </c>
      <c r="P4422" s="36" t="str">
        <f t="shared" si="1220"/>
        <v>New Client</v>
      </c>
      <c r="Q4422" s="39" t="str">
        <f t="shared" si="4"/>
        <v>Yes</v>
      </c>
      <c r="R4422" s="40" t="str">
        <f t="shared" si="5"/>
        <v/>
      </c>
    </row>
    <row r="4423" ht="14.25" customHeight="1" spans="1:18">
      <c r="A4423" s="30" t="s">
        <v>4243</v>
      </c>
      <c r="B4423" s="17">
        <v>2718</v>
      </c>
      <c r="C4423" s="17" t="s">
        <v>42</v>
      </c>
      <c r="D4423" s="17" t="s">
        <v>36</v>
      </c>
      <c r="E4423" s="17" t="s">
        <v>37</v>
      </c>
      <c r="F4423" s="31" t="str">
        <f>VLOOKUP(G4423,'Policy Type'!$A:$B,2,FALSE)</f>
        <v>Liability</v>
      </c>
      <c r="G4423" s="17" t="s">
        <v>38</v>
      </c>
      <c r="H4423" s="32">
        <v>45393</v>
      </c>
      <c r="I4423" s="32">
        <v>45422</v>
      </c>
      <c r="J4423" s="34">
        <v>44500</v>
      </c>
      <c r="K4423" s="34">
        <f t="shared" si="1211"/>
        <v>8010</v>
      </c>
      <c r="L4423" s="34">
        <f t="shared" si="1212"/>
        <v>52510</v>
      </c>
      <c r="M4423" s="17">
        <f t="shared" si="1227"/>
        <v>10502</v>
      </c>
      <c r="N4423" s="17" t="s">
        <v>39</v>
      </c>
      <c r="O4423" s="35" t="s">
        <v>49</v>
      </c>
      <c r="P4423" s="36" t="str">
        <f t="shared" si="1220"/>
        <v>New Client</v>
      </c>
      <c r="Q4423" s="39" t="str">
        <f t="shared" si="4"/>
        <v>Yes</v>
      </c>
      <c r="R4423" s="40" t="str">
        <f t="shared" si="5"/>
        <v/>
      </c>
    </row>
    <row r="4424" ht="14.25" customHeight="1" spans="1:18">
      <c r="A4424" s="30" t="s">
        <v>4244</v>
      </c>
      <c r="B4424" s="17">
        <v>1011</v>
      </c>
      <c r="C4424" s="17" t="s">
        <v>42</v>
      </c>
      <c r="D4424" s="17" t="s">
        <v>36</v>
      </c>
      <c r="E4424" s="17" t="s">
        <v>37</v>
      </c>
      <c r="F4424" s="31" t="str">
        <f>VLOOKUP(G4424,'Policy Type'!$A:$B,2,FALSE)</f>
        <v>P&amp;C</v>
      </c>
      <c r="G4424" s="17" t="s">
        <v>80</v>
      </c>
      <c r="H4424" s="32">
        <v>45393</v>
      </c>
      <c r="I4424" s="32">
        <v>45393</v>
      </c>
      <c r="J4424" s="34">
        <v>189200</v>
      </c>
      <c r="K4424" s="34">
        <f t="shared" si="1211"/>
        <v>34056</v>
      </c>
      <c r="L4424" s="34">
        <f t="shared" si="1212"/>
        <v>223256</v>
      </c>
      <c r="M4424" s="17">
        <f t="shared" si="1227"/>
        <v>44651.2</v>
      </c>
      <c r="N4424" s="17" t="s">
        <v>39</v>
      </c>
      <c r="O4424" s="35" t="s">
        <v>49</v>
      </c>
      <c r="P4424" s="36" t="str">
        <f t="shared" si="1220"/>
        <v>Old Client</v>
      </c>
      <c r="Q4424" s="39" t="str">
        <f t="shared" si="4"/>
        <v>Yes</v>
      </c>
      <c r="R4424" s="40" t="str">
        <f t="shared" si="5"/>
        <v>Cross-Sold</v>
      </c>
    </row>
    <row r="4425" ht="14.25" customHeight="1" spans="1:18">
      <c r="A4425" s="30" t="s">
        <v>4245</v>
      </c>
      <c r="B4425" s="17">
        <v>2719</v>
      </c>
      <c r="C4425" s="17" t="s">
        <v>46</v>
      </c>
      <c r="D4425" s="17" t="s">
        <v>88</v>
      </c>
      <c r="E4425" s="17" t="s">
        <v>37</v>
      </c>
      <c r="F4425" s="31" t="str">
        <f>VLOOKUP(G4425,'Policy Type'!$A:$B,2,FALSE)</f>
        <v>Others</v>
      </c>
      <c r="G4425" s="17" t="s">
        <v>152</v>
      </c>
      <c r="H4425" s="32">
        <v>45393</v>
      </c>
      <c r="I4425" s="32">
        <v>45757</v>
      </c>
      <c r="J4425" s="34">
        <v>1679600</v>
      </c>
      <c r="K4425" s="34">
        <f t="shared" si="1211"/>
        <v>302328</v>
      </c>
      <c r="L4425" s="34">
        <f t="shared" si="1212"/>
        <v>1981928</v>
      </c>
      <c r="M4425" s="17">
        <f>L4425*0.05</f>
        <v>99096.4</v>
      </c>
      <c r="N4425" s="17" t="s">
        <v>52</v>
      </c>
      <c r="O4425" s="35" t="s">
        <v>49</v>
      </c>
      <c r="P4425" s="36" t="str">
        <f t="shared" si="1220"/>
        <v>New Client</v>
      </c>
      <c r="Q4425" s="39" t="str">
        <f t="shared" si="4"/>
        <v>No</v>
      </c>
      <c r="R4425" s="40" t="str">
        <f t="shared" si="5"/>
        <v/>
      </c>
    </row>
    <row r="4426" ht="14.25" customHeight="1" spans="1:18">
      <c r="A4426" s="30" t="s">
        <v>4246</v>
      </c>
      <c r="B4426" s="17">
        <v>211</v>
      </c>
      <c r="C4426" s="17" t="s">
        <v>42</v>
      </c>
      <c r="D4426" s="17" t="s">
        <v>36</v>
      </c>
      <c r="E4426" s="17" t="s">
        <v>84</v>
      </c>
      <c r="F4426" s="31" t="str">
        <f>VLOOKUP(G4426,'Policy Type'!$A:$B,2,FALSE)</f>
        <v>Liability</v>
      </c>
      <c r="G4426" s="17" t="s">
        <v>536</v>
      </c>
      <c r="H4426" s="32">
        <v>45397</v>
      </c>
      <c r="I4426" s="32">
        <v>45518</v>
      </c>
      <c r="J4426" s="34">
        <v>198800</v>
      </c>
      <c r="K4426" s="34">
        <f t="shared" si="1211"/>
        <v>35784</v>
      </c>
      <c r="L4426" s="34">
        <f t="shared" si="1212"/>
        <v>234584</v>
      </c>
      <c r="M4426" s="17">
        <f t="shared" ref="M4426:M4428" si="1228">L4426*0.2</f>
        <v>46916.8</v>
      </c>
      <c r="N4426" s="17" t="s">
        <v>39</v>
      </c>
      <c r="O4426" s="35" t="s">
        <v>49</v>
      </c>
      <c r="P4426" s="36" t="str">
        <f t="shared" si="1220"/>
        <v>Old Client</v>
      </c>
      <c r="Q4426" s="39" t="str">
        <f t="shared" si="4"/>
        <v>Yes</v>
      </c>
      <c r="R4426" s="40" t="str">
        <f t="shared" si="5"/>
        <v/>
      </c>
    </row>
    <row r="4427" ht="14.25" customHeight="1" spans="1:18">
      <c r="A4427" s="30" t="s">
        <v>4247</v>
      </c>
      <c r="B4427" s="17">
        <v>2720</v>
      </c>
      <c r="C4427" s="17" t="s">
        <v>42</v>
      </c>
      <c r="D4427" s="17" t="s">
        <v>36</v>
      </c>
      <c r="E4427" s="17" t="s">
        <v>84</v>
      </c>
      <c r="F4427" s="31" t="str">
        <f>VLOOKUP(G4427,'Policy Type'!$A:$B,2,FALSE)</f>
        <v>Liability</v>
      </c>
      <c r="G4427" s="17" t="s">
        <v>536</v>
      </c>
      <c r="H4427" s="32">
        <v>45397</v>
      </c>
      <c r="I4427" s="32">
        <v>45518</v>
      </c>
      <c r="J4427" s="34">
        <v>198800</v>
      </c>
      <c r="K4427" s="34">
        <f t="shared" si="1211"/>
        <v>35784</v>
      </c>
      <c r="L4427" s="34">
        <f t="shared" si="1212"/>
        <v>234584</v>
      </c>
      <c r="M4427" s="17">
        <f t="shared" si="1228"/>
        <v>46916.8</v>
      </c>
      <c r="N4427" s="17" t="s">
        <v>39</v>
      </c>
      <c r="O4427" s="35" t="s">
        <v>49</v>
      </c>
      <c r="P4427" s="36" t="str">
        <f t="shared" si="1220"/>
        <v>New Client</v>
      </c>
      <c r="Q4427" s="39" t="str">
        <f t="shared" si="4"/>
        <v>Yes</v>
      </c>
      <c r="R4427" s="40" t="str">
        <f t="shared" si="5"/>
        <v/>
      </c>
    </row>
    <row r="4428" ht="14.25" customHeight="1" spans="1:18">
      <c r="A4428" s="30" t="s">
        <v>4248</v>
      </c>
      <c r="B4428" s="17">
        <v>381</v>
      </c>
      <c r="C4428" s="17" t="s">
        <v>42</v>
      </c>
      <c r="D4428" s="17" t="s">
        <v>36</v>
      </c>
      <c r="E4428" s="17" t="s">
        <v>37</v>
      </c>
      <c r="F4428" s="31" t="str">
        <f>VLOOKUP(G4428,'Policy Type'!$A:$B,2,FALSE)</f>
        <v>Liability</v>
      </c>
      <c r="G4428" s="17" t="s">
        <v>38</v>
      </c>
      <c r="H4428" s="32">
        <v>45393</v>
      </c>
      <c r="I4428" s="32">
        <v>45757</v>
      </c>
      <c r="J4428" s="34">
        <v>2203700</v>
      </c>
      <c r="K4428" s="34">
        <f t="shared" si="1211"/>
        <v>396666</v>
      </c>
      <c r="L4428" s="34">
        <f t="shared" si="1212"/>
        <v>2600366</v>
      </c>
      <c r="M4428" s="17">
        <f t="shared" si="1228"/>
        <v>520073.2</v>
      </c>
      <c r="N4428" s="17" t="s">
        <v>39</v>
      </c>
      <c r="O4428" s="35" t="s">
        <v>49</v>
      </c>
      <c r="P4428" s="36" t="str">
        <f t="shared" si="1220"/>
        <v>Old Client</v>
      </c>
      <c r="Q4428" s="39" t="str">
        <f t="shared" si="4"/>
        <v>Yes</v>
      </c>
      <c r="R4428" s="40" t="str">
        <f t="shared" si="5"/>
        <v/>
      </c>
    </row>
    <row r="4429" ht="14.25" customHeight="1" spans="1:18">
      <c r="A4429" s="30" t="s">
        <v>4249</v>
      </c>
      <c r="B4429" s="17">
        <v>381</v>
      </c>
      <c r="C4429" s="17" t="s">
        <v>46</v>
      </c>
      <c r="D4429" s="17" t="s">
        <v>76</v>
      </c>
      <c r="E4429" s="17" t="s">
        <v>103</v>
      </c>
      <c r="F4429" s="31" t="str">
        <f>VLOOKUP(G4429,'Policy Type'!$A:$B,2,FALSE)</f>
        <v>Others</v>
      </c>
      <c r="G4429" s="17" t="s">
        <v>318</v>
      </c>
      <c r="H4429" s="32">
        <v>45394</v>
      </c>
      <c r="I4429" s="32">
        <v>45758</v>
      </c>
      <c r="J4429" s="34">
        <v>1850400</v>
      </c>
      <c r="K4429" s="34">
        <f t="shared" si="1211"/>
        <v>333072</v>
      </c>
      <c r="L4429" s="34">
        <f t="shared" si="1212"/>
        <v>2183472</v>
      </c>
      <c r="M4429" s="17">
        <f t="shared" ref="M4429:M4432" si="1229">L4429*0.05</f>
        <v>109173.6</v>
      </c>
      <c r="N4429" s="17" t="s">
        <v>39</v>
      </c>
      <c r="O4429" s="35" t="s">
        <v>40</v>
      </c>
      <c r="P4429" s="36" t="str">
        <f t="shared" si="1220"/>
        <v>Old Client</v>
      </c>
      <c r="Q4429" s="39" t="str">
        <f t="shared" si="4"/>
        <v>Yes</v>
      </c>
      <c r="R4429" s="40" t="str">
        <f t="shared" si="5"/>
        <v>Cross-Sold</v>
      </c>
    </row>
    <row r="4430" ht="14.25" customHeight="1" spans="1:18">
      <c r="A4430" s="30" t="s">
        <v>4250</v>
      </c>
      <c r="B4430" s="17">
        <v>381</v>
      </c>
      <c r="C4430" s="17" t="s">
        <v>46</v>
      </c>
      <c r="D4430" s="17" t="s">
        <v>88</v>
      </c>
      <c r="E4430" s="17" t="s">
        <v>103</v>
      </c>
      <c r="F4430" s="31" t="str">
        <f>VLOOKUP(G4430,'Policy Type'!$A:$B,2,FALSE)</f>
        <v>Others</v>
      </c>
      <c r="G4430" s="17" t="s">
        <v>318</v>
      </c>
      <c r="H4430" s="32">
        <v>45394</v>
      </c>
      <c r="I4430" s="32">
        <v>45758</v>
      </c>
      <c r="J4430" s="34">
        <v>1850400</v>
      </c>
      <c r="K4430" s="34">
        <f t="shared" si="1211"/>
        <v>333072</v>
      </c>
      <c r="L4430" s="34">
        <f t="shared" si="1212"/>
        <v>2183472</v>
      </c>
      <c r="M4430" s="17">
        <f t="shared" si="1229"/>
        <v>109173.6</v>
      </c>
      <c r="N4430" s="17" t="s">
        <v>39</v>
      </c>
      <c r="O4430" s="35" t="s">
        <v>40</v>
      </c>
      <c r="P4430" s="36" t="str">
        <f t="shared" si="1220"/>
        <v>Old Client</v>
      </c>
      <c r="Q4430" s="39" t="str">
        <f t="shared" si="4"/>
        <v>Yes</v>
      </c>
      <c r="R4430" s="40" t="str">
        <f t="shared" si="5"/>
        <v>Cross-Sold</v>
      </c>
    </row>
    <row r="4431" ht="14.25" customHeight="1" spans="1:18">
      <c r="A4431" s="30" t="s">
        <v>4251</v>
      </c>
      <c r="B4431" s="17">
        <v>327</v>
      </c>
      <c r="C4431" s="17" t="s">
        <v>46</v>
      </c>
      <c r="D4431" s="17" t="s">
        <v>47</v>
      </c>
      <c r="E4431" s="17" t="s">
        <v>763</v>
      </c>
      <c r="F4431" s="31" t="str">
        <f>VLOOKUP(G4431,'Policy Type'!$A:$B,2,FALSE)</f>
        <v>Others</v>
      </c>
      <c r="G4431" s="17" t="s">
        <v>1093</v>
      </c>
      <c r="H4431" s="32">
        <v>45394</v>
      </c>
      <c r="I4431" s="32">
        <v>45758</v>
      </c>
      <c r="J4431" s="34">
        <v>7868200</v>
      </c>
      <c r="K4431" s="34">
        <f t="shared" si="1211"/>
        <v>1416276</v>
      </c>
      <c r="L4431" s="34">
        <f t="shared" si="1212"/>
        <v>9284476</v>
      </c>
      <c r="M4431" s="17">
        <f t="shared" si="1229"/>
        <v>464223.8</v>
      </c>
      <c r="N4431" s="17" t="s">
        <v>39</v>
      </c>
      <c r="O4431" s="35" t="s">
        <v>53</v>
      </c>
      <c r="P4431" s="36" t="str">
        <f t="shared" si="1220"/>
        <v>Old Client</v>
      </c>
      <c r="Q4431" s="39" t="str">
        <f t="shared" si="4"/>
        <v>Yes</v>
      </c>
      <c r="R4431" s="40" t="str">
        <f t="shared" si="5"/>
        <v>Cross-Sold</v>
      </c>
    </row>
    <row r="4432" ht="14.25" customHeight="1" spans="1:18">
      <c r="A4432" s="30" t="s">
        <v>4252</v>
      </c>
      <c r="B4432" s="17">
        <v>327</v>
      </c>
      <c r="C4432" s="17" t="s">
        <v>46</v>
      </c>
      <c r="D4432" s="17" t="s">
        <v>88</v>
      </c>
      <c r="E4432" s="17" t="s">
        <v>763</v>
      </c>
      <c r="F4432" s="31" t="str">
        <f>VLOOKUP(G4432,'Policy Type'!$A:$B,2,FALSE)</f>
        <v>Others</v>
      </c>
      <c r="G4432" s="17" t="s">
        <v>197</v>
      </c>
      <c r="H4432" s="32">
        <v>45394</v>
      </c>
      <c r="I4432" s="32">
        <v>45758</v>
      </c>
      <c r="J4432" s="34">
        <v>11748200</v>
      </c>
      <c r="K4432" s="34">
        <f t="shared" si="1211"/>
        <v>2114676</v>
      </c>
      <c r="L4432" s="34">
        <f t="shared" si="1212"/>
        <v>13862876</v>
      </c>
      <c r="M4432" s="17">
        <f t="shared" si="1229"/>
        <v>693143.8</v>
      </c>
      <c r="N4432" s="17" t="s">
        <v>39</v>
      </c>
      <c r="O4432" s="35" t="s">
        <v>53</v>
      </c>
      <c r="P4432" s="36" t="str">
        <f t="shared" si="1220"/>
        <v>Old Client</v>
      </c>
      <c r="Q4432" s="39" t="str">
        <f t="shared" si="4"/>
        <v>Yes</v>
      </c>
      <c r="R4432" s="40" t="str">
        <f t="shared" si="5"/>
        <v>Cross-Sold</v>
      </c>
    </row>
    <row r="4433" ht="14.25" customHeight="1" spans="1:18">
      <c r="A4433" s="30" t="s">
        <v>4253</v>
      </c>
      <c r="B4433" s="17">
        <v>148</v>
      </c>
      <c r="C4433" s="17" t="s">
        <v>35</v>
      </c>
      <c r="D4433" s="17" t="s">
        <v>36</v>
      </c>
      <c r="E4433" s="17" t="s">
        <v>763</v>
      </c>
      <c r="F4433" s="31" t="str">
        <f>VLOOKUP(G4433,'Policy Type'!$A:$B,2,FALSE)</f>
        <v>Others</v>
      </c>
      <c r="G4433" s="17" t="s">
        <v>129</v>
      </c>
      <c r="H4433" s="32">
        <v>45394</v>
      </c>
      <c r="I4433" s="32">
        <v>45758</v>
      </c>
      <c r="J4433" s="34">
        <v>6900300</v>
      </c>
      <c r="K4433" s="34">
        <f t="shared" si="1211"/>
        <v>1242054</v>
      </c>
      <c r="L4433" s="34">
        <f t="shared" si="1212"/>
        <v>8142354</v>
      </c>
      <c r="M4433" s="17">
        <f>L4433*0.15</f>
        <v>1221353.1</v>
      </c>
      <c r="N4433" s="17" t="s">
        <v>39</v>
      </c>
      <c r="O4433" s="35" t="s">
        <v>53</v>
      </c>
      <c r="P4433" s="36" t="str">
        <f t="shared" si="1220"/>
        <v>Old Client</v>
      </c>
      <c r="Q4433" s="39" t="str">
        <f t="shared" si="4"/>
        <v>Yes</v>
      </c>
      <c r="R4433" s="40" t="str">
        <f t="shared" si="5"/>
        <v>Cross-Sold</v>
      </c>
    </row>
    <row r="4434" ht="14.25" customHeight="1" spans="1:18">
      <c r="A4434" s="30" t="s">
        <v>4254</v>
      </c>
      <c r="B4434" s="17">
        <v>148</v>
      </c>
      <c r="C4434" s="17" t="s">
        <v>35</v>
      </c>
      <c r="D4434" s="17" t="s">
        <v>36</v>
      </c>
      <c r="E4434" s="17" t="s">
        <v>37</v>
      </c>
      <c r="F4434" s="31" t="str">
        <f>VLOOKUP(G4434,'Policy Type'!$A:$B,2,FALSE)</f>
        <v>P&amp;C</v>
      </c>
      <c r="G4434" s="17" t="s">
        <v>48</v>
      </c>
      <c r="H4434" s="32">
        <v>45393</v>
      </c>
      <c r="I4434" s="32">
        <v>45757</v>
      </c>
      <c r="J4434" s="34">
        <v>3687600</v>
      </c>
      <c r="K4434" s="34">
        <f t="shared" si="1211"/>
        <v>663768</v>
      </c>
      <c r="L4434" s="34">
        <f t="shared" si="1212"/>
        <v>4351368</v>
      </c>
      <c r="M4434" s="17">
        <f t="shared" ref="M4434:M4437" si="1230">L4434*0.2</f>
        <v>870273.6</v>
      </c>
      <c r="N4434" s="17" t="s">
        <v>39</v>
      </c>
      <c r="O4434" s="35" t="s">
        <v>49</v>
      </c>
      <c r="P4434" s="36" t="str">
        <f t="shared" si="1220"/>
        <v>Old Client</v>
      </c>
      <c r="Q4434" s="39" t="str">
        <f t="shared" si="4"/>
        <v>Yes</v>
      </c>
      <c r="R4434" s="40" t="str">
        <f t="shared" si="5"/>
        <v>Cross-Sold</v>
      </c>
    </row>
    <row r="4435" ht="14.25" customHeight="1" spans="1:18">
      <c r="A4435" s="30" t="s">
        <v>4255</v>
      </c>
      <c r="B4435" s="17">
        <v>148</v>
      </c>
      <c r="C4435" s="17" t="s">
        <v>57</v>
      </c>
      <c r="D4435" s="17" t="s">
        <v>36</v>
      </c>
      <c r="E4435" s="17" t="s">
        <v>84</v>
      </c>
      <c r="F4435" s="31" t="str">
        <f>VLOOKUP(G4435,'Policy Type'!$A:$B,2,FALSE)</f>
        <v>Liability</v>
      </c>
      <c r="G4435" s="17" t="s">
        <v>3702</v>
      </c>
      <c r="H4435" s="32">
        <v>45393</v>
      </c>
      <c r="I4435" s="32">
        <v>45757</v>
      </c>
      <c r="J4435" s="34">
        <v>5782000</v>
      </c>
      <c r="K4435" s="34">
        <f t="shared" si="1211"/>
        <v>1040760</v>
      </c>
      <c r="L4435" s="34">
        <f t="shared" si="1212"/>
        <v>6822760</v>
      </c>
      <c r="M4435" s="17">
        <f t="shared" si="1230"/>
        <v>1364552</v>
      </c>
      <c r="N4435" s="17" t="s">
        <v>39</v>
      </c>
      <c r="O4435" s="35" t="s">
        <v>49</v>
      </c>
      <c r="P4435" s="36" t="str">
        <f t="shared" si="1220"/>
        <v>Old Client</v>
      </c>
      <c r="Q4435" s="39" t="str">
        <f t="shared" si="4"/>
        <v>Yes</v>
      </c>
      <c r="R4435" s="40" t="str">
        <f t="shared" si="5"/>
        <v/>
      </c>
    </row>
    <row r="4436" ht="14.25" customHeight="1" spans="1:18">
      <c r="A4436" s="30" t="s">
        <v>4256</v>
      </c>
      <c r="B4436" s="17">
        <v>148</v>
      </c>
      <c r="C4436" s="17" t="s">
        <v>57</v>
      </c>
      <c r="D4436" s="17" t="s">
        <v>36</v>
      </c>
      <c r="E4436" s="17" t="s">
        <v>37</v>
      </c>
      <c r="F4436" s="31" t="str">
        <f>VLOOKUP(G4436,'Policy Type'!$A:$B,2,FALSE)</f>
        <v>Liability</v>
      </c>
      <c r="G4436" s="17" t="s">
        <v>38</v>
      </c>
      <c r="H4436" s="32">
        <v>45393</v>
      </c>
      <c r="I4436" s="32">
        <v>45575</v>
      </c>
      <c r="J4436" s="34">
        <v>72300</v>
      </c>
      <c r="K4436" s="34">
        <f t="shared" si="1211"/>
        <v>13014</v>
      </c>
      <c r="L4436" s="34">
        <f t="shared" si="1212"/>
        <v>85314</v>
      </c>
      <c r="M4436" s="17">
        <f t="shared" si="1230"/>
        <v>17062.8</v>
      </c>
      <c r="N4436" s="17" t="s">
        <v>39</v>
      </c>
      <c r="O4436" s="35" t="s">
        <v>49</v>
      </c>
      <c r="P4436" s="36" t="str">
        <f t="shared" si="1220"/>
        <v>Old Client</v>
      </c>
      <c r="Q4436" s="39" t="str">
        <f t="shared" si="4"/>
        <v>Yes</v>
      </c>
      <c r="R4436" s="40" t="str">
        <f t="shared" si="5"/>
        <v/>
      </c>
    </row>
    <row r="4437" ht="14.25" customHeight="1" spans="1:18">
      <c r="A4437" s="30" t="s">
        <v>4257</v>
      </c>
      <c r="B4437" s="17">
        <v>2721</v>
      </c>
      <c r="C4437" s="17" t="s">
        <v>35</v>
      </c>
      <c r="D4437" s="17" t="s">
        <v>36</v>
      </c>
      <c r="E4437" s="17" t="s">
        <v>37</v>
      </c>
      <c r="F4437" s="31" t="str">
        <f>VLOOKUP(G4437,'Policy Type'!$A:$B,2,FALSE)</f>
        <v>Liability</v>
      </c>
      <c r="G4437" s="17" t="s">
        <v>38</v>
      </c>
      <c r="H4437" s="32">
        <v>45393</v>
      </c>
      <c r="I4437" s="32">
        <v>45757</v>
      </c>
      <c r="J4437" s="34">
        <v>30300</v>
      </c>
      <c r="K4437" s="34">
        <f t="shared" si="1211"/>
        <v>5454</v>
      </c>
      <c r="L4437" s="34">
        <f t="shared" si="1212"/>
        <v>35754</v>
      </c>
      <c r="M4437" s="17">
        <f t="shared" si="1230"/>
        <v>7150.8</v>
      </c>
      <c r="N4437" s="17" t="s">
        <v>52</v>
      </c>
      <c r="O4437" s="35" t="s">
        <v>49</v>
      </c>
      <c r="P4437" s="36" t="str">
        <f t="shared" si="1220"/>
        <v>Old Client</v>
      </c>
      <c r="Q4437" s="39" t="str">
        <f t="shared" si="4"/>
        <v>Yes</v>
      </c>
      <c r="R4437" s="40" t="str">
        <f t="shared" si="5"/>
        <v/>
      </c>
    </row>
    <row r="4438" ht="14.25" customHeight="1" spans="1:18">
      <c r="A4438" s="30" t="s">
        <v>4258</v>
      </c>
      <c r="B4438" s="17">
        <v>2722</v>
      </c>
      <c r="C4438" s="17" t="s">
        <v>42</v>
      </c>
      <c r="D4438" s="17" t="s">
        <v>36</v>
      </c>
      <c r="E4438" s="17" t="s">
        <v>103</v>
      </c>
      <c r="F4438" s="31" t="str">
        <f>VLOOKUP(G4438,'Policy Type'!$A:$B,2,FALSE)</f>
        <v>Others</v>
      </c>
      <c r="G4438" s="17" t="s">
        <v>212</v>
      </c>
      <c r="H4438" s="32">
        <v>45393</v>
      </c>
      <c r="I4438" s="32">
        <v>45757</v>
      </c>
      <c r="J4438" s="34">
        <v>375500</v>
      </c>
      <c r="K4438" s="34">
        <f t="shared" si="1211"/>
        <v>67590</v>
      </c>
      <c r="L4438" s="34">
        <f t="shared" si="1212"/>
        <v>443090</v>
      </c>
      <c r="M4438" s="17">
        <f>L4438*0.15</f>
        <v>66463.5</v>
      </c>
      <c r="N4438" s="17" t="s">
        <v>39</v>
      </c>
      <c r="O4438" s="35" t="s">
        <v>49</v>
      </c>
      <c r="P4438" s="36" t="str">
        <f t="shared" si="1220"/>
        <v>New Client</v>
      </c>
      <c r="Q4438" s="39" t="str">
        <f t="shared" si="4"/>
        <v>No</v>
      </c>
      <c r="R4438" s="40" t="str">
        <f t="shared" si="5"/>
        <v/>
      </c>
    </row>
    <row r="4439" ht="14.25" customHeight="1" spans="1:18">
      <c r="A4439" s="30" t="s">
        <v>4259</v>
      </c>
      <c r="B4439" s="17">
        <v>2723</v>
      </c>
      <c r="C4439" s="17" t="s">
        <v>57</v>
      </c>
      <c r="D4439" s="17" t="s">
        <v>36</v>
      </c>
      <c r="E4439" s="17" t="s">
        <v>37</v>
      </c>
      <c r="F4439" s="31" t="str">
        <f>VLOOKUP(G4439,'Policy Type'!$A:$B,2,FALSE)</f>
        <v>Liability</v>
      </c>
      <c r="G4439" s="17" t="s">
        <v>38</v>
      </c>
      <c r="H4439" s="32">
        <v>45402</v>
      </c>
      <c r="I4439" s="32">
        <v>45766</v>
      </c>
      <c r="J4439" s="34">
        <v>558900</v>
      </c>
      <c r="K4439" s="34">
        <f t="shared" si="1211"/>
        <v>100602</v>
      </c>
      <c r="L4439" s="34">
        <f t="shared" si="1212"/>
        <v>659502</v>
      </c>
      <c r="M4439" s="17">
        <f>L4439*0.2</f>
        <v>131900.4</v>
      </c>
      <c r="N4439" s="17" t="s">
        <v>39</v>
      </c>
      <c r="O4439" s="35" t="s">
        <v>49</v>
      </c>
      <c r="P4439" s="36" t="str">
        <f t="shared" si="1220"/>
        <v>New Client</v>
      </c>
      <c r="Q4439" s="39" t="str">
        <f t="shared" si="4"/>
        <v>Yes</v>
      </c>
      <c r="R4439" s="40" t="str">
        <f t="shared" si="5"/>
        <v/>
      </c>
    </row>
    <row r="4440" ht="14.25" customHeight="1" spans="1:18">
      <c r="A4440" s="30" t="s">
        <v>4260</v>
      </c>
      <c r="B4440" s="17">
        <v>2724</v>
      </c>
      <c r="C4440" s="17" t="s">
        <v>35</v>
      </c>
      <c r="D4440" s="17" t="s">
        <v>36</v>
      </c>
      <c r="E4440" s="17" t="s">
        <v>60</v>
      </c>
      <c r="F4440" s="31" t="str">
        <f>VLOOKUP(G4440,'Policy Type'!$A:$B,2,FALSE)</f>
        <v>Others</v>
      </c>
      <c r="G4440" s="17" t="s">
        <v>170</v>
      </c>
      <c r="H4440" s="32">
        <v>45406</v>
      </c>
      <c r="I4440" s="32">
        <v>45770</v>
      </c>
      <c r="J4440" s="34">
        <v>3184500</v>
      </c>
      <c r="K4440" s="34">
        <f t="shared" si="1211"/>
        <v>573210</v>
      </c>
      <c r="L4440" s="34">
        <f t="shared" si="1212"/>
        <v>3757710</v>
      </c>
      <c r="M4440" s="17">
        <f>L4440*0.15</f>
        <v>563656.5</v>
      </c>
      <c r="N4440" s="17" t="s">
        <v>52</v>
      </c>
      <c r="O4440" s="35" t="s">
        <v>53</v>
      </c>
      <c r="P4440" s="36" t="str">
        <f t="shared" si="1220"/>
        <v>New Client</v>
      </c>
      <c r="Q4440" s="39" t="str">
        <f t="shared" si="4"/>
        <v>No</v>
      </c>
      <c r="R4440" s="40" t="str">
        <f t="shared" si="5"/>
        <v/>
      </c>
    </row>
    <row r="4441" ht="14.25" customHeight="1" spans="1:18">
      <c r="A4441" s="30" t="s">
        <v>4261</v>
      </c>
      <c r="B4441" s="17">
        <v>2725</v>
      </c>
      <c r="C4441" s="17" t="s">
        <v>46</v>
      </c>
      <c r="D4441" s="17" t="s">
        <v>47</v>
      </c>
      <c r="E4441" s="17" t="s">
        <v>43</v>
      </c>
      <c r="F4441" s="31" t="str">
        <f>VLOOKUP(G4441,'Policy Type'!$A:$B,2,FALSE)</f>
        <v>Others</v>
      </c>
      <c r="G4441" s="17" t="s">
        <v>160</v>
      </c>
      <c r="H4441" s="32">
        <v>45406</v>
      </c>
      <c r="I4441" s="32">
        <v>45770</v>
      </c>
      <c r="J4441" s="34">
        <v>4159600</v>
      </c>
      <c r="K4441" s="34">
        <f t="shared" si="1211"/>
        <v>748728</v>
      </c>
      <c r="L4441" s="34">
        <f t="shared" si="1212"/>
        <v>4908328</v>
      </c>
      <c r="M4441" s="17">
        <f t="shared" ref="M4441:M4442" si="1231">L4441*0.05</f>
        <v>245416.4</v>
      </c>
      <c r="N4441" s="17" t="s">
        <v>52</v>
      </c>
      <c r="O4441" s="35" t="s">
        <v>53</v>
      </c>
      <c r="P4441" s="36" t="str">
        <f t="shared" si="1220"/>
        <v>New Client</v>
      </c>
      <c r="Q4441" s="39" t="str">
        <f t="shared" si="4"/>
        <v>No</v>
      </c>
      <c r="R4441" s="40" t="str">
        <f t="shared" si="5"/>
        <v/>
      </c>
    </row>
    <row r="4442" ht="14.25" customHeight="1" spans="1:18">
      <c r="A4442" s="30" t="s">
        <v>4262</v>
      </c>
      <c r="B4442" s="17">
        <v>2053</v>
      </c>
      <c r="C4442" s="17" t="s">
        <v>46</v>
      </c>
      <c r="D4442" s="17" t="s">
        <v>88</v>
      </c>
      <c r="E4442" s="17" t="s">
        <v>103</v>
      </c>
      <c r="F4442" s="31" t="str">
        <f>VLOOKUP(G4442,'Policy Type'!$A:$B,2,FALSE)</f>
        <v>Liability</v>
      </c>
      <c r="G4442" s="17" t="s">
        <v>140</v>
      </c>
      <c r="H4442" s="32">
        <v>45394</v>
      </c>
      <c r="I4442" s="32">
        <v>45758</v>
      </c>
      <c r="J4442" s="34">
        <v>26550000</v>
      </c>
      <c r="K4442" s="34">
        <f t="shared" si="1211"/>
        <v>4779000</v>
      </c>
      <c r="L4442" s="34">
        <f t="shared" si="1212"/>
        <v>31329000</v>
      </c>
      <c r="M4442" s="17">
        <f t="shared" si="1231"/>
        <v>1566450</v>
      </c>
      <c r="N4442" s="17" t="s">
        <v>39</v>
      </c>
      <c r="O4442" s="35" t="s">
        <v>49</v>
      </c>
      <c r="P4442" s="36" t="str">
        <f t="shared" si="1220"/>
        <v>Old Client</v>
      </c>
      <c r="Q4442" s="39" t="str">
        <f t="shared" si="4"/>
        <v>Yes</v>
      </c>
      <c r="R4442" s="40" t="str">
        <f t="shared" si="5"/>
        <v/>
      </c>
    </row>
    <row r="4443" ht="14.25" customHeight="1" spans="1:18">
      <c r="A4443" s="30" t="s">
        <v>4263</v>
      </c>
      <c r="B4443" s="17">
        <v>2473</v>
      </c>
      <c r="C4443" s="17" t="s">
        <v>35</v>
      </c>
      <c r="D4443" s="17" t="s">
        <v>36</v>
      </c>
      <c r="E4443" s="17" t="s">
        <v>780</v>
      </c>
      <c r="F4443" s="31" t="str">
        <f>VLOOKUP(G4443,'Policy Type'!$A:$B,2,FALSE)</f>
        <v>Others</v>
      </c>
      <c r="G4443" s="17" t="s">
        <v>487</v>
      </c>
      <c r="H4443" s="32">
        <v>45394</v>
      </c>
      <c r="I4443" s="32">
        <v>49045</v>
      </c>
      <c r="J4443" s="34">
        <v>122700</v>
      </c>
      <c r="K4443" s="34">
        <f t="shared" si="1211"/>
        <v>22086</v>
      </c>
      <c r="L4443" s="34">
        <f t="shared" si="1212"/>
        <v>144786</v>
      </c>
      <c r="M4443" s="17">
        <f>L4443*0.15</f>
        <v>21717.9</v>
      </c>
      <c r="N4443" s="17" t="s">
        <v>52</v>
      </c>
      <c r="O4443" s="35" t="s">
        <v>49</v>
      </c>
      <c r="P4443" s="36" t="str">
        <f t="shared" si="1220"/>
        <v>Old Client</v>
      </c>
      <c r="Q4443" s="39" t="str">
        <f t="shared" si="4"/>
        <v>No</v>
      </c>
      <c r="R4443" s="40" t="str">
        <f t="shared" si="5"/>
        <v/>
      </c>
    </row>
    <row r="4444" ht="14.25" customHeight="1" spans="1:18">
      <c r="A4444" s="30" t="s">
        <v>4264</v>
      </c>
      <c r="B4444" s="17">
        <v>2726</v>
      </c>
      <c r="C4444" s="17" t="s">
        <v>42</v>
      </c>
      <c r="D4444" s="17" t="s">
        <v>36</v>
      </c>
      <c r="E4444" s="17" t="s">
        <v>84</v>
      </c>
      <c r="F4444" s="31" t="str">
        <f>VLOOKUP(G4444,'Policy Type'!$A:$B,2,FALSE)</f>
        <v>Liability</v>
      </c>
      <c r="G4444" s="17" t="s">
        <v>3702</v>
      </c>
      <c r="H4444" s="32">
        <v>45394</v>
      </c>
      <c r="I4444" s="32">
        <v>45758</v>
      </c>
      <c r="J4444" s="34">
        <v>6490000</v>
      </c>
      <c r="K4444" s="34">
        <f t="shared" si="1211"/>
        <v>1168200</v>
      </c>
      <c r="L4444" s="34">
        <f t="shared" si="1212"/>
        <v>7658200</v>
      </c>
      <c r="M4444" s="17">
        <f t="shared" ref="M4444:M4445" si="1232">L4444*0.2</f>
        <v>1531640</v>
      </c>
      <c r="N4444" s="17" t="s">
        <v>39</v>
      </c>
      <c r="O4444" s="35" t="s">
        <v>49</v>
      </c>
      <c r="P4444" s="36" t="str">
        <f t="shared" si="1220"/>
        <v>New Client</v>
      </c>
      <c r="Q4444" s="39" t="str">
        <f t="shared" si="4"/>
        <v>Yes</v>
      </c>
      <c r="R4444" s="40" t="str">
        <f t="shared" si="5"/>
        <v/>
      </c>
    </row>
    <row r="4445" ht="14.25" customHeight="1" spans="1:18">
      <c r="A4445" s="30" t="s">
        <v>4265</v>
      </c>
      <c r="B4445" s="17">
        <v>2727</v>
      </c>
      <c r="C4445" s="17" t="s">
        <v>57</v>
      </c>
      <c r="D4445" s="17" t="s">
        <v>36</v>
      </c>
      <c r="E4445" s="17" t="s">
        <v>37</v>
      </c>
      <c r="F4445" s="31" t="str">
        <f>VLOOKUP(G4445,'Policy Type'!$A:$B,2,FALSE)</f>
        <v>P&amp;C</v>
      </c>
      <c r="G4445" s="17" t="s">
        <v>68</v>
      </c>
      <c r="H4445" s="32">
        <v>45405</v>
      </c>
      <c r="I4445" s="32">
        <v>45769</v>
      </c>
      <c r="J4445" s="34">
        <v>1085600</v>
      </c>
      <c r="K4445" s="34">
        <f t="shared" si="1211"/>
        <v>195408</v>
      </c>
      <c r="L4445" s="34">
        <f t="shared" si="1212"/>
        <v>1281008</v>
      </c>
      <c r="M4445" s="17">
        <f t="shared" si="1232"/>
        <v>256201.6</v>
      </c>
      <c r="N4445" s="17" t="s">
        <v>39</v>
      </c>
      <c r="O4445" s="35" t="s">
        <v>53</v>
      </c>
      <c r="P4445" s="36" t="str">
        <f t="shared" si="1220"/>
        <v>New Client</v>
      </c>
      <c r="Q4445" s="39" t="str">
        <f t="shared" si="4"/>
        <v>No</v>
      </c>
      <c r="R4445" s="40" t="str">
        <f t="shared" si="5"/>
        <v/>
      </c>
    </row>
    <row r="4446" ht="14.25" customHeight="1" spans="1:18">
      <c r="A4446" s="30" t="s">
        <v>4266</v>
      </c>
      <c r="B4446" s="17">
        <v>2728</v>
      </c>
      <c r="C4446" s="17" t="s">
        <v>57</v>
      </c>
      <c r="D4446" s="17" t="s">
        <v>36</v>
      </c>
      <c r="E4446" s="17" t="s">
        <v>37</v>
      </c>
      <c r="F4446" s="31" t="str">
        <f>VLOOKUP(G4446,'Policy Type'!$A:$B,2,FALSE)</f>
        <v>Others</v>
      </c>
      <c r="G4446" s="17" t="s">
        <v>212</v>
      </c>
      <c r="H4446" s="32">
        <v>45398</v>
      </c>
      <c r="I4446" s="32">
        <v>45762</v>
      </c>
      <c r="J4446" s="34">
        <v>8727000</v>
      </c>
      <c r="K4446" s="34">
        <f t="shared" si="1211"/>
        <v>1570860</v>
      </c>
      <c r="L4446" s="34">
        <f t="shared" si="1212"/>
        <v>10297860</v>
      </c>
      <c r="M4446" s="17">
        <f>L4446*0.15</f>
        <v>1544679</v>
      </c>
      <c r="N4446" s="17" t="s">
        <v>39</v>
      </c>
      <c r="O4446" s="35" t="s">
        <v>53</v>
      </c>
      <c r="P4446" s="36" t="str">
        <f t="shared" si="1220"/>
        <v>New Client</v>
      </c>
      <c r="Q4446" s="39" t="str">
        <f t="shared" si="4"/>
        <v>No</v>
      </c>
      <c r="R4446" s="40" t="str">
        <f t="shared" si="5"/>
        <v/>
      </c>
    </row>
    <row r="4447" ht="14.25" customHeight="1" spans="1:18">
      <c r="A4447" s="30" t="s">
        <v>4267</v>
      </c>
      <c r="B4447" s="17">
        <v>1578</v>
      </c>
      <c r="C4447" s="17" t="s">
        <v>35</v>
      </c>
      <c r="D4447" s="17" t="s">
        <v>36</v>
      </c>
      <c r="E4447" s="17" t="s">
        <v>37</v>
      </c>
      <c r="F4447" s="31" t="str">
        <f>VLOOKUP(G4447,'Policy Type'!$A:$B,2,FALSE)</f>
        <v>P&amp;C</v>
      </c>
      <c r="G4447" s="17" t="s">
        <v>44</v>
      </c>
      <c r="H4447" s="32">
        <v>45398</v>
      </c>
      <c r="I4447" s="32">
        <v>45762</v>
      </c>
      <c r="J4447" s="34">
        <v>786900</v>
      </c>
      <c r="K4447" s="34">
        <f t="shared" si="1211"/>
        <v>141642</v>
      </c>
      <c r="L4447" s="34">
        <f t="shared" si="1212"/>
        <v>928542</v>
      </c>
      <c r="M4447" s="17">
        <f t="shared" ref="M4447:M4449" si="1233">L4447*0.2</f>
        <v>185708.4</v>
      </c>
      <c r="N4447" s="17" t="s">
        <v>39</v>
      </c>
      <c r="O4447" s="35" t="s">
        <v>53</v>
      </c>
      <c r="P4447" s="36" t="str">
        <f t="shared" si="1220"/>
        <v>Old Client</v>
      </c>
      <c r="Q4447" s="39" t="str">
        <f t="shared" si="4"/>
        <v>Yes</v>
      </c>
      <c r="R4447" s="40" t="str">
        <f t="shared" si="5"/>
        <v>Cross-Sold</v>
      </c>
    </row>
    <row r="4448" ht="14.25" customHeight="1" spans="1:18">
      <c r="A4448" s="30" t="s">
        <v>4268</v>
      </c>
      <c r="B4448" s="17">
        <v>2729</v>
      </c>
      <c r="C4448" s="17" t="s">
        <v>57</v>
      </c>
      <c r="D4448" s="17" t="s">
        <v>36</v>
      </c>
      <c r="E4448" s="17" t="s">
        <v>37</v>
      </c>
      <c r="F4448" s="31" t="str">
        <f>VLOOKUP(G4448,'Policy Type'!$A:$B,2,FALSE)</f>
        <v>Liability</v>
      </c>
      <c r="G4448" s="17" t="s">
        <v>121</v>
      </c>
      <c r="H4448" s="32">
        <v>45410</v>
      </c>
      <c r="I4448" s="32">
        <v>45774</v>
      </c>
      <c r="J4448" s="34">
        <v>5700000</v>
      </c>
      <c r="K4448" s="34">
        <f t="shared" si="1211"/>
        <v>1026000</v>
      </c>
      <c r="L4448" s="34">
        <f t="shared" si="1212"/>
        <v>6726000</v>
      </c>
      <c r="M4448" s="17">
        <f t="shared" si="1233"/>
        <v>1345200</v>
      </c>
      <c r="N4448" s="17" t="s">
        <v>39</v>
      </c>
      <c r="O4448" s="35" t="s">
        <v>53</v>
      </c>
      <c r="P4448" s="36" t="str">
        <f t="shared" si="1220"/>
        <v>Old Client</v>
      </c>
      <c r="Q4448" s="39" t="str">
        <f t="shared" si="4"/>
        <v>Yes</v>
      </c>
      <c r="R4448" s="40" t="str">
        <f t="shared" si="5"/>
        <v/>
      </c>
    </row>
    <row r="4449" ht="14.25" customHeight="1" spans="1:18">
      <c r="A4449" s="30" t="s">
        <v>4269</v>
      </c>
      <c r="B4449" s="17">
        <v>2729</v>
      </c>
      <c r="C4449" s="17" t="s">
        <v>42</v>
      </c>
      <c r="D4449" s="17" t="s">
        <v>36</v>
      </c>
      <c r="E4449" s="17" t="s">
        <v>84</v>
      </c>
      <c r="F4449" s="31" t="str">
        <f>VLOOKUP(G4449,'Policy Type'!$A:$B,2,FALSE)</f>
        <v>Liability</v>
      </c>
      <c r="G4449" s="17" t="s">
        <v>3702</v>
      </c>
      <c r="H4449" s="32">
        <v>45395</v>
      </c>
      <c r="I4449" s="32">
        <v>45759</v>
      </c>
      <c r="J4449" s="34">
        <v>1062000</v>
      </c>
      <c r="K4449" s="34">
        <f t="shared" si="1211"/>
        <v>191160</v>
      </c>
      <c r="L4449" s="34">
        <f t="shared" si="1212"/>
        <v>1253160</v>
      </c>
      <c r="M4449" s="17">
        <f t="shared" si="1233"/>
        <v>250632</v>
      </c>
      <c r="N4449" s="17" t="s">
        <v>39</v>
      </c>
      <c r="O4449" s="35" t="s">
        <v>53</v>
      </c>
      <c r="P4449" s="36" t="str">
        <f t="shared" si="1220"/>
        <v>Old Client</v>
      </c>
      <c r="Q4449" s="39" t="str">
        <f t="shared" si="4"/>
        <v>Yes</v>
      </c>
      <c r="R4449" s="40" t="str">
        <f t="shared" si="5"/>
        <v/>
      </c>
    </row>
    <row r="4450" ht="14.25" customHeight="1" spans="1:18">
      <c r="A4450" s="30" t="s">
        <v>4270</v>
      </c>
      <c r="B4450" s="17">
        <v>2729</v>
      </c>
      <c r="C4450" s="17" t="s">
        <v>35</v>
      </c>
      <c r="D4450" s="17" t="s">
        <v>36</v>
      </c>
      <c r="E4450" s="17" t="s">
        <v>37</v>
      </c>
      <c r="F4450" s="31" t="str">
        <f>VLOOKUP(G4450,'Policy Type'!$A:$B,2,FALSE)</f>
        <v>Others</v>
      </c>
      <c r="G4450" s="17" t="s">
        <v>212</v>
      </c>
      <c r="H4450" s="32">
        <v>45394</v>
      </c>
      <c r="I4450" s="32">
        <v>45758</v>
      </c>
      <c r="J4450" s="34">
        <v>3477600</v>
      </c>
      <c r="K4450" s="34">
        <f t="shared" si="1211"/>
        <v>625968</v>
      </c>
      <c r="L4450" s="34">
        <f t="shared" si="1212"/>
        <v>4103568</v>
      </c>
      <c r="M4450" s="17">
        <f t="shared" ref="M4450:M4451" si="1234">L4450*0.15</f>
        <v>615535.2</v>
      </c>
      <c r="N4450" s="17" t="s">
        <v>39</v>
      </c>
      <c r="O4450" s="35" t="s">
        <v>53</v>
      </c>
      <c r="P4450" s="36" t="str">
        <f t="shared" si="1220"/>
        <v>Old Client</v>
      </c>
      <c r="Q4450" s="39" t="str">
        <f t="shared" si="4"/>
        <v>Yes</v>
      </c>
      <c r="R4450" s="40" t="str">
        <f t="shared" si="5"/>
        <v>Cross-Sold</v>
      </c>
    </row>
    <row r="4451" ht="14.25" customHeight="1" spans="1:18">
      <c r="A4451" s="30" t="s">
        <v>4271</v>
      </c>
      <c r="B4451" s="17">
        <v>2730</v>
      </c>
      <c r="C4451" s="17" t="s">
        <v>57</v>
      </c>
      <c r="D4451" s="17" t="s">
        <v>36</v>
      </c>
      <c r="E4451" s="17" t="s">
        <v>91</v>
      </c>
      <c r="F4451" s="31" t="str">
        <f>VLOOKUP(G4451,'Policy Type'!$A:$B,2,FALSE)</f>
        <v>Others</v>
      </c>
      <c r="G4451" s="17" t="s">
        <v>212</v>
      </c>
      <c r="H4451" s="32">
        <v>45393</v>
      </c>
      <c r="I4451" s="32">
        <v>45757</v>
      </c>
      <c r="J4451" s="34">
        <v>399200</v>
      </c>
      <c r="K4451" s="34">
        <f t="shared" si="1211"/>
        <v>71856</v>
      </c>
      <c r="L4451" s="34">
        <f t="shared" si="1212"/>
        <v>471056</v>
      </c>
      <c r="M4451" s="17">
        <f t="shared" si="1234"/>
        <v>70658.4</v>
      </c>
      <c r="N4451" s="17" t="s">
        <v>39</v>
      </c>
      <c r="O4451" s="35" t="s">
        <v>53</v>
      </c>
      <c r="P4451" s="36" t="str">
        <f t="shared" si="1220"/>
        <v>New Client</v>
      </c>
      <c r="Q4451" s="39" t="str">
        <f t="shared" si="4"/>
        <v>No</v>
      </c>
      <c r="R4451" s="40" t="str">
        <f t="shared" si="5"/>
        <v/>
      </c>
    </row>
    <row r="4452" ht="14.25" customHeight="1" spans="1:18">
      <c r="A4452" s="30" t="s">
        <v>4272</v>
      </c>
      <c r="B4452" s="17">
        <v>2731</v>
      </c>
      <c r="C4452" s="17" t="s">
        <v>42</v>
      </c>
      <c r="D4452" s="17" t="s">
        <v>36</v>
      </c>
      <c r="E4452" s="17" t="s">
        <v>37</v>
      </c>
      <c r="F4452" s="31" t="str">
        <f>VLOOKUP(G4452,'Policy Type'!$A:$B,2,FALSE)</f>
        <v>Liability</v>
      </c>
      <c r="G4452" s="17" t="s">
        <v>38</v>
      </c>
      <c r="H4452" s="32">
        <v>45394</v>
      </c>
      <c r="I4452" s="32">
        <v>45423</v>
      </c>
      <c r="J4452" s="34">
        <v>35400</v>
      </c>
      <c r="K4452" s="34">
        <f t="shared" si="1211"/>
        <v>6372</v>
      </c>
      <c r="L4452" s="34">
        <f t="shared" si="1212"/>
        <v>41772</v>
      </c>
      <c r="M4452" s="17">
        <f t="shared" ref="M4452:M4454" si="1235">L4452*0.2</f>
        <v>8354.4</v>
      </c>
      <c r="N4452" s="17" t="s">
        <v>39</v>
      </c>
      <c r="O4452" s="35" t="s">
        <v>49</v>
      </c>
      <c r="P4452" s="36" t="str">
        <f t="shared" si="1220"/>
        <v>Old Client</v>
      </c>
      <c r="Q4452" s="39" t="str">
        <f t="shared" si="4"/>
        <v>Yes</v>
      </c>
      <c r="R4452" s="40" t="str">
        <f t="shared" si="5"/>
        <v/>
      </c>
    </row>
    <row r="4453" ht="14.25" customHeight="1" spans="1:18">
      <c r="A4453" s="30" t="s">
        <v>4273</v>
      </c>
      <c r="B4453" s="17">
        <v>2731</v>
      </c>
      <c r="C4453" s="17" t="s">
        <v>42</v>
      </c>
      <c r="D4453" s="17" t="s">
        <v>36</v>
      </c>
      <c r="E4453" s="17" t="s">
        <v>780</v>
      </c>
      <c r="F4453" s="31" t="str">
        <f>VLOOKUP(G4453,'Policy Type'!$A:$B,2,FALSE)</f>
        <v>Liability</v>
      </c>
      <c r="G4453" s="17" t="s">
        <v>38</v>
      </c>
      <c r="H4453" s="32">
        <v>45394</v>
      </c>
      <c r="I4453" s="32">
        <v>45423</v>
      </c>
      <c r="J4453" s="34">
        <v>327100</v>
      </c>
      <c r="K4453" s="34">
        <f t="shared" si="1211"/>
        <v>58878</v>
      </c>
      <c r="L4453" s="34">
        <f t="shared" si="1212"/>
        <v>385978</v>
      </c>
      <c r="M4453" s="17">
        <f t="shared" si="1235"/>
        <v>77195.6</v>
      </c>
      <c r="N4453" s="17" t="s">
        <v>39</v>
      </c>
      <c r="O4453" s="35" t="s">
        <v>49</v>
      </c>
      <c r="P4453" s="36" t="str">
        <f t="shared" si="1220"/>
        <v>Old Client</v>
      </c>
      <c r="Q4453" s="39" t="str">
        <f t="shared" si="4"/>
        <v>Yes</v>
      </c>
      <c r="R4453" s="40" t="str">
        <f t="shared" si="5"/>
        <v/>
      </c>
    </row>
    <row r="4454" ht="14.25" customHeight="1" spans="1:18">
      <c r="A4454" s="30" t="s">
        <v>4274</v>
      </c>
      <c r="B4454" s="17">
        <v>2732</v>
      </c>
      <c r="C4454" s="17" t="s">
        <v>35</v>
      </c>
      <c r="D4454" s="17" t="s">
        <v>36</v>
      </c>
      <c r="E4454" s="17" t="s">
        <v>37</v>
      </c>
      <c r="F4454" s="31" t="str">
        <f>VLOOKUP(G4454,'Policy Type'!$A:$B,2,FALSE)</f>
        <v>Liability</v>
      </c>
      <c r="G4454" s="17" t="s">
        <v>38</v>
      </c>
      <c r="H4454" s="32">
        <v>45394</v>
      </c>
      <c r="I4454" s="32">
        <v>45423</v>
      </c>
      <c r="J4454" s="34">
        <v>62500</v>
      </c>
      <c r="K4454" s="34">
        <f t="shared" si="1211"/>
        <v>11250</v>
      </c>
      <c r="L4454" s="34">
        <f t="shared" si="1212"/>
        <v>73750</v>
      </c>
      <c r="M4454" s="17">
        <f t="shared" si="1235"/>
        <v>14750</v>
      </c>
      <c r="N4454" s="17" t="s">
        <v>39</v>
      </c>
      <c r="O4454" s="35" t="s">
        <v>49</v>
      </c>
      <c r="P4454" s="36" t="str">
        <f t="shared" si="1220"/>
        <v>New Client</v>
      </c>
      <c r="Q4454" s="39" t="str">
        <f t="shared" si="4"/>
        <v>Yes</v>
      </c>
      <c r="R4454" s="40" t="str">
        <f t="shared" si="5"/>
        <v/>
      </c>
    </row>
    <row r="4455" ht="14.25" customHeight="1" spans="1:18">
      <c r="A4455" s="30" t="s">
        <v>4275</v>
      </c>
      <c r="B4455" s="17">
        <v>584</v>
      </c>
      <c r="C4455" s="17" t="s">
        <v>46</v>
      </c>
      <c r="D4455" s="17" t="s">
        <v>88</v>
      </c>
      <c r="E4455" s="17" t="s">
        <v>37</v>
      </c>
      <c r="F4455" s="31" t="str">
        <f>VLOOKUP(G4455,'Policy Type'!$A:$B,2,FALSE)</f>
        <v>Liability</v>
      </c>
      <c r="G4455" s="17" t="s">
        <v>38</v>
      </c>
      <c r="H4455" s="32">
        <v>45394</v>
      </c>
      <c r="I4455" s="32">
        <v>45758</v>
      </c>
      <c r="J4455" s="34">
        <v>194700</v>
      </c>
      <c r="K4455" s="34">
        <f t="shared" si="1211"/>
        <v>35046</v>
      </c>
      <c r="L4455" s="34">
        <f t="shared" si="1212"/>
        <v>229746</v>
      </c>
      <c r="M4455" s="17">
        <f>L4455*0.05</f>
        <v>11487.3</v>
      </c>
      <c r="N4455" s="17" t="s">
        <v>39</v>
      </c>
      <c r="O4455" s="35" t="s">
        <v>49</v>
      </c>
      <c r="P4455" s="36" t="str">
        <f t="shared" si="1220"/>
        <v>Old Client</v>
      </c>
      <c r="Q4455" s="39" t="str">
        <f t="shared" si="4"/>
        <v>Yes</v>
      </c>
      <c r="R4455" s="40" t="str">
        <f t="shared" si="5"/>
        <v/>
      </c>
    </row>
    <row r="4456" ht="14.25" customHeight="1" spans="1:18">
      <c r="A4456" s="30" t="s">
        <v>4276</v>
      </c>
      <c r="B4456" s="17">
        <v>504</v>
      </c>
      <c r="C4456" s="17" t="s">
        <v>42</v>
      </c>
      <c r="D4456" s="17" t="s">
        <v>36</v>
      </c>
      <c r="E4456" s="17" t="s">
        <v>780</v>
      </c>
      <c r="F4456" s="31" t="str">
        <f>VLOOKUP(G4456,'Policy Type'!$A:$B,2,FALSE)</f>
        <v>Liability</v>
      </c>
      <c r="G4456" s="17" t="s">
        <v>38</v>
      </c>
      <c r="H4456" s="32">
        <v>45394</v>
      </c>
      <c r="I4456" s="32">
        <v>45423</v>
      </c>
      <c r="J4456" s="34">
        <v>133200</v>
      </c>
      <c r="K4456" s="34">
        <f t="shared" si="1211"/>
        <v>23976</v>
      </c>
      <c r="L4456" s="34">
        <f t="shared" si="1212"/>
        <v>157176</v>
      </c>
      <c r="M4456" s="17">
        <f t="shared" ref="M4456:M4458" si="1236">L4456*0.2</f>
        <v>31435.2</v>
      </c>
      <c r="N4456" s="17" t="s">
        <v>39</v>
      </c>
      <c r="O4456" s="35" t="s">
        <v>49</v>
      </c>
      <c r="P4456" s="36" t="str">
        <f t="shared" si="1220"/>
        <v>Old Client</v>
      </c>
      <c r="Q4456" s="39" t="str">
        <f t="shared" si="4"/>
        <v>Yes</v>
      </c>
      <c r="R4456" s="40" t="str">
        <f t="shared" si="5"/>
        <v/>
      </c>
    </row>
    <row r="4457" ht="14.25" customHeight="1" spans="1:18">
      <c r="A4457" s="30" t="s">
        <v>4277</v>
      </c>
      <c r="B4457" s="17">
        <v>2733</v>
      </c>
      <c r="C4457" s="17" t="s">
        <v>42</v>
      </c>
      <c r="D4457" s="17" t="s">
        <v>36</v>
      </c>
      <c r="E4457" s="17" t="s">
        <v>78</v>
      </c>
      <c r="F4457" s="31" t="str">
        <f>VLOOKUP(G4457,'Policy Type'!$A:$B,2,FALSE)</f>
        <v>Liability</v>
      </c>
      <c r="G4457" s="17" t="s">
        <v>38</v>
      </c>
      <c r="H4457" s="32">
        <v>45394</v>
      </c>
      <c r="I4457" s="32">
        <v>45454</v>
      </c>
      <c r="J4457" s="34">
        <v>88500</v>
      </c>
      <c r="K4457" s="34">
        <f t="shared" si="1211"/>
        <v>15930</v>
      </c>
      <c r="L4457" s="34">
        <f t="shared" si="1212"/>
        <v>104430</v>
      </c>
      <c r="M4457" s="17">
        <f t="shared" si="1236"/>
        <v>20886</v>
      </c>
      <c r="N4457" s="17" t="s">
        <v>39</v>
      </c>
      <c r="O4457" s="35" t="s">
        <v>49</v>
      </c>
      <c r="P4457" s="36" t="str">
        <f t="shared" si="1220"/>
        <v>New Client</v>
      </c>
      <c r="Q4457" s="39" t="str">
        <f t="shared" si="4"/>
        <v>Yes</v>
      </c>
      <c r="R4457" s="40" t="str">
        <f t="shared" si="5"/>
        <v/>
      </c>
    </row>
    <row r="4458" ht="14.25" customHeight="1" spans="1:18">
      <c r="A4458" s="30" t="s">
        <v>4278</v>
      </c>
      <c r="B4458" s="17">
        <v>2734</v>
      </c>
      <c r="C4458" s="17" t="s">
        <v>35</v>
      </c>
      <c r="D4458" s="17" t="s">
        <v>36</v>
      </c>
      <c r="E4458" s="17" t="s">
        <v>780</v>
      </c>
      <c r="F4458" s="31" t="str">
        <f>VLOOKUP(G4458,'Policy Type'!$A:$B,2,FALSE)</f>
        <v>Liability</v>
      </c>
      <c r="G4458" s="17" t="s">
        <v>38</v>
      </c>
      <c r="H4458" s="32">
        <v>45394</v>
      </c>
      <c r="I4458" s="32">
        <v>45454</v>
      </c>
      <c r="J4458" s="34">
        <v>103800</v>
      </c>
      <c r="K4458" s="34">
        <f t="shared" si="1211"/>
        <v>18684</v>
      </c>
      <c r="L4458" s="34">
        <f t="shared" si="1212"/>
        <v>122484</v>
      </c>
      <c r="M4458" s="17">
        <f t="shared" si="1236"/>
        <v>24496.8</v>
      </c>
      <c r="N4458" s="17" t="s">
        <v>39</v>
      </c>
      <c r="O4458" s="35" t="s">
        <v>49</v>
      </c>
      <c r="P4458" s="36" t="str">
        <f t="shared" si="1220"/>
        <v>Old Client</v>
      </c>
      <c r="Q4458" s="39" t="str">
        <f t="shared" si="4"/>
        <v>Yes</v>
      </c>
      <c r="R4458" s="40" t="str">
        <f t="shared" si="5"/>
        <v/>
      </c>
    </row>
    <row r="4459" ht="14.25" customHeight="1" spans="1:18">
      <c r="A4459" s="30" t="s">
        <v>4279</v>
      </c>
      <c r="B4459" s="17">
        <v>2247</v>
      </c>
      <c r="C4459" s="17" t="s">
        <v>42</v>
      </c>
      <c r="D4459" s="17" t="s">
        <v>36</v>
      </c>
      <c r="E4459" s="17" t="s">
        <v>780</v>
      </c>
      <c r="F4459" s="31" t="str">
        <f>VLOOKUP(G4459,'Policy Type'!$A:$B,2,FALSE)</f>
        <v>Others</v>
      </c>
      <c r="G4459" s="17" t="s">
        <v>129</v>
      </c>
      <c r="H4459" s="32">
        <v>45398</v>
      </c>
      <c r="I4459" s="32">
        <v>45762</v>
      </c>
      <c r="J4459" s="34">
        <v>592900</v>
      </c>
      <c r="K4459" s="34">
        <f t="shared" si="1211"/>
        <v>106722</v>
      </c>
      <c r="L4459" s="34">
        <f t="shared" si="1212"/>
        <v>699622</v>
      </c>
      <c r="M4459" s="17">
        <f>L4459*0.15</f>
        <v>104943.3</v>
      </c>
      <c r="N4459" s="17" t="s">
        <v>39</v>
      </c>
      <c r="O4459" s="35" t="s">
        <v>53</v>
      </c>
      <c r="P4459" s="36" t="str">
        <f t="shared" si="1220"/>
        <v>Old Client</v>
      </c>
      <c r="Q4459" s="39" t="str">
        <f t="shared" si="4"/>
        <v>Yes</v>
      </c>
      <c r="R4459" s="40" t="str">
        <f t="shared" si="5"/>
        <v>Cross-Sold</v>
      </c>
    </row>
    <row r="4460" ht="14.25" customHeight="1" spans="1:18">
      <c r="A4460" s="30" t="s">
        <v>4280</v>
      </c>
      <c r="B4460" s="17">
        <v>2247</v>
      </c>
      <c r="C4460" s="17" t="s">
        <v>46</v>
      </c>
      <c r="D4460" s="17" t="s">
        <v>66</v>
      </c>
      <c r="E4460" s="17" t="s">
        <v>780</v>
      </c>
      <c r="F4460" s="31" t="str">
        <f>VLOOKUP(G4460,'Policy Type'!$A:$B,2,FALSE)</f>
        <v>Others</v>
      </c>
      <c r="G4460" s="17" t="s">
        <v>129</v>
      </c>
      <c r="H4460" s="32">
        <v>45405</v>
      </c>
      <c r="I4460" s="32">
        <v>45769</v>
      </c>
      <c r="J4460" s="34">
        <v>700800</v>
      </c>
      <c r="K4460" s="34">
        <f t="shared" si="1211"/>
        <v>126144</v>
      </c>
      <c r="L4460" s="34">
        <f t="shared" si="1212"/>
        <v>826944</v>
      </c>
      <c r="M4460" s="17">
        <f t="shared" ref="M4460:M4461" si="1237">L4460*0.05</f>
        <v>41347.2</v>
      </c>
      <c r="N4460" s="17" t="s">
        <v>39</v>
      </c>
      <c r="O4460" s="35" t="s">
        <v>53</v>
      </c>
      <c r="P4460" s="36" t="str">
        <f t="shared" si="1220"/>
        <v>Old Client</v>
      </c>
      <c r="Q4460" s="39" t="str">
        <f t="shared" si="4"/>
        <v>Yes</v>
      </c>
      <c r="R4460" s="40" t="str">
        <f t="shared" si="5"/>
        <v>Cross-Sold</v>
      </c>
    </row>
    <row r="4461" ht="14.25" customHeight="1" spans="1:18">
      <c r="A4461" s="30" t="s">
        <v>4281</v>
      </c>
      <c r="B4461" s="17">
        <v>1152</v>
      </c>
      <c r="C4461" s="17" t="s">
        <v>46</v>
      </c>
      <c r="D4461" s="17" t="s">
        <v>88</v>
      </c>
      <c r="E4461" s="17" t="s">
        <v>103</v>
      </c>
      <c r="F4461" s="31" t="str">
        <f>VLOOKUP(G4461,'Policy Type'!$A:$B,2,FALSE)</f>
        <v>Liability</v>
      </c>
      <c r="G4461" s="17" t="s">
        <v>101</v>
      </c>
      <c r="H4461" s="32">
        <v>45394</v>
      </c>
      <c r="I4461" s="32">
        <v>45404</v>
      </c>
      <c r="J4461" s="34">
        <v>2360000</v>
      </c>
      <c r="K4461" s="34">
        <f t="shared" si="1211"/>
        <v>424800</v>
      </c>
      <c r="L4461" s="34">
        <f t="shared" si="1212"/>
        <v>2784800</v>
      </c>
      <c r="M4461" s="17">
        <f t="shared" si="1237"/>
        <v>139240</v>
      </c>
      <c r="N4461" s="17" t="s">
        <v>39</v>
      </c>
      <c r="O4461" s="35" t="s">
        <v>49</v>
      </c>
      <c r="P4461" s="36" t="str">
        <f t="shared" si="1220"/>
        <v>Old Client</v>
      </c>
      <c r="Q4461" s="39" t="str">
        <f t="shared" si="4"/>
        <v>Yes</v>
      </c>
      <c r="R4461" s="40" t="str">
        <f t="shared" si="5"/>
        <v/>
      </c>
    </row>
    <row r="4462" ht="14.25" customHeight="1" spans="1:18">
      <c r="A4462" s="30" t="s">
        <v>4282</v>
      </c>
      <c r="B4462" s="17">
        <v>1152</v>
      </c>
      <c r="C4462" s="17" t="s">
        <v>42</v>
      </c>
      <c r="D4462" s="17" t="s">
        <v>36</v>
      </c>
      <c r="E4462" s="17" t="s">
        <v>780</v>
      </c>
      <c r="F4462" s="31" t="str">
        <f>VLOOKUP(G4462,'Policy Type'!$A:$B,2,FALSE)</f>
        <v>Liability</v>
      </c>
      <c r="G4462" s="17" t="s">
        <v>38</v>
      </c>
      <c r="H4462" s="32">
        <v>45394</v>
      </c>
      <c r="I4462" s="32">
        <v>45454</v>
      </c>
      <c r="J4462" s="34">
        <v>150500</v>
      </c>
      <c r="K4462" s="34">
        <f t="shared" si="1211"/>
        <v>27090</v>
      </c>
      <c r="L4462" s="34">
        <f t="shared" si="1212"/>
        <v>177590</v>
      </c>
      <c r="M4462" s="17">
        <f t="shared" ref="M4462:M4463" si="1238">L4462*0.2</f>
        <v>35518</v>
      </c>
      <c r="N4462" s="17" t="s">
        <v>52</v>
      </c>
      <c r="O4462" s="35" t="s">
        <v>49</v>
      </c>
      <c r="P4462" s="36" t="str">
        <f t="shared" si="1220"/>
        <v>Old Client</v>
      </c>
      <c r="Q4462" s="39" t="str">
        <f t="shared" si="4"/>
        <v>Yes</v>
      </c>
      <c r="R4462" s="40" t="str">
        <f t="shared" si="5"/>
        <v/>
      </c>
    </row>
    <row r="4463" ht="14.25" customHeight="1" spans="1:18">
      <c r="A4463" s="30" t="s">
        <v>4283</v>
      </c>
      <c r="B4463" s="17">
        <v>787</v>
      </c>
      <c r="C4463" s="17" t="s">
        <v>57</v>
      </c>
      <c r="D4463" s="17" t="s">
        <v>36</v>
      </c>
      <c r="E4463" s="17" t="s">
        <v>132</v>
      </c>
      <c r="F4463" s="31" t="str">
        <f>VLOOKUP(G4463,'Policy Type'!$A:$B,2,FALSE)</f>
        <v>P&amp;C</v>
      </c>
      <c r="G4463" s="17" t="s">
        <v>80</v>
      </c>
      <c r="H4463" s="32">
        <v>45394</v>
      </c>
      <c r="I4463" s="32">
        <v>45394</v>
      </c>
      <c r="J4463" s="34">
        <v>59100</v>
      </c>
      <c r="K4463" s="34">
        <f t="shared" si="1211"/>
        <v>10638</v>
      </c>
      <c r="L4463" s="34">
        <f t="shared" si="1212"/>
        <v>69738</v>
      </c>
      <c r="M4463" s="17">
        <f t="shared" si="1238"/>
        <v>13947.6</v>
      </c>
      <c r="N4463" s="17" t="s">
        <v>52</v>
      </c>
      <c r="O4463" s="35" t="s">
        <v>49</v>
      </c>
      <c r="P4463" s="36" t="str">
        <f t="shared" si="1220"/>
        <v>Old Client</v>
      </c>
      <c r="Q4463" s="39" t="str">
        <f t="shared" si="4"/>
        <v>No</v>
      </c>
      <c r="R4463" s="40" t="str">
        <f t="shared" si="5"/>
        <v/>
      </c>
    </row>
    <row r="4464" ht="14.25" customHeight="1" spans="1:18">
      <c r="A4464" s="30" t="s">
        <v>4284</v>
      </c>
      <c r="B4464" s="17">
        <v>2735</v>
      </c>
      <c r="C4464" s="17" t="s">
        <v>42</v>
      </c>
      <c r="D4464" s="17" t="s">
        <v>36</v>
      </c>
      <c r="E4464" s="17" t="s">
        <v>91</v>
      </c>
      <c r="F4464" s="31" t="str">
        <f>VLOOKUP(G4464,'Policy Type'!$A:$B,2,FALSE)</f>
        <v>Others</v>
      </c>
      <c r="G4464" s="17" t="s">
        <v>3913</v>
      </c>
      <c r="H4464" s="32">
        <v>45394</v>
      </c>
      <c r="I4464" s="32">
        <v>45758</v>
      </c>
      <c r="J4464" s="34">
        <v>5393500</v>
      </c>
      <c r="K4464" s="34">
        <f t="shared" si="1211"/>
        <v>970830</v>
      </c>
      <c r="L4464" s="34">
        <f t="shared" si="1212"/>
        <v>6364330</v>
      </c>
      <c r="M4464" s="17">
        <f t="shared" ref="M4464:M4466" si="1239">L4464*0.15</f>
        <v>954649.5</v>
      </c>
      <c r="N4464" s="17" t="s">
        <v>39</v>
      </c>
      <c r="O4464" s="35" t="s">
        <v>53</v>
      </c>
      <c r="P4464" s="36" t="str">
        <f t="shared" si="1220"/>
        <v>Old Client</v>
      </c>
      <c r="Q4464" s="39" t="str">
        <f t="shared" si="4"/>
        <v>Yes</v>
      </c>
      <c r="R4464" s="40" t="str">
        <f t="shared" si="5"/>
        <v>Cross-Sold</v>
      </c>
    </row>
    <row r="4465" ht="14.25" customHeight="1" spans="1:18">
      <c r="A4465" s="30" t="s">
        <v>4285</v>
      </c>
      <c r="B4465" s="17">
        <v>2736</v>
      </c>
      <c r="C4465" s="17" t="s">
        <v>57</v>
      </c>
      <c r="D4465" s="17" t="s">
        <v>36</v>
      </c>
      <c r="E4465" s="17" t="s">
        <v>91</v>
      </c>
      <c r="F4465" s="31" t="str">
        <f>VLOOKUP(G4465,'Policy Type'!$A:$B,2,FALSE)</f>
        <v>Others</v>
      </c>
      <c r="G4465" s="17" t="s">
        <v>487</v>
      </c>
      <c r="H4465" s="32">
        <v>45395</v>
      </c>
      <c r="I4465" s="32">
        <v>45759</v>
      </c>
      <c r="J4465" s="34">
        <v>152500</v>
      </c>
      <c r="K4465" s="34">
        <f t="shared" si="1211"/>
        <v>27450</v>
      </c>
      <c r="L4465" s="34">
        <f t="shared" si="1212"/>
        <v>179950</v>
      </c>
      <c r="M4465" s="17">
        <f t="shared" si="1239"/>
        <v>26992.5</v>
      </c>
      <c r="N4465" s="17" t="s">
        <v>52</v>
      </c>
      <c r="O4465" s="35" t="s">
        <v>53</v>
      </c>
      <c r="P4465" s="36" t="str">
        <f t="shared" si="1220"/>
        <v>New Client</v>
      </c>
      <c r="Q4465" s="39" t="str">
        <f t="shared" si="4"/>
        <v>No</v>
      </c>
      <c r="R4465" s="40" t="str">
        <f t="shared" si="5"/>
        <v/>
      </c>
    </row>
    <row r="4466" ht="14.25" customHeight="1" spans="1:18">
      <c r="A4466" s="30" t="s">
        <v>4286</v>
      </c>
      <c r="B4466" s="17">
        <v>22</v>
      </c>
      <c r="C4466" s="17" t="s">
        <v>57</v>
      </c>
      <c r="D4466" s="17" t="s">
        <v>36</v>
      </c>
      <c r="E4466" s="17" t="s">
        <v>37</v>
      </c>
      <c r="F4466" s="31" t="str">
        <f>VLOOKUP(G4466,'Policy Type'!$A:$B,2,FALSE)</f>
        <v>Others</v>
      </c>
      <c r="G4466" s="17" t="s">
        <v>212</v>
      </c>
      <c r="H4466" s="32">
        <v>45396</v>
      </c>
      <c r="I4466" s="32">
        <v>45760</v>
      </c>
      <c r="J4466" s="34">
        <v>158400</v>
      </c>
      <c r="K4466" s="34">
        <f t="shared" si="1211"/>
        <v>28512</v>
      </c>
      <c r="L4466" s="34">
        <f t="shared" si="1212"/>
        <v>186912</v>
      </c>
      <c r="M4466" s="17">
        <f t="shared" si="1239"/>
        <v>28036.8</v>
      </c>
      <c r="N4466" s="17" t="s">
        <v>39</v>
      </c>
      <c r="O4466" s="35" t="s">
        <v>53</v>
      </c>
      <c r="P4466" s="36" t="str">
        <f t="shared" si="1220"/>
        <v>Old Client</v>
      </c>
      <c r="Q4466" s="39" t="str">
        <f t="shared" si="4"/>
        <v>Yes</v>
      </c>
      <c r="R4466" s="40" t="str">
        <f t="shared" si="5"/>
        <v>Cross-Sold</v>
      </c>
    </row>
    <row r="4467" ht="14.25" customHeight="1" spans="1:18">
      <c r="A4467" s="30" t="s">
        <v>4287</v>
      </c>
      <c r="B4467" s="17">
        <v>2737</v>
      </c>
      <c r="C4467" s="17" t="s">
        <v>35</v>
      </c>
      <c r="D4467" s="17" t="s">
        <v>36</v>
      </c>
      <c r="E4467" s="17" t="s">
        <v>37</v>
      </c>
      <c r="F4467" s="31" t="str">
        <f>VLOOKUP(G4467,'Policy Type'!$A:$B,2,FALSE)</f>
        <v>P&amp;C</v>
      </c>
      <c r="G4467" s="17" t="s">
        <v>44</v>
      </c>
      <c r="H4467" s="32">
        <v>45396</v>
      </c>
      <c r="I4467" s="32">
        <v>45760</v>
      </c>
      <c r="J4467" s="34">
        <v>29500</v>
      </c>
      <c r="K4467" s="34">
        <f t="shared" si="1211"/>
        <v>5310</v>
      </c>
      <c r="L4467" s="34">
        <f t="shared" si="1212"/>
        <v>34810</v>
      </c>
      <c r="M4467" s="17">
        <f>L4467*0.2</f>
        <v>6962</v>
      </c>
      <c r="N4467" s="17" t="s">
        <v>39</v>
      </c>
      <c r="O4467" s="35" t="s">
        <v>53</v>
      </c>
      <c r="P4467" s="36" t="str">
        <f t="shared" si="1220"/>
        <v>New Client</v>
      </c>
      <c r="Q4467" s="39" t="str">
        <f t="shared" si="4"/>
        <v>No</v>
      </c>
      <c r="R4467" s="40" t="str">
        <f t="shared" si="5"/>
        <v/>
      </c>
    </row>
    <row r="4468" ht="14.25" customHeight="1" spans="1:18">
      <c r="A4468" s="30" t="s">
        <v>4288</v>
      </c>
      <c r="B4468" s="17">
        <v>1279</v>
      </c>
      <c r="C4468" s="17" t="s">
        <v>42</v>
      </c>
      <c r="D4468" s="17" t="s">
        <v>36</v>
      </c>
      <c r="E4468" s="17" t="s">
        <v>37</v>
      </c>
      <c r="F4468" s="31" t="str">
        <f>VLOOKUP(G4468,'Policy Type'!$A:$B,2,FALSE)</f>
        <v>Others</v>
      </c>
      <c r="G4468" s="17" t="s">
        <v>212</v>
      </c>
      <c r="H4468" s="32">
        <v>45396</v>
      </c>
      <c r="I4468" s="32">
        <v>45760</v>
      </c>
      <c r="J4468" s="34">
        <v>698000</v>
      </c>
      <c r="K4468" s="34">
        <f t="shared" si="1211"/>
        <v>125640</v>
      </c>
      <c r="L4468" s="34">
        <f t="shared" si="1212"/>
        <v>823640</v>
      </c>
      <c r="M4468" s="17">
        <f>L4468*0.15</f>
        <v>123546</v>
      </c>
      <c r="N4468" s="17" t="s">
        <v>39</v>
      </c>
      <c r="O4468" s="35" t="s">
        <v>53</v>
      </c>
      <c r="P4468" s="36" t="str">
        <f t="shared" si="1220"/>
        <v>Old Client</v>
      </c>
      <c r="Q4468" s="39" t="str">
        <f t="shared" si="4"/>
        <v>No</v>
      </c>
      <c r="R4468" s="40" t="str">
        <f t="shared" si="5"/>
        <v/>
      </c>
    </row>
    <row r="4469" ht="14.25" customHeight="1" spans="1:18">
      <c r="A4469" s="30" t="s">
        <v>4289</v>
      </c>
      <c r="B4469" s="17">
        <v>1279</v>
      </c>
      <c r="C4469" s="17" t="s">
        <v>42</v>
      </c>
      <c r="D4469" s="17" t="s">
        <v>36</v>
      </c>
      <c r="E4469" s="17" t="s">
        <v>37</v>
      </c>
      <c r="F4469" s="31" t="str">
        <f>VLOOKUP(G4469,'Policy Type'!$A:$B,2,FALSE)</f>
        <v>P&amp;C</v>
      </c>
      <c r="G4469" s="17" t="s">
        <v>44</v>
      </c>
      <c r="H4469" s="32">
        <v>45396</v>
      </c>
      <c r="I4469" s="32">
        <v>45760</v>
      </c>
      <c r="J4469" s="34">
        <v>162300</v>
      </c>
      <c r="K4469" s="34">
        <f t="shared" si="1211"/>
        <v>29214</v>
      </c>
      <c r="L4469" s="34">
        <f t="shared" si="1212"/>
        <v>191514</v>
      </c>
      <c r="M4469" s="17">
        <f>L4469*0.2</f>
        <v>38302.8</v>
      </c>
      <c r="N4469" s="17" t="s">
        <v>39</v>
      </c>
      <c r="O4469" s="35" t="s">
        <v>53</v>
      </c>
      <c r="P4469" s="36" t="str">
        <f t="shared" si="1220"/>
        <v>Old Client</v>
      </c>
      <c r="Q4469" s="39" t="str">
        <f t="shared" si="4"/>
        <v>No</v>
      </c>
      <c r="R4469" s="40" t="str">
        <f t="shared" si="5"/>
        <v/>
      </c>
    </row>
    <row r="4470" ht="14.25" customHeight="1" spans="1:18">
      <c r="A4470" s="30" t="s">
        <v>4290</v>
      </c>
      <c r="B4470" s="17">
        <v>1279</v>
      </c>
      <c r="C4470" s="17" t="s">
        <v>46</v>
      </c>
      <c r="D4470" s="17" t="s">
        <v>88</v>
      </c>
      <c r="E4470" s="17" t="s">
        <v>91</v>
      </c>
      <c r="F4470" s="31" t="str">
        <f>VLOOKUP(G4470,'Policy Type'!$A:$B,2,FALSE)</f>
        <v>P&amp;C</v>
      </c>
      <c r="G4470" s="17" t="s">
        <v>48</v>
      </c>
      <c r="H4470" s="32">
        <v>45398</v>
      </c>
      <c r="I4470" s="32">
        <v>45762</v>
      </c>
      <c r="J4470" s="34">
        <v>2855700</v>
      </c>
      <c r="K4470" s="34">
        <f t="shared" si="1211"/>
        <v>514026</v>
      </c>
      <c r="L4470" s="34">
        <f t="shared" si="1212"/>
        <v>3369726</v>
      </c>
      <c r="M4470" s="17">
        <f>L4470*0.05</f>
        <v>168486.3</v>
      </c>
      <c r="N4470" s="17" t="s">
        <v>39</v>
      </c>
      <c r="O4470" s="35" t="s">
        <v>53</v>
      </c>
      <c r="P4470" s="36" t="str">
        <f t="shared" si="1220"/>
        <v>Old Client</v>
      </c>
      <c r="Q4470" s="39" t="str">
        <f t="shared" si="4"/>
        <v>No</v>
      </c>
      <c r="R4470" s="40" t="str">
        <f t="shared" si="5"/>
        <v/>
      </c>
    </row>
    <row r="4471" ht="14.25" customHeight="1" spans="1:18">
      <c r="A4471" s="30" t="s">
        <v>4291</v>
      </c>
      <c r="B4471" s="17">
        <v>1279</v>
      </c>
      <c r="C4471" s="17" t="s">
        <v>35</v>
      </c>
      <c r="D4471" s="17" t="s">
        <v>36</v>
      </c>
      <c r="E4471" s="17" t="s">
        <v>123</v>
      </c>
      <c r="F4471" s="31" t="str">
        <f>VLOOKUP(G4471,'Policy Type'!$A:$B,2,FALSE)</f>
        <v>Others</v>
      </c>
      <c r="G4471" s="17" t="s">
        <v>124</v>
      </c>
      <c r="H4471" s="32">
        <v>45395</v>
      </c>
      <c r="I4471" s="32">
        <v>45759</v>
      </c>
      <c r="J4471" s="34">
        <v>8850000</v>
      </c>
      <c r="K4471" s="34">
        <f t="shared" si="1211"/>
        <v>1593000</v>
      </c>
      <c r="L4471" s="34">
        <f t="shared" si="1212"/>
        <v>10443000</v>
      </c>
      <c r="M4471" s="17">
        <f t="shared" ref="M4471:M4472" si="1240">L4471*0.15</f>
        <v>1566450</v>
      </c>
      <c r="N4471" s="17" t="s">
        <v>39</v>
      </c>
      <c r="O4471" s="35" t="s">
        <v>49</v>
      </c>
      <c r="P4471" s="36" t="str">
        <f t="shared" si="1220"/>
        <v>Old Client</v>
      </c>
      <c r="Q4471" s="39" t="str">
        <f t="shared" si="4"/>
        <v>No</v>
      </c>
      <c r="R4471" s="40" t="str">
        <f t="shared" si="5"/>
        <v/>
      </c>
    </row>
    <row r="4472" ht="14.25" customHeight="1" spans="1:18">
      <c r="A4472" s="30" t="s">
        <v>4292</v>
      </c>
      <c r="B4472" s="17">
        <v>2738</v>
      </c>
      <c r="C4472" s="17" t="s">
        <v>42</v>
      </c>
      <c r="D4472" s="17" t="s">
        <v>36</v>
      </c>
      <c r="E4472" s="17" t="s">
        <v>37</v>
      </c>
      <c r="F4472" s="31" t="str">
        <f>VLOOKUP(G4472,'Policy Type'!$A:$B,2,FALSE)</f>
        <v>Others</v>
      </c>
      <c r="G4472" s="17" t="s">
        <v>129</v>
      </c>
      <c r="H4472" s="32">
        <v>45398</v>
      </c>
      <c r="I4472" s="32">
        <v>45762</v>
      </c>
      <c r="J4472" s="34">
        <v>676300</v>
      </c>
      <c r="K4472" s="34">
        <f t="shared" si="1211"/>
        <v>121734</v>
      </c>
      <c r="L4472" s="34">
        <f t="shared" si="1212"/>
        <v>798034</v>
      </c>
      <c r="M4472" s="17">
        <f t="shared" si="1240"/>
        <v>119705.1</v>
      </c>
      <c r="N4472" s="17" t="s">
        <v>39</v>
      </c>
      <c r="O4472" s="35" t="s">
        <v>53</v>
      </c>
      <c r="P4472" s="36" t="str">
        <f t="shared" si="1220"/>
        <v>New Client</v>
      </c>
      <c r="Q4472" s="39" t="str">
        <f t="shared" si="4"/>
        <v>No</v>
      </c>
      <c r="R4472" s="40" t="str">
        <f t="shared" si="5"/>
        <v/>
      </c>
    </row>
    <row r="4473" ht="14.25" customHeight="1" spans="1:18">
      <c r="A4473" s="30" t="s">
        <v>4293</v>
      </c>
      <c r="B4473" s="17">
        <v>261</v>
      </c>
      <c r="C4473" s="17" t="s">
        <v>42</v>
      </c>
      <c r="D4473" s="17" t="s">
        <v>36</v>
      </c>
      <c r="E4473" s="17" t="s">
        <v>37</v>
      </c>
      <c r="F4473" s="31" t="str">
        <f>VLOOKUP(G4473,'Policy Type'!$A:$B,2,FALSE)</f>
        <v>P&amp;C</v>
      </c>
      <c r="G4473" s="17" t="s">
        <v>80</v>
      </c>
      <c r="H4473" s="32">
        <v>45395</v>
      </c>
      <c r="I4473" s="32">
        <v>45395</v>
      </c>
      <c r="J4473" s="34">
        <v>60400</v>
      </c>
      <c r="K4473" s="34">
        <f t="shared" si="1211"/>
        <v>10872</v>
      </c>
      <c r="L4473" s="34">
        <f t="shared" si="1212"/>
        <v>71272</v>
      </c>
      <c r="M4473" s="17">
        <f t="shared" ref="M4473:M4474" si="1241">L4473*0.2</f>
        <v>14254.4</v>
      </c>
      <c r="N4473" s="17" t="s">
        <v>39</v>
      </c>
      <c r="O4473" s="35" t="s">
        <v>49</v>
      </c>
      <c r="P4473" s="36" t="str">
        <f t="shared" si="1220"/>
        <v>Old Client</v>
      </c>
      <c r="Q4473" s="39" t="str">
        <f t="shared" si="4"/>
        <v>Yes</v>
      </c>
      <c r="R4473" s="40" t="str">
        <f t="shared" si="5"/>
        <v>Cross-Sold</v>
      </c>
    </row>
    <row r="4474" ht="14.25" customHeight="1" spans="1:18">
      <c r="A4474" s="30" t="s">
        <v>4294</v>
      </c>
      <c r="B4474" s="17">
        <v>61</v>
      </c>
      <c r="C4474" s="17" t="s">
        <v>35</v>
      </c>
      <c r="D4474" s="17" t="s">
        <v>36</v>
      </c>
      <c r="E4474" s="17" t="s">
        <v>43</v>
      </c>
      <c r="F4474" s="31" t="str">
        <f>VLOOKUP(G4474,'Policy Type'!$A:$B,2,FALSE)</f>
        <v>P&amp;C</v>
      </c>
      <c r="G4474" s="17" t="s">
        <v>89</v>
      </c>
      <c r="H4474" s="32">
        <v>45397</v>
      </c>
      <c r="I4474" s="32">
        <v>45761</v>
      </c>
      <c r="J4474" s="34">
        <v>1275400</v>
      </c>
      <c r="K4474" s="34">
        <f t="shared" si="1211"/>
        <v>229572</v>
      </c>
      <c r="L4474" s="34">
        <f t="shared" si="1212"/>
        <v>1504972</v>
      </c>
      <c r="M4474" s="17">
        <f t="shared" si="1241"/>
        <v>300994.4</v>
      </c>
      <c r="N4474" s="17" t="s">
        <v>52</v>
      </c>
      <c r="O4474" s="35" t="s">
        <v>53</v>
      </c>
      <c r="P4474" s="36" t="str">
        <f t="shared" si="1220"/>
        <v>Old Client</v>
      </c>
      <c r="Q4474" s="39" t="str">
        <f t="shared" si="4"/>
        <v>Yes</v>
      </c>
      <c r="R4474" s="40" t="str">
        <f t="shared" si="5"/>
        <v>Cross-Sold</v>
      </c>
    </row>
    <row r="4475" ht="14.25" customHeight="1" spans="1:18">
      <c r="A4475" s="30" t="s">
        <v>4295</v>
      </c>
      <c r="B4475" s="17">
        <v>478</v>
      </c>
      <c r="C4475" s="17" t="s">
        <v>42</v>
      </c>
      <c r="D4475" s="17" t="s">
        <v>36</v>
      </c>
      <c r="E4475" s="17" t="s">
        <v>60</v>
      </c>
      <c r="F4475" s="31" t="str">
        <f>VLOOKUP(G4475,'Policy Type'!$A:$B,2,FALSE)</f>
        <v>Others</v>
      </c>
      <c r="G4475" s="17" t="s">
        <v>170</v>
      </c>
      <c r="H4475" s="32">
        <v>45397</v>
      </c>
      <c r="I4475" s="32">
        <v>45761</v>
      </c>
      <c r="J4475" s="34">
        <v>7362400</v>
      </c>
      <c r="K4475" s="34">
        <f t="shared" si="1211"/>
        <v>1325232</v>
      </c>
      <c r="L4475" s="34">
        <f t="shared" si="1212"/>
        <v>8687632</v>
      </c>
      <c r="M4475" s="17">
        <f>L4475*0.15</f>
        <v>1303144.8</v>
      </c>
      <c r="N4475" s="17" t="s">
        <v>52</v>
      </c>
      <c r="O4475" s="35" t="s">
        <v>53</v>
      </c>
      <c r="P4475" s="36" t="str">
        <f t="shared" si="1220"/>
        <v>Old Client</v>
      </c>
      <c r="Q4475" s="39" t="str">
        <f t="shared" si="4"/>
        <v>Yes</v>
      </c>
      <c r="R4475" s="40" t="str">
        <f t="shared" si="5"/>
        <v>Cross-Sold</v>
      </c>
    </row>
    <row r="4476" ht="14.25" customHeight="1" spans="1:18">
      <c r="A4476" s="30" t="s">
        <v>4296</v>
      </c>
      <c r="B4476" s="17">
        <v>2739</v>
      </c>
      <c r="C4476" s="17" t="s">
        <v>46</v>
      </c>
      <c r="D4476" s="17" t="s">
        <v>66</v>
      </c>
      <c r="E4476" s="17" t="s">
        <v>780</v>
      </c>
      <c r="F4476" s="31" t="str">
        <f>VLOOKUP(G4476,'Policy Type'!$A:$B,2,FALSE)</f>
        <v>Liability</v>
      </c>
      <c r="G4476" s="17" t="s">
        <v>38</v>
      </c>
      <c r="H4476" s="32">
        <v>45348</v>
      </c>
      <c r="I4476" s="32">
        <v>45529</v>
      </c>
      <c r="J4476" s="34">
        <v>717000</v>
      </c>
      <c r="K4476" s="34">
        <f t="shared" si="1211"/>
        <v>129060</v>
      </c>
      <c r="L4476" s="34">
        <f t="shared" si="1212"/>
        <v>846060</v>
      </c>
      <c r="M4476" s="17">
        <f>L4476*0.05</f>
        <v>42303</v>
      </c>
      <c r="N4476" s="17" t="s">
        <v>39</v>
      </c>
      <c r="O4476" s="35" t="s">
        <v>49</v>
      </c>
      <c r="P4476" s="36" t="str">
        <f t="shared" si="1220"/>
        <v>Old Client</v>
      </c>
      <c r="Q4476" s="39" t="str">
        <f t="shared" si="4"/>
        <v>Yes</v>
      </c>
      <c r="R4476" s="40" t="str">
        <f t="shared" si="5"/>
        <v/>
      </c>
    </row>
    <row r="4477" ht="14.25" customHeight="1" spans="1:18">
      <c r="A4477" s="30" t="s">
        <v>4297</v>
      </c>
      <c r="B4477" s="17">
        <v>2740</v>
      </c>
      <c r="C4477" s="17" t="s">
        <v>42</v>
      </c>
      <c r="D4477" s="17" t="s">
        <v>36</v>
      </c>
      <c r="E4477" s="17" t="s">
        <v>78</v>
      </c>
      <c r="F4477" s="31" t="str">
        <f>VLOOKUP(G4477,'Policy Type'!$A:$B,2,FALSE)</f>
        <v>Liability</v>
      </c>
      <c r="G4477" s="17" t="s">
        <v>38</v>
      </c>
      <c r="H4477" s="32">
        <v>45370</v>
      </c>
      <c r="I4477" s="32">
        <v>45734</v>
      </c>
      <c r="J4477" s="34">
        <v>1078400</v>
      </c>
      <c r="K4477" s="34">
        <f t="shared" si="1211"/>
        <v>194112</v>
      </c>
      <c r="L4477" s="34">
        <f t="shared" si="1212"/>
        <v>1272512</v>
      </c>
      <c r="M4477" s="17">
        <f t="shared" ref="M4477:M4480" si="1242">L4477*0.2</f>
        <v>254502.4</v>
      </c>
      <c r="N4477" s="17" t="s">
        <v>39</v>
      </c>
      <c r="O4477" s="35" t="s">
        <v>49</v>
      </c>
      <c r="P4477" s="36" t="str">
        <f t="shared" si="1220"/>
        <v>New Client</v>
      </c>
      <c r="Q4477" s="39" t="str">
        <f t="shared" si="4"/>
        <v>Yes</v>
      </c>
      <c r="R4477" s="40" t="str">
        <f t="shared" si="5"/>
        <v/>
      </c>
    </row>
    <row r="4478" ht="14.25" customHeight="1" spans="1:18">
      <c r="A4478" s="30" t="s">
        <v>4298</v>
      </c>
      <c r="B4478" s="17">
        <v>2098</v>
      </c>
      <c r="C4478" s="17" t="s">
        <v>35</v>
      </c>
      <c r="D4478" s="17" t="s">
        <v>36</v>
      </c>
      <c r="E4478" s="17" t="s">
        <v>78</v>
      </c>
      <c r="F4478" s="31" t="str">
        <f>VLOOKUP(G4478,'Policy Type'!$A:$B,2,FALSE)</f>
        <v>Liability</v>
      </c>
      <c r="G4478" s="17" t="s">
        <v>38</v>
      </c>
      <c r="H4478" s="32">
        <v>45370</v>
      </c>
      <c r="I4478" s="32">
        <v>45734</v>
      </c>
      <c r="J4478" s="34">
        <v>1232400</v>
      </c>
      <c r="K4478" s="34">
        <f t="shared" si="1211"/>
        <v>221832</v>
      </c>
      <c r="L4478" s="34">
        <f t="shared" si="1212"/>
        <v>1454232</v>
      </c>
      <c r="M4478" s="17">
        <f t="shared" si="1242"/>
        <v>290846.4</v>
      </c>
      <c r="N4478" s="17" t="s">
        <v>39</v>
      </c>
      <c r="O4478" s="35" t="s">
        <v>49</v>
      </c>
      <c r="P4478" s="36" t="str">
        <f t="shared" si="1220"/>
        <v>Old Client</v>
      </c>
      <c r="Q4478" s="39" t="str">
        <f t="shared" si="4"/>
        <v>Yes</v>
      </c>
      <c r="R4478" s="40" t="str">
        <f t="shared" si="5"/>
        <v/>
      </c>
    </row>
    <row r="4479" ht="14.25" customHeight="1" spans="1:18">
      <c r="A4479" s="30" t="s">
        <v>4299</v>
      </c>
      <c r="B4479" s="17">
        <v>2741</v>
      </c>
      <c r="C4479" s="17" t="s">
        <v>35</v>
      </c>
      <c r="D4479" s="17" t="s">
        <v>36</v>
      </c>
      <c r="E4479" s="17" t="s">
        <v>78</v>
      </c>
      <c r="F4479" s="31" t="str">
        <f>VLOOKUP(G4479,'Policy Type'!$A:$B,2,FALSE)</f>
        <v>Liability</v>
      </c>
      <c r="G4479" s="17" t="s">
        <v>94</v>
      </c>
      <c r="H4479" s="32">
        <v>45353</v>
      </c>
      <c r="I4479" s="32">
        <v>45717</v>
      </c>
      <c r="J4479" s="34">
        <v>117800</v>
      </c>
      <c r="K4479" s="34">
        <f t="shared" si="1211"/>
        <v>21204</v>
      </c>
      <c r="L4479" s="34">
        <f t="shared" si="1212"/>
        <v>139004</v>
      </c>
      <c r="M4479" s="17">
        <f t="shared" si="1242"/>
        <v>27800.8</v>
      </c>
      <c r="N4479" s="17" t="s">
        <v>39</v>
      </c>
      <c r="O4479" s="35" t="s">
        <v>49</v>
      </c>
      <c r="P4479" s="36" t="str">
        <f t="shared" si="1220"/>
        <v>New Client</v>
      </c>
      <c r="Q4479" s="39" t="str">
        <f t="shared" si="4"/>
        <v>Yes</v>
      </c>
      <c r="R4479" s="40" t="str">
        <f t="shared" si="5"/>
        <v/>
      </c>
    </row>
    <row r="4480" ht="14.25" customHeight="1" spans="1:18">
      <c r="A4480" s="30" t="s">
        <v>4300</v>
      </c>
      <c r="B4480" s="17">
        <v>2589</v>
      </c>
      <c r="C4480" s="17" t="s">
        <v>42</v>
      </c>
      <c r="D4480" s="17" t="s">
        <v>36</v>
      </c>
      <c r="E4480" s="17" t="s">
        <v>78</v>
      </c>
      <c r="F4480" s="31" t="str">
        <f>VLOOKUP(G4480,'Policy Type'!$A:$B,2,FALSE)</f>
        <v>Liability</v>
      </c>
      <c r="G4480" s="17" t="s">
        <v>94</v>
      </c>
      <c r="H4480" s="32">
        <v>45353</v>
      </c>
      <c r="I4480" s="32">
        <v>45717</v>
      </c>
      <c r="J4480" s="34">
        <v>153100</v>
      </c>
      <c r="K4480" s="34">
        <f t="shared" si="1211"/>
        <v>27558</v>
      </c>
      <c r="L4480" s="34">
        <f t="shared" si="1212"/>
        <v>180658</v>
      </c>
      <c r="M4480" s="17">
        <f t="shared" si="1242"/>
        <v>36131.6</v>
      </c>
      <c r="N4480" s="17" t="s">
        <v>39</v>
      </c>
      <c r="O4480" s="35" t="s">
        <v>49</v>
      </c>
      <c r="P4480" s="36" t="str">
        <f t="shared" si="1220"/>
        <v>Old Client</v>
      </c>
      <c r="Q4480" s="39" t="str">
        <f t="shared" si="4"/>
        <v>Yes</v>
      </c>
      <c r="R4480" s="40" t="str">
        <f t="shared" si="5"/>
        <v/>
      </c>
    </row>
    <row r="4481" ht="14.25" customHeight="1" spans="1:18">
      <c r="A4481" s="30" t="s">
        <v>4301</v>
      </c>
      <c r="B4481" s="17">
        <v>2205</v>
      </c>
      <c r="C4481" s="17" t="s">
        <v>46</v>
      </c>
      <c r="D4481" s="17" t="s">
        <v>66</v>
      </c>
      <c r="E4481" s="17" t="s">
        <v>78</v>
      </c>
      <c r="F4481" s="31" t="str">
        <f>VLOOKUP(G4481,'Policy Type'!$A:$B,2,FALSE)</f>
        <v>Liability</v>
      </c>
      <c r="G4481" s="17" t="s">
        <v>94</v>
      </c>
      <c r="H4481" s="32">
        <v>45380</v>
      </c>
      <c r="I4481" s="32">
        <v>45744</v>
      </c>
      <c r="J4481" s="34">
        <v>72300</v>
      </c>
      <c r="K4481" s="34">
        <f t="shared" si="1211"/>
        <v>13014</v>
      </c>
      <c r="L4481" s="34">
        <f t="shared" si="1212"/>
        <v>85314</v>
      </c>
      <c r="M4481" s="17">
        <f>L4481*0.05</f>
        <v>4265.7</v>
      </c>
      <c r="N4481" s="17" t="s">
        <v>39</v>
      </c>
      <c r="O4481" s="35" t="s">
        <v>49</v>
      </c>
      <c r="P4481" s="36" t="str">
        <f t="shared" si="1220"/>
        <v>Old Client</v>
      </c>
      <c r="Q4481" s="39" t="str">
        <f t="shared" si="4"/>
        <v>Yes</v>
      </c>
      <c r="R4481" s="40" t="str">
        <f t="shared" si="5"/>
        <v/>
      </c>
    </row>
    <row r="4482" ht="14.25" customHeight="1" spans="1:18">
      <c r="A4482" s="30" t="s">
        <v>4302</v>
      </c>
      <c r="B4482" s="17">
        <v>2205</v>
      </c>
      <c r="C4482" s="17" t="s">
        <v>42</v>
      </c>
      <c r="D4482" s="17" t="s">
        <v>36</v>
      </c>
      <c r="E4482" s="17" t="s">
        <v>37</v>
      </c>
      <c r="F4482" s="31" t="str">
        <f>VLOOKUP(G4482,'Policy Type'!$A:$B,2,FALSE)</f>
        <v>Liability</v>
      </c>
      <c r="G4482" s="17" t="s">
        <v>38</v>
      </c>
      <c r="H4482" s="32">
        <v>45362</v>
      </c>
      <c r="I4482" s="32">
        <v>45514</v>
      </c>
      <c r="J4482" s="34">
        <v>143500</v>
      </c>
      <c r="K4482" s="34">
        <f t="shared" si="1211"/>
        <v>25830</v>
      </c>
      <c r="L4482" s="34">
        <f t="shared" si="1212"/>
        <v>169330</v>
      </c>
      <c r="M4482" s="17">
        <f t="shared" ref="M4482:M4484" si="1243">L4482*0.2</f>
        <v>33866</v>
      </c>
      <c r="N4482" s="17" t="s">
        <v>39</v>
      </c>
      <c r="O4482" s="35" t="s">
        <v>49</v>
      </c>
      <c r="P4482" s="36" t="str">
        <f t="shared" si="1220"/>
        <v>Old Client</v>
      </c>
      <c r="Q4482" s="39" t="str">
        <f t="shared" si="4"/>
        <v>Yes</v>
      </c>
      <c r="R4482" s="40" t="str">
        <f t="shared" si="5"/>
        <v/>
      </c>
    </row>
    <row r="4483" ht="14.25" customHeight="1" spans="1:18">
      <c r="A4483" s="30" t="s">
        <v>4303</v>
      </c>
      <c r="B4483" s="17">
        <v>2550</v>
      </c>
      <c r="C4483" s="17" t="s">
        <v>42</v>
      </c>
      <c r="D4483" s="17" t="s">
        <v>36</v>
      </c>
      <c r="E4483" s="17" t="s">
        <v>37</v>
      </c>
      <c r="F4483" s="31" t="str">
        <f>VLOOKUP(G4483,'Policy Type'!$A:$B,2,FALSE)</f>
        <v>Liability</v>
      </c>
      <c r="G4483" s="17" t="s">
        <v>38</v>
      </c>
      <c r="H4483" s="32">
        <v>45365</v>
      </c>
      <c r="I4483" s="32">
        <v>45395</v>
      </c>
      <c r="J4483" s="34">
        <v>55200</v>
      </c>
      <c r="K4483" s="34">
        <f t="shared" si="1211"/>
        <v>9936</v>
      </c>
      <c r="L4483" s="34">
        <f t="shared" si="1212"/>
        <v>65136</v>
      </c>
      <c r="M4483" s="17">
        <f t="shared" si="1243"/>
        <v>13027.2</v>
      </c>
      <c r="N4483" s="17" t="s">
        <v>52</v>
      </c>
      <c r="O4483" s="35" t="s">
        <v>49</v>
      </c>
      <c r="P4483" s="36" t="str">
        <f t="shared" si="1220"/>
        <v>Old Client</v>
      </c>
      <c r="Q4483" s="39" t="str">
        <f t="shared" si="4"/>
        <v>Yes</v>
      </c>
      <c r="R4483" s="40" t="str">
        <f t="shared" si="5"/>
        <v/>
      </c>
    </row>
    <row r="4484" ht="14.25" customHeight="1" spans="1:18">
      <c r="A4484" s="30" t="s">
        <v>4304</v>
      </c>
      <c r="B4484" s="17">
        <v>1047</v>
      </c>
      <c r="C4484" s="17" t="s">
        <v>42</v>
      </c>
      <c r="D4484" s="17" t="s">
        <v>36</v>
      </c>
      <c r="E4484" s="17" t="s">
        <v>37</v>
      </c>
      <c r="F4484" s="31" t="str">
        <f>VLOOKUP(G4484,'Policy Type'!$A:$B,2,FALSE)</f>
        <v>Liability</v>
      </c>
      <c r="G4484" s="17" t="s">
        <v>38</v>
      </c>
      <c r="H4484" s="32">
        <v>45370</v>
      </c>
      <c r="I4484" s="32">
        <v>45430</v>
      </c>
      <c r="J4484" s="34">
        <v>39500</v>
      </c>
      <c r="K4484" s="34">
        <f t="shared" si="1211"/>
        <v>7110</v>
      </c>
      <c r="L4484" s="34">
        <f t="shared" si="1212"/>
        <v>46610</v>
      </c>
      <c r="M4484" s="17">
        <f t="shared" si="1243"/>
        <v>9322</v>
      </c>
      <c r="N4484" s="17" t="s">
        <v>52</v>
      </c>
      <c r="O4484" s="35" t="s">
        <v>49</v>
      </c>
      <c r="P4484" s="36" t="str">
        <f t="shared" si="1220"/>
        <v>Old Client</v>
      </c>
      <c r="Q4484" s="39" t="str">
        <f t="shared" si="4"/>
        <v>Yes</v>
      </c>
      <c r="R4484" s="40" t="str">
        <f t="shared" si="5"/>
        <v/>
      </c>
    </row>
    <row r="4485" ht="14.25" customHeight="1" spans="1:18">
      <c r="A4485" s="30" t="s">
        <v>4305</v>
      </c>
      <c r="B4485" s="17">
        <v>2742</v>
      </c>
      <c r="C4485" s="17" t="s">
        <v>46</v>
      </c>
      <c r="D4485" s="17" t="s">
        <v>88</v>
      </c>
      <c r="E4485" s="17" t="s">
        <v>37</v>
      </c>
      <c r="F4485" s="31" t="str">
        <f>VLOOKUP(G4485,'Policy Type'!$A:$B,2,FALSE)</f>
        <v>Liability</v>
      </c>
      <c r="G4485" s="17" t="s">
        <v>38</v>
      </c>
      <c r="H4485" s="32">
        <v>45372</v>
      </c>
      <c r="I4485" s="32">
        <v>45402</v>
      </c>
      <c r="J4485" s="34">
        <v>49800</v>
      </c>
      <c r="K4485" s="34">
        <f t="shared" si="1211"/>
        <v>8964</v>
      </c>
      <c r="L4485" s="34">
        <f t="shared" si="1212"/>
        <v>58764</v>
      </c>
      <c r="M4485" s="17">
        <f>L4485*0.05</f>
        <v>2938.2</v>
      </c>
      <c r="N4485" s="17" t="s">
        <v>52</v>
      </c>
      <c r="O4485" s="35" t="s">
        <v>49</v>
      </c>
      <c r="P4485" s="36" t="str">
        <f t="shared" si="1220"/>
        <v>New Client</v>
      </c>
      <c r="Q4485" s="39" t="str">
        <f t="shared" si="4"/>
        <v>Yes</v>
      </c>
      <c r="R4485" s="40" t="str">
        <f t="shared" si="5"/>
        <v/>
      </c>
    </row>
    <row r="4486" ht="14.25" customHeight="1" spans="1:18">
      <c r="A4486" s="30" t="s">
        <v>4306</v>
      </c>
      <c r="B4486" s="17">
        <v>2743</v>
      </c>
      <c r="C4486" s="17" t="s">
        <v>35</v>
      </c>
      <c r="D4486" s="17" t="s">
        <v>36</v>
      </c>
      <c r="E4486" s="17" t="s">
        <v>37</v>
      </c>
      <c r="F4486" s="31" t="str">
        <f>VLOOKUP(G4486,'Policy Type'!$A:$B,2,FALSE)</f>
        <v>Liability</v>
      </c>
      <c r="G4486" s="17" t="s">
        <v>38</v>
      </c>
      <c r="H4486" s="32">
        <v>45381</v>
      </c>
      <c r="I4486" s="32">
        <v>45441</v>
      </c>
      <c r="J4486" s="34">
        <v>65700</v>
      </c>
      <c r="K4486" s="34">
        <f t="shared" si="1211"/>
        <v>11826</v>
      </c>
      <c r="L4486" s="34">
        <f t="shared" si="1212"/>
        <v>77526</v>
      </c>
      <c r="M4486" s="17">
        <f t="shared" ref="M4486:M4487" si="1244">L4486*0.2</f>
        <v>15505.2</v>
      </c>
      <c r="N4486" s="17" t="s">
        <v>39</v>
      </c>
      <c r="O4486" s="35" t="s">
        <v>49</v>
      </c>
      <c r="P4486" s="36" t="str">
        <f t="shared" si="1220"/>
        <v>New Client</v>
      </c>
      <c r="Q4486" s="39" t="str">
        <f t="shared" si="4"/>
        <v>Yes</v>
      </c>
      <c r="R4486" s="40" t="str">
        <f t="shared" si="5"/>
        <v/>
      </c>
    </row>
    <row r="4487" ht="14.25" customHeight="1" spans="1:18">
      <c r="A4487" s="30" t="s">
        <v>4307</v>
      </c>
      <c r="B4487" s="17">
        <v>2744</v>
      </c>
      <c r="C4487" s="17" t="s">
        <v>42</v>
      </c>
      <c r="D4487" s="17" t="s">
        <v>36</v>
      </c>
      <c r="E4487" s="17" t="s">
        <v>37</v>
      </c>
      <c r="F4487" s="31" t="str">
        <f>VLOOKUP(G4487,'Policy Type'!$A:$B,2,FALSE)</f>
        <v>Liability</v>
      </c>
      <c r="G4487" s="17" t="s">
        <v>38</v>
      </c>
      <c r="H4487" s="32">
        <v>45356</v>
      </c>
      <c r="I4487" s="32">
        <v>45477</v>
      </c>
      <c r="J4487" s="34">
        <v>230700</v>
      </c>
      <c r="K4487" s="34">
        <f t="shared" si="1211"/>
        <v>41526</v>
      </c>
      <c r="L4487" s="34">
        <f t="shared" si="1212"/>
        <v>272226</v>
      </c>
      <c r="M4487" s="17">
        <f t="shared" si="1244"/>
        <v>54445.2</v>
      </c>
      <c r="N4487" s="17" t="s">
        <v>39</v>
      </c>
      <c r="O4487" s="35" t="s">
        <v>49</v>
      </c>
      <c r="P4487" s="36" t="str">
        <f t="shared" si="1220"/>
        <v>New Client</v>
      </c>
      <c r="Q4487" s="39" t="str">
        <f t="shared" si="4"/>
        <v>Yes</v>
      </c>
      <c r="R4487" s="40" t="str">
        <f t="shared" si="5"/>
        <v/>
      </c>
    </row>
    <row r="4488" ht="14.25" customHeight="1" spans="1:18">
      <c r="A4488" s="30" t="s">
        <v>4308</v>
      </c>
      <c r="B4488" s="17">
        <v>2045</v>
      </c>
      <c r="C4488" s="17" t="s">
        <v>46</v>
      </c>
      <c r="D4488" s="17" t="s">
        <v>88</v>
      </c>
      <c r="E4488" s="17" t="s">
        <v>37</v>
      </c>
      <c r="F4488" s="31" t="str">
        <f>VLOOKUP(G4488,'Policy Type'!$A:$B,2,FALSE)</f>
        <v>Liability</v>
      </c>
      <c r="G4488" s="17" t="s">
        <v>38</v>
      </c>
      <c r="H4488" s="32">
        <v>45355</v>
      </c>
      <c r="I4488" s="32">
        <v>45415</v>
      </c>
      <c r="J4488" s="34">
        <v>83500</v>
      </c>
      <c r="K4488" s="34">
        <f t="shared" si="1211"/>
        <v>15030</v>
      </c>
      <c r="L4488" s="34">
        <f t="shared" si="1212"/>
        <v>98530</v>
      </c>
      <c r="M4488" s="17">
        <f>L4488*0.05</f>
        <v>4926.5</v>
      </c>
      <c r="N4488" s="17" t="s">
        <v>39</v>
      </c>
      <c r="O4488" s="35" t="s">
        <v>49</v>
      </c>
      <c r="P4488" s="36" t="str">
        <f t="shared" si="1220"/>
        <v>Old Client</v>
      </c>
      <c r="Q4488" s="39" t="str">
        <f t="shared" si="4"/>
        <v>Yes</v>
      </c>
      <c r="R4488" s="40" t="str">
        <f t="shared" si="5"/>
        <v/>
      </c>
    </row>
    <row r="4489" ht="14.25" customHeight="1" spans="1:18">
      <c r="A4489" s="30" t="s">
        <v>4309</v>
      </c>
      <c r="B4489" s="17">
        <v>2069</v>
      </c>
      <c r="C4489" s="17" t="s">
        <v>35</v>
      </c>
      <c r="D4489" s="17" t="s">
        <v>36</v>
      </c>
      <c r="E4489" s="17" t="s">
        <v>37</v>
      </c>
      <c r="F4489" s="31" t="str">
        <f>VLOOKUP(G4489,'Policy Type'!$A:$B,2,FALSE)</f>
        <v>Liability</v>
      </c>
      <c r="G4489" s="17" t="s">
        <v>38</v>
      </c>
      <c r="H4489" s="32">
        <v>45352</v>
      </c>
      <c r="I4489" s="32">
        <v>45716</v>
      </c>
      <c r="J4489" s="34">
        <v>111500</v>
      </c>
      <c r="K4489" s="34">
        <f t="shared" si="1211"/>
        <v>20070</v>
      </c>
      <c r="L4489" s="34">
        <f t="shared" si="1212"/>
        <v>131570</v>
      </c>
      <c r="M4489" s="17">
        <f t="shared" ref="M4489:M4490" si="1245">L4489*0.2</f>
        <v>26314</v>
      </c>
      <c r="N4489" s="17" t="s">
        <v>39</v>
      </c>
      <c r="O4489" s="35" t="s">
        <v>49</v>
      </c>
      <c r="P4489" s="36" t="str">
        <f t="shared" si="1220"/>
        <v>Old Client</v>
      </c>
      <c r="Q4489" s="39" t="str">
        <f t="shared" si="4"/>
        <v>Yes</v>
      </c>
      <c r="R4489" s="40" t="str">
        <f t="shared" si="5"/>
        <v/>
      </c>
    </row>
    <row r="4490" ht="14.25" customHeight="1" spans="1:18">
      <c r="A4490" s="30" t="s">
        <v>4310</v>
      </c>
      <c r="B4490" s="17">
        <v>1146</v>
      </c>
      <c r="C4490" s="17" t="s">
        <v>57</v>
      </c>
      <c r="D4490" s="17" t="s">
        <v>36</v>
      </c>
      <c r="E4490" s="17" t="s">
        <v>780</v>
      </c>
      <c r="F4490" s="31" t="str">
        <f>VLOOKUP(G4490,'Policy Type'!$A:$B,2,FALSE)</f>
        <v>Liability</v>
      </c>
      <c r="G4490" s="17" t="s">
        <v>38</v>
      </c>
      <c r="H4490" s="32">
        <v>45350</v>
      </c>
      <c r="I4490" s="32">
        <v>45378</v>
      </c>
      <c r="J4490" s="34">
        <v>61700</v>
      </c>
      <c r="K4490" s="34">
        <f t="shared" si="1211"/>
        <v>11106</v>
      </c>
      <c r="L4490" s="34">
        <f t="shared" si="1212"/>
        <v>72806</v>
      </c>
      <c r="M4490" s="17">
        <f t="shared" si="1245"/>
        <v>14561.2</v>
      </c>
      <c r="N4490" s="17" t="s">
        <v>39</v>
      </c>
      <c r="O4490" s="35" t="s">
        <v>49</v>
      </c>
      <c r="P4490" s="36" t="str">
        <f t="shared" si="1220"/>
        <v>Old Client</v>
      </c>
      <c r="Q4490" s="39" t="str">
        <f t="shared" si="4"/>
        <v>Yes</v>
      </c>
      <c r="R4490" s="40" t="str">
        <f t="shared" si="5"/>
        <v/>
      </c>
    </row>
    <row r="4491" ht="14.25" customHeight="1" spans="1:18">
      <c r="A4491" s="30" t="s">
        <v>4311</v>
      </c>
      <c r="B4491" s="17">
        <v>2139</v>
      </c>
      <c r="C4491" s="17" t="s">
        <v>46</v>
      </c>
      <c r="D4491" s="17" t="s">
        <v>66</v>
      </c>
      <c r="E4491" s="17" t="s">
        <v>780</v>
      </c>
      <c r="F4491" s="31" t="str">
        <f>VLOOKUP(G4491,'Policy Type'!$A:$B,2,FALSE)</f>
        <v>Liability</v>
      </c>
      <c r="G4491" s="17" t="s">
        <v>38</v>
      </c>
      <c r="H4491" s="32">
        <v>45353</v>
      </c>
      <c r="I4491" s="32">
        <v>45383</v>
      </c>
      <c r="J4491" s="34">
        <v>62000</v>
      </c>
      <c r="K4491" s="34">
        <f t="shared" si="1211"/>
        <v>11160</v>
      </c>
      <c r="L4491" s="34">
        <f t="shared" si="1212"/>
        <v>73160</v>
      </c>
      <c r="M4491" s="17">
        <f t="shared" ref="M4491:M4492" si="1246">L4491*0.05</f>
        <v>3658</v>
      </c>
      <c r="N4491" s="17" t="s">
        <v>39</v>
      </c>
      <c r="O4491" s="35" t="s">
        <v>49</v>
      </c>
      <c r="P4491" s="36" t="str">
        <f t="shared" si="1220"/>
        <v>Old Client</v>
      </c>
      <c r="Q4491" s="39" t="str">
        <f t="shared" si="4"/>
        <v>Yes</v>
      </c>
      <c r="R4491" s="40" t="str">
        <f t="shared" si="5"/>
        <v/>
      </c>
    </row>
    <row r="4492" ht="14.25" customHeight="1" spans="1:18">
      <c r="A4492" s="30" t="s">
        <v>4312</v>
      </c>
      <c r="B4492" s="17">
        <v>2101</v>
      </c>
      <c r="C4492" s="17" t="s">
        <v>46</v>
      </c>
      <c r="D4492" s="17" t="s">
        <v>88</v>
      </c>
      <c r="E4492" s="17" t="s">
        <v>780</v>
      </c>
      <c r="F4492" s="31" t="str">
        <f>VLOOKUP(G4492,'Policy Type'!$A:$B,2,FALSE)</f>
        <v>Liability</v>
      </c>
      <c r="G4492" s="17" t="s">
        <v>38</v>
      </c>
      <c r="H4492" s="32">
        <v>45357</v>
      </c>
      <c r="I4492" s="32">
        <v>45721</v>
      </c>
      <c r="J4492" s="34">
        <v>123100</v>
      </c>
      <c r="K4492" s="34">
        <f t="shared" si="1211"/>
        <v>22158</v>
      </c>
      <c r="L4492" s="34">
        <f t="shared" si="1212"/>
        <v>145258</v>
      </c>
      <c r="M4492" s="17">
        <f t="shared" si="1246"/>
        <v>7262.9</v>
      </c>
      <c r="N4492" s="17" t="s">
        <v>39</v>
      </c>
      <c r="O4492" s="35" t="s">
        <v>49</v>
      </c>
      <c r="P4492" s="36" t="str">
        <f t="shared" si="1220"/>
        <v>Old Client</v>
      </c>
      <c r="Q4492" s="39" t="str">
        <f t="shared" si="4"/>
        <v>Yes</v>
      </c>
      <c r="R4492" s="40" t="str">
        <f t="shared" si="5"/>
        <v/>
      </c>
    </row>
    <row r="4493" ht="14.25" customHeight="1" spans="1:18">
      <c r="A4493" s="30" t="s">
        <v>4313</v>
      </c>
      <c r="B4493" s="17">
        <v>1183</v>
      </c>
      <c r="C4493" s="17" t="s">
        <v>42</v>
      </c>
      <c r="D4493" s="17" t="s">
        <v>36</v>
      </c>
      <c r="E4493" s="17" t="s">
        <v>780</v>
      </c>
      <c r="F4493" s="31" t="str">
        <f>VLOOKUP(G4493,'Policy Type'!$A:$B,2,FALSE)</f>
        <v>Liability</v>
      </c>
      <c r="G4493" s="17" t="s">
        <v>38</v>
      </c>
      <c r="H4493" s="32">
        <v>45355</v>
      </c>
      <c r="I4493" s="32">
        <v>45385</v>
      </c>
      <c r="J4493" s="34">
        <v>68900</v>
      </c>
      <c r="K4493" s="34">
        <f t="shared" si="1211"/>
        <v>12402</v>
      </c>
      <c r="L4493" s="34">
        <f t="shared" si="1212"/>
        <v>81302</v>
      </c>
      <c r="M4493" s="17">
        <f>L4493*0.2</f>
        <v>16260.4</v>
      </c>
      <c r="N4493" s="17" t="s">
        <v>39</v>
      </c>
      <c r="O4493" s="35" t="s">
        <v>49</v>
      </c>
      <c r="P4493" s="36" t="str">
        <f t="shared" si="1220"/>
        <v>Old Client</v>
      </c>
      <c r="Q4493" s="39" t="str">
        <f t="shared" si="4"/>
        <v>Yes</v>
      </c>
      <c r="R4493" s="40" t="str">
        <f t="shared" si="5"/>
        <v/>
      </c>
    </row>
    <row r="4494" ht="14.25" customHeight="1" spans="1:18">
      <c r="A4494" s="30" t="s">
        <v>4314</v>
      </c>
      <c r="B4494" s="17">
        <v>2101</v>
      </c>
      <c r="C4494" s="17" t="s">
        <v>46</v>
      </c>
      <c r="D4494" s="17" t="s">
        <v>47</v>
      </c>
      <c r="E4494" s="17" t="s">
        <v>780</v>
      </c>
      <c r="F4494" s="31" t="str">
        <f>VLOOKUP(G4494,'Policy Type'!$A:$B,2,FALSE)</f>
        <v>P&amp;C</v>
      </c>
      <c r="G4494" s="17" t="s">
        <v>80</v>
      </c>
      <c r="H4494" s="32">
        <v>45363</v>
      </c>
      <c r="I4494" s="32">
        <v>45363</v>
      </c>
      <c r="J4494" s="34">
        <v>75100</v>
      </c>
      <c r="K4494" s="34">
        <f t="shared" si="1211"/>
        <v>13518</v>
      </c>
      <c r="L4494" s="34">
        <f t="shared" si="1212"/>
        <v>88618</v>
      </c>
      <c r="M4494" s="17">
        <f>L4494*0.05</f>
        <v>4430.9</v>
      </c>
      <c r="N4494" s="17" t="s">
        <v>39</v>
      </c>
      <c r="O4494" s="35" t="s">
        <v>49</v>
      </c>
      <c r="P4494" s="36" t="str">
        <f t="shared" si="1220"/>
        <v>Old Client</v>
      </c>
      <c r="Q4494" s="39" t="str">
        <f t="shared" si="4"/>
        <v>Yes</v>
      </c>
      <c r="R4494" s="40" t="str">
        <f t="shared" si="5"/>
        <v>Cross-Sold</v>
      </c>
    </row>
    <row r="4495" ht="14.25" customHeight="1" spans="1:18">
      <c r="A4495" s="30" t="s">
        <v>4315</v>
      </c>
      <c r="B4495" s="17">
        <v>2135</v>
      </c>
      <c r="C4495" s="17" t="s">
        <v>35</v>
      </c>
      <c r="D4495" s="17" t="s">
        <v>36</v>
      </c>
      <c r="E4495" s="17" t="s">
        <v>780</v>
      </c>
      <c r="F4495" s="31" t="str">
        <f>VLOOKUP(G4495,'Policy Type'!$A:$B,2,FALSE)</f>
        <v>Liability</v>
      </c>
      <c r="G4495" s="17" t="s">
        <v>38</v>
      </c>
      <c r="H4495" s="32">
        <v>45363</v>
      </c>
      <c r="I4495" s="32">
        <v>45454</v>
      </c>
      <c r="J4495" s="34">
        <v>147300</v>
      </c>
      <c r="K4495" s="34">
        <f t="shared" si="1211"/>
        <v>26514</v>
      </c>
      <c r="L4495" s="34">
        <f t="shared" si="1212"/>
        <v>173814</v>
      </c>
      <c r="M4495" s="17">
        <f>L4495*0.2</f>
        <v>34762.8</v>
      </c>
      <c r="N4495" s="17" t="s">
        <v>39</v>
      </c>
      <c r="O4495" s="35" t="s">
        <v>49</v>
      </c>
      <c r="P4495" s="36" t="str">
        <f t="shared" si="1220"/>
        <v>Old Client</v>
      </c>
      <c r="Q4495" s="39" t="str">
        <f t="shared" si="4"/>
        <v>Yes</v>
      </c>
      <c r="R4495" s="40" t="str">
        <f t="shared" si="5"/>
        <v/>
      </c>
    </row>
    <row r="4496" ht="14.25" customHeight="1" spans="1:18">
      <c r="A4496" s="30"/>
      <c r="B4496" s="17"/>
      <c r="C4496" s="17"/>
      <c r="D4496" s="17"/>
      <c r="E4496" s="17"/>
      <c r="F4496" s="31"/>
      <c r="G4496" s="17"/>
      <c r="H4496" s="32"/>
      <c r="I4496" s="32"/>
      <c r="J4496" s="34"/>
      <c r="K4496" s="34"/>
      <c r="L4496" s="17"/>
      <c r="M4496" s="17"/>
      <c r="N4496" s="17" t="s">
        <v>39</v>
      </c>
      <c r="O4496" s="35" t="s">
        <v>277</v>
      </c>
      <c r="P4496" s="36"/>
      <c r="Q4496" s="39" t="str">
        <f t="shared" si="4"/>
        <v>No</v>
      </c>
      <c r="R4496" s="40" t="str">
        <f t="shared" si="5"/>
        <v/>
      </c>
    </row>
    <row r="4497" ht="14.25" customHeight="1" spans="1:18">
      <c r="A4497" s="30" t="s">
        <v>4316</v>
      </c>
      <c r="B4497" s="17">
        <v>1256</v>
      </c>
      <c r="C4497" s="17" t="s">
        <v>42</v>
      </c>
      <c r="D4497" s="17" t="s">
        <v>36</v>
      </c>
      <c r="E4497" s="17" t="s">
        <v>780</v>
      </c>
      <c r="F4497" s="31" t="str">
        <f>VLOOKUP(G4497,'Policy Type'!$A:$B,2,FALSE)</f>
        <v>Others</v>
      </c>
      <c r="G4497" s="17" t="s">
        <v>193</v>
      </c>
      <c r="H4497" s="32">
        <v>45364</v>
      </c>
      <c r="I4497" s="32">
        <v>45728</v>
      </c>
      <c r="J4497" s="34">
        <v>1115100</v>
      </c>
      <c r="K4497" s="34">
        <f t="shared" ref="K4497:K4502" si="1247">J4497*0.18</f>
        <v>200718</v>
      </c>
      <c r="L4497" s="34">
        <f t="shared" ref="L4497:L4502" si="1248">J4497+K4497</f>
        <v>1315818</v>
      </c>
      <c r="M4497" s="17">
        <f>L4497*0.15</f>
        <v>197372.7</v>
      </c>
      <c r="N4497" s="17" t="s">
        <v>39</v>
      </c>
      <c r="O4497" s="35" t="s">
        <v>49</v>
      </c>
      <c r="P4497" s="36" t="str">
        <f t="shared" ref="P4497:P4502" si="1249">IF(COUNTIF(B:B,B4497)=1,"New Client","Old Client")</f>
        <v>Old Client</v>
      </c>
      <c r="Q4497" s="39" t="str">
        <f t="shared" si="4"/>
        <v>Yes</v>
      </c>
      <c r="R4497" s="40" t="str">
        <f t="shared" si="5"/>
        <v>Cross-Sold</v>
      </c>
    </row>
    <row r="4498" ht="14.25" customHeight="1" spans="1:18">
      <c r="A4498" s="30" t="s">
        <v>4317</v>
      </c>
      <c r="B4498" s="17">
        <v>2528</v>
      </c>
      <c r="C4498" s="17" t="s">
        <v>57</v>
      </c>
      <c r="D4498" s="17" t="s">
        <v>36</v>
      </c>
      <c r="E4498" s="17" t="s">
        <v>780</v>
      </c>
      <c r="F4498" s="31" t="str">
        <f>VLOOKUP(G4498,'Policy Type'!$A:$B,2,FALSE)</f>
        <v>Liability</v>
      </c>
      <c r="G4498" s="17" t="s">
        <v>38</v>
      </c>
      <c r="H4498" s="32">
        <v>45369</v>
      </c>
      <c r="I4498" s="32">
        <v>45399</v>
      </c>
      <c r="J4498" s="34">
        <v>59100</v>
      </c>
      <c r="K4498" s="34">
        <f t="shared" si="1247"/>
        <v>10638</v>
      </c>
      <c r="L4498" s="34">
        <f t="shared" si="1248"/>
        <v>69738</v>
      </c>
      <c r="M4498" s="17">
        <f>L4498*0.2</f>
        <v>13947.6</v>
      </c>
      <c r="N4498" s="17" t="s">
        <v>39</v>
      </c>
      <c r="O4498" s="35" t="s">
        <v>49</v>
      </c>
      <c r="P4498" s="36" t="str">
        <f t="shared" si="1249"/>
        <v>Old Client</v>
      </c>
      <c r="Q4498" s="39" t="str">
        <f t="shared" si="4"/>
        <v>Yes</v>
      </c>
      <c r="R4498" s="40" t="str">
        <f t="shared" si="5"/>
        <v/>
      </c>
    </row>
    <row r="4499" ht="14.25" customHeight="1" spans="1:18">
      <c r="A4499" s="30" t="s">
        <v>4318</v>
      </c>
      <c r="B4499" s="17">
        <v>2528</v>
      </c>
      <c r="C4499" s="17" t="s">
        <v>46</v>
      </c>
      <c r="D4499" s="17" t="s">
        <v>47</v>
      </c>
      <c r="E4499" s="17" t="s">
        <v>780</v>
      </c>
      <c r="F4499" s="31" t="str">
        <f>VLOOKUP(G4499,'Policy Type'!$A:$B,2,FALSE)</f>
        <v>Liability</v>
      </c>
      <c r="G4499" s="17" t="s">
        <v>38</v>
      </c>
      <c r="H4499" s="32">
        <v>45371</v>
      </c>
      <c r="I4499" s="32">
        <v>45462</v>
      </c>
      <c r="J4499" s="34">
        <v>149800</v>
      </c>
      <c r="K4499" s="34">
        <f t="shared" si="1247"/>
        <v>26964</v>
      </c>
      <c r="L4499" s="34">
        <f t="shared" si="1248"/>
        <v>176764</v>
      </c>
      <c r="M4499" s="17">
        <f t="shared" ref="M4499:M4500" si="1250">L4499*0.05</f>
        <v>8838.2</v>
      </c>
      <c r="N4499" s="17" t="s">
        <v>39</v>
      </c>
      <c r="O4499" s="35" t="s">
        <v>49</v>
      </c>
      <c r="P4499" s="36" t="str">
        <f t="shared" si="1249"/>
        <v>Old Client</v>
      </c>
      <c r="Q4499" s="39" t="str">
        <f t="shared" si="4"/>
        <v>Yes</v>
      </c>
      <c r="R4499" s="40" t="str">
        <f t="shared" si="5"/>
        <v/>
      </c>
    </row>
    <row r="4500" ht="14.25" customHeight="1" spans="1:18">
      <c r="A4500" s="30" t="s">
        <v>4319</v>
      </c>
      <c r="B4500" s="17">
        <v>2745</v>
      </c>
      <c r="C4500" s="17" t="s">
        <v>46</v>
      </c>
      <c r="D4500" s="17" t="s">
        <v>66</v>
      </c>
      <c r="E4500" s="17" t="s">
        <v>780</v>
      </c>
      <c r="F4500" s="31" t="str">
        <f>VLOOKUP(G4500,'Policy Type'!$A:$B,2,FALSE)</f>
        <v>P&amp;C</v>
      </c>
      <c r="G4500" s="17" t="s">
        <v>80</v>
      </c>
      <c r="H4500" s="32">
        <v>45373</v>
      </c>
      <c r="I4500" s="32">
        <v>45373</v>
      </c>
      <c r="J4500" s="34">
        <v>61800</v>
      </c>
      <c r="K4500" s="34">
        <f t="shared" si="1247"/>
        <v>11124</v>
      </c>
      <c r="L4500" s="34">
        <f t="shared" si="1248"/>
        <v>72924</v>
      </c>
      <c r="M4500" s="17">
        <f t="shared" si="1250"/>
        <v>3646.2</v>
      </c>
      <c r="N4500" s="17" t="s">
        <v>39</v>
      </c>
      <c r="O4500" s="35" t="s">
        <v>49</v>
      </c>
      <c r="P4500" s="36" t="str">
        <f t="shared" si="1249"/>
        <v>Old Client</v>
      </c>
      <c r="Q4500" s="39" t="str">
        <f t="shared" si="4"/>
        <v>Yes</v>
      </c>
      <c r="R4500" s="40" t="str">
        <f t="shared" si="5"/>
        <v>Cross-Sold</v>
      </c>
    </row>
    <row r="4501" ht="14.25" customHeight="1" spans="1:18">
      <c r="A4501" s="30" t="s">
        <v>4320</v>
      </c>
      <c r="B4501" s="17">
        <v>2101</v>
      </c>
      <c r="C4501" s="17" t="s">
        <v>35</v>
      </c>
      <c r="D4501" s="17" t="s">
        <v>36</v>
      </c>
      <c r="E4501" s="17" t="s">
        <v>780</v>
      </c>
      <c r="F4501" s="31" t="str">
        <f>VLOOKUP(G4501,'Policy Type'!$A:$B,2,FALSE)</f>
        <v>Liability</v>
      </c>
      <c r="G4501" s="17" t="s">
        <v>38</v>
      </c>
      <c r="H4501" s="32">
        <v>45374</v>
      </c>
      <c r="I4501" s="32">
        <v>45404</v>
      </c>
      <c r="J4501" s="34">
        <v>59300</v>
      </c>
      <c r="K4501" s="34">
        <f t="shared" si="1247"/>
        <v>10674</v>
      </c>
      <c r="L4501" s="34">
        <f t="shared" si="1248"/>
        <v>69974</v>
      </c>
      <c r="M4501" s="17">
        <f t="shared" ref="M4501:M4502" si="1251">L4501*0.2</f>
        <v>13994.8</v>
      </c>
      <c r="N4501" s="17" t="s">
        <v>39</v>
      </c>
      <c r="O4501" s="35" t="s">
        <v>49</v>
      </c>
      <c r="P4501" s="36" t="str">
        <f t="shared" si="1249"/>
        <v>Old Client</v>
      </c>
      <c r="Q4501" s="39" t="str">
        <f t="shared" si="4"/>
        <v>Yes</v>
      </c>
      <c r="R4501" s="40" t="str">
        <f t="shared" si="5"/>
        <v/>
      </c>
    </row>
    <row r="4502" ht="14.25" customHeight="1" spans="1:18">
      <c r="A4502" s="30" t="s">
        <v>4321</v>
      </c>
      <c r="B4502" s="17">
        <v>2155</v>
      </c>
      <c r="C4502" s="17" t="s">
        <v>35</v>
      </c>
      <c r="D4502" s="17" t="s">
        <v>36</v>
      </c>
      <c r="E4502" s="17" t="s">
        <v>780</v>
      </c>
      <c r="F4502" s="31" t="str">
        <f>VLOOKUP(G4502,'Policy Type'!$A:$B,2,FALSE)</f>
        <v>Liability</v>
      </c>
      <c r="G4502" s="17" t="s">
        <v>536</v>
      </c>
      <c r="H4502" s="32">
        <v>45378</v>
      </c>
      <c r="I4502" s="32">
        <v>45469</v>
      </c>
      <c r="J4502" s="34">
        <v>123800</v>
      </c>
      <c r="K4502" s="34">
        <f t="shared" si="1247"/>
        <v>22284</v>
      </c>
      <c r="L4502" s="34">
        <f t="shared" si="1248"/>
        <v>146084</v>
      </c>
      <c r="M4502" s="17">
        <f t="shared" si="1251"/>
        <v>29216.8</v>
      </c>
      <c r="N4502" s="17" t="s">
        <v>39</v>
      </c>
      <c r="O4502" s="35" t="s">
        <v>49</v>
      </c>
      <c r="P4502" s="36" t="str">
        <f t="shared" si="1249"/>
        <v>Old Client</v>
      </c>
      <c r="Q4502" s="39" t="str">
        <f t="shared" si="4"/>
        <v>Yes</v>
      </c>
      <c r="R4502" s="40" t="str">
        <f t="shared" si="5"/>
        <v/>
      </c>
    </row>
    <row r="4503" ht="14.25" customHeight="1" spans="1:18">
      <c r="A4503" s="30"/>
      <c r="B4503" s="17"/>
      <c r="C4503" s="17"/>
      <c r="D4503" s="17"/>
      <c r="E4503" s="17"/>
      <c r="F4503" s="31"/>
      <c r="G4503" s="17"/>
      <c r="H4503" s="32"/>
      <c r="I4503" s="32"/>
      <c r="J4503" s="34"/>
      <c r="K4503" s="34"/>
      <c r="L4503" s="17"/>
      <c r="M4503" s="17"/>
      <c r="N4503" s="17" t="s">
        <v>39</v>
      </c>
      <c r="O4503" s="35" t="s">
        <v>277</v>
      </c>
      <c r="P4503" s="36"/>
      <c r="Q4503" s="39" t="str">
        <f t="shared" si="4"/>
        <v>No</v>
      </c>
      <c r="R4503" s="40" t="str">
        <f t="shared" si="5"/>
        <v/>
      </c>
    </row>
    <row r="4504" ht="14.25" customHeight="1" spans="1:18">
      <c r="A4504" s="30"/>
      <c r="B4504" s="17"/>
      <c r="C4504" s="17"/>
      <c r="D4504" s="17"/>
      <c r="E4504" s="17"/>
      <c r="F4504" s="31"/>
      <c r="G4504" s="17"/>
      <c r="H4504" s="32"/>
      <c r="I4504" s="32"/>
      <c r="J4504" s="34"/>
      <c r="K4504" s="34"/>
      <c r="L4504" s="17"/>
      <c r="M4504" s="17"/>
      <c r="N4504" s="17" t="s">
        <v>39</v>
      </c>
      <c r="O4504" s="35" t="s">
        <v>277</v>
      </c>
      <c r="P4504" s="36"/>
      <c r="Q4504" s="39" t="str">
        <f t="shared" si="4"/>
        <v>No</v>
      </c>
      <c r="R4504" s="40" t="str">
        <f t="shared" si="5"/>
        <v/>
      </c>
    </row>
    <row r="4505" ht="14.25" customHeight="1" spans="1:18">
      <c r="A4505" s="30"/>
      <c r="B4505" s="17"/>
      <c r="C4505" s="17"/>
      <c r="D4505" s="17"/>
      <c r="E4505" s="17"/>
      <c r="F4505" s="31"/>
      <c r="G4505" s="17"/>
      <c r="H4505" s="32"/>
      <c r="I4505" s="32"/>
      <c r="J4505" s="34"/>
      <c r="K4505" s="34"/>
      <c r="L4505" s="17"/>
      <c r="M4505" s="17"/>
      <c r="N4505" s="17" t="s">
        <v>39</v>
      </c>
      <c r="O4505" s="35" t="s">
        <v>277</v>
      </c>
      <c r="P4505" s="36"/>
      <c r="Q4505" s="39" t="str">
        <f t="shared" si="4"/>
        <v>No</v>
      </c>
      <c r="R4505" s="40" t="str">
        <f t="shared" si="5"/>
        <v/>
      </c>
    </row>
    <row r="4506" ht="14.25" customHeight="1" spans="1:18">
      <c r="A4506" s="30"/>
      <c r="B4506" s="17"/>
      <c r="C4506" s="17"/>
      <c r="D4506" s="17"/>
      <c r="E4506" s="17"/>
      <c r="F4506" s="31"/>
      <c r="G4506" s="17"/>
      <c r="H4506" s="32"/>
      <c r="I4506" s="32"/>
      <c r="J4506" s="34"/>
      <c r="K4506" s="34"/>
      <c r="L4506" s="17"/>
      <c r="M4506" s="17"/>
      <c r="N4506" s="17" t="s">
        <v>39</v>
      </c>
      <c r="O4506" s="35" t="s">
        <v>277</v>
      </c>
      <c r="P4506" s="36"/>
      <c r="Q4506" s="39" t="str">
        <f t="shared" si="4"/>
        <v>No</v>
      </c>
      <c r="R4506" s="40" t="str">
        <f t="shared" si="5"/>
        <v/>
      </c>
    </row>
    <row r="4507" ht="14.25" customHeight="1" spans="1:18">
      <c r="A4507" s="30"/>
      <c r="B4507" s="17"/>
      <c r="C4507" s="17"/>
      <c r="D4507" s="17"/>
      <c r="E4507" s="17"/>
      <c r="F4507" s="31"/>
      <c r="G4507" s="17"/>
      <c r="H4507" s="32"/>
      <c r="I4507" s="32"/>
      <c r="J4507" s="34"/>
      <c r="K4507" s="34"/>
      <c r="L4507" s="17"/>
      <c r="M4507" s="17"/>
      <c r="N4507" s="17" t="s">
        <v>39</v>
      </c>
      <c r="O4507" s="35" t="s">
        <v>277</v>
      </c>
      <c r="P4507" s="36"/>
      <c r="Q4507" s="39" t="str">
        <f t="shared" si="4"/>
        <v>No</v>
      </c>
      <c r="R4507" s="40" t="str">
        <f t="shared" si="5"/>
        <v/>
      </c>
    </row>
    <row r="4508" ht="14.25" customHeight="1" spans="1:18">
      <c r="A4508" s="30"/>
      <c r="B4508" s="17"/>
      <c r="C4508" s="17"/>
      <c r="D4508" s="17"/>
      <c r="E4508" s="17"/>
      <c r="F4508" s="31"/>
      <c r="G4508" s="17"/>
      <c r="H4508" s="32"/>
      <c r="I4508" s="32"/>
      <c r="J4508" s="34"/>
      <c r="K4508" s="34"/>
      <c r="L4508" s="17"/>
      <c r="M4508" s="17"/>
      <c r="N4508" s="17" t="s">
        <v>39</v>
      </c>
      <c r="O4508" s="35" t="s">
        <v>277</v>
      </c>
      <c r="P4508" s="36"/>
      <c r="Q4508" s="39" t="str">
        <f t="shared" si="4"/>
        <v>No</v>
      </c>
      <c r="R4508" s="40" t="str">
        <f t="shared" si="5"/>
        <v/>
      </c>
    </row>
    <row r="4509" ht="14.25" customHeight="1" spans="1:18">
      <c r="A4509" s="30" t="s">
        <v>4322</v>
      </c>
      <c r="B4509" s="17">
        <v>1249</v>
      </c>
      <c r="C4509" s="17" t="s">
        <v>42</v>
      </c>
      <c r="D4509" s="17" t="s">
        <v>36</v>
      </c>
      <c r="E4509" s="17" t="s">
        <v>37</v>
      </c>
      <c r="F4509" s="31" t="str">
        <f>VLOOKUP(G4509,'Policy Type'!$A:$B,2,FALSE)</f>
        <v>Liability</v>
      </c>
      <c r="G4509" s="17" t="s">
        <v>38</v>
      </c>
      <c r="H4509" s="32">
        <v>45397</v>
      </c>
      <c r="I4509" s="32">
        <v>45487</v>
      </c>
      <c r="J4509" s="34">
        <v>108500</v>
      </c>
      <c r="K4509" s="34">
        <f t="shared" ref="K4509:K4583" si="1252">J4509*0.18</f>
        <v>19530</v>
      </c>
      <c r="L4509" s="34">
        <f t="shared" ref="L4509:L4583" si="1253">J4509+K4509</f>
        <v>128030</v>
      </c>
      <c r="M4509" s="17">
        <f t="shared" ref="M4509:M4513" si="1254">L4509*0.2</f>
        <v>25606</v>
      </c>
      <c r="N4509" s="17" t="s">
        <v>39</v>
      </c>
      <c r="O4509" s="35" t="s">
        <v>49</v>
      </c>
      <c r="P4509" s="36" t="str">
        <f t="shared" ref="P4509:P4583" si="1255">IF(COUNTIF(B:B,B4509)=1,"New Client","Old Client")</f>
        <v>Old Client</v>
      </c>
      <c r="Q4509" s="39" t="str">
        <f t="shared" si="4"/>
        <v>Yes</v>
      </c>
      <c r="R4509" s="40" t="str">
        <f t="shared" si="5"/>
        <v/>
      </c>
    </row>
    <row r="4510" ht="14.25" customHeight="1" spans="1:18">
      <c r="A4510" s="30" t="s">
        <v>4323</v>
      </c>
      <c r="B4510" s="17">
        <v>1249</v>
      </c>
      <c r="C4510" s="17" t="s">
        <v>35</v>
      </c>
      <c r="D4510" s="17" t="s">
        <v>36</v>
      </c>
      <c r="E4510" s="17" t="s">
        <v>43</v>
      </c>
      <c r="F4510" s="31" t="str">
        <f>VLOOKUP(G4510,'Policy Type'!$A:$B,2,FALSE)</f>
        <v>Liability</v>
      </c>
      <c r="G4510" s="17" t="s">
        <v>38</v>
      </c>
      <c r="H4510" s="32">
        <v>45394</v>
      </c>
      <c r="I4510" s="32">
        <v>45484</v>
      </c>
      <c r="J4510" s="34">
        <v>447300</v>
      </c>
      <c r="K4510" s="34">
        <f t="shared" si="1252"/>
        <v>80514</v>
      </c>
      <c r="L4510" s="34">
        <f t="shared" si="1253"/>
        <v>527814</v>
      </c>
      <c r="M4510" s="17">
        <f t="shared" si="1254"/>
        <v>105562.8</v>
      </c>
      <c r="N4510" s="17" t="s">
        <v>39</v>
      </c>
      <c r="O4510" s="35" t="s">
        <v>49</v>
      </c>
      <c r="P4510" s="36" t="str">
        <f t="shared" si="1255"/>
        <v>Old Client</v>
      </c>
      <c r="Q4510" s="39" t="str">
        <f t="shared" si="4"/>
        <v>Yes</v>
      </c>
      <c r="R4510" s="40" t="str">
        <f t="shared" si="5"/>
        <v/>
      </c>
    </row>
    <row r="4511" ht="14.25" customHeight="1" spans="1:18">
      <c r="A4511" s="30" t="s">
        <v>4324</v>
      </c>
      <c r="B4511" s="17">
        <v>1889</v>
      </c>
      <c r="C4511" s="17" t="s">
        <v>35</v>
      </c>
      <c r="D4511" s="17" t="s">
        <v>36</v>
      </c>
      <c r="E4511" s="17" t="s">
        <v>84</v>
      </c>
      <c r="F4511" s="31" t="str">
        <f>VLOOKUP(G4511,'Policy Type'!$A:$B,2,FALSE)</f>
        <v>Liability</v>
      </c>
      <c r="G4511" s="17" t="s">
        <v>38</v>
      </c>
      <c r="H4511" s="32">
        <v>45397</v>
      </c>
      <c r="I4511" s="32">
        <v>45761</v>
      </c>
      <c r="J4511" s="34">
        <v>879200</v>
      </c>
      <c r="K4511" s="34">
        <f t="shared" si="1252"/>
        <v>158256</v>
      </c>
      <c r="L4511" s="34">
        <f t="shared" si="1253"/>
        <v>1037456</v>
      </c>
      <c r="M4511" s="17">
        <f t="shared" si="1254"/>
        <v>207491.2</v>
      </c>
      <c r="N4511" s="17" t="s">
        <v>52</v>
      </c>
      <c r="O4511" s="35" t="s">
        <v>49</v>
      </c>
      <c r="P4511" s="36" t="str">
        <f t="shared" si="1255"/>
        <v>Old Client</v>
      </c>
      <c r="Q4511" s="39" t="str">
        <f t="shared" si="4"/>
        <v>Yes</v>
      </c>
      <c r="R4511" s="40" t="str">
        <f t="shared" si="5"/>
        <v/>
      </c>
    </row>
    <row r="4512" ht="14.25" customHeight="1" spans="1:18">
      <c r="A4512" s="30" t="s">
        <v>4325</v>
      </c>
      <c r="B4512" s="17">
        <v>2021</v>
      </c>
      <c r="C4512" s="17" t="s">
        <v>42</v>
      </c>
      <c r="D4512" s="17" t="s">
        <v>36</v>
      </c>
      <c r="E4512" s="17" t="s">
        <v>37</v>
      </c>
      <c r="F4512" s="31" t="str">
        <f>VLOOKUP(G4512,'Policy Type'!$A:$B,2,FALSE)</f>
        <v>P&amp;C</v>
      </c>
      <c r="G4512" s="17" t="s">
        <v>80</v>
      </c>
      <c r="H4512" s="32">
        <v>45397</v>
      </c>
      <c r="I4512" s="32">
        <v>45397</v>
      </c>
      <c r="J4512" s="34">
        <v>59000</v>
      </c>
      <c r="K4512" s="34">
        <f t="shared" si="1252"/>
        <v>10620</v>
      </c>
      <c r="L4512" s="34">
        <f t="shared" si="1253"/>
        <v>69620</v>
      </c>
      <c r="M4512" s="17">
        <f t="shared" si="1254"/>
        <v>13924</v>
      </c>
      <c r="N4512" s="17" t="s">
        <v>39</v>
      </c>
      <c r="O4512" s="35" t="s">
        <v>49</v>
      </c>
      <c r="P4512" s="36" t="str">
        <f t="shared" si="1255"/>
        <v>Old Client</v>
      </c>
      <c r="Q4512" s="39" t="str">
        <f t="shared" si="4"/>
        <v>Yes</v>
      </c>
      <c r="R4512" s="40" t="str">
        <f t="shared" si="5"/>
        <v>Cross-Sold</v>
      </c>
    </row>
    <row r="4513" ht="14.25" customHeight="1" spans="1:18">
      <c r="A4513" s="30" t="s">
        <v>4326</v>
      </c>
      <c r="B4513" s="17">
        <v>2746</v>
      </c>
      <c r="C4513" s="17" t="s">
        <v>57</v>
      </c>
      <c r="D4513" s="17" t="s">
        <v>36</v>
      </c>
      <c r="E4513" s="17" t="s">
        <v>43</v>
      </c>
      <c r="F4513" s="31" t="str">
        <f>VLOOKUP(G4513,'Policy Type'!$A:$B,2,FALSE)</f>
        <v>P&amp;C</v>
      </c>
      <c r="G4513" s="17" t="s">
        <v>55</v>
      </c>
      <c r="H4513" s="32">
        <v>45404</v>
      </c>
      <c r="I4513" s="32">
        <v>45768</v>
      </c>
      <c r="J4513" s="34">
        <v>105400</v>
      </c>
      <c r="K4513" s="34">
        <f t="shared" si="1252"/>
        <v>18972</v>
      </c>
      <c r="L4513" s="34">
        <f t="shared" si="1253"/>
        <v>124372</v>
      </c>
      <c r="M4513" s="17">
        <f t="shared" si="1254"/>
        <v>24874.4</v>
      </c>
      <c r="N4513" s="17" t="s">
        <v>52</v>
      </c>
      <c r="O4513" s="35" t="s">
        <v>53</v>
      </c>
      <c r="P4513" s="36" t="str">
        <f t="shared" si="1255"/>
        <v>New Client</v>
      </c>
      <c r="Q4513" s="39" t="str">
        <f t="shared" si="4"/>
        <v>No</v>
      </c>
      <c r="R4513" s="40" t="str">
        <f t="shared" si="5"/>
        <v/>
      </c>
    </row>
    <row r="4514" ht="14.25" customHeight="1" spans="1:18">
      <c r="A4514" s="30" t="s">
        <v>4327</v>
      </c>
      <c r="B4514" s="17">
        <v>15</v>
      </c>
      <c r="C4514" s="17" t="s">
        <v>46</v>
      </c>
      <c r="D4514" s="17" t="s">
        <v>66</v>
      </c>
      <c r="E4514" s="17" t="s">
        <v>763</v>
      </c>
      <c r="F4514" s="31" t="str">
        <f>VLOOKUP(G4514,'Policy Type'!$A:$B,2,FALSE)</f>
        <v>P&amp;C</v>
      </c>
      <c r="G4514" s="17" t="s">
        <v>68</v>
      </c>
      <c r="H4514" s="32">
        <v>45398</v>
      </c>
      <c r="I4514" s="32">
        <v>45762</v>
      </c>
      <c r="J4514" s="34">
        <v>555500</v>
      </c>
      <c r="K4514" s="34">
        <f t="shared" si="1252"/>
        <v>99990</v>
      </c>
      <c r="L4514" s="34">
        <f t="shared" si="1253"/>
        <v>655490</v>
      </c>
      <c r="M4514" s="17">
        <f>L4514*0.05</f>
        <v>32774.5</v>
      </c>
      <c r="N4514" s="17" t="s">
        <v>52</v>
      </c>
      <c r="O4514" s="35" t="s">
        <v>53</v>
      </c>
      <c r="P4514" s="36" t="str">
        <f t="shared" si="1255"/>
        <v>Old Client</v>
      </c>
      <c r="Q4514" s="39" t="str">
        <f t="shared" si="4"/>
        <v>Yes</v>
      </c>
      <c r="R4514" s="40" t="str">
        <f t="shared" si="5"/>
        <v>Cross-Sold</v>
      </c>
    </row>
    <row r="4515" ht="14.25" customHeight="1" spans="1:18">
      <c r="A4515" s="30" t="s">
        <v>4328</v>
      </c>
      <c r="B4515" s="17">
        <v>62</v>
      </c>
      <c r="C4515" s="17" t="s">
        <v>42</v>
      </c>
      <c r="D4515" s="17" t="s">
        <v>36</v>
      </c>
      <c r="E4515" s="17" t="s">
        <v>43</v>
      </c>
      <c r="F4515" s="31" t="str">
        <f>VLOOKUP(G4515,'Policy Type'!$A:$B,2,FALSE)</f>
        <v>P&amp;C</v>
      </c>
      <c r="G4515" s="17" t="s">
        <v>68</v>
      </c>
      <c r="H4515" s="32">
        <v>45404</v>
      </c>
      <c r="I4515" s="32">
        <v>45768</v>
      </c>
      <c r="J4515" s="34">
        <v>1730400</v>
      </c>
      <c r="K4515" s="34">
        <f t="shared" si="1252"/>
        <v>311472</v>
      </c>
      <c r="L4515" s="34">
        <f t="shared" si="1253"/>
        <v>2041872</v>
      </c>
      <c r="M4515" s="17">
        <f>L4515*0.2</f>
        <v>408374.4</v>
      </c>
      <c r="N4515" s="17" t="s">
        <v>39</v>
      </c>
      <c r="O4515" s="35" t="s">
        <v>53</v>
      </c>
      <c r="P4515" s="36" t="str">
        <f t="shared" si="1255"/>
        <v>Old Client</v>
      </c>
      <c r="Q4515" s="39" t="str">
        <f t="shared" si="4"/>
        <v>Yes</v>
      </c>
      <c r="R4515" s="40" t="str">
        <f t="shared" si="5"/>
        <v>Cross-Sold</v>
      </c>
    </row>
    <row r="4516" ht="14.25" customHeight="1" spans="1:18">
      <c r="A4516" s="30" t="s">
        <v>4329</v>
      </c>
      <c r="B4516" s="17">
        <v>2747</v>
      </c>
      <c r="C4516" s="17" t="s">
        <v>46</v>
      </c>
      <c r="D4516" s="17" t="s">
        <v>47</v>
      </c>
      <c r="E4516" s="17" t="s">
        <v>37</v>
      </c>
      <c r="F4516" s="31" t="str">
        <f>VLOOKUP(G4516,'Policy Type'!$A:$B,2,FALSE)</f>
        <v>Liability</v>
      </c>
      <c r="G4516" s="17" t="s">
        <v>38</v>
      </c>
      <c r="H4516" s="32">
        <v>45399</v>
      </c>
      <c r="I4516" s="32">
        <v>45763</v>
      </c>
      <c r="J4516" s="34">
        <v>579700</v>
      </c>
      <c r="K4516" s="34">
        <f t="shared" si="1252"/>
        <v>104346</v>
      </c>
      <c r="L4516" s="34">
        <f t="shared" si="1253"/>
        <v>684046</v>
      </c>
      <c r="M4516" s="17">
        <f>L4516*0.05</f>
        <v>34202.3</v>
      </c>
      <c r="N4516" s="17" t="s">
        <v>39</v>
      </c>
      <c r="O4516" s="35" t="s">
        <v>53</v>
      </c>
      <c r="P4516" s="36" t="str">
        <f t="shared" si="1255"/>
        <v>New Client</v>
      </c>
      <c r="Q4516" s="39" t="str">
        <f t="shared" si="4"/>
        <v>Yes</v>
      </c>
      <c r="R4516" s="40" t="str">
        <f t="shared" si="5"/>
        <v/>
      </c>
    </row>
    <row r="4517" ht="14.25" customHeight="1" spans="1:18">
      <c r="A4517" s="30" t="s">
        <v>4330</v>
      </c>
      <c r="B4517" s="17">
        <v>1349</v>
      </c>
      <c r="C4517" s="17" t="s">
        <v>35</v>
      </c>
      <c r="D4517" s="17" t="s">
        <v>36</v>
      </c>
      <c r="E4517" s="17" t="s">
        <v>78</v>
      </c>
      <c r="F4517" s="31" t="str">
        <f>VLOOKUP(G4517,'Policy Type'!$A:$B,2,FALSE)</f>
        <v>Liability</v>
      </c>
      <c r="G4517" s="17" t="s">
        <v>94</v>
      </c>
      <c r="H4517" s="32">
        <v>45397</v>
      </c>
      <c r="I4517" s="32">
        <v>45761</v>
      </c>
      <c r="J4517" s="34">
        <v>114500</v>
      </c>
      <c r="K4517" s="34">
        <f t="shared" si="1252"/>
        <v>20610</v>
      </c>
      <c r="L4517" s="34">
        <f t="shared" si="1253"/>
        <v>135110</v>
      </c>
      <c r="M4517" s="17">
        <f t="shared" ref="M4517:M4518" si="1256">L4517*0.2</f>
        <v>27022</v>
      </c>
      <c r="N4517" s="17" t="s">
        <v>39</v>
      </c>
      <c r="O4517" s="35" t="s">
        <v>49</v>
      </c>
      <c r="P4517" s="36" t="str">
        <f t="shared" si="1255"/>
        <v>Old Client</v>
      </c>
      <c r="Q4517" s="39" t="str">
        <f t="shared" si="4"/>
        <v>Yes</v>
      </c>
      <c r="R4517" s="40" t="str">
        <f t="shared" si="5"/>
        <v/>
      </c>
    </row>
    <row r="4518" ht="14.25" customHeight="1" spans="1:18">
      <c r="A4518" s="30" t="s">
        <v>4331</v>
      </c>
      <c r="B4518" s="17">
        <v>1349</v>
      </c>
      <c r="C4518" s="17" t="s">
        <v>42</v>
      </c>
      <c r="D4518" s="17" t="s">
        <v>36</v>
      </c>
      <c r="E4518" s="17" t="s">
        <v>780</v>
      </c>
      <c r="F4518" s="31" t="str">
        <f>VLOOKUP(G4518,'Policy Type'!$A:$B,2,FALSE)</f>
        <v>Liability</v>
      </c>
      <c r="G4518" s="17" t="s">
        <v>38</v>
      </c>
      <c r="H4518" s="32">
        <v>45397</v>
      </c>
      <c r="I4518" s="32">
        <v>45426</v>
      </c>
      <c r="J4518" s="34">
        <v>63100</v>
      </c>
      <c r="K4518" s="34">
        <f t="shared" si="1252"/>
        <v>11358</v>
      </c>
      <c r="L4518" s="34">
        <f t="shared" si="1253"/>
        <v>74458</v>
      </c>
      <c r="M4518" s="17">
        <f t="shared" si="1256"/>
        <v>14891.6</v>
      </c>
      <c r="N4518" s="17" t="s">
        <v>39</v>
      </c>
      <c r="O4518" s="35" t="s">
        <v>49</v>
      </c>
      <c r="P4518" s="36" t="str">
        <f t="shared" si="1255"/>
        <v>Old Client</v>
      </c>
      <c r="Q4518" s="39" t="str">
        <f t="shared" si="4"/>
        <v>Yes</v>
      </c>
      <c r="R4518" s="40" t="str">
        <f t="shared" si="5"/>
        <v/>
      </c>
    </row>
    <row r="4519" ht="14.25" customHeight="1" spans="1:18">
      <c r="A4519" s="30" t="s">
        <v>4332</v>
      </c>
      <c r="B4519" s="17">
        <v>2748</v>
      </c>
      <c r="C4519" s="17" t="s">
        <v>42</v>
      </c>
      <c r="D4519" s="17" t="s">
        <v>36</v>
      </c>
      <c r="E4519" s="17" t="s">
        <v>1632</v>
      </c>
      <c r="F4519" s="31" t="str">
        <f>VLOOKUP(G4519,'Policy Type'!$A:$B,2,FALSE)</f>
        <v>Others</v>
      </c>
      <c r="G4519" s="17" t="s">
        <v>3913</v>
      </c>
      <c r="H4519" s="32">
        <v>45397</v>
      </c>
      <c r="I4519" s="32">
        <v>45761</v>
      </c>
      <c r="J4519" s="34">
        <v>700000</v>
      </c>
      <c r="K4519" s="34">
        <f t="shared" si="1252"/>
        <v>126000</v>
      </c>
      <c r="L4519" s="34">
        <f t="shared" si="1253"/>
        <v>826000</v>
      </c>
      <c r="M4519" s="17">
        <f>L4519*0.15</f>
        <v>123900</v>
      </c>
      <c r="N4519" s="17" t="s">
        <v>39</v>
      </c>
      <c r="O4519" s="35" t="s">
        <v>49</v>
      </c>
      <c r="P4519" s="36" t="str">
        <f t="shared" si="1255"/>
        <v>New Client</v>
      </c>
      <c r="Q4519" s="39" t="str">
        <f t="shared" si="4"/>
        <v>No</v>
      </c>
      <c r="R4519" s="40" t="str">
        <f t="shared" si="5"/>
        <v/>
      </c>
    </row>
    <row r="4520" ht="14.25" customHeight="1" spans="1:18">
      <c r="A4520" s="30" t="s">
        <v>4333</v>
      </c>
      <c r="B4520" s="17">
        <v>2749</v>
      </c>
      <c r="C4520" s="17" t="s">
        <v>46</v>
      </c>
      <c r="D4520" s="17" t="s">
        <v>47</v>
      </c>
      <c r="E4520" s="17" t="s">
        <v>78</v>
      </c>
      <c r="F4520" s="31" t="str">
        <f>VLOOKUP(G4520,'Policy Type'!$A:$B,2,FALSE)</f>
        <v>Liability</v>
      </c>
      <c r="G4520" s="17" t="s">
        <v>94</v>
      </c>
      <c r="H4520" s="32">
        <v>45397</v>
      </c>
      <c r="I4520" s="32">
        <v>45761</v>
      </c>
      <c r="J4520" s="34">
        <v>667400</v>
      </c>
      <c r="K4520" s="34">
        <f t="shared" si="1252"/>
        <v>120132</v>
      </c>
      <c r="L4520" s="34">
        <f t="shared" si="1253"/>
        <v>787532</v>
      </c>
      <c r="M4520" s="17">
        <f t="shared" ref="M4520:M4521" si="1257">L4520*0.05</f>
        <v>39376.6</v>
      </c>
      <c r="N4520" s="17" t="s">
        <v>39</v>
      </c>
      <c r="O4520" s="35" t="s">
        <v>49</v>
      </c>
      <c r="P4520" s="36" t="str">
        <f t="shared" si="1255"/>
        <v>New Client</v>
      </c>
      <c r="Q4520" s="39" t="str">
        <f t="shared" si="4"/>
        <v>Yes</v>
      </c>
      <c r="R4520" s="40" t="str">
        <f t="shared" si="5"/>
        <v/>
      </c>
    </row>
    <row r="4521" ht="14.25" customHeight="1" spans="1:18">
      <c r="A4521" s="30" t="s">
        <v>4334</v>
      </c>
      <c r="B4521" s="17">
        <v>2750</v>
      </c>
      <c r="C4521" s="17" t="s">
        <v>46</v>
      </c>
      <c r="D4521" s="17" t="s">
        <v>47</v>
      </c>
      <c r="E4521" s="17" t="s">
        <v>37</v>
      </c>
      <c r="F4521" s="31" t="str">
        <f>VLOOKUP(G4521,'Policy Type'!$A:$B,2,FALSE)</f>
        <v>Others</v>
      </c>
      <c r="G4521" s="17" t="s">
        <v>212</v>
      </c>
      <c r="H4521" s="32">
        <v>45411</v>
      </c>
      <c r="I4521" s="32">
        <v>45775</v>
      </c>
      <c r="J4521" s="34">
        <v>1298900</v>
      </c>
      <c r="K4521" s="34">
        <f t="shared" si="1252"/>
        <v>233802</v>
      </c>
      <c r="L4521" s="34">
        <f t="shared" si="1253"/>
        <v>1532702</v>
      </c>
      <c r="M4521" s="17">
        <f t="shared" si="1257"/>
        <v>76635.1</v>
      </c>
      <c r="N4521" s="17" t="s">
        <v>39</v>
      </c>
      <c r="O4521" s="35" t="s">
        <v>53</v>
      </c>
      <c r="P4521" s="36" t="str">
        <f t="shared" si="1255"/>
        <v>New Client</v>
      </c>
      <c r="Q4521" s="39" t="str">
        <f t="shared" si="4"/>
        <v>No</v>
      </c>
      <c r="R4521" s="40" t="str">
        <f t="shared" si="5"/>
        <v/>
      </c>
    </row>
    <row r="4522" ht="14.25" customHeight="1" spans="1:18">
      <c r="A4522" s="30" t="s">
        <v>4335</v>
      </c>
      <c r="B4522" s="17">
        <v>2751</v>
      </c>
      <c r="C4522" s="17" t="s">
        <v>42</v>
      </c>
      <c r="D4522" s="17" t="s">
        <v>36</v>
      </c>
      <c r="E4522" s="17" t="s">
        <v>37</v>
      </c>
      <c r="F4522" s="31" t="str">
        <f>VLOOKUP(G4522,'Policy Type'!$A:$B,2,FALSE)</f>
        <v>P&amp;C</v>
      </c>
      <c r="G4522" s="17" t="s">
        <v>44</v>
      </c>
      <c r="H4522" s="32">
        <v>45411</v>
      </c>
      <c r="I4522" s="32">
        <v>45775</v>
      </c>
      <c r="J4522" s="34">
        <v>177000</v>
      </c>
      <c r="K4522" s="34">
        <f t="shared" si="1252"/>
        <v>31860</v>
      </c>
      <c r="L4522" s="34">
        <f t="shared" si="1253"/>
        <v>208860</v>
      </c>
      <c r="M4522" s="17">
        <f>L4522*0.2</f>
        <v>41772</v>
      </c>
      <c r="N4522" s="17" t="s">
        <v>39</v>
      </c>
      <c r="O4522" s="35" t="s">
        <v>53</v>
      </c>
      <c r="P4522" s="36" t="str">
        <f t="shared" si="1255"/>
        <v>New Client</v>
      </c>
      <c r="Q4522" s="39" t="str">
        <f t="shared" si="4"/>
        <v>No</v>
      </c>
      <c r="R4522" s="40" t="str">
        <f t="shared" si="5"/>
        <v/>
      </c>
    </row>
    <row r="4523" ht="14.25" customHeight="1" spans="1:18">
      <c r="A4523" s="30" t="s">
        <v>4336</v>
      </c>
      <c r="B4523" s="17">
        <v>2752</v>
      </c>
      <c r="C4523" s="17" t="s">
        <v>46</v>
      </c>
      <c r="D4523" s="17" t="s">
        <v>88</v>
      </c>
      <c r="E4523" s="17" t="s">
        <v>37</v>
      </c>
      <c r="F4523" s="31" t="str">
        <f>VLOOKUP(G4523,'Policy Type'!$A:$B,2,FALSE)</f>
        <v>Others</v>
      </c>
      <c r="G4523" s="17" t="s">
        <v>212</v>
      </c>
      <c r="H4523" s="32">
        <v>45411</v>
      </c>
      <c r="I4523" s="32">
        <v>45775</v>
      </c>
      <c r="J4523" s="34">
        <v>6840500</v>
      </c>
      <c r="K4523" s="34">
        <f t="shared" si="1252"/>
        <v>1231290</v>
      </c>
      <c r="L4523" s="34">
        <f t="shared" si="1253"/>
        <v>8071790</v>
      </c>
      <c r="M4523" s="17">
        <f t="shared" ref="M4523:M4524" si="1258">L4523*0.05</f>
        <v>403589.5</v>
      </c>
      <c r="N4523" s="17" t="s">
        <v>39</v>
      </c>
      <c r="O4523" s="35" t="s">
        <v>53</v>
      </c>
      <c r="P4523" s="36" t="str">
        <f t="shared" si="1255"/>
        <v>Old Client</v>
      </c>
      <c r="Q4523" s="39" t="str">
        <f t="shared" si="4"/>
        <v>No</v>
      </c>
      <c r="R4523" s="40" t="str">
        <f t="shared" si="5"/>
        <v/>
      </c>
    </row>
    <row r="4524" ht="14.25" customHeight="1" spans="1:18">
      <c r="A4524" s="30" t="s">
        <v>4337</v>
      </c>
      <c r="B4524" s="17">
        <v>2752</v>
      </c>
      <c r="C4524" s="17" t="s">
        <v>46</v>
      </c>
      <c r="D4524" s="17" t="s">
        <v>88</v>
      </c>
      <c r="E4524" s="17" t="s">
        <v>37</v>
      </c>
      <c r="F4524" s="31" t="str">
        <f>VLOOKUP(G4524,'Policy Type'!$A:$B,2,FALSE)</f>
        <v>P&amp;C</v>
      </c>
      <c r="G4524" s="17" t="s">
        <v>44</v>
      </c>
      <c r="H4524" s="32">
        <v>45411</v>
      </c>
      <c r="I4524" s="32">
        <v>45775</v>
      </c>
      <c r="J4524" s="34">
        <v>368200</v>
      </c>
      <c r="K4524" s="34">
        <f t="shared" si="1252"/>
        <v>66276</v>
      </c>
      <c r="L4524" s="34">
        <f t="shared" si="1253"/>
        <v>434476</v>
      </c>
      <c r="M4524" s="17">
        <f t="shared" si="1258"/>
        <v>21723.8</v>
      </c>
      <c r="N4524" s="17" t="s">
        <v>39</v>
      </c>
      <c r="O4524" s="35" t="s">
        <v>53</v>
      </c>
      <c r="P4524" s="36" t="str">
        <f t="shared" si="1255"/>
        <v>Old Client</v>
      </c>
      <c r="Q4524" s="39" t="str">
        <f t="shared" si="4"/>
        <v>No</v>
      </c>
      <c r="R4524" s="40" t="str">
        <f t="shared" si="5"/>
        <v/>
      </c>
    </row>
    <row r="4525" ht="14.25" customHeight="1" spans="1:18">
      <c r="A4525" s="30" t="s">
        <v>4338</v>
      </c>
      <c r="B4525" s="17">
        <v>589</v>
      </c>
      <c r="C4525" s="17" t="s">
        <v>35</v>
      </c>
      <c r="D4525" s="17" t="s">
        <v>36</v>
      </c>
      <c r="E4525" s="17" t="s">
        <v>37</v>
      </c>
      <c r="F4525" s="31" t="str">
        <f>VLOOKUP(G4525,'Policy Type'!$A:$B,2,FALSE)</f>
        <v>P&amp;C</v>
      </c>
      <c r="G4525" s="17" t="s">
        <v>333</v>
      </c>
      <c r="H4525" s="32">
        <v>45411</v>
      </c>
      <c r="I4525" s="32">
        <v>45775</v>
      </c>
      <c r="J4525" s="34">
        <v>17700100</v>
      </c>
      <c r="K4525" s="34">
        <f t="shared" si="1252"/>
        <v>3186018</v>
      </c>
      <c r="L4525" s="34">
        <f t="shared" si="1253"/>
        <v>20886118</v>
      </c>
      <c r="M4525" s="17">
        <f>L4525*0.2</f>
        <v>4177223.6</v>
      </c>
      <c r="N4525" s="17" t="s">
        <v>39</v>
      </c>
      <c r="O4525" s="35" t="s">
        <v>53</v>
      </c>
      <c r="P4525" s="36" t="str">
        <f t="shared" si="1255"/>
        <v>Old Client</v>
      </c>
      <c r="Q4525" s="39" t="str">
        <f t="shared" si="4"/>
        <v>No</v>
      </c>
      <c r="R4525" s="40" t="str">
        <f t="shared" si="5"/>
        <v/>
      </c>
    </row>
    <row r="4526" ht="14.25" customHeight="1" spans="1:18">
      <c r="A4526" s="30" t="s">
        <v>4339</v>
      </c>
      <c r="B4526" s="17">
        <v>589</v>
      </c>
      <c r="C4526" s="17" t="s">
        <v>42</v>
      </c>
      <c r="D4526" s="17" t="s">
        <v>36</v>
      </c>
      <c r="E4526" s="17" t="s">
        <v>37</v>
      </c>
      <c r="F4526" s="31" t="str">
        <f>VLOOKUP(G4526,'Policy Type'!$A:$B,2,FALSE)</f>
        <v>Others</v>
      </c>
      <c r="G4526" s="17" t="s">
        <v>212</v>
      </c>
      <c r="H4526" s="32">
        <v>45411</v>
      </c>
      <c r="I4526" s="32">
        <v>45775</v>
      </c>
      <c r="J4526" s="34">
        <v>20838900</v>
      </c>
      <c r="K4526" s="34">
        <f t="shared" si="1252"/>
        <v>3751002</v>
      </c>
      <c r="L4526" s="34">
        <f t="shared" si="1253"/>
        <v>24589902</v>
      </c>
      <c r="M4526" s="17">
        <f>L4526*0.15</f>
        <v>3688485.3</v>
      </c>
      <c r="N4526" s="17" t="s">
        <v>39</v>
      </c>
      <c r="O4526" s="35" t="s">
        <v>53</v>
      </c>
      <c r="P4526" s="36" t="str">
        <f t="shared" si="1255"/>
        <v>Old Client</v>
      </c>
      <c r="Q4526" s="39" t="str">
        <f t="shared" si="4"/>
        <v>No</v>
      </c>
      <c r="R4526" s="40" t="str">
        <f t="shared" si="5"/>
        <v/>
      </c>
    </row>
    <row r="4527" ht="14.25" customHeight="1" spans="1:18">
      <c r="A4527" s="30" t="s">
        <v>4340</v>
      </c>
      <c r="B4527" s="17">
        <v>589</v>
      </c>
      <c r="C4527" s="17" t="s">
        <v>35</v>
      </c>
      <c r="D4527" s="17" t="s">
        <v>36</v>
      </c>
      <c r="E4527" s="17" t="s">
        <v>37</v>
      </c>
      <c r="F4527" s="31" t="str">
        <f>VLOOKUP(G4527,'Policy Type'!$A:$B,2,FALSE)</f>
        <v>P&amp;C</v>
      </c>
      <c r="G4527" s="17" t="s">
        <v>44</v>
      </c>
      <c r="H4527" s="32">
        <v>45411</v>
      </c>
      <c r="I4527" s="32">
        <v>45775</v>
      </c>
      <c r="J4527" s="34">
        <v>902700</v>
      </c>
      <c r="K4527" s="34">
        <f t="shared" si="1252"/>
        <v>162486</v>
      </c>
      <c r="L4527" s="34">
        <f t="shared" si="1253"/>
        <v>1065186</v>
      </c>
      <c r="M4527" s="17">
        <f>L4527*0.2</f>
        <v>213037.2</v>
      </c>
      <c r="N4527" s="17" t="s">
        <v>39</v>
      </c>
      <c r="O4527" s="35" t="s">
        <v>53</v>
      </c>
      <c r="P4527" s="36" t="str">
        <f t="shared" si="1255"/>
        <v>Old Client</v>
      </c>
      <c r="Q4527" s="39" t="str">
        <f t="shared" si="4"/>
        <v>No</v>
      </c>
      <c r="R4527" s="40" t="str">
        <f t="shared" si="5"/>
        <v/>
      </c>
    </row>
    <row r="4528" ht="14.25" customHeight="1" spans="1:18">
      <c r="A4528" s="30" t="s">
        <v>4341</v>
      </c>
      <c r="B4528" s="17">
        <v>589</v>
      </c>
      <c r="C4528" s="17" t="s">
        <v>57</v>
      </c>
      <c r="D4528" s="17" t="s">
        <v>36</v>
      </c>
      <c r="E4528" s="17" t="s">
        <v>132</v>
      </c>
      <c r="F4528" s="31" t="str">
        <f>VLOOKUP(G4528,'Policy Type'!$A:$B,2,FALSE)</f>
        <v>Others</v>
      </c>
      <c r="G4528" s="17" t="s">
        <v>111</v>
      </c>
      <c r="H4528" s="32">
        <v>45402</v>
      </c>
      <c r="I4528" s="32">
        <v>45766</v>
      </c>
      <c r="J4528" s="34">
        <v>485700</v>
      </c>
      <c r="K4528" s="34">
        <f t="shared" si="1252"/>
        <v>87426</v>
      </c>
      <c r="L4528" s="34">
        <f t="shared" si="1253"/>
        <v>573126</v>
      </c>
      <c r="M4528" s="17">
        <f t="shared" ref="M4528:M4530" si="1259">L4528*0.15</f>
        <v>85968.9</v>
      </c>
      <c r="N4528" s="17" t="s">
        <v>52</v>
      </c>
      <c r="O4528" s="35" t="s">
        <v>49</v>
      </c>
      <c r="P4528" s="36" t="str">
        <f t="shared" si="1255"/>
        <v>Old Client</v>
      </c>
      <c r="Q4528" s="39" t="str">
        <f t="shared" si="4"/>
        <v>No</v>
      </c>
      <c r="R4528" s="40" t="str">
        <f t="shared" si="5"/>
        <v/>
      </c>
    </row>
    <row r="4529" ht="14.25" customHeight="1" spans="1:18">
      <c r="A4529" s="30" t="s">
        <v>4342</v>
      </c>
      <c r="B4529" s="17">
        <v>589</v>
      </c>
      <c r="C4529" s="17" t="s">
        <v>35</v>
      </c>
      <c r="D4529" s="17" t="s">
        <v>36</v>
      </c>
      <c r="E4529" s="17" t="s">
        <v>132</v>
      </c>
      <c r="F4529" s="31" t="str">
        <f>VLOOKUP(G4529,'Policy Type'!$A:$B,2,FALSE)</f>
        <v>Others</v>
      </c>
      <c r="G4529" s="17" t="s">
        <v>111</v>
      </c>
      <c r="H4529" s="32">
        <v>45402</v>
      </c>
      <c r="I4529" s="32">
        <v>45766</v>
      </c>
      <c r="J4529" s="34">
        <v>485700</v>
      </c>
      <c r="K4529" s="34">
        <f t="shared" si="1252"/>
        <v>87426</v>
      </c>
      <c r="L4529" s="34">
        <f t="shared" si="1253"/>
        <v>573126</v>
      </c>
      <c r="M4529" s="17">
        <f t="shared" si="1259"/>
        <v>85968.9</v>
      </c>
      <c r="N4529" s="17" t="s">
        <v>52</v>
      </c>
      <c r="O4529" s="35" t="s">
        <v>49</v>
      </c>
      <c r="P4529" s="36" t="str">
        <f t="shared" si="1255"/>
        <v>Old Client</v>
      </c>
      <c r="Q4529" s="39" t="str">
        <f t="shared" si="4"/>
        <v>No</v>
      </c>
      <c r="R4529" s="40" t="str">
        <f t="shared" si="5"/>
        <v/>
      </c>
    </row>
    <row r="4530" ht="14.25" customHeight="1" spans="1:18">
      <c r="A4530" s="30" t="s">
        <v>4343</v>
      </c>
      <c r="B4530" s="17">
        <v>2753</v>
      </c>
      <c r="C4530" s="17" t="s">
        <v>35</v>
      </c>
      <c r="D4530" s="17" t="s">
        <v>36</v>
      </c>
      <c r="E4530" s="17" t="s">
        <v>43</v>
      </c>
      <c r="F4530" s="31" t="str">
        <f>VLOOKUP(G4530,'Policy Type'!$A:$B,2,FALSE)</f>
        <v>Others</v>
      </c>
      <c r="G4530" s="17" t="s">
        <v>160</v>
      </c>
      <c r="H4530" s="32">
        <v>45407</v>
      </c>
      <c r="I4530" s="32">
        <v>45771</v>
      </c>
      <c r="J4530" s="34">
        <v>1637800</v>
      </c>
      <c r="K4530" s="34">
        <f t="shared" si="1252"/>
        <v>294804</v>
      </c>
      <c r="L4530" s="34">
        <f t="shared" si="1253"/>
        <v>1932604</v>
      </c>
      <c r="M4530" s="17">
        <f t="shared" si="1259"/>
        <v>289890.6</v>
      </c>
      <c r="N4530" s="17" t="s">
        <v>52</v>
      </c>
      <c r="O4530" s="35" t="s">
        <v>53</v>
      </c>
      <c r="P4530" s="36" t="str">
        <f t="shared" si="1255"/>
        <v>New Client</v>
      </c>
      <c r="Q4530" s="39" t="str">
        <f t="shared" si="4"/>
        <v>No</v>
      </c>
      <c r="R4530" s="40" t="str">
        <f t="shared" si="5"/>
        <v/>
      </c>
    </row>
    <row r="4531" ht="14.25" customHeight="1" spans="1:18">
      <c r="A4531" s="30" t="s">
        <v>4344</v>
      </c>
      <c r="B4531" s="17">
        <v>2754</v>
      </c>
      <c r="C4531" s="17" t="s">
        <v>57</v>
      </c>
      <c r="D4531" s="17" t="s">
        <v>36</v>
      </c>
      <c r="E4531" s="17" t="s">
        <v>78</v>
      </c>
      <c r="F4531" s="31" t="str">
        <f>VLOOKUP(G4531,'Policy Type'!$A:$B,2,FALSE)</f>
        <v>Liability</v>
      </c>
      <c r="G4531" s="17" t="s">
        <v>105</v>
      </c>
      <c r="H4531" s="32">
        <v>45398</v>
      </c>
      <c r="I4531" s="32">
        <v>45762</v>
      </c>
      <c r="J4531" s="34">
        <v>38350000</v>
      </c>
      <c r="K4531" s="34">
        <f t="shared" si="1252"/>
        <v>6903000</v>
      </c>
      <c r="L4531" s="34">
        <f t="shared" si="1253"/>
        <v>45253000</v>
      </c>
      <c r="M4531" s="17">
        <f t="shared" ref="M4531:M4533" si="1260">L4531*0.2</f>
        <v>9050600</v>
      </c>
      <c r="N4531" s="17" t="s">
        <v>39</v>
      </c>
      <c r="O4531" s="35" t="s">
        <v>53</v>
      </c>
      <c r="P4531" s="36" t="str">
        <f t="shared" si="1255"/>
        <v>New Client</v>
      </c>
      <c r="Q4531" s="39" t="str">
        <f t="shared" si="4"/>
        <v>Yes</v>
      </c>
      <c r="R4531" s="40" t="str">
        <f t="shared" si="5"/>
        <v/>
      </c>
    </row>
    <row r="4532" ht="14.25" customHeight="1" spans="1:18">
      <c r="A4532" s="30" t="s">
        <v>4345</v>
      </c>
      <c r="B4532" s="17">
        <v>883</v>
      </c>
      <c r="C4532" s="17" t="s">
        <v>35</v>
      </c>
      <c r="D4532" s="17" t="s">
        <v>36</v>
      </c>
      <c r="E4532" s="17" t="s">
        <v>37</v>
      </c>
      <c r="F4532" s="31" t="str">
        <f>VLOOKUP(G4532,'Policy Type'!$A:$B,2,FALSE)</f>
        <v>Liability</v>
      </c>
      <c r="G4532" s="17" t="s">
        <v>38</v>
      </c>
      <c r="H4532" s="32">
        <v>45397</v>
      </c>
      <c r="I4532" s="32">
        <v>45761</v>
      </c>
      <c r="J4532" s="34">
        <v>332800</v>
      </c>
      <c r="K4532" s="34">
        <f t="shared" si="1252"/>
        <v>59904</v>
      </c>
      <c r="L4532" s="34">
        <f t="shared" si="1253"/>
        <v>392704</v>
      </c>
      <c r="M4532" s="17">
        <f t="shared" si="1260"/>
        <v>78540.8</v>
      </c>
      <c r="N4532" s="17" t="s">
        <v>39</v>
      </c>
      <c r="O4532" s="35" t="s">
        <v>49</v>
      </c>
      <c r="P4532" s="36" t="str">
        <f t="shared" si="1255"/>
        <v>Old Client</v>
      </c>
      <c r="Q4532" s="39" t="str">
        <f t="shared" si="4"/>
        <v>Yes</v>
      </c>
      <c r="R4532" s="40" t="str">
        <f t="shared" si="5"/>
        <v/>
      </c>
    </row>
    <row r="4533" ht="14.25" customHeight="1" spans="1:18">
      <c r="A4533" s="30" t="s">
        <v>4346</v>
      </c>
      <c r="B4533" s="17">
        <v>36</v>
      </c>
      <c r="C4533" s="17" t="s">
        <v>57</v>
      </c>
      <c r="D4533" s="17" t="s">
        <v>36</v>
      </c>
      <c r="E4533" s="17" t="s">
        <v>132</v>
      </c>
      <c r="F4533" s="31" t="str">
        <f>VLOOKUP(G4533,'Policy Type'!$A:$B,2,FALSE)</f>
        <v>P&amp;C</v>
      </c>
      <c r="G4533" s="17" t="s">
        <v>48</v>
      </c>
      <c r="H4533" s="32">
        <v>45397</v>
      </c>
      <c r="I4533" s="32">
        <v>45761</v>
      </c>
      <c r="J4533" s="34">
        <v>5900100</v>
      </c>
      <c r="K4533" s="34">
        <f t="shared" si="1252"/>
        <v>1062018</v>
      </c>
      <c r="L4533" s="34">
        <f t="shared" si="1253"/>
        <v>6962118</v>
      </c>
      <c r="M4533" s="17">
        <f t="shared" si="1260"/>
        <v>1392423.6</v>
      </c>
      <c r="N4533" s="17" t="s">
        <v>39</v>
      </c>
      <c r="O4533" s="35" t="s">
        <v>49</v>
      </c>
      <c r="P4533" s="36" t="str">
        <f t="shared" si="1255"/>
        <v>Old Client</v>
      </c>
      <c r="Q4533" s="39" t="str">
        <f t="shared" si="4"/>
        <v>No</v>
      </c>
      <c r="R4533" s="40" t="str">
        <f t="shared" si="5"/>
        <v/>
      </c>
    </row>
    <row r="4534" ht="14.25" customHeight="1" spans="1:18">
      <c r="A4534" s="30" t="s">
        <v>4347</v>
      </c>
      <c r="B4534" s="17">
        <v>2755</v>
      </c>
      <c r="C4534" s="17" t="s">
        <v>35</v>
      </c>
      <c r="D4534" s="17" t="s">
        <v>36</v>
      </c>
      <c r="E4534" s="17" t="s">
        <v>43</v>
      </c>
      <c r="F4534" s="31" t="str">
        <f>VLOOKUP(G4534,'Policy Type'!$A:$B,2,FALSE)</f>
        <v>Others</v>
      </c>
      <c r="G4534" s="17" t="s">
        <v>168</v>
      </c>
      <c r="H4534" s="32">
        <v>45398</v>
      </c>
      <c r="I4534" s="32">
        <v>45762</v>
      </c>
      <c r="J4534" s="34">
        <v>375900</v>
      </c>
      <c r="K4534" s="34">
        <f t="shared" si="1252"/>
        <v>67662</v>
      </c>
      <c r="L4534" s="34">
        <f t="shared" si="1253"/>
        <v>443562</v>
      </c>
      <c r="M4534" s="17">
        <f>L4534*0.15</f>
        <v>66534.3</v>
      </c>
      <c r="N4534" s="17" t="s">
        <v>52</v>
      </c>
      <c r="O4534" s="35" t="s">
        <v>53</v>
      </c>
      <c r="P4534" s="36" t="str">
        <f t="shared" si="1255"/>
        <v>New Client</v>
      </c>
      <c r="Q4534" s="39" t="str">
        <f t="shared" si="4"/>
        <v>No</v>
      </c>
      <c r="R4534" s="40" t="str">
        <f t="shared" si="5"/>
        <v/>
      </c>
    </row>
    <row r="4535" ht="14.25" customHeight="1" spans="1:18">
      <c r="A4535" s="30" t="s">
        <v>4348</v>
      </c>
      <c r="B4535" s="17">
        <v>2438</v>
      </c>
      <c r="C4535" s="17" t="s">
        <v>46</v>
      </c>
      <c r="D4535" s="17" t="s">
        <v>88</v>
      </c>
      <c r="E4535" s="17" t="s">
        <v>84</v>
      </c>
      <c r="F4535" s="31" t="str">
        <f>VLOOKUP(G4535,'Policy Type'!$A:$B,2,FALSE)</f>
        <v>Liability</v>
      </c>
      <c r="G4535" s="17" t="s">
        <v>536</v>
      </c>
      <c r="H4535" s="32">
        <v>45399</v>
      </c>
      <c r="I4535" s="32">
        <v>45520</v>
      </c>
      <c r="J4535" s="34">
        <v>164800</v>
      </c>
      <c r="K4535" s="34">
        <f t="shared" si="1252"/>
        <v>29664</v>
      </c>
      <c r="L4535" s="34">
        <f t="shared" si="1253"/>
        <v>194464</v>
      </c>
      <c r="M4535" s="17">
        <f>L4535*0.05</f>
        <v>9723.2</v>
      </c>
      <c r="N4535" s="17" t="s">
        <v>39</v>
      </c>
      <c r="O4535" s="35" t="s">
        <v>49</v>
      </c>
      <c r="P4535" s="36" t="str">
        <f t="shared" si="1255"/>
        <v>Old Client</v>
      </c>
      <c r="Q4535" s="39" t="str">
        <f t="shared" si="4"/>
        <v>Yes</v>
      </c>
      <c r="R4535" s="40" t="str">
        <f t="shared" si="5"/>
        <v/>
      </c>
    </row>
    <row r="4536" ht="14.25" customHeight="1" spans="1:18">
      <c r="A4536" s="30" t="s">
        <v>4349</v>
      </c>
      <c r="B4536" s="17">
        <v>2756</v>
      </c>
      <c r="C4536" s="17" t="s">
        <v>35</v>
      </c>
      <c r="D4536" s="17" t="s">
        <v>36</v>
      </c>
      <c r="E4536" s="17" t="s">
        <v>84</v>
      </c>
      <c r="F4536" s="31" t="str">
        <f>VLOOKUP(G4536,'Policy Type'!$A:$B,2,FALSE)</f>
        <v>Liability</v>
      </c>
      <c r="G4536" s="17" t="s">
        <v>536</v>
      </c>
      <c r="H4536" s="32">
        <v>45399</v>
      </c>
      <c r="I4536" s="32">
        <v>45520</v>
      </c>
      <c r="J4536" s="34">
        <v>164800</v>
      </c>
      <c r="K4536" s="34">
        <f t="shared" si="1252"/>
        <v>29664</v>
      </c>
      <c r="L4536" s="34">
        <f t="shared" si="1253"/>
        <v>194464</v>
      </c>
      <c r="M4536" s="17">
        <f t="shared" ref="M4536:M4537" si="1261">L4536*0.2</f>
        <v>38892.8</v>
      </c>
      <c r="N4536" s="17" t="s">
        <v>39</v>
      </c>
      <c r="O4536" s="35" t="s">
        <v>49</v>
      </c>
      <c r="P4536" s="36" t="str">
        <f t="shared" si="1255"/>
        <v>New Client</v>
      </c>
      <c r="Q4536" s="39" t="str">
        <f t="shared" si="4"/>
        <v>Yes</v>
      </c>
      <c r="R4536" s="40" t="str">
        <f t="shared" si="5"/>
        <v/>
      </c>
    </row>
    <row r="4537" ht="14.25" customHeight="1" spans="1:18">
      <c r="A4537" s="30" t="s">
        <v>4350</v>
      </c>
      <c r="B4537" s="17">
        <v>381</v>
      </c>
      <c r="C4537" s="17" t="s">
        <v>35</v>
      </c>
      <c r="D4537" s="17" t="s">
        <v>36</v>
      </c>
      <c r="E4537" s="17" t="s">
        <v>84</v>
      </c>
      <c r="F4537" s="31" t="str">
        <f>VLOOKUP(G4537,'Policy Type'!$A:$B,2,FALSE)</f>
        <v>Liability</v>
      </c>
      <c r="G4537" s="17" t="s">
        <v>536</v>
      </c>
      <c r="H4537" s="32">
        <v>45399</v>
      </c>
      <c r="I4537" s="32">
        <v>45520</v>
      </c>
      <c r="J4537" s="34">
        <v>164800</v>
      </c>
      <c r="K4537" s="34">
        <f t="shared" si="1252"/>
        <v>29664</v>
      </c>
      <c r="L4537" s="34">
        <f t="shared" si="1253"/>
        <v>194464</v>
      </c>
      <c r="M4537" s="17">
        <f t="shared" si="1261"/>
        <v>38892.8</v>
      </c>
      <c r="N4537" s="17" t="s">
        <v>39</v>
      </c>
      <c r="O4537" s="35" t="s">
        <v>49</v>
      </c>
      <c r="P4537" s="36" t="str">
        <f t="shared" si="1255"/>
        <v>Old Client</v>
      </c>
      <c r="Q4537" s="39" t="str">
        <f t="shared" si="4"/>
        <v>Yes</v>
      </c>
      <c r="R4537" s="40" t="str">
        <f t="shared" si="5"/>
        <v/>
      </c>
    </row>
    <row r="4538" ht="14.25" customHeight="1" spans="1:18">
      <c r="A4538" s="30" t="s">
        <v>4351</v>
      </c>
      <c r="B4538" s="17">
        <v>381</v>
      </c>
      <c r="C4538" s="17" t="s">
        <v>46</v>
      </c>
      <c r="D4538" s="17" t="s">
        <v>76</v>
      </c>
      <c r="E4538" s="17" t="s">
        <v>37</v>
      </c>
      <c r="F4538" s="31" t="str">
        <f>VLOOKUP(G4538,'Policy Type'!$A:$B,2,FALSE)</f>
        <v>Liability</v>
      </c>
      <c r="G4538" s="17" t="s">
        <v>38</v>
      </c>
      <c r="H4538" s="32">
        <v>45398</v>
      </c>
      <c r="I4538" s="32">
        <v>45762</v>
      </c>
      <c r="J4538" s="34">
        <v>181300</v>
      </c>
      <c r="K4538" s="34">
        <f t="shared" si="1252"/>
        <v>32634</v>
      </c>
      <c r="L4538" s="34">
        <f t="shared" si="1253"/>
        <v>213934</v>
      </c>
      <c r="M4538" s="17">
        <f>L4538*0.05</f>
        <v>10696.7</v>
      </c>
      <c r="N4538" s="17" t="s">
        <v>39</v>
      </c>
      <c r="O4538" s="35" t="s">
        <v>49</v>
      </c>
      <c r="P4538" s="36" t="str">
        <f t="shared" si="1255"/>
        <v>Old Client</v>
      </c>
      <c r="Q4538" s="39" t="str">
        <f t="shared" si="4"/>
        <v>Yes</v>
      </c>
      <c r="R4538" s="40" t="str">
        <f t="shared" si="5"/>
        <v/>
      </c>
    </row>
    <row r="4539" ht="14.25" customHeight="1" spans="1:18">
      <c r="A4539" s="30" t="s">
        <v>4352</v>
      </c>
      <c r="B4539" s="17">
        <v>381</v>
      </c>
      <c r="C4539" s="17" t="s">
        <v>35</v>
      </c>
      <c r="D4539" s="17" t="s">
        <v>36</v>
      </c>
      <c r="E4539" s="17" t="s">
        <v>78</v>
      </c>
      <c r="F4539" s="31" t="str">
        <f>VLOOKUP(G4539,'Policy Type'!$A:$B,2,FALSE)</f>
        <v>Liability</v>
      </c>
      <c r="G4539" s="17" t="s">
        <v>94</v>
      </c>
      <c r="H4539" s="32">
        <v>45398</v>
      </c>
      <c r="I4539" s="32">
        <v>45762</v>
      </c>
      <c r="J4539" s="34">
        <v>85800</v>
      </c>
      <c r="K4539" s="34">
        <f t="shared" si="1252"/>
        <v>15444</v>
      </c>
      <c r="L4539" s="34">
        <f t="shared" si="1253"/>
        <v>101244</v>
      </c>
      <c r="M4539" s="17">
        <f>L4539*0.2</f>
        <v>20248.8</v>
      </c>
      <c r="N4539" s="17" t="s">
        <v>39</v>
      </c>
      <c r="O4539" s="35" t="s">
        <v>49</v>
      </c>
      <c r="P4539" s="36" t="str">
        <f t="shared" si="1255"/>
        <v>Old Client</v>
      </c>
      <c r="Q4539" s="39" t="str">
        <f t="shared" si="4"/>
        <v>Yes</v>
      </c>
      <c r="R4539" s="40" t="str">
        <f t="shared" si="5"/>
        <v/>
      </c>
    </row>
    <row r="4540" ht="14.25" customHeight="1" spans="1:18">
      <c r="A4540" s="30" t="s">
        <v>4353</v>
      </c>
      <c r="B4540" s="17">
        <v>2757</v>
      </c>
      <c r="C4540" s="17" t="s">
        <v>35</v>
      </c>
      <c r="D4540" s="17" t="s">
        <v>36</v>
      </c>
      <c r="E4540" s="17" t="s">
        <v>132</v>
      </c>
      <c r="F4540" s="31" t="str">
        <f>VLOOKUP(G4540,'Policy Type'!$A:$B,2,FALSE)</f>
        <v>Others</v>
      </c>
      <c r="G4540" s="17" t="s">
        <v>129</v>
      </c>
      <c r="H4540" s="32">
        <v>45398</v>
      </c>
      <c r="I4540" s="32">
        <v>45762</v>
      </c>
      <c r="J4540" s="34">
        <v>859400</v>
      </c>
      <c r="K4540" s="34">
        <f t="shared" si="1252"/>
        <v>154692</v>
      </c>
      <c r="L4540" s="34">
        <f t="shared" si="1253"/>
        <v>1014092</v>
      </c>
      <c r="M4540" s="17">
        <f>L4540*0.15</f>
        <v>152113.8</v>
      </c>
      <c r="N4540" s="17" t="s">
        <v>52</v>
      </c>
      <c r="O4540" s="35" t="s">
        <v>53</v>
      </c>
      <c r="P4540" s="36" t="str">
        <f t="shared" si="1255"/>
        <v>New Client</v>
      </c>
      <c r="Q4540" s="39" t="str">
        <f t="shared" si="4"/>
        <v>No</v>
      </c>
      <c r="R4540" s="40" t="str">
        <f t="shared" si="5"/>
        <v/>
      </c>
    </row>
    <row r="4541" ht="14.25" customHeight="1" spans="1:18">
      <c r="A4541" s="30" t="s">
        <v>4354</v>
      </c>
      <c r="B4541" s="17">
        <v>2758</v>
      </c>
      <c r="C4541" s="17" t="s">
        <v>35</v>
      </c>
      <c r="D4541" s="17" t="s">
        <v>36</v>
      </c>
      <c r="E4541" s="17" t="s">
        <v>37</v>
      </c>
      <c r="F4541" s="31" t="str">
        <f>VLOOKUP(G4541,'Policy Type'!$A:$B,2,FALSE)</f>
        <v>P&amp;C</v>
      </c>
      <c r="G4541" s="17" t="s">
        <v>80</v>
      </c>
      <c r="H4541" s="32">
        <v>45398</v>
      </c>
      <c r="I4541" s="32">
        <v>45398</v>
      </c>
      <c r="J4541" s="34">
        <v>120600</v>
      </c>
      <c r="K4541" s="34">
        <f t="shared" si="1252"/>
        <v>21708</v>
      </c>
      <c r="L4541" s="34">
        <f t="shared" si="1253"/>
        <v>142308</v>
      </c>
      <c r="M4541" s="17">
        <f t="shared" ref="M4541:M4543" si="1262">L4541*0.2</f>
        <v>28461.6</v>
      </c>
      <c r="N4541" s="17" t="s">
        <v>39</v>
      </c>
      <c r="O4541" s="35" t="s">
        <v>49</v>
      </c>
      <c r="P4541" s="36" t="str">
        <f t="shared" si="1255"/>
        <v>New Client</v>
      </c>
      <c r="Q4541" s="39" t="str">
        <f t="shared" si="4"/>
        <v>No</v>
      </c>
      <c r="R4541" s="40" t="str">
        <f t="shared" si="5"/>
        <v/>
      </c>
    </row>
    <row r="4542" ht="14.25" customHeight="1" spans="1:18">
      <c r="A4542" s="30" t="s">
        <v>4355</v>
      </c>
      <c r="B4542" s="17">
        <v>324</v>
      </c>
      <c r="C4542" s="17" t="s">
        <v>57</v>
      </c>
      <c r="D4542" s="17" t="s">
        <v>36</v>
      </c>
      <c r="E4542" s="17" t="s">
        <v>132</v>
      </c>
      <c r="F4542" s="31" t="str">
        <f>VLOOKUP(G4542,'Policy Type'!$A:$B,2,FALSE)</f>
        <v>Liability</v>
      </c>
      <c r="G4542" s="17" t="s">
        <v>121</v>
      </c>
      <c r="H4542" s="32">
        <v>45398</v>
      </c>
      <c r="I4542" s="32">
        <v>45762</v>
      </c>
      <c r="J4542" s="34">
        <v>688200</v>
      </c>
      <c r="K4542" s="34">
        <f t="shared" si="1252"/>
        <v>123876</v>
      </c>
      <c r="L4542" s="34">
        <f t="shared" si="1253"/>
        <v>812076</v>
      </c>
      <c r="M4542" s="17">
        <f t="shared" si="1262"/>
        <v>162415.2</v>
      </c>
      <c r="N4542" s="17" t="s">
        <v>39</v>
      </c>
      <c r="O4542" s="35" t="s">
        <v>49</v>
      </c>
      <c r="P4542" s="36" t="str">
        <f t="shared" si="1255"/>
        <v>Old Client</v>
      </c>
      <c r="Q4542" s="39" t="str">
        <f t="shared" si="4"/>
        <v>Yes</v>
      </c>
      <c r="R4542" s="40" t="str">
        <f t="shared" si="5"/>
        <v/>
      </c>
    </row>
    <row r="4543" ht="14.25" customHeight="1" spans="1:18">
      <c r="A4543" s="30" t="s">
        <v>4356</v>
      </c>
      <c r="B4543" s="17">
        <v>15</v>
      </c>
      <c r="C4543" s="17" t="s">
        <v>35</v>
      </c>
      <c r="D4543" s="17" t="s">
        <v>36</v>
      </c>
      <c r="E4543" s="17" t="s">
        <v>37</v>
      </c>
      <c r="F4543" s="31" t="str">
        <f>VLOOKUP(G4543,'Policy Type'!$A:$B,2,FALSE)</f>
        <v>Liability</v>
      </c>
      <c r="G4543" s="17" t="s">
        <v>38</v>
      </c>
      <c r="H4543" s="32">
        <v>45398</v>
      </c>
      <c r="I4543" s="32">
        <v>45427</v>
      </c>
      <c r="J4543" s="34">
        <v>38500</v>
      </c>
      <c r="K4543" s="34">
        <f t="shared" si="1252"/>
        <v>6930</v>
      </c>
      <c r="L4543" s="34">
        <f t="shared" si="1253"/>
        <v>45430</v>
      </c>
      <c r="M4543" s="17">
        <f t="shared" si="1262"/>
        <v>9086</v>
      </c>
      <c r="N4543" s="17" t="s">
        <v>52</v>
      </c>
      <c r="O4543" s="35" t="s">
        <v>49</v>
      </c>
      <c r="P4543" s="36" t="str">
        <f t="shared" si="1255"/>
        <v>Old Client</v>
      </c>
      <c r="Q4543" s="39" t="str">
        <f t="shared" si="4"/>
        <v>Yes</v>
      </c>
      <c r="R4543" s="40" t="str">
        <f t="shared" si="5"/>
        <v/>
      </c>
    </row>
    <row r="4544" ht="14.25" customHeight="1" spans="1:18">
      <c r="A4544" s="30" t="s">
        <v>4357</v>
      </c>
      <c r="B4544" s="17">
        <v>20</v>
      </c>
      <c r="C4544" s="17" t="s">
        <v>46</v>
      </c>
      <c r="D4544" s="17" t="s">
        <v>76</v>
      </c>
      <c r="E4544" s="17" t="s">
        <v>37</v>
      </c>
      <c r="F4544" s="31" t="str">
        <f>VLOOKUP(G4544,'Policy Type'!$A:$B,2,FALSE)</f>
        <v>Liability</v>
      </c>
      <c r="G4544" s="17" t="s">
        <v>38</v>
      </c>
      <c r="H4544" s="32">
        <v>45398</v>
      </c>
      <c r="I4544" s="32">
        <v>45762</v>
      </c>
      <c r="J4544" s="34">
        <v>133300</v>
      </c>
      <c r="K4544" s="34">
        <f t="shared" si="1252"/>
        <v>23994</v>
      </c>
      <c r="L4544" s="34">
        <f t="shared" si="1253"/>
        <v>157294</v>
      </c>
      <c r="M4544" s="17">
        <f>L4544*0.05</f>
        <v>7864.7</v>
      </c>
      <c r="N4544" s="17" t="s">
        <v>39</v>
      </c>
      <c r="O4544" s="35" t="s">
        <v>49</v>
      </c>
      <c r="P4544" s="36" t="str">
        <f t="shared" si="1255"/>
        <v>Old Client</v>
      </c>
      <c r="Q4544" s="39" t="str">
        <f t="shared" si="4"/>
        <v>Yes</v>
      </c>
      <c r="R4544" s="40" t="str">
        <f t="shared" si="5"/>
        <v/>
      </c>
    </row>
    <row r="4545" ht="14.25" customHeight="1" spans="1:18">
      <c r="A4545" s="30" t="s">
        <v>4358</v>
      </c>
      <c r="B4545" s="17">
        <v>2759</v>
      </c>
      <c r="C4545" s="17" t="s">
        <v>57</v>
      </c>
      <c r="D4545" s="17" t="s">
        <v>36</v>
      </c>
      <c r="E4545" s="17" t="s">
        <v>37</v>
      </c>
      <c r="F4545" s="31" t="str">
        <f>VLOOKUP(G4545,'Policy Type'!$A:$B,2,FALSE)</f>
        <v>Liability</v>
      </c>
      <c r="G4545" s="17" t="s">
        <v>38</v>
      </c>
      <c r="H4545" s="32">
        <v>45398</v>
      </c>
      <c r="I4545" s="32">
        <v>45427</v>
      </c>
      <c r="J4545" s="34">
        <v>67500</v>
      </c>
      <c r="K4545" s="34">
        <f t="shared" si="1252"/>
        <v>12150</v>
      </c>
      <c r="L4545" s="34">
        <f t="shared" si="1253"/>
        <v>79650</v>
      </c>
      <c r="M4545" s="17">
        <f t="shared" ref="M4545:M4546" si="1263">L4545*0.2</f>
        <v>15930</v>
      </c>
      <c r="N4545" s="17" t="s">
        <v>39</v>
      </c>
      <c r="O4545" s="35" t="s">
        <v>49</v>
      </c>
      <c r="P4545" s="36" t="str">
        <f t="shared" si="1255"/>
        <v>New Client</v>
      </c>
      <c r="Q4545" s="39" t="str">
        <f t="shared" si="4"/>
        <v>Yes</v>
      </c>
      <c r="R4545" s="40" t="str">
        <f t="shared" si="5"/>
        <v/>
      </c>
    </row>
    <row r="4546" ht="14.25" customHeight="1" spans="1:18">
      <c r="A4546" s="30" t="s">
        <v>4359</v>
      </c>
      <c r="B4546" s="17">
        <v>2760</v>
      </c>
      <c r="C4546" s="17" t="s">
        <v>35</v>
      </c>
      <c r="D4546" s="17" t="s">
        <v>36</v>
      </c>
      <c r="E4546" s="17" t="s">
        <v>84</v>
      </c>
      <c r="F4546" s="31" t="str">
        <f>VLOOKUP(G4546,'Policy Type'!$A:$B,2,FALSE)</f>
        <v>Liability</v>
      </c>
      <c r="G4546" s="17" t="s">
        <v>140</v>
      </c>
      <c r="H4546" s="32">
        <v>45398</v>
      </c>
      <c r="I4546" s="32">
        <v>45762</v>
      </c>
      <c r="J4546" s="34">
        <v>18880000</v>
      </c>
      <c r="K4546" s="34">
        <f t="shared" si="1252"/>
        <v>3398400</v>
      </c>
      <c r="L4546" s="34">
        <f t="shared" si="1253"/>
        <v>22278400</v>
      </c>
      <c r="M4546" s="17">
        <f t="shared" si="1263"/>
        <v>4455680</v>
      </c>
      <c r="N4546" s="17" t="s">
        <v>39</v>
      </c>
      <c r="O4546" s="35" t="s">
        <v>49</v>
      </c>
      <c r="P4546" s="36" t="str">
        <f t="shared" si="1255"/>
        <v>New Client</v>
      </c>
      <c r="Q4546" s="39" t="str">
        <f t="shared" si="4"/>
        <v>Yes</v>
      </c>
      <c r="R4546" s="40" t="str">
        <f t="shared" si="5"/>
        <v/>
      </c>
    </row>
    <row r="4547" ht="14.25" customHeight="1" spans="1:18">
      <c r="A4547" s="30" t="s">
        <v>4360</v>
      </c>
      <c r="B4547" s="17">
        <v>2761</v>
      </c>
      <c r="C4547" s="17" t="s">
        <v>42</v>
      </c>
      <c r="D4547" s="17" t="s">
        <v>36</v>
      </c>
      <c r="E4547" s="17" t="s">
        <v>84</v>
      </c>
      <c r="F4547" s="31" t="str">
        <f>VLOOKUP(G4547,'Policy Type'!$A:$B,2,FALSE)</f>
        <v>Others</v>
      </c>
      <c r="G4547" s="17" t="s">
        <v>212</v>
      </c>
      <c r="H4547" s="32">
        <v>45398</v>
      </c>
      <c r="I4547" s="32">
        <v>45762</v>
      </c>
      <c r="J4547" s="34">
        <v>179700</v>
      </c>
      <c r="K4547" s="34">
        <f t="shared" si="1252"/>
        <v>32346</v>
      </c>
      <c r="L4547" s="34">
        <f t="shared" si="1253"/>
        <v>212046</v>
      </c>
      <c r="M4547" s="17">
        <f>L4547*0.15</f>
        <v>31806.9</v>
      </c>
      <c r="N4547" s="17" t="s">
        <v>39</v>
      </c>
      <c r="O4547" s="35" t="s">
        <v>49</v>
      </c>
      <c r="P4547" s="36" t="str">
        <f t="shared" si="1255"/>
        <v>New Client</v>
      </c>
      <c r="Q4547" s="39" t="str">
        <f t="shared" si="4"/>
        <v>No</v>
      </c>
      <c r="R4547" s="40" t="str">
        <f t="shared" si="5"/>
        <v/>
      </c>
    </row>
    <row r="4548" ht="14.25" customHeight="1" spans="1:18">
      <c r="A4548" s="30" t="s">
        <v>4361</v>
      </c>
      <c r="B4548" s="17">
        <v>2762</v>
      </c>
      <c r="C4548" s="17" t="s">
        <v>57</v>
      </c>
      <c r="D4548" s="17" t="s">
        <v>36</v>
      </c>
      <c r="E4548" s="17" t="s">
        <v>78</v>
      </c>
      <c r="F4548" s="31" t="str">
        <f>VLOOKUP(G4548,'Policy Type'!$A:$B,2,FALSE)</f>
        <v>Liability</v>
      </c>
      <c r="G4548" s="17" t="s">
        <v>94</v>
      </c>
      <c r="H4548" s="32">
        <v>45398</v>
      </c>
      <c r="I4548" s="32">
        <v>45762</v>
      </c>
      <c r="J4548" s="34">
        <v>109900</v>
      </c>
      <c r="K4548" s="34">
        <f t="shared" si="1252"/>
        <v>19782</v>
      </c>
      <c r="L4548" s="34">
        <f t="shared" si="1253"/>
        <v>129682</v>
      </c>
      <c r="M4548" s="17">
        <f t="shared" ref="M4548:M4549" si="1264">L4548*0.2</f>
        <v>25936.4</v>
      </c>
      <c r="N4548" s="17" t="s">
        <v>39</v>
      </c>
      <c r="O4548" s="35" t="s">
        <v>49</v>
      </c>
      <c r="P4548" s="36" t="str">
        <f t="shared" si="1255"/>
        <v>New Client</v>
      </c>
      <c r="Q4548" s="39" t="str">
        <f t="shared" si="4"/>
        <v>Yes</v>
      </c>
      <c r="R4548" s="40" t="str">
        <f t="shared" si="5"/>
        <v/>
      </c>
    </row>
    <row r="4549" ht="14.25" customHeight="1" spans="1:18">
      <c r="A4549" s="30" t="s">
        <v>4362</v>
      </c>
      <c r="B4549" s="17">
        <v>2763</v>
      </c>
      <c r="C4549" s="17" t="s">
        <v>35</v>
      </c>
      <c r="D4549" s="17" t="s">
        <v>36</v>
      </c>
      <c r="E4549" s="17" t="s">
        <v>37</v>
      </c>
      <c r="F4549" s="31" t="str">
        <f>VLOOKUP(G4549,'Policy Type'!$A:$B,2,FALSE)</f>
        <v>Liability</v>
      </c>
      <c r="G4549" s="17" t="s">
        <v>38</v>
      </c>
      <c r="H4549" s="32">
        <v>45400</v>
      </c>
      <c r="I4549" s="32">
        <v>45764</v>
      </c>
      <c r="J4549" s="34">
        <v>5155700</v>
      </c>
      <c r="K4549" s="34">
        <f t="shared" si="1252"/>
        <v>928026</v>
      </c>
      <c r="L4549" s="34">
        <f t="shared" si="1253"/>
        <v>6083726</v>
      </c>
      <c r="M4549" s="17">
        <f t="shared" si="1264"/>
        <v>1216745.2</v>
      </c>
      <c r="N4549" s="17" t="s">
        <v>39</v>
      </c>
      <c r="O4549" s="35" t="s">
        <v>53</v>
      </c>
      <c r="P4549" s="36" t="str">
        <f t="shared" si="1255"/>
        <v>New Client</v>
      </c>
      <c r="Q4549" s="39" t="str">
        <f t="shared" si="4"/>
        <v>Yes</v>
      </c>
      <c r="R4549" s="40" t="str">
        <f t="shared" si="5"/>
        <v/>
      </c>
    </row>
    <row r="4550" ht="14.25" customHeight="1" spans="1:18">
      <c r="A4550" s="30" t="s">
        <v>4363</v>
      </c>
      <c r="B4550" s="17">
        <v>2764</v>
      </c>
      <c r="C4550" s="17" t="s">
        <v>57</v>
      </c>
      <c r="D4550" s="17" t="s">
        <v>36</v>
      </c>
      <c r="E4550" s="17" t="s">
        <v>91</v>
      </c>
      <c r="F4550" s="31" t="str">
        <f>VLOOKUP(G4550,'Policy Type'!$A:$B,2,FALSE)</f>
        <v>Others</v>
      </c>
      <c r="G4550" s="17" t="s">
        <v>212</v>
      </c>
      <c r="H4550" s="32">
        <v>45395</v>
      </c>
      <c r="I4550" s="32">
        <v>45759</v>
      </c>
      <c r="J4550" s="34">
        <v>378900</v>
      </c>
      <c r="K4550" s="34">
        <f t="shared" si="1252"/>
        <v>68202</v>
      </c>
      <c r="L4550" s="34">
        <f t="shared" si="1253"/>
        <v>447102</v>
      </c>
      <c r="M4550" s="17">
        <f>L4550*0.15</f>
        <v>67065.3</v>
      </c>
      <c r="N4550" s="17" t="s">
        <v>52</v>
      </c>
      <c r="O4550" s="35" t="s">
        <v>49</v>
      </c>
      <c r="P4550" s="36" t="str">
        <f t="shared" si="1255"/>
        <v>New Client</v>
      </c>
      <c r="Q4550" s="39" t="str">
        <f t="shared" si="4"/>
        <v>No</v>
      </c>
      <c r="R4550" s="40" t="str">
        <f t="shared" si="5"/>
        <v/>
      </c>
    </row>
    <row r="4551" ht="14.25" customHeight="1" spans="1:18">
      <c r="A4551" s="30" t="s">
        <v>4364</v>
      </c>
      <c r="B4551" s="17">
        <v>2729</v>
      </c>
      <c r="C4551" s="17" t="s">
        <v>35</v>
      </c>
      <c r="D4551" s="17" t="s">
        <v>36</v>
      </c>
      <c r="E4551" s="17" t="s">
        <v>84</v>
      </c>
      <c r="F4551" s="31" t="str">
        <f>VLOOKUP(G4551,'Policy Type'!$A:$B,2,FALSE)</f>
        <v>Liability</v>
      </c>
      <c r="G4551" s="17" t="s">
        <v>579</v>
      </c>
      <c r="H4551" s="32">
        <v>45399</v>
      </c>
      <c r="I4551" s="32">
        <v>45763</v>
      </c>
      <c r="J4551" s="34">
        <v>2360000</v>
      </c>
      <c r="K4551" s="34">
        <f t="shared" si="1252"/>
        <v>424800</v>
      </c>
      <c r="L4551" s="34">
        <f t="shared" si="1253"/>
        <v>2784800</v>
      </c>
      <c r="M4551" s="17">
        <f t="shared" ref="M4551:M4552" si="1265">L4551*0.2</f>
        <v>556960</v>
      </c>
      <c r="N4551" s="17" t="s">
        <v>39</v>
      </c>
      <c r="O4551" s="35" t="s">
        <v>53</v>
      </c>
      <c r="P4551" s="36" t="str">
        <f t="shared" si="1255"/>
        <v>Old Client</v>
      </c>
      <c r="Q4551" s="39" t="str">
        <f t="shared" si="4"/>
        <v>Yes</v>
      </c>
      <c r="R4551" s="40" t="str">
        <f t="shared" si="5"/>
        <v/>
      </c>
    </row>
    <row r="4552" ht="14.25" customHeight="1" spans="1:18">
      <c r="A4552" s="30" t="s">
        <v>4365</v>
      </c>
      <c r="B4552" s="17">
        <v>2765</v>
      </c>
      <c r="C4552" s="17" t="s">
        <v>42</v>
      </c>
      <c r="D4552" s="17" t="s">
        <v>36</v>
      </c>
      <c r="E4552" s="17" t="s">
        <v>43</v>
      </c>
      <c r="F4552" s="31" t="str">
        <f>VLOOKUP(G4552,'Policy Type'!$A:$B,2,FALSE)</f>
        <v>P&amp;C</v>
      </c>
      <c r="G4552" s="17" t="s">
        <v>68</v>
      </c>
      <c r="H4552" s="32">
        <v>45402</v>
      </c>
      <c r="I4552" s="32">
        <v>45766</v>
      </c>
      <c r="J4552" s="34">
        <v>1982900</v>
      </c>
      <c r="K4552" s="34">
        <f t="shared" si="1252"/>
        <v>356922</v>
      </c>
      <c r="L4552" s="34">
        <f t="shared" si="1253"/>
        <v>2339822</v>
      </c>
      <c r="M4552" s="17">
        <f t="shared" si="1265"/>
        <v>467964.4</v>
      </c>
      <c r="N4552" s="17" t="s">
        <v>39</v>
      </c>
      <c r="O4552" s="35" t="s">
        <v>53</v>
      </c>
      <c r="P4552" s="36" t="str">
        <f t="shared" si="1255"/>
        <v>New Client</v>
      </c>
      <c r="Q4552" s="39" t="str">
        <f t="shared" si="4"/>
        <v>No</v>
      </c>
      <c r="R4552" s="40" t="str">
        <f t="shared" si="5"/>
        <v/>
      </c>
    </row>
    <row r="4553" ht="14.25" customHeight="1" spans="1:18">
      <c r="A4553" s="30" t="s">
        <v>4366</v>
      </c>
      <c r="B4553" s="17">
        <v>928</v>
      </c>
      <c r="C4553" s="17" t="s">
        <v>57</v>
      </c>
      <c r="D4553" s="17" t="s">
        <v>36</v>
      </c>
      <c r="E4553" s="17" t="s">
        <v>37</v>
      </c>
      <c r="F4553" s="31" t="str">
        <f>VLOOKUP(G4553,'Policy Type'!$A:$B,2,FALSE)</f>
        <v>Others</v>
      </c>
      <c r="G4553" s="17" t="s">
        <v>156</v>
      </c>
      <c r="H4553" s="32">
        <v>45399</v>
      </c>
      <c r="I4553" s="32">
        <v>45763</v>
      </c>
      <c r="J4553" s="34">
        <v>160100</v>
      </c>
      <c r="K4553" s="34">
        <f t="shared" si="1252"/>
        <v>28818</v>
      </c>
      <c r="L4553" s="34">
        <f t="shared" si="1253"/>
        <v>188918</v>
      </c>
      <c r="M4553" s="17">
        <f>L4553*0.15</f>
        <v>28337.7</v>
      </c>
      <c r="N4553" s="17" t="s">
        <v>52</v>
      </c>
      <c r="O4553" s="35" t="s">
        <v>53</v>
      </c>
      <c r="P4553" s="36" t="str">
        <f t="shared" si="1255"/>
        <v>Old Client</v>
      </c>
      <c r="Q4553" s="39" t="str">
        <f t="shared" si="4"/>
        <v>Yes</v>
      </c>
      <c r="R4553" s="40" t="str">
        <f t="shared" si="5"/>
        <v>Cross-Sold</v>
      </c>
    </row>
    <row r="4554" ht="14.25" customHeight="1" spans="1:18">
      <c r="A4554" s="30" t="s">
        <v>4367</v>
      </c>
      <c r="B4554" s="17">
        <v>2766</v>
      </c>
      <c r="C4554" s="17" t="s">
        <v>42</v>
      </c>
      <c r="D4554" s="17" t="s">
        <v>36</v>
      </c>
      <c r="E4554" s="17" t="s">
        <v>780</v>
      </c>
      <c r="F4554" s="31" t="str">
        <f>VLOOKUP(G4554,'Policy Type'!$A:$B,2,FALSE)</f>
        <v>Liability</v>
      </c>
      <c r="G4554" s="17" t="s">
        <v>38</v>
      </c>
      <c r="H4554" s="32">
        <v>45399</v>
      </c>
      <c r="I4554" s="32">
        <v>45428</v>
      </c>
      <c r="J4554" s="34">
        <v>59100</v>
      </c>
      <c r="K4554" s="34">
        <f t="shared" si="1252"/>
        <v>10638</v>
      </c>
      <c r="L4554" s="34">
        <f t="shared" si="1253"/>
        <v>69738</v>
      </c>
      <c r="M4554" s="17">
        <f t="shared" ref="M4554:M4560" si="1266">L4554*0.2</f>
        <v>13947.6</v>
      </c>
      <c r="N4554" s="17" t="s">
        <v>39</v>
      </c>
      <c r="O4554" s="35" t="s">
        <v>49</v>
      </c>
      <c r="P4554" s="36" t="str">
        <f t="shared" si="1255"/>
        <v>New Client</v>
      </c>
      <c r="Q4554" s="39" t="str">
        <f t="shared" si="4"/>
        <v>Yes</v>
      </c>
      <c r="R4554" s="40" t="str">
        <f t="shared" si="5"/>
        <v/>
      </c>
    </row>
    <row r="4555" ht="14.25" customHeight="1" spans="1:18">
      <c r="A4555" s="30" t="s">
        <v>4368</v>
      </c>
      <c r="B4555" s="17">
        <v>2739</v>
      </c>
      <c r="C4555" s="17" t="s">
        <v>35</v>
      </c>
      <c r="D4555" s="17" t="s">
        <v>36</v>
      </c>
      <c r="E4555" s="17" t="s">
        <v>84</v>
      </c>
      <c r="F4555" s="31" t="str">
        <f>VLOOKUP(G4555,'Policy Type'!$A:$B,2,FALSE)</f>
        <v>Liability</v>
      </c>
      <c r="G4555" s="17" t="s">
        <v>101</v>
      </c>
      <c r="H4555" s="32">
        <v>45399</v>
      </c>
      <c r="I4555" s="32">
        <v>45763</v>
      </c>
      <c r="J4555" s="34">
        <v>590000</v>
      </c>
      <c r="K4555" s="34">
        <f t="shared" si="1252"/>
        <v>106200</v>
      </c>
      <c r="L4555" s="34">
        <f t="shared" si="1253"/>
        <v>696200</v>
      </c>
      <c r="M4555" s="17">
        <f t="shared" si="1266"/>
        <v>139240</v>
      </c>
      <c r="N4555" s="17" t="s">
        <v>39</v>
      </c>
      <c r="O4555" s="35" t="s">
        <v>49</v>
      </c>
      <c r="P4555" s="36" t="str">
        <f t="shared" si="1255"/>
        <v>Old Client</v>
      </c>
      <c r="Q4555" s="39" t="str">
        <f t="shared" si="4"/>
        <v>Yes</v>
      </c>
      <c r="R4555" s="40" t="str">
        <f t="shared" si="5"/>
        <v/>
      </c>
    </row>
    <row r="4556" ht="14.25" customHeight="1" spans="1:18">
      <c r="A4556" s="30" t="s">
        <v>4369</v>
      </c>
      <c r="B4556" s="17">
        <v>2745</v>
      </c>
      <c r="C4556" s="17" t="s">
        <v>42</v>
      </c>
      <c r="D4556" s="17" t="s">
        <v>36</v>
      </c>
      <c r="E4556" s="17" t="s">
        <v>780</v>
      </c>
      <c r="F4556" s="31" t="str">
        <f>VLOOKUP(G4556,'Policy Type'!$A:$B,2,FALSE)</f>
        <v>Liability</v>
      </c>
      <c r="G4556" s="17" t="s">
        <v>38</v>
      </c>
      <c r="H4556" s="32">
        <v>45399</v>
      </c>
      <c r="I4556" s="32">
        <v>45428</v>
      </c>
      <c r="J4556" s="34">
        <v>87600</v>
      </c>
      <c r="K4556" s="34">
        <f t="shared" si="1252"/>
        <v>15768</v>
      </c>
      <c r="L4556" s="34">
        <f t="shared" si="1253"/>
        <v>103368</v>
      </c>
      <c r="M4556" s="17">
        <f t="shared" si="1266"/>
        <v>20673.6</v>
      </c>
      <c r="N4556" s="17" t="s">
        <v>39</v>
      </c>
      <c r="O4556" s="35" t="s">
        <v>49</v>
      </c>
      <c r="P4556" s="36" t="str">
        <f t="shared" si="1255"/>
        <v>Old Client</v>
      </c>
      <c r="Q4556" s="39" t="str">
        <f t="shared" si="4"/>
        <v>Yes</v>
      </c>
      <c r="R4556" s="40" t="str">
        <f t="shared" si="5"/>
        <v/>
      </c>
    </row>
    <row r="4557" ht="14.25" customHeight="1" spans="1:18">
      <c r="A4557" s="30" t="s">
        <v>4370</v>
      </c>
      <c r="B4557" s="17">
        <v>2767</v>
      </c>
      <c r="C4557" s="17" t="s">
        <v>57</v>
      </c>
      <c r="D4557" s="17" t="s">
        <v>36</v>
      </c>
      <c r="E4557" s="17" t="s">
        <v>780</v>
      </c>
      <c r="F4557" s="31" t="str">
        <f>VLOOKUP(G4557,'Policy Type'!$A:$B,2,FALSE)</f>
        <v>Liability</v>
      </c>
      <c r="G4557" s="17" t="s">
        <v>38</v>
      </c>
      <c r="H4557" s="32">
        <v>45399</v>
      </c>
      <c r="I4557" s="32">
        <v>45581</v>
      </c>
      <c r="J4557" s="34">
        <v>361700</v>
      </c>
      <c r="K4557" s="34">
        <f t="shared" si="1252"/>
        <v>65106</v>
      </c>
      <c r="L4557" s="34">
        <f t="shared" si="1253"/>
        <v>426806</v>
      </c>
      <c r="M4557" s="17">
        <f t="shared" si="1266"/>
        <v>85361.2</v>
      </c>
      <c r="N4557" s="17" t="s">
        <v>39</v>
      </c>
      <c r="O4557" s="35" t="s">
        <v>49</v>
      </c>
      <c r="P4557" s="36" t="str">
        <f t="shared" si="1255"/>
        <v>New Client</v>
      </c>
      <c r="Q4557" s="39" t="str">
        <f t="shared" si="4"/>
        <v>Yes</v>
      </c>
      <c r="R4557" s="40" t="str">
        <f t="shared" si="5"/>
        <v/>
      </c>
    </row>
    <row r="4558" ht="14.25" customHeight="1" spans="1:18">
      <c r="A4558" s="30" t="s">
        <v>4371</v>
      </c>
      <c r="B4558" s="17">
        <v>2768</v>
      </c>
      <c r="C4558" s="17" t="s">
        <v>42</v>
      </c>
      <c r="D4558" s="17" t="s">
        <v>36</v>
      </c>
      <c r="E4558" s="17" t="s">
        <v>780</v>
      </c>
      <c r="F4558" s="31" t="str">
        <f>VLOOKUP(G4558,'Policy Type'!$A:$B,2,FALSE)</f>
        <v>Liability</v>
      </c>
      <c r="G4558" s="17" t="s">
        <v>38</v>
      </c>
      <c r="H4558" s="32">
        <v>45399</v>
      </c>
      <c r="I4558" s="32">
        <v>45763</v>
      </c>
      <c r="J4558" s="34">
        <v>516500</v>
      </c>
      <c r="K4558" s="34">
        <f t="shared" si="1252"/>
        <v>92970</v>
      </c>
      <c r="L4558" s="34">
        <f t="shared" si="1253"/>
        <v>609470</v>
      </c>
      <c r="M4558" s="17">
        <f t="shared" si="1266"/>
        <v>121894</v>
      </c>
      <c r="N4558" s="17" t="s">
        <v>39</v>
      </c>
      <c r="O4558" s="35" t="s">
        <v>49</v>
      </c>
      <c r="P4558" s="36" t="str">
        <f t="shared" si="1255"/>
        <v>New Client</v>
      </c>
      <c r="Q4558" s="39" t="str">
        <f t="shared" si="4"/>
        <v>Yes</v>
      </c>
      <c r="R4558" s="40" t="str">
        <f t="shared" si="5"/>
        <v/>
      </c>
    </row>
    <row r="4559" ht="14.25" customHeight="1" spans="1:18">
      <c r="A4559" s="30" t="s">
        <v>4372</v>
      </c>
      <c r="B4559" s="17">
        <v>2769</v>
      </c>
      <c r="C4559" s="17" t="s">
        <v>57</v>
      </c>
      <c r="D4559" s="17" t="s">
        <v>36</v>
      </c>
      <c r="E4559" s="17" t="s">
        <v>780</v>
      </c>
      <c r="F4559" s="31" t="str">
        <f>VLOOKUP(G4559,'Policy Type'!$A:$B,2,FALSE)</f>
        <v>Liability</v>
      </c>
      <c r="G4559" s="17" t="s">
        <v>38</v>
      </c>
      <c r="H4559" s="32">
        <v>45399</v>
      </c>
      <c r="I4559" s="32">
        <v>45428</v>
      </c>
      <c r="J4559" s="34">
        <v>199300</v>
      </c>
      <c r="K4559" s="34">
        <f t="shared" si="1252"/>
        <v>35874</v>
      </c>
      <c r="L4559" s="34">
        <f t="shared" si="1253"/>
        <v>235174</v>
      </c>
      <c r="M4559" s="17">
        <f t="shared" si="1266"/>
        <v>47034.8</v>
      </c>
      <c r="N4559" s="17" t="s">
        <v>39</v>
      </c>
      <c r="O4559" s="35" t="s">
        <v>49</v>
      </c>
      <c r="P4559" s="36" t="str">
        <f t="shared" si="1255"/>
        <v>New Client</v>
      </c>
      <c r="Q4559" s="39" t="str">
        <f t="shared" si="4"/>
        <v>Yes</v>
      </c>
      <c r="R4559" s="40" t="str">
        <f t="shared" si="5"/>
        <v/>
      </c>
    </row>
    <row r="4560" ht="14.25" customHeight="1" spans="1:18">
      <c r="A4560" s="30" t="s">
        <v>4373</v>
      </c>
      <c r="B4560" s="17">
        <v>2770</v>
      </c>
      <c r="C4560" s="17" t="s">
        <v>57</v>
      </c>
      <c r="D4560" s="17" t="s">
        <v>36</v>
      </c>
      <c r="E4560" s="17" t="s">
        <v>37</v>
      </c>
      <c r="F4560" s="31" t="str">
        <f>VLOOKUP(G4560,'Policy Type'!$A:$B,2,FALSE)</f>
        <v>Liability</v>
      </c>
      <c r="G4560" s="17" t="s">
        <v>38</v>
      </c>
      <c r="H4560" s="32">
        <v>45399</v>
      </c>
      <c r="I4560" s="32">
        <v>45581</v>
      </c>
      <c r="J4560" s="34">
        <v>38600</v>
      </c>
      <c r="K4560" s="34">
        <f t="shared" si="1252"/>
        <v>6948</v>
      </c>
      <c r="L4560" s="34">
        <f t="shared" si="1253"/>
        <v>45548</v>
      </c>
      <c r="M4560" s="17">
        <f t="shared" si="1266"/>
        <v>9109.6</v>
      </c>
      <c r="N4560" s="17" t="s">
        <v>52</v>
      </c>
      <c r="O4560" s="35" t="s">
        <v>49</v>
      </c>
      <c r="P4560" s="36" t="str">
        <f t="shared" si="1255"/>
        <v>New Client</v>
      </c>
      <c r="Q4560" s="39" t="str">
        <f t="shared" si="4"/>
        <v>Yes</v>
      </c>
      <c r="R4560" s="40" t="str">
        <f t="shared" si="5"/>
        <v/>
      </c>
    </row>
    <row r="4561" ht="14.25" customHeight="1" spans="1:18">
      <c r="A4561" s="30" t="s">
        <v>4374</v>
      </c>
      <c r="B4561" s="17">
        <v>2771</v>
      </c>
      <c r="C4561" s="17" t="s">
        <v>35</v>
      </c>
      <c r="D4561" s="17" t="s">
        <v>36</v>
      </c>
      <c r="E4561" s="17" t="s">
        <v>780</v>
      </c>
      <c r="F4561" s="31" t="str">
        <f>VLOOKUP(G4561,'Policy Type'!$A:$B,2,FALSE)</f>
        <v>Others</v>
      </c>
      <c r="G4561" s="17" t="s">
        <v>212</v>
      </c>
      <c r="H4561" s="32">
        <v>45399</v>
      </c>
      <c r="I4561" s="32">
        <v>45763</v>
      </c>
      <c r="J4561" s="34">
        <v>861400</v>
      </c>
      <c r="K4561" s="34">
        <f t="shared" si="1252"/>
        <v>155052</v>
      </c>
      <c r="L4561" s="34">
        <f t="shared" si="1253"/>
        <v>1016452</v>
      </c>
      <c r="M4561" s="17">
        <f>L4561*0.15</f>
        <v>152467.8</v>
      </c>
      <c r="N4561" s="17" t="s">
        <v>39</v>
      </c>
      <c r="O4561" s="35" t="s">
        <v>49</v>
      </c>
      <c r="P4561" s="36" t="str">
        <f t="shared" si="1255"/>
        <v>New Client</v>
      </c>
      <c r="Q4561" s="39" t="str">
        <f t="shared" si="4"/>
        <v>No</v>
      </c>
      <c r="R4561" s="40" t="str">
        <f t="shared" si="5"/>
        <v/>
      </c>
    </row>
    <row r="4562" ht="14.25" customHeight="1" spans="1:18">
      <c r="A4562" s="30" t="s">
        <v>4375</v>
      </c>
      <c r="B4562" s="17">
        <v>2772</v>
      </c>
      <c r="C4562" s="17" t="s">
        <v>57</v>
      </c>
      <c r="D4562" s="17" t="s">
        <v>36</v>
      </c>
      <c r="E4562" s="17" t="s">
        <v>132</v>
      </c>
      <c r="F4562" s="31" t="str">
        <f>VLOOKUP(G4562,'Policy Type'!$A:$B,2,FALSE)</f>
        <v>P&amp;C</v>
      </c>
      <c r="G4562" s="17" t="s">
        <v>48</v>
      </c>
      <c r="H4562" s="32">
        <v>45400</v>
      </c>
      <c r="I4562" s="32">
        <v>45764</v>
      </c>
      <c r="J4562" s="34">
        <v>1947100</v>
      </c>
      <c r="K4562" s="34">
        <f t="shared" si="1252"/>
        <v>350478</v>
      </c>
      <c r="L4562" s="34">
        <f t="shared" si="1253"/>
        <v>2297578</v>
      </c>
      <c r="M4562" s="17">
        <f t="shared" ref="M4562:M4566" si="1267">L4562*0.2</f>
        <v>459515.6</v>
      </c>
      <c r="N4562" s="17" t="s">
        <v>39</v>
      </c>
      <c r="O4562" s="35" t="s">
        <v>53</v>
      </c>
      <c r="P4562" s="36" t="str">
        <f t="shared" si="1255"/>
        <v>New Client</v>
      </c>
      <c r="Q4562" s="39" t="str">
        <f t="shared" si="4"/>
        <v>No</v>
      </c>
      <c r="R4562" s="40" t="str">
        <f t="shared" si="5"/>
        <v/>
      </c>
    </row>
    <row r="4563" ht="14.25" customHeight="1" spans="1:18">
      <c r="A4563" s="30" t="s">
        <v>4376</v>
      </c>
      <c r="B4563" s="17">
        <v>2773</v>
      </c>
      <c r="C4563" s="17" t="s">
        <v>35</v>
      </c>
      <c r="D4563" s="17" t="s">
        <v>36</v>
      </c>
      <c r="E4563" s="17" t="s">
        <v>108</v>
      </c>
      <c r="F4563" s="31" t="str">
        <f>VLOOKUP(G4563,'Policy Type'!$A:$B,2,FALSE)</f>
        <v>Liability</v>
      </c>
      <c r="G4563" s="17" t="s">
        <v>38</v>
      </c>
      <c r="H4563" s="32">
        <v>45400</v>
      </c>
      <c r="I4563" s="32">
        <v>45764</v>
      </c>
      <c r="J4563" s="34">
        <v>1413900</v>
      </c>
      <c r="K4563" s="34">
        <f t="shared" si="1252"/>
        <v>254502</v>
      </c>
      <c r="L4563" s="34">
        <f t="shared" si="1253"/>
        <v>1668402</v>
      </c>
      <c r="M4563" s="17">
        <f t="shared" si="1267"/>
        <v>333680.4</v>
      </c>
      <c r="N4563" s="17" t="s">
        <v>39</v>
      </c>
      <c r="O4563" s="35" t="s">
        <v>49</v>
      </c>
      <c r="P4563" s="36" t="str">
        <f t="shared" si="1255"/>
        <v>New Client</v>
      </c>
      <c r="Q4563" s="39" t="str">
        <f t="shared" si="4"/>
        <v>Yes</v>
      </c>
      <c r="R4563" s="40" t="str">
        <f t="shared" si="5"/>
        <v/>
      </c>
    </row>
    <row r="4564" ht="14.25" customHeight="1" spans="1:18">
      <c r="A4564" s="30" t="s">
        <v>4377</v>
      </c>
      <c r="B4564" s="17">
        <v>1279</v>
      </c>
      <c r="C4564" s="17" t="s">
        <v>42</v>
      </c>
      <c r="D4564" s="17" t="s">
        <v>36</v>
      </c>
      <c r="E4564" s="17" t="s">
        <v>37</v>
      </c>
      <c r="F4564" s="31" t="str">
        <f>VLOOKUP(G4564,'Policy Type'!$A:$B,2,FALSE)</f>
        <v>P&amp;C</v>
      </c>
      <c r="G4564" s="17" t="s">
        <v>80</v>
      </c>
      <c r="H4564" s="32">
        <v>45400</v>
      </c>
      <c r="I4564" s="32">
        <v>45400</v>
      </c>
      <c r="J4564" s="34">
        <v>226500</v>
      </c>
      <c r="K4564" s="34">
        <f t="shared" si="1252"/>
        <v>40770</v>
      </c>
      <c r="L4564" s="34">
        <f t="shared" si="1253"/>
        <v>267270</v>
      </c>
      <c r="M4564" s="17">
        <f t="shared" si="1267"/>
        <v>53454</v>
      </c>
      <c r="N4564" s="17" t="s">
        <v>39</v>
      </c>
      <c r="O4564" s="35" t="s">
        <v>49</v>
      </c>
      <c r="P4564" s="36" t="str">
        <f t="shared" si="1255"/>
        <v>Old Client</v>
      </c>
      <c r="Q4564" s="39" t="str">
        <f t="shared" si="4"/>
        <v>No</v>
      </c>
      <c r="R4564" s="40" t="str">
        <f t="shared" si="5"/>
        <v/>
      </c>
    </row>
    <row r="4565" ht="14.25" customHeight="1" spans="1:18">
      <c r="A4565" s="30" t="s">
        <v>4378</v>
      </c>
      <c r="B4565" s="17">
        <v>2774</v>
      </c>
      <c r="C4565" s="17" t="s">
        <v>35</v>
      </c>
      <c r="D4565" s="17" t="s">
        <v>36</v>
      </c>
      <c r="E4565" s="17" t="s">
        <v>60</v>
      </c>
      <c r="F4565" s="31" t="str">
        <f>VLOOKUP(G4565,'Policy Type'!$A:$B,2,FALSE)</f>
        <v>P&amp;C</v>
      </c>
      <c r="G4565" s="17" t="s">
        <v>55</v>
      </c>
      <c r="H4565" s="32">
        <v>45401</v>
      </c>
      <c r="I4565" s="32">
        <v>45765</v>
      </c>
      <c r="J4565" s="34">
        <v>156000</v>
      </c>
      <c r="K4565" s="34">
        <f t="shared" si="1252"/>
        <v>28080</v>
      </c>
      <c r="L4565" s="34">
        <f t="shared" si="1253"/>
        <v>184080</v>
      </c>
      <c r="M4565" s="17">
        <f t="shared" si="1267"/>
        <v>36816</v>
      </c>
      <c r="N4565" s="17" t="s">
        <v>52</v>
      </c>
      <c r="O4565" s="35" t="s">
        <v>49</v>
      </c>
      <c r="P4565" s="36" t="str">
        <f t="shared" si="1255"/>
        <v>New Client</v>
      </c>
      <c r="Q4565" s="39" t="str">
        <f t="shared" si="4"/>
        <v>No</v>
      </c>
      <c r="R4565" s="40" t="str">
        <f t="shared" si="5"/>
        <v/>
      </c>
    </row>
    <row r="4566" ht="14.25" customHeight="1" spans="1:18">
      <c r="A4566" s="30" t="s">
        <v>4379</v>
      </c>
      <c r="B4566" s="17">
        <v>15</v>
      </c>
      <c r="C4566" s="17" t="s">
        <v>35</v>
      </c>
      <c r="D4566" s="17" t="s">
        <v>36</v>
      </c>
      <c r="E4566" s="17" t="s">
        <v>37</v>
      </c>
      <c r="F4566" s="31" t="str">
        <f>VLOOKUP(G4566,'Policy Type'!$A:$B,2,FALSE)</f>
        <v>P&amp;C</v>
      </c>
      <c r="G4566" s="17" t="s">
        <v>80</v>
      </c>
      <c r="H4566" s="32">
        <v>45400</v>
      </c>
      <c r="I4566" s="32">
        <v>45400</v>
      </c>
      <c r="J4566" s="34">
        <v>240200</v>
      </c>
      <c r="K4566" s="34">
        <f t="shared" si="1252"/>
        <v>43236</v>
      </c>
      <c r="L4566" s="34">
        <f t="shared" si="1253"/>
        <v>283436</v>
      </c>
      <c r="M4566" s="17">
        <f t="shared" si="1267"/>
        <v>56687.2</v>
      </c>
      <c r="N4566" s="17" t="s">
        <v>39</v>
      </c>
      <c r="O4566" s="35" t="s">
        <v>49</v>
      </c>
      <c r="P4566" s="36" t="str">
        <f t="shared" si="1255"/>
        <v>Old Client</v>
      </c>
      <c r="Q4566" s="39" t="str">
        <f t="shared" si="4"/>
        <v>Yes</v>
      </c>
      <c r="R4566" s="40" t="str">
        <f t="shared" si="5"/>
        <v>Cross-Sold</v>
      </c>
    </row>
    <row r="4567" ht="14.25" customHeight="1" spans="1:18">
      <c r="A4567" s="30" t="s">
        <v>4380</v>
      </c>
      <c r="B4567" s="17">
        <v>2775</v>
      </c>
      <c r="C4567" s="17" t="s">
        <v>35</v>
      </c>
      <c r="D4567" s="17" t="s">
        <v>36</v>
      </c>
      <c r="E4567" s="17" t="s">
        <v>103</v>
      </c>
      <c r="F4567" s="31" t="str">
        <f>VLOOKUP(G4567,'Policy Type'!$A:$B,2,FALSE)</f>
        <v>Others</v>
      </c>
      <c r="G4567" s="17" t="s">
        <v>3913</v>
      </c>
      <c r="H4567" s="32">
        <v>45400</v>
      </c>
      <c r="I4567" s="32">
        <v>45764</v>
      </c>
      <c r="J4567" s="34">
        <v>522300</v>
      </c>
      <c r="K4567" s="34">
        <f t="shared" si="1252"/>
        <v>94014</v>
      </c>
      <c r="L4567" s="34">
        <f t="shared" si="1253"/>
        <v>616314</v>
      </c>
      <c r="M4567" s="17">
        <f>L4567*0.15</f>
        <v>92447.1</v>
      </c>
      <c r="N4567" s="17" t="s">
        <v>39</v>
      </c>
      <c r="O4567" s="35" t="s">
        <v>49</v>
      </c>
      <c r="P4567" s="36" t="str">
        <f t="shared" si="1255"/>
        <v>Old Client</v>
      </c>
      <c r="Q4567" s="39" t="str">
        <f t="shared" si="4"/>
        <v>No</v>
      </c>
      <c r="R4567" s="40" t="str">
        <f t="shared" si="5"/>
        <v/>
      </c>
    </row>
    <row r="4568" ht="14.25" customHeight="1" spans="1:18">
      <c r="A4568" s="30" t="s">
        <v>4381</v>
      </c>
      <c r="B4568" s="17">
        <v>478</v>
      </c>
      <c r="C4568" s="17" t="s">
        <v>35</v>
      </c>
      <c r="D4568" s="17" t="s">
        <v>36</v>
      </c>
      <c r="E4568" s="17" t="s">
        <v>780</v>
      </c>
      <c r="F4568" s="31" t="str">
        <f>VLOOKUP(G4568,'Policy Type'!$A:$B,2,FALSE)</f>
        <v>Liability</v>
      </c>
      <c r="G4568" s="17" t="s">
        <v>38</v>
      </c>
      <c r="H4568" s="32">
        <v>45400</v>
      </c>
      <c r="I4568" s="32">
        <v>45429</v>
      </c>
      <c r="J4568" s="34">
        <v>131700</v>
      </c>
      <c r="K4568" s="34">
        <f t="shared" si="1252"/>
        <v>23706</v>
      </c>
      <c r="L4568" s="34">
        <f t="shared" si="1253"/>
        <v>155406</v>
      </c>
      <c r="M4568" s="17">
        <f t="shared" ref="M4568:M4570" si="1268">L4568*0.2</f>
        <v>31081.2</v>
      </c>
      <c r="N4568" s="17" t="s">
        <v>39</v>
      </c>
      <c r="O4568" s="35" t="s">
        <v>49</v>
      </c>
      <c r="P4568" s="36" t="str">
        <f t="shared" si="1255"/>
        <v>Old Client</v>
      </c>
      <c r="Q4568" s="39" t="str">
        <f t="shared" si="4"/>
        <v>Yes</v>
      </c>
      <c r="R4568" s="40" t="str">
        <f t="shared" si="5"/>
        <v/>
      </c>
    </row>
    <row r="4569" ht="14.25" customHeight="1" spans="1:18">
      <c r="A4569" s="30" t="s">
        <v>4382</v>
      </c>
      <c r="B4569" s="17">
        <v>2776</v>
      </c>
      <c r="C4569" s="17" t="s">
        <v>35</v>
      </c>
      <c r="D4569" s="17" t="s">
        <v>36</v>
      </c>
      <c r="E4569" s="17" t="s">
        <v>37</v>
      </c>
      <c r="F4569" s="31" t="str">
        <f>VLOOKUP(G4569,'Policy Type'!$A:$B,2,FALSE)</f>
        <v>Liability</v>
      </c>
      <c r="G4569" s="17" t="s">
        <v>38</v>
      </c>
      <c r="H4569" s="32">
        <v>45400</v>
      </c>
      <c r="I4569" s="32">
        <v>45490</v>
      </c>
      <c r="J4569" s="34">
        <v>178600</v>
      </c>
      <c r="K4569" s="34">
        <f t="shared" si="1252"/>
        <v>32148</v>
      </c>
      <c r="L4569" s="34">
        <f t="shared" si="1253"/>
        <v>210748</v>
      </c>
      <c r="M4569" s="17">
        <f t="shared" si="1268"/>
        <v>42149.6</v>
      </c>
      <c r="N4569" s="17" t="s">
        <v>39</v>
      </c>
      <c r="O4569" s="35" t="s">
        <v>49</v>
      </c>
      <c r="P4569" s="36" t="str">
        <f t="shared" si="1255"/>
        <v>New Client</v>
      </c>
      <c r="Q4569" s="39" t="str">
        <f t="shared" si="4"/>
        <v>Yes</v>
      </c>
      <c r="R4569" s="40" t="str">
        <f t="shared" si="5"/>
        <v/>
      </c>
    </row>
    <row r="4570" ht="14.25" customHeight="1" spans="1:18">
      <c r="A4570" s="30" t="s">
        <v>4383</v>
      </c>
      <c r="B4570" s="17">
        <v>2247</v>
      </c>
      <c r="C4570" s="17" t="s">
        <v>42</v>
      </c>
      <c r="D4570" s="17" t="s">
        <v>36</v>
      </c>
      <c r="E4570" s="17" t="s">
        <v>37</v>
      </c>
      <c r="F4570" s="31" t="str">
        <f>VLOOKUP(G4570,'Policy Type'!$A:$B,2,FALSE)</f>
        <v>Liability</v>
      </c>
      <c r="G4570" s="17" t="s">
        <v>38</v>
      </c>
      <c r="H4570" s="32">
        <v>45400</v>
      </c>
      <c r="I4570" s="32">
        <v>45429</v>
      </c>
      <c r="J4570" s="34">
        <v>86500</v>
      </c>
      <c r="K4570" s="34">
        <f t="shared" si="1252"/>
        <v>15570</v>
      </c>
      <c r="L4570" s="34">
        <f t="shared" si="1253"/>
        <v>102070</v>
      </c>
      <c r="M4570" s="17">
        <f t="shared" si="1268"/>
        <v>20414</v>
      </c>
      <c r="N4570" s="17" t="s">
        <v>39</v>
      </c>
      <c r="O4570" s="35" t="s">
        <v>49</v>
      </c>
      <c r="P4570" s="36" t="str">
        <f t="shared" si="1255"/>
        <v>Old Client</v>
      </c>
      <c r="Q4570" s="39" t="str">
        <f t="shared" si="4"/>
        <v>Yes</v>
      </c>
      <c r="R4570" s="40" t="str">
        <f t="shared" si="5"/>
        <v/>
      </c>
    </row>
    <row r="4571" ht="14.25" customHeight="1" spans="1:18">
      <c r="A4571" s="30" t="s">
        <v>4384</v>
      </c>
      <c r="B4571" s="17">
        <v>2777</v>
      </c>
      <c r="C4571" s="17" t="s">
        <v>57</v>
      </c>
      <c r="D4571" s="17" t="s">
        <v>36</v>
      </c>
      <c r="E4571" s="17" t="s">
        <v>780</v>
      </c>
      <c r="F4571" s="31" t="str">
        <f>VLOOKUP(G4571,'Policy Type'!$A:$B,2,FALSE)</f>
        <v>Others</v>
      </c>
      <c r="G4571" s="17" t="s">
        <v>3913</v>
      </c>
      <c r="H4571" s="32">
        <v>45400</v>
      </c>
      <c r="I4571" s="32">
        <v>45764</v>
      </c>
      <c r="J4571" s="34">
        <v>31700</v>
      </c>
      <c r="K4571" s="34">
        <f t="shared" si="1252"/>
        <v>5706</v>
      </c>
      <c r="L4571" s="34">
        <f t="shared" si="1253"/>
        <v>37406</v>
      </c>
      <c r="M4571" s="17">
        <f>L4571*0.15</f>
        <v>5610.9</v>
      </c>
      <c r="N4571" s="17" t="s">
        <v>52</v>
      </c>
      <c r="O4571" s="35" t="s">
        <v>49</v>
      </c>
      <c r="P4571" s="36" t="str">
        <f t="shared" si="1255"/>
        <v>New Client</v>
      </c>
      <c r="Q4571" s="39" t="str">
        <f t="shared" si="4"/>
        <v>No</v>
      </c>
      <c r="R4571" s="40" t="str">
        <f t="shared" si="5"/>
        <v/>
      </c>
    </row>
    <row r="4572" ht="14.25" customHeight="1" spans="1:18">
      <c r="A4572" s="30" t="s">
        <v>4385</v>
      </c>
      <c r="B4572" s="17">
        <v>2778</v>
      </c>
      <c r="C4572" s="17" t="s">
        <v>46</v>
      </c>
      <c r="D4572" s="17" t="s">
        <v>88</v>
      </c>
      <c r="E4572" s="17" t="s">
        <v>780</v>
      </c>
      <c r="F4572" s="31" t="str">
        <f>VLOOKUP(G4572,'Policy Type'!$A:$B,2,FALSE)</f>
        <v>Liability</v>
      </c>
      <c r="G4572" s="17" t="s">
        <v>38</v>
      </c>
      <c r="H4572" s="32">
        <v>45401</v>
      </c>
      <c r="I4572" s="32">
        <v>45765</v>
      </c>
      <c r="J4572" s="34">
        <v>1336700</v>
      </c>
      <c r="K4572" s="34">
        <f t="shared" si="1252"/>
        <v>240606</v>
      </c>
      <c r="L4572" s="34">
        <f t="shared" si="1253"/>
        <v>1577306</v>
      </c>
      <c r="M4572" s="17">
        <f>L4572*0.05</f>
        <v>78865.3</v>
      </c>
      <c r="N4572" s="17" t="s">
        <v>39</v>
      </c>
      <c r="O4572" s="35" t="s">
        <v>49</v>
      </c>
      <c r="P4572" s="36" t="str">
        <f t="shared" si="1255"/>
        <v>New Client</v>
      </c>
      <c r="Q4572" s="39" t="str">
        <f t="shared" si="4"/>
        <v>Yes</v>
      </c>
      <c r="R4572" s="40" t="str">
        <f t="shared" si="5"/>
        <v/>
      </c>
    </row>
    <row r="4573" ht="14.25" customHeight="1" spans="1:18">
      <c r="A4573" s="30" t="s">
        <v>4386</v>
      </c>
      <c r="B4573" s="17">
        <v>2779</v>
      </c>
      <c r="C4573" s="17" t="s">
        <v>35</v>
      </c>
      <c r="D4573" s="17" t="s">
        <v>36</v>
      </c>
      <c r="E4573" s="17" t="s">
        <v>37</v>
      </c>
      <c r="F4573" s="31" t="str">
        <f>VLOOKUP(G4573,'Policy Type'!$A:$B,2,FALSE)</f>
        <v>Liability</v>
      </c>
      <c r="G4573" s="17" t="s">
        <v>38</v>
      </c>
      <c r="H4573" s="32">
        <v>45401</v>
      </c>
      <c r="I4573" s="32">
        <v>45430</v>
      </c>
      <c r="J4573" s="34">
        <v>48200</v>
      </c>
      <c r="K4573" s="34">
        <f t="shared" si="1252"/>
        <v>8676</v>
      </c>
      <c r="L4573" s="34">
        <f t="shared" si="1253"/>
        <v>56876</v>
      </c>
      <c r="M4573" s="17">
        <f t="shared" ref="M4573:M4576" si="1269">L4573*0.2</f>
        <v>11375.2</v>
      </c>
      <c r="N4573" s="17" t="s">
        <v>39</v>
      </c>
      <c r="O4573" s="35" t="s">
        <v>49</v>
      </c>
      <c r="P4573" s="36" t="str">
        <f t="shared" si="1255"/>
        <v>New Client</v>
      </c>
      <c r="Q4573" s="39" t="str">
        <f t="shared" si="4"/>
        <v>Yes</v>
      </c>
      <c r="R4573" s="40" t="str">
        <f t="shared" si="5"/>
        <v/>
      </c>
    </row>
    <row r="4574" ht="14.25" customHeight="1" spans="1:18">
      <c r="A4574" s="30" t="s">
        <v>4387</v>
      </c>
      <c r="B4574" s="17">
        <v>2780</v>
      </c>
      <c r="C4574" s="17" t="s">
        <v>57</v>
      </c>
      <c r="D4574" s="17" t="s">
        <v>36</v>
      </c>
      <c r="E4574" s="17" t="s">
        <v>60</v>
      </c>
      <c r="F4574" s="31" t="str">
        <f>VLOOKUP(G4574,'Policy Type'!$A:$B,2,FALSE)</f>
        <v>P&amp;C</v>
      </c>
      <c r="G4574" s="17" t="s">
        <v>55</v>
      </c>
      <c r="H4574" s="32">
        <v>45401</v>
      </c>
      <c r="I4574" s="32">
        <v>45765</v>
      </c>
      <c r="J4574" s="34">
        <v>158300</v>
      </c>
      <c r="K4574" s="34">
        <f t="shared" si="1252"/>
        <v>28494</v>
      </c>
      <c r="L4574" s="34">
        <f t="shared" si="1253"/>
        <v>186794</v>
      </c>
      <c r="M4574" s="17">
        <f t="shared" si="1269"/>
        <v>37358.8</v>
      </c>
      <c r="N4574" s="17" t="s">
        <v>52</v>
      </c>
      <c r="O4574" s="35" t="s">
        <v>40</v>
      </c>
      <c r="P4574" s="36" t="str">
        <f t="shared" si="1255"/>
        <v>New Client</v>
      </c>
      <c r="Q4574" s="39" t="str">
        <f t="shared" si="4"/>
        <v>No</v>
      </c>
      <c r="R4574" s="40" t="str">
        <f t="shared" si="5"/>
        <v/>
      </c>
    </row>
    <row r="4575" ht="14.25" customHeight="1" spans="1:18">
      <c r="A4575" s="30" t="s">
        <v>4388</v>
      </c>
      <c r="B4575" s="17">
        <v>1927</v>
      </c>
      <c r="C4575" s="17" t="s">
        <v>35</v>
      </c>
      <c r="D4575" s="17" t="s">
        <v>36</v>
      </c>
      <c r="E4575" s="17" t="s">
        <v>84</v>
      </c>
      <c r="F4575" s="31" t="str">
        <f>VLOOKUP(G4575,'Policy Type'!$A:$B,2,FALSE)</f>
        <v>Liability</v>
      </c>
      <c r="G4575" s="17" t="s">
        <v>3702</v>
      </c>
      <c r="H4575" s="32">
        <v>45405</v>
      </c>
      <c r="I4575" s="32">
        <v>45769</v>
      </c>
      <c r="J4575" s="34">
        <v>2596000</v>
      </c>
      <c r="K4575" s="34">
        <f t="shared" si="1252"/>
        <v>467280</v>
      </c>
      <c r="L4575" s="34">
        <f t="shared" si="1253"/>
        <v>3063280</v>
      </c>
      <c r="M4575" s="17">
        <f t="shared" si="1269"/>
        <v>612656</v>
      </c>
      <c r="N4575" s="17" t="s">
        <v>39</v>
      </c>
      <c r="O4575" s="35" t="s">
        <v>53</v>
      </c>
      <c r="P4575" s="36" t="str">
        <f t="shared" si="1255"/>
        <v>Old Client</v>
      </c>
      <c r="Q4575" s="39" t="str">
        <f t="shared" si="4"/>
        <v>Yes</v>
      </c>
      <c r="R4575" s="40" t="str">
        <f t="shared" si="5"/>
        <v/>
      </c>
    </row>
    <row r="4576" ht="14.25" customHeight="1" spans="1:18">
      <c r="A4576" s="30" t="s">
        <v>4389</v>
      </c>
      <c r="B4576" s="17">
        <v>2781</v>
      </c>
      <c r="C4576" s="17" t="s">
        <v>35</v>
      </c>
      <c r="D4576" s="17" t="s">
        <v>36</v>
      </c>
      <c r="E4576" s="17" t="s">
        <v>37</v>
      </c>
      <c r="F4576" s="31" t="str">
        <f>VLOOKUP(G4576,'Policy Type'!$A:$B,2,FALSE)</f>
        <v>Liability</v>
      </c>
      <c r="G4576" s="17" t="s">
        <v>38</v>
      </c>
      <c r="H4576" s="32">
        <v>45401</v>
      </c>
      <c r="I4576" s="32">
        <v>45765</v>
      </c>
      <c r="J4576" s="34">
        <v>223000</v>
      </c>
      <c r="K4576" s="34">
        <f t="shared" si="1252"/>
        <v>40140</v>
      </c>
      <c r="L4576" s="34">
        <f t="shared" si="1253"/>
        <v>263140</v>
      </c>
      <c r="M4576" s="17">
        <f t="shared" si="1269"/>
        <v>52628</v>
      </c>
      <c r="N4576" s="17" t="s">
        <v>39</v>
      </c>
      <c r="O4576" s="35" t="s">
        <v>49</v>
      </c>
      <c r="P4576" s="36" t="str">
        <f t="shared" si="1255"/>
        <v>New Client</v>
      </c>
      <c r="Q4576" s="39" t="str">
        <f t="shared" si="4"/>
        <v>Yes</v>
      </c>
      <c r="R4576" s="40" t="str">
        <f t="shared" si="5"/>
        <v/>
      </c>
    </row>
    <row r="4577" ht="14.25" customHeight="1" spans="1:18">
      <c r="A4577" s="30" t="s">
        <v>4390</v>
      </c>
      <c r="B4577" s="17">
        <v>2782</v>
      </c>
      <c r="C4577" s="17" t="s">
        <v>46</v>
      </c>
      <c r="D4577" s="17" t="s">
        <v>66</v>
      </c>
      <c r="E4577" s="17" t="s">
        <v>78</v>
      </c>
      <c r="F4577" s="31" t="str">
        <f>VLOOKUP(G4577,'Policy Type'!$A:$B,2,FALSE)</f>
        <v>Others</v>
      </c>
      <c r="G4577" s="17" t="s">
        <v>116</v>
      </c>
      <c r="H4577" s="32">
        <v>45352</v>
      </c>
      <c r="I4577" s="32">
        <v>45535</v>
      </c>
      <c r="J4577" s="34">
        <v>26000000</v>
      </c>
      <c r="K4577" s="34">
        <f t="shared" si="1252"/>
        <v>4680000</v>
      </c>
      <c r="L4577" s="34">
        <f t="shared" si="1253"/>
        <v>30680000</v>
      </c>
      <c r="M4577" s="17">
        <f>L4577*0.05</f>
        <v>1534000</v>
      </c>
      <c r="N4577" s="17" t="s">
        <v>39</v>
      </c>
      <c r="O4577" s="35" t="s">
        <v>49</v>
      </c>
      <c r="P4577" s="36" t="str">
        <f t="shared" si="1255"/>
        <v>New Client</v>
      </c>
      <c r="Q4577" s="39" t="str">
        <f t="shared" si="4"/>
        <v>No</v>
      </c>
      <c r="R4577" s="40" t="str">
        <f t="shared" si="5"/>
        <v/>
      </c>
    </row>
    <row r="4578" ht="14.25" customHeight="1" spans="1:18">
      <c r="A4578" s="30" t="s">
        <v>4391</v>
      </c>
      <c r="B4578" s="17">
        <v>2783</v>
      </c>
      <c r="C4578" s="17" t="s">
        <v>35</v>
      </c>
      <c r="D4578" s="17" t="s">
        <v>36</v>
      </c>
      <c r="E4578" s="17" t="s">
        <v>78</v>
      </c>
      <c r="F4578" s="31" t="str">
        <f>VLOOKUP(G4578,'Policy Type'!$A:$B,2,FALSE)</f>
        <v>Liability</v>
      </c>
      <c r="G4578" s="17" t="s">
        <v>121</v>
      </c>
      <c r="H4578" s="32">
        <v>45401</v>
      </c>
      <c r="I4578" s="32">
        <v>45765</v>
      </c>
      <c r="J4578" s="34">
        <v>393100</v>
      </c>
      <c r="K4578" s="34">
        <f t="shared" si="1252"/>
        <v>70758</v>
      </c>
      <c r="L4578" s="34">
        <f t="shared" si="1253"/>
        <v>463858</v>
      </c>
      <c r="M4578" s="17">
        <f t="shared" ref="M4578:M4579" si="1270">L4578*0.2</f>
        <v>92771.6</v>
      </c>
      <c r="N4578" s="17" t="s">
        <v>39</v>
      </c>
      <c r="O4578" s="35" t="s">
        <v>49</v>
      </c>
      <c r="P4578" s="36" t="str">
        <f t="shared" si="1255"/>
        <v>New Client</v>
      </c>
      <c r="Q4578" s="39" t="str">
        <f t="shared" si="4"/>
        <v>Yes</v>
      </c>
      <c r="R4578" s="40" t="str">
        <f t="shared" si="5"/>
        <v/>
      </c>
    </row>
    <row r="4579" ht="14.25" customHeight="1" spans="1:18">
      <c r="A4579" s="30" t="s">
        <v>4392</v>
      </c>
      <c r="B4579" s="17">
        <v>2784</v>
      </c>
      <c r="C4579" s="17" t="s">
        <v>57</v>
      </c>
      <c r="D4579" s="17" t="s">
        <v>36</v>
      </c>
      <c r="E4579" s="17" t="s">
        <v>84</v>
      </c>
      <c r="F4579" s="31" t="str">
        <f>VLOOKUP(G4579,'Policy Type'!$A:$B,2,FALSE)</f>
        <v>Liability</v>
      </c>
      <c r="G4579" s="17" t="s">
        <v>3702</v>
      </c>
      <c r="H4579" s="32">
        <v>45401</v>
      </c>
      <c r="I4579" s="32">
        <v>45765</v>
      </c>
      <c r="J4579" s="34">
        <v>1416000</v>
      </c>
      <c r="K4579" s="34">
        <f t="shared" si="1252"/>
        <v>254880</v>
      </c>
      <c r="L4579" s="34">
        <f t="shared" si="1253"/>
        <v>1670880</v>
      </c>
      <c r="M4579" s="17">
        <f t="shared" si="1270"/>
        <v>334176</v>
      </c>
      <c r="N4579" s="17" t="s">
        <v>39</v>
      </c>
      <c r="O4579" s="35" t="s">
        <v>49</v>
      </c>
      <c r="P4579" s="36" t="str">
        <f t="shared" si="1255"/>
        <v>New Client</v>
      </c>
      <c r="Q4579" s="39" t="str">
        <f t="shared" si="4"/>
        <v>Yes</v>
      </c>
      <c r="R4579" s="40" t="str">
        <f t="shared" si="5"/>
        <v/>
      </c>
    </row>
    <row r="4580" ht="14.25" customHeight="1" spans="1:18">
      <c r="A4580" s="30" t="s">
        <v>4393</v>
      </c>
      <c r="B4580" s="17">
        <v>2785</v>
      </c>
      <c r="C4580" s="17" t="s">
        <v>46</v>
      </c>
      <c r="D4580" s="17" t="s">
        <v>66</v>
      </c>
      <c r="E4580" s="17" t="s">
        <v>37</v>
      </c>
      <c r="F4580" s="31" t="str">
        <f>VLOOKUP(G4580,'Policy Type'!$A:$B,2,FALSE)</f>
        <v>P&amp;C</v>
      </c>
      <c r="G4580" s="17" t="s">
        <v>48</v>
      </c>
      <c r="H4580" s="32">
        <v>45402</v>
      </c>
      <c r="I4580" s="32">
        <v>45766</v>
      </c>
      <c r="J4580" s="34">
        <v>2950100</v>
      </c>
      <c r="K4580" s="34">
        <f t="shared" si="1252"/>
        <v>531018</v>
      </c>
      <c r="L4580" s="34">
        <f t="shared" si="1253"/>
        <v>3481118</v>
      </c>
      <c r="M4580" s="17">
        <f>L4580*0.05</f>
        <v>174055.9</v>
      </c>
      <c r="N4580" s="17" t="s">
        <v>39</v>
      </c>
      <c r="O4580" s="35" t="s">
        <v>53</v>
      </c>
      <c r="P4580" s="36" t="str">
        <f t="shared" si="1255"/>
        <v>New Client</v>
      </c>
      <c r="Q4580" s="39" t="str">
        <f t="shared" si="4"/>
        <v>No</v>
      </c>
      <c r="R4580" s="40" t="str">
        <f t="shared" si="5"/>
        <v/>
      </c>
    </row>
    <row r="4581" ht="14.25" customHeight="1" spans="1:18">
      <c r="A4581" s="30" t="s">
        <v>4394</v>
      </c>
      <c r="B4581" s="17">
        <v>2786</v>
      </c>
      <c r="C4581" s="17" t="s">
        <v>35</v>
      </c>
      <c r="D4581" s="17" t="s">
        <v>36</v>
      </c>
      <c r="E4581" s="17" t="s">
        <v>43</v>
      </c>
      <c r="F4581" s="31" t="str">
        <f>VLOOKUP(G4581,'Policy Type'!$A:$B,2,FALSE)</f>
        <v>Others</v>
      </c>
      <c r="G4581" s="17" t="s">
        <v>212</v>
      </c>
      <c r="H4581" s="32">
        <v>45406</v>
      </c>
      <c r="I4581" s="32">
        <v>45770</v>
      </c>
      <c r="J4581" s="34">
        <v>2202800</v>
      </c>
      <c r="K4581" s="34">
        <f t="shared" si="1252"/>
        <v>396504</v>
      </c>
      <c r="L4581" s="34">
        <f t="shared" si="1253"/>
        <v>2599304</v>
      </c>
      <c r="M4581" s="17">
        <f>L4581*0.15</f>
        <v>389895.6</v>
      </c>
      <c r="N4581" s="17" t="s">
        <v>39</v>
      </c>
      <c r="O4581" s="35" t="s">
        <v>53</v>
      </c>
      <c r="P4581" s="36" t="str">
        <f t="shared" si="1255"/>
        <v>Old Client</v>
      </c>
      <c r="Q4581" s="39" t="str">
        <f t="shared" si="4"/>
        <v>Yes</v>
      </c>
      <c r="R4581" s="40" t="str">
        <f t="shared" si="5"/>
        <v>Cross-Sold</v>
      </c>
    </row>
    <row r="4582" ht="14.25" customHeight="1" spans="1:18">
      <c r="A4582" s="30" t="s">
        <v>4395</v>
      </c>
      <c r="B4582" s="17">
        <v>206</v>
      </c>
      <c r="C4582" s="17" t="s">
        <v>57</v>
      </c>
      <c r="D4582" s="17" t="s">
        <v>36</v>
      </c>
      <c r="E4582" s="17" t="s">
        <v>43</v>
      </c>
      <c r="F4582" s="31" t="str">
        <f>VLOOKUP(G4582,'Policy Type'!$A:$B,2,FALSE)</f>
        <v>P&amp;C</v>
      </c>
      <c r="G4582" s="17" t="s">
        <v>44</v>
      </c>
      <c r="H4582" s="32">
        <v>45406</v>
      </c>
      <c r="I4582" s="32">
        <v>45770</v>
      </c>
      <c r="J4582" s="34">
        <v>240100</v>
      </c>
      <c r="K4582" s="34">
        <f t="shared" si="1252"/>
        <v>43218</v>
      </c>
      <c r="L4582" s="34">
        <f t="shared" si="1253"/>
        <v>283318</v>
      </c>
      <c r="M4582" s="17">
        <f>L4582*0.2</f>
        <v>56663.6</v>
      </c>
      <c r="N4582" s="17" t="s">
        <v>39</v>
      </c>
      <c r="O4582" s="35" t="s">
        <v>53</v>
      </c>
      <c r="P4582" s="36" t="str">
        <f t="shared" si="1255"/>
        <v>Old Client</v>
      </c>
      <c r="Q4582" s="39" t="str">
        <f t="shared" si="4"/>
        <v>No</v>
      </c>
      <c r="R4582" s="40" t="str">
        <f t="shared" si="5"/>
        <v/>
      </c>
    </row>
    <row r="4583" ht="14.25" customHeight="1" spans="1:18">
      <c r="A4583" s="30" t="s">
        <v>4396</v>
      </c>
      <c r="B4583" s="17">
        <v>139</v>
      </c>
      <c r="C4583" s="17" t="s">
        <v>42</v>
      </c>
      <c r="D4583" s="17" t="s">
        <v>36</v>
      </c>
      <c r="E4583" s="17" t="s">
        <v>103</v>
      </c>
      <c r="F4583" s="31" t="str">
        <f>VLOOKUP(G4583,'Policy Type'!$A:$B,2,FALSE)</f>
        <v>Others</v>
      </c>
      <c r="G4583" s="17" t="s">
        <v>3913</v>
      </c>
      <c r="H4583" s="32">
        <v>45401</v>
      </c>
      <c r="I4583" s="32">
        <v>45765</v>
      </c>
      <c r="J4583" s="34">
        <v>3410200</v>
      </c>
      <c r="K4583" s="34">
        <f t="shared" si="1252"/>
        <v>613836</v>
      </c>
      <c r="L4583" s="34">
        <f t="shared" si="1253"/>
        <v>4024036</v>
      </c>
      <c r="M4583" s="17">
        <f>L4583*0.15</f>
        <v>603605.4</v>
      </c>
      <c r="N4583" s="17" t="s">
        <v>39</v>
      </c>
      <c r="O4583" s="35" t="s">
        <v>49</v>
      </c>
      <c r="P4583" s="36" t="str">
        <f t="shared" si="1255"/>
        <v>New Client</v>
      </c>
      <c r="Q4583" s="39" t="str">
        <f t="shared" si="4"/>
        <v>No</v>
      </c>
      <c r="R4583" s="40" t="str">
        <f t="shared" si="5"/>
        <v/>
      </c>
    </row>
    <row r="4584" ht="14.25" customHeight="1" spans="1:18">
      <c r="A4584" s="30"/>
      <c r="B4584" s="17"/>
      <c r="C4584" s="17"/>
      <c r="D4584" s="17"/>
      <c r="E4584" s="17"/>
      <c r="F4584" s="31"/>
      <c r="G4584" s="17"/>
      <c r="H4584" s="32"/>
      <c r="I4584" s="32"/>
      <c r="J4584" s="34"/>
      <c r="K4584" s="34"/>
      <c r="L4584" s="17"/>
      <c r="M4584" s="17"/>
      <c r="N4584" s="17" t="s">
        <v>39</v>
      </c>
      <c r="O4584" s="35" t="s">
        <v>277</v>
      </c>
      <c r="P4584" s="36"/>
      <c r="Q4584" s="39" t="str">
        <f t="shared" si="4"/>
        <v>No</v>
      </c>
      <c r="R4584" s="40" t="str">
        <f t="shared" si="5"/>
        <v/>
      </c>
    </row>
    <row r="4585" ht="14.25" customHeight="1" spans="1:18">
      <c r="A4585" s="30"/>
      <c r="B4585" s="17"/>
      <c r="C4585" s="17"/>
      <c r="D4585" s="17"/>
      <c r="E4585" s="17"/>
      <c r="F4585" s="31"/>
      <c r="G4585" s="17"/>
      <c r="H4585" s="32"/>
      <c r="I4585" s="32"/>
      <c r="J4585" s="34"/>
      <c r="K4585" s="34"/>
      <c r="L4585" s="17"/>
      <c r="M4585" s="17"/>
      <c r="N4585" s="17" t="s">
        <v>39</v>
      </c>
      <c r="O4585" s="35" t="s">
        <v>277</v>
      </c>
      <c r="P4585" s="36"/>
      <c r="Q4585" s="39" t="str">
        <f t="shared" si="4"/>
        <v>No</v>
      </c>
      <c r="R4585" s="40" t="str">
        <f t="shared" si="5"/>
        <v/>
      </c>
    </row>
    <row r="4586" ht="14.25" customHeight="1" spans="1:18">
      <c r="A4586" s="30" t="s">
        <v>4397</v>
      </c>
      <c r="B4586" s="17">
        <v>66</v>
      </c>
      <c r="C4586" s="17" t="s">
        <v>57</v>
      </c>
      <c r="D4586" s="17" t="s">
        <v>36</v>
      </c>
      <c r="E4586" s="17" t="s">
        <v>43</v>
      </c>
      <c r="F4586" s="31" t="str">
        <f>VLOOKUP(G4586,'Policy Type'!$A:$B,2,FALSE)</f>
        <v>P&amp;C</v>
      </c>
      <c r="G4586" s="17" t="s">
        <v>80</v>
      </c>
      <c r="H4586" s="32">
        <v>45360</v>
      </c>
      <c r="I4586" s="32">
        <v>45360</v>
      </c>
      <c r="J4586" s="34">
        <v>471900</v>
      </c>
      <c r="K4586" s="34">
        <f t="shared" ref="K4586:K4655" si="1271">J4586*0.18</f>
        <v>84942</v>
      </c>
      <c r="L4586" s="34">
        <f t="shared" ref="L4586:L4655" si="1272">J4586+K4586</f>
        <v>556842</v>
      </c>
      <c r="M4586" s="17">
        <f t="shared" ref="M4586:M4587" si="1273">L4586*0.2</f>
        <v>111368.4</v>
      </c>
      <c r="N4586" s="17" t="s">
        <v>39</v>
      </c>
      <c r="O4586" s="35" t="s">
        <v>49</v>
      </c>
      <c r="P4586" s="36" t="str">
        <f t="shared" ref="P4586:P4655" si="1274">IF(COUNTIF(B:B,B4586)=1,"New Client","Old Client")</f>
        <v>Old Client</v>
      </c>
      <c r="Q4586" s="39" t="str">
        <f t="shared" si="4"/>
        <v>Yes</v>
      </c>
      <c r="R4586" s="40" t="str">
        <f t="shared" si="5"/>
        <v>Cross-Sold</v>
      </c>
    </row>
    <row r="4587" ht="14.25" customHeight="1" spans="1:18">
      <c r="A4587" s="30" t="s">
        <v>4398</v>
      </c>
      <c r="B4587" s="17">
        <v>1589</v>
      </c>
      <c r="C4587" s="17" t="s">
        <v>42</v>
      </c>
      <c r="D4587" s="17" t="s">
        <v>36</v>
      </c>
      <c r="E4587" s="17" t="s">
        <v>43</v>
      </c>
      <c r="F4587" s="31" t="str">
        <f>VLOOKUP(G4587,'Policy Type'!$A:$B,2,FALSE)</f>
        <v>P&amp;C</v>
      </c>
      <c r="G4587" s="17" t="s">
        <v>98</v>
      </c>
      <c r="H4587" s="32">
        <v>45362</v>
      </c>
      <c r="I4587" s="32">
        <v>45726</v>
      </c>
      <c r="J4587" s="34">
        <v>183700</v>
      </c>
      <c r="K4587" s="34">
        <f t="shared" si="1271"/>
        <v>33066</v>
      </c>
      <c r="L4587" s="34">
        <f t="shared" si="1272"/>
        <v>216766</v>
      </c>
      <c r="M4587" s="17">
        <f t="shared" si="1273"/>
        <v>43353.2</v>
      </c>
      <c r="N4587" s="17" t="s">
        <v>39</v>
      </c>
      <c r="O4587" s="35" t="s">
        <v>49</v>
      </c>
      <c r="P4587" s="36" t="str">
        <f t="shared" si="1274"/>
        <v>Old Client</v>
      </c>
      <c r="Q4587" s="39" t="str">
        <f t="shared" si="4"/>
        <v>Yes</v>
      </c>
      <c r="R4587" s="40" t="str">
        <f t="shared" si="5"/>
        <v>Cross-Sold</v>
      </c>
    </row>
    <row r="4588" ht="14.25" customHeight="1" spans="1:18">
      <c r="A4588" s="30" t="s">
        <v>4399</v>
      </c>
      <c r="B4588" s="17">
        <v>295</v>
      </c>
      <c r="C4588" s="17" t="s">
        <v>46</v>
      </c>
      <c r="D4588" s="17" t="s">
        <v>66</v>
      </c>
      <c r="E4588" s="17" t="s">
        <v>43</v>
      </c>
      <c r="F4588" s="31" t="str">
        <f>VLOOKUP(G4588,'Policy Type'!$A:$B,2,FALSE)</f>
        <v>P&amp;C</v>
      </c>
      <c r="G4588" s="17" t="s">
        <v>44</v>
      </c>
      <c r="H4588" s="32">
        <v>45362</v>
      </c>
      <c r="I4588" s="32">
        <v>45726</v>
      </c>
      <c r="J4588" s="34">
        <v>11800</v>
      </c>
      <c r="K4588" s="34">
        <f t="shared" si="1271"/>
        <v>2124</v>
      </c>
      <c r="L4588" s="34">
        <f t="shared" si="1272"/>
        <v>13924</v>
      </c>
      <c r="M4588" s="17">
        <f t="shared" ref="M4588:M4589" si="1275">L4588*0.05</f>
        <v>696.2</v>
      </c>
      <c r="N4588" s="17" t="s">
        <v>39</v>
      </c>
      <c r="O4588" s="35" t="s">
        <v>49</v>
      </c>
      <c r="P4588" s="36" t="str">
        <f t="shared" si="1274"/>
        <v>Old Client</v>
      </c>
      <c r="Q4588" s="39" t="str">
        <f t="shared" si="4"/>
        <v>Yes</v>
      </c>
      <c r="R4588" s="40" t="str">
        <f t="shared" si="5"/>
        <v>Cross-Sold</v>
      </c>
    </row>
    <row r="4589" ht="14.25" customHeight="1" spans="1:18">
      <c r="A4589" s="30" t="s">
        <v>4400</v>
      </c>
      <c r="B4589" s="17">
        <v>2788</v>
      </c>
      <c r="C4589" s="17" t="s">
        <v>46</v>
      </c>
      <c r="D4589" s="17" t="s">
        <v>76</v>
      </c>
      <c r="E4589" s="17" t="s">
        <v>43</v>
      </c>
      <c r="F4589" s="31" t="str">
        <f>VLOOKUP(G4589,'Policy Type'!$A:$B,2,FALSE)</f>
        <v>P&amp;C</v>
      </c>
      <c r="G4589" s="17" t="s">
        <v>55</v>
      </c>
      <c r="H4589" s="32">
        <v>45364</v>
      </c>
      <c r="I4589" s="32">
        <v>45728</v>
      </c>
      <c r="J4589" s="34">
        <v>449900</v>
      </c>
      <c r="K4589" s="34">
        <f t="shared" si="1271"/>
        <v>80982</v>
      </c>
      <c r="L4589" s="34">
        <f t="shared" si="1272"/>
        <v>530882</v>
      </c>
      <c r="M4589" s="17">
        <f t="shared" si="1275"/>
        <v>26544.1</v>
      </c>
      <c r="N4589" s="17" t="s">
        <v>52</v>
      </c>
      <c r="O4589" s="35" t="s">
        <v>49</v>
      </c>
      <c r="P4589" s="36" t="str">
        <f t="shared" si="1274"/>
        <v>Old Client</v>
      </c>
      <c r="Q4589" s="39" t="str">
        <f t="shared" si="4"/>
        <v>No</v>
      </c>
      <c r="R4589" s="40" t="str">
        <f t="shared" si="5"/>
        <v/>
      </c>
    </row>
    <row r="4590" ht="14.25" customHeight="1" spans="1:18">
      <c r="A4590" s="30" t="s">
        <v>4401</v>
      </c>
      <c r="B4590" s="17">
        <v>2788</v>
      </c>
      <c r="C4590" s="17" t="s">
        <v>35</v>
      </c>
      <c r="D4590" s="17" t="s">
        <v>36</v>
      </c>
      <c r="E4590" s="17" t="s">
        <v>43</v>
      </c>
      <c r="F4590" s="31" t="str">
        <f>VLOOKUP(G4590,'Policy Type'!$A:$B,2,FALSE)</f>
        <v>P&amp;C</v>
      </c>
      <c r="G4590" s="17" t="s">
        <v>55</v>
      </c>
      <c r="H4590" s="32">
        <v>45369</v>
      </c>
      <c r="I4590" s="32">
        <v>45733</v>
      </c>
      <c r="J4590" s="34">
        <v>141300</v>
      </c>
      <c r="K4590" s="34">
        <f t="shared" si="1271"/>
        <v>25434</v>
      </c>
      <c r="L4590" s="34">
        <f t="shared" si="1272"/>
        <v>166734</v>
      </c>
      <c r="M4590" s="17">
        <f t="shared" ref="M4590:M4593" si="1276">L4590*0.2</f>
        <v>33346.8</v>
      </c>
      <c r="N4590" s="17" t="s">
        <v>52</v>
      </c>
      <c r="O4590" s="35" t="s">
        <v>53</v>
      </c>
      <c r="P4590" s="36" t="str">
        <f t="shared" si="1274"/>
        <v>Old Client</v>
      </c>
      <c r="Q4590" s="39" t="str">
        <f t="shared" si="4"/>
        <v>No</v>
      </c>
      <c r="R4590" s="40" t="str">
        <f t="shared" si="5"/>
        <v/>
      </c>
    </row>
    <row r="4591" ht="14.25" customHeight="1" spans="1:18">
      <c r="A4591" s="30" t="s">
        <v>4402</v>
      </c>
      <c r="B4591" s="17">
        <v>2789</v>
      </c>
      <c r="C4591" s="17" t="s">
        <v>42</v>
      </c>
      <c r="D4591" s="17" t="s">
        <v>36</v>
      </c>
      <c r="E4591" s="17" t="s">
        <v>43</v>
      </c>
      <c r="F4591" s="31" t="str">
        <f>VLOOKUP(G4591,'Policy Type'!$A:$B,2,FALSE)</f>
        <v>P&amp;C</v>
      </c>
      <c r="G4591" s="17" t="s">
        <v>98</v>
      </c>
      <c r="H4591" s="32">
        <v>45365</v>
      </c>
      <c r="I4591" s="32">
        <v>45729</v>
      </c>
      <c r="J4591" s="34">
        <v>117400</v>
      </c>
      <c r="K4591" s="34">
        <f t="shared" si="1271"/>
        <v>21132</v>
      </c>
      <c r="L4591" s="34">
        <f t="shared" si="1272"/>
        <v>138532</v>
      </c>
      <c r="M4591" s="17">
        <f t="shared" si="1276"/>
        <v>27706.4</v>
      </c>
      <c r="N4591" s="17" t="s">
        <v>52</v>
      </c>
      <c r="O4591" s="35" t="s">
        <v>49</v>
      </c>
      <c r="P4591" s="36" t="str">
        <f t="shared" si="1274"/>
        <v>New Client</v>
      </c>
      <c r="Q4591" s="39" t="str">
        <f t="shared" si="4"/>
        <v>No</v>
      </c>
      <c r="R4591" s="40" t="str">
        <f t="shared" si="5"/>
        <v/>
      </c>
    </row>
    <row r="4592" ht="14.25" customHeight="1" spans="1:18">
      <c r="A4592" s="30" t="s">
        <v>4403</v>
      </c>
      <c r="B4592" s="17">
        <v>2790</v>
      </c>
      <c r="C4592" s="17" t="s">
        <v>57</v>
      </c>
      <c r="D4592" s="17" t="s">
        <v>36</v>
      </c>
      <c r="E4592" s="17" t="s">
        <v>43</v>
      </c>
      <c r="F4592" s="31" t="str">
        <f>VLOOKUP(G4592,'Policy Type'!$A:$B,2,FALSE)</f>
        <v>P&amp;C</v>
      </c>
      <c r="G4592" s="17" t="s">
        <v>44</v>
      </c>
      <c r="H4592" s="32">
        <v>45365</v>
      </c>
      <c r="I4592" s="32">
        <v>45729</v>
      </c>
      <c r="J4592" s="34">
        <v>11800</v>
      </c>
      <c r="K4592" s="34">
        <f t="shared" si="1271"/>
        <v>2124</v>
      </c>
      <c r="L4592" s="34">
        <f t="shared" si="1272"/>
        <v>13924</v>
      </c>
      <c r="M4592" s="17">
        <f t="shared" si="1276"/>
        <v>2784.8</v>
      </c>
      <c r="N4592" s="17" t="s">
        <v>52</v>
      </c>
      <c r="O4592" s="35" t="s">
        <v>49</v>
      </c>
      <c r="P4592" s="36" t="str">
        <f t="shared" si="1274"/>
        <v>New Client</v>
      </c>
      <c r="Q4592" s="39" t="str">
        <f t="shared" si="4"/>
        <v>No</v>
      </c>
      <c r="R4592" s="40" t="str">
        <f t="shared" si="5"/>
        <v/>
      </c>
    </row>
    <row r="4593" ht="14.25" customHeight="1" spans="1:18">
      <c r="A4593" s="30" t="s">
        <v>4404</v>
      </c>
      <c r="B4593" s="17">
        <v>2791</v>
      </c>
      <c r="C4593" s="17" t="s">
        <v>35</v>
      </c>
      <c r="D4593" s="17" t="s">
        <v>36</v>
      </c>
      <c r="E4593" s="17" t="s">
        <v>43</v>
      </c>
      <c r="F4593" s="31" t="str">
        <f>VLOOKUP(G4593,'Policy Type'!$A:$B,2,FALSE)</f>
        <v>P&amp;C</v>
      </c>
      <c r="G4593" s="17" t="s">
        <v>55</v>
      </c>
      <c r="H4593" s="32">
        <v>45367</v>
      </c>
      <c r="I4593" s="32">
        <v>45731</v>
      </c>
      <c r="J4593" s="34">
        <v>419500</v>
      </c>
      <c r="K4593" s="34">
        <f t="shared" si="1271"/>
        <v>75510</v>
      </c>
      <c r="L4593" s="34">
        <f t="shared" si="1272"/>
        <v>495010</v>
      </c>
      <c r="M4593" s="17">
        <f t="shared" si="1276"/>
        <v>99002</v>
      </c>
      <c r="N4593" s="17" t="s">
        <v>52</v>
      </c>
      <c r="O4593" s="35" t="s">
        <v>49</v>
      </c>
      <c r="P4593" s="36" t="str">
        <f t="shared" si="1274"/>
        <v>Old Client</v>
      </c>
      <c r="Q4593" s="39" t="str">
        <f t="shared" si="4"/>
        <v>No</v>
      </c>
      <c r="R4593" s="40" t="str">
        <f t="shared" si="5"/>
        <v/>
      </c>
    </row>
    <row r="4594" ht="14.25" customHeight="1" spans="1:18">
      <c r="A4594" s="30" t="s">
        <v>4405</v>
      </c>
      <c r="B4594" s="17">
        <v>2791</v>
      </c>
      <c r="C4594" s="17" t="s">
        <v>42</v>
      </c>
      <c r="D4594" s="17" t="s">
        <v>36</v>
      </c>
      <c r="E4594" s="17" t="s">
        <v>91</v>
      </c>
      <c r="F4594" s="31" t="str">
        <f>VLOOKUP(G4594,'Policy Type'!$A:$B,2,FALSE)</f>
        <v>Others</v>
      </c>
      <c r="G4594" s="17" t="s">
        <v>150</v>
      </c>
      <c r="H4594" s="32">
        <v>45365</v>
      </c>
      <c r="I4594" s="32">
        <v>45729</v>
      </c>
      <c r="J4594" s="34">
        <v>179900</v>
      </c>
      <c r="K4594" s="34">
        <f t="shared" si="1271"/>
        <v>32382</v>
      </c>
      <c r="L4594" s="34">
        <f t="shared" si="1272"/>
        <v>212282</v>
      </c>
      <c r="M4594" s="17">
        <f t="shared" ref="M4594:M4596" si="1277">L4594*0.15</f>
        <v>31842.3</v>
      </c>
      <c r="N4594" s="17" t="s">
        <v>52</v>
      </c>
      <c r="O4594" s="35" t="s">
        <v>49</v>
      </c>
      <c r="P4594" s="36" t="str">
        <f t="shared" si="1274"/>
        <v>Old Client</v>
      </c>
      <c r="Q4594" s="39" t="str">
        <f t="shared" si="4"/>
        <v>No</v>
      </c>
      <c r="R4594" s="40" t="str">
        <f t="shared" si="5"/>
        <v/>
      </c>
    </row>
    <row r="4595" ht="14.25" customHeight="1" spans="1:18">
      <c r="A4595" s="30" t="s">
        <v>4406</v>
      </c>
      <c r="B4595" s="17">
        <v>2792</v>
      </c>
      <c r="C4595" s="17" t="s">
        <v>35</v>
      </c>
      <c r="D4595" s="17" t="s">
        <v>36</v>
      </c>
      <c r="E4595" s="17" t="s">
        <v>780</v>
      </c>
      <c r="F4595" s="31" t="str">
        <f>VLOOKUP(G4595,'Policy Type'!$A:$B,2,FALSE)</f>
        <v>Others</v>
      </c>
      <c r="G4595" s="17" t="s">
        <v>487</v>
      </c>
      <c r="H4595" s="32">
        <v>45401</v>
      </c>
      <c r="I4595" s="32">
        <v>49052</v>
      </c>
      <c r="J4595" s="34">
        <v>242500</v>
      </c>
      <c r="K4595" s="34">
        <f t="shared" si="1271"/>
        <v>43650</v>
      </c>
      <c r="L4595" s="34">
        <f t="shared" si="1272"/>
        <v>286150</v>
      </c>
      <c r="M4595" s="17">
        <f t="shared" si="1277"/>
        <v>42922.5</v>
      </c>
      <c r="N4595" s="17" t="s">
        <v>52</v>
      </c>
      <c r="O4595" s="35" t="s">
        <v>49</v>
      </c>
      <c r="P4595" s="36" t="str">
        <f t="shared" si="1274"/>
        <v>New Client</v>
      </c>
      <c r="Q4595" s="39" t="str">
        <f t="shared" si="4"/>
        <v>No</v>
      </c>
      <c r="R4595" s="40" t="str">
        <f t="shared" si="5"/>
        <v/>
      </c>
    </row>
    <row r="4596" ht="14.25" customHeight="1" spans="1:18">
      <c r="A4596" s="30" t="s">
        <v>4407</v>
      </c>
      <c r="B4596" s="17">
        <v>2793</v>
      </c>
      <c r="C4596" s="17" t="s">
        <v>42</v>
      </c>
      <c r="D4596" s="17" t="s">
        <v>36</v>
      </c>
      <c r="E4596" s="17" t="s">
        <v>43</v>
      </c>
      <c r="F4596" s="31" t="str">
        <f>VLOOKUP(G4596,'Policy Type'!$A:$B,2,FALSE)</f>
        <v>Others</v>
      </c>
      <c r="G4596" s="17" t="s">
        <v>111</v>
      </c>
      <c r="H4596" s="32">
        <v>45403</v>
      </c>
      <c r="I4596" s="32">
        <v>45412</v>
      </c>
      <c r="J4596" s="34">
        <v>208000</v>
      </c>
      <c r="K4596" s="34">
        <f t="shared" si="1271"/>
        <v>37440</v>
      </c>
      <c r="L4596" s="34">
        <f t="shared" si="1272"/>
        <v>245440</v>
      </c>
      <c r="M4596" s="17">
        <f t="shared" si="1277"/>
        <v>36816</v>
      </c>
      <c r="N4596" s="17" t="s">
        <v>52</v>
      </c>
      <c r="O4596" s="35" t="s">
        <v>49</v>
      </c>
      <c r="P4596" s="36" t="str">
        <f t="shared" si="1274"/>
        <v>New Client</v>
      </c>
      <c r="Q4596" s="39" t="str">
        <f t="shared" si="4"/>
        <v>No</v>
      </c>
      <c r="R4596" s="40" t="str">
        <f t="shared" si="5"/>
        <v/>
      </c>
    </row>
    <row r="4597" ht="14.25" customHeight="1" spans="1:18">
      <c r="A4597" s="30" t="s">
        <v>4408</v>
      </c>
      <c r="B4597" s="17">
        <v>2794</v>
      </c>
      <c r="C4597" s="17" t="s">
        <v>57</v>
      </c>
      <c r="D4597" s="17" t="s">
        <v>36</v>
      </c>
      <c r="E4597" s="17" t="s">
        <v>43</v>
      </c>
      <c r="F4597" s="31" t="str">
        <f>VLOOKUP(G4597,'Policy Type'!$A:$B,2,FALSE)</f>
        <v>Liability</v>
      </c>
      <c r="G4597" s="17" t="s">
        <v>38</v>
      </c>
      <c r="H4597" s="32">
        <v>45402</v>
      </c>
      <c r="I4597" s="32">
        <v>45492</v>
      </c>
      <c r="J4597" s="34">
        <v>1196200</v>
      </c>
      <c r="K4597" s="34">
        <f t="shared" si="1271"/>
        <v>215316</v>
      </c>
      <c r="L4597" s="34">
        <f t="shared" si="1272"/>
        <v>1411516</v>
      </c>
      <c r="M4597" s="17">
        <f t="shared" ref="M4597:M4602" si="1278">L4597*0.2</f>
        <v>282303.2</v>
      </c>
      <c r="N4597" s="17" t="s">
        <v>39</v>
      </c>
      <c r="O4597" s="35" t="s">
        <v>49</v>
      </c>
      <c r="P4597" s="36" t="str">
        <f t="shared" si="1274"/>
        <v>New Client</v>
      </c>
      <c r="Q4597" s="39" t="str">
        <f t="shared" si="4"/>
        <v>Yes</v>
      </c>
      <c r="R4597" s="40" t="str">
        <f t="shared" si="5"/>
        <v/>
      </c>
    </row>
    <row r="4598" ht="14.25" customHeight="1" spans="1:18">
      <c r="A4598" s="30" t="s">
        <v>4409</v>
      </c>
      <c r="B4598" s="17">
        <v>2795</v>
      </c>
      <c r="C4598" s="17" t="s">
        <v>42</v>
      </c>
      <c r="D4598" s="17" t="s">
        <v>36</v>
      </c>
      <c r="E4598" s="17" t="s">
        <v>780</v>
      </c>
      <c r="F4598" s="31" t="str">
        <f>VLOOKUP(G4598,'Policy Type'!$A:$B,2,FALSE)</f>
        <v>Liability</v>
      </c>
      <c r="G4598" s="17" t="s">
        <v>38</v>
      </c>
      <c r="H4598" s="32">
        <v>45401</v>
      </c>
      <c r="I4598" s="32">
        <v>45430</v>
      </c>
      <c r="J4598" s="34">
        <v>66000</v>
      </c>
      <c r="K4598" s="34">
        <f t="shared" si="1271"/>
        <v>11880</v>
      </c>
      <c r="L4598" s="34">
        <f t="shared" si="1272"/>
        <v>77880</v>
      </c>
      <c r="M4598" s="17">
        <f t="shared" si="1278"/>
        <v>15576</v>
      </c>
      <c r="N4598" s="17" t="s">
        <v>39</v>
      </c>
      <c r="O4598" s="35" t="s">
        <v>49</v>
      </c>
      <c r="P4598" s="36" t="str">
        <f t="shared" si="1274"/>
        <v>Old Client</v>
      </c>
      <c r="Q4598" s="39" t="str">
        <f t="shared" si="4"/>
        <v>Yes</v>
      </c>
      <c r="R4598" s="40" t="str">
        <f t="shared" si="5"/>
        <v/>
      </c>
    </row>
    <row r="4599" ht="14.25" customHeight="1" spans="1:18">
      <c r="A4599" s="30" t="s">
        <v>4410</v>
      </c>
      <c r="B4599" s="17">
        <v>785</v>
      </c>
      <c r="C4599" s="17" t="s">
        <v>35</v>
      </c>
      <c r="D4599" s="17" t="s">
        <v>36</v>
      </c>
      <c r="E4599" s="17" t="s">
        <v>37</v>
      </c>
      <c r="F4599" s="31" t="str">
        <f>VLOOKUP(G4599,'Policy Type'!$A:$B,2,FALSE)</f>
        <v>Liability</v>
      </c>
      <c r="G4599" s="17" t="s">
        <v>38</v>
      </c>
      <c r="H4599" s="32">
        <v>45401</v>
      </c>
      <c r="I4599" s="32">
        <v>45765</v>
      </c>
      <c r="J4599" s="34">
        <v>157700</v>
      </c>
      <c r="K4599" s="34">
        <f t="shared" si="1271"/>
        <v>28386</v>
      </c>
      <c r="L4599" s="34">
        <f t="shared" si="1272"/>
        <v>186086</v>
      </c>
      <c r="M4599" s="17">
        <f t="shared" si="1278"/>
        <v>37217.2</v>
      </c>
      <c r="N4599" s="17" t="s">
        <v>39</v>
      </c>
      <c r="O4599" s="35" t="s">
        <v>49</v>
      </c>
      <c r="P4599" s="36" t="str">
        <f t="shared" si="1274"/>
        <v>Old Client</v>
      </c>
      <c r="Q4599" s="39" t="str">
        <f t="shared" si="4"/>
        <v>Yes</v>
      </c>
      <c r="R4599" s="40" t="str">
        <f t="shared" si="5"/>
        <v/>
      </c>
    </row>
    <row r="4600" ht="14.25" customHeight="1" spans="1:18">
      <c r="A4600" s="30" t="s">
        <v>4411</v>
      </c>
      <c r="B4600" s="17">
        <v>2796</v>
      </c>
      <c r="C4600" s="17" t="s">
        <v>42</v>
      </c>
      <c r="D4600" s="17" t="s">
        <v>36</v>
      </c>
      <c r="E4600" s="17" t="s">
        <v>780</v>
      </c>
      <c r="F4600" s="31" t="str">
        <f>VLOOKUP(G4600,'Policy Type'!$A:$B,2,FALSE)</f>
        <v>Liability</v>
      </c>
      <c r="G4600" s="17" t="s">
        <v>38</v>
      </c>
      <c r="H4600" s="32">
        <v>45401</v>
      </c>
      <c r="I4600" s="32">
        <v>45491</v>
      </c>
      <c r="J4600" s="34">
        <v>384900</v>
      </c>
      <c r="K4600" s="34">
        <f t="shared" si="1271"/>
        <v>69282</v>
      </c>
      <c r="L4600" s="34">
        <f t="shared" si="1272"/>
        <v>454182</v>
      </c>
      <c r="M4600" s="17">
        <f t="shared" si="1278"/>
        <v>90836.4</v>
      </c>
      <c r="N4600" s="17" t="s">
        <v>39</v>
      </c>
      <c r="O4600" s="35" t="s">
        <v>49</v>
      </c>
      <c r="P4600" s="36" t="str">
        <f t="shared" si="1274"/>
        <v>New Client</v>
      </c>
      <c r="Q4600" s="39" t="str">
        <f t="shared" si="4"/>
        <v>Yes</v>
      </c>
      <c r="R4600" s="40" t="str">
        <f t="shared" si="5"/>
        <v/>
      </c>
    </row>
    <row r="4601" ht="14.25" customHeight="1" spans="1:18">
      <c r="A4601" s="30" t="s">
        <v>4412</v>
      </c>
      <c r="B4601" s="17">
        <v>2797</v>
      </c>
      <c r="C4601" s="17" t="s">
        <v>42</v>
      </c>
      <c r="D4601" s="17" t="s">
        <v>36</v>
      </c>
      <c r="E4601" s="17" t="s">
        <v>78</v>
      </c>
      <c r="F4601" s="31" t="str">
        <f>VLOOKUP(G4601,'Policy Type'!$A:$B,2,FALSE)</f>
        <v>Liability</v>
      </c>
      <c r="G4601" s="17" t="s">
        <v>94</v>
      </c>
      <c r="H4601" s="32">
        <v>45401</v>
      </c>
      <c r="I4601" s="32">
        <v>45765</v>
      </c>
      <c r="J4601" s="34">
        <v>85100</v>
      </c>
      <c r="K4601" s="34">
        <f t="shared" si="1271"/>
        <v>15318</v>
      </c>
      <c r="L4601" s="34">
        <f t="shared" si="1272"/>
        <v>100418</v>
      </c>
      <c r="M4601" s="17">
        <f t="shared" si="1278"/>
        <v>20083.6</v>
      </c>
      <c r="N4601" s="17" t="s">
        <v>39</v>
      </c>
      <c r="O4601" s="35" t="s">
        <v>49</v>
      </c>
      <c r="P4601" s="36" t="str">
        <f t="shared" si="1274"/>
        <v>Old Client</v>
      </c>
      <c r="Q4601" s="39" t="str">
        <f t="shared" si="4"/>
        <v>Yes</v>
      </c>
      <c r="R4601" s="40" t="str">
        <f t="shared" si="5"/>
        <v/>
      </c>
    </row>
    <row r="4602" ht="14.25" customHeight="1" spans="1:18">
      <c r="A4602" s="30" t="s">
        <v>4413</v>
      </c>
      <c r="B4602" s="17">
        <v>1463</v>
      </c>
      <c r="C4602" s="17" t="s">
        <v>35</v>
      </c>
      <c r="D4602" s="17" t="s">
        <v>36</v>
      </c>
      <c r="E4602" s="17" t="s">
        <v>78</v>
      </c>
      <c r="F4602" s="31" t="str">
        <f>VLOOKUP(G4602,'Policy Type'!$A:$B,2,FALSE)</f>
        <v>Liability</v>
      </c>
      <c r="G4602" s="17" t="s">
        <v>94</v>
      </c>
      <c r="H4602" s="32">
        <v>45401</v>
      </c>
      <c r="I4602" s="32">
        <v>45765</v>
      </c>
      <c r="J4602" s="34">
        <v>159900</v>
      </c>
      <c r="K4602" s="34">
        <f t="shared" si="1271"/>
        <v>28782</v>
      </c>
      <c r="L4602" s="34">
        <f t="shared" si="1272"/>
        <v>188682</v>
      </c>
      <c r="M4602" s="17">
        <f t="shared" si="1278"/>
        <v>37736.4</v>
      </c>
      <c r="N4602" s="17" t="s">
        <v>39</v>
      </c>
      <c r="O4602" s="35" t="s">
        <v>49</v>
      </c>
      <c r="P4602" s="36" t="str">
        <f t="shared" si="1274"/>
        <v>Old Client</v>
      </c>
      <c r="Q4602" s="39" t="str">
        <f t="shared" si="4"/>
        <v>Yes</v>
      </c>
      <c r="R4602" s="40" t="str">
        <f t="shared" si="5"/>
        <v/>
      </c>
    </row>
    <row r="4603" ht="14.25" customHeight="1" spans="1:18">
      <c r="A4603" s="30" t="s">
        <v>4414</v>
      </c>
      <c r="B4603" s="17">
        <v>2798</v>
      </c>
      <c r="C4603" s="17" t="s">
        <v>35</v>
      </c>
      <c r="D4603" s="17" t="s">
        <v>36</v>
      </c>
      <c r="E4603" s="17" t="s">
        <v>103</v>
      </c>
      <c r="F4603" s="31" t="str">
        <f>VLOOKUP(G4603,'Policy Type'!$A:$B,2,FALSE)</f>
        <v>Others</v>
      </c>
      <c r="G4603" s="17" t="s">
        <v>212</v>
      </c>
      <c r="H4603" s="32">
        <v>45402</v>
      </c>
      <c r="I4603" s="32">
        <v>45766</v>
      </c>
      <c r="J4603" s="34">
        <v>46368000</v>
      </c>
      <c r="K4603" s="34">
        <f t="shared" si="1271"/>
        <v>8346240</v>
      </c>
      <c r="L4603" s="34">
        <f t="shared" si="1272"/>
        <v>54714240</v>
      </c>
      <c r="M4603" s="17">
        <f>L4603*0.15</f>
        <v>8207136</v>
      </c>
      <c r="N4603" s="17" t="s">
        <v>39</v>
      </c>
      <c r="O4603" s="35" t="s">
        <v>49</v>
      </c>
      <c r="P4603" s="36" t="str">
        <f t="shared" si="1274"/>
        <v>Old Client</v>
      </c>
      <c r="Q4603" s="39" t="str">
        <f t="shared" si="4"/>
        <v>Yes</v>
      </c>
      <c r="R4603" s="40" t="str">
        <f t="shared" si="5"/>
        <v>Cross-Sold</v>
      </c>
    </row>
    <row r="4604" ht="14.25" customHeight="1" spans="1:18">
      <c r="A4604" s="30" t="s">
        <v>4415</v>
      </c>
      <c r="B4604" s="17">
        <v>2798</v>
      </c>
      <c r="C4604" s="17" t="s">
        <v>57</v>
      </c>
      <c r="D4604" s="17" t="s">
        <v>36</v>
      </c>
      <c r="E4604" s="17" t="s">
        <v>780</v>
      </c>
      <c r="F4604" s="31" t="str">
        <f>VLOOKUP(G4604,'Policy Type'!$A:$B,2,FALSE)</f>
        <v>Liability</v>
      </c>
      <c r="G4604" s="17" t="s">
        <v>38</v>
      </c>
      <c r="H4604" s="32">
        <v>45402</v>
      </c>
      <c r="I4604" s="32">
        <v>45431</v>
      </c>
      <c r="J4604" s="34">
        <v>62200</v>
      </c>
      <c r="K4604" s="34">
        <f t="shared" si="1271"/>
        <v>11196</v>
      </c>
      <c r="L4604" s="34">
        <f t="shared" si="1272"/>
        <v>73396</v>
      </c>
      <c r="M4604" s="17">
        <f t="shared" ref="M4604:M4606" si="1279">L4604*0.2</f>
        <v>14679.2</v>
      </c>
      <c r="N4604" s="17" t="s">
        <v>39</v>
      </c>
      <c r="O4604" s="35" t="s">
        <v>49</v>
      </c>
      <c r="P4604" s="36" t="str">
        <f t="shared" si="1274"/>
        <v>Old Client</v>
      </c>
      <c r="Q4604" s="39" t="str">
        <f t="shared" si="4"/>
        <v>Yes</v>
      </c>
      <c r="R4604" s="40" t="str">
        <f t="shared" si="5"/>
        <v/>
      </c>
    </row>
    <row r="4605" ht="14.25" customHeight="1" spans="1:18">
      <c r="A4605" s="30" t="s">
        <v>4416</v>
      </c>
      <c r="B4605" s="17">
        <v>2799</v>
      </c>
      <c r="C4605" s="17" t="s">
        <v>57</v>
      </c>
      <c r="D4605" s="17" t="s">
        <v>36</v>
      </c>
      <c r="E4605" s="17" t="s">
        <v>43</v>
      </c>
      <c r="F4605" s="31" t="str">
        <f>VLOOKUP(G4605,'Policy Type'!$A:$B,2,FALSE)</f>
        <v>Liability</v>
      </c>
      <c r="G4605" s="17" t="s">
        <v>38</v>
      </c>
      <c r="H4605" s="32">
        <v>45402</v>
      </c>
      <c r="I4605" s="32">
        <v>45431</v>
      </c>
      <c r="J4605" s="34">
        <v>27000</v>
      </c>
      <c r="K4605" s="34">
        <f t="shared" si="1271"/>
        <v>4860</v>
      </c>
      <c r="L4605" s="34">
        <f t="shared" si="1272"/>
        <v>31860</v>
      </c>
      <c r="M4605" s="17">
        <f t="shared" si="1279"/>
        <v>6372</v>
      </c>
      <c r="N4605" s="17" t="s">
        <v>39</v>
      </c>
      <c r="O4605" s="35" t="s">
        <v>49</v>
      </c>
      <c r="P4605" s="36" t="str">
        <f t="shared" si="1274"/>
        <v>Old Client</v>
      </c>
      <c r="Q4605" s="39" t="str">
        <f t="shared" si="4"/>
        <v>Yes</v>
      </c>
      <c r="R4605" s="40" t="str">
        <f t="shared" si="5"/>
        <v/>
      </c>
    </row>
    <row r="4606" ht="14.25" customHeight="1" spans="1:18">
      <c r="A4606" s="30" t="s">
        <v>4417</v>
      </c>
      <c r="B4606" s="17">
        <v>2800</v>
      </c>
      <c r="C4606" s="17" t="s">
        <v>35</v>
      </c>
      <c r="D4606" s="17" t="s">
        <v>36</v>
      </c>
      <c r="E4606" s="17" t="s">
        <v>78</v>
      </c>
      <c r="F4606" s="31" t="str">
        <f>VLOOKUP(G4606,'Policy Type'!$A:$B,2,FALSE)</f>
        <v>Liability</v>
      </c>
      <c r="G4606" s="17" t="s">
        <v>101</v>
      </c>
      <c r="H4606" s="32">
        <v>45402</v>
      </c>
      <c r="I4606" s="32">
        <v>45766</v>
      </c>
      <c r="J4606" s="34">
        <v>318400</v>
      </c>
      <c r="K4606" s="34">
        <f t="shared" si="1271"/>
        <v>57312</v>
      </c>
      <c r="L4606" s="34">
        <f t="shared" si="1272"/>
        <v>375712</v>
      </c>
      <c r="M4606" s="17">
        <f t="shared" si="1279"/>
        <v>75142.4</v>
      </c>
      <c r="N4606" s="17" t="s">
        <v>39</v>
      </c>
      <c r="O4606" s="35" t="s">
        <v>49</v>
      </c>
      <c r="P4606" s="36" t="str">
        <f t="shared" si="1274"/>
        <v>New Client</v>
      </c>
      <c r="Q4606" s="39" t="str">
        <f t="shared" si="4"/>
        <v>Yes</v>
      </c>
      <c r="R4606" s="40" t="str">
        <f t="shared" si="5"/>
        <v/>
      </c>
    </row>
    <row r="4607" ht="14.25" customHeight="1" spans="1:18">
      <c r="A4607" s="30" t="s">
        <v>4418</v>
      </c>
      <c r="B4607" s="17">
        <v>1408</v>
      </c>
      <c r="C4607" s="17" t="s">
        <v>42</v>
      </c>
      <c r="D4607" s="17" t="s">
        <v>36</v>
      </c>
      <c r="E4607" s="17" t="s">
        <v>780</v>
      </c>
      <c r="F4607" s="31" t="str">
        <f>VLOOKUP(G4607,'Policy Type'!$A:$B,2,FALSE)</f>
        <v>Others</v>
      </c>
      <c r="G4607" s="17" t="s">
        <v>487</v>
      </c>
      <c r="H4607" s="32">
        <v>45402</v>
      </c>
      <c r="I4607" s="32">
        <v>49053</v>
      </c>
      <c r="J4607" s="34">
        <v>242500</v>
      </c>
      <c r="K4607" s="34">
        <f t="shared" si="1271"/>
        <v>43650</v>
      </c>
      <c r="L4607" s="34">
        <f t="shared" si="1272"/>
        <v>286150</v>
      </c>
      <c r="M4607" s="17">
        <f>L4607*0.15</f>
        <v>42922.5</v>
      </c>
      <c r="N4607" s="17" t="s">
        <v>52</v>
      </c>
      <c r="O4607" s="35" t="s">
        <v>49</v>
      </c>
      <c r="P4607" s="36" t="str">
        <f t="shared" si="1274"/>
        <v>Old Client</v>
      </c>
      <c r="Q4607" s="39" t="str">
        <f t="shared" si="4"/>
        <v>Yes</v>
      </c>
      <c r="R4607" s="40" t="str">
        <f t="shared" si="5"/>
        <v>Cross-Sold</v>
      </c>
    </row>
    <row r="4608" ht="14.25" customHeight="1" spans="1:18">
      <c r="A4608" s="30" t="s">
        <v>4419</v>
      </c>
      <c r="B4608" s="17">
        <v>2801</v>
      </c>
      <c r="C4608" s="17" t="s">
        <v>35</v>
      </c>
      <c r="D4608" s="17" t="s">
        <v>36</v>
      </c>
      <c r="E4608" s="17" t="s">
        <v>37</v>
      </c>
      <c r="F4608" s="31" t="str">
        <f>VLOOKUP(G4608,'Policy Type'!$A:$B,2,FALSE)</f>
        <v>Liability</v>
      </c>
      <c r="G4608" s="17" t="s">
        <v>38</v>
      </c>
      <c r="H4608" s="32">
        <v>45402</v>
      </c>
      <c r="I4608" s="32">
        <v>45766</v>
      </c>
      <c r="J4608" s="34">
        <v>202600</v>
      </c>
      <c r="K4608" s="34">
        <f t="shared" si="1271"/>
        <v>36468</v>
      </c>
      <c r="L4608" s="34">
        <f t="shared" si="1272"/>
        <v>239068</v>
      </c>
      <c r="M4608" s="17">
        <f>L4608*0.2</f>
        <v>47813.6</v>
      </c>
      <c r="N4608" s="17" t="s">
        <v>39</v>
      </c>
      <c r="O4608" s="35" t="s">
        <v>49</v>
      </c>
      <c r="P4608" s="36" t="str">
        <f t="shared" si="1274"/>
        <v>New Client</v>
      </c>
      <c r="Q4608" s="39" t="str">
        <f t="shared" si="4"/>
        <v>Yes</v>
      </c>
      <c r="R4608" s="40" t="str">
        <f t="shared" si="5"/>
        <v/>
      </c>
    </row>
    <row r="4609" ht="14.25" customHeight="1" spans="1:18">
      <c r="A4609" s="30" t="s">
        <v>4420</v>
      </c>
      <c r="B4609" s="17">
        <v>2802</v>
      </c>
      <c r="C4609" s="17" t="s">
        <v>46</v>
      </c>
      <c r="D4609" s="17" t="s">
        <v>88</v>
      </c>
      <c r="E4609" s="17" t="s">
        <v>780</v>
      </c>
      <c r="F4609" s="31" t="str">
        <f>VLOOKUP(G4609,'Policy Type'!$A:$B,2,FALSE)</f>
        <v>Liability</v>
      </c>
      <c r="G4609" s="17" t="s">
        <v>38</v>
      </c>
      <c r="H4609" s="32">
        <v>45402</v>
      </c>
      <c r="I4609" s="32">
        <v>45492</v>
      </c>
      <c r="J4609" s="34">
        <v>188800</v>
      </c>
      <c r="K4609" s="34">
        <f t="shared" si="1271"/>
        <v>33984</v>
      </c>
      <c r="L4609" s="34">
        <f t="shared" si="1272"/>
        <v>222784</v>
      </c>
      <c r="M4609" s="17">
        <f t="shared" ref="M4609:M4610" si="1280">L4609*0.05</f>
        <v>11139.2</v>
      </c>
      <c r="N4609" s="17" t="s">
        <v>39</v>
      </c>
      <c r="O4609" s="35" t="s">
        <v>49</v>
      </c>
      <c r="P4609" s="36" t="str">
        <f t="shared" si="1274"/>
        <v>New Client</v>
      </c>
      <c r="Q4609" s="39" t="str">
        <f t="shared" si="4"/>
        <v>Yes</v>
      </c>
      <c r="R4609" s="40" t="str">
        <f t="shared" si="5"/>
        <v/>
      </c>
    </row>
    <row r="4610" ht="14.25" customHeight="1" spans="1:18">
      <c r="A4610" s="30" t="s">
        <v>4421</v>
      </c>
      <c r="B4610" s="17">
        <v>2803</v>
      </c>
      <c r="C4610" s="17" t="s">
        <v>46</v>
      </c>
      <c r="D4610" s="17" t="s">
        <v>47</v>
      </c>
      <c r="E4610" s="17" t="s">
        <v>780</v>
      </c>
      <c r="F4610" s="31" t="str">
        <f>VLOOKUP(G4610,'Policy Type'!$A:$B,2,FALSE)</f>
        <v>Liability</v>
      </c>
      <c r="G4610" s="17" t="s">
        <v>38</v>
      </c>
      <c r="H4610" s="32">
        <v>45402</v>
      </c>
      <c r="I4610" s="32">
        <v>45766</v>
      </c>
      <c r="J4610" s="34">
        <v>84400</v>
      </c>
      <c r="K4610" s="34">
        <f t="shared" si="1271"/>
        <v>15192</v>
      </c>
      <c r="L4610" s="34">
        <f t="shared" si="1272"/>
        <v>99592</v>
      </c>
      <c r="M4610" s="17">
        <f t="shared" si="1280"/>
        <v>4979.6</v>
      </c>
      <c r="N4610" s="17" t="s">
        <v>39</v>
      </c>
      <c r="O4610" s="35" t="s">
        <v>49</v>
      </c>
      <c r="P4610" s="36" t="str">
        <f t="shared" si="1274"/>
        <v>New Client</v>
      </c>
      <c r="Q4610" s="39" t="str">
        <f t="shared" si="4"/>
        <v>Yes</v>
      </c>
      <c r="R4610" s="40" t="str">
        <f t="shared" si="5"/>
        <v/>
      </c>
    </row>
    <row r="4611" ht="14.25" customHeight="1" spans="1:18">
      <c r="A4611" s="30" t="s">
        <v>4422</v>
      </c>
      <c r="B4611" s="17">
        <v>2804</v>
      </c>
      <c r="C4611" s="17" t="s">
        <v>35</v>
      </c>
      <c r="D4611" s="17" t="s">
        <v>36</v>
      </c>
      <c r="E4611" s="17" t="s">
        <v>780</v>
      </c>
      <c r="F4611" s="31" t="str">
        <f>VLOOKUP(G4611,'Policy Type'!$A:$B,2,FALSE)</f>
        <v>Liability</v>
      </c>
      <c r="G4611" s="17" t="s">
        <v>38</v>
      </c>
      <c r="H4611" s="32">
        <v>45402</v>
      </c>
      <c r="I4611" s="32">
        <v>45431</v>
      </c>
      <c r="J4611" s="34">
        <v>60100</v>
      </c>
      <c r="K4611" s="34">
        <f t="shared" si="1271"/>
        <v>10818</v>
      </c>
      <c r="L4611" s="34">
        <f t="shared" si="1272"/>
        <v>70918</v>
      </c>
      <c r="M4611" s="17">
        <f t="shared" ref="M4611:M4613" si="1281">L4611*0.2</f>
        <v>14183.6</v>
      </c>
      <c r="N4611" s="17" t="s">
        <v>39</v>
      </c>
      <c r="O4611" s="35" t="s">
        <v>49</v>
      </c>
      <c r="P4611" s="36" t="str">
        <f t="shared" si="1274"/>
        <v>New Client</v>
      </c>
      <c r="Q4611" s="39" t="str">
        <f t="shared" si="4"/>
        <v>Yes</v>
      </c>
      <c r="R4611" s="40" t="str">
        <f t="shared" si="5"/>
        <v/>
      </c>
    </row>
    <row r="4612" ht="14.25" customHeight="1" spans="1:18">
      <c r="A4612" s="30" t="s">
        <v>4423</v>
      </c>
      <c r="B4612" s="17">
        <v>1645</v>
      </c>
      <c r="C4612" s="17" t="s">
        <v>42</v>
      </c>
      <c r="D4612" s="17" t="s">
        <v>36</v>
      </c>
      <c r="E4612" s="17" t="s">
        <v>43</v>
      </c>
      <c r="F4612" s="31" t="str">
        <f>VLOOKUP(G4612,'Policy Type'!$A:$B,2,FALSE)</f>
        <v>P&amp;C</v>
      </c>
      <c r="G4612" s="17" t="s">
        <v>55</v>
      </c>
      <c r="H4612" s="32">
        <v>45406</v>
      </c>
      <c r="I4612" s="32">
        <v>45770</v>
      </c>
      <c r="J4612" s="34">
        <v>134100</v>
      </c>
      <c r="K4612" s="34">
        <f t="shared" si="1271"/>
        <v>24138</v>
      </c>
      <c r="L4612" s="34">
        <f t="shared" si="1272"/>
        <v>158238</v>
      </c>
      <c r="M4612" s="17">
        <f t="shared" si="1281"/>
        <v>31647.6</v>
      </c>
      <c r="N4612" s="17" t="s">
        <v>52</v>
      </c>
      <c r="O4612" s="35" t="s">
        <v>53</v>
      </c>
      <c r="P4612" s="36" t="str">
        <f t="shared" si="1274"/>
        <v>Old Client</v>
      </c>
      <c r="Q4612" s="39" t="str">
        <f t="shared" si="4"/>
        <v>No</v>
      </c>
      <c r="R4612" s="40" t="str">
        <f t="shared" si="5"/>
        <v/>
      </c>
    </row>
    <row r="4613" ht="14.25" customHeight="1" spans="1:18">
      <c r="A4613" s="30" t="s">
        <v>4424</v>
      </c>
      <c r="B4613" s="17">
        <v>2805</v>
      </c>
      <c r="C4613" s="17" t="s">
        <v>57</v>
      </c>
      <c r="D4613" s="17" t="s">
        <v>36</v>
      </c>
      <c r="E4613" s="17" t="s">
        <v>132</v>
      </c>
      <c r="F4613" s="31" t="str">
        <f>VLOOKUP(G4613,'Policy Type'!$A:$B,2,FALSE)</f>
        <v>P&amp;C</v>
      </c>
      <c r="G4613" s="17" t="s">
        <v>80</v>
      </c>
      <c r="H4613" s="32">
        <v>45403</v>
      </c>
      <c r="I4613" s="32">
        <v>45403</v>
      </c>
      <c r="J4613" s="34">
        <v>59100</v>
      </c>
      <c r="K4613" s="34">
        <f t="shared" si="1271"/>
        <v>10638</v>
      </c>
      <c r="L4613" s="34">
        <f t="shared" si="1272"/>
        <v>69738</v>
      </c>
      <c r="M4613" s="17">
        <f t="shared" si="1281"/>
        <v>13947.6</v>
      </c>
      <c r="N4613" s="17" t="s">
        <v>52</v>
      </c>
      <c r="O4613" s="35" t="s">
        <v>49</v>
      </c>
      <c r="P4613" s="36" t="str">
        <f t="shared" si="1274"/>
        <v>Old Client</v>
      </c>
      <c r="Q4613" s="39" t="str">
        <f t="shared" si="4"/>
        <v>Yes</v>
      </c>
      <c r="R4613" s="40" t="str">
        <f t="shared" si="5"/>
        <v>Cross-Sold</v>
      </c>
    </row>
    <row r="4614" ht="14.25" customHeight="1" spans="1:18">
      <c r="A4614" s="30" t="s">
        <v>4425</v>
      </c>
      <c r="B4614" s="17">
        <v>274</v>
      </c>
      <c r="C4614" s="17" t="s">
        <v>46</v>
      </c>
      <c r="D4614" s="17" t="s">
        <v>47</v>
      </c>
      <c r="E4614" s="17" t="s">
        <v>43</v>
      </c>
      <c r="F4614" s="31" t="str">
        <f>VLOOKUP(G4614,'Policy Type'!$A:$B,2,FALSE)</f>
        <v>P&amp;C</v>
      </c>
      <c r="G4614" s="17" t="s">
        <v>92</v>
      </c>
      <c r="H4614" s="32">
        <v>45408</v>
      </c>
      <c r="I4614" s="32">
        <v>45772</v>
      </c>
      <c r="J4614" s="34">
        <v>1159100</v>
      </c>
      <c r="K4614" s="34">
        <f t="shared" si="1271"/>
        <v>208638</v>
      </c>
      <c r="L4614" s="34">
        <f t="shared" si="1272"/>
        <v>1367738</v>
      </c>
      <c r="M4614" s="17">
        <f>L4614*0.05</f>
        <v>68386.9</v>
      </c>
      <c r="N4614" s="17" t="s">
        <v>39</v>
      </c>
      <c r="O4614" s="35" t="s">
        <v>53</v>
      </c>
      <c r="P4614" s="36" t="str">
        <f t="shared" si="1274"/>
        <v>Old Client</v>
      </c>
      <c r="Q4614" s="39" t="str">
        <f t="shared" si="4"/>
        <v>Yes</v>
      </c>
      <c r="R4614" s="40" t="str">
        <f t="shared" si="5"/>
        <v>Cross-Sold</v>
      </c>
    </row>
    <row r="4615" ht="14.25" customHeight="1" spans="1:18">
      <c r="A4615" s="30" t="s">
        <v>4426</v>
      </c>
      <c r="B4615" s="17">
        <v>2806</v>
      </c>
      <c r="C4615" s="17" t="s">
        <v>35</v>
      </c>
      <c r="D4615" s="17" t="s">
        <v>36</v>
      </c>
      <c r="E4615" s="17" t="s">
        <v>43</v>
      </c>
      <c r="F4615" s="31" t="str">
        <f>VLOOKUP(G4615,'Policy Type'!$A:$B,2,FALSE)</f>
        <v>P&amp;C</v>
      </c>
      <c r="G4615" s="17" t="s">
        <v>68</v>
      </c>
      <c r="H4615" s="32">
        <v>45405</v>
      </c>
      <c r="I4615" s="32">
        <v>45769</v>
      </c>
      <c r="J4615" s="34">
        <v>648700</v>
      </c>
      <c r="K4615" s="34">
        <f t="shared" si="1271"/>
        <v>116766</v>
      </c>
      <c r="L4615" s="34">
        <f t="shared" si="1272"/>
        <v>765466</v>
      </c>
      <c r="M4615" s="17">
        <f t="shared" ref="M4615:M4617" si="1282">L4615*0.2</f>
        <v>153093.2</v>
      </c>
      <c r="N4615" s="17" t="s">
        <v>39</v>
      </c>
      <c r="O4615" s="35" t="s">
        <v>53</v>
      </c>
      <c r="P4615" s="36" t="str">
        <f t="shared" si="1274"/>
        <v>New Client</v>
      </c>
      <c r="Q4615" s="39" t="str">
        <f t="shared" si="4"/>
        <v>No</v>
      </c>
      <c r="R4615" s="40" t="str">
        <f t="shared" si="5"/>
        <v/>
      </c>
    </row>
    <row r="4616" ht="14.25" customHeight="1" spans="1:18">
      <c r="A4616" s="30" t="s">
        <v>4427</v>
      </c>
      <c r="B4616" s="17">
        <v>2807</v>
      </c>
      <c r="C4616" s="17" t="s">
        <v>35</v>
      </c>
      <c r="D4616" s="17" t="s">
        <v>36</v>
      </c>
      <c r="E4616" s="17" t="s">
        <v>37</v>
      </c>
      <c r="F4616" s="31" t="str">
        <f>VLOOKUP(G4616,'Policy Type'!$A:$B,2,FALSE)</f>
        <v>Liability</v>
      </c>
      <c r="G4616" s="17" t="s">
        <v>38</v>
      </c>
      <c r="H4616" s="32">
        <v>45404</v>
      </c>
      <c r="I4616" s="32">
        <v>45586</v>
      </c>
      <c r="J4616" s="34">
        <v>176300</v>
      </c>
      <c r="K4616" s="34">
        <f t="shared" si="1271"/>
        <v>31734</v>
      </c>
      <c r="L4616" s="34">
        <f t="shared" si="1272"/>
        <v>208034</v>
      </c>
      <c r="M4616" s="17">
        <f t="shared" si="1282"/>
        <v>41606.8</v>
      </c>
      <c r="N4616" s="17" t="s">
        <v>52</v>
      </c>
      <c r="O4616" s="35" t="s">
        <v>49</v>
      </c>
      <c r="P4616" s="36" t="str">
        <f t="shared" si="1274"/>
        <v>New Client</v>
      </c>
      <c r="Q4616" s="39" t="str">
        <f t="shared" si="4"/>
        <v>Yes</v>
      </c>
      <c r="R4616" s="40" t="str">
        <f t="shared" si="5"/>
        <v/>
      </c>
    </row>
    <row r="4617" ht="14.25" customHeight="1" spans="1:18">
      <c r="A4617" s="30" t="s">
        <v>4428</v>
      </c>
      <c r="B4617" s="17">
        <v>2584</v>
      </c>
      <c r="C4617" s="17" t="s">
        <v>42</v>
      </c>
      <c r="D4617" s="17" t="s">
        <v>36</v>
      </c>
      <c r="E4617" s="17" t="s">
        <v>37</v>
      </c>
      <c r="F4617" s="31" t="str">
        <f>VLOOKUP(G4617,'Policy Type'!$A:$B,2,FALSE)</f>
        <v>P&amp;C</v>
      </c>
      <c r="G4617" s="17" t="s">
        <v>80</v>
      </c>
      <c r="H4617" s="32">
        <v>45404</v>
      </c>
      <c r="I4617" s="32">
        <v>45404</v>
      </c>
      <c r="J4617" s="34">
        <v>104000</v>
      </c>
      <c r="K4617" s="34">
        <f t="shared" si="1271"/>
        <v>18720</v>
      </c>
      <c r="L4617" s="34">
        <f t="shared" si="1272"/>
        <v>122720</v>
      </c>
      <c r="M4617" s="17">
        <f t="shared" si="1282"/>
        <v>24544</v>
      </c>
      <c r="N4617" s="17" t="s">
        <v>39</v>
      </c>
      <c r="O4617" s="35" t="s">
        <v>49</v>
      </c>
      <c r="P4617" s="36" t="str">
        <f t="shared" si="1274"/>
        <v>Old Client</v>
      </c>
      <c r="Q4617" s="39" t="str">
        <f t="shared" si="4"/>
        <v>Yes</v>
      </c>
      <c r="R4617" s="40" t="str">
        <f t="shared" si="5"/>
        <v>Cross-Sold</v>
      </c>
    </row>
    <row r="4618" ht="14.25" customHeight="1" spans="1:18">
      <c r="A4618" s="30" t="s">
        <v>4429</v>
      </c>
      <c r="B4618" s="17">
        <v>2808</v>
      </c>
      <c r="C4618" s="17" t="s">
        <v>35</v>
      </c>
      <c r="D4618" s="17" t="s">
        <v>36</v>
      </c>
      <c r="E4618" s="17" t="s">
        <v>84</v>
      </c>
      <c r="F4618" s="31" t="str">
        <f>VLOOKUP(G4618,'Policy Type'!$A:$B,2,FALSE)</f>
        <v>Others</v>
      </c>
      <c r="G4618" s="17" t="s">
        <v>116</v>
      </c>
      <c r="H4618" s="32">
        <v>45404</v>
      </c>
      <c r="I4618" s="32">
        <v>45461</v>
      </c>
      <c r="J4618" s="34">
        <v>85600</v>
      </c>
      <c r="K4618" s="34">
        <f t="shared" si="1271"/>
        <v>15408</v>
      </c>
      <c r="L4618" s="34">
        <f t="shared" si="1272"/>
        <v>101008</v>
      </c>
      <c r="M4618" s="17">
        <f t="shared" ref="M4618:M4620" si="1283">L4618*0.15</f>
        <v>15151.2</v>
      </c>
      <c r="N4618" s="17" t="s">
        <v>39</v>
      </c>
      <c r="O4618" s="35" t="s">
        <v>49</v>
      </c>
      <c r="P4618" s="36" t="str">
        <f t="shared" si="1274"/>
        <v>New Client</v>
      </c>
      <c r="Q4618" s="39" t="str">
        <f t="shared" si="4"/>
        <v>No</v>
      </c>
      <c r="R4618" s="40" t="str">
        <f t="shared" si="5"/>
        <v/>
      </c>
    </row>
    <row r="4619" ht="14.25" customHeight="1" spans="1:18">
      <c r="A4619" s="30" t="s">
        <v>4430</v>
      </c>
      <c r="B4619" s="17">
        <v>2809</v>
      </c>
      <c r="C4619" s="17" t="s">
        <v>57</v>
      </c>
      <c r="D4619" s="17" t="s">
        <v>36</v>
      </c>
      <c r="E4619" s="17" t="s">
        <v>84</v>
      </c>
      <c r="F4619" s="31" t="str">
        <f>VLOOKUP(G4619,'Policy Type'!$A:$B,2,FALSE)</f>
        <v>Others</v>
      </c>
      <c r="G4619" s="17" t="s">
        <v>116</v>
      </c>
      <c r="H4619" s="32">
        <v>45404</v>
      </c>
      <c r="I4619" s="32">
        <v>45461</v>
      </c>
      <c r="J4619" s="34">
        <v>118000</v>
      </c>
      <c r="K4619" s="34">
        <f t="shared" si="1271"/>
        <v>21240</v>
      </c>
      <c r="L4619" s="34">
        <f t="shared" si="1272"/>
        <v>139240</v>
      </c>
      <c r="M4619" s="17">
        <f t="shared" si="1283"/>
        <v>20886</v>
      </c>
      <c r="N4619" s="17" t="s">
        <v>39</v>
      </c>
      <c r="O4619" s="35" t="s">
        <v>49</v>
      </c>
      <c r="P4619" s="36" t="str">
        <f t="shared" si="1274"/>
        <v>Old Client</v>
      </c>
      <c r="Q4619" s="39" t="str">
        <f t="shared" si="4"/>
        <v>Yes</v>
      </c>
      <c r="R4619" s="40" t="str">
        <f t="shared" si="5"/>
        <v>Cross-Sold</v>
      </c>
    </row>
    <row r="4620" ht="14.25" customHeight="1" spans="1:18">
      <c r="A4620" s="30" t="s">
        <v>4431</v>
      </c>
      <c r="B4620" s="17">
        <v>76</v>
      </c>
      <c r="C4620" s="17" t="s">
        <v>57</v>
      </c>
      <c r="D4620" s="17" t="s">
        <v>36</v>
      </c>
      <c r="E4620" s="17" t="s">
        <v>84</v>
      </c>
      <c r="F4620" s="31" t="str">
        <f>VLOOKUP(G4620,'Policy Type'!$A:$B,2,FALSE)</f>
        <v>Others</v>
      </c>
      <c r="G4620" s="17" t="s">
        <v>116</v>
      </c>
      <c r="H4620" s="32">
        <v>45405</v>
      </c>
      <c r="I4620" s="32">
        <v>45465</v>
      </c>
      <c r="J4620" s="34">
        <v>118000</v>
      </c>
      <c r="K4620" s="34">
        <f t="shared" si="1271"/>
        <v>21240</v>
      </c>
      <c r="L4620" s="34">
        <f t="shared" si="1272"/>
        <v>139240</v>
      </c>
      <c r="M4620" s="17">
        <f t="shared" si="1283"/>
        <v>20886</v>
      </c>
      <c r="N4620" s="17" t="s">
        <v>39</v>
      </c>
      <c r="O4620" s="35" t="s">
        <v>49</v>
      </c>
      <c r="P4620" s="36" t="str">
        <f t="shared" si="1274"/>
        <v>Old Client</v>
      </c>
      <c r="Q4620" s="39" t="str">
        <f t="shared" si="4"/>
        <v>Yes</v>
      </c>
      <c r="R4620" s="40" t="str">
        <f t="shared" si="5"/>
        <v>Cross-Sold</v>
      </c>
    </row>
    <row r="4621" ht="14.25" customHeight="1" spans="1:18">
      <c r="A4621" s="30" t="s">
        <v>4432</v>
      </c>
      <c r="B4621" s="17">
        <v>76</v>
      </c>
      <c r="C4621" s="17" t="s">
        <v>46</v>
      </c>
      <c r="D4621" s="17" t="s">
        <v>76</v>
      </c>
      <c r="E4621" s="17" t="s">
        <v>84</v>
      </c>
      <c r="F4621" s="31" t="str">
        <f>VLOOKUP(G4621,'Policy Type'!$A:$B,2,FALSE)</f>
        <v>Others</v>
      </c>
      <c r="G4621" s="17" t="s">
        <v>116</v>
      </c>
      <c r="H4621" s="32">
        <v>45405</v>
      </c>
      <c r="I4621" s="32">
        <v>45465</v>
      </c>
      <c r="J4621" s="34">
        <v>118000</v>
      </c>
      <c r="K4621" s="34">
        <f t="shared" si="1271"/>
        <v>21240</v>
      </c>
      <c r="L4621" s="34">
        <f t="shared" si="1272"/>
        <v>139240</v>
      </c>
      <c r="M4621" s="17">
        <f t="shared" ref="M4621:M4622" si="1284">L4621*0.05</f>
        <v>6962</v>
      </c>
      <c r="N4621" s="17" t="s">
        <v>39</v>
      </c>
      <c r="O4621" s="35" t="s">
        <v>49</v>
      </c>
      <c r="P4621" s="36" t="str">
        <f t="shared" si="1274"/>
        <v>Old Client</v>
      </c>
      <c r="Q4621" s="39" t="str">
        <f t="shared" si="4"/>
        <v>Yes</v>
      </c>
      <c r="R4621" s="40" t="str">
        <f t="shared" si="5"/>
        <v>Cross-Sold</v>
      </c>
    </row>
    <row r="4622" ht="14.25" customHeight="1" spans="1:18">
      <c r="A4622" s="30" t="s">
        <v>4433</v>
      </c>
      <c r="B4622" s="17">
        <v>76</v>
      </c>
      <c r="C4622" s="17" t="s">
        <v>46</v>
      </c>
      <c r="D4622" s="17" t="s">
        <v>66</v>
      </c>
      <c r="E4622" s="17" t="s">
        <v>780</v>
      </c>
      <c r="F4622" s="31" t="str">
        <f>VLOOKUP(G4622,'Policy Type'!$A:$B,2,FALSE)</f>
        <v>Liability</v>
      </c>
      <c r="G4622" s="17" t="s">
        <v>38</v>
      </c>
      <c r="H4622" s="32">
        <v>45404</v>
      </c>
      <c r="I4622" s="32">
        <v>45768</v>
      </c>
      <c r="J4622" s="34">
        <v>347200</v>
      </c>
      <c r="K4622" s="34">
        <f t="shared" si="1271"/>
        <v>62496</v>
      </c>
      <c r="L4622" s="34">
        <f t="shared" si="1272"/>
        <v>409696</v>
      </c>
      <c r="M4622" s="17">
        <f t="shared" si="1284"/>
        <v>20484.8</v>
      </c>
      <c r="N4622" s="17" t="s">
        <v>39</v>
      </c>
      <c r="O4622" s="35" t="s">
        <v>49</v>
      </c>
      <c r="P4622" s="36" t="str">
        <f t="shared" si="1274"/>
        <v>Old Client</v>
      </c>
      <c r="Q4622" s="39" t="str">
        <f t="shared" si="4"/>
        <v>Yes</v>
      </c>
      <c r="R4622" s="40" t="str">
        <f t="shared" si="5"/>
        <v/>
      </c>
    </row>
    <row r="4623" ht="14.25" customHeight="1" spans="1:18">
      <c r="A4623" s="30" t="s">
        <v>4434</v>
      </c>
      <c r="B4623" s="17">
        <v>76</v>
      </c>
      <c r="C4623" s="17" t="s">
        <v>42</v>
      </c>
      <c r="D4623" s="17" t="s">
        <v>36</v>
      </c>
      <c r="E4623" s="17" t="s">
        <v>37</v>
      </c>
      <c r="F4623" s="31" t="str">
        <f>VLOOKUP(G4623,'Policy Type'!$A:$B,2,FALSE)</f>
        <v>Liability</v>
      </c>
      <c r="G4623" s="17" t="s">
        <v>38</v>
      </c>
      <c r="H4623" s="32">
        <v>45404</v>
      </c>
      <c r="I4623" s="32">
        <v>45433</v>
      </c>
      <c r="J4623" s="34">
        <v>66300</v>
      </c>
      <c r="K4623" s="34">
        <f t="shared" si="1271"/>
        <v>11934</v>
      </c>
      <c r="L4623" s="34">
        <f t="shared" si="1272"/>
        <v>78234</v>
      </c>
      <c r="M4623" s="17">
        <f t="shared" ref="M4623:M4625" si="1285">L4623*0.2</f>
        <v>15646.8</v>
      </c>
      <c r="N4623" s="17" t="s">
        <v>39</v>
      </c>
      <c r="O4623" s="35" t="s">
        <v>49</v>
      </c>
      <c r="P4623" s="36" t="str">
        <f t="shared" si="1274"/>
        <v>Old Client</v>
      </c>
      <c r="Q4623" s="39" t="str">
        <f t="shared" si="4"/>
        <v>Yes</v>
      </c>
      <c r="R4623" s="40" t="str">
        <f t="shared" si="5"/>
        <v/>
      </c>
    </row>
    <row r="4624" ht="14.25" customHeight="1" spans="1:18">
      <c r="A4624" s="30" t="s">
        <v>4435</v>
      </c>
      <c r="B4624" s="17">
        <v>2810</v>
      </c>
      <c r="C4624" s="17" t="s">
        <v>42</v>
      </c>
      <c r="D4624" s="17" t="s">
        <v>36</v>
      </c>
      <c r="E4624" s="17" t="s">
        <v>43</v>
      </c>
      <c r="F4624" s="31" t="str">
        <f>VLOOKUP(G4624,'Policy Type'!$A:$B,2,FALSE)</f>
        <v>Liability</v>
      </c>
      <c r="G4624" s="17" t="s">
        <v>140</v>
      </c>
      <c r="H4624" s="32">
        <v>45406</v>
      </c>
      <c r="I4624" s="32">
        <v>45770</v>
      </c>
      <c r="J4624" s="34">
        <v>1044300</v>
      </c>
      <c r="K4624" s="34">
        <f t="shared" si="1271"/>
        <v>187974</v>
      </c>
      <c r="L4624" s="34">
        <f t="shared" si="1272"/>
        <v>1232274</v>
      </c>
      <c r="M4624" s="17">
        <f t="shared" si="1285"/>
        <v>246454.8</v>
      </c>
      <c r="N4624" s="17" t="s">
        <v>52</v>
      </c>
      <c r="O4624" s="35" t="s">
        <v>49</v>
      </c>
      <c r="P4624" s="36" t="str">
        <f t="shared" si="1274"/>
        <v>New Client</v>
      </c>
      <c r="Q4624" s="39" t="str">
        <f t="shared" si="4"/>
        <v>Yes</v>
      </c>
      <c r="R4624" s="40" t="str">
        <f t="shared" si="5"/>
        <v/>
      </c>
    </row>
    <row r="4625" ht="14.25" customHeight="1" spans="1:18">
      <c r="A4625" s="30" t="s">
        <v>4436</v>
      </c>
      <c r="B4625" s="17">
        <v>2556</v>
      </c>
      <c r="C4625" s="17" t="s">
        <v>35</v>
      </c>
      <c r="D4625" s="17" t="s">
        <v>36</v>
      </c>
      <c r="E4625" s="17" t="s">
        <v>78</v>
      </c>
      <c r="F4625" s="31" t="str">
        <f>VLOOKUP(G4625,'Policy Type'!$A:$B,2,FALSE)</f>
        <v>Liability</v>
      </c>
      <c r="G4625" s="17" t="s">
        <v>94</v>
      </c>
      <c r="H4625" s="32">
        <v>45404</v>
      </c>
      <c r="I4625" s="32">
        <v>45768</v>
      </c>
      <c r="J4625" s="34">
        <v>662100</v>
      </c>
      <c r="K4625" s="34">
        <f t="shared" si="1271"/>
        <v>119178</v>
      </c>
      <c r="L4625" s="34">
        <f t="shared" si="1272"/>
        <v>781278</v>
      </c>
      <c r="M4625" s="17">
        <f t="shared" si="1285"/>
        <v>156255.6</v>
      </c>
      <c r="N4625" s="17" t="s">
        <v>39</v>
      </c>
      <c r="O4625" s="35" t="s">
        <v>49</v>
      </c>
      <c r="P4625" s="36" t="str">
        <f t="shared" si="1274"/>
        <v>Old Client</v>
      </c>
      <c r="Q4625" s="39" t="str">
        <f t="shared" si="4"/>
        <v>Yes</v>
      </c>
      <c r="R4625" s="40" t="str">
        <f t="shared" si="5"/>
        <v/>
      </c>
    </row>
    <row r="4626" ht="14.25" customHeight="1" spans="1:18">
      <c r="A4626" s="30" t="s">
        <v>4437</v>
      </c>
      <c r="B4626" s="17">
        <v>811</v>
      </c>
      <c r="C4626" s="17" t="s">
        <v>42</v>
      </c>
      <c r="D4626" s="17" t="s">
        <v>36</v>
      </c>
      <c r="E4626" s="17" t="s">
        <v>91</v>
      </c>
      <c r="F4626" s="31" t="str">
        <f>VLOOKUP(G4626,'Policy Type'!$A:$B,2,FALSE)</f>
        <v>Others</v>
      </c>
      <c r="G4626" s="17" t="s">
        <v>212</v>
      </c>
      <c r="H4626" s="32">
        <v>45404</v>
      </c>
      <c r="I4626" s="32">
        <v>45768</v>
      </c>
      <c r="J4626" s="34">
        <v>353500</v>
      </c>
      <c r="K4626" s="34">
        <f t="shared" si="1271"/>
        <v>63630</v>
      </c>
      <c r="L4626" s="34">
        <f t="shared" si="1272"/>
        <v>417130</v>
      </c>
      <c r="M4626" s="17">
        <f>L4626*0.15</f>
        <v>62569.5</v>
      </c>
      <c r="N4626" s="17" t="s">
        <v>39</v>
      </c>
      <c r="O4626" s="35" t="s">
        <v>49</v>
      </c>
      <c r="P4626" s="36" t="str">
        <f t="shared" si="1274"/>
        <v>Old Client</v>
      </c>
      <c r="Q4626" s="39" t="str">
        <f t="shared" si="4"/>
        <v>Yes</v>
      </c>
      <c r="R4626" s="40" t="str">
        <f t="shared" si="5"/>
        <v>Cross-Sold</v>
      </c>
    </row>
    <row r="4627" ht="14.25" customHeight="1" spans="1:18">
      <c r="A4627" s="30" t="s">
        <v>4438</v>
      </c>
      <c r="B4627" s="17">
        <v>2511</v>
      </c>
      <c r="C4627" s="17" t="s">
        <v>42</v>
      </c>
      <c r="D4627" s="17" t="s">
        <v>36</v>
      </c>
      <c r="E4627" s="17" t="s">
        <v>91</v>
      </c>
      <c r="F4627" s="31" t="str">
        <f>VLOOKUP(G4627,'Policy Type'!$A:$B,2,FALSE)</f>
        <v>P&amp;C</v>
      </c>
      <c r="G4627" s="17" t="s">
        <v>44</v>
      </c>
      <c r="H4627" s="32">
        <v>45404</v>
      </c>
      <c r="I4627" s="32">
        <v>45768</v>
      </c>
      <c r="J4627" s="34">
        <v>82600</v>
      </c>
      <c r="K4627" s="34">
        <f t="shared" si="1271"/>
        <v>14868</v>
      </c>
      <c r="L4627" s="34">
        <f t="shared" si="1272"/>
        <v>97468</v>
      </c>
      <c r="M4627" s="17">
        <f t="shared" ref="M4627:M4628" si="1286">L4627*0.2</f>
        <v>19493.6</v>
      </c>
      <c r="N4627" s="17" t="s">
        <v>39</v>
      </c>
      <c r="O4627" s="35" t="s">
        <v>49</v>
      </c>
      <c r="P4627" s="36" t="str">
        <f t="shared" si="1274"/>
        <v>Old Client</v>
      </c>
      <c r="Q4627" s="39" t="str">
        <f t="shared" si="4"/>
        <v>Yes</v>
      </c>
      <c r="R4627" s="40" t="str">
        <f t="shared" si="5"/>
        <v>Cross-Sold</v>
      </c>
    </row>
    <row r="4628" ht="14.25" customHeight="1" spans="1:18">
      <c r="A4628" s="30" t="s">
        <v>4439</v>
      </c>
      <c r="B4628" s="17">
        <v>2812</v>
      </c>
      <c r="C4628" s="17" t="s">
        <v>35</v>
      </c>
      <c r="D4628" s="17" t="s">
        <v>36</v>
      </c>
      <c r="E4628" s="17" t="s">
        <v>43</v>
      </c>
      <c r="F4628" s="31" t="str">
        <f>VLOOKUP(G4628,'Policy Type'!$A:$B,2,FALSE)</f>
        <v>Liability</v>
      </c>
      <c r="G4628" s="17" t="s">
        <v>38</v>
      </c>
      <c r="H4628" s="32">
        <v>45405</v>
      </c>
      <c r="I4628" s="32">
        <v>45433</v>
      </c>
      <c r="J4628" s="34">
        <v>43000</v>
      </c>
      <c r="K4628" s="34">
        <f t="shared" si="1271"/>
        <v>7740</v>
      </c>
      <c r="L4628" s="34">
        <f t="shared" si="1272"/>
        <v>50740</v>
      </c>
      <c r="M4628" s="17">
        <f t="shared" si="1286"/>
        <v>10148</v>
      </c>
      <c r="N4628" s="17" t="s">
        <v>39</v>
      </c>
      <c r="O4628" s="35" t="s">
        <v>49</v>
      </c>
      <c r="P4628" s="36" t="str">
        <f t="shared" si="1274"/>
        <v>Old Client</v>
      </c>
      <c r="Q4628" s="39" t="str">
        <f t="shared" si="4"/>
        <v>Yes</v>
      </c>
      <c r="R4628" s="40" t="str">
        <f t="shared" si="5"/>
        <v/>
      </c>
    </row>
    <row r="4629" ht="14.25" customHeight="1" spans="1:18">
      <c r="A4629" s="30" t="s">
        <v>4440</v>
      </c>
      <c r="B4629" s="17">
        <v>2812</v>
      </c>
      <c r="C4629" s="17" t="s">
        <v>46</v>
      </c>
      <c r="D4629" s="17" t="s">
        <v>47</v>
      </c>
      <c r="E4629" s="17" t="s">
        <v>780</v>
      </c>
      <c r="F4629" s="31" t="str">
        <f>VLOOKUP(G4629,'Policy Type'!$A:$B,2,FALSE)</f>
        <v>Liability</v>
      </c>
      <c r="G4629" s="17" t="s">
        <v>38</v>
      </c>
      <c r="H4629" s="32">
        <v>45404</v>
      </c>
      <c r="I4629" s="32">
        <v>45433</v>
      </c>
      <c r="J4629" s="34">
        <v>60700</v>
      </c>
      <c r="K4629" s="34">
        <f t="shared" si="1271"/>
        <v>10926</v>
      </c>
      <c r="L4629" s="34">
        <f t="shared" si="1272"/>
        <v>71626</v>
      </c>
      <c r="M4629" s="17">
        <f>L4629*0.05</f>
        <v>3581.3</v>
      </c>
      <c r="N4629" s="17" t="s">
        <v>39</v>
      </c>
      <c r="O4629" s="35" t="s">
        <v>49</v>
      </c>
      <c r="P4629" s="36" t="str">
        <f t="shared" si="1274"/>
        <v>Old Client</v>
      </c>
      <c r="Q4629" s="39" t="str">
        <f t="shared" si="4"/>
        <v>Yes</v>
      </c>
      <c r="R4629" s="40" t="str">
        <f t="shared" si="5"/>
        <v/>
      </c>
    </row>
    <row r="4630" ht="14.25" customHeight="1" spans="1:18">
      <c r="A4630" s="30" t="s">
        <v>4441</v>
      </c>
      <c r="B4630" s="17">
        <v>2813</v>
      </c>
      <c r="C4630" s="17" t="s">
        <v>35</v>
      </c>
      <c r="D4630" s="17" t="s">
        <v>36</v>
      </c>
      <c r="E4630" s="17" t="s">
        <v>780</v>
      </c>
      <c r="F4630" s="31" t="str">
        <f>VLOOKUP(G4630,'Policy Type'!$A:$B,2,FALSE)</f>
        <v>Liability</v>
      </c>
      <c r="G4630" s="17" t="s">
        <v>38</v>
      </c>
      <c r="H4630" s="32">
        <v>45404</v>
      </c>
      <c r="I4630" s="32">
        <v>45586</v>
      </c>
      <c r="J4630" s="34">
        <v>1058400</v>
      </c>
      <c r="K4630" s="34">
        <f t="shared" si="1271"/>
        <v>190512</v>
      </c>
      <c r="L4630" s="34">
        <f t="shared" si="1272"/>
        <v>1248912</v>
      </c>
      <c r="M4630" s="17">
        <f t="shared" ref="M4630:M4631" si="1287">L4630*0.2</f>
        <v>249782.4</v>
      </c>
      <c r="N4630" s="17" t="s">
        <v>39</v>
      </c>
      <c r="O4630" s="35" t="s">
        <v>49</v>
      </c>
      <c r="P4630" s="36" t="str">
        <f t="shared" si="1274"/>
        <v>Old Client</v>
      </c>
      <c r="Q4630" s="39" t="str">
        <f t="shared" si="4"/>
        <v>Yes</v>
      </c>
      <c r="R4630" s="40" t="str">
        <f t="shared" si="5"/>
        <v/>
      </c>
    </row>
    <row r="4631" ht="14.25" customHeight="1" spans="1:18">
      <c r="A4631" s="30" t="s">
        <v>4442</v>
      </c>
      <c r="B4631" s="17">
        <v>2814</v>
      </c>
      <c r="C4631" s="17" t="s">
        <v>57</v>
      </c>
      <c r="D4631" s="17" t="s">
        <v>36</v>
      </c>
      <c r="E4631" s="17" t="s">
        <v>780</v>
      </c>
      <c r="F4631" s="31" t="str">
        <f>VLOOKUP(G4631,'Policy Type'!$A:$B,2,FALSE)</f>
        <v>Liability</v>
      </c>
      <c r="G4631" s="17" t="s">
        <v>38</v>
      </c>
      <c r="H4631" s="32">
        <v>45404</v>
      </c>
      <c r="I4631" s="32">
        <v>45464</v>
      </c>
      <c r="J4631" s="34">
        <v>106200</v>
      </c>
      <c r="K4631" s="34">
        <f t="shared" si="1271"/>
        <v>19116</v>
      </c>
      <c r="L4631" s="34">
        <f t="shared" si="1272"/>
        <v>125316</v>
      </c>
      <c r="M4631" s="17">
        <f t="shared" si="1287"/>
        <v>25063.2</v>
      </c>
      <c r="N4631" s="17" t="s">
        <v>39</v>
      </c>
      <c r="O4631" s="35" t="s">
        <v>49</v>
      </c>
      <c r="P4631" s="36" t="str">
        <f t="shared" si="1274"/>
        <v>New Client</v>
      </c>
      <c r="Q4631" s="39" t="str">
        <f t="shared" si="4"/>
        <v>Yes</v>
      </c>
      <c r="R4631" s="40" t="str">
        <f t="shared" si="5"/>
        <v/>
      </c>
    </row>
    <row r="4632" ht="14.25" customHeight="1" spans="1:18">
      <c r="A4632" s="30" t="s">
        <v>4443</v>
      </c>
      <c r="B4632" s="17">
        <v>1009</v>
      </c>
      <c r="C4632" s="17" t="s">
        <v>42</v>
      </c>
      <c r="D4632" s="17" t="s">
        <v>36</v>
      </c>
      <c r="E4632" s="17" t="s">
        <v>780</v>
      </c>
      <c r="F4632" s="31" t="str">
        <f>VLOOKUP(G4632,'Policy Type'!$A:$B,2,FALSE)</f>
        <v>Others</v>
      </c>
      <c r="G4632" s="17" t="s">
        <v>487</v>
      </c>
      <c r="H4632" s="32">
        <v>45404</v>
      </c>
      <c r="I4632" s="32">
        <v>49055</v>
      </c>
      <c r="J4632" s="34">
        <v>121300</v>
      </c>
      <c r="K4632" s="34">
        <f t="shared" si="1271"/>
        <v>21834</v>
      </c>
      <c r="L4632" s="34">
        <f t="shared" si="1272"/>
        <v>143134</v>
      </c>
      <c r="M4632" s="17">
        <f>L4632*0.15</f>
        <v>21470.1</v>
      </c>
      <c r="N4632" s="17" t="s">
        <v>52</v>
      </c>
      <c r="O4632" s="35" t="s">
        <v>49</v>
      </c>
      <c r="P4632" s="36" t="str">
        <f t="shared" si="1274"/>
        <v>Old Client</v>
      </c>
      <c r="Q4632" s="39" t="str">
        <f t="shared" si="4"/>
        <v>Yes</v>
      </c>
      <c r="R4632" s="40" t="str">
        <f t="shared" si="5"/>
        <v>Cross-Sold</v>
      </c>
    </row>
    <row r="4633" ht="14.25" customHeight="1" spans="1:18">
      <c r="A4633" s="30" t="s">
        <v>4444</v>
      </c>
      <c r="B4633" s="17">
        <v>2815</v>
      </c>
      <c r="C4633" s="17" t="s">
        <v>35</v>
      </c>
      <c r="D4633" s="17" t="s">
        <v>36</v>
      </c>
      <c r="E4633" s="17" t="s">
        <v>37</v>
      </c>
      <c r="F4633" s="31" t="str">
        <f>VLOOKUP(G4633,'Policy Type'!$A:$B,2,FALSE)</f>
        <v>Liability</v>
      </c>
      <c r="G4633" s="17" t="s">
        <v>38</v>
      </c>
      <c r="H4633" s="32">
        <v>45404</v>
      </c>
      <c r="I4633" s="32">
        <v>45647</v>
      </c>
      <c r="J4633" s="34">
        <v>287800</v>
      </c>
      <c r="K4633" s="34">
        <f t="shared" si="1271"/>
        <v>51804</v>
      </c>
      <c r="L4633" s="34">
        <f t="shared" si="1272"/>
        <v>339604</v>
      </c>
      <c r="M4633" s="17">
        <f t="shared" ref="M4633:M4636" si="1288">L4633*0.2</f>
        <v>67920.8</v>
      </c>
      <c r="N4633" s="17" t="s">
        <v>52</v>
      </c>
      <c r="O4633" s="35" t="s">
        <v>49</v>
      </c>
      <c r="P4633" s="36" t="str">
        <f t="shared" si="1274"/>
        <v>New Client</v>
      </c>
      <c r="Q4633" s="39" t="str">
        <f t="shared" si="4"/>
        <v>Yes</v>
      </c>
      <c r="R4633" s="40" t="str">
        <f t="shared" si="5"/>
        <v/>
      </c>
    </row>
    <row r="4634" ht="14.25" customHeight="1" spans="1:18">
      <c r="A4634" s="30" t="s">
        <v>4445</v>
      </c>
      <c r="B4634" s="17">
        <v>2816</v>
      </c>
      <c r="C4634" s="17" t="s">
        <v>57</v>
      </c>
      <c r="D4634" s="17" t="s">
        <v>36</v>
      </c>
      <c r="E4634" s="17" t="s">
        <v>780</v>
      </c>
      <c r="F4634" s="31" t="str">
        <f>VLOOKUP(G4634,'Policy Type'!$A:$B,2,FALSE)</f>
        <v>Liability</v>
      </c>
      <c r="G4634" s="17" t="s">
        <v>38</v>
      </c>
      <c r="H4634" s="32">
        <v>45404</v>
      </c>
      <c r="I4634" s="32">
        <v>45768</v>
      </c>
      <c r="J4634" s="34">
        <v>76300</v>
      </c>
      <c r="K4634" s="34">
        <f t="shared" si="1271"/>
        <v>13734</v>
      </c>
      <c r="L4634" s="34">
        <f t="shared" si="1272"/>
        <v>90034</v>
      </c>
      <c r="M4634" s="17">
        <f t="shared" si="1288"/>
        <v>18006.8</v>
      </c>
      <c r="N4634" s="17" t="s">
        <v>39</v>
      </c>
      <c r="O4634" s="35" t="s">
        <v>49</v>
      </c>
      <c r="P4634" s="36" t="str">
        <f t="shared" si="1274"/>
        <v>New Client</v>
      </c>
      <c r="Q4634" s="39" t="str">
        <f t="shared" si="4"/>
        <v>Yes</v>
      </c>
      <c r="R4634" s="40" t="str">
        <f t="shared" si="5"/>
        <v/>
      </c>
    </row>
    <row r="4635" ht="14.25" customHeight="1" spans="1:18">
      <c r="A4635" s="30" t="s">
        <v>4446</v>
      </c>
      <c r="B4635" s="17">
        <v>2817</v>
      </c>
      <c r="C4635" s="17" t="s">
        <v>57</v>
      </c>
      <c r="D4635" s="17" t="s">
        <v>36</v>
      </c>
      <c r="E4635" s="17" t="s">
        <v>37</v>
      </c>
      <c r="F4635" s="31" t="str">
        <f>VLOOKUP(G4635,'Policy Type'!$A:$B,2,FALSE)</f>
        <v>Liability</v>
      </c>
      <c r="G4635" s="17" t="s">
        <v>38</v>
      </c>
      <c r="H4635" s="32">
        <v>45404</v>
      </c>
      <c r="I4635" s="32">
        <v>45433</v>
      </c>
      <c r="J4635" s="34">
        <v>88300</v>
      </c>
      <c r="K4635" s="34">
        <f t="shared" si="1271"/>
        <v>15894</v>
      </c>
      <c r="L4635" s="34">
        <f t="shared" si="1272"/>
        <v>104194</v>
      </c>
      <c r="M4635" s="17">
        <f t="shared" si="1288"/>
        <v>20838.8</v>
      </c>
      <c r="N4635" s="17" t="s">
        <v>39</v>
      </c>
      <c r="O4635" s="35" t="s">
        <v>49</v>
      </c>
      <c r="P4635" s="36" t="str">
        <f t="shared" si="1274"/>
        <v>New Client</v>
      </c>
      <c r="Q4635" s="39" t="str">
        <f t="shared" si="4"/>
        <v>Yes</v>
      </c>
      <c r="R4635" s="40" t="str">
        <f t="shared" si="5"/>
        <v/>
      </c>
    </row>
    <row r="4636" ht="14.25" customHeight="1" spans="1:18">
      <c r="A4636" s="30" t="s">
        <v>4447</v>
      </c>
      <c r="B4636" s="17">
        <v>2818</v>
      </c>
      <c r="C4636" s="17" t="s">
        <v>42</v>
      </c>
      <c r="D4636" s="17" t="s">
        <v>36</v>
      </c>
      <c r="E4636" s="17" t="s">
        <v>78</v>
      </c>
      <c r="F4636" s="31" t="str">
        <f>VLOOKUP(G4636,'Policy Type'!$A:$B,2,FALSE)</f>
        <v>Liability</v>
      </c>
      <c r="G4636" s="17" t="s">
        <v>121</v>
      </c>
      <c r="H4636" s="32">
        <v>45388</v>
      </c>
      <c r="I4636" s="32">
        <v>45752</v>
      </c>
      <c r="J4636" s="34">
        <v>1295000</v>
      </c>
      <c r="K4636" s="34">
        <f t="shared" si="1271"/>
        <v>233100</v>
      </c>
      <c r="L4636" s="34">
        <f t="shared" si="1272"/>
        <v>1528100</v>
      </c>
      <c r="M4636" s="17">
        <f t="shared" si="1288"/>
        <v>305620</v>
      </c>
      <c r="N4636" s="17" t="s">
        <v>39</v>
      </c>
      <c r="O4636" s="35" t="s">
        <v>49</v>
      </c>
      <c r="P4636" s="36" t="str">
        <f t="shared" si="1274"/>
        <v>New Client</v>
      </c>
      <c r="Q4636" s="39" t="str">
        <f t="shared" si="4"/>
        <v>Yes</v>
      </c>
      <c r="R4636" s="40" t="str">
        <f t="shared" si="5"/>
        <v/>
      </c>
    </row>
    <row r="4637" ht="14.25" customHeight="1" spans="1:18">
      <c r="A4637" s="30" t="s">
        <v>4448</v>
      </c>
      <c r="B4637" s="17">
        <v>2505</v>
      </c>
      <c r="C4637" s="17" t="s">
        <v>46</v>
      </c>
      <c r="D4637" s="17" t="s">
        <v>88</v>
      </c>
      <c r="E4637" s="17" t="s">
        <v>123</v>
      </c>
      <c r="F4637" s="31" t="str">
        <f>VLOOKUP(G4637,'Policy Type'!$A:$B,2,FALSE)</f>
        <v>Others</v>
      </c>
      <c r="G4637" s="17" t="s">
        <v>124</v>
      </c>
      <c r="H4637" s="32">
        <v>45383</v>
      </c>
      <c r="I4637" s="32">
        <v>45747</v>
      </c>
      <c r="J4637" s="34">
        <v>9219300</v>
      </c>
      <c r="K4637" s="34">
        <f t="shared" si="1271"/>
        <v>1659474</v>
      </c>
      <c r="L4637" s="34">
        <f t="shared" si="1272"/>
        <v>10878774</v>
      </c>
      <c r="M4637" s="17">
        <f>L4637*0.05</f>
        <v>543938.7</v>
      </c>
      <c r="N4637" s="17" t="s">
        <v>39</v>
      </c>
      <c r="O4637" s="35" t="s">
        <v>49</v>
      </c>
      <c r="P4637" s="36" t="str">
        <f t="shared" si="1274"/>
        <v>Old Client</v>
      </c>
      <c r="Q4637" s="39" t="str">
        <f t="shared" si="4"/>
        <v>Yes</v>
      </c>
      <c r="R4637" s="40" t="str">
        <f t="shared" si="5"/>
        <v>Cross-Sold</v>
      </c>
    </row>
    <row r="4638" ht="14.25" customHeight="1" spans="1:18">
      <c r="A4638" s="30" t="s">
        <v>4449</v>
      </c>
      <c r="B4638" s="17">
        <v>2819</v>
      </c>
      <c r="C4638" s="17" t="s">
        <v>35</v>
      </c>
      <c r="D4638" s="17" t="s">
        <v>36</v>
      </c>
      <c r="E4638" s="17" t="s">
        <v>78</v>
      </c>
      <c r="F4638" s="31" t="str">
        <f>VLOOKUP(G4638,'Policy Type'!$A:$B,2,FALSE)</f>
        <v>Liability</v>
      </c>
      <c r="G4638" s="17" t="s">
        <v>94</v>
      </c>
      <c r="H4638" s="32">
        <v>45399</v>
      </c>
      <c r="I4638" s="32">
        <v>45763</v>
      </c>
      <c r="J4638" s="34">
        <v>374700</v>
      </c>
      <c r="K4638" s="34">
        <f t="shared" si="1271"/>
        <v>67446</v>
      </c>
      <c r="L4638" s="34">
        <f t="shared" si="1272"/>
        <v>442146</v>
      </c>
      <c r="M4638" s="17">
        <f>L4638*0.2</f>
        <v>88429.2</v>
      </c>
      <c r="N4638" s="17" t="s">
        <v>39</v>
      </c>
      <c r="O4638" s="35" t="s">
        <v>49</v>
      </c>
      <c r="P4638" s="36" t="str">
        <f t="shared" si="1274"/>
        <v>New Client</v>
      </c>
      <c r="Q4638" s="39" t="str">
        <f t="shared" si="4"/>
        <v>Yes</v>
      </c>
      <c r="R4638" s="40" t="str">
        <f t="shared" si="5"/>
        <v/>
      </c>
    </row>
    <row r="4639" ht="14.25" customHeight="1" spans="1:18">
      <c r="A4639" s="30" t="s">
        <v>4450</v>
      </c>
      <c r="B4639" s="17">
        <v>2820</v>
      </c>
      <c r="C4639" s="17" t="s">
        <v>46</v>
      </c>
      <c r="D4639" s="17" t="s">
        <v>76</v>
      </c>
      <c r="E4639" s="17" t="s">
        <v>108</v>
      </c>
      <c r="F4639" s="31" t="str">
        <f>VLOOKUP(G4639,'Policy Type'!$A:$B,2,FALSE)</f>
        <v>Others</v>
      </c>
      <c r="G4639" s="17" t="s">
        <v>212</v>
      </c>
      <c r="H4639" s="32">
        <v>45405</v>
      </c>
      <c r="I4639" s="32">
        <v>45769</v>
      </c>
      <c r="J4639" s="34">
        <v>2978700</v>
      </c>
      <c r="K4639" s="34">
        <f t="shared" si="1271"/>
        <v>536166</v>
      </c>
      <c r="L4639" s="34">
        <f t="shared" si="1272"/>
        <v>3514866</v>
      </c>
      <c r="M4639" s="17">
        <f>L4639*0.05</f>
        <v>175743.3</v>
      </c>
      <c r="N4639" s="17" t="s">
        <v>39</v>
      </c>
      <c r="O4639" s="35" t="s">
        <v>49</v>
      </c>
      <c r="P4639" s="36" t="str">
        <f t="shared" si="1274"/>
        <v>New Client</v>
      </c>
      <c r="Q4639" s="39" t="str">
        <f t="shared" si="4"/>
        <v>No</v>
      </c>
      <c r="R4639" s="40" t="str">
        <f t="shared" si="5"/>
        <v/>
      </c>
    </row>
    <row r="4640" ht="14.25" customHeight="1" spans="1:18">
      <c r="A4640" s="30" t="s">
        <v>4451</v>
      </c>
      <c r="B4640" s="17">
        <v>2821</v>
      </c>
      <c r="C4640" s="17" t="s">
        <v>42</v>
      </c>
      <c r="D4640" s="17" t="s">
        <v>36</v>
      </c>
      <c r="E4640" s="17" t="s">
        <v>780</v>
      </c>
      <c r="F4640" s="31" t="str">
        <f>VLOOKUP(G4640,'Policy Type'!$A:$B,2,FALSE)</f>
        <v>Liability</v>
      </c>
      <c r="G4640" s="17" t="s">
        <v>38</v>
      </c>
      <c r="H4640" s="32">
        <v>45399</v>
      </c>
      <c r="I4640" s="32">
        <v>45428</v>
      </c>
      <c r="J4640" s="34">
        <v>60800</v>
      </c>
      <c r="K4640" s="34">
        <f t="shared" si="1271"/>
        <v>10944</v>
      </c>
      <c r="L4640" s="34">
        <f t="shared" si="1272"/>
        <v>71744</v>
      </c>
      <c r="M4640" s="17">
        <f>L4640*0.2</f>
        <v>14348.8</v>
      </c>
      <c r="N4640" s="17" t="s">
        <v>39</v>
      </c>
      <c r="O4640" s="35" t="s">
        <v>49</v>
      </c>
      <c r="P4640" s="36" t="str">
        <f t="shared" si="1274"/>
        <v>New Client</v>
      </c>
      <c r="Q4640" s="39" t="str">
        <f t="shared" si="4"/>
        <v>Yes</v>
      </c>
      <c r="R4640" s="40" t="str">
        <f t="shared" si="5"/>
        <v/>
      </c>
    </row>
    <row r="4641" ht="14.25" customHeight="1" spans="1:18">
      <c r="A4641" s="30" t="s">
        <v>4452</v>
      </c>
      <c r="B4641" s="17">
        <v>2046</v>
      </c>
      <c r="C4641" s="17" t="s">
        <v>57</v>
      </c>
      <c r="D4641" s="17" t="s">
        <v>36</v>
      </c>
      <c r="E4641" s="17" t="s">
        <v>780</v>
      </c>
      <c r="F4641" s="31" t="str">
        <f>VLOOKUP(G4641,'Policy Type'!$A:$B,2,FALSE)</f>
        <v>Others</v>
      </c>
      <c r="G4641" s="17" t="s">
        <v>487</v>
      </c>
      <c r="H4641" s="32">
        <v>45400</v>
      </c>
      <c r="I4641" s="32">
        <v>49051</v>
      </c>
      <c r="J4641" s="34">
        <v>120800</v>
      </c>
      <c r="K4641" s="34">
        <f t="shared" si="1271"/>
        <v>21744</v>
      </c>
      <c r="L4641" s="34">
        <f t="shared" si="1272"/>
        <v>142544</v>
      </c>
      <c r="M4641" s="17">
        <f>L4641*0.15</f>
        <v>21381.6</v>
      </c>
      <c r="N4641" s="17" t="s">
        <v>52</v>
      </c>
      <c r="O4641" s="35" t="s">
        <v>49</v>
      </c>
      <c r="P4641" s="36" t="str">
        <f t="shared" si="1274"/>
        <v>Old Client</v>
      </c>
      <c r="Q4641" s="39" t="str">
        <f t="shared" si="4"/>
        <v>Yes</v>
      </c>
      <c r="R4641" s="40" t="str">
        <f t="shared" si="5"/>
        <v>Cross-Sold</v>
      </c>
    </row>
    <row r="4642" ht="14.25" customHeight="1" spans="1:18">
      <c r="A4642" s="30" t="s">
        <v>4453</v>
      </c>
      <c r="B4642" s="17">
        <v>2822</v>
      </c>
      <c r="C4642" s="17" t="s">
        <v>46</v>
      </c>
      <c r="D4642" s="17" t="s">
        <v>47</v>
      </c>
      <c r="E4642" s="17" t="s">
        <v>84</v>
      </c>
      <c r="F4642" s="31" t="str">
        <f>VLOOKUP(G4642,'Policy Type'!$A:$B,2,FALSE)</f>
        <v>Others</v>
      </c>
      <c r="G4642" s="17" t="s">
        <v>135</v>
      </c>
      <c r="H4642" s="32">
        <v>45405</v>
      </c>
      <c r="I4642" s="32">
        <v>45769</v>
      </c>
      <c r="J4642" s="34">
        <v>3275000</v>
      </c>
      <c r="K4642" s="34">
        <f t="shared" si="1271"/>
        <v>589500</v>
      </c>
      <c r="L4642" s="34">
        <f t="shared" si="1272"/>
        <v>3864500</v>
      </c>
      <c r="M4642" s="17">
        <f>L4642*0.05</f>
        <v>193225</v>
      </c>
      <c r="N4642" s="17" t="s">
        <v>39</v>
      </c>
      <c r="O4642" s="35" t="s">
        <v>49</v>
      </c>
      <c r="P4642" s="36" t="str">
        <f t="shared" si="1274"/>
        <v>Old Client</v>
      </c>
      <c r="Q4642" s="39" t="str">
        <f t="shared" si="4"/>
        <v>Yes</v>
      </c>
      <c r="R4642" s="40" t="str">
        <f t="shared" si="5"/>
        <v>Cross-Sold</v>
      </c>
    </row>
    <row r="4643" ht="14.25" customHeight="1" spans="1:18">
      <c r="A4643" s="30" t="s">
        <v>4454</v>
      </c>
      <c r="B4643" s="17">
        <v>2823</v>
      </c>
      <c r="C4643" s="17" t="s">
        <v>57</v>
      </c>
      <c r="D4643" s="17" t="s">
        <v>36</v>
      </c>
      <c r="E4643" s="17" t="s">
        <v>37</v>
      </c>
      <c r="F4643" s="31" t="str">
        <f>VLOOKUP(G4643,'Policy Type'!$A:$B,2,FALSE)</f>
        <v>Liability</v>
      </c>
      <c r="G4643" s="17" t="s">
        <v>38</v>
      </c>
      <c r="H4643" s="32">
        <v>45405</v>
      </c>
      <c r="I4643" s="32">
        <v>45587</v>
      </c>
      <c r="J4643" s="34">
        <v>238300</v>
      </c>
      <c r="K4643" s="34">
        <f t="shared" si="1271"/>
        <v>42894</v>
      </c>
      <c r="L4643" s="34">
        <f t="shared" si="1272"/>
        <v>281194</v>
      </c>
      <c r="M4643" s="17">
        <f>L4643*0.2</f>
        <v>56238.8</v>
      </c>
      <c r="N4643" s="17" t="s">
        <v>39</v>
      </c>
      <c r="O4643" s="35" t="s">
        <v>49</v>
      </c>
      <c r="P4643" s="36" t="str">
        <f t="shared" si="1274"/>
        <v>New Client</v>
      </c>
      <c r="Q4643" s="39" t="str">
        <f t="shared" si="4"/>
        <v>Yes</v>
      </c>
      <c r="R4643" s="40" t="str">
        <f t="shared" si="5"/>
        <v/>
      </c>
    </row>
    <row r="4644" ht="14.25" customHeight="1" spans="1:18">
      <c r="A4644" s="30" t="s">
        <v>4455</v>
      </c>
      <c r="B4644" s="17">
        <v>1896</v>
      </c>
      <c r="C4644" s="17" t="s">
        <v>46</v>
      </c>
      <c r="D4644" s="17" t="s">
        <v>47</v>
      </c>
      <c r="E4644" s="17" t="s">
        <v>78</v>
      </c>
      <c r="F4644" s="31" t="str">
        <f>VLOOKUP(G4644,'Policy Type'!$A:$B,2,FALSE)</f>
        <v>Liability</v>
      </c>
      <c r="G4644" s="17" t="s">
        <v>121</v>
      </c>
      <c r="H4644" s="32">
        <v>45405</v>
      </c>
      <c r="I4644" s="32">
        <v>45769</v>
      </c>
      <c r="J4644" s="34">
        <v>729900</v>
      </c>
      <c r="K4644" s="34">
        <f t="shared" si="1271"/>
        <v>131382</v>
      </c>
      <c r="L4644" s="34">
        <f t="shared" si="1272"/>
        <v>861282</v>
      </c>
      <c r="M4644" s="17">
        <f>L4644*0.05</f>
        <v>43064.1</v>
      </c>
      <c r="N4644" s="17" t="s">
        <v>39</v>
      </c>
      <c r="O4644" s="35" t="s">
        <v>49</v>
      </c>
      <c r="P4644" s="36" t="str">
        <f t="shared" si="1274"/>
        <v>Old Client</v>
      </c>
      <c r="Q4644" s="39" t="str">
        <f t="shared" si="4"/>
        <v>Yes</v>
      </c>
      <c r="R4644" s="40" t="str">
        <f t="shared" si="5"/>
        <v/>
      </c>
    </row>
    <row r="4645" ht="14.25" customHeight="1" spans="1:18">
      <c r="A4645" s="30" t="s">
        <v>4456</v>
      </c>
      <c r="B4645" s="17">
        <v>2394</v>
      </c>
      <c r="C4645" s="17" t="s">
        <v>42</v>
      </c>
      <c r="D4645" s="17" t="s">
        <v>36</v>
      </c>
      <c r="E4645" s="17" t="s">
        <v>103</v>
      </c>
      <c r="F4645" s="31" t="str">
        <f>VLOOKUP(G4645,'Policy Type'!$A:$B,2,FALSE)</f>
        <v>Others</v>
      </c>
      <c r="G4645" s="17" t="s">
        <v>3913</v>
      </c>
      <c r="H4645" s="32">
        <v>45405</v>
      </c>
      <c r="I4645" s="32">
        <v>45769</v>
      </c>
      <c r="J4645" s="34">
        <v>1083800</v>
      </c>
      <c r="K4645" s="34">
        <f t="shared" si="1271"/>
        <v>195084</v>
      </c>
      <c r="L4645" s="34">
        <f t="shared" si="1272"/>
        <v>1278884</v>
      </c>
      <c r="M4645" s="17">
        <f t="shared" ref="M4645:M4647" si="1289">L4645*0.15</f>
        <v>191832.6</v>
      </c>
      <c r="N4645" s="17" t="s">
        <v>39</v>
      </c>
      <c r="O4645" s="35" t="s">
        <v>49</v>
      </c>
      <c r="P4645" s="36" t="str">
        <f t="shared" si="1274"/>
        <v>Old Client</v>
      </c>
      <c r="Q4645" s="39" t="str">
        <f t="shared" si="4"/>
        <v>Yes</v>
      </c>
      <c r="R4645" s="40" t="str">
        <f t="shared" si="5"/>
        <v>Cross-Sold</v>
      </c>
    </row>
    <row r="4646" ht="14.25" customHeight="1" spans="1:18">
      <c r="A4646" s="30" t="s">
        <v>4457</v>
      </c>
      <c r="B4646" s="17">
        <v>2824</v>
      </c>
      <c r="C4646" s="17" t="s">
        <v>57</v>
      </c>
      <c r="D4646" s="17" t="s">
        <v>36</v>
      </c>
      <c r="E4646" s="17" t="s">
        <v>103</v>
      </c>
      <c r="F4646" s="31" t="str">
        <f>VLOOKUP(G4646,'Policy Type'!$A:$B,2,FALSE)</f>
        <v>Others</v>
      </c>
      <c r="G4646" s="17" t="s">
        <v>212</v>
      </c>
      <c r="H4646" s="32">
        <v>45410</v>
      </c>
      <c r="I4646" s="32">
        <v>45774</v>
      </c>
      <c r="J4646" s="34">
        <v>12236600</v>
      </c>
      <c r="K4646" s="34">
        <f t="shared" si="1271"/>
        <v>2202588</v>
      </c>
      <c r="L4646" s="34">
        <f t="shared" si="1272"/>
        <v>14439188</v>
      </c>
      <c r="M4646" s="17">
        <f t="shared" si="1289"/>
        <v>2165878.2</v>
      </c>
      <c r="N4646" s="17" t="s">
        <v>39</v>
      </c>
      <c r="O4646" s="35" t="s">
        <v>53</v>
      </c>
      <c r="P4646" s="36" t="str">
        <f t="shared" si="1274"/>
        <v>New Client</v>
      </c>
      <c r="Q4646" s="39" t="str">
        <f t="shared" si="4"/>
        <v>No</v>
      </c>
      <c r="R4646" s="40" t="str">
        <f t="shared" si="5"/>
        <v/>
      </c>
    </row>
    <row r="4647" ht="14.25" customHeight="1" spans="1:18">
      <c r="A4647" s="30" t="s">
        <v>4458</v>
      </c>
      <c r="B4647" s="17">
        <v>2825</v>
      </c>
      <c r="C4647" s="17" t="s">
        <v>35</v>
      </c>
      <c r="D4647" s="17" t="s">
        <v>36</v>
      </c>
      <c r="E4647" s="17" t="s">
        <v>84</v>
      </c>
      <c r="F4647" s="31" t="str">
        <f>VLOOKUP(G4647,'Policy Type'!$A:$B,2,FALSE)</f>
        <v>Others</v>
      </c>
      <c r="G4647" s="17" t="s">
        <v>124</v>
      </c>
      <c r="H4647" s="32">
        <v>45419</v>
      </c>
      <c r="I4647" s="32">
        <v>45783</v>
      </c>
      <c r="J4647" s="34">
        <v>413000000</v>
      </c>
      <c r="K4647" s="34">
        <f t="shared" si="1271"/>
        <v>74340000</v>
      </c>
      <c r="L4647" s="34">
        <f t="shared" si="1272"/>
        <v>487340000</v>
      </c>
      <c r="M4647" s="17">
        <f t="shared" si="1289"/>
        <v>73101000</v>
      </c>
      <c r="N4647" s="17" t="s">
        <v>39</v>
      </c>
      <c r="O4647" s="35" t="s">
        <v>53</v>
      </c>
      <c r="P4647" s="36" t="str">
        <f t="shared" si="1274"/>
        <v>New Client</v>
      </c>
      <c r="Q4647" s="39" t="str">
        <f t="shared" si="4"/>
        <v>No</v>
      </c>
      <c r="R4647" s="40" t="str">
        <f t="shared" si="5"/>
        <v/>
      </c>
    </row>
    <row r="4648" ht="14.25" customHeight="1" spans="1:18">
      <c r="A4648" s="30" t="s">
        <v>4459</v>
      </c>
      <c r="B4648" s="17">
        <v>2826</v>
      </c>
      <c r="C4648" s="17" t="s">
        <v>35</v>
      </c>
      <c r="D4648" s="17" t="s">
        <v>36</v>
      </c>
      <c r="E4648" s="17" t="s">
        <v>780</v>
      </c>
      <c r="F4648" s="31" t="str">
        <f>VLOOKUP(G4648,'Policy Type'!$A:$B,2,FALSE)</f>
        <v>Liability</v>
      </c>
      <c r="G4648" s="17" t="s">
        <v>38</v>
      </c>
      <c r="H4648" s="32">
        <v>45405</v>
      </c>
      <c r="I4648" s="32">
        <v>45587</v>
      </c>
      <c r="J4648" s="34">
        <v>80700</v>
      </c>
      <c r="K4648" s="34">
        <f t="shared" si="1271"/>
        <v>14526</v>
      </c>
      <c r="L4648" s="34">
        <f t="shared" si="1272"/>
        <v>95226</v>
      </c>
      <c r="M4648" s="17">
        <f t="shared" ref="M4648:M4655" si="1290">L4648*0.2</f>
        <v>19045.2</v>
      </c>
      <c r="N4648" s="17" t="s">
        <v>39</v>
      </c>
      <c r="O4648" s="35" t="s">
        <v>49</v>
      </c>
      <c r="P4648" s="36" t="str">
        <f t="shared" si="1274"/>
        <v>New Client</v>
      </c>
      <c r="Q4648" s="39" t="str">
        <f t="shared" si="4"/>
        <v>Yes</v>
      </c>
      <c r="R4648" s="40" t="str">
        <f t="shared" si="5"/>
        <v/>
      </c>
    </row>
    <row r="4649" ht="14.25" customHeight="1" spans="1:18">
      <c r="A4649" s="30" t="s">
        <v>4460</v>
      </c>
      <c r="B4649" s="17">
        <v>696</v>
      </c>
      <c r="C4649" s="17" t="s">
        <v>57</v>
      </c>
      <c r="D4649" s="17" t="s">
        <v>36</v>
      </c>
      <c r="E4649" s="17" t="s">
        <v>132</v>
      </c>
      <c r="F4649" s="31" t="str">
        <f>VLOOKUP(G4649,'Policy Type'!$A:$B,2,FALSE)</f>
        <v>P&amp;C</v>
      </c>
      <c r="G4649" s="17" t="s">
        <v>80</v>
      </c>
      <c r="H4649" s="32">
        <v>45405</v>
      </c>
      <c r="I4649" s="32">
        <v>45405</v>
      </c>
      <c r="J4649" s="34">
        <v>367500</v>
      </c>
      <c r="K4649" s="34">
        <f t="shared" si="1271"/>
        <v>66150</v>
      </c>
      <c r="L4649" s="34">
        <f t="shared" si="1272"/>
        <v>433650</v>
      </c>
      <c r="M4649" s="17">
        <f t="shared" si="1290"/>
        <v>86730</v>
      </c>
      <c r="N4649" s="17" t="s">
        <v>39</v>
      </c>
      <c r="O4649" s="35" t="s">
        <v>49</v>
      </c>
      <c r="P4649" s="36" t="str">
        <f t="shared" si="1274"/>
        <v>Old Client</v>
      </c>
      <c r="Q4649" s="39" t="str">
        <f t="shared" si="4"/>
        <v>Yes</v>
      </c>
      <c r="R4649" s="40" t="str">
        <f t="shared" si="5"/>
        <v>Cross-Sold</v>
      </c>
    </row>
    <row r="4650" ht="14.25" customHeight="1" spans="1:18">
      <c r="A4650" s="30" t="s">
        <v>4461</v>
      </c>
      <c r="B4650" s="17">
        <v>2828</v>
      </c>
      <c r="C4650" s="17" t="s">
        <v>57</v>
      </c>
      <c r="D4650" s="17" t="s">
        <v>36</v>
      </c>
      <c r="E4650" s="17" t="s">
        <v>780</v>
      </c>
      <c r="F4650" s="31" t="str">
        <f>VLOOKUP(G4650,'Policy Type'!$A:$B,2,FALSE)</f>
        <v>Liability</v>
      </c>
      <c r="G4650" s="17" t="s">
        <v>38</v>
      </c>
      <c r="H4650" s="32">
        <v>45379</v>
      </c>
      <c r="I4650" s="32">
        <v>45409</v>
      </c>
      <c r="J4650" s="34">
        <v>60600</v>
      </c>
      <c r="K4650" s="34">
        <f t="shared" si="1271"/>
        <v>10908</v>
      </c>
      <c r="L4650" s="34">
        <f t="shared" si="1272"/>
        <v>71508</v>
      </c>
      <c r="M4650" s="17">
        <f t="shared" si="1290"/>
        <v>14301.6</v>
      </c>
      <c r="N4650" s="17" t="s">
        <v>39</v>
      </c>
      <c r="O4650" s="35" t="s">
        <v>49</v>
      </c>
      <c r="P4650" s="36" t="str">
        <f t="shared" si="1274"/>
        <v>New Client</v>
      </c>
      <c r="Q4650" s="39" t="str">
        <f t="shared" si="4"/>
        <v>Yes</v>
      </c>
      <c r="R4650" s="40" t="str">
        <f t="shared" si="5"/>
        <v/>
      </c>
    </row>
    <row r="4651" ht="14.25" customHeight="1" spans="1:18">
      <c r="A4651" s="30" t="s">
        <v>4462</v>
      </c>
      <c r="B4651" s="17">
        <v>1649</v>
      </c>
      <c r="C4651" s="17" t="s">
        <v>57</v>
      </c>
      <c r="D4651" s="17" t="s">
        <v>36</v>
      </c>
      <c r="E4651" s="17" t="s">
        <v>780</v>
      </c>
      <c r="F4651" s="31" t="str">
        <f>VLOOKUP(G4651,'Policy Type'!$A:$B,2,FALSE)</f>
        <v>Liability</v>
      </c>
      <c r="G4651" s="17" t="s">
        <v>38</v>
      </c>
      <c r="H4651" s="32">
        <v>45358</v>
      </c>
      <c r="I4651" s="32">
        <v>45722</v>
      </c>
      <c r="J4651" s="34">
        <v>130200</v>
      </c>
      <c r="K4651" s="34">
        <f t="shared" si="1271"/>
        <v>23436</v>
      </c>
      <c r="L4651" s="34">
        <f t="shared" si="1272"/>
        <v>153636</v>
      </c>
      <c r="M4651" s="17">
        <f t="shared" si="1290"/>
        <v>30727.2</v>
      </c>
      <c r="N4651" s="17" t="s">
        <v>39</v>
      </c>
      <c r="O4651" s="35" t="s">
        <v>49</v>
      </c>
      <c r="P4651" s="36" t="str">
        <f t="shared" si="1274"/>
        <v>Old Client</v>
      </c>
      <c r="Q4651" s="39" t="str">
        <f t="shared" si="4"/>
        <v>Yes</v>
      </c>
      <c r="R4651" s="40" t="str">
        <f t="shared" si="5"/>
        <v/>
      </c>
    </row>
    <row r="4652" ht="14.25" customHeight="1" spans="1:18">
      <c r="A4652" s="30" t="s">
        <v>4463</v>
      </c>
      <c r="B4652" s="17">
        <v>2829</v>
      </c>
      <c r="C4652" s="17" t="s">
        <v>35</v>
      </c>
      <c r="D4652" s="17" t="s">
        <v>36</v>
      </c>
      <c r="E4652" s="17" t="s">
        <v>37</v>
      </c>
      <c r="F4652" s="31" t="str">
        <f>VLOOKUP(G4652,'Policy Type'!$A:$B,2,FALSE)</f>
        <v>Liability</v>
      </c>
      <c r="G4652" s="17" t="s">
        <v>38</v>
      </c>
      <c r="H4652" s="32">
        <v>45378</v>
      </c>
      <c r="I4652" s="32">
        <v>45408</v>
      </c>
      <c r="J4652" s="34">
        <v>67500</v>
      </c>
      <c r="K4652" s="34">
        <f t="shared" si="1271"/>
        <v>12150</v>
      </c>
      <c r="L4652" s="34">
        <f t="shared" si="1272"/>
        <v>79650</v>
      </c>
      <c r="M4652" s="17">
        <f t="shared" si="1290"/>
        <v>15930</v>
      </c>
      <c r="N4652" s="17" t="s">
        <v>39</v>
      </c>
      <c r="O4652" s="35" t="s">
        <v>49</v>
      </c>
      <c r="P4652" s="36" t="str">
        <f t="shared" si="1274"/>
        <v>New Client</v>
      </c>
      <c r="Q4652" s="39" t="str">
        <f t="shared" si="4"/>
        <v>Yes</v>
      </c>
      <c r="R4652" s="40" t="str">
        <f t="shared" si="5"/>
        <v/>
      </c>
    </row>
    <row r="4653" ht="14.25" customHeight="1" spans="1:18">
      <c r="A4653" s="30" t="s">
        <v>4464</v>
      </c>
      <c r="B4653" s="17">
        <v>2150</v>
      </c>
      <c r="C4653" s="17" t="s">
        <v>35</v>
      </c>
      <c r="D4653" s="17" t="s">
        <v>36</v>
      </c>
      <c r="E4653" s="17" t="s">
        <v>37</v>
      </c>
      <c r="F4653" s="31" t="str">
        <f>VLOOKUP(G4653,'Policy Type'!$A:$B,2,FALSE)</f>
        <v>Liability</v>
      </c>
      <c r="G4653" s="17" t="s">
        <v>38</v>
      </c>
      <c r="H4653" s="32">
        <v>45379</v>
      </c>
      <c r="I4653" s="32">
        <v>45743</v>
      </c>
      <c r="J4653" s="34">
        <v>69500</v>
      </c>
      <c r="K4653" s="34">
        <f t="shared" si="1271"/>
        <v>12510</v>
      </c>
      <c r="L4653" s="34">
        <f t="shared" si="1272"/>
        <v>82010</v>
      </c>
      <c r="M4653" s="17">
        <f t="shared" si="1290"/>
        <v>16402</v>
      </c>
      <c r="N4653" s="17" t="s">
        <v>39</v>
      </c>
      <c r="O4653" s="35" t="s">
        <v>49</v>
      </c>
      <c r="P4653" s="36" t="str">
        <f t="shared" si="1274"/>
        <v>Old Client</v>
      </c>
      <c r="Q4653" s="39" t="str">
        <f t="shared" si="4"/>
        <v>Yes</v>
      </c>
      <c r="R4653" s="40" t="str">
        <f t="shared" si="5"/>
        <v/>
      </c>
    </row>
    <row r="4654" ht="14.25" customHeight="1" spans="1:18">
      <c r="A4654" s="30" t="s">
        <v>4465</v>
      </c>
      <c r="B4654" s="17">
        <v>1615</v>
      </c>
      <c r="C4654" s="17" t="s">
        <v>42</v>
      </c>
      <c r="D4654" s="17" t="s">
        <v>36</v>
      </c>
      <c r="E4654" s="17" t="s">
        <v>37</v>
      </c>
      <c r="F4654" s="31" t="str">
        <f>VLOOKUP(G4654,'Policy Type'!$A:$B,2,FALSE)</f>
        <v>Liability</v>
      </c>
      <c r="G4654" s="17" t="s">
        <v>38</v>
      </c>
      <c r="H4654" s="32">
        <v>45377</v>
      </c>
      <c r="I4654" s="32">
        <v>45468</v>
      </c>
      <c r="J4654" s="34">
        <v>197500</v>
      </c>
      <c r="K4654" s="34">
        <f t="shared" si="1271"/>
        <v>35550</v>
      </c>
      <c r="L4654" s="34">
        <f t="shared" si="1272"/>
        <v>233050</v>
      </c>
      <c r="M4654" s="17">
        <f t="shared" si="1290"/>
        <v>46610</v>
      </c>
      <c r="N4654" s="17" t="s">
        <v>39</v>
      </c>
      <c r="O4654" s="35" t="s">
        <v>49</v>
      </c>
      <c r="P4654" s="36" t="str">
        <f t="shared" si="1274"/>
        <v>Old Client</v>
      </c>
      <c r="Q4654" s="39" t="str">
        <f t="shared" si="4"/>
        <v>Yes</v>
      </c>
      <c r="R4654" s="40" t="str">
        <f t="shared" si="5"/>
        <v/>
      </c>
    </row>
    <row r="4655" ht="14.25" customHeight="1" spans="1:18">
      <c r="A4655" s="30" t="s">
        <v>4466</v>
      </c>
      <c r="B4655" s="17">
        <v>2022</v>
      </c>
      <c r="C4655" s="17" t="s">
        <v>57</v>
      </c>
      <c r="D4655" s="17" t="s">
        <v>36</v>
      </c>
      <c r="E4655" s="17" t="s">
        <v>37</v>
      </c>
      <c r="F4655" s="31" t="str">
        <f>VLOOKUP(G4655,'Policy Type'!$A:$B,2,FALSE)</f>
        <v>Liability</v>
      </c>
      <c r="G4655" s="17" t="s">
        <v>536</v>
      </c>
      <c r="H4655" s="32">
        <v>45351</v>
      </c>
      <c r="I4655" s="32">
        <v>45932</v>
      </c>
      <c r="J4655" s="34">
        <v>14031500</v>
      </c>
      <c r="K4655" s="34">
        <f t="shared" si="1271"/>
        <v>2525670</v>
      </c>
      <c r="L4655" s="34">
        <f t="shared" si="1272"/>
        <v>16557170</v>
      </c>
      <c r="M4655" s="17">
        <f t="shared" si="1290"/>
        <v>3311434</v>
      </c>
      <c r="N4655" s="17" t="s">
        <v>39</v>
      </c>
      <c r="O4655" s="35" t="s">
        <v>49</v>
      </c>
      <c r="P4655" s="36" t="str">
        <f t="shared" si="1274"/>
        <v>Old Client</v>
      </c>
      <c r="Q4655" s="39" t="str">
        <f t="shared" si="4"/>
        <v>Yes</v>
      </c>
      <c r="R4655" s="40" t="str">
        <f t="shared" si="5"/>
        <v/>
      </c>
    </row>
    <row r="4656" ht="14.25" customHeight="1" spans="1:18">
      <c r="A4656" s="30"/>
      <c r="B4656" s="17"/>
      <c r="C4656" s="17"/>
      <c r="D4656" s="17"/>
      <c r="E4656" s="17"/>
      <c r="F4656" s="31"/>
      <c r="G4656" s="17"/>
      <c r="H4656" s="32"/>
      <c r="I4656" s="32"/>
      <c r="J4656" s="34"/>
      <c r="K4656" s="34"/>
      <c r="L4656" s="17"/>
      <c r="M4656" s="17"/>
      <c r="N4656" s="17" t="s">
        <v>39</v>
      </c>
      <c r="O4656" s="35" t="s">
        <v>277</v>
      </c>
      <c r="P4656" s="36"/>
      <c r="Q4656" s="39" t="str">
        <f t="shared" si="4"/>
        <v>No</v>
      </c>
      <c r="R4656" s="40" t="str">
        <f t="shared" si="5"/>
        <v/>
      </c>
    </row>
    <row r="4657" ht="14.25" customHeight="1" spans="1:18">
      <c r="A4657" s="30" t="s">
        <v>4467</v>
      </c>
      <c r="B4657" s="17">
        <v>2830</v>
      </c>
      <c r="C4657" s="17" t="s">
        <v>42</v>
      </c>
      <c r="D4657" s="17" t="s">
        <v>36</v>
      </c>
      <c r="E4657" s="17" t="s">
        <v>37</v>
      </c>
      <c r="F4657" s="31" t="str">
        <f>VLOOKUP(G4657,'Policy Type'!$A:$B,2,FALSE)</f>
        <v>Liability</v>
      </c>
      <c r="G4657" s="17" t="s">
        <v>536</v>
      </c>
      <c r="H4657" s="32">
        <v>45351</v>
      </c>
      <c r="I4657" s="32">
        <v>45932</v>
      </c>
      <c r="J4657" s="34">
        <v>14031500</v>
      </c>
      <c r="K4657" s="34">
        <f t="shared" ref="K4657:K4658" si="1291">J4657*0.18</f>
        <v>2525670</v>
      </c>
      <c r="L4657" s="34">
        <f t="shared" ref="L4657:L4658" si="1292">J4657+K4657</f>
        <v>16557170</v>
      </c>
      <c r="M4657" s="17">
        <f>L4657*0.2</f>
        <v>3311434</v>
      </c>
      <c r="N4657" s="17" t="s">
        <v>39</v>
      </c>
      <c r="O4657" s="35" t="s">
        <v>49</v>
      </c>
      <c r="P4657" s="36" t="str">
        <f t="shared" ref="P4657:P4658" si="1293">IF(COUNTIF(B:B,B4657)=1,"New Client","Old Client")</f>
        <v>Old Client</v>
      </c>
      <c r="Q4657" s="39" t="str">
        <f t="shared" si="4"/>
        <v>Yes</v>
      </c>
      <c r="R4657" s="40" t="str">
        <f t="shared" si="5"/>
        <v/>
      </c>
    </row>
    <row r="4658" ht="14.25" customHeight="1" spans="1:18">
      <c r="A4658" s="30" t="s">
        <v>4468</v>
      </c>
      <c r="B4658" s="17">
        <v>2830</v>
      </c>
      <c r="C4658" s="17" t="s">
        <v>35</v>
      </c>
      <c r="D4658" s="17" t="s">
        <v>36</v>
      </c>
      <c r="E4658" s="17" t="s">
        <v>103</v>
      </c>
      <c r="F4658" s="31" t="str">
        <f>VLOOKUP(G4658,'Policy Type'!$A:$B,2,FALSE)</f>
        <v>Others</v>
      </c>
      <c r="G4658" s="17" t="s">
        <v>212</v>
      </c>
      <c r="H4658" s="32">
        <v>45362</v>
      </c>
      <c r="I4658" s="32">
        <v>45726</v>
      </c>
      <c r="J4658" s="34">
        <v>408900</v>
      </c>
      <c r="K4658" s="34">
        <f t="shared" si="1291"/>
        <v>73602</v>
      </c>
      <c r="L4658" s="34">
        <f t="shared" si="1292"/>
        <v>482502</v>
      </c>
      <c r="M4658" s="17">
        <f>L4658*0.15</f>
        <v>72375.3</v>
      </c>
      <c r="N4658" s="17" t="s">
        <v>52</v>
      </c>
      <c r="O4658" s="35" t="s">
        <v>49</v>
      </c>
      <c r="P4658" s="36" t="str">
        <f t="shared" si="1293"/>
        <v>Old Client</v>
      </c>
      <c r="Q4658" s="39" t="str">
        <f t="shared" si="4"/>
        <v>Yes</v>
      </c>
      <c r="R4658" s="40" t="str">
        <f t="shared" si="5"/>
        <v>Cross-Sold</v>
      </c>
    </row>
    <row r="4659" ht="14.25" customHeight="1" spans="1:18">
      <c r="A4659" s="30"/>
      <c r="B4659" s="17"/>
      <c r="C4659" s="17"/>
      <c r="D4659" s="17"/>
      <c r="E4659" s="17"/>
      <c r="F4659" s="31"/>
      <c r="G4659" s="17"/>
      <c r="H4659" s="32"/>
      <c r="I4659" s="32"/>
      <c r="J4659" s="34"/>
      <c r="K4659" s="34"/>
      <c r="L4659" s="17"/>
      <c r="M4659" s="17"/>
      <c r="N4659" s="17" t="s">
        <v>39</v>
      </c>
      <c r="O4659" s="35" t="s">
        <v>277</v>
      </c>
      <c r="P4659" s="36"/>
      <c r="Q4659" s="39" t="str">
        <f t="shared" si="4"/>
        <v>No</v>
      </c>
      <c r="R4659" s="40" t="str">
        <f t="shared" si="5"/>
        <v/>
      </c>
    </row>
    <row r="4660" ht="14.25" customHeight="1" spans="1:18">
      <c r="A4660" s="30"/>
      <c r="B4660" s="17"/>
      <c r="C4660" s="17"/>
      <c r="D4660" s="17"/>
      <c r="E4660" s="17"/>
      <c r="F4660" s="31"/>
      <c r="G4660" s="17"/>
      <c r="H4660" s="32"/>
      <c r="I4660" s="32"/>
      <c r="J4660" s="34"/>
      <c r="K4660" s="34"/>
      <c r="L4660" s="17"/>
      <c r="M4660" s="17"/>
      <c r="N4660" s="17" t="s">
        <v>39</v>
      </c>
      <c r="O4660" s="35" t="s">
        <v>277</v>
      </c>
      <c r="P4660" s="36"/>
      <c r="Q4660" s="39" t="str">
        <f t="shared" si="4"/>
        <v>No</v>
      </c>
      <c r="R4660" s="40" t="str">
        <f t="shared" si="5"/>
        <v/>
      </c>
    </row>
    <row r="4661" ht="14.25" customHeight="1" spans="1:18">
      <c r="A4661" s="30"/>
      <c r="B4661" s="17"/>
      <c r="C4661" s="17"/>
      <c r="D4661" s="17"/>
      <c r="E4661" s="17"/>
      <c r="F4661" s="31"/>
      <c r="G4661" s="17"/>
      <c r="H4661" s="32"/>
      <c r="I4661" s="32"/>
      <c r="J4661" s="34"/>
      <c r="K4661" s="34"/>
      <c r="L4661" s="17"/>
      <c r="M4661" s="17"/>
      <c r="N4661" s="17" t="s">
        <v>39</v>
      </c>
      <c r="O4661" s="35" t="s">
        <v>277</v>
      </c>
      <c r="P4661" s="36"/>
      <c r="Q4661" s="39" t="str">
        <f t="shared" si="4"/>
        <v>No</v>
      </c>
      <c r="R4661" s="40" t="str">
        <f t="shared" si="5"/>
        <v/>
      </c>
    </row>
    <row r="4662" ht="14.25" customHeight="1" spans="1:18">
      <c r="A4662" s="30" t="s">
        <v>4469</v>
      </c>
      <c r="B4662" s="17">
        <v>860</v>
      </c>
      <c r="C4662" s="17" t="s">
        <v>42</v>
      </c>
      <c r="D4662" s="17" t="s">
        <v>36</v>
      </c>
      <c r="E4662" s="17" t="s">
        <v>103</v>
      </c>
      <c r="F4662" s="31" t="str">
        <f>VLOOKUP(G4662,'Policy Type'!$A:$B,2,FALSE)</f>
        <v>Others</v>
      </c>
      <c r="G4662" s="17" t="s">
        <v>212</v>
      </c>
      <c r="H4662" s="32">
        <v>45360</v>
      </c>
      <c r="I4662" s="32">
        <v>45724</v>
      </c>
      <c r="J4662" s="34">
        <v>177000</v>
      </c>
      <c r="K4662" s="34">
        <f t="shared" ref="K4662:K4722" si="1294">J4662*0.18</f>
        <v>31860</v>
      </c>
      <c r="L4662" s="34">
        <f t="shared" ref="L4662:L4722" si="1295">J4662+K4662</f>
        <v>208860</v>
      </c>
      <c r="M4662" s="17">
        <f t="shared" ref="M4662:M4663" si="1296">L4662*0.15</f>
        <v>31329</v>
      </c>
      <c r="N4662" s="17" t="s">
        <v>39</v>
      </c>
      <c r="O4662" s="35" t="s">
        <v>49</v>
      </c>
      <c r="P4662" s="36" t="str">
        <f t="shared" ref="P4662:P4722" si="1297">IF(COUNTIF(B:B,B4662)=1,"New Client","Old Client")</f>
        <v>Old Client</v>
      </c>
      <c r="Q4662" s="39" t="str">
        <f t="shared" si="4"/>
        <v>Yes</v>
      </c>
      <c r="R4662" s="40" t="str">
        <f t="shared" si="5"/>
        <v>Cross-Sold</v>
      </c>
    </row>
    <row r="4663" ht="14.25" customHeight="1" spans="1:18">
      <c r="A4663" s="30" t="s">
        <v>4470</v>
      </c>
      <c r="B4663" s="17">
        <v>860</v>
      </c>
      <c r="C4663" s="17" t="s">
        <v>42</v>
      </c>
      <c r="D4663" s="17" t="s">
        <v>36</v>
      </c>
      <c r="E4663" s="17" t="s">
        <v>132</v>
      </c>
      <c r="F4663" s="31" t="str">
        <f>VLOOKUP(G4663,'Policy Type'!$A:$B,2,FALSE)</f>
        <v>Others</v>
      </c>
      <c r="G4663" s="17" t="s">
        <v>154</v>
      </c>
      <c r="H4663" s="32">
        <v>45406</v>
      </c>
      <c r="I4663" s="32">
        <v>45770</v>
      </c>
      <c r="J4663" s="34">
        <v>1960000</v>
      </c>
      <c r="K4663" s="34">
        <f t="shared" si="1294"/>
        <v>352800</v>
      </c>
      <c r="L4663" s="34">
        <f t="shared" si="1295"/>
        <v>2312800</v>
      </c>
      <c r="M4663" s="17">
        <f t="shared" si="1296"/>
        <v>346920</v>
      </c>
      <c r="N4663" s="17" t="s">
        <v>52</v>
      </c>
      <c r="O4663" s="35" t="s">
        <v>40</v>
      </c>
      <c r="P4663" s="36" t="str">
        <f t="shared" si="1297"/>
        <v>Old Client</v>
      </c>
      <c r="Q4663" s="39" t="str">
        <f t="shared" si="4"/>
        <v>Yes</v>
      </c>
      <c r="R4663" s="40" t="str">
        <f t="shared" si="5"/>
        <v>Cross-Sold</v>
      </c>
    </row>
    <row r="4664" ht="14.25" customHeight="1" spans="1:18">
      <c r="A4664" s="30" t="s">
        <v>4471</v>
      </c>
      <c r="B4664" s="17">
        <v>1878</v>
      </c>
      <c r="C4664" s="17" t="s">
        <v>46</v>
      </c>
      <c r="D4664" s="17" t="s">
        <v>47</v>
      </c>
      <c r="E4664" s="17" t="s">
        <v>37</v>
      </c>
      <c r="F4664" s="31" t="str">
        <f>VLOOKUP(G4664,'Policy Type'!$A:$B,2,FALSE)</f>
        <v>P&amp;C</v>
      </c>
      <c r="G4664" s="17" t="s">
        <v>80</v>
      </c>
      <c r="H4664" s="32">
        <v>45466</v>
      </c>
      <c r="I4664" s="32">
        <v>45466</v>
      </c>
      <c r="J4664" s="34">
        <v>489700</v>
      </c>
      <c r="K4664" s="34">
        <f t="shared" si="1294"/>
        <v>88146</v>
      </c>
      <c r="L4664" s="34">
        <f t="shared" si="1295"/>
        <v>577846</v>
      </c>
      <c r="M4664" s="17">
        <f t="shared" ref="M4664:M4665" si="1298">L4664*0.05</f>
        <v>28892.3</v>
      </c>
      <c r="N4664" s="17" t="s">
        <v>39</v>
      </c>
      <c r="O4664" s="35" t="s">
        <v>49</v>
      </c>
      <c r="P4664" s="36" t="str">
        <f t="shared" si="1297"/>
        <v>Old Client</v>
      </c>
      <c r="Q4664" s="39" t="str">
        <f t="shared" si="4"/>
        <v>Yes</v>
      </c>
      <c r="R4664" s="40" t="str">
        <f t="shared" si="5"/>
        <v>Cross-Sold</v>
      </c>
    </row>
    <row r="4665" ht="14.25" customHeight="1" spans="1:18">
      <c r="A4665" s="30" t="s">
        <v>4472</v>
      </c>
      <c r="B4665" s="17">
        <v>2832</v>
      </c>
      <c r="C4665" s="17" t="s">
        <v>46</v>
      </c>
      <c r="D4665" s="17" t="s">
        <v>76</v>
      </c>
      <c r="E4665" s="17" t="s">
        <v>84</v>
      </c>
      <c r="F4665" s="31" t="str">
        <f>VLOOKUP(G4665,'Policy Type'!$A:$B,2,FALSE)</f>
        <v>Others</v>
      </c>
      <c r="G4665" s="17" t="s">
        <v>124</v>
      </c>
      <c r="H4665" s="32">
        <v>45430</v>
      </c>
      <c r="I4665" s="32">
        <v>45794</v>
      </c>
      <c r="J4665" s="34">
        <v>389400000</v>
      </c>
      <c r="K4665" s="34">
        <f t="shared" si="1294"/>
        <v>70092000</v>
      </c>
      <c r="L4665" s="34">
        <f t="shared" si="1295"/>
        <v>459492000</v>
      </c>
      <c r="M4665" s="17">
        <f t="shared" si="1298"/>
        <v>22974600</v>
      </c>
      <c r="N4665" s="17" t="s">
        <v>39</v>
      </c>
      <c r="O4665" s="35" t="s">
        <v>53</v>
      </c>
      <c r="P4665" s="36" t="str">
        <f t="shared" si="1297"/>
        <v>New Client</v>
      </c>
      <c r="Q4665" s="39" t="str">
        <f t="shared" si="4"/>
        <v>No</v>
      </c>
      <c r="R4665" s="40" t="str">
        <f t="shared" si="5"/>
        <v/>
      </c>
    </row>
    <row r="4666" ht="14.25" customHeight="1" spans="1:18">
      <c r="A4666" s="30" t="s">
        <v>4473</v>
      </c>
      <c r="B4666" s="17">
        <v>293</v>
      </c>
      <c r="C4666" s="17" t="s">
        <v>57</v>
      </c>
      <c r="D4666" s="17" t="s">
        <v>36</v>
      </c>
      <c r="E4666" s="17" t="s">
        <v>780</v>
      </c>
      <c r="F4666" s="31" t="str">
        <f>VLOOKUP(G4666,'Policy Type'!$A:$B,2,FALSE)</f>
        <v>Liability</v>
      </c>
      <c r="G4666" s="17" t="s">
        <v>38</v>
      </c>
      <c r="H4666" s="32">
        <v>45405</v>
      </c>
      <c r="I4666" s="32">
        <v>45769</v>
      </c>
      <c r="J4666" s="34">
        <v>702400</v>
      </c>
      <c r="K4666" s="34">
        <f t="shared" si="1294"/>
        <v>126432</v>
      </c>
      <c r="L4666" s="34">
        <f t="shared" si="1295"/>
        <v>828832</v>
      </c>
      <c r="M4666" s="17">
        <f>L4666*0.2</f>
        <v>165766.4</v>
      </c>
      <c r="N4666" s="17" t="s">
        <v>39</v>
      </c>
      <c r="O4666" s="35" t="s">
        <v>49</v>
      </c>
      <c r="P4666" s="36" t="str">
        <f t="shared" si="1297"/>
        <v>Old Client</v>
      </c>
      <c r="Q4666" s="39" t="str">
        <f t="shared" si="4"/>
        <v>Yes</v>
      </c>
      <c r="R4666" s="40" t="str">
        <f t="shared" si="5"/>
        <v/>
      </c>
    </row>
    <row r="4667" ht="14.25" customHeight="1" spans="1:18">
      <c r="A4667" s="30" t="s">
        <v>4474</v>
      </c>
      <c r="B4667" s="17">
        <v>2514</v>
      </c>
      <c r="C4667" s="17" t="s">
        <v>42</v>
      </c>
      <c r="D4667" s="17" t="s">
        <v>36</v>
      </c>
      <c r="E4667" s="17" t="s">
        <v>78</v>
      </c>
      <c r="F4667" s="31" t="str">
        <f>VLOOKUP(G4667,'Policy Type'!$A:$B,2,FALSE)</f>
        <v>Others</v>
      </c>
      <c r="G4667" s="17" t="s">
        <v>212</v>
      </c>
      <c r="H4667" s="32">
        <v>45441</v>
      </c>
      <c r="I4667" s="32">
        <v>45805</v>
      </c>
      <c r="J4667" s="34">
        <v>221250000</v>
      </c>
      <c r="K4667" s="34">
        <f t="shared" si="1294"/>
        <v>39825000</v>
      </c>
      <c r="L4667" s="34">
        <f t="shared" si="1295"/>
        <v>261075000</v>
      </c>
      <c r="M4667" s="17">
        <f>L4667*0.15</f>
        <v>39161250</v>
      </c>
      <c r="N4667" s="17" t="s">
        <v>39</v>
      </c>
      <c r="O4667" s="35" t="s">
        <v>40</v>
      </c>
      <c r="P4667" s="36" t="str">
        <f t="shared" si="1297"/>
        <v>Old Client</v>
      </c>
      <c r="Q4667" s="39" t="str">
        <f t="shared" si="4"/>
        <v>No</v>
      </c>
      <c r="R4667" s="40" t="str">
        <f t="shared" si="5"/>
        <v/>
      </c>
    </row>
    <row r="4668" ht="14.25" customHeight="1" spans="1:18">
      <c r="A4668" s="30" t="s">
        <v>4475</v>
      </c>
      <c r="B4668" s="17">
        <v>2834</v>
      </c>
      <c r="C4668" s="17" t="s">
        <v>35</v>
      </c>
      <c r="D4668" s="17" t="s">
        <v>36</v>
      </c>
      <c r="E4668" s="17" t="s">
        <v>37</v>
      </c>
      <c r="F4668" s="31" t="str">
        <f>VLOOKUP(G4668,'Policy Type'!$A:$B,2,FALSE)</f>
        <v>P&amp;C</v>
      </c>
      <c r="G4668" s="17" t="s">
        <v>80</v>
      </c>
      <c r="H4668" s="32">
        <v>45405</v>
      </c>
      <c r="I4668" s="32">
        <v>45405</v>
      </c>
      <c r="J4668" s="34">
        <v>59000</v>
      </c>
      <c r="K4668" s="34">
        <f t="shared" si="1294"/>
        <v>10620</v>
      </c>
      <c r="L4668" s="34">
        <f t="shared" si="1295"/>
        <v>69620</v>
      </c>
      <c r="M4668" s="17">
        <f t="shared" ref="M4668:M4670" si="1299">L4668*0.2</f>
        <v>13924</v>
      </c>
      <c r="N4668" s="17" t="s">
        <v>39</v>
      </c>
      <c r="O4668" s="35" t="s">
        <v>49</v>
      </c>
      <c r="P4668" s="36" t="str">
        <f t="shared" si="1297"/>
        <v>New Client</v>
      </c>
      <c r="Q4668" s="39" t="str">
        <f t="shared" si="4"/>
        <v>No</v>
      </c>
      <c r="R4668" s="40" t="str">
        <f t="shared" si="5"/>
        <v/>
      </c>
    </row>
    <row r="4669" ht="14.25" customHeight="1" spans="1:18">
      <c r="A4669" s="30" t="s">
        <v>4476</v>
      </c>
      <c r="B4669" s="17">
        <v>119</v>
      </c>
      <c r="C4669" s="17" t="s">
        <v>35</v>
      </c>
      <c r="D4669" s="17" t="s">
        <v>36</v>
      </c>
      <c r="E4669" s="17" t="s">
        <v>37</v>
      </c>
      <c r="F4669" s="31" t="str">
        <f>VLOOKUP(G4669,'Policy Type'!$A:$B,2,FALSE)</f>
        <v>Liability</v>
      </c>
      <c r="G4669" s="17" t="s">
        <v>38</v>
      </c>
      <c r="H4669" s="32">
        <v>45405</v>
      </c>
      <c r="I4669" s="32">
        <v>45769</v>
      </c>
      <c r="J4669" s="34">
        <v>207300</v>
      </c>
      <c r="K4669" s="34">
        <f t="shared" si="1294"/>
        <v>37314</v>
      </c>
      <c r="L4669" s="34">
        <f t="shared" si="1295"/>
        <v>244614</v>
      </c>
      <c r="M4669" s="17">
        <f t="shared" si="1299"/>
        <v>48922.8</v>
      </c>
      <c r="N4669" s="17" t="s">
        <v>39</v>
      </c>
      <c r="O4669" s="35" t="s">
        <v>49</v>
      </c>
      <c r="P4669" s="36" t="str">
        <f t="shared" si="1297"/>
        <v>Old Client</v>
      </c>
      <c r="Q4669" s="39" t="str">
        <f t="shared" si="4"/>
        <v>Yes</v>
      </c>
      <c r="R4669" s="40" t="str">
        <f t="shared" si="5"/>
        <v/>
      </c>
    </row>
    <row r="4670" ht="14.25" customHeight="1" spans="1:18">
      <c r="A4670" s="30" t="s">
        <v>4477</v>
      </c>
      <c r="B4670" s="17">
        <v>15</v>
      </c>
      <c r="C4670" s="17" t="s">
        <v>35</v>
      </c>
      <c r="D4670" s="17" t="s">
        <v>36</v>
      </c>
      <c r="E4670" s="17" t="s">
        <v>780</v>
      </c>
      <c r="F4670" s="31" t="str">
        <f>VLOOKUP(G4670,'Policy Type'!$A:$B,2,FALSE)</f>
        <v>Liability</v>
      </c>
      <c r="G4670" s="17" t="s">
        <v>38</v>
      </c>
      <c r="H4670" s="32">
        <v>45405</v>
      </c>
      <c r="I4670" s="32">
        <v>45434</v>
      </c>
      <c r="J4670" s="34">
        <v>120700</v>
      </c>
      <c r="K4670" s="34">
        <f t="shared" si="1294"/>
        <v>21726</v>
      </c>
      <c r="L4670" s="34">
        <f t="shared" si="1295"/>
        <v>142426</v>
      </c>
      <c r="M4670" s="17">
        <f t="shared" si="1299"/>
        <v>28485.2</v>
      </c>
      <c r="N4670" s="17" t="s">
        <v>39</v>
      </c>
      <c r="O4670" s="35" t="s">
        <v>49</v>
      </c>
      <c r="P4670" s="36" t="str">
        <f t="shared" si="1297"/>
        <v>Old Client</v>
      </c>
      <c r="Q4670" s="39" t="str">
        <f t="shared" si="4"/>
        <v>Yes</v>
      </c>
      <c r="R4670" s="40" t="str">
        <f t="shared" si="5"/>
        <v/>
      </c>
    </row>
    <row r="4671" ht="14.25" customHeight="1" spans="1:18">
      <c r="A4671" s="30" t="s">
        <v>4478</v>
      </c>
      <c r="B4671" s="17">
        <v>2835</v>
      </c>
      <c r="C4671" s="17" t="s">
        <v>46</v>
      </c>
      <c r="D4671" s="17" t="s">
        <v>66</v>
      </c>
      <c r="E4671" s="17" t="s">
        <v>84</v>
      </c>
      <c r="F4671" s="31" t="e">
        <f>VLOOKUP(G4671,'Policy Type'!$A:$B,2,FALSE)</f>
        <v>#N/A</v>
      </c>
      <c r="G4671" s="17" t="s">
        <v>2496</v>
      </c>
      <c r="H4671" s="32">
        <v>45405</v>
      </c>
      <c r="I4671" s="32">
        <v>45769</v>
      </c>
      <c r="J4671" s="34">
        <v>3540000</v>
      </c>
      <c r="K4671" s="34">
        <f t="shared" si="1294"/>
        <v>637200</v>
      </c>
      <c r="L4671" s="34">
        <f t="shared" si="1295"/>
        <v>4177200</v>
      </c>
      <c r="M4671" s="17">
        <f t="shared" ref="M4671:M4672" si="1300">L4671*0.05</f>
        <v>208860</v>
      </c>
      <c r="N4671" s="17" t="s">
        <v>39</v>
      </c>
      <c r="O4671" s="35" t="s">
        <v>49</v>
      </c>
      <c r="P4671" s="36" t="str">
        <f t="shared" si="1297"/>
        <v>New Client</v>
      </c>
      <c r="Q4671" s="39" t="str">
        <f t="shared" si="4"/>
        <v>No</v>
      </c>
      <c r="R4671" s="40" t="e">
        <f t="shared" si="5"/>
        <v>#N/A</v>
      </c>
    </row>
    <row r="4672" ht="14.25" customHeight="1" spans="1:18">
      <c r="A4672" s="30" t="s">
        <v>4479</v>
      </c>
      <c r="B4672" s="17">
        <v>2836</v>
      </c>
      <c r="C4672" s="17" t="s">
        <v>46</v>
      </c>
      <c r="D4672" s="17" t="s">
        <v>88</v>
      </c>
      <c r="E4672" s="17" t="s">
        <v>4480</v>
      </c>
      <c r="F4672" s="31" t="str">
        <f>VLOOKUP(G4672,'Policy Type'!$A:$B,2,FALSE)</f>
        <v>Others</v>
      </c>
      <c r="G4672" s="17" t="s">
        <v>124</v>
      </c>
      <c r="H4672" s="32">
        <v>45406</v>
      </c>
      <c r="I4672" s="32">
        <v>45770</v>
      </c>
      <c r="J4672" s="34">
        <v>38350000</v>
      </c>
      <c r="K4672" s="34">
        <f t="shared" si="1294"/>
        <v>6903000</v>
      </c>
      <c r="L4672" s="34">
        <f t="shared" si="1295"/>
        <v>45253000</v>
      </c>
      <c r="M4672" s="17">
        <f t="shared" si="1300"/>
        <v>2262650</v>
      </c>
      <c r="N4672" s="17" t="s">
        <v>39</v>
      </c>
      <c r="O4672" s="35" t="s">
        <v>49</v>
      </c>
      <c r="P4672" s="36" t="str">
        <f t="shared" si="1297"/>
        <v>New Client</v>
      </c>
      <c r="Q4672" s="39" t="str">
        <f t="shared" si="4"/>
        <v>No</v>
      </c>
      <c r="R4672" s="40" t="str">
        <f t="shared" si="5"/>
        <v/>
      </c>
    </row>
    <row r="4673" ht="14.25" customHeight="1" spans="1:18">
      <c r="A4673" s="30" t="s">
        <v>4481</v>
      </c>
      <c r="B4673" s="17">
        <v>2837</v>
      </c>
      <c r="C4673" s="17" t="s">
        <v>35</v>
      </c>
      <c r="D4673" s="17" t="s">
        <v>36</v>
      </c>
      <c r="E4673" s="17" t="s">
        <v>103</v>
      </c>
      <c r="F4673" s="31" t="str">
        <f>VLOOKUP(G4673,'Policy Type'!$A:$B,2,FALSE)</f>
        <v>P&amp;C</v>
      </c>
      <c r="G4673" s="17" t="s">
        <v>68</v>
      </c>
      <c r="H4673" s="32">
        <v>45410</v>
      </c>
      <c r="I4673" s="32">
        <v>45774</v>
      </c>
      <c r="J4673" s="34">
        <v>1881200</v>
      </c>
      <c r="K4673" s="34">
        <f t="shared" si="1294"/>
        <v>338616</v>
      </c>
      <c r="L4673" s="34">
        <f t="shared" si="1295"/>
        <v>2219816</v>
      </c>
      <c r="M4673" s="17">
        <f t="shared" ref="M4673:M4674" si="1301">L4673*0.2</f>
        <v>443963.2</v>
      </c>
      <c r="N4673" s="17" t="s">
        <v>52</v>
      </c>
      <c r="O4673" s="35" t="s">
        <v>40</v>
      </c>
      <c r="P4673" s="36" t="str">
        <f t="shared" si="1297"/>
        <v>New Client</v>
      </c>
      <c r="Q4673" s="39" t="str">
        <f t="shared" si="4"/>
        <v>No</v>
      </c>
      <c r="R4673" s="40" t="str">
        <f t="shared" si="5"/>
        <v/>
      </c>
    </row>
    <row r="4674" ht="14.25" customHeight="1" spans="1:18">
      <c r="A4674" s="30" t="s">
        <v>4482</v>
      </c>
      <c r="B4674" s="17">
        <v>2680</v>
      </c>
      <c r="C4674" s="17" t="s">
        <v>42</v>
      </c>
      <c r="D4674" s="17" t="s">
        <v>36</v>
      </c>
      <c r="E4674" s="17" t="s">
        <v>37</v>
      </c>
      <c r="F4674" s="31" t="str">
        <f>VLOOKUP(G4674,'Policy Type'!$A:$B,2,FALSE)</f>
        <v>Liability</v>
      </c>
      <c r="G4674" s="17" t="s">
        <v>38</v>
      </c>
      <c r="H4674" s="32">
        <v>45406</v>
      </c>
      <c r="I4674" s="32">
        <v>45770</v>
      </c>
      <c r="J4674" s="34">
        <v>94400</v>
      </c>
      <c r="K4674" s="34">
        <f t="shared" si="1294"/>
        <v>16992</v>
      </c>
      <c r="L4674" s="34">
        <f t="shared" si="1295"/>
        <v>111392</v>
      </c>
      <c r="M4674" s="17">
        <f t="shared" si="1301"/>
        <v>22278.4</v>
      </c>
      <c r="N4674" s="17" t="s">
        <v>39</v>
      </c>
      <c r="O4674" s="35" t="s">
        <v>49</v>
      </c>
      <c r="P4674" s="36" t="str">
        <f t="shared" si="1297"/>
        <v>Old Client</v>
      </c>
      <c r="Q4674" s="39" t="str">
        <f t="shared" si="4"/>
        <v>Yes</v>
      </c>
      <c r="R4674" s="40" t="str">
        <f t="shared" si="5"/>
        <v/>
      </c>
    </row>
    <row r="4675" ht="14.25" customHeight="1" spans="1:18">
      <c r="A4675" s="30" t="s">
        <v>4483</v>
      </c>
      <c r="B4675" s="17">
        <v>2838</v>
      </c>
      <c r="C4675" s="17" t="s">
        <v>46</v>
      </c>
      <c r="D4675" s="17" t="s">
        <v>88</v>
      </c>
      <c r="E4675" s="17" t="s">
        <v>37</v>
      </c>
      <c r="F4675" s="31" t="str">
        <f>VLOOKUP(G4675,'Policy Type'!$A:$B,2,FALSE)</f>
        <v>P&amp;C</v>
      </c>
      <c r="G4675" s="17" t="s">
        <v>80</v>
      </c>
      <c r="H4675" s="32">
        <v>45406</v>
      </c>
      <c r="I4675" s="32">
        <v>45406</v>
      </c>
      <c r="J4675" s="34">
        <v>97800</v>
      </c>
      <c r="K4675" s="34">
        <f t="shared" si="1294"/>
        <v>17604</v>
      </c>
      <c r="L4675" s="34">
        <f t="shared" si="1295"/>
        <v>115404</v>
      </c>
      <c r="M4675" s="17">
        <f t="shared" ref="M4675:M4677" si="1302">L4675*0.05</f>
        <v>5770.2</v>
      </c>
      <c r="N4675" s="17" t="s">
        <v>39</v>
      </c>
      <c r="O4675" s="35" t="s">
        <v>49</v>
      </c>
      <c r="P4675" s="36" t="str">
        <f t="shared" si="1297"/>
        <v>New Client</v>
      </c>
      <c r="Q4675" s="39" t="str">
        <f t="shared" si="4"/>
        <v>No</v>
      </c>
      <c r="R4675" s="40" t="str">
        <f t="shared" si="5"/>
        <v/>
      </c>
    </row>
    <row r="4676" ht="14.25" customHeight="1" spans="1:18">
      <c r="A4676" s="30" t="s">
        <v>4484</v>
      </c>
      <c r="B4676" s="17">
        <v>2839</v>
      </c>
      <c r="C4676" s="17" t="s">
        <v>46</v>
      </c>
      <c r="D4676" s="17" t="s">
        <v>88</v>
      </c>
      <c r="E4676" s="17" t="s">
        <v>37</v>
      </c>
      <c r="F4676" s="31" t="str">
        <f>VLOOKUP(G4676,'Policy Type'!$A:$B,2,FALSE)</f>
        <v>Liability</v>
      </c>
      <c r="G4676" s="17" t="s">
        <v>38</v>
      </c>
      <c r="H4676" s="32">
        <v>45406</v>
      </c>
      <c r="I4676" s="32">
        <v>45588</v>
      </c>
      <c r="J4676" s="34">
        <v>94800</v>
      </c>
      <c r="K4676" s="34">
        <f t="shared" si="1294"/>
        <v>17064</v>
      </c>
      <c r="L4676" s="34">
        <f t="shared" si="1295"/>
        <v>111864</v>
      </c>
      <c r="M4676" s="17">
        <f t="shared" si="1302"/>
        <v>5593.2</v>
      </c>
      <c r="N4676" s="17" t="s">
        <v>39</v>
      </c>
      <c r="O4676" s="35" t="s">
        <v>49</v>
      </c>
      <c r="P4676" s="36" t="str">
        <f t="shared" si="1297"/>
        <v>New Client</v>
      </c>
      <c r="Q4676" s="39" t="str">
        <f t="shared" si="4"/>
        <v>Yes</v>
      </c>
      <c r="R4676" s="40" t="str">
        <f t="shared" si="5"/>
        <v/>
      </c>
    </row>
    <row r="4677" ht="14.25" customHeight="1" spans="1:18">
      <c r="A4677" s="30" t="s">
        <v>4485</v>
      </c>
      <c r="B4677" s="17">
        <v>2809</v>
      </c>
      <c r="C4677" s="17" t="s">
        <v>46</v>
      </c>
      <c r="D4677" s="17" t="s">
        <v>88</v>
      </c>
      <c r="E4677" s="17" t="s">
        <v>78</v>
      </c>
      <c r="F4677" s="31" t="str">
        <f>VLOOKUP(G4677,'Policy Type'!$A:$B,2,FALSE)</f>
        <v>Liability</v>
      </c>
      <c r="G4677" s="17" t="s">
        <v>121</v>
      </c>
      <c r="H4677" s="32">
        <v>45406</v>
      </c>
      <c r="I4677" s="32">
        <v>45770</v>
      </c>
      <c r="J4677" s="34">
        <v>1033700</v>
      </c>
      <c r="K4677" s="34">
        <f t="shared" si="1294"/>
        <v>186066</v>
      </c>
      <c r="L4677" s="34">
        <f t="shared" si="1295"/>
        <v>1219766</v>
      </c>
      <c r="M4677" s="17">
        <f t="shared" si="1302"/>
        <v>60988.3</v>
      </c>
      <c r="N4677" s="17" t="s">
        <v>39</v>
      </c>
      <c r="O4677" s="35" t="s">
        <v>49</v>
      </c>
      <c r="P4677" s="36" t="str">
        <f t="shared" si="1297"/>
        <v>Old Client</v>
      </c>
      <c r="Q4677" s="39" t="str">
        <f t="shared" si="4"/>
        <v>Yes</v>
      </c>
      <c r="R4677" s="40" t="str">
        <f t="shared" si="5"/>
        <v/>
      </c>
    </row>
    <row r="4678" ht="14.25" customHeight="1" spans="1:18">
      <c r="A4678" s="30" t="s">
        <v>4486</v>
      </c>
      <c r="B4678" s="17">
        <v>2840</v>
      </c>
      <c r="C4678" s="17" t="s">
        <v>57</v>
      </c>
      <c r="D4678" s="17" t="s">
        <v>36</v>
      </c>
      <c r="E4678" s="17" t="s">
        <v>37</v>
      </c>
      <c r="F4678" s="31" t="str">
        <f>VLOOKUP(G4678,'Policy Type'!$A:$B,2,FALSE)</f>
        <v>P&amp;C</v>
      </c>
      <c r="G4678" s="17" t="s">
        <v>68</v>
      </c>
      <c r="H4678" s="32">
        <v>45407</v>
      </c>
      <c r="I4678" s="32">
        <v>45771</v>
      </c>
      <c r="J4678" s="34">
        <v>1213300</v>
      </c>
      <c r="K4678" s="34">
        <f t="shared" si="1294"/>
        <v>218394</v>
      </c>
      <c r="L4678" s="34">
        <f t="shared" si="1295"/>
        <v>1431694</v>
      </c>
      <c r="M4678" s="17">
        <f t="shared" ref="M4678:M4679" si="1303">L4678*0.2</f>
        <v>286338.8</v>
      </c>
      <c r="N4678" s="17" t="s">
        <v>39</v>
      </c>
      <c r="O4678" s="35" t="s">
        <v>53</v>
      </c>
      <c r="P4678" s="36" t="str">
        <f t="shared" si="1297"/>
        <v>Old Client</v>
      </c>
      <c r="Q4678" s="39" t="str">
        <f t="shared" si="4"/>
        <v>No</v>
      </c>
      <c r="R4678" s="40" t="str">
        <f t="shared" si="5"/>
        <v/>
      </c>
    </row>
    <row r="4679" ht="14.25" customHeight="1" spans="1:18">
      <c r="A4679" s="30" t="s">
        <v>4487</v>
      </c>
      <c r="B4679" s="17">
        <v>2841</v>
      </c>
      <c r="C4679" s="17" t="s">
        <v>57</v>
      </c>
      <c r="D4679" s="17" t="s">
        <v>36</v>
      </c>
      <c r="E4679" s="17" t="s">
        <v>37</v>
      </c>
      <c r="F4679" s="31" t="str">
        <f>VLOOKUP(G4679,'Policy Type'!$A:$B,2,FALSE)</f>
        <v>Liability</v>
      </c>
      <c r="G4679" s="17" t="s">
        <v>38</v>
      </c>
      <c r="H4679" s="32">
        <v>45406</v>
      </c>
      <c r="I4679" s="32">
        <v>45588</v>
      </c>
      <c r="J4679" s="34">
        <v>111800</v>
      </c>
      <c r="K4679" s="34">
        <f t="shared" si="1294"/>
        <v>20124</v>
      </c>
      <c r="L4679" s="34">
        <f t="shared" si="1295"/>
        <v>131924</v>
      </c>
      <c r="M4679" s="17">
        <f t="shared" si="1303"/>
        <v>26384.8</v>
      </c>
      <c r="N4679" s="17" t="s">
        <v>39</v>
      </c>
      <c r="O4679" s="35" t="s">
        <v>49</v>
      </c>
      <c r="P4679" s="36" t="str">
        <f t="shared" si="1297"/>
        <v>New Client</v>
      </c>
      <c r="Q4679" s="39" t="str">
        <f t="shared" si="4"/>
        <v>Yes</v>
      </c>
      <c r="R4679" s="40" t="str">
        <f t="shared" si="5"/>
        <v/>
      </c>
    </row>
    <row r="4680" ht="14.25" customHeight="1" spans="1:18">
      <c r="A4680" s="30" t="s">
        <v>4488</v>
      </c>
      <c r="B4680" s="17">
        <v>2842</v>
      </c>
      <c r="C4680" s="17" t="s">
        <v>35</v>
      </c>
      <c r="D4680" s="17" t="s">
        <v>36</v>
      </c>
      <c r="E4680" s="17" t="s">
        <v>103</v>
      </c>
      <c r="F4680" s="31" t="str">
        <f>VLOOKUP(G4680,'Policy Type'!$A:$B,2,FALSE)</f>
        <v>Others</v>
      </c>
      <c r="G4680" s="17" t="s">
        <v>212</v>
      </c>
      <c r="H4680" s="32">
        <v>45411</v>
      </c>
      <c r="I4680" s="32">
        <v>45775</v>
      </c>
      <c r="J4680" s="34">
        <v>11715000</v>
      </c>
      <c r="K4680" s="34">
        <f t="shared" si="1294"/>
        <v>2108700</v>
      </c>
      <c r="L4680" s="34">
        <f t="shared" si="1295"/>
        <v>13823700</v>
      </c>
      <c r="M4680" s="17">
        <f>L4680*0.15</f>
        <v>2073555</v>
      </c>
      <c r="N4680" s="17" t="s">
        <v>39</v>
      </c>
      <c r="O4680" s="35" t="s">
        <v>53</v>
      </c>
      <c r="P4680" s="36" t="str">
        <f t="shared" si="1297"/>
        <v>New Client</v>
      </c>
      <c r="Q4680" s="39" t="str">
        <f t="shared" si="4"/>
        <v>No</v>
      </c>
      <c r="R4680" s="40" t="str">
        <f t="shared" si="5"/>
        <v/>
      </c>
    </row>
    <row r="4681" ht="14.25" customHeight="1" spans="1:18">
      <c r="A4681" s="30" t="s">
        <v>4489</v>
      </c>
      <c r="B4681" s="17">
        <v>958</v>
      </c>
      <c r="C4681" s="17" t="s">
        <v>57</v>
      </c>
      <c r="D4681" s="17" t="s">
        <v>36</v>
      </c>
      <c r="E4681" s="17" t="s">
        <v>103</v>
      </c>
      <c r="F4681" s="31" t="str">
        <f>VLOOKUP(G4681,'Policy Type'!$A:$B,2,FALSE)</f>
        <v>P&amp;C</v>
      </c>
      <c r="G4681" s="17" t="s">
        <v>44</v>
      </c>
      <c r="H4681" s="32">
        <v>45411</v>
      </c>
      <c r="I4681" s="32">
        <v>45775</v>
      </c>
      <c r="J4681" s="34">
        <v>1233200</v>
      </c>
      <c r="K4681" s="34">
        <f t="shared" si="1294"/>
        <v>221976</v>
      </c>
      <c r="L4681" s="34">
        <f t="shared" si="1295"/>
        <v>1455176</v>
      </c>
      <c r="M4681" s="17">
        <f t="shared" ref="M4681:M4683" si="1304">L4681*0.2</f>
        <v>291035.2</v>
      </c>
      <c r="N4681" s="17" t="s">
        <v>39</v>
      </c>
      <c r="O4681" s="35" t="s">
        <v>53</v>
      </c>
      <c r="P4681" s="36" t="str">
        <f t="shared" si="1297"/>
        <v>Old Client</v>
      </c>
      <c r="Q4681" s="39" t="str">
        <f t="shared" si="4"/>
        <v>Yes</v>
      </c>
      <c r="R4681" s="40" t="str">
        <f t="shared" si="5"/>
        <v>Cross-Sold</v>
      </c>
    </row>
    <row r="4682" ht="14.25" customHeight="1" spans="1:18">
      <c r="A4682" s="30" t="s">
        <v>4490</v>
      </c>
      <c r="B4682" s="17">
        <v>6</v>
      </c>
      <c r="C4682" s="17" t="s">
        <v>57</v>
      </c>
      <c r="D4682" s="17" t="s">
        <v>36</v>
      </c>
      <c r="E4682" s="17" t="s">
        <v>37</v>
      </c>
      <c r="F4682" s="31" t="str">
        <f>VLOOKUP(G4682,'Policy Type'!$A:$B,2,FALSE)</f>
        <v>Liability</v>
      </c>
      <c r="G4682" s="17" t="s">
        <v>38</v>
      </c>
      <c r="H4682" s="32">
        <v>45406</v>
      </c>
      <c r="I4682" s="32">
        <v>45711</v>
      </c>
      <c r="J4682" s="34">
        <v>168400</v>
      </c>
      <c r="K4682" s="34">
        <f t="shared" si="1294"/>
        <v>30312</v>
      </c>
      <c r="L4682" s="34">
        <f t="shared" si="1295"/>
        <v>198712</v>
      </c>
      <c r="M4682" s="17">
        <f t="shared" si="1304"/>
        <v>39742.4</v>
      </c>
      <c r="N4682" s="17" t="s">
        <v>39</v>
      </c>
      <c r="O4682" s="35" t="s">
        <v>49</v>
      </c>
      <c r="P4682" s="36" t="str">
        <f t="shared" si="1297"/>
        <v>Old Client</v>
      </c>
      <c r="Q4682" s="39" t="str">
        <f t="shared" si="4"/>
        <v>Yes</v>
      </c>
      <c r="R4682" s="40" t="str">
        <f t="shared" si="5"/>
        <v/>
      </c>
    </row>
    <row r="4683" ht="14.25" customHeight="1" spans="1:18">
      <c r="A4683" s="30" t="s">
        <v>4491</v>
      </c>
      <c r="B4683" s="17">
        <v>6</v>
      </c>
      <c r="C4683" s="17" t="s">
        <v>42</v>
      </c>
      <c r="D4683" s="17" t="s">
        <v>36</v>
      </c>
      <c r="E4683" s="17" t="s">
        <v>60</v>
      </c>
      <c r="F4683" s="31" t="str">
        <f>VLOOKUP(G4683,'Policy Type'!$A:$B,2,FALSE)</f>
        <v>P&amp;C</v>
      </c>
      <c r="G4683" s="17" t="s">
        <v>72</v>
      </c>
      <c r="H4683" s="32">
        <v>45407</v>
      </c>
      <c r="I4683" s="32">
        <v>45771</v>
      </c>
      <c r="J4683" s="34">
        <v>122400</v>
      </c>
      <c r="K4683" s="34">
        <f t="shared" si="1294"/>
        <v>22032</v>
      </c>
      <c r="L4683" s="34">
        <f t="shared" si="1295"/>
        <v>144432</v>
      </c>
      <c r="M4683" s="17">
        <f t="shared" si="1304"/>
        <v>28886.4</v>
      </c>
      <c r="N4683" s="17" t="s">
        <v>52</v>
      </c>
      <c r="O4683" s="35" t="s">
        <v>40</v>
      </c>
      <c r="P4683" s="36" t="str">
        <f t="shared" si="1297"/>
        <v>Old Client</v>
      </c>
      <c r="Q4683" s="39" t="str">
        <f t="shared" si="4"/>
        <v>Yes</v>
      </c>
      <c r="R4683" s="40" t="str">
        <f t="shared" si="5"/>
        <v>Cross-Sold</v>
      </c>
    </row>
    <row r="4684" ht="14.25" customHeight="1" spans="1:18">
      <c r="A4684" s="30" t="s">
        <v>4492</v>
      </c>
      <c r="B4684" s="17">
        <v>2843</v>
      </c>
      <c r="C4684" s="17" t="s">
        <v>46</v>
      </c>
      <c r="D4684" s="17" t="s">
        <v>47</v>
      </c>
      <c r="E4684" s="17" t="s">
        <v>780</v>
      </c>
      <c r="F4684" s="31" t="str">
        <f>VLOOKUP(G4684,'Policy Type'!$A:$B,2,FALSE)</f>
        <v>P&amp;C</v>
      </c>
      <c r="G4684" s="17" t="s">
        <v>72</v>
      </c>
      <c r="H4684" s="32">
        <v>45408</v>
      </c>
      <c r="I4684" s="32">
        <v>45772</v>
      </c>
      <c r="J4684" s="34">
        <v>91700</v>
      </c>
      <c r="K4684" s="34">
        <f t="shared" si="1294"/>
        <v>16506</v>
      </c>
      <c r="L4684" s="34">
        <f t="shared" si="1295"/>
        <v>108206</v>
      </c>
      <c r="M4684" s="17">
        <f>L4684*0.05</f>
        <v>5410.3</v>
      </c>
      <c r="N4684" s="17" t="s">
        <v>52</v>
      </c>
      <c r="O4684" s="35" t="s">
        <v>40</v>
      </c>
      <c r="P4684" s="36" t="str">
        <f t="shared" si="1297"/>
        <v>New Client</v>
      </c>
      <c r="Q4684" s="39" t="str">
        <f t="shared" si="4"/>
        <v>No</v>
      </c>
      <c r="R4684" s="40" t="str">
        <f t="shared" si="5"/>
        <v/>
      </c>
    </row>
    <row r="4685" ht="14.25" customHeight="1" spans="1:18">
      <c r="A4685" s="30" t="s">
        <v>4493</v>
      </c>
      <c r="B4685" s="17">
        <v>199</v>
      </c>
      <c r="C4685" s="17" t="s">
        <v>42</v>
      </c>
      <c r="D4685" s="17" t="s">
        <v>36</v>
      </c>
      <c r="E4685" s="17" t="s">
        <v>103</v>
      </c>
      <c r="F4685" s="31" t="str">
        <f>VLOOKUP(G4685,'Policy Type'!$A:$B,2,FALSE)</f>
        <v>Others</v>
      </c>
      <c r="G4685" s="17" t="s">
        <v>3913</v>
      </c>
      <c r="H4685" s="32">
        <v>45406</v>
      </c>
      <c r="I4685" s="32">
        <v>45770</v>
      </c>
      <c r="J4685" s="34">
        <v>729000</v>
      </c>
      <c r="K4685" s="34">
        <f t="shared" si="1294"/>
        <v>131220</v>
      </c>
      <c r="L4685" s="34">
        <f t="shared" si="1295"/>
        <v>860220</v>
      </c>
      <c r="M4685" s="17">
        <f>L4685*0.15</f>
        <v>129033</v>
      </c>
      <c r="N4685" s="17" t="s">
        <v>39</v>
      </c>
      <c r="O4685" s="35" t="s">
        <v>49</v>
      </c>
      <c r="P4685" s="36" t="str">
        <f t="shared" si="1297"/>
        <v>Old Client</v>
      </c>
      <c r="Q4685" s="39" t="str">
        <f t="shared" si="4"/>
        <v>Yes</v>
      </c>
      <c r="R4685" s="40" t="str">
        <f t="shared" si="5"/>
        <v>Cross-Sold</v>
      </c>
    </row>
    <row r="4686" ht="14.25" customHeight="1" spans="1:18">
      <c r="A4686" s="30" t="s">
        <v>4494</v>
      </c>
      <c r="B4686" s="17">
        <v>2844</v>
      </c>
      <c r="C4686" s="17" t="s">
        <v>46</v>
      </c>
      <c r="D4686" s="17" t="s">
        <v>76</v>
      </c>
      <c r="E4686" s="17" t="s">
        <v>37</v>
      </c>
      <c r="F4686" s="31" t="str">
        <f>VLOOKUP(G4686,'Policy Type'!$A:$B,2,FALSE)</f>
        <v>Liability</v>
      </c>
      <c r="G4686" s="17" t="s">
        <v>38</v>
      </c>
      <c r="H4686" s="32">
        <v>45406</v>
      </c>
      <c r="I4686" s="32">
        <v>45770</v>
      </c>
      <c r="J4686" s="34">
        <v>70100</v>
      </c>
      <c r="K4686" s="34">
        <f t="shared" si="1294"/>
        <v>12618</v>
      </c>
      <c r="L4686" s="34">
        <f t="shared" si="1295"/>
        <v>82718</v>
      </c>
      <c r="M4686" s="17">
        <f>L4686*0.05</f>
        <v>4135.9</v>
      </c>
      <c r="N4686" s="17" t="s">
        <v>39</v>
      </c>
      <c r="O4686" s="35" t="s">
        <v>49</v>
      </c>
      <c r="P4686" s="36" t="str">
        <f t="shared" si="1297"/>
        <v>New Client</v>
      </c>
      <c r="Q4686" s="39" t="str">
        <f t="shared" si="4"/>
        <v>Yes</v>
      </c>
      <c r="R4686" s="40" t="str">
        <f t="shared" si="5"/>
        <v/>
      </c>
    </row>
    <row r="4687" ht="14.25" customHeight="1" spans="1:18">
      <c r="A4687" s="30" t="s">
        <v>4495</v>
      </c>
      <c r="B4687" s="17">
        <v>2845</v>
      </c>
      <c r="C4687" s="17" t="s">
        <v>57</v>
      </c>
      <c r="D4687" s="17" t="s">
        <v>36</v>
      </c>
      <c r="E4687" s="17" t="s">
        <v>780</v>
      </c>
      <c r="F4687" s="31" t="str">
        <f>VLOOKUP(G4687,'Policy Type'!$A:$B,2,FALSE)</f>
        <v>P&amp;C</v>
      </c>
      <c r="G4687" s="17" t="s">
        <v>48</v>
      </c>
      <c r="H4687" s="32">
        <v>45406</v>
      </c>
      <c r="I4687" s="32">
        <v>45770</v>
      </c>
      <c r="J4687" s="34">
        <v>722200</v>
      </c>
      <c r="K4687" s="34">
        <f t="shared" si="1294"/>
        <v>129996</v>
      </c>
      <c r="L4687" s="34">
        <f t="shared" si="1295"/>
        <v>852196</v>
      </c>
      <c r="M4687" s="17">
        <f t="shared" ref="M4687:M4688" si="1305">L4687*0.2</f>
        <v>170439.2</v>
      </c>
      <c r="N4687" s="17" t="s">
        <v>39</v>
      </c>
      <c r="O4687" s="35" t="s">
        <v>49</v>
      </c>
      <c r="P4687" s="36" t="str">
        <f t="shared" si="1297"/>
        <v>New Client</v>
      </c>
      <c r="Q4687" s="39" t="str">
        <f t="shared" si="4"/>
        <v>No</v>
      </c>
      <c r="R4687" s="40" t="str">
        <f t="shared" si="5"/>
        <v/>
      </c>
    </row>
    <row r="4688" ht="14.25" customHeight="1" spans="1:18">
      <c r="A4688" s="30" t="s">
        <v>4496</v>
      </c>
      <c r="B4688" s="17">
        <v>2846</v>
      </c>
      <c r="C4688" s="17" t="s">
        <v>57</v>
      </c>
      <c r="D4688" s="17" t="s">
        <v>36</v>
      </c>
      <c r="E4688" s="17" t="s">
        <v>37</v>
      </c>
      <c r="F4688" s="31" t="str">
        <f>VLOOKUP(G4688,'Policy Type'!$A:$B,2,FALSE)</f>
        <v>Liability</v>
      </c>
      <c r="G4688" s="17" t="s">
        <v>121</v>
      </c>
      <c r="H4688" s="32">
        <v>45408</v>
      </c>
      <c r="I4688" s="32">
        <v>45772</v>
      </c>
      <c r="J4688" s="34">
        <v>750800</v>
      </c>
      <c r="K4688" s="34">
        <f t="shared" si="1294"/>
        <v>135144</v>
      </c>
      <c r="L4688" s="34">
        <f t="shared" si="1295"/>
        <v>885944</v>
      </c>
      <c r="M4688" s="17">
        <f t="shared" si="1305"/>
        <v>177188.8</v>
      </c>
      <c r="N4688" s="17" t="s">
        <v>39</v>
      </c>
      <c r="O4688" s="35" t="s">
        <v>53</v>
      </c>
      <c r="P4688" s="36" t="str">
        <f t="shared" si="1297"/>
        <v>New Client</v>
      </c>
      <c r="Q4688" s="39" t="str">
        <f t="shared" si="4"/>
        <v>Yes</v>
      </c>
      <c r="R4688" s="40" t="str">
        <f t="shared" si="5"/>
        <v/>
      </c>
    </row>
    <row r="4689" ht="14.25" customHeight="1" spans="1:18">
      <c r="A4689" s="30" t="s">
        <v>4497</v>
      </c>
      <c r="B4689" s="17">
        <v>2847</v>
      </c>
      <c r="C4689" s="17" t="s">
        <v>57</v>
      </c>
      <c r="D4689" s="17" t="s">
        <v>36</v>
      </c>
      <c r="E4689" s="17" t="s">
        <v>108</v>
      </c>
      <c r="F4689" s="31" t="str">
        <f>VLOOKUP(G4689,'Policy Type'!$A:$B,2,FALSE)</f>
        <v>Others</v>
      </c>
      <c r="G4689" s="17" t="s">
        <v>124</v>
      </c>
      <c r="H4689" s="32">
        <v>45425</v>
      </c>
      <c r="I4689" s="32">
        <v>45789</v>
      </c>
      <c r="J4689" s="34">
        <v>200600000</v>
      </c>
      <c r="K4689" s="34">
        <f t="shared" si="1294"/>
        <v>36108000</v>
      </c>
      <c r="L4689" s="34">
        <f t="shared" si="1295"/>
        <v>236708000</v>
      </c>
      <c r="M4689" s="17">
        <f>L4689*0.15</f>
        <v>35506200</v>
      </c>
      <c r="N4689" s="17" t="s">
        <v>39</v>
      </c>
      <c r="O4689" s="35" t="s">
        <v>53</v>
      </c>
      <c r="P4689" s="36" t="str">
        <f t="shared" si="1297"/>
        <v>Old Client</v>
      </c>
      <c r="Q4689" s="39" t="str">
        <f t="shared" si="4"/>
        <v>No</v>
      </c>
      <c r="R4689" s="40" t="str">
        <f t="shared" si="5"/>
        <v/>
      </c>
    </row>
    <row r="4690" ht="14.25" customHeight="1" spans="1:18">
      <c r="A4690" s="30" t="s">
        <v>4498</v>
      </c>
      <c r="B4690" s="17">
        <v>994</v>
      </c>
      <c r="C4690" s="17" t="s">
        <v>57</v>
      </c>
      <c r="D4690" s="17" t="s">
        <v>36</v>
      </c>
      <c r="E4690" s="17" t="s">
        <v>78</v>
      </c>
      <c r="F4690" s="31" t="str">
        <f>VLOOKUP(G4690,'Policy Type'!$A:$B,2,FALSE)</f>
        <v>Liability</v>
      </c>
      <c r="G4690" s="17" t="s">
        <v>94</v>
      </c>
      <c r="H4690" s="32">
        <v>45406</v>
      </c>
      <c r="I4690" s="32">
        <v>45770</v>
      </c>
      <c r="J4690" s="34">
        <v>295000</v>
      </c>
      <c r="K4690" s="34">
        <f t="shared" si="1294"/>
        <v>53100</v>
      </c>
      <c r="L4690" s="34">
        <f t="shared" si="1295"/>
        <v>348100</v>
      </c>
      <c r="M4690" s="17">
        <f>L4690*0.2</f>
        <v>69620</v>
      </c>
      <c r="N4690" s="17" t="s">
        <v>39</v>
      </c>
      <c r="O4690" s="35" t="s">
        <v>49</v>
      </c>
      <c r="P4690" s="36" t="str">
        <f t="shared" si="1297"/>
        <v>Old Client</v>
      </c>
      <c r="Q4690" s="39" t="str">
        <f t="shared" si="4"/>
        <v>Yes</v>
      </c>
      <c r="R4690" s="40" t="str">
        <f t="shared" si="5"/>
        <v/>
      </c>
    </row>
    <row r="4691" ht="14.25" customHeight="1" spans="1:18">
      <c r="A4691" s="30" t="s">
        <v>4499</v>
      </c>
      <c r="B4691" s="17">
        <v>3043</v>
      </c>
      <c r="C4691" s="17" t="s">
        <v>35</v>
      </c>
      <c r="D4691" s="17" t="s">
        <v>36</v>
      </c>
      <c r="E4691" s="17" t="s">
        <v>91</v>
      </c>
      <c r="F4691" s="31" t="str">
        <f>VLOOKUP(G4691,'Policy Type'!$A:$B,2,FALSE)</f>
        <v>Others</v>
      </c>
      <c r="G4691" s="17" t="s">
        <v>212</v>
      </c>
      <c r="H4691" s="32">
        <v>45406</v>
      </c>
      <c r="I4691" s="32">
        <v>45770</v>
      </c>
      <c r="J4691" s="34">
        <v>362300</v>
      </c>
      <c r="K4691" s="34">
        <f t="shared" si="1294"/>
        <v>65214</v>
      </c>
      <c r="L4691" s="34">
        <f t="shared" si="1295"/>
        <v>427514</v>
      </c>
      <c r="M4691" s="17">
        <f>L4691*0.15</f>
        <v>64127.1</v>
      </c>
      <c r="N4691" s="17" t="s">
        <v>39</v>
      </c>
      <c r="O4691" s="35" t="s">
        <v>49</v>
      </c>
      <c r="P4691" s="36" t="str">
        <f t="shared" si="1297"/>
        <v>Old Client</v>
      </c>
      <c r="Q4691" s="39" t="str">
        <f t="shared" si="4"/>
        <v>Yes</v>
      </c>
      <c r="R4691" s="40" t="str">
        <f t="shared" si="5"/>
        <v>Cross-Sold</v>
      </c>
    </row>
    <row r="4692" ht="14.25" customHeight="1" spans="1:18">
      <c r="A4692" s="30" t="s">
        <v>4500</v>
      </c>
      <c r="B4692" s="17">
        <v>2849</v>
      </c>
      <c r="C4692" s="17" t="s">
        <v>46</v>
      </c>
      <c r="D4692" s="17" t="s">
        <v>66</v>
      </c>
      <c r="E4692" s="17" t="s">
        <v>91</v>
      </c>
      <c r="F4692" s="31" t="str">
        <f>VLOOKUP(G4692,'Policy Type'!$A:$B,2,FALSE)</f>
        <v>P&amp;C</v>
      </c>
      <c r="G4692" s="17" t="s">
        <v>44</v>
      </c>
      <c r="H4692" s="32">
        <v>45406</v>
      </c>
      <c r="I4692" s="32">
        <v>45770</v>
      </c>
      <c r="J4692" s="34">
        <v>29500</v>
      </c>
      <c r="K4692" s="34">
        <f t="shared" si="1294"/>
        <v>5310</v>
      </c>
      <c r="L4692" s="34">
        <f t="shared" si="1295"/>
        <v>34810</v>
      </c>
      <c r="M4692" s="17">
        <f t="shared" ref="M4692:M4694" si="1306">L4692*0.05</f>
        <v>1740.5</v>
      </c>
      <c r="N4692" s="17" t="s">
        <v>39</v>
      </c>
      <c r="O4692" s="35" t="s">
        <v>49</v>
      </c>
      <c r="P4692" s="36" t="str">
        <f t="shared" si="1297"/>
        <v>Old Client</v>
      </c>
      <c r="Q4692" s="39" t="str">
        <f t="shared" si="4"/>
        <v>Yes</v>
      </c>
      <c r="R4692" s="40" t="str">
        <f t="shared" si="5"/>
        <v>Cross-Sold</v>
      </c>
    </row>
    <row r="4693" ht="14.25" customHeight="1" spans="1:18">
      <c r="A4693" s="30" t="s">
        <v>4501</v>
      </c>
      <c r="B4693" s="17">
        <v>2849</v>
      </c>
      <c r="C4693" s="17" t="s">
        <v>46</v>
      </c>
      <c r="D4693" s="17" t="s">
        <v>66</v>
      </c>
      <c r="E4693" s="17" t="s">
        <v>37</v>
      </c>
      <c r="F4693" s="31" t="str">
        <f>VLOOKUP(G4693,'Policy Type'!$A:$B,2,FALSE)</f>
        <v>Liability</v>
      </c>
      <c r="G4693" s="17" t="s">
        <v>38</v>
      </c>
      <c r="H4693" s="32">
        <v>45407</v>
      </c>
      <c r="I4693" s="32">
        <v>45436</v>
      </c>
      <c r="J4693" s="34">
        <v>60000</v>
      </c>
      <c r="K4693" s="34">
        <f t="shared" si="1294"/>
        <v>10800</v>
      </c>
      <c r="L4693" s="34">
        <f t="shared" si="1295"/>
        <v>70800</v>
      </c>
      <c r="M4693" s="17">
        <f t="shared" si="1306"/>
        <v>3540</v>
      </c>
      <c r="N4693" s="17" t="s">
        <v>39</v>
      </c>
      <c r="O4693" s="35" t="s">
        <v>49</v>
      </c>
      <c r="P4693" s="36" t="str">
        <f t="shared" si="1297"/>
        <v>Old Client</v>
      </c>
      <c r="Q4693" s="39" t="str">
        <f t="shared" si="4"/>
        <v>Yes</v>
      </c>
      <c r="R4693" s="40" t="str">
        <f t="shared" si="5"/>
        <v/>
      </c>
    </row>
    <row r="4694" ht="14.25" customHeight="1" spans="1:18">
      <c r="A4694" s="30" t="s">
        <v>4502</v>
      </c>
      <c r="B4694" s="17">
        <v>2849</v>
      </c>
      <c r="C4694" s="17" t="s">
        <v>46</v>
      </c>
      <c r="D4694" s="17" t="s">
        <v>88</v>
      </c>
      <c r="E4694" s="17" t="s">
        <v>780</v>
      </c>
      <c r="F4694" s="31" t="str">
        <f>VLOOKUP(G4694,'Policy Type'!$A:$B,2,FALSE)</f>
        <v>Liability</v>
      </c>
      <c r="G4694" s="17" t="s">
        <v>38</v>
      </c>
      <c r="H4694" s="32">
        <v>45407</v>
      </c>
      <c r="I4694" s="32">
        <v>45771</v>
      </c>
      <c r="J4694" s="34">
        <v>59100</v>
      </c>
      <c r="K4694" s="34">
        <f t="shared" si="1294"/>
        <v>10638</v>
      </c>
      <c r="L4694" s="34">
        <f t="shared" si="1295"/>
        <v>69738</v>
      </c>
      <c r="M4694" s="17">
        <f t="shared" si="1306"/>
        <v>3486.9</v>
      </c>
      <c r="N4694" s="17" t="s">
        <v>39</v>
      </c>
      <c r="O4694" s="35" t="s">
        <v>49</v>
      </c>
      <c r="P4694" s="36" t="str">
        <f t="shared" si="1297"/>
        <v>Old Client</v>
      </c>
      <c r="Q4694" s="39" t="str">
        <f t="shared" si="4"/>
        <v>Yes</v>
      </c>
      <c r="R4694" s="40" t="str">
        <f t="shared" si="5"/>
        <v/>
      </c>
    </row>
    <row r="4695" ht="14.25" customHeight="1" spans="1:18">
      <c r="A4695" s="30" t="s">
        <v>4503</v>
      </c>
      <c r="B4695" s="17">
        <v>2850</v>
      </c>
      <c r="C4695" s="17" t="s">
        <v>35</v>
      </c>
      <c r="D4695" s="17" t="s">
        <v>36</v>
      </c>
      <c r="E4695" s="17" t="s">
        <v>780</v>
      </c>
      <c r="F4695" s="31" t="str">
        <f>VLOOKUP(G4695,'Policy Type'!$A:$B,2,FALSE)</f>
        <v>Liability</v>
      </c>
      <c r="G4695" s="17" t="s">
        <v>38</v>
      </c>
      <c r="H4695" s="32">
        <v>45407</v>
      </c>
      <c r="I4695" s="32">
        <v>45497</v>
      </c>
      <c r="J4695" s="34">
        <v>184700</v>
      </c>
      <c r="K4695" s="34">
        <f t="shared" si="1294"/>
        <v>33246</v>
      </c>
      <c r="L4695" s="34">
        <f t="shared" si="1295"/>
        <v>217946</v>
      </c>
      <c r="M4695" s="17">
        <f>L4695*0.2</f>
        <v>43589.2</v>
      </c>
      <c r="N4695" s="17" t="s">
        <v>39</v>
      </c>
      <c r="O4695" s="35" t="s">
        <v>49</v>
      </c>
      <c r="P4695" s="36" t="str">
        <f t="shared" si="1297"/>
        <v>New Client</v>
      </c>
      <c r="Q4695" s="39" t="str">
        <f t="shared" si="4"/>
        <v>Yes</v>
      </c>
      <c r="R4695" s="40" t="str">
        <f t="shared" si="5"/>
        <v/>
      </c>
    </row>
    <row r="4696" ht="14.25" customHeight="1" spans="1:18">
      <c r="A4696" s="30" t="s">
        <v>4504</v>
      </c>
      <c r="B4696" s="17">
        <v>2851</v>
      </c>
      <c r="C4696" s="17" t="s">
        <v>46</v>
      </c>
      <c r="D4696" s="17" t="s">
        <v>47</v>
      </c>
      <c r="E4696" s="17" t="s">
        <v>103</v>
      </c>
      <c r="F4696" s="31" t="str">
        <f>VLOOKUP(G4696,'Policy Type'!$A:$B,2,FALSE)</f>
        <v>Others</v>
      </c>
      <c r="G4696" s="17" t="s">
        <v>212</v>
      </c>
      <c r="H4696" s="32">
        <v>45407</v>
      </c>
      <c r="I4696" s="32">
        <v>45771</v>
      </c>
      <c r="J4696" s="34">
        <v>238500</v>
      </c>
      <c r="K4696" s="34">
        <f t="shared" si="1294"/>
        <v>42930</v>
      </c>
      <c r="L4696" s="34">
        <f t="shared" si="1295"/>
        <v>281430</v>
      </c>
      <c r="M4696" s="17">
        <f>L4696*0.05</f>
        <v>14071.5</v>
      </c>
      <c r="N4696" s="17" t="s">
        <v>39</v>
      </c>
      <c r="O4696" s="35" t="s">
        <v>49</v>
      </c>
      <c r="P4696" s="36" t="str">
        <f t="shared" si="1297"/>
        <v>New Client</v>
      </c>
      <c r="Q4696" s="39" t="str">
        <f t="shared" si="4"/>
        <v>No</v>
      </c>
      <c r="R4696" s="40" t="str">
        <f t="shared" si="5"/>
        <v/>
      </c>
    </row>
    <row r="4697" ht="14.25" customHeight="1" spans="1:18">
      <c r="A4697" s="30" t="s">
        <v>4505</v>
      </c>
      <c r="B4697" s="17">
        <v>2852</v>
      </c>
      <c r="C4697" s="17" t="s">
        <v>57</v>
      </c>
      <c r="D4697" s="17" t="s">
        <v>36</v>
      </c>
      <c r="E4697" s="17" t="s">
        <v>780</v>
      </c>
      <c r="F4697" s="31" t="str">
        <f>VLOOKUP(G4697,'Policy Type'!$A:$B,2,FALSE)</f>
        <v>Others</v>
      </c>
      <c r="G4697" s="17" t="s">
        <v>487</v>
      </c>
      <c r="H4697" s="32">
        <v>45407</v>
      </c>
      <c r="I4697" s="32">
        <v>49058</v>
      </c>
      <c r="J4697" s="34">
        <v>151600</v>
      </c>
      <c r="K4697" s="34">
        <f t="shared" si="1294"/>
        <v>27288</v>
      </c>
      <c r="L4697" s="34">
        <f t="shared" si="1295"/>
        <v>178888</v>
      </c>
      <c r="M4697" s="17">
        <f t="shared" ref="M4697:M4698" si="1307">L4697*0.15</f>
        <v>26833.2</v>
      </c>
      <c r="N4697" s="17" t="s">
        <v>52</v>
      </c>
      <c r="O4697" s="35" t="s">
        <v>49</v>
      </c>
      <c r="P4697" s="36" t="str">
        <f t="shared" si="1297"/>
        <v>New Client</v>
      </c>
      <c r="Q4697" s="39" t="str">
        <f t="shared" si="4"/>
        <v>No</v>
      </c>
      <c r="R4697" s="40" t="str">
        <f t="shared" si="5"/>
        <v/>
      </c>
    </row>
    <row r="4698" ht="14.25" customHeight="1" spans="1:18">
      <c r="A4698" s="30" t="s">
        <v>4506</v>
      </c>
      <c r="B4698" s="17">
        <v>2853</v>
      </c>
      <c r="C4698" s="17" t="s">
        <v>35</v>
      </c>
      <c r="D4698" s="17" t="s">
        <v>36</v>
      </c>
      <c r="E4698" s="17" t="s">
        <v>60</v>
      </c>
      <c r="F4698" s="31" t="str">
        <f>VLOOKUP(G4698,'Policy Type'!$A:$B,2,FALSE)</f>
        <v>Others</v>
      </c>
      <c r="G4698" s="17" t="s">
        <v>212</v>
      </c>
      <c r="H4698" s="32">
        <v>45430</v>
      </c>
      <c r="I4698" s="32">
        <v>45794</v>
      </c>
      <c r="J4698" s="34">
        <v>138262400</v>
      </c>
      <c r="K4698" s="34">
        <f t="shared" si="1294"/>
        <v>24887232</v>
      </c>
      <c r="L4698" s="34">
        <f t="shared" si="1295"/>
        <v>163149632</v>
      </c>
      <c r="M4698" s="17">
        <f t="shared" si="1307"/>
        <v>24472444.8</v>
      </c>
      <c r="N4698" s="17" t="s">
        <v>39</v>
      </c>
      <c r="O4698" s="35" t="s">
        <v>53</v>
      </c>
      <c r="P4698" s="36" t="str">
        <f t="shared" si="1297"/>
        <v>New Client</v>
      </c>
      <c r="Q4698" s="39" t="str">
        <f t="shared" si="4"/>
        <v>No</v>
      </c>
      <c r="R4698" s="40" t="str">
        <f t="shared" si="5"/>
        <v/>
      </c>
    </row>
    <row r="4699" ht="14.25" customHeight="1" spans="1:18">
      <c r="A4699" s="30" t="s">
        <v>4507</v>
      </c>
      <c r="B4699" s="17">
        <v>2854</v>
      </c>
      <c r="C4699" s="17" t="s">
        <v>46</v>
      </c>
      <c r="D4699" s="17" t="s">
        <v>47</v>
      </c>
      <c r="E4699" s="17" t="s">
        <v>37</v>
      </c>
      <c r="F4699" s="31" t="str">
        <f>VLOOKUP(G4699,'Policy Type'!$A:$B,2,FALSE)</f>
        <v>Liability</v>
      </c>
      <c r="G4699" s="17" t="s">
        <v>38</v>
      </c>
      <c r="H4699" s="32">
        <v>45407</v>
      </c>
      <c r="I4699" s="32">
        <v>45589</v>
      </c>
      <c r="J4699" s="34">
        <v>129500</v>
      </c>
      <c r="K4699" s="34">
        <f t="shared" si="1294"/>
        <v>23310</v>
      </c>
      <c r="L4699" s="34">
        <f t="shared" si="1295"/>
        <v>152810</v>
      </c>
      <c r="M4699" s="17">
        <f t="shared" ref="M4699:M4700" si="1308">L4699*0.05</f>
        <v>7640.5</v>
      </c>
      <c r="N4699" s="17" t="s">
        <v>39</v>
      </c>
      <c r="O4699" s="35" t="s">
        <v>49</v>
      </c>
      <c r="P4699" s="36" t="str">
        <f t="shared" si="1297"/>
        <v>New Client</v>
      </c>
      <c r="Q4699" s="39" t="str">
        <f t="shared" si="4"/>
        <v>Yes</v>
      </c>
      <c r="R4699" s="40" t="str">
        <f t="shared" si="5"/>
        <v/>
      </c>
    </row>
    <row r="4700" ht="14.25" customHeight="1" spans="1:18">
      <c r="A4700" s="30" t="s">
        <v>4508</v>
      </c>
      <c r="B4700" s="17">
        <v>59</v>
      </c>
      <c r="C4700" s="17" t="s">
        <v>46</v>
      </c>
      <c r="D4700" s="17" t="s">
        <v>88</v>
      </c>
      <c r="E4700" s="17" t="s">
        <v>780</v>
      </c>
      <c r="F4700" s="31" t="str">
        <f>VLOOKUP(G4700,'Policy Type'!$A:$B,2,FALSE)</f>
        <v>Liability</v>
      </c>
      <c r="G4700" s="17" t="s">
        <v>38</v>
      </c>
      <c r="H4700" s="32">
        <v>45407</v>
      </c>
      <c r="I4700" s="32">
        <v>45771</v>
      </c>
      <c r="J4700" s="34">
        <v>440400</v>
      </c>
      <c r="K4700" s="34">
        <f t="shared" si="1294"/>
        <v>79272</v>
      </c>
      <c r="L4700" s="34">
        <f t="shared" si="1295"/>
        <v>519672</v>
      </c>
      <c r="M4700" s="17">
        <f t="shared" si="1308"/>
        <v>25983.6</v>
      </c>
      <c r="N4700" s="17" t="s">
        <v>39</v>
      </c>
      <c r="O4700" s="35" t="s">
        <v>49</v>
      </c>
      <c r="P4700" s="36" t="str">
        <f t="shared" si="1297"/>
        <v>Old Client</v>
      </c>
      <c r="Q4700" s="39" t="str">
        <f t="shared" si="4"/>
        <v>Yes</v>
      </c>
      <c r="R4700" s="40" t="str">
        <f t="shared" si="5"/>
        <v/>
      </c>
    </row>
    <row r="4701" ht="14.25" customHeight="1" spans="1:18">
      <c r="A4701" s="30" t="s">
        <v>4509</v>
      </c>
      <c r="B4701" s="17">
        <v>2101</v>
      </c>
      <c r="C4701" s="17" t="s">
        <v>35</v>
      </c>
      <c r="D4701" s="17" t="s">
        <v>36</v>
      </c>
      <c r="E4701" s="17" t="s">
        <v>103</v>
      </c>
      <c r="F4701" s="31" t="str">
        <f>VLOOKUP(G4701,'Policy Type'!$A:$B,2,FALSE)</f>
        <v>Others</v>
      </c>
      <c r="G4701" s="17" t="s">
        <v>212</v>
      </c>
      <c r="H4701" s="32">
        <v>45402</v>
      </c>
      <c r="I4701" s="32">
        <v>45766</v>
      </c>
      <c r="J4701" s="34">
        <v>616600</v>
      </c>
      <c r="K4701" s="34">
        <f t="shared" si="1294"/>
        <v>110988</v>
      </c>
      <c r="L4701" s="34">
        <f t="shared" si="1295"/>
        <v>727588</v>
      </c>
      <c r="M4701" s="17">
        <f t="shared" ref="M4701:M4702" si="1309">L4701*0.15</f>
        <v>109138.2</v>
      </c>
      <c r="N4701" s="17" t="s">
        <v>39</v>
      </c>
      <c r="O4701" s="35" t="s">
        <v>49</v>
      </c>
      <c r="P4701" s="36" t="str">
        <f t="shared" si="1297"/>
        <v>Old Client</v>
      </c>
      <c r="Q4701" s="39" t="str">
        <f t="shared" si="4"/>
        <v>Yes</v>
      </c>
      <c r="R4701" s="40" t="str">
        <f t="shared" si="5"/>
        <v>Cross-Sold</v>
      </c>
    </row>
    <row r="4702" ht="14.25" customHeight="1" spans="1:18">
      <c r="A4702" s="30" t="s">
        <v>4510</v>
      </c>
      <c r="B4702" s="17">
        <v>2121</v>
      </c>
      <c r="C4702" s="17" t="s">
        <v>57</v>
      </c>
      <c r="D4702" s="17" t="s">
        <v>36</v>
      </c>
      <c r="E4702" s="17" t="s">
        <v>103</v>
      </c>
      <c r="F4702" s="31" t="str">
        <f>VLOOKUP(G4702,'Policy Type'!$A:$B,2,FALSE)</f>
        <v>Others</v>
      </c>
      <c r="G4702" s="17" t="s">
        <v>212</v>
      </c>
      <c r="H4702" s="32">
        <v>45402</v>
      </c>
      <c r="I4702" s="32">
        <v>45766</v>
      </c>
      <c r="J4702" s="34">
        <v>294900</v>
      </c>
      <c r="K4702" s="34">
        <f t="shared" si="1294"/>
        <v>53082</v>
      </c>
      <c r="L4702" s="34">
        <f t="shared" si="1295"/>
        <v>347982</v>
      </c>
      <c r="M4702" s="17">
        <f t="shared" si="1309"/>
        <v>52197.3</v>
      </c>
      <c r="N4702" s="17" t="s">
        <v>39</v>
      </c>
      <c r="O4702" s="35" t="s">
        <v>49</v>
      </c>
      <c r="P4702" s="36" t="str">
        <f t="shared" si="1297"/>
        <v>Old Client</v>
      </c>
      <c r="Q4702" s="39" t="str">
        <f t="shared" si="4"/>
        <v>Yes</v>
      </c>
      <c r="R4702" s="40" t="str">
        <f t="shared" si="5"/>
        <v>Cross-Sold</v>
      </c>
    </row>
    <row r="4703" ht="14.25" customHeight="1" spans="1:18">
      <c r="A4703" s="30" t="s">
        <v>4511</v>
      </c>
      <c r="B4703" s="17">
        <v>2856</v>
      </c>
      <c r="C4703" s="17" t="s">
        <v>42</v>
      </c>
      <c r="D4703" s="17" t="s">
        <v>36</v>
      </c>
      <c r="E4703" s="17" t="s">
        <v>780</v>
      </c>
      <c r="F4703" s="31" t="str">
        <f>VLOOKUP(G4703,'Policy Type'!$A:$B,2,FALSE)</f>
        <v>Liability</v>
      </c>
      <c r="G4703" s="17" t="s">
        <v>536</v>
      </c>
      <c r="H4703" s="32">
        <v>45407</v>
      </c>
      <c r="I4703" s="32">
        <v>45771</v>
      </c>
      <c r="J4703" s="34">
        <v>403700</v>
      </c>
      <c r="K4703" s="34">
        <f t="shared" si="1294"/>
        <v>72666</v>
      </c>
      <c r="L4703" s="34">
        <f t="shared" si="1295"/>
        <v>476366</v>
      </c>
      <c r="M4703" s="17">
        <f>L4703*0.2</f>
        <v>95273.2</v>
      </c>
      <c r="N4703" s="17" t="s">
        <v>39</v>
      </c>
      <c r="O4703" s="35" t="s">
        <v>49</v>
      </c>
      <c r="P4703" s="36" t="str">
        <f t="shared" si="1297"/>
        <v>Old Client</v>
      </c>
      <c r="Q4703" s="39" t="str">
        <f t="shared" si="4"/>
        <v>Yes</v>
      </c>
      <c r="R4703" s="40" t="str">
        <f t="shared" si="5"/>
        <v/>
      </c>
    </row>
    <row r="4704" ht="14.25" customHeight="1" spans="1:18">
      <c r="A4704" s="30" t="s">
        <v>4512</v>
      </c>
      <c r="B4704" s="17">
        <v>2856</v>
      </c>
      <c r="C4704" s="17" t="s">
        <v>46</v>
      </c>
      <c r="D4704" s="17" t="s">
        <v>88</v>
      </c>
      <c r="E4704" s="17" t="s">
        <v>37</v>
      </c>
      <c r="F4704" s="31" t="str">
        <f>VLOOKUP(G4704,'Policy Type'!$A:$B,2,FALSE)</f>
        <v>Liability</v>
      </c>
      <c r="G4704" s="17" t="s">
        <v>38</v>
      </c>
      <c r="H4704" s="32">
        <v>45407</v>
      </c>
      <c r="I4704" s="32">
        <v>45467</v>
      </c>
      <c r="J4704" s="34">
        <v>187800</v>
      </c>
      <c r="K4704" s="34">
        <f t="shared" si="1294"/>
        <v>33804</v>
      </c>
      <c r="L4704" s="34">
        <f t="shared" si="1295"/>
        <v>221604</v>
      </c>
      <c r="M4704" s="17">
        <f t="shared" ref="M4704:M4707" si="1310">L4704*0.05</f>
        <v>11080.2</v>
      </c>
      <c r="N4704" s="17" t="s">
        <v>39</v>
      </c>
      <c r="O4704" s="35" t="s">
        <v>49</v>
      </c>
      <c r="P4704" s="36" t="str">
        <f t="shared" si="1297"/>
        <v>Old Client</v>
      </c>
      <c r="Q4704" s="39" t="str">
        <f t="shared" si="4"/>
        <v>Yes</v>
      </c>
      <c r="R4704" s="40" t="str">
        <f t="shared" si="5"/>
        <v/>
      </c>
    </row>
    <row r="4705" ht="14.25" customHeight="1" spans="1:18">
      <c r="A4705" s="30" t="s">
        <v>4513</v>
      </c>
      <c r="B4705" s="17">
        <v>2121</v>
      </c>
      <c r="C4705" s="17" t="s">
        <v>46</v>
      </c>
      <c r="D4705" s="17" t="s">
        <v>47</v>
      </c>
      <c r="E4705" s="17" t="s">
        <v>78</v>
      </c>
      <c r="F4705" s="31" t="str">
        <f>VLOOKUP(G4705,'Policy Type'!$A:$B,2,FALSE)</f>
        <v>Liability</v>
      </c>
      <c r="G4705" s="17" t="s">
        <v>94</v>
      </c>
      <c r="H4705" s="32">
        <v>45407</v>
      </c>
      <c r="I4705" s="32">
        <v>45771</v>
      </c>
      <c r="J4705" s="34">
        <v>2950100</v>
      </c>
      <c r="K4705" s="34">
        <f t="shared" si="1294"/>
        <v>531018</v>
      </c>
      <c r="L4705" s="34">
        <f t="shared" si="1295"/>
        <v>3481118</v>
      </c>
      <c r="M4705" s="17">
        <f t="shared" si="1310"/>
        <v>174055.9</v>
      </c>
      <c r="N4705" s="17" t="s">
        <v>39</v>
      </c>
      <c r="O4705" s="35" t="s">
        <v>49</v>
      </c>
      <c r="P4705" s="36" t="str">
        <f t="shared" si="1297"/>
        <v>Old Client</v>
      </c>
      <c r="Q4705" s="39" t="str">
        <f t="shared" si="4"/>
        <v>Yes</v>
      </c>
      <c r="R4705" s="40" t="str">
        <f t="shared" si="5"/>
        <v/>
      </c>
    </row>
    <row r="4706" ht="14.25" customHeight="1" spans="1:18">
      <c r="A4706" s="30" t="s">
        <v>4514</v>
      </c>
      <c r="B4706" s="17">
        <v>2857</v>
      </c>
      <c r="C4706" s="17" t="s">
        <v>46</v>
      </c>
      <c r="D4706" s="17" t="s">
        <v>66</v>
      </c>
      <c r="E4706" s="17" t="s">
        <v>78</v>
      </c>
      <c r="F4706" s="31" t="str">
        <f>VLOOKUP(G4706,'Policy Type'!$A:$B,2,FALSE)</f>
        <v>Liability</v>
      </c>
      <c r="G4706" s="17" t="s">
        <v>94</v>
      </c>
      <c r="H4706" s="32">
        <v>45407</v>
      </c>
      <c r="I4706" s="32">
        <v>45771</v>
      </c>
      <c r="J4706" s="34">
        <v>2950100</v>
      </c>
      <c r="K4706" s="34">
        <f t="shared" si="1294"/>
        <v>531018</v>
      </c>
      <c r="L4706" s="34">
        <f t="shared" si="1295"/>
        <v>3481118</v>
      </c>
      <c r="M4706" s="17">
        <f t="shared" si="1310"/>
        <v>174055.9</v>
      </c>
      <c r="N4706" s="17" t="s">
        <v>39</v>
      </c>
      <c r="O4706" s="35" t="s">
        <v>49</v>
      </c>
      <c r="P4706" s="36" t="str">
        <f t="shared" si="1297"/>
        <v>New Client</v>
      </c>
      <c r="Q4706" s="39" t="str">
        <f t="shared" si="4"/>
        <v>Yes</v>
      </c>
      <c r="R4706" s="40" t="str">
        <f t="shared" si="5"/>
        <v/>
      </c>
    </row>
    <row r="4707" ht="14.25" customHeight="1" spans="1:18">
      <c r="A4707" s="30" t="s">
        <v>4515</v>
      </c>
      <c r="B4707" s="17">
        <v>2858</v>
      </c>
      <c r="C4707" s="17" t="s">
        <v>46</v>
      </c>
      <c r="D4707" s="17" t="s">
        <v>47</v>
      </c>
      <c r="E4707" s="17" t="s">
        <v>78</v>
      </c>
      <c r="F4707" s="31" t="str">
        <f>VLOOKUP(G4707,'Policy Type'!$A:$B,2,FALSE)</f>
        <v>Liability</v>
      </c>
      <c r="G4707" s="17" t="s">
        <v>94</v>
      </c>
      <c r="H4707" s="32">
        <v>45407</v>
      </c>
      <c r="I4707" s="32">
        <v>45771</v>
      </c>
      <c r="J4707" s="34">
        <v>2950100</v>
      </c>
      <c r="K4707" s="34">
        <f t="shared" si="1294"/>
        <v>531018</v>
      </c>
      <c r="L4707" s="34">
        <f t="shared" si="1295"/>
        <v>3481118</v>
      </c>
      <c r="M4707" s="17">
        <f t="shared" si="1310"/>
        <v>174055.9</v>
      </c>
      <c r="N4707" s="17" t="s">
        <v>39</v>
      </c>
      <c r="O4707" s="35" t="s">
        <v>49</v>
      </c>
      <c r="P4707" s="36" t="str">
        <f t="shared" si="1297"/>
        <v>Old Client</v>
      </c>
      <c r="Q4707" s="39" t="str">
        <f t="shared" si="4"/>
        <v>Yes</v>
      </c>
      <c r="R4707" s="40" t="str">
        <f t="shared" si="5"/>
        <v/>
      </c>
    </row>
    <row r="4708" ht="14.25" customHeight="1" spans="1:18">
      <c r="A4708" s="30" t="s">
        <v>4516</v>
      </c>
      <c r="B4708" s="17">
        <v>2858</v>
      </c>
      <c r="C4708" s="17" t="s">
        <v>42</v>
      </c>
      <c r="D4708" s="17" t="s">
        <v>36</v>
      </c>
      <c r="E4708" s="17" t="s">
        <v>60</v>
      </c>
      <c r="F4708" s="31" t="str">
        <f>VLOOKUP(G4708,'Policy Type'!$A:$B,2,FALSE)</f>
        <v>Others</v>
      </c>
      <c r="G4708" s="17" t="s">
        <v>212</v>
      </c>
      <c r="H4708" s="32">
        <v>45430</v>
      </c>
      <c r="I4708" s="32">
        <v>45794</v>
      </c>
      <c r="J4708" s="34">
        <v>137016800</v>
      </c>
      <c r="K4708" s="34">
        <f t="shared" si="1294"/>
        <v>24663024</v>
      </c>
      <c r="L4708" s="34">
        <f t="shared" si="1295"/>
        <v>161679824</v>
      </c>
      <c r="M4708" s="17">
        <f>L4708*0.15</f>
        <v>24251973.6</v>
      </c>
      <c r="N4708" s="17" t="s">
        <v>39</v>
      </c>
      <c r="O4708" s="35" t="s">
        <v>53</v>
      </c>
      <c r="P4708" s="36" t="str">
        <f t="shared" si="1297"/>
        <v>Old Client</v>
      </c>
      <c r="Q4708" s="39" t="str">
        <f t="shared" si="4"/>
        <v>Yes</v>
      </c>
      <c r="R4708" s="40" t="str">
        <f t="shared" si="5"/>
        <v>Cross-Sold</v>
      </c>
    </row>
    <row r="4709" ht="14.25" customHeight="1" spans="1:18">
      <c r="A4709" s="30" t="s">
        <v>4517</v>
      </c>
      <c r="B4709" s="17">
        <v>2858</v>
      </c>
      <c r="C4709" s="17" t="s">
        <v>46</v>
      </c>
      <c r="D4709" s="17" t="s">
        <v>76</v>
      </c>
      <c r="E4709" s="17" t="s">
        <v>103</v>
      </c>
      <c r="F4709" s="31" t="str">
        <f>VLOOKUP(G4709,'Policy Type'!$A:$B,2,FALSE)</f>
        <v>P&amp;C</v>
      </c>
      <c r="G4709" s="17" t="s">
        <v>68</v>
      </c>
      <c r="H4709" s="32">
        <v>45412</v>
      </c>
      <c r="I4709" s="32">
        <v>45776</v>
      </c>
      <c r="J4709" s="34">
        <v>1202800</v>
      </c>
      <c r="K4709" s="34">
        <f t="shared" si="1294"/>
        <v>216504</v>
      </c>
      <c r="L4709" s="34">
        <f t="shared" si="1295"/>
        <v>1419304</v>
      </c>
      <c r="M4709" s="17">
        <f>L4709*0.05</f>
        <v>70965.2</v>
      </c>
      <c r="N4709" s="17" t="s">
        <v>52</v>
      </c>
      <c r="O4709" s="35" t="s">
        <v>40</v>
      </c>
      <c r="P4709" s="36" t="str">
        <f t="shared" si="1297"/>
        <v>Old Client</v>
      </c>
      <c r="Q4709" s="39" t="str">
        <f t="shared" si="4"/>
        <v>Yes</v>
      </c>
      <c r="R4709" s="40" t="str">
        <f t="shared" si="5"/>
        <v>Cross-Sold</v>
      </c>
    </row>
    <row r="4710" ht="14.25" customHeight="1" spans="1:18">
      <c r="A4710" s="30" t="s">
        <v>4518</v>
      </c>
      <c r="B4710" s="17">
        <v>59</v>
      </c>
      <c r="C4710" s="17" t="s">
        <v>57</v>
      </c>
      <c r="D4710" s="17" t="s">
        <v>36</v>
      </c>
      <c r="E4710" s="17" t="s">
        <v>91</v>
      </c>
      <c r="F4710" s="31" t="str">
        <f>VLOOKUP(G4710,'Policy Type'!$A:$B,2,FALSE)</f>
        <v>Others</v>
      </c>
      <c r="G4710" s="17" t="s">
        <v>212</v>
      </c>
      <c r="H4710" s="32">
        <v>45408</v>
      </c>
      <c r="I4710" s="32">
        <v>45772</v>
      </c>
      <c r="J4710" s="34">
        <v>61700</v>
      </c>
      <c r="K4710" s="34">
        <f t="shared" si="1294"/>
        <v>11106</v>
      </c>
      <c r="L4710" s="34">
        <f t="shared" si="1295"/>
        <v>72806</v>
      </c>
      <c r="M4710" s="17">
        <f>L4710*0.15</f>
        <v>10920.9</v>
      </c>
      <c r="N4710" s="17" t="s">
        <v>52</v>
      </c>
      <c r="O4710" s="35" t="s">
        <v>53</v>
      </c>
      <c r="P4710" s="36" t="str">
        <f t="shared" si="1297"/>
        <v>Old Client</v>
      </c>
      <c r="Q4710" s="39" t="str">
        <f t="shared" si="4"/>
        <v>Yes</v>
      </c>
      <c r="R4710" s="40" t="str">
        <f t="shared" si="5"/>
        <v>Cross-Sold</v>
      </c>
    </row>
    <row r="4711" ht="14.25" customHeight="1" spans="1:18">
      <c r="A4711" s="30" t="s">
        <v>4519</v>
      </c>
      <c r="B4711" s="17">
        <v>2860</v>
      </c>
      <c r="C4711" s="17" t="s">
        <v>46</v>
      </c>
      <c r="D4711" s="17" t="s">
        <v>66</v>
      </c>
      <c r="E4711" s="17" t="s">
        <v>91</v>
      </c>
      <c r="F4711" s="31" t="str">
        <f>VLOOKUP(G4711,'Policy Type'!$A:$B,2,FALSE)</f>
        <v>P&amp;C</v>
      </c>
      <c r="G4711" s="17" t="s">
        <v>44</v>
      </c>
      <c r="H4711" s="32">
        <v>45408</v>
      </c>
      <c r="I4711" s="32">
        <v>45772</v>
      </c>
      <c r="J4711" s="34">
        <v>36000</v>
      </c>
      <c r="K4711" s="34">
        <f t="shared" si="1294"/>
        <v>6480</v>
      </c>
      <c r="L4711" s="34">
        <f t="shared" si="1295"/>
        <v>42480</v>
      </c>
      <c r="M4711" s="17">
        <f>L4711*0.05</f>
        <v>2124</v>
      </c>
      <c r="N4711" s="17" t="s">
        <v>52</v>
      </c>
      <c r="O4711" s="35" t="s">
        <v>53</v>
      </c>
      <c r="P4711" s="36" t="str">
        <f t="shared" si="1297"/>
        <v>New Client</v>
      </c>
      <c r="Q4711" s="39" t="str">
        <f t="shared" si="4"/>
        <v>No</v>
      </c>
      <c r="R4711" s="40" t="str">
        <f t="shared" si="5"/>
        <v/>
      </c>
    </row>
    <row r="4712" ht="14.25" customHeight="1" spans="1:18">
      <c r="A4712" s="30" t="s">
        <v>4520</v>
      </c>
      <c r="B4712" s="17">
        <v>2861</v>
      </c>
      <c r="C4712" s="17" t="s">
        <v>35</v>
      </c>
      <c r="D4712" s="17" t="s">
        <v>36</v>
      </c>
      <c r="E4712" s="17" t="s">
        <v>91</v>
      </c>
      <c r="F4712" s="31" t="str">
        <f>VLOOKUP(G4712,'Policy Type'!$A:$B,2,FALSE)</f>
        <v>Others</v>
      </c>
      <c r="G4712" s="17" t="s">
        <v>212</v>
      </c>
      <c r="H4712" s="32">
        <v>45408</v>
      </c>
      <c r="I4712" s="32">
        <v>45772</v>
      </c>
      <c r="J4712" s="34">
        <v>72500</v>
      </c>
      <c r="K4712" s="34">
        <f t="shared" si="1294"/>
        <v>13050</v>
      </c>
      <c r="L4712" s="34">
        <f t="shared" si="1295"/>
        <v>85550</v>
      </c>
      <c r="M4712" s="17">
        <f>L4712*0.15</f>
        <v>12832.5</v>
      </c>
      <c r="N4712" s="17" t="s">
        <v>52</v>
      </c>
      <c r="O4712" s="35" t="s">
        <v>53</v>
      </c>
      <c r="P4712" s="36" t="str">
        <f t="shared" si="1297"/>
        <v>Old Client</v>
      </c>
      <c r="Q4712" s="39" t="str">
        <f t="shared" si="4"/>
        <v>No</v>
      </c>
      <c r="R4712" s="40" t="str">
        <f t="shared" si="5"/>
        <v/>
      </c>
    </row>
    <row r="4713" ht="14.25" customHeight="1" spans="1:18">
      <c r="A4713" s="30" t="s">
        <v>4521</v>
      </c>
      <c r="B4713" s="17">
        <v>2861</v>
      </c>
      <c r="C4713" s="17" t="s">
        <v>46</v>
      </c>
      <c r="D4713" s="17" t="s">
        <v>88</v>
      </c>
      <c r="E4713" s="17" t="s">
        <v>91</v>
      </c>
      <c r="F4713" s="31" t="str">
        <f>VLOOKUP(G4713,'Policy Type'!$A:$B,2,FALSE)</f>
        <v>P&amp;C</v>
      </c>
      <c r="G4713" s="17" t="s">
        <v>44</v>
      </c>
      <c r="H4713" s="32">
        <v>45408</v>
      </c>
      <c r="I4713" s="32">
        <v>45772</v>
      </c>
      <c r="J4713" s="34">
        <v>42100</v>
      </c>
      <c r="K4713" s="34">
        <f t="shared" si="1294"/>
        <v>7578</v>
      </c>
      <c r="L4713" s="34">
        <f t="shared" si="1295"/>
        <v>49678</v>
      </c>
      <c r="M4713" s="17">
        <f t="shared" ref="M4713:M4714" si="1311">L4713*0.05</f>
        <v>2483.9</v>
      </c>
      <c r="N4713" s="17" t="s">
        <v>52</v>
      </c>
      <c r="O4713" s="35" t="s">
        <v>53</v>
      </c>
      <c r="P4713" s="36" t="str">
        <f t="shared" si="1297"/>
        <v>Old Client</v>
      </c>
      <c r="Q4713" s="39" t="str">
        <f t="shared" si="4"/>
        <v>No</v>
      </c>
      <c r="R4713" s="40" t="str">
        <f t="shared" si="5"/>
        <v/>
      </c>
    </row>
    <row r="4714" ht="14.25" customHeight="1" spans="1:18">
      <c r="A4714" s="30" t="s">
        <v>4522</v>
      </c>
      <c r="B4714" s="17">
        <v>2862</v>
      </c>
      <c r="C4714" s="17" t="s">
        <v>46</v>
      </c>
      <c r="D4714" s="17" t="s">
        <v>47</v>
      </c>
      <c r="E4714" s="17" t="s">
        <v>132</v>
      </c>
      <c r="F4714" s="31" t="str">
        <f>VLOOKUP(G4714,'Policy Type'!$A:$B,2,FALSE)</f>
        <v>P&amp;C</v>
      </c>
      <c r="G4714" s="17" t="s">
        <v>80</v>
      </c>
      <c r="H4714" s="32">
        <v>45408</v>
      </c>
      <c r="I4714" s="32">
        <v>45408</v>
      </c>
      <c r="J4714" s="34">
        <v>59100</v>
      </c>
      <c r="K4714" s="34">
        <f t="shared" si="1294"/>
        <v>10638</v>
      </c>
      <c r="L4714" s="34">
        <f t="shared" si="1295"/>
        <v>69738</v>
      </c>
      <c r="M4714" s="17">
        <f t="shared" si="1311"/>
        <v>3486.9</v>
      </c>
      <c r="N4714" s="17" t="s">
        <v>52</v>
      </c>
      <c r="O4714" s="35" t="s">
        <v>49</v>
      </c>
      <c r="P4714" s="36" t="str">
        <f t="shared" si="1297"/>
        <v>Old Client</v>
      </c>
      <c r="Q4714" s="39" t="str">
        <f t="shared" si="4"/>
        <v>Yes</v>
      </c>
      <c r="R4714" s="40" t="str">
        <f t="shared" si="5"/>
        <v>Cross-Sold</v>
      </c>
    </row>
    <row r="4715" ht="14.25" customHeight="1" spans="1:18">
      <c r="A4715" s="30" t="s">
        <v>4523</v>
      </c>
      <c r="B4715" s="17">
        <v>2862</v>
      </c>
      <c r="C4715" s="17" t="s">
        <v>57</v>
      </c>
      <c r="D4715" s="17" t="s">
        <v>36</v>
      </c>
      <c r="E4715" s="17" t="s">
        <v>37</v>
      </c>
      <c r="F4715" s="31" t="str">
        <f>VLOOKUP(G4715,'Policy Type'!$A:$B,2,FALSE)</f>
        <v>Liability</v>
      </c>
      <c r="G4715" s="17" t="s">
        <v>94</v>
      </c>
      <c r="H4715" s="32">
        <v>45409</v>
      </c>
      <c r="I4715" s="32">
        <v>45773</v>
      </c>
      <c r="J4715" s="34">
        <v>590000</v>
      </c>
      <c r="K4715" s="34">
        <f t="shared" si="1294"/>
        <v>106200</v>
      </c>
      <c r="L4715" s="34">
        <f t="shared" si="1295"/>
        <v>696200</v>
      </c>
      <c r="M4715" s="17">
        <f t="shared" ref="M4715:M4719" si="1312">L4715*0.2</f>
        <v>139240</v>
      </c>
      <c r="N4715" s="17" t="s">
        <v>39</v>
      </c>
      <c r="O4715" s="35" t="s">
        <v>53</v>
      </c>
      <c r="P4715" s="36" t="str">
        <f t="shared" si="1297"/>
        <v>Old Client</v>
      </c>
      <c r="Q4715" s="39" t="str">
        <f t="shared" si="4"/>
        <v>Yes</v>
      </c>
      <c r="R4715" s="40" t="str">
        <f t="shared" si="5"/>
        <v/>
      </c>
    </row>
    <row r="4716" ht="14.25" customHeight="1" spans="1:18">
      <c r="A4716" s="30" t="s">
        <v>4524</v>
      </c>
      <c r="B4716" s="17">
        <v>2863</v>
      </c>
      <c r="C4716" s="17" t="s">
        <v>57</v>
      </c>
      <c r="D4716" s="17" t="s">
        <v>36</v>
      </c>
      <c r="E4716" s="17" t="s">
        <v>37</v>
      </c>
      <c r="F4716" s="31" t="str">
        <f>VLOOKUP(G4716,'Policy Type'!$A:$B,2,FALSE)</f>
        <v>Liability</v>
      </c>
      <c r="G4716" s="17" t="s">
        <v>38</v>
      </c>
      <c r="H4716" s="32">
        <v>45408</v>
      </c>
      <c r="I4716" s="32">
        <v>45437</v>
      </c>
      <c r="J4716" s="34">
        <v>61400</v>
      </c>
      <c r="K4716" s="34">
        <f t="shared" si="1294"/>
        <v>11052</v>
      </c>
      <c r="L4716" s="34">
        <f t="shared" si="1295"/>
        <v>72452</v>
      </c>
      <c r="M4716" s="17">
        <f t="shared" si="1312"/>
        <v>14490.4</v>
      </c>
      <c r="N4716" s="17" t="s">
        <v>39</v>
      </c>
      <c r="O4716" s="35" t="s">
        <v>49</v>
      </c>
      <c r="P4716" s="36" t="str">
        <f t="shared" si="1297"/>
        <v>New Client</v>
      </c>
      <c r="Q4716" s="39" t="str">
        <f t="shared" si="4"/>
        <v>Yes</v>
      </c>
      <c r="R4716" s="40" t="str">
        <f t="shared" si="5"/>
        <v/>
      </c>
    </row>
    <row r="4717" ht="14.25" customHeight="1" spans="1:18">
      <c r="A4717" s="30" t="s">
        <v>4525</v>
      </c>
      <c r="B4717" s="17">
        <v>66</v>
      </c>
      <c r="C4717" s="17" t="s">
        <v>35</v>
      </c>
      <c r="D4717" s="17" t="s">
        <v>36</v>
      </c>
      <c r="E4717" s="17" t="s">
        <v>84</v>
      </c>
      <c r="F4717" s="31" t="str">
        <f>VLOOKUP(G4717,'Policy Type'!$A:$B,2,FALSE)</f>
        <v>Liability</v>
      </c>
      <c r="G4717" s="17" t="s">
        <v>3702</v>
      </c>
      <c r="H4717" s="32">
        <v>45408</v>
      </c>
      <c r="I4717" s="32">
        <v>45772</v>
      </c>
      <c r="J4717" s="34">
        <v>1770000</v>
      </c>
      <c r="K4717" s="34">
        <f t="shared" si="1294"/>
        <v>318600</v>
      </c>
      <c r="L4717" s="34">
        <f t="shared" si="1295"/>
        <v>2088600</v>
      </c>
      <c r="M4717" s="17">
        <f t="shared" si="1312"/>
        <v>417720</v>
      </c>
      <c r="N4717" s="17" t="s">
        <v>39</v>
      </c>
      <c r="O4717" s="35" t="s">
        <v>49</v>
      </c>
      <c r="P4717" s="36" t="str">
        <f t="shared" si="1297"/>
        <v>Old Client</v>
      </c>
      <c r="Q4717" s="39" t="str">
        <f t="shared" si="4"/>
        <v>Yes</v>
      </c>
      <c r="R4717" s="40" t="str">
        <f t="shared" si="5"/>
        <v/>
      </c>
    </row>
    <row r="4718" ht="14.25" customHeight="1" spans="1:18">
      <c r="A4718" s="30" t="s">
        <v>4526</v>
      </c>
      <c r="B4718" s="17">
        <v>2394</v>
      </c>
      <c r="C4718" s="17" t="s">
        <v>42</v>
      </c>
      <c r="D4718" s="17" t="s">
        <v>36</v>
      </c>
      <c r="E4718" s="17" t="s">
        <v>84</v>
      </c>
      <c r="F4718" s="31" t="str">
        <f>VLOOKUP(G4718,'Policy Type'!$A:$B,2,FALSE)</f>
        <v>Liability</v>
      </c>
      <c r="G4718" s="17" t="s">
        <v>94</v>
      </c>
      <c r="H4718" s="32">
        <v>45408</v>
      </c>
      <c r="I4718" s="32">
        <v>45772</v>
      </c>
      <c r="J4718" s="34">
        <v>2596000</v>
      </c>
      <c r="K4718" s="34">
        <f t="shared" si="1294"/>
        <v>467280</v>
      </c>
      <c r="L4718" s="34">
        <f t="shared" si="1295"/>
        <v>3063280</v>
      </c>
      <c r="M4718" s="17">
        <f t="shared" si="1312"/>
        <v>612656</v>
      </c>
      <c r="N4718" s="17" t="s">
        <v>39</v>
      </c>
      <c r="O4718" s="35" t="s">
        <v>49</v>
      </c>
      <c r="P4718" s="36" t="str">
        <f t="shared" si="1297"/>
        <v>Old Client</v>
      </c>
      <c r="Q4718" s="39" t="str">
        <f t="shared" si="4"/>
        <v>Yes</v>
      </c>
      <c r="R4718" s="40" t="str">
        <f t="shared" si="5"/>
        <v/>
      </c>
    </row>
    <row r="4719" ht="14.25" customHeight="1" spans="1:18">
      <c r="A4719" s="30" t="s">
        <v>4527</v>
      </c>
      <c r="B4719" s="17">
        <v>2864</v>
      </c>
      <c r="C4719" s="17" t="s">
        <v>42</v>
      </c>
      <c r="D4719" s="17" t="s">
        <v>36</v>
      </c>
      <c r="E4719" s="17" t="s">
        <v>84</v>
      </c>
      <c r="F4719" s="31" t="str">
        <f>VLOOKUP(G4719,'Policy Type'!$A:$B,2,FALSE)</f>
        <v>Liability</v>
      </c>
      <c r="G4719" s="17" t="s">
        <v>140</v>
      </c>
      <c r="H4719" s="32">
        <v>45408</v>
      </c>
      <c r="I4719" s="32">
        <v>45772</v>
      </c>
      <c r="J4719" s="34">
        <v>5664000</v>
      </c>
      <c r="K4719" s="34">
        <f t="shared" si="1294"/>
        <v>1019520</v>
      </c>
      <c r="L4719" s="34">
        <f t="shared" si="1295"/>
        <v>6683520</v>
      </c>
      <c r="M4719" s="17">
        <f t="shared" si="1312"/>
        <v>1336704</v>
      </c>
      <c r="N4719" s="17" t="s">
        <v>39</v>
      </c>
      <c r="O4719" s="35" t="s">
        <v>49</v>
      </c>
      <c r="P4719" s="36" t="str">
        <f t="shared" si="1297"/>
        <v>New Client</v>
      </c>
      <c r="Q4719" s="39" t="str">
        <f t="shared" si="4"/>
        <v>Yes</v>
      </c>
      <c r="R4719" s="40" t="str">
        <f t="shared" si="5"/>
        <v/>
      </c>
    </row>
    <row r="4720" ht="14.25" customHeight="1" spans="1:18">
      <c r="A4720" s="30" t="s">
        <v>4528</v>
      </c>
      <c r="B4720" s="17">
        <v>2865</v>
      </c>
      <c r="C4720" s="17" t="s">
        <v>57</v>
      </c>
      <c r="D4720" s="17" t="s">
        <v>36</v>
      </c>
      <c r="E4720" s="17" t="s">
        <v>103</v>
      </c>
      <c r="F4720" s="31" t="str">
        <f>VLOOKUP(G4720,'Policy Type'!$A:$B,2,FALSE)</f>
        <v>Others</v>
      </c>
      <c r="G4720" s="17" t="s">
        <v>212</v>
      </c>
      <c r="H4720" s="32">
        <v>45420</v>
      </c>
      <c r="I4720" s="32">
        <v>45784</v>
      </c>
      <c r="J4720" s="34">
        <v>125050500</v>
      </c>
      <c r="K4720" s="34">
        <f t="shared" si="1294"/>
        <v>22509090</v>
      </c>
      <c r="L4720" s="34">
        <f t="shared" si="1295"/>
        <v>147559590</v>
      </c>
      <c r="M4720" s="17">
        <f t="shared" ref="M4720:M4721" si="1313">L4720*0.15</f>
        <v>22133938.5</v>
      </c>
      <c r="N4720" s="17" t="s">
        <v>39</v>
      </c>
      <c r="O4720" s="35" t="s">
        <v>40</v>
      </c>
      <c r="P4720" s="36" t="str">
        <f t="shared" si="1297"/>
        <v>Old Client</v>
      </c>
      <c r="Q4720" s="39" t="str">
        <f t="shared" si="4"/>
        <v>No</v>
      </c>
      <c r="R4720" s="40" t="str">
        <f t="shared" si="5"/>
        <v/>
      </c>
    </row>
    <row r="4721" ht="14.25" customHeight="1" spans="1:18">
      <c r="A4721" s="30" t="s">
        <v>4529</v>
      </c>
      <c r="B4721" s="17">
        <v>2865</v>
      </c>
      <c r="C4721" s="17" t="s">
        <v>42</v>
      </c>
      <c r="D4721" s="17" t="s">
        <v>36</v>
      </c>
      <c r="E4721" s="17" t="s">
        <v>221</v>
      </c>
      <c r="F4721" s="31" t="str">
        <f>VLOOKUP(G4721,'Policy Type'!$A:$B,2,FALSE)</f>
        <v>Others</v>
      </c>
      <c r="G4721" s="17" t="s">
        <v>212</v>
      </c>
      <c r="H4721" s="32">
        <v>45442</v>
      </c>
      <c r="I4721" s="32">
        <v>45806</v>
      </c>
      <c r="J4721" s="34">
        <v>94221200</v>
      </c>
      <c r="K4721" s="34">
        <f t="shared" si="1294"/>
        <v>16959816</v>
      </c>
      <c r="L4721" s="34">
        <f t="shared" si="1295"/>
        <v>111181016</v>
      </c>
      <c r="M4721" s="17">
        <f t="shared" si="1313"/>
        <v>16677152.4</v>
      </c>
      <c r="N4721" s="17" t="s">
        <v>39</v>
      </c>
      <c r="O4721" s="35" t="s">
        <v>53</v>
      </c>
      <c r="P4721" s="36" t="str">
        <f t="shared" si="1297"/>
        <v>Old Client</v>
      </c>
      <c r="Q4721" s="39" t="str">
        <f t="shared" si="4"/>
        <v>No</v>
      </c>
      <c r="R4721" s="40" t="str">
        <f t="shared" si="5"/>
        <v/>
      </c>
    </row>
    <row r="4722" ht="14.25" customHeight="1" spans="1:18">
      <c r="A4722" s="30" t="s">
        <v>4530</v>
      </c>
      <c r="B4722" s="17">
        <v>3066</v>
      </c>
      <c r="C4722" s="17" t="s">
        <v>46</v>
      </c>
      <c r="D4722" s="17" t="s">
        <v>88</v>
      </c>
      <c r="E4722" s="17" t="s">
        <v>1632</v>
      </c>
      <c r="F4722" s="31" t="str">
        <f>VLOOKUP(G4722,'Policy Type'!$A:$B,2,FALSE)</f>
        <v>Liability</v>
      </c>
      <c r="G4722" s="17" t="s">
        <v>4531</v>
      </c>
      <c r="H4722" s="32">
        <v>45416</v>
      </c>
      <c r="I4722" s="32">
        <v>45780</v>
      </c>
      <c r="J4722" s="34">
        <v>85205100</v>
      </c>
      <c r="K4722" s="34">
        <f t="shared" si="1294"/>
        <v>15336918</v>
      </c>
      <c r="L4722" s="34">
        <f t="shared" si="1295"/>
        <v>100542018</v>
      </c>
      <c r="M4722" s="17">
        <f>L4722*0.05</f>
        <v>5027100.9</v>
      </c>
      <c r="N4722" s="17" t="s">
        <v>39</v>
      </c>
      <c r="O4722" s="35" t="s">
        <v>53</v>
      </c>
      <c r="P4722" s="36" t="str">
        <f t="shared" si="1297"/>
        <v>New Client</v>
      </c>
      <c r="Q4722" s="39" t="str">
        <f t="shared" si="4"/>
        <v>Yes</v>
      </c>
      <c r="R4722" s="40" t="str">
        <f t="shared" si="5"/>
        <v/>
      </c>
    </row>
    <row r="4723" ht="14.25" customHeight="1" spans="1:18">
      <c r="A4723" s="30"/>
      <c r="B4723" s="17"/>
      <c r="C4723" s="17"/>
      <c r="D4723" s="17"/>
      <c r="E4723" s="17"/>
      <c r="F4723" s="31"/>
      <c r="G4723" s="17"/>
      <c r="H4723" s="32"/>
      <c r="I4723" s="32"/>
      <c r="J4723" s="34"/>
      <c r="K4723" s="34"/>
      <c r="L4723" s="17"/>
      <c r="M4723" s="17"/>
      <c r="N4723" s="17" t="s">
        <v>39</v>
      </c>
      <c r="O4723" s="35" t="s">
        <v>277</v>
      </c>
      <c r="P4723" s="36"/>
      <c r="Q4723" s="39" t="str">
        <f t="shared" si="4"/>
        <v>No</v>
      </c>
      <c r="R4723" s="40" t="str">
        <f t="shared" si="5"/>
        <v/>
      </c>
    </row>
    <row r="4724" ht="14.25" customHeight="1" spans="1:18">
      <c r="A4724" s="30" t="s">
        <v>4532</v>
      </c>
      <c r="B4724" s="17">
        <v>3155</v>
      </c>
      <c r="C4724" s="17" t="s">
        <v>42</v>
      </c>
      <c r="D4724" s="17" t="s">
        <v>36</v>
      </c>
      <c r="E4724" s="17" t="s">
        <v>780</v>
      </c>
      <c r="F4724" s="31" t="str">
        <f>VLOOKUP(G4724,'Policy Type'!$A:$B,2,FALSE)</f>
        <v>Liability</v>
      </c>
      <c r="G4724" s="17" t="s">
        <v>536</v>
      </c>
      <c r="H4724" s="32">
        <v>45384</v>
      </c>
      <c r="I4724" s="32">
        <v>45819</v>
      </c>
      <c r="J4724" s="34">
        <v>573800</v>
      </c>
      <c r="K4724" s="34">
        <f t="shared" ref="K4724:K4805" si="1314">J4724*0.18</f>
        <v>103284</v>
      </c>
      <c r="L4724" s="34">
        <f t="shared" ref="L4724:L4805" si="1315">J4724+K4724</f>
        <v>677084</v>
      </c>
      <c r="M4724" s="17">
        <f t="shared" ref="M4724:M4730" si="1316">L4724*0.2</f>
        <v>135416.8</v>
      </c>
      <c r="N4724" s="17" t="s">
        <v>39</v>
      </c>
      <c r="O4724" s="35" t="s">
        <v>49</v>
      </c>
      <c r="P4724" s="36" t="str">
        <f t="shared" ref="P4724:P4805" si="1317">IF(COUNTIF(B:B,B4724)=1,"New Client","Old Client")</f>
        <v>Old Client</v>
      </c>
      <c r="Q4724" s="39" t="str">
        <f t="shared" si="4"/>
        <v>Yes</v>
      </c>
      <c r="R4724" s="40" t="str">
        <f t="shared" si="5"/>
        <v/>
      </c>
    </row>
    <row r="4725" ht="14.25" customHeight="1" spans="1:18">
      <c r="A4725" s="30" t="s">
        <v>4533</v>
      </c>
      <c r="B4725" s="17">
        <v>860</v>
      </c>
      <c r="C4725" s="17" t="s">
        <v>57</v>
      </c>
      <c r="D4725" s="17" t="s">
        <v>36</v>
      </c>
      <c r="E4725" s="17" t="s">
        <v>780</v>
      </c>
      <c r="F4725" s="31" t="str">
        <f>VLOOKUP(G4725,'Policy Type'!$A:$B,2,FALSE)</f>
        <v>P&amp;C</v>
      </c>
      <c r="G4725" s="17" t="s">
        <v>80</v>
      </c>
      <c r="H4725" s="32">
        <v>45387</v>
      </c>
      <c r="I4725" s="32">
        <v>45387</v>
      </c>
      <c r="J4725" s="34">
        <v>46500</v>
      </c>
      <c r="K4725" s="34">
        <f t="shared" si="1314"/>
        <v>8370</v>
      </c>
      <c r="L4725" s="34">
        <f t="shared" si="1315"/>
        <v>54870</v>
      </c>
      <c r="M4725" s="17">
        <f t="shared" si="1316"/>
        <v>10974</v>
      </c>
      <c r="N4725" s="17" t="s">
        <v>39</v>
      </c>
      <c r="O4725" s="35" t="s">
        <v>49</v>
      </c>
      <c r="P4725" s="36" t="str">
        <f t="shared" si="1317"/>
        <v>Old Client</v>
      </c>
      <c r="Q4725" s="39" t="str">
        <f t="shared" si="4"/>
        <v>Yes</v>
      </c>
      <c r="R4725" s="40" t="str">
        <f t="shared" si="5"/>
        <v>Cross-Sold</v>
      </c>
    </row>
    <row r="4726" ht="14.25" customHeight="1" spans="1:18">
      <c r="A4726" s="30" t="s">
        <v>4534</v>
      </c>
      <c r="B4726" s="17">
        <v>2534</v>
      </c>
      <c r="C4726" s="17" t="s">
        <v>35</v>
      </c>
      <c r="D4726" s="17" t="s">
        <v>36</v>
      </c>
      <c r="E4726" s="17" t="s">
        <v>780</v>
      </c>
      <c r="F4726" s="31" t="str">
        <f>VLOOKUP(G4726,'Policy Type'!$A:$B,2,FALSE)</f>
        <v>P&amp;C</v>
      </c>
      <c r="G4726" s="17" t="s">
        <v>80</v>
      </c>
      <c r="H4726" s="32">
        <v>45390</v>
      </c>
      <c r="I4726" s="32">
        <v>45390</v>
      </c>
      <c r="J4726" s="34">
        <v>51100</v>
      </c>
      <c r="K4726" s="34">
        <f t="shared" si="1314"/>
        <v>9198</v>
      </c>
      <c r="L4726" s="34">
        <f t="shared" si="1315"/>
        <v>60298</v>
      </c>
      <c r="M4726" s="17">
        <f t="shared" si="1316"/>
        <v>12059.6</v>
      </c>
      <c r="N4726" s="17" t="s">
        <v>39</v>
      </c>
      <c r="O4726" s="35" t="s">
        <v>49</v>
      </c>
      <c r="P4726" s="36" t="str">
        <f t="shared" si="1317"/>
        <v>Old Client</v>
      </c>
      <c r="Q4726" s="39" t="str">
        <f t="shared" si="4"/>
        <v>Yes</v>
      </c>
      <c r="R4726" s="40" t="str">
        <f t="shared" si="5"/>
        <v>Cross-Sold</v>
      </c>
    </row>
    <row r="4727" ht="14.25" customHeight="1" spans="1:18">
      <c r="A4727" s="30" t="s">
        <v>4535</v>
      </c>
      <c r="B4727" s="17">
        <v>2155</v>
      </c>
      <c r="C4727" s="17" t="s">
        <v>42</v>
      </c>
      <c r="D4727" s="17" t="s">
        <v>36</v>
      </c>
      <c r="E4727" s="17" t="s">
        <v>78</v>
      </c>
      <c r="F4727" s="31" t="str">
        <f>VLOOKUP(G4727,'Policy Type'!$A:$B,2,FALSE)</f>
        <v>Liability</v>
      </c>
      <c r="G4727" s="17" t="s">
        <v>94</v>
      </c>
      <c r="H4727" s="32">
        <v>45393</v>
      </c>
      <c r="I4727" s="32">
        <v>45757</v>
      </c>
      <c r="J4727" s="34">
        <v>214100</v>
      </c>
      <c r="K4727" s="34">
        <f t="shared" si="1314"/>
        <v>38538</v>
      </c>
      <c r="L4727" s="34">
        <f t="shared" si="1315"/>
        <v>252638</v>
      </c>
      <c r="M4727" s="17">
        <f t="shared" si="1316"/>
        <v>50527.6</v>
      </c>
      <c r="N4727" s="17" t="s">
        <v>39</v>
      </c>
      <c r="O4727" s="35" t="s">
        <v>49</v>
      </c>
      <c r="P4727" s="36" t="str">
        <f t="shared" si="1317"/>
        <v>Old Client</v>
      </c>
      <c r="Q4727" s="39" t="str">
        <f t="shared" si="4"/>
        <v>Yes</v>
      </c>
      <c r="R4727" s="40" t="str">
        <f t="shared" si="5"/>
        <v/>
      </c>
    </row>
    <row r="4728" ht="14.25" customHeight="1" spans="1:18">
      <c r="A4728" s="30" t="s">
        <v>4536</v>
      </c>
      <c r="B4728" s="17">
        <v>2155</v>
      </c>
      <c r="C4728" s="17" t="s">
        <v>35</v>
      </c>
      <c r="D4728" s="17" t="s">
        <v>36</v>
      </c>
      <c r="E4728" s="17" t="s">
        <v>78</v>
      </c>
      <c r="F4728" s="31" t="str">
        <f>VLOOKUP(G4728,'Policy Type'!$A:$B,2,FALSE)</f>
        <v>Liability</v>
      </c>
      <c r="G4728" s="17" t="s">
        <v>38</v>
      </c>
      <c r="H4728" s="32">
        <v>45393</v>
      </c>
      <c r="I4728" s="32">
        <v>45757</v>
      </c>
      <c r="J4728" s="34">
        <v>722500</v>
      </c>
      <c r="K4728" s="34">
        <f t="shared" si="1314"/>
        <v>130050</v>
      </c>
      <c r="L4728" s="34">
        <f t="shared" si="1315"/>
        <v>852550</v>
      </c>
      <c r="M4728" s="17">
        <f t="shared" si="1316"/>
        <v>170510</v>
      </c>
      <c r="N4728" s="17" t="s">
        <v>39</v>
      </c>
      <c r="O4728" s="35" t="s">
        <v>49</v>
      </c>
      <c r="P4728" s="36" t="str">
        <f t="shared" si="1317"/>
        <v>Old Client</v>
      </c>
      <c r="Q4728" s="39" t="str">
        <f t="shared" si="4"/>
        <v>Yes</v>
      </c>
      <c r="R4728" s="40" t="str">
        <f t="shared" si="5"/>
        <v/>
      </c>
    </row>
    <row r="4729" ht="14.25" customHeight="1" spans="1:18">
      <c r="A4729" s="30" t="s">
        <v>4537</v>
      </c>
      <c r="B4729" s="17">
        <v>2871</v>
      </c>
      <c r="C4729" s="17" t="s">
        <v>42</v>
      </c>
      <c r="D4729" s="17" t="s">
        <v>36</v>
      </c>
      <c r="E4729" s="17" t="s">
        <v>780</v>
      </c>
      <c r="F4729" s="31" t="str">
        <f>VLOOKUP(G4729,'Policy Type'!$A:$B,2,FALSE)</f>
        <v>P&amp;C</v>
      </c>
      <c r="G4729" s="17" t="s">
        <v>80</v>
      </c>
      <c r="H4729" s="32">
        <v>45400</v>
      </c>
      <c r="I4729" s="32">
        <v>45400</v>
      </c>
      <c r="J4729" s="34">
        <v>62500</v>
      </c>
      <c r="K4729" s="34">
        <f t="shared" si="1314"/>
        <v>11250</v>
      </c>
      <c r="L4729" s="34">
        <f t="shared" si="1315"/>
        <v>73750</v>
      </c>
      <c r="M4729" s="17">
        <f t="shared" si="1316"/>
        <v>14750</v>
      </c>
      <c r="N4729" s="17" t="s">
        <v>39</v>
      </c>
      <c r="O4729" s="35" t="s">
        <v>49</v>
      </c>
      <c r="P4729" s="36" t="str">
        <f t="shared" si="1317"/>
        <v>Old Client</v>
      </c>
      <c r="Q4729" s="39" t="str">
        <f t="shared" si="4"/>
        <v>Yes</v>
      </c>
      <c r="R4729" s="40" t="str">
        <f t="shared" si="5"/>
        <v>Cross-Sold</v>
      </c>
    </row>
    <row r="4730" ht="14.25" customHeight="1" spans="1:18">
      <c r="A4730" s="30" t="s">
        <v>4538</v>
      </c>
      <c r="B4730" s="17">
        <v>2871</v>
      </c>
      <c r="C4730" s="17" t="s">
        <v>42</v>
      </c>
      <c r="D4730" s="17" t="s">
        <v>36</v>
      </c>
      <c r="E4730" s="17" t="s">
        <v>780</v>
      </c>
      <c r="F4730" s="31" t="str">
        <f>VLOOKUP(G4730,'Policy Type'!$A:$B,2,FALSE)</f>
        <v>Liability</v>
      </c>
      <c r="G4730" s="17" t="s">
        <v>38</v>
      </c>
      <c r="H4730" s="32">
        <v>45400</v>
      </c>
      <c r="I4730" s="32">
        <v>45764</v>
      </c>
      <c r="J4730" s="34">
        <v>150800</v>
      </c>
      <c r="K4730" s="34">
        <f t="shared" si="1314"/>
        <v>27144</v>
      </c>
      <c r="L4730" s="34">
        <f t="shared" si="1315"/>
        <v>177944</v>
      </c>
      <c r="M4730" s="17">
        <f t="shared" si="1316"/>
        <v>35588.8</v>
      </c>
      <c r="N4730" s="17" t="s">
        <v>39</v>
      </c>
      <c r="O4730" s="35" t="s">
        <v>49</v>
      </c>
      <c r="P4730" s="36" t="str">
        <f t="shared" si="1317"/>
        <v>Old Client</v>
      </c>
      <c r="Q4730" s="39" t="str">
        <f t="shared" si="4"/>
        <v>Yes</v>
      </c>
      <c r="R4730" s="40" t="str">
        <f t="shared" si="5"/>
        <v/>
      </c>
    </row>
    <row r="4731" ht="14.25" customHeight="1" spans="1:18">
      <c r="A4731" s="30" t="s">
        <v>4539</v>
      </c>
      <c r="B4731" s="17">
        <v>2155</v>
      </c>
      <c r="C4731" s="17" t="s">
        <v>46</v>
      </c>
      <c r="D4731" s="17" t="s">
        <v>66</v>
      </c>
      <c r="E4731" s="17" t="s">
        <v>78</v>
      </c>
      <c r="F4731" s="31" t="str">
        <f>VLOOKUP(G4731,'Policy Type'!$A:$B,2,FALSE)</f>
        <v>Liability</v>
      </c>
      <c r="G4731" s="17" t="s">
        <v>94</v>
      </c>
      <c r="H4731" s="32">
        <v>45400</v>
      </c>
      <c r="I4731" s="32">
        <v>45764</v>
      </c>
      <c r="J4731" s="34">
        <v>364000</v>
      </c>
      <c r="K4731" s="34">
        <f t="shared" si="1314"/>
        <v>65520</v>
      </c>
      <c r="L4731" s="34">
        <f t="shared" si="1315"/>
        <v>429520</v>
      </c>
      <c r="M4731" s="17">
        <f>L4731*0.05</f>
        <v>21476</v>
      </c>
      <c r="N4731" s="17" t="s">
        <v>39</v>
      </c>
      <c r="O4731" s="35" t="s">
        <v>49</v>
      </c>
      <c r="P4731" s="36" t="str">
        <f t="shared" si="1317"/>
        <v>Old Client</v>
      </c>
      <c r="Q4731" s="39" t="str">
        <f t="shared" si="4"/>
        <v>Yes</v>
      </c>
      <c r="R4731" s="40" t="str">
        <f t="shared" si="5"/>
        <v/>
      </c>
    </row>
    <row r="4732" ht="14.25" customHeight="1" spans="1:18">
      <c r="A4732" s="30" t="s">
        <v>4540</v>
      </c>
      <c r="B4732" s="17">
        <v>1755</v>
      </c>
      <c r="C4732" s="17" t="s">
        <v>57</v>
      </c>
      <c r="D4732" s="17" t="s">
        <v>36</v>
      </c>
      <c r="E4732" s="17" t="s">
        <v>78</v>
      </c>
      <c r="F4732" s="31" t="str">
        <f>VLOOKUP(G4732,'Policy Type'!$A:$B,2,FALSE)</f>
        <v>Liability</v>
      </c>
      <c r="G4732" s="17" t="s">
        <v>38</v>
      </c>
      <c r="H4732" s="32">
        <v>45404</v>
      </c>
      <c r="I4732" s="32">
        <v>45768</v>
      </c>
      <c r="J4732" s="34">
        <v>486500</v>
      </c>
      <c r="K4732" s="34">
        <f t="shared" si="1314"/>
        <v>87570</v>
      </c>
      <c r="L4732" s="34">
        <f t="shared" si="1315"/>
        <v>574070</v>
      </c>
      <c r="M4732" s="17">
        <f>L4732*0.2</f>
        <v>114814</v>
      </c>
      <c r="N4732" s="17" t="s">
        <v>39</v>
      </c>
      <c r="O4732" s="35" t="s">
        <v>49</v>
      </c>
      <c r="P4732" s="36" t="str">
        <f t="shared" si="1317"/>
        <v>Old Client</v>
      </c>
      <c r="Q4732" s="39" t="str">
        <f t="shared" si="4"/>
        <v>Yes</v>
      </c>
      <c r="R4732" s="40" t="str">
        <f t="shared" si="5"/>
        <v/>
      </c>
    </row>
    <row r="4733" ht="14.25" customHeight="1" spans="1:18">
      <c r="A4733" s="30" t="s">
        <v>4541</v>
      </c>
      <c r="B4733" s="17">
        <v>2872</v>
      </c>
      <c r="C4733" s="17" t="s">
        <v>42</v>
      </c>
      <c r="D4733" s="17" t="s">
        <v>36</v>
      </c>
      <c r="E4733" s="17" t="s">
        <v>780</v>
      </c>
      <c r="F4733" s="31" t="str">
        <f>VLOOKUP(G4733,'Policy Type'!$A:$B,2,FALSE)</f>
        <v>Others</v>
      </c>
      <c r="G4733" s="17" t="s">
        <v>487</v>
      </c>
      <c r="H4733" s="32">
        <v>45404</v>
      </c>
      <c r="I4733" s="32">
        <v>47229</v>
      </c>
      <c r="J4733" s="34">
        <v>286000</v>
      </c>
      <c r="K4733" s="34">
        <f t="shared" si="1314"/>
        <v>51480</v>
      </c>
      <c r="L4733" s="34">
        <f t="shared" si="1315"/>
        <v>337480</v>
      </c>
      <c r="M4733" s="17">
        <f>L4733*0.15</f>
        <v>50622</v>
      </c>
      <c r="N4733" s="17" t="s">
        <v>52</v>
      </c>
      <c r="O4733" s="35" t="s">
        <v>49</v>
      </c>
      <c r="P4733" s="36" t="str">
        <f t="shared" si="1317"/>
        <v>Old Client</v>
      </c>
      <c r="Q4733" s="39" t="str">
        <f t="shared" si="4"/>
        <v>Yes</v>
      </c>
      <c r="R4733" s="40" t="str">
        <f t="shared" si="5"/>
        <v>Cross-Sold</v>
      </c>
    </row>
    <row r="4734" ht="14.25" customHeight="1" spans="1:18">
      <c r="A4734" s="30" t="s">
        <v>4542</v>
      </c>
      <c r="B4734" s="17">
        <v>2872</v>
      </c>
      <c r="C4734" s="17" t="s">
        <v>57</v>
      </c>
      <c r="D4734" s="17" t="s">
        <v>36</v>
      </c>
      <c r="E4734" s="17" t="s">
        <v>78</v>
      </c>
      <c r="F4734" s="31" t="str">
        <f>VLOOKUP(G4734,'Policy Type'!$A:$B,2,FALSE)</f>
        <v>Liability</v>
      </c>
      <c r="G4734" s="17" t="s">
        <v>38</v>
      </c>
      <c r="H4734" s="32">
        <v>45384</v>
      </c>
      <c r="I4734" s="32">
        <v>45748</v>
      </c>
      <c r="J4734" s="34">
        <v>121200</v>
      </c>
      <c r="K4734" s="34">
        <f t="shared" si="1314"/>
        <v>21816</v>
      </c>
      <c r="L4734" s="34">
        <f t="shared" si="1315"/>
        <v>143016</v>
      </c>
      <c r="M4734" s="17">
        <f t="shared" ref="M4734:M4735" si="1318">L4734*0.2</f>
        <v>28603.2</v>
      </c>
      <c r="N4734" s="17" t="s">
        <v>39</v>
      </c>
      <c r="O4734" s="35" t="s">
        <v>49</v>
      </c>
      <c r="P4734" s="36" t="str">
        <f t="shared" si="1317"/>
        <v>Old Client</v>
      </c>
      <c r="Q4734" s="39" t="str">
        <f t="shared" si="4"/>
        <v>Yes</v>
      </c>
      <c r="R4734" s="40" t="str">
        <f t="shared" si="5"/>
        <v/>
      </c>
    </row>
    <row r="4735" ht="14.25" customHeight="1" spans="1:18">
      <c r="A4735" s="30" t="s">
        <v>4543</v>
      </c>
      <c r="B4735" s="17">
        <v>2873</v>
      </c>
      <c r="C4735" s="17" t="s">
        <v>57</v>
      </c>
      <c r="D4735" s="17" t="s">
        <v>36</v>
      </c>
      <c r="E4735" s="17" t="s">
        <v>780</v>
      </c>
      <c r="F4735" s="31" t="str">
        <f>VLOOKUP(G4735,'Policy Type'!$A:$B,2,FALSE)</f>
        <v>Liability</v>
      </c>
      <c r="G4735" s="17" t="s">
        <v>536</v>
      </c>
      <c r="H4735" s="32">
        <v>45384</v>
      </c>
      <c r="I4735" s="32">
        <v>45748</v>
      </c>
      <c r="J4735" s="34">
        <v>954700</v>
      </c>
      <c r="K4735" s="34">
        <f t="shared" si="1314"/>
        <v>171846</v>
      </c>
      <c r="L4735" s="34">
        <f t="shared" si="1315"/>
        <v>1126546</v>
      </c>
      <c r="M4735" s="17">
        <f t="shared" si="1318"/>
        <v>225309.2</v>
      </c>
      <c r="N4735" s="17" t="s">
        <v>39</v>
      </c>
      <c r="O4735" s="35" t="s">
        <v>49</v>
      </c>
      <c r="P4735" s="36" t="str">
        <f t="shared" si="1317"/>
        <v>New Client</v>
      </c>
      <c r="Q4735" s="39" t="str">
        <f t="shared" si="4"/>
        <v>Yes</v>
      </c>
      <c r="R4735" s="40" t="str">
        <f t="shared" si="5"/>
        <v/>
      </c>
    </row>
    <row r="4736" ht="14.25" customHeight="1" spans="1:18">
      <c r="A4736" s="30" t="s">
        <v>4544</v>
      </c>
      <c r="B4736" s="17">
        <v>1781</v>
      </c>
      <c r="C4736" s="17" t="s">
        <v>42</v>
      </c>
      <c r="D4736" s="17" t="s">
        <v>36</v>
      </c>
      <c r="E4736" s="17" t="s">
        <v>780</v>
      </c>
      <c r="F4736" s="31" t="str">
        <f>VLOOKUP(G4736,'Policy Type'!$A:$B,2,FALSE)</f>
        <v>Others</v>
      </c>
      <c r="G4736" s="17" t="s">
        <v>487</v>
      </c>
      <c r="H4736" s="32">
        <v>45405</v>
      </c>
      <c r="I4736" s="32">
        <v>49056</v>
      </c>
      <c r="J4736" s="34">
        <v>386100</v>
      </c>
      <c r="K4736" s="34">
        <f t="shared" si="1314"/>
        <v>69498</v>
      </c>
      <c r="L4736" s="34">
        <f t="shared" si="1315"/>
        <v>455598</v>
      </c>
      <c r="M4736" s="17">
        <f>L4736*0.15</f>
        <v>68339.7</v>
      </c>
      <c r="N4736" s="17" t="s">
        <v>52</v>
      </c>
      <c r="O4736" s="35" t="s">
        <v>49</v>
      </c>
      <c r="P4736" s="36" t="str">
        <f t="shared" si="1317"/>
        <v>Old Client</v>
      </c>
      <c r="Q4736" s="39" t="str">
        <f t="shared" si="4"/>
        <v>Yes</v>
      </c>
      <c r="R4736" s="40" t="str">
        <f t="shared" si="5"/>
        <v>Cross-Sold</v>
      </c>
    </row>
    <row r="4737" ht="14.25" customHeight="1" spans="1:18">
      <c r="A4737" s="30" t="s">
        <v>4545</v>
      </c>
      <c r="B4737" s="17">
        <v>1781</v>
      </c>
      <c r="C4737" s="17" t="s">
        <v>57</v>
      </c>
      <c r="D4737" s="17" t="s">
        <v>36</v>
      </c>
      <c r="E4737" s="17" t="s">
        <v>78</v>
      </c>
      <c r="F4737" s="31" t="str">
        <f>VLOOKUP(G4737,'Policy Type'!$A:$B,2,FALSE)</f>
        <v>Liability</v>
      </c>
      <c r="G4737" s="17" t="s">
        <v>536</v>
      </c>
      <c r="H4737" s="32">
        <v>45405</v>
      </c>
      <c r="I4737" s="32">
        <v>46134</v>
      </c>
      <c r="J4737" s="34">
        <v>3450000</v>
      </c>
      <c r="K4737" s="34">
        <f t="shared" si="1314"/>
        <v>621000</v>
      </c>
      <c r="L4737" s="34">
        <f t="shared" si="1315"/>
        <v>4071000</v>
      </c>
      <c r="M4737" s="17">
        <f t="shared" ref="M4737:M4739" si="1319">L4737*0.2</f>
        <v>814200</v>
      </c>
      <c r="N4737" s="17" t="s">
        <v>39</v>
      </c>
      <c r="O4737" s="35" t="s">
        <v>49</v>
      </c>
      <c r="P4737" s="36" t="str">
        <f t="shared" si="1317"/>
        <v>Old Client</v>
      </c>
      <c r="Q4737" s="39" t="str">
        <f t="shared" si="4"/>
        <v>Yes</v>
      </c>
      <c r="R4737" s="40" t="str">
        <f t="shared" si="5"/>
        <v/>
      </c>
    </row>
    <row r="4738" ht="14.25" customHeight="1" spans="1:18">
      <c r="A4738" s="30" t="s">
        <v>4546</v>
      </c>
      <c r="B4738" s="17">
        <v>2874</v>
      </c>
      <c r="C4738" s="17" t="s">
        <v>42</v>
      </c>
      <c r="D4738" s="17" t="s">
        <v>36</v>
      </c>
      <c r="E4738" s="17" t="s">
        <v>78</v>
      </c>
      <c r="F4738" s="31" t="str">
        <f>VLOOKUP(G4738,'Policy Type'!$A:$B,2,FALSE)</f>
        <v>Liability</v>
      </c>
      <c r="G4738" s="17" t="s">
        <v>38</v>
      </c>
      <c r="H4738" s="32">
        <v>45406</v>
      </c>
      <c r="I4738" s="32">
        <v>45770</v>
      </c>
      <c r="J4738" s="34">
        <v>237000</v>
      </c>
      <c r="K4738" s="34">
        <f t="shared" si="1314"/>
        <v>42660</v>
      </c>
      <c r="L4738" s="34">
        <f t="shared" si="1315"/>
        <v>279660</v>
      </c>
      <c r="M4738" s="17">
        <f t="shared" si="1319"/>
        <v>55932</v>
      </c>
      <c r="N4738" s="17" t="s">
        <v>39</v>
      </c>
      <c r="O4738" s="35" t="s">
        <v>49</v>
      </c>
      <c r="P4738" s="36" t="str">
        <f t="shared" si="1317"/>
        <v>New Client</v>
      </c>
      <c r="Q4738" s="39" t="str">
        <f t="shared" si="4"/>
        <v>Yes</v>
      </c>
      <c r="R4738" s="40" t="str">
        <f t="shared" si="5"/>
        <v/>
      </c>
    </row>
    <row r="4739" ht="14.25" customHeight="1" spans="1:18">
      <c r="A4739" s="30" t="s">
        <v>4547</v>
      </c>
      <c r="B4739" s="17">
        <v>1766</v>
      </c>
      <c r="C4739" s="17" t="s">
        <v>57</v>
      </c>
      <c r="D4739" s="17" t="s">
        <v>36</v>
      </c>
      <c r="E4739" s="17" t="s">
        <v>78</v>
      </c>
      <c r="F4739" s="31" t="str">
        <f>VLOOKUP(G4739,'Policy Type'!$A:$B,2,FALSE)</f>
        <v>Liability</v>
      </c>
      <c r="G4739" s="17" t="s">
        <v>38</v>
      </c>
      <c r="H4739" s="32">
        <v>45406</v>
      </c>
      <c r="I4739" s="32">
        <v>45650</v>
      </c>
      <c r="J4739" s="34">
        <v>184000</v>
      </c>
      <c r="K4739" s="34">
        <f t="shared" si="1314"/>
        <v>33120</v>
      </c>
      <c r="L4739" s="34">
        <f t="shared" si="1315"/>
        <v>217120</v>
      </c>
      <c r="M4739" s="17">
        <f t="shared" si="1319"/>
        <v>43424</v>
      </c>
      <c r="N4739" s="17" t="s">
        <v>39</v>
      </c>
      <c r="O4739" s="35" t="s">
        <v>49</v>
      </c>
      <c r="P4739" s="36" t="str">
        <f t="shared" si="1317"/>
        <v>Old Client</v>
      </c>
      <c r="Q4739" s="39" t="str">
        <f t="shared" si="4"/>
        <v>Yes</v>
      </c>
      <c r="R4739" s="40" t="str">
        <f t="shared" si="5"/>
        <v/>
      </c>
    </row>
    <row r="4740" ht="14.25" customHeight="1" spans="1:18">
      <c r="A4740" s="30" t="s">
        <v>4548</v>
      </c>
      <c r="B4740" s="17">
        <v>1766</v>
      </c>
      <c r="C4740" s="17" t="s">
        <v>46</v>
      </c>
      <c r="D4740" s="17" t="s">
        <v>66</v>
      </c>
      <c r="E4740" s="17" t="s">
        <v>780</v>
      </c>
      <c r="F4740" s="31" t="str">
        <f>VLOOKUP(G4740,'Policy Type'!$A:$B,2,FALSE)</f>
        <v>Liability</v>
      </c>
      <c r="G4740" s="17" t="s">
        <v>536</v>
      </c>
      <c r="H4740" s="32">
        <v>45406</v>
      </c>
      <c r="I4740" s="32">
        <v>45649</v>
      </c>
      <c r="J4740" s="34">
        <v>250600</v>
      </c>
      <c r="K4740" s="34">
        <f t="shared" si="1314"/>
        <v>45108</v>
      </c>
      <c r="L4740" s="34">
        <f t="shared" si="1315"/>
        <v>295708</v>
      </c>
      <c r="M4740" s="17">
        <f>L4740*0.05</f>
        <v>14785.4</v>
      </c>
      <c r="N4740" s="17" t="s">
        <v>39</v>
      </c>
      <c r="O4740" s="35" t="s">
        <v>49</v>
      </c>
      <c r="P4740" s="36" t="str">
        <f t="shared" si="1317"/>
        <v>Old Client</v>
      </c>
      <c r="Q4740" s="39" t="str">
        <f t="shared" si="4"/>
        <v>Yes</v>
      </c>
      <c r="R4740" s="40" t="str">
        <f t="shared" si="5"/>
        <v/>
      </c>
    </row>
    <row r="4741" ht="14.25" customHeight="1" spans="1:18">
      <c r="A4741" s="30" t="s">
        <v>4549</v>
      </c>
      <c r="B4741" s="17">
        <v>2534</v>
      </c>
      <c r="C4741" s="17" t="s">
        <v>42</v>
      </c>
      <c r="D4741" s="17" t="s">
        <v>36</v>
      </c>
      <c r="E4741" s="17" t="s">
        <v>78</v>
      </c>
      <c r="F4741" s="31" t="str">
        <f>VLOOKUP(G4741,'Policy Type'!$A:$B,2,FALSE)</f>
        <v>Liability</v>
      </c>
      <c r="G4741" s="17" t="s">
        <v>38</v>
      </c>
      <c r="H4741" s="32">
        <v>45394</v>
      </c>
      <c r="I4741" s="32">
        <v>45758</v>
      </c>
      <c r="J4741" s="34">
        <v>520300</v>
      </c>
      <c r="K4741" s="34">
        <f t="shared" si="1314"/>
        <v>93654</v>
      </c>
      <c r="L4741" s="34">
        <f t="shared" si="1315"/>
        <v>613954</v>
      </c>
      <c r="M4741" s="17">
        <f t="shared" ref="M4741:M4743" si="1320">L4741*0.2</f>
        <v>122790.8</v>
      </c>
      <c r="N4741" s="17" t="s">
        <v>39</v>
      </c>
      <c r="O4741" s="35" t="s">
        <v>49</v>
      </c>
      <c r="P4741" s="36" t="str">
        <f t="shared" si="1317"/>
        <v>Old Client</v>
      </c>
      <c r="Q4741" s="39" t="str">
        <f t="shared" si="4"/>
        <v>Yes</v>
      </c>
      <c r="R4741" s="40" t="str">
        <f t="shared" si="5"/>
        <v/>
      </c>
    </row>
    <row r="4742" ht="14.25" customHeight="1" spans="1:18">
      <c r="A4742" s="30" t="s">
        <v>4550</v>
      </c>
      <c r="B4742" s="17">
        <v>2534</v>
      </c>
      <c r="C4742" s="17" t="s">
        <v>35</v>
      </c>
      <c r="D4742" s="17" t="s">
        <v>36</v>
      </c>
      <c r="E4742" s="17" t="s">
        <v>78</v>
      </c>
      <c r="F4742" s="31" t="str">
        <f>VLOOKUP(G4742,'Policy Type'!$A:$B,2,FALSE)</f>
        <v>Liability</v>
      </c>
      <c r="G4742" s="17" t="s">
        <v>38</v>
      </c>
      <c r="H4742" s="32">
        <v>45394</v>
      </c>
      <c r="I4742" s="32">
        <v>45758</v>
      </c>
      <c r="J4742" s="34">
        <v>363000</v>
      </c>
      <c r="K4742" s="34">
        <f t="shared" si="1314"/>
        <v>65340</v>
      </c>
      <c r="L4742" s="34">
        <f t="shared" si="1315"/>
        <v>428340</v>
      </c>
      <c r="M4742" s="17">
        <f t="shared" si="1320"/>
        <v>85668</v>
      </c>
      <c r="N4742" s="17" t="s">
        <v>39</v>
      </c>
      <c r="O4742" s="35" t="s">
        <v>49</v>
      </c>
      <c r="P4742" s="36" t="str">
        <f t="shared" si="1317"/>
        <v>Old Client</v>
      </c>
      <c r="Q4742" s="39" t="str">
        <f t="shared" si="4"/>
        <v>Yes</v>
      </c>
      <c r="R4742" s="40" t="str">
        <f t="shared" si="5"/>
        <v/>
      </c>
    </row>
    <row r="4743" ht="14.25" customHeight="1" spans="1:18">
      <c r="A4743" s="30" t="s">
        <v>4551</v>
      </c>
      <c r="B4743" s="17">
        <v>2534</v>
      </c>
      <c r="C4743" s="17" t="s">
        <v>42</v>
      </c>
      <c r="D4743" s="17" t="s">
        <v>36</v>
      </c>
      <c r="E4743" s="17" t="s">
        <v>78</v>
      </c>
      <c r="F4743" s="31" t="str">
        <f>VLOOKUP(G4743,'Policy Type'!$A:$B,2,FALSE)</f>
        <v>Liability</v>
      </c>
      <c r="G4743" s="17" t="s">
        <v>536</v>
      </c>
      <c r="H4743" s="32">
        <v>45355</v>
      </c>
      <c r="I4743" s="32">
        <v>45446</v>
      </c>
      <c r="J4743" s="34">
        <v>482100</v>
      </c>
      <c r="K4743" s="34">
        <f t="shared" si="1314"/>
        <v>86778</v>
      </c>
      <c r="L4743" s="34">
        <f t="shared" si="1315"/>
        <v>568878</v>
      </c>
      <c r="M4743" s="17">
        <f t="shared" si="1320"/>
        <v>113775.6</v>
      </c>
      <c r="N4743" s="17" t="s">
        <v>39</v>
      </c>
      <c r="O4743" s="35" t="s">
        <v>49</v>
      </c>
      <c r="P4743" s="36" t="str">
        <f t="shared" si="1317"/>
        <v>Old Client</v>
      </c>
      <c r="Q4743" s="39" t="str">
        <f t="shared" si="4"/>
        <v>Yes</v>
      </c>
      <c r="R4743" s="40" t="str">
        <f t="shared" si="5"/>
        <v/>
      </c>
    </row>
    <row r="4744" ht="14.25" customHeight="1" spans="1:18">
      <c r="A4744" s="30" t="s">
        <v>4552</v>
      </c>
      <c r="B4744" s="17">
        <v>2541</v>
      </c>
      <c r="C4744" s="17" t="s">
        <v>57</v>
      </c>
      <c r="D4744" s="17" t="s">
        <v>36</v>
      </c>
      <c r="E4744" s="17" t="s">
        <v>780</v>
      </c>
      <c r="F4744" s="31" t="str">
        <f>VLOOKUP(G4744,'Policy Type'!$A:$B,2,FALSE)</f>
        <v>Others</v>
      </c>
      <c r="G4744" s="17" t="s">
        <v>487</v>
      </c>
      <c r="H4744" s="32">
        <v>45394</v>
      </c>
      <c r="I4744" s="32">
        <v>49045</v>
      </c>
      <c r="J4744" s="34">
        <v>135700</v>
      </c>
      <c r="K4744" s="34">
        <f t="shared" si="1314"/>
        <v>24426</v>
      </c>
      <c r="L4744" s="34">
        <f t="shared" si="1315"/>
        <v>160126</v>
      </c>
      <c r="M4744" s="17">
        <f>L4744*0.15</f>
        <v>24018.9</v>
      </c>
      <c r="N4744" s="17" t="s">
        <v>52</v>
      </c>
      <c r="O4744" s="35" t="s">
        <v>49</v>
      </c>
      <c r="P4744" s="36" t="str">
        <f t="shared" si="1317"/>
        <v>Old Client</v>
      </c>
      <c r="Q4744" s="39" t="str">
        <f t="shared" si="4"/>
        <v>No</v>
      </c>
      <c r="R4744" s="40" t="str">
        <f t="shared" si="5"/>
        <v/>
      </c>
    </row>
    <row r="4745" ht="14.25" customHeight="1" spans="1:18">
      <c r="A4745" s="30" t="s">
        <v>4553</v>
      </c>
      <c r="B4745" s="17">
        <v>1737</v>
      </c>
      <c r="C4745" s="17" t="s">
        <v>42</v>
      </c>
      <c r="D4745" s="17" t="s">
        <v>36</v>
      </c>
      <c r="E4745" s="17" t="s">
        <v>78</v>
      </c>
      <c r="F4745" s="31" t="str">
        <f>VLOOKUP(G4745,'Policy Type'!$A:$B,2,FALSE)</f>
        <v>Liability</v>
      </c>
      <c r="G4745" s="17" t="s">
        <v>536</v>
      </c>
      <c r="H4745" s="32">
        <v>45383</v>
      </c>
      <c r="I4745" s="32">
        <v>45657</v>
      </c>
      <c r="J4745" s="34">
        <v>1959200</v>
      </c>
      <c r="K4745" s="34">
        <f t="shared" si="1314"/>
        <v>352656</v>
      </c>
      <c r="L4745" s="34">
        <f t="shared" si="1315"/>
        <v>2311856</v>
      </c>
      <c r="M4745" s="17">
        <f>L4745*0.2</f>
        <v>462371.2</v>
      </c>
      <c r="N4745" s="17" t="s">
        <v>39</v>
      </c>
      <c r="O4745" s="35" t="s">
        <v>49</v>
      </c>
      <c r="P4745" s="36" t="str">
        <f t="shared" si="1317"/>
        <v>Old Client</v>
      </c>
      <c r="Q4745" s="39" t="str">
        <f t="shared" si="4"/>
        <v>Yes</v>
      </c>
      <c r="R4745" s="40" t="str">
        <f t="shared" si="5"/>
        <v/>
      </c>
    </row>
    <row r="4746" ht="14.25" customHeight="1" spans="1:18">
      <c r="A4746" s="30" t="s">
        <v>4554</v>
      </c>
      <c r="B4746" s="17">
        <v>2875</v>
      </c>
      <c r="C4746" s="17" t="s">
        <v>35</v>
      </c>
      <c r="D4746" s="17" t="s">
        <v>36</v>
      </c>
      <c r="E4746" s="17" t="s">
        <v>132</v>
      </c>
      <c r="F4746" s="31" t="str">
        <f>VLOOKUP(G4746,'Policy Type'!$A:$B,2,FALSE)</f>
        <v>Others</v>
      </c>
      <c r="G4746" s="17" t="s">
        <v>3913</v>
      </c>
      <c r="H4746" s="32">
        <v>45384</v>
      </c>
      <c r="I4746" s="32">
        <v>45748</v>
      </c>
      <c r="J4746" s="34">
        <v>295000</v>
      </c>
      <c r="K4746" s="34">
        <f t="shared" si="1314"/>
        <v>53100</v>
      </c>
      <c r="L4746" s="34">
        <f t="shared" si="1315"/>
        <v>348100</v>
      </c>
      <c r="M4746" s="17">
        <f t="shared" ref="M4746:M4747" si="1321">L4746*0.15</f>
        <v>52215</v>
      </c>
      <c r="N4746" s="17" t="s">
        <v>39</v>
      </c>
      <c r="O4746" s="35" t="s">
        <v>49</v>
      </c>
      <c r="P4746" s="36" t="str">
        <f t="shared" si="1317"/>
        <v>New Client</v>
      </c>
      <c r="Q4746" s="39" t="str">
        <f t="shared" si="4"/>
        <v>No</v>
      </c>
      <c r="R4746" s="40" t="str">
        <f t="shared" si="5"/>
        <v/>
      </c>
    </row>
    <row r="4747" ht="14.25" customHeight="1" spans="1:18">
      <c r="A4747" s="30" t="s">
        <v>4555</v>
      </c>
      <c r="B4747" s="17">
        <v>1778</v>
      </c>
      <c r="C4747" s="17" t="s">
        <v>42</v>
      </c>
      <c r="D4747" s="17" t="s">
        <v>36</v>
      </c>
      <c r="E4747" s="17" t="s">
        <v>60</v>
      </c>
      <c r="F4747" s="31" t="str">
        <f>VLOOKUP(G4747,'Policy Type'!$A:$B,2,FALSE)</f>
        <v>Others</v>
      </c>
      <c r="G4747" s="17" t="s">
        <v>154</v>
      </c>
      <c r="H4747" s="32">
        <v>45389</v>
      </c>
      <c r="I4747" s="32">
        <v>45753</v>
      </c>
      <c r="J4747" s="34">
        <v>995600</v>
      </c>
      <c r="K4747" s="34">
        <f t="shared" si="1314"/>
        <v>179208</v>
      </c>
      <c r="L4747" s="34">
        <f t="shared" si="1315"/>
        <v>1174808</v>
      </c>
      <c r="M4747" s="17">
        <f t="shared" si="1321"/>
        <v>176221.2</v>
      </c>
      <c r="N4747" s="17" t="s">
        <v>52</v>
      </c>
      <c r="O4747" s="35" t="s">
        <v>53</v>
      </c>
      <c r="P4747" s="36" t="str">
        <f t="shared" si="1317"/>
        <v>Old Client</v>
      </c>
      <c r="Q4747" s="39" t="str">
        <f t="shared" si="4"/>
        <v>Yes</v>
      </c>
      <c r="R4747" s="40" t="str">
        <f t="shared" si="5"/>
        <v>Cross-Sold</v>
      </c>
    </row>
    <row r="4748" ht="14.25" customHeight="1" spans="1:18">
      <c r="A4748" s="30" t="s">
        <v>4556</v>
      </c>
      <c r="B4748" s="17">
        <v>2877</v>
      </c>
      <c r="C4748" s="17" t="s">
        <v>35</v>
      </c>
      <c r="D4748" s="17" t="s">
        <v>36</v>
      </c>
      <c r="E4748" s="17" t="s">
        <v>37</v>
      </c>
      <c r="F4748" s="31" t="str">
        <f>VLOOKUP(G4748,'Policy Type'!$A:$B,2,FALSE)</f>
        <v>Liability</v>
      </c>
      <c r="G4748" s="17" t="s">
        <v>38</v>
      </c>
      <c r="H4748" s="32">
        <v>45385</v>
      </c>
      <c r="I4748" s="32">
        <v>45414</v>
      </c>
      <c r="J4748" s="34">
        <v>21300</v>
      </c>
      <c r="K4748" s="34">
        <f t="shared" si="1314"/>
        <v>3834</v>
      </c>
      <c r="L4748" s="34">
        <f t="shared" si="1315"/>
        <v>25134</v>
      </c>
      <c r="M4748" s="17">
        <f t="shared" ref="M4748:M4749" si="1322">L4748*0.2</f>
        <v>5026.8</v>
      </c>
      <c r="N4748" s="17" t="s">
        <v>39</v>
      </c>
      <c r="O4748" s="35" t="s">
        <v>49</v>
      </c>
      <c r="P4748" s="36" t="str">
        <f t="shared" si="1317"/>
        <v>New Client</v>
      </c>
      <c r="Q4748" s="39" t="str">
        <f t="shared" si="4"/>
        <v>Yes</v>
      </c>
      <c r="R4748" s="40" t="str">
        <f t="shared" si="5"/>
        <v/>
      </c>
    </row>
    <row r="4749" ht="14.25" customHeight="1" spans="1:18">
      <c r="A4749" s="30" t="s">
        <v>4557</v>
      </c>
      <c r="B4749" s="17">
        <v>2878</v>
      </c>
      <c r="C4749" s="17" t="s">
        <v>35</v>
      </c>
      <c r="D4749" s="17" t="s">
        <v>36</v>
      </c>
      <c r="E4749" s="17" t="s">
        <v>43</v>
      </c>
      <c r="F4749" s="31" t="str">
        <f>VLOOKUP(G4749,'Policy Type'!$A:$B,2,FALSE)</f>
        <v>Liability</v>
      </c>
      <c r="G4749" s="17" t="s">
        <v>140</v>
      </c>
      <c r="H4749" s="32">
        <v>45395</v>
      </c>
      <c r="I4749" s="32">
        <v>45759</v>
      </c>
      <c r="J4749" s="34">
        <v>2950000</v>
      </c>
      <c r="K4749" s="34">
        <f t="shared" si="1314"/>
        <v>531000</v>
      </c>
      <c r="L4749" s="34">
        <f t="shared" si="1315"/>
        <v>3481000</v>
      </c>
      <c r="M4749" s="17">
        <f t="shared" si="1322"/>
        <v>696200</v>
      </c>
      <c r="N4749" s="17" t="s">
        <v>52</v>
      </c>
      <c r="O4749" s="35" t="s">
        <v>49</v>
      </c>
      <c r="P4749" s="36" t="str">
        <f t="shared" si="1317"/>
        <v>New Client</v>
      </c>
      <c r="Q4749" s="39" t="str">
        <f t="shared" si="4"/>
        <v>Yes</v>
      </c>
      <c r="R4749" s="40" t="str">
        <f t="shared" si="5"/>
        <v/>
      </c>
    </row>
    <row r="4750" ht="14.25" customHeight="1" spans="1:18">
      <c r="A4750" s="30" t="s">
        <v>4558</v>
      </c>
      <c r="B4750" s="17">
        <v>2879</v>
      </c>
      <c r="C4750" s="17" t="s">
        <v>46</v>
      </c>
      <c r="D4750" s="17" t="s">
        <v>47</v>
      </c>
      <c r="E4750" s="17" t="s">
        <v>284</v>
      </c>
      <c r="F4750" s="31" t="str">
        <f>VLOOKUP(G4750,'Policy Type'!$A:$B,2,FALSE)</f>
        <v>Others</v>
      </c>
      <c r="G4750" s="17" t="s">
        <v>193</v>
      </c>
      <c r="H4750" s="32">
        <v>45387</v>
      </c>
      <c r="I4750" s="32">
        <v>45751</v>
      </c>
      <c r="J4750" s="34">
        <v>2577500</v>
      </c>
      <c r="K4750" s="34">
        <f t="shared" si="1314"/>
        <v>463950</v>
      </c>
      <c r="L4750" s="34">
        <f t="shared" si="1315"/>
        <v>3041450</v>
      </c>
      <c r="M4750" s="17">
        <f>L4750*0.05</f>
        <v>152072.5</v>
      </c>
      <c r="N4750" s="17" t="s">
        <v>39</v>
      </c>
      <c r="O4750" s="35" t="s">
        <v>49</v>
      </c>
      <c r="P4750" s="36" t="str">
        <f t="shared" si="1317"/>
        <v>New Client</v>
      </c>
      <c r="Q4750" s="39" t="str">
        <f t="shared" si="4"/>
        <v>No</v>
      </c>
      <c r="R4750" s="40" t="str">
        <f t="shared" si="5"/>
        <v/>
      </c>
    </row>
    <row r="4751" ht="14.25" customHeight="1" spans="1:18">
      <c r="A4751" s="30" t="s">
        <v>4559</v>
      </c>
      <c r="B4751" s="17">
        <v>2880</v>
      </c>
      <c r="C4751" s="17" t="s">
        <v>57</v>
      </c>
      <c r="D4751" s="17" t="s">
        <v>36</v>
      </c>
      <c r="E4751" s="17" t="s">
        <v>284</v>
      </c>
      <c r="F4751" s="31" t="str">
        <f>VLOOKUP(G4751,'Policy Type'!$A:$B,2,FALSE)</f>
        <v>Others</v>
      </c>
      <c r="G4751" s="17" t="s">
        <v>193</v>
      </c>
      <c r="H4751" s="32">
        <v>45390</v>
      </c>
      <c r="I4751" s="32">
        <v>45754</v>
      </c>
      <c r="J4751" s="34">
        <v>2577500</v>
      </c>
      <c r="K4751" s="34">
        <f t="shared" si="1314"/>
        <v>463950</v>
      </c>
      <c r="L4751" s="34">
        <f t="shared" si="1315"/>
        <v>3041450</v>
      </c>
      <c r="M4751" s="17">
        <f>L4751*0.15</f>
        <v>456217.5</v>
      </c>
      <c r="N4751" s="17" t="s">
        <v>39</v>
      </c>
      <c r="O4751" s="35" t="s">
        <v>49</v>
      </c>
      <c r="P4751" s="36" t="str">
        <f t="shared" si="1317"/>
        <v>New Client</v>
      </c>
      <c r="Q4751" s="39" t="str">
        <f t="shared" si="4"/>
        <v>No</v>
      </c>
      <c r="R4751" s="40" t="str">
        <f t="shared" si="5"/>
        <v/>
      </c>
    </row>
    <row r="4752" ht="14.25" customHeight="1" spans="1:18">
      <c r="A4752" s="30" t="s">
        <v>4560</v>
      </c>
      <c r="B4752" s="17">
        <v>327</v>
      </c>
      <c r="C4752" s="17" t="s">
        <v>35</v>
      </c>
      <c r="D4752" s="17" t="s">
        <v>36</v>
      </c>
      <c r="E4752" s="17" t="s">
        <v>780</v>
      </c>
      <c r="F4752" s="31" t="str">
        <f>VLOOKUP(G4752,'Policy Type'!$A:$B,2,FALSE)</f>
        <v>Liability</v>
      </c>
      <c r="G4752" s="17" t="s">
        <v>38</v>
      </c>
      <c r="H4752" s="32">
        <v>45388</v>
      </c>
      <c r="I4752" s="32">
        <v>45570</v>
      </c>
      <c r="J4752" s="34">
        <v>484200</v>
      </c>
      <c r="K4752" s="34">
        <f t="shared" si="1314"/>
        <v>87156</v>
      </c>
      <c r="L4752" s="34">
        <f t="shared" si="1315"/>
        <v>571356</v>
      </c>
      <c r="M4752" s="17">
        <f t="shared" ref="M4752:M4754" si="1323">L4752*0.2</f>
        <v>114271.2</v>
      </c>
      <c r="N4752" s="17" t="s">
        <v>39</v>
      </c>
      <c r="O4752" s="35" t="s">
        <v>49</v>
      </c>
      <c r="P4752" s="36" t="str">
        <f t="shared" si="1317"/>
        <v>Old Client</v>
      </c>
      <c r="Q4752" s="39" t="str">
        <f t="shared" si="4"/>
        <v>Yes</v>
      </c>
      <c r="R4752" s="40" t="str">
        <f t="shared" si="5"/>
        <v/>
      </c>
    </row>
    <row r="4753" ht="14.25" customHeight="1" spans="1:18">
      <c r="A4753" s="30" t="s">
        <v>4561</v>
      </c>
      <c r="B4753" s="17">
        <v>327</v>
      </c>
      <c r="C4753" s="17" t="s">
        <v>42</v>
      </c>
      <c r="D4753" s="17" t="s">
        <v>36</v>
      </c>
      <c r="E4753" s="17" t="s">
        <v>37</v>
      </c>
      <c r="F4753" s="31" t="str">
        <f>VLOOKUP(G4753,'Policy Type'!$A:$B,2,FALSE)</f>
        <v>P&amp;C</v>
      </c>
      <c r="G4753" s="17" t="s">
        <v>80</v>
      </c>
      <c r="H4753" s="32">
        <v>45393</v>
      </c>
      <c r="I4753" s="32">
        <v>45393</v>
      </c>
      <c r="J4753" s="34">
        <v>59000</v>
      </c>
      <c r="K4753" s="34">
        <f t="shared" si="1314"/>
        <v>10620</v>
      </c>
      <c r="L4753" s="34">
        <f t="shared" si="1315"/>
        <v>69620</v>
      </c>
      <c r="M4753" s="17">
        <f t="shared" si="1323"/>
        <v>13924</v>
      </c>
      <c r="N4753" s="17" t="s">
        <v>39</v>
      </c>
      <c r="O4753" s="35" t="s">
        <v>49</v>
      </c>
      <c r="P4753" s="36" t="str">
        <f t="shared" si="1317"/>
        <v>Old Client</v>
      </c>
      <c r="Q4753" s="39" t="str">
        <f t="shared" si="4"/>
        <v>Yes</v>
      </c>
      <c r="R4753" s="40" t="str">
        <f t="shared" si="5"/>
        <v>Cross-Sold</v>
      </c>
    </row>
    <row r="4754" ht="14.25" customHeight="1" spans="1:18">
      <c r="A4754" s="30" t="s">
        <v>4562</v>
      </c>
      <c r="B4754" s="17">
        <v>2881</v>
      </c>
      <c r="C4754" s="17" t="s">
        <v>42</v>
      </c>
      <c r="D4754" s="17" t="s">
        <v>36</v>
      </c>
      <c r="E4754" s="17" t="s">
        <v>60</v>
      </c>
      <c r="F4754" s="31" t="str">
        <f>VLOOKUP(G4754,'Policy Type'!$A:$B,2,FALSE)</f>
        <v>P&amp;C</v>
      </c>
      <c r="G4754" s="17" t="s">
        <v>68</v>
      </c>
      <c r="H4754" s="32">
        <v>45393</v>
      </c>
      <c r="I4754" s="32">
        <v>45757</v>
      </c>
      <c r="J4754" s="34">
        <v>1072300</v>
      </c>
      <c r="K4754" s="34">
        <f t="shared" si="1314"/>
        <v>193014</v>
      </c>
      <c r="L4754" s="34">
        <f t="shared" si="1315"/>
        <v>1265314</v>
      </c>
      <c r="M4754" s="17">
        <f t="shared" si="1323"/>
        <v>253062.8</v>
      </c>
      <c r="N4754" s="17" t="s">
        <v>52</v>
      </c>
      <c r="O4754" s="35" t="s">
        <v>40</v>
      </c>
      <c r="P4754" s="36" t="str">
        <f t="shared" si="1317"/>
        <v>New Client</v>
      </c>
      <c r="Q4754" s="39" t="str">
        <f t="shared" si="4"/>
        <v>No</v>
      </c>
      <c r="R4754" s="40" t="str">
        <f t="shared" si="5"/>
        <v/>
      </c>
    </row>
    <row r="4755" ht="14.25" customHeight="1" spans="1:18">
      <c r="A4755" s="30" t="s">
        <v>4563</v>
      </c>
      <c r="B4755" s="17">
        <v>2882</v>
      </c>
      <c r="C4755" s="17" t="s">
        <v>57</v>
      </c>
      <c r="D4755" s="17" t="s">
        <v>36</v>
      </c>
      <c r="E4755" s="17" t="s">
        <v>284</v>
      </c>
      <c r="F4755" s="31" t="str">
        <f>VLOOKUP(G4755,'Policy Type'!$A:$B,2,FALSE)</f>
        <v>Others</v>
      </c>
      <c r="G4755" s="17" t="s">
        <v>212</v>
      </c>
      <c r="H4755" s="32">
        <v>45392</v>
      </c>
      <c r="I4755" s="32">
        <v>45756</v>
      </c>
      <c r="J4755" s="34">
        <v>23355200</v>
      </c>
      <c r="K4755" s="34">
        <f t="shared" si="1314"/>
        <v>4203936</v>
      </c>
      <c r="L4755" s="34">
        <f t="shared" si="1315"/>
        <v>27559136</v>
      </c>
      <c r="M4755" s="17">
        <f>L4755*0.15</f>
        <v>4133870.4</v>
      </c>
      <c r="N4755" s="17" t="s">
        <v>39</v>
      </c>
      <c r="O4755" s="35" t="s">
        <v>49</v>
      </c>
      <c r="P4755" s="36" t="str">
        <f t="shared" si="1317"/>
        <v>New Client</v>
      </c>
      <c r="Q4755" s="39" t="str">
        <f t="shared" si="4"/>
        <v>No</v>
      </c>
      <c r="R4755" s="40" t="str">
        <f t="shared" si="5"/>
        <v/>
      </c>
    </row>
    <row r="4756" ht="14.25" customHeight="1" spans="1:18">
      <c r="A4756" s="30" t="s">
        <v>4564</v>
      </c>
      <c r="B4756" s="17">
        <v>2883</v>
      </c>
      <c r="C4756" s="17" t="s">
        <v>35</v>
      </c>
      <c r="D4756" s="17" t="s">
        <v>36</v>
      </c>
      <c r="E4756" s="17" t="s">
        <v>37</v>
      </c>
      <c r="F4756" s="31" t="str">
        <f>VLOOKUP(G4756,'Policy Type'!$A:$B,2,FALSE)</f>
        <v>Liability</v>
      </c>
      <c r="G4756" s="17" t="s">
        <v>38</v>
      </c>
      <c r="H4756" s="32">
        <v>45394</v>
      </c>
      <c r="I4756" s="32">
        <v>45484</v>
      </c>
      <c r="J4756" s="34">
        <v>103800</v>
      </c>
      <c r="K4756" s="34">
        <f t="shared" si="1314"/>
        <v>18684</v>
      </c>
      <c r="L4756" s="34">
        <f t="shared" si="1315"/>
        <v>122484</v>
      </c>
      <c r="M4756" s="17">
        <f t="shared" ref="M4756:M4757" si="1324">L4756*0.2</f>
        <v>24496.8</v>
      </c>
      <c r="N4756" s="17" t="s">
        <v>39</v>
      </c>
      <c r="O4756" s="35" t="s">
        <v>49</v>
      </c>
      <c r="P4756" s="36" t="str">
        <f t="shared" si="1317"/>
        <v>New Client</v>
      </c>
      <c r="Q4756" s="39" t="str">
        <f t="shared" si="4"/>
        <v>Yes</v>
      </c>
      <c r="R4756" s="40" t="str">
        <f t="shared" si="5"/>
        <v/>
      </c>
    </row>
    <row r="4757" ht="14.25" customHeight="1" spans="1:18">
      <c r="A4757" s="30" t="s">
        <v>4565</v>
      </c>
      <c r="B4757" s="17">
        <v>2884</v>
      </c>
      <c r="C4757" s="17" t="s">
        <v>35</v>
      </c>
      <c r="D4757" s="17" t="s">
        <v>36</v>
      </c>
      <c r="E4757" s="17" t="s">
        <v>91</v>
      </c>
      <c r="F4757" s="31" t="str">
        <f>VLOOKUP(G4757,'Policy Type'!$A:$B,2,FALSE)</f>
        <v>Liability</v>
      </c>
      <c r="G4757" s="17" t="s">
        <v>38</v>
      </c>
      <c r="H4757" s="32">
        <v>45406</v>
      </c>
      <c r="I4757" s="32">
        <v>45770</v>
      </c>
      <c r="J4757" s="34">
        <v>521000</v>
      </c>
      <c r="K4757" s="34">
        <f t="shared" si="1314"/>
        <v>93780</v>
      </c>
      <c r="L4757" s="34">
        <f t="shared" si="1315"/>
        <v>614780</v>
      </c>
      <c r="M4757" s="17">
        <f t="shared" si="1324"/>
        <v>122956</v>
      </c>
      <c r="N4757" s="17" t="s">
        <v>39</v>
      </c>
      <c r="O4757" s="35" t="s">
        <v>49</v>
      </c>
      <c r="P4757" s="36" t="str">
        <f t="shared" si="1317"/>
        <v>New Client</v>
      </c>
      <c r="Q4757" s="39" t="str">
        <f t="shared" si="4"/>
        <v>Yes</v>
      </c>
      <c r="R4757" s="40" t="str">
        <f t="shared" si="5"/>
        <v/>
      </c>
    </row>
    <row r="4758" ht="14.25" customHeight="1" spans="1:18">
      <c r="A4758" s="30" t="s">
        <v>4566</v>
      </c>
      <c r="B4758" s="17">
        <v>2885</v>
      </c>
      <c r="C4758" s="17" t="s">
        <v>46</v>
      </c>
      <c r="D4758" s="17" t="s">
        <v>76</v>
      </c>
      <c r="E4758" s="17" t="s">
        <v>78</v>
      </c>
      <c r="F4758" s="31" t="str">
        <f>VLOOKUP(G4758,'Policy Type'!$A:$B,2,FALSE)</f>
        <v>Liability</v>
      </c>
      <c r="G4758" s="17" t="s">
        <v>101</v>
      </c>
      <c r="H4758" s="32">
        <v>45408</v>
      </c>
      <c r="I4758" s="32">
        <v>45772</v>
      </c>
      <c r="J4758" s="34">
        <v>1534000</v>
      </c>
      <c r="K4758" s="34">
        <f t="shared" si="1314"/>
        <v>276120</v>
      </c>
      <c r="L4758" s="34">
        <f t="shared" si="1315"/>
        <v>1810120</v>
      </c>
      <c r="M4758" s="17">
        <f>L4758*0.05</f>
        <v>90506</v>
      </c>
      <c r="N4758" s="17" t="s">
        <v>39</v>
      </c>
      <c r="O4758" s="35" t="s">
        <v>53</v>
      </c>
      <c r="P4758" s="36" t="str">
        <f t="shared" si="1317"/>
        <v>New Client</v>
      </c>
      <c r="Q4758" s="39" t="str">
        <f t="shared" si="4"/>
        <v>Yes</v>
      </c>
      <c r="R4758" s="40" t="str">
        <f t="shared" si="5"/>
        <v/>
      </c>
    </row>
    <row r="4759" ht="14.25" customHeight="1" spans="1:18">
      <c r="A4759" s="30" t="s">
        <v>4567</v>
      </c>
      <c r="B4759" s="17">
        <v>2886</v>
      </c>
      <c r="C4759" s="17" t="s">
        <v>42</v>
      </c>
      <c r="D4759" s="17" t="s">
        <v>36</v>
      </c>
      <c r="E4759" s="17" t="s">
        <v>78</v>
      </c>
      <c r="F4759" s="31" t="str">
        <f>VLOOKUP(G4759,'Policy Type'!$A:$B,2,FALSE)</f>
        <v>Liability</v>
      </c>
      <c r="G4759" s="17" t="s">
        <v>94</v>
      </c>
      <c r="H4759" s="32">
        <v>45408</v>
      </c>
      <c r="I4759" s="32">
        <v>45772</v>
      </c>
      <c r="J4759" s="34">
        <v>2360100</v>
      </c>
      <c r="K4759" s="34">
        <f t="shared" si="1314"/>
        <v>424818</v>
      </c>
      <c r="L4759" s="34">
        <f t="shared" si="1315"/>
        <v>2784918</v>
      </c>
      <c r="M4759" s="17">
        <f t="shared" ref="M4759:M4760" si="1325">L4759*0.2</f>
        <v>556983.6</v>
      </c>
      <c r="N4759" s="17" t="s">
        <v>39</v>
      </c>
      <c r="O4759" s="35" t="s">
        <v>49</v>
      </c>
      <c r="P4759" s="36" t="str">
        <f t="shared" si="1317"/>
        <v>New Client</v>
      </c>
      <c r="Q4759" s="39" t="str">
        <f t="shared" si="4"/>
        <v>Yes</v>
      </c>
      <c r="R4759" s="40" t="str">
        <f t="shared" si="5"/>
        <v/>
      </c>
    </row>
    <row r="4760" ht="14.25" customHeight="1" spans="1:18">
      <c r="A4760" s="30" t="s">
        <v>4568</v>
      </c>
      <c r="B4760" s="17">
        <v>2887</v>
      </c>
      <c r="C4760" s="17" t="s">
        <v>42</v>
      </c>
      <c r="D4760" s="17" t="s">
        <v>36</v>
      </c>
      <c r="E4760" s="17" t="s">
        <v>37</v>
      </c>
      <c r="F4760" s="31" t="str">
        <f>VLOOKUP(G4760,'Policy Type'!$A:$B,2,FALSE)</f>
        <v>P&amp;C</v>
      </c>
      <c r="G4760" s="17" t="s">
        <v>80</v>
      </c>
      <c r="H4760" s="32">
        <v>45408</v>
      </c>
      <c r="I4760" s="32">
        <v>45408</v>
      </c>
      <c r="J4760" s="34">
        <v>59000</v>
      </c>
      <c r="K4760" s="34">
        <f t="shared" si="1314"/>
        <v>10620</v>
      </c>
      <c r="L4760" s="34">
        <f t="shared" si="1315"/>
        <v>69620</v>
      </c>
      <c r="M4760" s="17">
        <f t="shared" si="1325"/>
        <v>13924</v>
      </c>
      <c r="N4760" s="17" t="s">
        <v>39</v>
      </c>
      <c r="O4760" s="35" t="s">
        <v>49</v>
      </c>
      <c r="P4760" s="36" t="str">
        <f t="shared" si="1317"/>
        <v>New Client</v>
      </c>
      <c r="Q4760" s="39" t="str">
        <f t="shared" si="4"/>
        <v>No</v>
      </c>
      <c r="R4760" s="40" t="str">
        <f t="shared" si="5"/>
        <v/>
      </c>
    </row>
    <row r="4761" ht="14.25" customHeight="1" spans="1:18">
      <c r="A4761" s="30" t="s">
        <v>4569</v>
      </c>
      <c r="B4761" s="17">
        <v>2888</v>
      </c>
      <c r="C4761" s="17" t="s">
        <v>46</v>
      </c>
      <c r="D4761" s="17" t="s">
        <v>66</v>
      </c>
      <c r="E4761" s="17" t="s">
        <v>37</v>
      </c>
      <c r="F4761" s="31" t="str">
        <f>VLOOKUP(G4761,'Policy Type'!$A:$B,2,FALSE)</f>
        <v>Liability</v>
      </c>
      <c r="G4761" s="17" t="s">
        <v>38</v>
      </c>
      <c r="H4761" s="32">
        <v>45409</v>
      </c>
      <c r="I4761" s="32">
        <v>45499</v>
      </c>
      <c r="J4761" s="34">
        <v>54900</v>
      </c>
      <c r="K4761" s="34">
        <f t="shared" si="1314"/>
        <v>9882</v>
      </c>
      <c r="L4761" s="34">
        <f t="shared" si="1315"/>
        <v>64782</v>
      </c>
      <c r="M4761" s="17">
        <f>L4761*0.05</f>
        <v>3239.1</v>
      </c>
      <c r="N4761" s="17" t="s">
        <v>39</v>
      </c>
      <c r="O4761" s="35" t="s">
        <v>49</v>
      </c>
      <c r="P4761" s="36" t="str">
        <f t="shared" si="1317"/>
        <v>New Client</v>
      </c>
      <c r="Q4761" s="39" t="str">
        <f t="shared" si="4"/>
        <v>Yes</v>
      </c>
      <c r="R4761" s="40" t="str">
        <f t="shared" si="5"/>
        <v/>
      </c>
    </row>
    <row r="4762" ht="14.25" customHeight="1" spans="1:18">
      <c r="A4762" s="30" t="s">
        <v>4570</v>
      </c>
      <c r="B4762" s="17">
        <v>2889</v>
      </c>
      <c r="C4762" s="17" t="s">
        <v>35</v>
      </c>
      <c r="D4762" s="17" t="s">
        <v>36</v>
      </c>
      <c r="E4762" s="17" t="s">
        <v>60</v>
      </c>
      <c r="F4762" s="31" t="str">
        <f>VLOOKUP(G4762,'Policy Type'!$A:$B,2,FALSE)</f>
        <v>Others</v>
      </c>
      <c r="G4762" s="17" t="s">
        <v>212</v>
      </c>
      <c r="H4762" s="32">
        <v>45410</v>
      </c>
      <c r="I4762" s="32">
        <v>45774</v>
      </c>
      <c r="J4762" s="34">
        <v>1884500</v>
      </c>
      <c r="K4762" s="34">
        <f t="shared" si="1314"/>
        <v>339210</v>
      </c>
      <c r="L4762" s="34">
        <f t="shared" si="1315"/>
        <v>2223710</v>
      </c>
      <c r="M4762" s="17">
        <f>L4762*0.15</f>
        <v>333556.5</v>
      </c>
      <c r="N4762" s="17" t="s">
        <v>39</v>
      </c>
      <c r="O4762" s="35" t="s">
        <v>49</v>
      </c>
      <c r="P4762" s="36" t="str">
        <f t="shared" si="1317"/>
        <v>New Client</v>
      </c>
      <c r="Q4762" s="39" t="str">
        <f t="shared" si="4"/>
        <v>No</v>
      </c>
      <c r="R4762" s="40" t="str">
        <f t="shared" si="5"/>
        <v/>
      </c>
    </row>
    <row r="4763" ht="14.25" customHeight="1" spans="1:18">
      <c r="A4763" s="30" t="s">
        <v>4571</v>
      </c>
      <c r="B4763" s="17">
        <v>937</v>
      </c>
      <c r="C4763" s="17" t="s">
        <v>46</v>
      </c>
      <c r="D4763" s="17" t="s">
        <v>76</v>
      </c>
      <c r="E4763" s="17" t="s">
        <v>60</v>
      </c>
      <c r="F4763" s="31" t="str">
        <f>VLOOKUP(G4763,'Policy Type'!$A:$B,2,FALSE)</f>
        <v>P&amp;C</v>
      </c>
      <c r="G4763" s="17" t="s">
        <v>44</v>
      </c>
      <c r="H4763" s="32">
        <v>45410</v>
      </c>
      <c r="I4763" s="32">
        <v>45774</v>
      </c>
      <c r="J4763" s="34">
        <v>182900</v>
      </c>
      <c r="K4763" s="34">
        <f t="shared" si="1314"/>
        <v>32922</v>
      </c>
      <c r="L4763" s="34">
        <f t="shared" si="1315"/>
        <v>215822</v>
      </c>
      <c r="M4763" s="17">
        <f>L4763*0.05</f>
        <v>10791.1</v>
      </c>
      <c r="N4763" s="17" t="s">
        <v>39</v>
      </c>
      <c r="O4763" s="35" t="s">
        <v>49</v>
      </c>
      <c r="P4763" s="36" t="str">
        <f t="shared" si="1317"/>
        <v>Old Client</v>
      </c>
      <c r="Q4763" s="39" t="str">
        <f t="shared" si="4"/>
        <v>Yes</v>
      </c>
      <c r="R4763" s="40" t="str">
        <f t="shared" si="5"/>
        <v>Cross-Sold</v>
      </c>
    </row>
    <row r="4764" ht="14.25" customHeight="1" spans="1:18">
      <c r="A4764" s="30" t="s">
        <v>4572</v>
      </c>
      <c r="B4764" s="17">
        <v>573</v>
      </c>
      <c r="C4764" s="17" t="s">
        <v>57</v>
      </c>
      <c r="D4764" s="17" t="s">
        <v>36</v>
      </c>
      <c r="E4764" s="17" t="s">
        <v>43</v>
      </c>
      <c r="F4764" s="31" t="str">
        <f>VLOOKUP(G4764,'Policy Type'!$A:$B,2,FALSE)</f>
        <v>Liability</v>
      </c>
      <c r="G4764" s="17" t="s">
        <v>101</v>
      </c>
      <c r="H4764" s="32">
        <v>45410</v>
      </c>
      <c r="I4764" s="32">
        <v>45774</v>
      </c>
      <c r="J4764" s="34">
        <v>7080000</v>
      </c>
      <c r="K4764" s="34">
        <f t="shared" si="1314"/>
        <v>1274400</v>
      </c>
      <c r="L4764" s="34">
        <f t="shared" si="1315"/>
        <v>8354400</v>
      </c>
      <c r="M4764" s="17">
        <f>L4764*0.2</f>
        <v>1670880</v>
      </c>
      <c r="N4764" s="17" t="s">
        <v>39</v>
      </c>
      <c r="O4764" s="35" t="s">
        <v>40</v>
      </c>
      <c r="P4764" s="36" t="str">
        <f t="shared" si="1317"/>
        <v>Old Client</v>
      </c>
      <c r="Q4764" s="39" t="str">
        <f t="shared" si="4"/>
        <v>Yes</v>
      </c>
      <c r="R4764" s="40" t="str">
        <f t="shared" si="5"/>
        <v/>
      </c>
    </row>
    <row r="4765" ht="14.25" customHeight="1" spans="1:18">
      <c r="A4765" s="30" t="s">
        <v>4573</v>
      </c>
      <c r="B4765" s="17">
        <v>573</v>
      </c>
      <c r="C4765" s="17" t="s">
        <v>46</v>
      </c>
      <c r="D4765" s="17" t="s">
        <v>47</v>
      </c>
      <c r="E4765" s="17" t="s">
        <v>780</v>
      </c>
      <c r="F4765" s="31" t="str">
        <f>VLOOKUP(G4765,'Policy Type'!$A:$B,2,FALSE)</f>
        <v>Liability</v>
      </c>
      <c r="G4765" s="17" t="s">
        <v>38</v>
      </c>
      <c r="H4765" s="32">
        <v>45409</v>
      </c>
      <c r="I4765" s="32">
        <v>45499</v>
      </c>
      <c r="J4765" s="34">
        <v>460400</v>
      </c>
      <c r="K4765" s="34">
        <f t="shared" si="1314"/>
        <v>82872</v>
      </c>
      <c r="L4765" s="34">
        <f t="shared" si="1315"/>
        <v>543272</v>
      </c>
      <c r="M4765" s="17">
        <f t="shared" ref="M4765:M4766" si="1326">L4765*0.05</f>
        <v>27163.6</v>
      </c>
      <c r="N4765" s="17" t="s">
        <v>39</v>
      </c>
      <c r="O4765" s="35" t="s">
        <v>49</v>
      </c>
      <c r="P4765" s="36" t="str">
        <f t="shared" si="1317"/>
        <v>Old Client</v>
      </c>
      <c r="Q4765" s="39" t="str">
        <f t="shared" si="4"/>
        <v>Yes</v>
      </c>
      <c r="R4765" s="40" t="str">
        <f t="shared" si="5"/>
        <v/>
      </c>
    </row>
    <row r="4766" ht="14.25" customHeight="1" spans="1:18">
      <c r="A4766" s="30" t="s">
        <v>4574</v>
      </c>
      <c r="B4766" s="17">
        <v>2890</v>
      </c>
      <c r="C4766" s="17" t="s">
        <v>46</v>
      </c>
      <c r="D4766" s="17" t="s">
        <v>47</v>
      </c>
      <c r="E4766" s="17" t="s">
        <v>132</v>
      </c>
      <c r="F4766" s="31" t="str">
        <f>VLOOKUP(G4766,'Policy Type'!$A:$B,2,FALSE)</f>
        <v>P&amp;C</v>
      </c>
      <c r="G4766" s="17" t="s">
        <v>80</v>
      </c>
      <c r="H4766" s="32">
        <v>45409</v>
      </c>
      <c r="I4766" s="32">
        <v>45409</v>
      </c>
      <c r="J4766" s="34">
        <v>59100</v>
      </c>
      <c r="K4766" s="34">
        <f t="shared" si="1314"/>
        <v>10638</v>
      </c>
      <c r="L4766" s="34">
        <f t="shared" si="1315"/>
        <v>69738</v>
      </c>
      <c r="M4766" s="17">
        <f t="shared" si="1326"/>
        <v>3486.9</v>
      </c>
      <c r="N4766" s="17" t="s">
        <v>39</v>
      </c>
      <c r="O4766" s="35" t="s">
        <v>49</v>
      </c>
      <c r="P4766" s="36" t="str">
        <f t="shared" si="1317"/>
        <v>Old Client</v>
      </c>
      <c r="Q4766" s="39" t="str">
        <f t="shared" si="4"/>
        <v>No</v>
      </c>
      <c r="R4766" s="40" t="str">
        <f t="shared" si="5"/>
        <v/>
      </c>
    </row>
    <row r="4767" ht="14.25" customHeight="1" spans="1:18">
      <c r="A4767" s="30" t="s">
        <v>4575</v>
      </c>
      <c r="B4767" s="17">
        <v>2891</v>
      </c>
      <c r="C4767" s="17" t="s">
        <v>35</v>
      </c>
      <c r="D4767" s="17" t="s">
        <v>36</v>
      </c>
      <c r="E4767" s="17" t="s">
        <v>132</v>
      </c>
      <c r="F4767" s="31" t="str">
        <f>VLOOKUP(G4767,'Policy Type'!$A:$B,2,FALSE)</f>
        <v>P&amp;C</v>
      </c>
      <c r="G4767" s="17" t="s">
        <v>80</v>
      </c>
      <c r="H4767" s="32">
        <v>45409</v>
      </c>
      <c r="I4767" s="32">
        <v>45409</v>
      </c>
      <c r="J4767" s="34">
        <v>59100</v>
      </c>
      <c r="K4767" s="34">
        <f t="shared" si="1314"/>
        <v>10638</v>
      </c>
      <c r="L4767" s="34">
        <f t="shared" si="1315"/>
        <v>69738</v>
      </c>
      <c r="M4767" s="17">
        <f t="shared" ref="M4767:M4769" si="1327">L4767*0.2</f>
        <v>13947.6</v>
      </c>
      <c r="N4767" s="17" t="s">
        <v>39</v>
      </c>
      <c r="O4767" s="35" t="s">
        <v>49</v>
      </c>
      <c r="P4767" s="36" t="str">
        <f t="shared" si="1317"/>
        <v>New Client</v>
      </c>
      <c r="Q4767" s="39" t="str">
        <f t="shared" si="4"/>
        <v>No</v>
      </c>
      <c r="R4767" s="40" t="str">
        <f t="shared" si="5"/>
        <v/>
      </c>
    </row>
    <row r="4768" ht="14.25" customHeight="1" spans="1:18">
      <c r="A4768" s="30" t="s">
        <v>4576</v>
      </c>
      <c r="B4768" s="17">
        <v>2461</v>
      </c>
      <c r="C4768" s="17" t="s">
        <v>35</v>
      </c>
      <c r="D4768" s="17" t="s">
        <v>36</v>
      </c>
      <c r="E4768" s="17" t="s">
        <v>37</v>
      </c>
      <c r="F4768" s="31" t="str">
        <f>VLOOKUP(G4768,'Policy Type'!$A:$B,2,FALSE)</f>
        <v>Liability</v>
      </c>
      <c r="G4768" s="17" t="s">
        <v>38</v>
      </c>
      <c r="H4768" s="32">
        <v>45410</v>
      </c>
      <c r="I4768" s="32">
        <v>45774</v>
      </c>
      <c r="J4768" s="34">
        <v>171100</v>
      </c>
      <c r="K4768" s="34">
        <f t="shared" si="1314"/>
        <v>30798</v>
      </c>
      <c r="L4768" s="34">
        <f t="shared" si="1315"/>
        <v>201898</v>
      </c>
      <c r="M4768" s="17">
        <f t="shared" si="1327"/>
        <v>40379.6</v>
      </c>
      <c r="N4768" s="17" t="s">
        <v>39</v>
      </c>
      <c r="O4768" s="35" t="s">
        <v>49</v>
      </c>
      <c r="P4768" s="36" t="str">
        <f t="shared" si="1317"/>
        <v>Old Client</v>
      </c>
      <c r="Q4768" s="39" t="str">
        <f t="shared" si="4"/>
        <v>Yes</v>
      </c>
      <c r="R4768" s="40" t="str">
        <f t="shared" si="5"/>
        <v/>
      </c>
    </row>
    <row r="4769" ht="14.25" customHeight="1" spans="1:18">
      <c r="A4769" s="30" t="s">
        <v>4577</v>
      </c>
      <c r="B4769" s="17">
        <v>2461</v>
      </c>
      <c r="C4769" s="17" t="s">
        <v>35</v>
      </c>
      <c r="D4769" s="17" t="s">
        <v>36</v>
      </c>
      <c r="E4769" s="17" t="s">
        <v>780</v>
      </c>
      <c r="F4769" s="31" t="str">
        <f>VLOOKUP(G4769,'Policy Type'!$A:$B,2,FALSE)</f>
        <v>Liability</v>
      </c>
      <c r="G4769" s="17" t="s">
        <v>38</v>
      </c>
      <c r="H4769" s="32">
        <v>45411</v>
      </c>
      <c r="I4769" s="32">
        <v>45440</v>
      </c>
      <c r="J4769" s="34">
        <v>161400</v>
      </c>
      <c r="K4769" s="34">
        <f t="shared" si="1314"/>
        <v>29052</v>
      </c>
      <c r="L4769" s="34">
        <f t="shared" si="1315"/>
        <v>190452</v>
      </c>
      <c r="M4769" s="17">
        <f t="shared" si="1327"/>
        <v>38090.4</v>
      </c>
      <c r="N4769" s="17" t="s">
        <v>39</v>
      </c>
      <c r="O4769" s="35" t="s">
        <v>49</v>
      </c>
      <c r="P4769" s="36" t="str">
        <f t="shared" si="1317"/>
        <v>Old Client</v>
      </c>
      <c r="Q4769" s="39" t="str">
        <f t="shared" si="4"/>
        <v>Yes</v>
      </c>
      <c r="R4769" s="40" t="str">
        <f t="shared" si="5"/>
        <v/>
      </c>
    </row>
    <row r="4770" ht="14.25" customHeight="1" spans="1:18">
      <c r="A4770" s="30" t="s">
        <v>4578</v>
      </c>
      <c r="B4770" s="17">
        <v>2892</v>
      </c>
      <c r="C4770" s="17" t="s">
        <v>57</v>
      </c>
      <c r="D4770" s="17" t="s">
        <v>36</v>
      </c>
      <c r="E4770" s="17" t="s">
        <v>91</v>
      </c>
      <c r="F4770" s="31" t="str">
        <f>VLOOKUP(G4770,'Policy Type'!$A:$B,2,FALSE)</f>
        <v>Others</v>
      </c>
      <c r="G4770" s="17" t="s">
        <v>212</v>
      </c>
      <c r="H4770" s="32">
        <v>45408</v>
      </c>
      <c r="I4770" s="32">
        <v>45772</v>
      </c>
      <c r="J4770" s="34">
        <v>68900</v>
      </c>
      <c r="K4770" s="34">
        <f t="shared" si="1314"/>
        <v>12402</v>
      </c>
      <c r="L4770" s="34">
        <f t="shared" si="1315"/>
        <v>81302</v>
      </c>
      <c r="M4770" s="17">
        <f>L4770*0.15</f>
        <v>12195.3</v>
      </c>
      <c r="N4770" s="17" t="s">
        <v>52</v>
      </c>
      <c r="O4770" s="35" t="s">
        <v>49</v>
      </c>
      <c r="P4770" s="36" t="str">
        <f t="shared" si="1317"/>
        <v>New Client</v>
      </c>
      <c r="Q4770" s="39" t="str">
        <f t="shared" si="4"/>
        <v>No</v>
      </c>
      <c r="R4770" s="40" t="str">
        <f t="shared" si="5"/>
        <v/>
      </c>
    </row>
    <row r="4771" ht="14.25" customHeight="1" spans="1:18">
      <c r="A4771" s="30" t="s">
        <v>4579</v>
      </c>
      <c r="B4771" s="17">
        <v>2129</v>
      </c>
      <c r="C4771" s="17" t="s">
        <v>42</v>
      </c>
      <c r="D4771" s="17" t="s">
        <v>36</v>
      </c>
      <c r="E4771" s="17" t="s">
        <v>91</v>
      </c>
      <c r="F4771" s="31" t="str">
        <f>VLOOKUP(G4771,'Policy Type'!$A:$B,2,FALSE)</f>
        <v>P&amp;C</v>
      </c>
      <c r="G4771" s="17" t="s">
        <v>44</v>
      </c>
      <c r="H4771" s="32">
        <v>45408</v>
      </c>
      <c r="I4771" s="32">
        <v>45772</v>
      </c>
      <c r="J4771" s="34">
        <v>40100</v>
      </c>
      <c r="K4771" s="34">
        <f t="shared" si="1314"/>
        <v>7218</v>
      </c>
      <c r="L4771" s="34">
        <f t="shared" si="1315"/>
        <v>47318</v>
      </c>
      <c r="M4771" s="17">
        <f>L4771*0.2</f>
        <v>9463.6</v>
      </c>
      <c r="N4771" s="17" t="s">
        <v>52</v>
      </c>
      <c r="O4771" s="35" t="s">
        <v>49</v>
      </c>
      <c r="P4771" s="36" t="str">
        <f t="shared" si="1317"/>
        <v>Old Client</v>
      </c>
      <c r="Q4771" s="39" t="str">
        <f t="shared" si="4"/>
        <v>Yes</v>
      </c>
      <c r="R4771" s="40" t="str">
        <f t="shared" si="5"/>
        <v>Cross-Sold</v>
      </c>
    </row>
    <row r="4772" ht="14.25" customHeight="1" spans="1:18">
      <c r="A4772" s="30" t="s">
        <v>4580</v>
      </c>
      <c r="B4772" s="17">
        <v>2893</v>
      </c>
      <c r="C4772" s="17" t="s">
        <v>46</v>
      </c>
      <c r="D4772" s="17" t="s">
        <v>66</v>
      </c>
      <c r="E4772" s="17" t="s">
        <v>37</v>
      </c>
      <c r="F4772" s="31" t="str">
        <f>VLOOKUP(G4772,'Policy Type'!$A:$B,2,FALSE)</f>
        <v>Others</v>
      </c>
      <c r="G4772" s="17" t="s">
        <v>212</v>
      </c>
      <c r="H4772" s="32">
        <v>45412</v>
      </c>
      <c r="I4772" s="32">
        <v>45776</v>
      </c>
      <c r="J4772" s="34">
        <v>485600</v>
      </c>
      <c r="K4772" s="34">
        <f t="shared" si="1314"/>
        <v>87408</v>
      </c>
      <c r="L4772" s="34">
        <f t="shared" si="1315"/>
        <v>573008</v>
      </c>
      <c r="M4772" s="17">
        <f>L4772*0.05</f>
        <v>28650.4</v>
      </c>
      <c r="N4772" s="17" t="s">
        <v>39</v>
      </c>
      <c r="O4772" s="35" t="s">
        <v>53</v>
      </c>
      <c r="P4772" s="36" t="str">
        <f t="shared" si="1317"/>
        <v>Old Client</v>
      </c>
      <c r="Q4772" s="39" t="str">
        <f t="shared" si="4"/>
        <v>No</v>
      </c>
      <c r="R4772" s="40" t="str">
        <f t="shared" si="5"/>
        <v/>
      </c>
    </row>
    <row r="4773" ht="14.25" customHeight="1" spans="1:18">
      <c r="A4773" s="30" t="s">
        <v>4581</v>
      </c>
      <c r="B4773" s="17">
        <v>2893</v>
      </c>
      <c r="C4773" s="17" t="s">
        <v>57</v>
      </c>
      <c r="D4773" s="17" t="s">
        <v>36</v>
      </c>
      <c r="E4773" s="17" t="s">
        <v>43</v>
      </c>
      <c r="F4773" s="31" t="str">
        <f>VLOOKUP(G4773,'Policy Type'!$A:$B,2,FALSE)</f>
        <v>Others</v>
      </c>
      <c r="G4773" s="17" t="s">
        <v>212</v>
      </c>
      <c r="H4773" s="32">
        <v>45412</v>
      </c>
      <c r="I4773" s="32">
        <v>45776</v>
      </c>
      <c r="J4773" s="34">
        <v>285800</v>
      </c>
      <c r="K4773" s="34">
        <f t="shared" si="1314"/>
        <v>51444</v>
      </c>
      <c r="L4773" s="34">
        <f t="shared" si="1315"/>
        <v>337244</v>
      </c>
      <c r="M4773" s="17">
        <f>L4773*0.15</f>
        <v>50586.6</v>
      </c>
      <c r="N4773" s="17" t="s">
        <v>39</v>
      </c>
      <c r="O4773" s="35" t="s">
        <v>49</v>
      </c>
      <c r="P4773" s="36" t="str">
        <f t="shared" si="1317"/>
        <v>Old Client</v>
      </c>
      <c r="Q4773" s="39" t="str">
        <f t="shared" si="4"/>
        <v>No</v>
      </c>
      <c r="R4773" s="40" t="str">
        <f t="shared" si="5"/>
        <v/>
      </c>
    </row>
    <row r="4774" ht="14.25" customHeight="1" spans="1:18">
      <c r="A4774" s="30" t="s">
        <v>4582</v>
      </c>
      <c r="B4774" s="17">
        <v>2894</v>
      </c>
      <c r="C4774" s="17" t="s">
        <v>42</v>
      </c>
      <c r="D4774" s="17" t="s">
        <v>36</v>
      </c>
      <c r="E4774" s="17" t="s">
        <v>43</v>
      </c>
      <c r="F4774" s="31" t="str">
        <f>VLOOKUP(G4774,'Policy Type'!$A:$B,2,FALSE)</f>
        <v>P&amp;C</v>
      </c>
      <c r="G4774" s="17" t="s">
        <v>44</v>
      </c>
      <c r="H4774" s="32">
        <v>45412</v>
      </c>
      <c r="I4774" s="32">
        <v>45776</v>
      </c>
      <c r="J4774" s="34">
        <v>33000</v>
      </c>
      <c r="K4774" s="34">
        <f t="shared" si="1314"/>
        <v>5940</v>
      </c>
      <c r="L4774" s="34">
        <f t="shared" si="1315"/>
        <v>38940</v>
      </c>
      <c r="M4774" s="17">
        <f t="shared" ref="M4774:M4775" si="1328">L4774*0.2</f>
        <v>7788</v>
      </c>
      <c r="N4774" s="17" t="s">
        <v>39</v>
      </c>
      <c r="O4774" s="35" t="s">
        <v>49</v>
      </c>
      <c r="P4774" s="36" t="str">
        <f t="shared" si="1317"/>
        <v>New Client</v>
      </c>
      <c r="Q4774" s="39" t="str">
        <f t="shared" si="4"/>
        <v>No</v>
      </c>
      <c r="R4774" s="40" t="str">
        <f t="shared" si="5"/>
        <v/>
      </c>
    </row>
    <row r="4775" ht="14.25" customHeight="1" spans="1:18">
      <c r="A4775" s="30" t="s">
        <v>4583</v>
      </c>
      <c r="B4775" s="17">
        <v>2895</v>
      </c>
      <c r="C4775" s="17" t="s">
        <v>35</v>
      </c>
      <c r="D4775" s="17" t="s">
        <v>36</v>
      </c>
      <c r="E4775" s="17" t="s">
        <v>37</v>
      </c>
      <c r="F4775" s="31" t="str">
        <f>VLOOKUP(G4775,'Policy Type'!$A:$B,2,FALSE)</f>
        <v>Liability</v>
      </c>
      <c r="G4775" s="17" t="s">
        <v>38</v>
      </c>
      <c r="H4775" s="32">
        <v>45406</v>
      </c>
      <c r="I4775" s="32">
        <v>45770</v>
      </c>
      <c r="J4775" s="34">
        <v>194200</v>
      </c>
      <c r="K4775" s="34">
        <f t="shared" si="1314"/>
        <v>34956</v>
      </c>
      <c r="L4775" s="34">
        <f t="shared" si="1315"/>
        <v>229156</v>
      </c>
      <c r="M4775" s="17">
        <f t="shared" si="1328"/>
        <v>45831.2</v>
      </c>
      <c r="N4775" s="17" t="s">
        <v>52</v>
      </c>
      <c r="O4775" s="35" t="s">
        <v>49</v>
      </c>
      <c r="P4775" s="36" t="str">
        <f t="shared" si="1317"/>
        <v>Old Client</v>
      </c>
      <c r="Q4775" s="39" t="str">
        <f t="shared" si="4"/>
        <v>Yes</v>
      </c>
      <c r="R4775" s="40" t="str">
        <f t="shared" si="5"/>
        <v/>
      </c>
    </row>
    <row r="4776" ht="14.25" customHeight="1" spans="1:18">
      <c r="A4776" s="30" t="s">
        <v>4584</v>
      </c>
      <c r="B4776" s="17">
        <v>2895</v>
      </c>
      <c r="C4776" s="17" t="s">
        <v>42</v>
      </c>
      <c r="D4776" s="17" t="s">
        <v>36</v>
      </c>
      <c r="E4776" s="17" t="s">
        <v>37</v>
      </c>
      <c r="F4776" s="31" t="str">
        <f>VLOOKUP(G4776,'Policy Type'!$A:$B,2,FALSE)</f>
        <v>Others</v>
      </c>
      <c r="G4776" s="17" t="s">
        <v>212</v>
      </c>
      <c r="H4776" s="32">
        <v>45411</v>
      </c>
      <c r="I4776" s="32">
        <v>45775</v>
      </c>
      <c r="J4776" s="34">
        <v>2942200</v>
      </c>
      <c r="K4776" s="34">
        <f t="shared" si="1314"/>
        <v>529596</v>
      </c>
      <c r="L4776" s="34">
        <f t="shared" si="1315"/>
        <v>3471796</v>
      </c>
      <c r="M4776" s="17">
        <f>L4776*0.15</f>
        <v>520769.4</v>
      </c>
      <c r="N4776" s="17" t="s">
        <v>39</v>
      </c>
      <c r="O4776" s="35" t="s">
        <v>49</v>
      </c>
      <c r="P4776" s="36" t="str">
        <f t="shared" si="1317"/>
        <v>Old Client</v>
      </c>
      <c r="Q4776" s="39" t="str">
        <f t="shared" si="4"/>
        <v>Yes</v>
      </c>
      <c r="R4776" s="40" t="str">
        <f t="shared" si="5"/>
        <v>Cross-Sold</v>
      </c>
    </row>
    <row r="4777" ht="14.25" customHeight="1" spans="1:18">
      <c r="A4777" s="30" t="s">
        <v>4585</v>
      </c>
      <c r="B4777" s="17">
        <v>2896</v>
      </c>
      <c r="C4777" s="17" t="s">
        <v>42</v>
      </c>
      <c r="D4777" s="17" t="s">
        <v>36</v>
      </c>
      <c r="E4777" s="17" t="s">
        <v>37</v>
      </c>
      <c r="F4777" s="31" t="str">
        <f>VLOOKUP(G4777,'Policy Type'!$A:$B,2,FALSE)</f>
        <v>P&amp;C</v>
      </c>
      <c r="G4777" s="17" t="s">
        <v>44</v>
      </c>
      <c r="H4777" s="32">
        <v>45411</v>
      </c>
      <c r="I4777" s="32">
        <v>45775</v>
      </c>
      <c r="J4777" s="34">
        <v>826000</v>
      </c>
      <c r="K4777" s="34">
        <f t="shared" si="1314"/>
        <v>148680</v>
      </c>
      <c r="L4777" s="34">
        <f t="shared" si="1315"/>
        <v>974680</v>
      </c>
      <c r="M4777" s="17">
        <f>L4777*0.2</f>
        <v>194936</v>
      </c>
      <c r="N4777" s="17" t="s">
        <v>39</v>
      </c>
      <c r="O4777" s="35" t="s">
        <v>49</v>
      </c>
      <c r="P4777" s="36" t="str">
        <f t="shared" si="1317"/>
        <v>New Client</v>
      </c>
      <c r="Q4777" s="39" t="str">
        <f t="shared" si="4"/>
        <v>No</v>
      </c>
      <c r="R4777" s="40" t="str">
        <f t="shared" si="5"/>
        <v/>
      </c>
    </row>
    <row r="4778" ht="14.25" customHeight="1" spans="1:18">
      <c r="A4778" s="30" t="s">
        <v>4586</v>
      </c>
      <c r="B4778" s="17">
        <v>589</v>
      </c>
      <c r="C4778" s="17" t="s">
        <v>42</v>
      </c>
      <c r="D4778" s="17" t="s">
        <v>36</v>
      </c>
      <c r="E4778" s="17" t="s">
        <v>60</v>
      </c>
      <c r="F4778" s="31" t="str">
        <f>VLOOKUP(G4778,'Policy Type'!$A:$B,2,FALSE)</f>
        <v>Others</v>
      </c>
      <c r="G4778" s="17" t="s">
        <v>212</v>
      </c>
      <c r="H4778" s="32">
        <v>45409</v>
      </c>
      <c r="I4778" s="32">
        <v>45773</v>
      </c>
      <c r="J4778" s="34">
        <v>231800</v>
      </c>
      <c r="K4778" s="34">
        <f t="shared" si="1314"/>
        <v>41724</v>
      </c>
      <c r="L4778" s="34">
        <f t="shared" si="1315"/>
        <v>273524</v>
      </c>
      <c r="M4778" s="17">
        <f>L4778*0.15</f>
        <v>41028.6</v>
      </c>
      <c r="N4778" s="17" t="s">
        <v>39</v>
      </c>
      <c r="O4778" s="35" t="s">
        <v>49</v>
      </c>
      <c r="P4778" s="36" t="str">
        <f t="shared" si="1317"/>
        <v>Old Client</v>
      </c>
      <c r="Q4778" s="39" t="str">
        <f t="shared" si="4"/>
        <v>No</v>
      </c>
      <c r="R4778" s="40" t="str">
        <f t="shared" si="5"/>
        <v/>
      </c>
    </row>
    <row r="4779" ht="14.25" customHeight="1" spans="1:18">
      <c r="A4779" s="30" t="s">
        <v>4587</v>
      </c>
      <c r="B4779" s="17">
        <v>589</v>
      </c>
      <c r="C4779" s="17" t="s">
        <v>35</v>
      </c>
      <c r="D4779" s="17" t="s">
        <v>36</v>
      </c>
      <c r="E4779" s="17" t="s">
        <v>60</v>
      </c>
      <c r="F4779" s="31" t="str">
        <f>VLOOKUP(G4779,'Policy Type'!$A:$B,2,FALSE)</f>
        <v>P&amp;C</v>
      </c>
      <c r="G4779" s="17" t="s">
        <v>44</v>
      </c>
      <c r="H4779" s="32">
        <v>45409</v>
      </c>
      <c r="I4779" s="32">
        <v>45773</v>
      </c>
      <c r="J4779" s="34">
        <v>87200</v>
      </c>
      <c r="K4779" s="34">
        <f t="shared" si="1314"/>
        <v>15696</v>
      </c>
      <c r="L4779" s="34">
        <f t="shared" si="1315"/>
        <v>102896</v>
      </c>
      <c r="M4779" s="17">
        <f t="shared" ref="M4779:M4780" si="1329">L4779*0.2</f>
        <v>20579.2</v>
      </c>
      <c r="N4779" s="17" t="s">
        <v>39</v>
      </c>
      <c r="O4779" s="35" t="s">
        <v>49</v>
      </c>
      <c r="P4779" s="36" t="str">
        <f t="shared" si="1317"/>
        <v>Old Client</v>
      </c>
      <c r="Q4779" s="39" t="str">
        <f t="shared" si="4"/>
        <v>No</v>
      </c>
      <c r="R4779" s="40" t="str">
        <f t="shared" si="5"/>
        <v/>
      </c>
    </row>
    <row r="4780" ht="14.25" customHeight="1" spans="1:18">
      <c r="A4780" s="30" t="s">
        <v>4588</v>
      </c>
      <c r="B4780" s="17">
        <v>1579</v>
      </c>
      <c r="C4780" s="17" t="s">
        <v>42</v>
      </c>
      <c r="D4780" s="17" t="s">
        <v>36</v>
      </c>
      <c r="E4780" s="17" t="s">
        <v>60</v>
      </c>
      <c r="F4780" s="31" t="str">
        <f>VLOOKUP(G4780,'Policy Type'!$A:$B,2,FALSE)</f>
        <v>Liability</v>
      </c>
      <c r="G4780" s="17" t="s">
        <v>94</v>
      </c>
      <c r="H4780" s="32">
        <v>45409</v>
      </c>
      <c r="I4780" s="32">
        <v>45773</v>
      </c>
      <c r="J4780" s="34">
        <v>192900</v>
      </c>
      <c r="K4780" s="34">
        <f t="shared" si="1314"/>
        <v>34722</v>
      </c>
      <c r="L4780" s="34">
        <f t="shared" si="1315"/>
        <v>227622</v>
      </c>
      <c r="M4780" s="17">
        <f t="shared" si="1329"/>
        <v>45524.4</v>
      </c>
      <c r="N4780" s="17" t="s">
        <v>39</v>
      </c>
      <c r="O4780" s="35" t="s">
        <v>49</v>
      </c>
      <c r="P4780" s="36" t="str">
        <f t="shared" si="1317"/>
        <v>Old Client</v>
      </c>
      <c r="Q4780" s="39" t="str">
        <f t="shared" si="4"/>
        <v>Yes</v>
      </c>
      <c r="R4780" s="40" t="str">
        <f t="shared" si="5"/>
        <v/>
      </c>
    </row>
    <row r="4781" ht="14.25" customHeight="1" spans="1:18">
      <c r="A4781" s="30" t="s">
        <v>4589</v>
      </c>
      <c r="B4781" s="17">
        <v>1579</v>
      </c>
      <c r="C4781" s="17" t="s">
        <v>46</v>
      </c>
      <c r="D4781" s="17" t="s">
        <v>76</v>
      </c>
      <c r="E4781" s="17" t="s">
        <v>37</v>
      </c>
      <c r="F4781" s="31" t="str">
        <f>VLOOKUP(G4781,'Policy Type'!$A:$B,2,FALSE)</f>
        <v>Liability</v>
      </c>
      <c r="G4781" s="17" t="s">
        <v>38</v>
      </c>
      <c r="H4781" s="32">
        <v>45411</v>
      </c>
      <c r="I4781" s="32">
        <v>45775</v>
      </c>
      <c r="J4781" s="34">
        <v>51000</v>
      </c>
      <c r="K4781" s="34">
        <f t="shared" si="1314"/>
        <v>9180</v>
      </c>
      <c r="L4781" s="34">
        <f t="shared" si="1315"/>
        <v>60180</v>
      </c>
      <c r="M4781" s="17">
        <f>L4781*0.05</f>
        <v>3009</v>
      </c>
      <c r="N4781" s="17" t="s">
        <v>39</v>
      </c>
      <c r="O4781" s="35" t="s">
        <v>49</v>
      </c>
      <c r="P4781" s="36" t="str">
        <f t="shared" si="1317"/>
        <v>Old Client</v>
      </c>
      <c r="Q4781" s="39" t="str">
        <f t="shared" si="4"/>
        <v>Yes</v>
      </c>
      <c r="R4781" s="40" t="str">
        <f t="shared" si="5"/>
        <v/>
      </c>
    </row>
    <row r="4782" ht="14.25" customHeight="1" spans="1:18">
      <c r="A4782" s="30" t="s">
        <v>4590</v>
      </c>
      <c r="B4782" s="17">
        <v>1579</v>
      </c>
      <c r="C4782" s="17" t="s">
        <v>57</v>
      </c>
      <c r="D4782" s="17" t="s">
        <v>36</v>
      </c>
      <c r="E4782" s="17" t="s">
        <v>780</v>
      </c>
      <c r="F4782" s="31" t="str">
        <f>VLOOKUP(G4782,'Policy Type'!$A:$B,2,FALSE)</f>
        <v>Liability</v>
      </c>
      <c r="G4782" s="17" t="s">
        <v>38</v>
      </c>
      <c r="H4782" s="32">
        <v>45411</v>
      </c>
      <c r="I4782" s="32">
        <v>45593</v>
      </c>
      <c r="J4782" s="34">
        <v>65900</v>
      </c>
      <c r="K4782" s="34">
        <f t="shared" si="1314"/>
        <v>11862</v>
      </c>
      <c r="L4782" s="34">
        <f t="shared" si="1315"/>
        <v>77762</v>
      </c>
      <c r="M4782" s="17">
        <f>L4782*0.2</f>
        <v>15552.4</v>
      </c>
      <c r="N4782" s="17" t="s">
        <v>39</v>
      </c>
      <c r="O4782" s="35" t="s">
        <v>49</v>
      </c>
      <c r="P4782" s="36" t="str">
        <f t="shared" si="1317"/>
        <v>Old Client</v>
      </c>
      <c r="Q4782" s="39" t="str">
        <f t="shared" si="4"/>
        <v>Yes</v>
      </c>
      <c r="R4782" s="40" t="str">
        <f t="shared" si="5"/>
        <v/>
      </c>
    </row>
    <row r="4783" ht="14.25" customHeight="1" spans="1:18">
      <c r="A4783" s="30" t="s">
        <v>4591</v>
      </c>
      <c r="B4783" s="17">
        <v>2897</v>
      </c>
      <c r="C4783" s="17" t="s">
        <v>46</v>
      </c>
      <c r="D4783" s="17" t="s">
        <v>76</v>
      </c>
      <c r="E4783" s="17" t="s">
        <v>60</v>
      </c>
      <c r="F4783" s="31" t="str">
        <f>VLOOKUP(G4783,'Policy Type'!$A:$B,2,FALSE)</f>
        <v>Others</v>
      </c>
      <c r="G4783" s="17" t="s">
        <v>212</v>
      </c>
      <c r="H4783" s="32">
        <v>45412</v>
      </c>
      <c r="I4783" s="32">
        <v>45776</v>
      </c>
      <c r="J4783" s="34">
        <v>2431700</v>
      </c>
      <c r="K4783" s="34">
        <f t="shared" si="1314"/>
        <v>437706</v>
      </c>
      <c r="L4783" s="34">
        <f t="shared" si="1315"/>
        <v>2869406</v>
      </c>
      <c r="M4783" s="17">
        <f t="shared" ref="M4783:M4784" si="1330">L4783*0.05</f>
        <v>143470.3</v>
      </c>
      <c r="N4783" s="17" t="s">
        <v>39</v>
      </c>
      <c r="O4783" s="35" t="s">
        <v>49</v>
      </c>
      <c r="P4783" s="36" t="str">
        <f t="shared" si="1317"/>
        <v>Old Client</v>
      </c>
      <c r="Q4783" s="39" t="str">
        <f t="shared" si="4"/>
        <v>Yes</v>
      </c>
      <c r="R4783" s="40" t="str">
        <f t="shared" si="5"/>
        <v>Cross-Sold</v>
      </c>
    </row>
    <row r="4784" ht="14.25" customHeight="1" spans="1:18">
      <c r="A4784" s="30" t="s">
        <v>4592</v>
      </c>
      <c r="B4784" s="17">
        <v>2898</v>
      </c>
      <c r="C4784" s="17" t="s">
        <v>46</v>
      </c>
      <c r="D4784" s="17" t="s">
        <v>47</v>
      </c>
      <c r="E4784" s="17" t="s">
        <v>60</v>
      </c>
      <c r="F4784" s="31" t="str">
        <f>VLOOKUP(G4784,'Policy Type'!$A:$B,2,FALSE)</f>
        <v>P&amp;C</v>
      </c>
      <c r="G4784" s="17" t="s">
        <v>44</v>
      </c>
      <c r="H4784" s="32">
        <v>45412</v>
      </c>
      <c r="I4784" s="32">
        <v>45776</v>
      </c>
      <c r="J4784" s="34">
        <v>235500</v>
      </c>
      <c r="K4784" s="34">
        <f t="shared" si="1314"/>
        <v>42390</v>
      </c>
      <c r="L4784" s="34">
        <f t="shared" si="1315"/>
        <v>277890</v>
      </c>
      <c r="M4784" s="17">
        <f t="shared" si="1330"/>
        <v>13894.5</v>
      </c>
      <c r="N4784" s="17" t="s">
        <v>39</v>
      </c>
      <c r="O4784" s="35" t="s">
        <v>49</v>
      </c>
      <c r="P4784" s="36" t="str">
        <f t="shared" si="1317"/>
        <v>New Client</v>
      </c>
      <c r="Q4784" s="39" t="str">
        <f t="shared" si="4"/>
        <v>No</v>
      </c>
      <c r="R4784" s="40" t="str">
        <f t="shared" si="5"/>
        <v/>
      </c>
    </row>
    <row r="4785" ht="14.25" customHeight="1" spans="1:18">
      <c r="A4785" s="30" t="s">
        <v>4593</v>
      </c>
      <c r="B4785" s="17">
        <v>573</v>
      </c>
      <c r="C4785" s="17" t="s">
        <v>42</v>
      </c>
      <c r="D4785" s="17" t="s">
        <v>36</v>
      </c>
      <c r="E4785" s="17" t="s">
        <v>37</v>
      </c>
      <c r="F4785" s="31" t="str">
        <f>VLOOKUP(G4785,'Policy Type'!$A:$B,2,FALSE)</f>
        <v>Liability</v>
      </c>
      <c r="G4785" s="17" t="s">
        <v>38</v>
      </c>
      <c r="H4785" s="32">
        <v>45411</v>
      </c>
      <c r="I4785" s="32">
        <v>45775</v>
      </c>
      <c r="J4785" s="34">
        <v>654800</v>
      </c>
      <c r="K4785" s="34">
        <f t="shared" si="1314"/>
        <v>117864</v>
      </c>
      <c r="L4785" s="34">
        <f t="shared" si="1315"/>
        <v>772664</v>
      </c>
      <c r="M4785" s="17">
        <f t="shared" ref="M4785:M4786" si="1331">L4785*0.2</f>
        <v>154532.8</v>
      </c>
      <c r="N4785" s="17" t="s">
        <v>39</v>
      </c>
      <c r="O4785" s="35" t="s">
        <v>49</v>
      </c>
      <c r="P4785" s="36" t="str">
        <f t="shared" si="1317"/>
        <v>Old Client</v>
      </c>
      <c r="Q4785" s="39" t="str">
        <f t="shared" si="4"/>
        <v>Yes</v>
      </c>
      <c r="R4785" s="40" t="str">
        <f t="shared" si="5"/>
        <v/>
      </c>
    </row>
    <row r="4786" ht="14.25" customHeight="1" spans="1:18">
      <c r="A4786" s="30" t="s">
        <v>4594</v>
      </c>
      <c r="B4786" s="17">
        <v>573</v>
      </c>
      <c r="C4786" s="17" t="s">
        <v>42</v>
      </c>
      <c r="D4786" s="17" t="s">
        <v>36</v>
      </c>
      <c r="E4786" s="17" t="s">
        <v>37</v>
      </c>
      <c r="F4786" s="31" t="str">
        <f>VLOOKUP(G4786,'Policy Type'!$A:$B,2,FALSE)</f>
        <v>Liability</v>
      </c>
      <c r="G4786" s="17" t="s">
        <v>38</v>
      </c>
      <c r="H4786" s="32">
        <v>45411</v>
      </c>
      <c r="I4786" s="32">
        <v>45775</v>
      </c>
      <c r="J4786" s="34">
        <v>537600</v>
      </c>
      <c r="K4786" s="34">
        <f t="shared" si="1314"/>
        <v>96768</v>
      </c>
      <c r="L4786" s="34">
        <f t="shared" si="1315"/>
        <v>634368</v>
      </c>
      <c r="M4786" s="17">
        <f t="shared" si="1331"/>
        <v>126873.6</v>
      </c>
      <c r="N4786" s="17" t="s">
        <v>39</v>
      </c>
      <c r="O4786" s="35" t="s">
        <v>49</v>
      </c>
      <c r="P4786" s="36" t="str">
        <f t="shared" si="1317"/>
        <v>Old Client</v>
      </c>
      <c r="Q4786" s="39" t="str">
        <f t="shared" si="4"/>
        <v>Yes</v>
      </c>
      <c r="R4786" s="40" t="str">
        <f t="shared" si="5"/>
        <v/>
      </c>
    </row>
    <row r="4787" ht="14.25" customHeight="1" spans="1:18">
      <c r="A4787" s="30" t="s">
        <v>4595</v>
      </c>
      <c r="B4787" s="17">
        <v>2899</v>
      </c>
      <c r="C4787" s="17" t="s">
        <v>46</v>
      </c>
      <c r="D4787" s="17" t="s">
        <v>47</v>
      </c>
      <c r="E4787" s="17" t="s">
        <v>780</v>
      </c>
      <c r="F4787" s="31" t="str">
        <f>VLOOKUP(G4787,'Policy Type'!$A:$B,2,FALSE)</f>
        <v>Liability</v>
      </c>
      <c r="G4787" s="17" t="s">
        <v>38</v>
      </c>
      <c r="H4787" s="32">
        <v>45411</v>
      </c>
      <c r="I4787" s="32">
        <v>45775</v>
      </c>
      <c r="J4787" s="34">
        <v>373500</v>
      </c>
      <c r="K4787" s="34">
        <f t="shared" si="1314"/>
        <v>67230</v>
      </c>
      <c r="L4787" s="34">
        <f t="shared" si="1315"/>
        <v>440730</v>
      </c>
      <c r="M4787" s="17">
        <f>L4787*0.05</f>
        <v>22036.5</v>
      </c>
      <c r="N4787" s="17" t="s">
        <v>39</v>
      </c>
      <c r="O4787" s="35" t="s">
        <v>49</v>
      </c>
      <c r="P4787" s="36" t="str">
        <f t="shared" si="1317"/>
        <v>New Client</v>
      </c>
      <c r="Q4787" s="39" t="str">
        <f t="shared" si="4"/>
        <v>Yes</v>
      </c>
      <c r="R4787" s="40" t="str">
        <f t="shared" si="5"/>
        <v/>
      </c>
    </row>
    <row r="4788" ht="14.25" customHeight="1" spans="1:18">
      <c r="A4788" s="30" t="s">
        <v>4596</v>
      </c>
      <c r="B4788" s="17">
        <v>2900</v>
      </c>
      <c r="C4788" s="17" t="s">
        <v>57</v>
      </c>
      <c r="D4788" s="17" t="s">
        <v>36</v>
      </c>
      <c r="E4788" s="17" t="s">
        <v>37</v>
      </c>
      <c r="F4788" s="31" t="str">
        <f>VLOOKUP(G4788,'Policy Type'!$A:$B,2,FALSE)</f>
        <v>P&amp;C</v>
      </c>
      <c r="G4788" s="17" t="s">
        <v>80</v>
      </c>
      <c r="H4788" s="32">
        <v>45411</v>
      </c>
      <c r="I4788" s="32">
        <v>45411</v>
      </c>
      <c r="J4788" s="34">
        <v>122200</v>
      </c>
      <c r="K4788" s="34">
        <f t="shared" si="1314"/>
        <v>21996</v>
      </c>
      <c r="L4788" s="34">
        <f t="shared" si="1315"/>
        <v>144196</v>
      </c>
      <c r="M4788" s="17">
        <f>L4788*0.2</f>
        <v>28839.2</v>
      </c>
      <c r="N4788" s="17" t="s">
        <v>39</v>
      </c>
      <c r="O4788" s="35" t="s">
        <v>49</v>
      </c>
      <c r="P4788" s="36" t="str">
        <f t="shared" si="1317"/>
        <v>New Client</v>
      </c>
      <c r="Q4788" s="39" t="str">
        <f t="shared" si="4"/>
        <v>No</v>
      </c>
      <c r="R4788" s="40" t="str">
        <f t="shared" si="5"/>
        <v/>
      </c>
    </row>
    <row r="4789" ht="14.25" customHeight="1" spans="1:18">
      <c r="A4789" s="30" t="s">
        <v>4597</v>
      </c>
      <c r="B4789" s="17">
        <v>2901</v>
      </c>
      <c r="C4789" s="17" t="s">
        <v>35</v>
      </c>
      <c r="D4789" s="17" t="s">
        <v>36</v>
      </c>
      <c r="E4789" s="17" t="s">
        <v>103</v>
      </c>
      <c r="F4789" s="31" t="str">
        <f>VLOOKUP(G4789,'Policy Type'!$A:$B,2,FALSE)</f>
        <v>Others</v>
      </c>
      <c r="G4789" s="17" t="s">
        <v>3913</v>
      </c>
      <c r="H4789" s="32">
        <v>45411</v>
      </c>
      <c r="I4789" s="32">
        <v>45775</v>
      </c>
      <c r="J4789" s="34">
        <v>2341400</v>
      </c>
      <c r="K4789" s="34">
        <f t="shared" si="1314"/>
        <v>421452</v>
      </c>
      <c r="L4789" s="34">
        <f t="shared" si="1315"/>
        <v>2762852</v>
      </c>
      <c r="M4789" s="17">
        <f>L4789*0.15</f>
        <v>414427.8</v>
      </c>
      <c r="N4789" s="17" t="s">
        <v>39</v>
      </c>
      <c r="O4789" s="35" t="s">
        <v>49</v>
      </c>
      <c r="P4789" s="36" t="str">
        <f t="shared" si="1317"/>
        <v>New Client</v>
      </c>
      <c r="Q4789" s="39" t="str">
        <f t="shared" si="4"/>
        <v>No</v>
      </c>
      <c r="R4789" s="40" t="str">
        <f t="shared" si="5"/>
        <v/>
      </c>
    </row>
    <row r="4790" ht="14.25" customHeight="1" spans="1:18">
      <c r="A4790" s="30" t="s">
        <v>4598</v>
      </c>
      <c r="B4790" s="17">
        <v>562</v>
      </c>
      <c r="C4790" s="17" t="s">
        <v>46</v>
      </c>
      <c r="D4790" s="17" t="s">
        <v>88</v>
      </c>
      <c r="E4790" s="17" t="s">
        <v>103</v>
      </c>
      <c r="F4790" s="31" t="str">
        <f>VLOOKUP(G4790,'Policy Type'!$A:$B,2,FALSE)</f>
        <v>Others</v>
      </c>
      <c r="G4790" s="17" t="s">
        <v>3913</v>
      </c>
      <c r="H4790" s="32">
        <v>45411</v>
      </c>
      <c r="I4790" s="32">
        <v>45775</v>
      </c>
      <c r="J4790" s="34">
        <v>2341400</v>
      </c>
      <c r="K4790" s="34">
        <f t="shared" si="1314"/>
        <v>421452</v>
      </c>
      <c r="L4790" s="34">
        <f t="shared" si="1315"/>
        <v>2762852</v>
      </c>
      <c r="M4790" s="17">
        <f>L4790*0.05</f>
        <v>138142.6</v>
      </c>
      <c r="N4790" s="17" t="s">
        <v>39</v>
      </c>
      <c r="O4790" s="35" t="s">
        <v>49</v>
      </c>
      <c r="P4790" s="36" t="str">
        <f t="shared" si="1317"/>
        <v>Old Client</v>
      </c>
      <c r="Q4790" s="39" t="str">
        <f t="shared" si="4"/>
        <v>Yes</v>
      </c>
      <c r="R4790" s="40" t="str">
        <f t="shared" si="5"/>
        <v>Cross-Sold</v>
      </c>
    </row>
    <row r="4791" ht="14.25" customHeight="1" spans="1:18">
      <c r="A4791" s="30" t="s">
        <v>4599</v>
      </c>
      <c r="B4791" s="17">
        <v>2902</v>
      </c>
      <c r="C4791" s="17" t="s">
        <v>42</v>
      </c>
      <c r="D4791" s="17" t="s">
        <v>36</v>
      </c>
      <c r="E4791" s="17" t="s">
        <v>103</v>
      </c>
      <c r="F4791" s="31" t="str">
        <f>VLOOKUP(G4791,'Policy Type'!$A:$B,2,FALSE)</f>
        <v>Liability</v>
      </c>
      <c r="G4791" s="17" t="s">
        <v>140</v>
      </c>
      <c r="H4791" s="32">
        <v>45412</v>
      </c>
      <c r="I4791" s="32">
        <v>45776</v>
      </c>
      <c r="J4791" s="34">
        <v>2301000</v>
      </c>
      <c r="K4791" s="34">
        <f t="shared" si="1314"/>
        <v>414180</v>
      </c>
      <c r="L4791" s="34">
        <f t="shared" si="1315"/>
        <v>2715180</v>
      </c>
      <c r="M4791" s="17">
        <f>L4791*0.2</f>
        <v>543036</v>
      </c>
      <c r="N4791" s="17" t="s">
        <v>52</v>
      </c>
      <c r="O4791" s="35" t="s">
        <v>49</v>
      </c>
      <c r="P4791" s="36" t="str">
        <f t="shared" si="1317"/>
        <v>New Client</v>
      </c>
      <c r="Q4791" s="39" t="str">
        <f t="shared" si="4"/>
        <v>Yes</v>
      </c>
      <c r="R4791" s="40" t="str">
        <f t="shared" si="5"/>
        <v/>
      </c>
    </row>
    <row r="4792" ht="14.25" customHeight="1" spans="1:18">
      <c r="A4792" s="30" t="s">
        <v>4600</v>
      </c>
      <c r="B4792" s="17">
        <v>2903</v>
      </c>
      <c r="C4792" s="17" t="s">
        <v>57</v>
      </c>
      <c r="D4792" s="17" t="s">
        <v>36</v>
      </c>
      <c r="E4792" s="17" t="s">
        <v>60</v>
      </c>
      <c r="F4792" s="31" t="str">
        <f>VLOOKUP(G4792,'Policy Type'!$A:$B,2,FALSE)</f>
        <v>Others</v>
      </c>
      <c r="G4792" s="17" t="s">
        <v>212</v>
      </c>
      <c r="H4792" s="32">
        <v>45424</v>
      </c>
      <c r="I4792" s="32">
        <v>45788</v>
      </c>
      <c r="J4792" s="34">
        <v>78808600</v>
      </c>
      <c r="K4792" s="34">
        <f t="shared" si="1314"/>
        <v>14185548</v>
      </c>
      <c r="L4792" s="34">
        <f t="shared" si="1315"/>
        <v>92994148</v>
      </c>
      <c r="M4792" s="17">
        <f>L4792*0.15</f>
        <v>13949122.2</v>
      </c>
      <c r="N4792" s="17" t="s">
        <v>39</v>
      </c>
      <c r="O4792" s="35" t="s">
        <v>53</v>
      </c>
      <c r="P4792" s="36" t="str">
        <f t="shared" si="1317"/>
        <v>New Client</v>
      </c>
      <c r="Q4792" s="39" t="str">
        <f t="shared" si="4"/>
        <v>No</v>
      </c>
      <c r="R4792" s="40" t="str">
        <f t="shared" si="5"/>
        <v/>
      </c>
    </row>
    <row r="4793" ht="14.25" customHeight="1" spans="1:18">
      <c r="A4793" s="30" t="s">
        <v>4601</v>
      </c>
      <c r="B4793" s="17">
        <v>2904</v>
      </c>
      <c r="C4793" s="17" t="s">
        <v>46</v>
      </c>
      <c r="D4793" s="17" t="s">
        <v>47</v>
      </c>
      <c r="E4793" s="17" t="s">
        <v>37</v>
      </c>
      <c r="F4793" s="31" t="str">
        <f>VLOOKUP(G4793,'Policy Type'!$A:$B,2,FALSE)</f>
        <v>Liability</v>
      </c>
      <c r="G4793" s="17" t="s">
        <v>38</v>
      </c>
      <c r="H4793" s="32">
        <v>45412</v>
      </c>
      <c r="I4793" s="32">
        <v>45776</v>
      </c>
      <c r="J4793" s="34">
        <v>286200</v>
      </c>
      <c r="K4793" s="34">
        <f t="shared" si="1314"/>
        <v>51516</v>
      </c>
      <c r="L4793" s="34">
        <f t="shared" si="1315"/>
        <v>337716</v>
      </c>
      <c r="M4793" s="17">
        <f>L4793*0.05</f>
        <v>16885.8</v>
      </c>
      <c r="N4793" s="17" t="s">
        <v>39</v>
      </c>
      <c r="O4793" s="35" t="s">
        <v>49</v>
      </c>
      <c r="P4793" s="36" t="str">
        <f t="shared" si="1317"/>
        <v>New Client</v>
      </c>
      <c r="Q4793" s="39" t="str">
        <f t="shared" si="4"/>
        <v>Yes</v>
      </c>
      <c r="R4793" s="40" t="str">
        <f t="shared" si="5"/>
        <v/>
      </c>
    </row>
    <row r="4794" ht="14.25" customHeight="1" spans="1:18">
      <c r="A4794" s="30" t="s">
        <v>4602</v>
      </c>
      <c r="B4794" s="17">
        <v>65</v>
      </c>
      <c r="C4794" s="17" t="s">
        <v>42</v>
      </c>
      <c r="D4794" s="17" t="s">
        <v>36</v>
      </c>
      <c r="E4794" s="17" t="s">
        <v>780</v>
      </c>
      <c r="F4794" s="31" t="str">
        <f>VLOOKUP(G4794,'Policy Type'!$A:$B,2,FALSE)</f>
        <v>Liability</v>
      </c>
      <c r="G4794" s="17" t="s">
        <v>38</v>
      </c>
      <c r="H4794" s="32">
        <v>45412</v>
      </c>
      <c r="I4794" s="32">
        <v>45776</v>
      </c>
      <c r="J4794" s="34">
        <v>235700</v>
      </c>
      <c r="K4794" s="34">
        <f t="shared" si="1314"/>
        <v>42426</v>
      </c>
      <c r="L4794" s="34">
        <f t="shared" si="1315"/>
        <v>278126</v>
      </c>
      <c r="M4794" s="17">
        <f t="shared" ref="M4794:M4798" si="1332">L4794*0.2</f>
        <v>55625.2</v>
      </c>
      <c r="N4794" s="17" t="s">
        <v>39</v>
      </c>
      <c r="O4794" s="35" t="s">
        <v>49</v>
      </c>
      <c r="P4794" s="36" t="str">
        <f t="shared" si="1317"/>
        <v>Old Client</v>
      </c>
      <c r="Q4794" s="39" t="str">
        <f t="shared" si="4"/>
        <v>Yes</v>
      </c>
      <c r="R4794" s="40" t="str">
        <f t="shared" si="5"/>
        <v/>
      </c>
    </row>
    <row r="4795" ht="14.25" customHeight="1" spans="1:18">
      <c r="A4795" s="30" t="s">
        <v>4603</v>
      </c>
      <c r="B4795" s="17">
        <v>2907</v>
      </c>
      <c r="C4795" s="17" t="s">
        <v>35</v>
      </c>
      <c r="D4795" s="17" t="s">
        <v>36</v>
      </c>
      <c r="E4795" s="17" t="s">
        <v>43</v>
      </c>
      <c r="F4795" s="31" t="str">
        <f>VLOOKUP(G4795,'Policy Type'!$A:$B,2,FALSE)</f>
        <v>P&amp;C</v>
      </c>
      <c r="G4795" s="17" t="s">
        <v>333</v>
      </c>
      <c r="H4795" s="32">
        <v>45426</v>
      </c>
      <c r="I4795" s="32">
        <v>45790</v>
      </c>
      <c r="J4795" s="34">
        <v>64900100</v>
      </c>
      <c r="K4795" s="34">
        <f t="shared" si="1314"/>
        <v>11682018</v>
      </c>
      <c r="L4795" s="34">
        <f t="shared" si="1315"/>
        <v>76582118</v>
      </c>
      <c r="M4795" s="17">
        <f t="shared" si="1332"/>
        <v>15316423.6</v>
      </c>
      <c r="N4795" s="17" t="s">
        <v>39</v>
      </c>
      <c r="O4795" s="35" t="s">
        <v>49</v>
      </c>
      <c r="P4795" s="36" t="str">
        <f t="shared" si="1317"/>
        <v>New Client</v>
      </c>
      <c r="Q4795" s="39" t="str">
        <f t="shared" si="4"/>
        <v>No</v>
      </c>
      <c r="R4795" s="40" t="str">
        <f t="shared" si="5"/>
        <v/>
      </c>
    </row>
    <row r="4796" ht="14.25" customHeight="1" spans="1:18">
      <c r="A4796" s="30" t="s">
        <v>4604</v>
      </c>
      <c r="B4796" s="17">
        <v>2908</v>
      </c>
      <c r="C4796" s="17" t="s">
        <v>57</v>
      </c>
      <c r="D4796" s="17" t="s">
        <v>36</v>
      </c>
      <c r="E4796" s="17" t="s">
        <v>78</v>
      </c>
      <c r="F4796" s="31" t="str">
        <f>VLOOKUP(G4796,'Policy Type'!$A:$B,2,FALSE)</f>
        <v>P&amp;C</v>
      </c>
      <c r="G4796" s="17" t="s">
        <v>333</v>
      </c>
      <c r="H4796" s="32">
        <v>45413</v>
      </c>
      <c r="I4796" s="32">
        <v>45777</v>
      </c>
      <c r="J4796" s="34">
        <v>59000000</v>
      </c>
      <c r="K4796" s="34">
        <f t="shared" si="1314"/>
        <v>10620000</v>
      </c>
      <c r="L4796" s="34">
        <f t="shared" si="1315"/>
        <v>69620000</v>
      </c>
      <c r="M4796" s="17">
        <f t="shared" si="1332"/>
        <v>13924000</v>
      </c>
      <c r="N4796" s="17" t="s">
        <v>39</v>
      </c>
      <c r="O4796" s="35" t="s">
        <v>49</v>
      </c>
      <c r="P4796" s="36" t="str">
        <f t="shared" si="1317"/>
        <v>New Client</v>
      </c>
      <c r="Q4796" s="39" t="str">
        <f t="shared" si="4"/>
        <v>No</v>
      </c>
      <c r="R4796" s="40" t="str">
        <f t="shared" si="5"/>
        <v/>
      </c>
    </row>
    <row r="4797" ht="14.25" customHeight="1" spans="1:18">
      <c r="A4797" s="30" t="s">
        <v>4605</v>
      </c>
      <c r="B4797" s="17">
        <v>3072</v>
      </c>
      <c r="C4797" s="17" t="s">
        <v>35</v>
      </c>
      <c r="D4797" s="17" t="s">
        <v>36</v>
      </c>
      <c r="E4797" s="17" t="s">
        <v>37</v>
      </c>
      <c r="F4797" s="31" t="str">
        <f>VLOOKUP(G4797,'Policy Type'!$A:$B,2,FALSE)</f>
        <v>Liability</v>
      </c>
      <c r="G4797" s="17" t="s">
        <v>38</v>
      </c>
      <c r="H4797" s="32">
        <v>45412</v>
      </c>
      <c r="I4797" s="32">
        <v>45472</v>
      </c>
      <c r="J4797" s="34">
        <v>83000</v>
      </c>
      <c r="K4797" s="34">
        <f t="shared" si="1314"/>
        <v>14940</v>
      </c>
      <c r="L4797" s="34">
        <f t="shared" si="1315"/>
        <v>97940</v>
      </c>
      <c r="M4797" s="17">
        <f t="shared" si="1332"/>
        <v>19588</v>
      </c>
      <c r="N4797" s="17" t="s">
        <v>52</v>
      </c>
      <c r="O4797" s="35" t="s">
        <v>49</v>
      </c>
      <c r="P4797" s="36" t="str">
        <f t="shared" si="1317"/>
        <v>New Client</v>
      </c>
      <c r="Q4797" s="39" t="str">
        <f t="shared" si="4"/>
        <v>Yes</v>
      </c>
      <c r="R4797" s="40" t="str">
        <f t="shared" si="5"/>
        <v/>
      </c>
    </row>
    <row r="4798" ht="14.25" customHeight="1" spans="1:18">
      <c r="A4798" s="30" t="s">
        <v>4606</v>
      </c>
      <c r="B4798" s="17">
        <v>69</v>
      </c>
      <c r="C4798" s="17" t="s">
        <v>42</v>
      </c>
      <c r="D4798" s="17" t="s">
        <v>36</v>
      </c>
      <c r="E4798" s="17" t="s">
        <v>78</v>
      </c>
      <c r="F4798" s="31" t="str">
        <f>VLOOKUP(G4798,'Policy Type'!$A:$B,2,FALSE)</f>
        <v>Liability</v>
      </c>
      <c r="G4798" s="17" t="s">
        <v>536</v>
      </c>
      <c r="H4798" s="32">
        <v>45413</v>
      </c>
      <c r="I4798" s="32">
        <v>46053</v>
      </c>
      <c r="J4798" s="34">
        <v>45439500</v>
      </c>
      <c r="K4798" s="34">
        <f t="shared" si="1314"/>
        <v>8179110</v>
      </c>
      <c r="L4798" s="34">
        <f t="shared" si="1315"/>
        <v>53618610</v>
      </c>
      <c r="M4798" s="17">
        <f t="shared" si="1332"/>
        <v>10723722</v>
      </c>
      <c r="N4798" s="17" t="s">
        <v>39</v>
      </c>
      <c r="O4798" s="35" t="s">
        <v>49</v>
      </c>
      <c r="P4798" s="36" t="str">
        <f t="shared" si="1317"/>
        <v>Old Client</v>
      </c>
      <c r="Q4798" s="39" t="str">
        <f t="shared" si="4"/>
        <v>Yes</v>
      </c>
      <c r="R4798" s="40" t="str">
        <f t="shared" si="5"/>
        <v/>
      </c>
    </row>
    <row r="4799" ht="14.25" customHeight="1" spans="1:18">
      <c r="A4799" s="30" t="s">
        <v>4607</v>
      </c>
      <c r="B4799" s="17">
        <v>2911</v>
      </c>
      <c r="C4799" s="17" t="s">
        <v>46</v>
      </c>
      <c r="D4799" s="17" t="s">
        <v>66</v>
      </c>
      <c r="E4799" s="17" t="s">
        <v>37</v>
      </c>
      <c r="F4799" s="31" t="str">
        <f>VLOOKUP(G4799,'Policy Type'!$A:$B,2,FALSE)</f>
        <v>Liability</v>
      </c>
      <c r="G4799" s="17" t="s">
        <v>38</v>
      </c>
      <c r="H4799" s="32">
        <v>45412</v>
      </c>
      <c r="I4799" s="32">
        <v>45502</v>
      </c>
      <c r="J4799" s="34">
        <v>73100</v>
      </c>
      <c r="K4799" s="34">
        <f t="shared" si="1314"/>
        <v>13158</v>
      </c>
      <c r="L4799" s="34">
        <f t="shared" si="1315"/>
        <v>86258</v>
      </c>
      <c r="M4799" s="17">
        <f>L4799*0.05</f>
        <v>4312.9</v>
      </c>
      <c r="N4799" s="17" t="s">
        <v>39</v>
      </c>
      <c r="O4799" s="35" t="s">
        <v>49</v>
      </c>
      <c r="P4799" s="36" t="str">
        <f t="shared" si="1317"/>
        <v>New Client</v>
      </c>
      <c r="Q4799" s="39" t="str">
        <f t="shared" si="4"/>
        <v>Yes</v>
      </c>
      <c r="R4799" s="40" t="str">
        <f t="shared" si="5"/>
        <v/>
      </c>
    </row>
    <row r="4800" ht="14.25" customHeight="1" spans="1:18">
      <c r="A4800" s="30" t="s">
        <v>4608</v>
      </c>
      <c r="B4800" s="17">
        <v>2926</v>
      </c>
      <c r="C4800" s="17" t="s">
        <v>42</v>
      </c>
      <c r="D4800" s="17" t="s">
        <v>36</v>
      </c>
      <c r="E4800" s="17" t="s">
        <v>37</v>
      </c>
      <c r="F4800" s="31" t="str">
        <f>VLOOKUP(G4800,'Policy Type'!$A:$B,2,FALSE)</f>
        <v>Liability</v>
      </c>
      <c r="G4800" s="17" t="s">
        <v>38</v>
      </c>
      <c r="H4800" s="32">
        <v>45412</v>
      </c>
      <c r="I4800" s="32">
        <v>45594</v>
      </c>
      <c r="J4800" s="34">
        <v>99400</v>
      </c>
      <c r="K4800" s="34">
        <f t="shared" si="1314"/>
        <v>17892</v>
      </c>
      <c r="L4800" s="34">
        <f t="shared" si="1315"/>
        <v>117292</v>
      </c>
      <c r="M4800" s="17">
        <f t="shared" ref="M4800:M4805" si="1333">L4800*0.2</f>
        <v>23458.4</v>
      </c>
      <c r="N4800" s="17" t="s">
        <v>39</v>
      </c>
      <c r="O4800" s="35" t="s">
        <v>49</v>
      </c>
      <c r="P4800" s="36" t="str">
        <f t="shared" si="1317"/>
        <v>New Client</v>
      </c>
      <c r="Q4800" s="39" t="str">
        <f t="shared" si="4"/>
        <v>Yes</v>
      </c>
      <c r="R4800" s="40" t="str">
        <f t="shared" si="5"/>
        <v/>
      </c>
    </row>
    <row r="4801" ht="14.25" customHeight="1" spans="1:18">
      <c r="A4801" s="30" t="s">
        <v>4609</v>
      </c>
      <c r="B4801" s="17">
        <v>1609</v>
      </c>
      <c r="C4801" s="17" t="s">
        <v>42</v>
      </c>
      <c r="D4801" s="17" t="s">
        <v>36</v>
      </c>
      <c r="E4801" s="17" t="s">
        <v>37</v>
      </c>
      <c r="F4801" s="31" t="str">
        <f>VLOOKUP(G4801,'Policy Type'!$A:$B,2,FALSE)</f>
        <v>P&amp;C</v>
      </c>
      <c r="G4801" s="17" t="s">
        <v>80</v>
      </c>
      <c r="H4801" s="32">
        <v>45412</v>
      </c>
      <c r="I4801" s="32">
        <v>45412</v>
      </c>
      <c r="J4801" s="34">
        <v>109400</v>
      </c>
      <c r="K4801" s="34">
        <f t="shared" si="1314"/>
        <v>19692</v>
      </c>
      <c r="L4801" s="34">
        <f t="shared" si="1315"/>
        <v>129092</v>
      </c>
      <c r="M4801" s="17">
        <f t="shared" si="1333"/>
        <v>25818.4</v>
      </c>
      <c r="N4801" s="17" t="s">
        <v>39</v>
      </c>
      <c r="O4801" s="35" t="s">
        <v>49</v>
      </c>
      <c r="P4801" s="36" t="str">
        <f t="shared" si="1317"/>
        <v>Old Client</v>
      </c>
      <c r="Q4801" s="39" t="str">
        <f t="shared" si="4"/>
        <v>Yes</v>
      </c>
      <c r="R4801" s="40" t="str">
        <f t="shared" si="5"/>
        <v>Cross-Sold</v>
      </c>
    </row>
    <row r="4802" ht="14.25" customHeight="1" spans="1:18">
      <c r="A4802" s="30" t="s">
        <v>4610</v>
      </c>
      <c r="B4802" s="17">
        <v>2840</v>
      </c>
      <c r="C4802" s="17" t="s">
        <v>57</v>
      </c>
      <c r="D4802" s="17" t="s">
        <v>36</v>
      </c>
      <c r="E4802" s="17" t="s">
        <v>37</v>
      </c>
      <c r="F4802" s="31" t="str">
        <f>VLOOKUP(G4802,'Policy Type'!$A:$B,2,FALSE)</f>
        <v>P&amp;C</v>
      </c>
      <c r="G4802" s="17" t="s">
        <v>80</v>
      </c>
      <c r="H4802" s="32">
        <v>45412</v>
      </c>
      <c r="I4802" s="32">
        <v>45412</v>
      </c>
      <c r="J4802" s="34">
        <v>197000</v>
      </c>
      <c r="K4802" s="34">
        <f t="shared" si="1314"/>
        <v>35460</v>
      </c>
      <c r="L4802" s="34">
        <f t="shared" si="1315"/>
        <v>232460</v>
      </c>
      <c r="M4802" s="17">
        <f t="shared" si="1333"/>
        <v>46492</v>
      </c>
      <c r="N4802" s="17" t="s">
        <v>39</v>
      </c>
      <c r="O4802" s="35" t="s">
        <v>49</v>
      </c>
      <c r="P4802" s="36" t="str">
        <f t="shared" si="1317"/>
        <v>Old Client</v>
      </c>
      <c r="Q4802" s="39" t="str">
        <f t="shared" si="4"/>
        <v>No</v>
      </c>
      <c r="R4802" s="40" t="str">
        <f t="shared" si="5"/>
        <v/>
      </c>
    </row>
    <row r="4803" ht="14.25" customHeight="1" spans="1:18">
      <c r="A4803" s="30" t="s">
        <v>4611</v>
      </c>
      <c r="B4803" s="17">
        <v>15</v>
      </c>
      <c r="C4803" s="17" t="s">
        <v>35</v>
      </c>
      <c r="D4803" s="17" t="s">
        <v>36</v>
      </c>
      <c r="E4803" s="17" t="s">
        <v>37</v>
      </c>
      <c r="F4803" s="31" t="str">
        <f>VLOOKUP(G4803,'Policy Type'!$A:$B,2,FALSE)</f>
        <v>P&amp;C</v>
      </c>
      <c r="G4803" s="17" t="s">
        <v>80</v>
      </c>
      <c r="H4803" s="32">
        <v>45412</v>
      </c>
      <c r="I4803" s="32">
        <v>45412</v>
      </c>
      <c r="J4803" s="34">
        <v>249200</v>
      </c>
      <c r="K4803" s="34">
        <f t="shared" si="1314"/>
        <v>44856</v>
      </c>
      <c r="L4803" s="34">
        <f t="shared" si="1315"/>
        <v>294056</v>
      </c>
      <c r="M4803" s="17">
        <f t="shared" si="1333"/>
        <v>58811.2</v>
      </c>
      <c r="N4803" s="17" t="s">
        <v>39</v>
      </c>
      <c r="O4803" s="35" t="s">
        <v>49</v>
      </c>
      <c r="P4803" s="36" t="str">
        <f t="shared" si="1317"/>
        <v>Old Client</v>
      </c>
      <c r="Q4803" s="39" t="str">
        <f t="shared" si="4"/>
        <v>Yes</v>
      </c>
      <c r="R4803" s="40" t="str">
        <f t="shared" si="5"/>
        <v>Cross-Sold</v>
      </c>
    </row>
    <row r="4804" ht="14.25" customHeight="1" spans="1:18">
      <c r="A4804" s="30" t="s">
        <v>4612</v>
      </c>
      <c r="B4804" s="17">
        <v>15</v>
      </c>
      <c r="C4804" s="17" t="s">
        <v>42</v>
      </c>
      <c r="D4804" s="17" t="s">
        <v>36</v>
      </c>
      <c r="E4804" s="17" t="s">
        <v>37</v>
      </c>
      <c r="F4804" s="31" t="str">
        <f>VLOOKUP(G4804,'Policy Type'!$A:$B,2,FALSE)</f>
        <v>Liability</v>
      </c>
      <c r="G4804" s="17" t="s">
        <v>38</v>
      </c>
      <c r="H4804" s="32">
        <v>45412</v>
      </c>
      <c r="I4804" s="32">
        <v>45594</v>
      </c>
      <c r="J4804" s="34">
        <v>458600</v>
      </c>
      <c r="K4804" s="34">
        <f t="shared" si="1314"/>
        <v>82548</v>
      </c>
      <c r="L4804" s="34">
        <f t="shared" si="1315"/>
        <v>541148</v>
      </c>
      <c r="M4804" s="17">
        <f t="shared" si="1333"/>
        <v>108229.6</v>
      </c>
      <c r="N4804" s="17" t="s">
        <v>39</v>
      </c>
      <c r="O4804" s="35" t="s">
        <v>49</v>
      </c>
      <c r="P4804" s="36" t="str">
        <f t="shared" si="1317"/>
        <v>Old Client</v>
      </c>
      <c r="Q4804" s="39" t="str">
        <f t="shared" si="4"/>
        <v>Yes</v>
      </c>
      <c r="R4804" s="40" t="str">
        <f t="shared" si="5"/>
        <v/>
      </c>
    </row>
    <row r="4805" ht="14.25" customHeight="1" spans="1:18">
      <c r="A4805" s="30" t="s">
        <v>4613</v>
      </c>
      <c r="B4805" s="17">
        <v>562</v>
      </c>
      <c r="C4805" s="17" t="s">
        <v>35</v>
      </c>
      <c r="D4805" s="17" t="s">
        <v>36</v>
      </c>
      <c r="E4805" s="17" t="s">
        <v>780</v>
      </c>
      <c r="F4805" s="31" t="str">
        <f>VLOOKUP(G4805,'Policy Type'!$A:$B,2,FALSE)</f>
        <v>Liability</v>
      </c>
      <c r="G4805" s="17" t="s">
        <v>38</v>
      </c>
      <c r="H4805" s="32">
        <v>45412</v>
      </c>
      <c r="I4805" s="32">
        <v>45441</v>
      </c>
      <c r="J4805" s="34">
        <v>64000</v>
      </c>
      <c r="K4805" s="34">
        <f t="shared" si="1314"/>
        <v>11520</v>
      </c>
      <c r="L4805" s="34">
        <f t="shared" si="1315"/>
        <v>75520</v>
      </c>
      <c r="M4805" s="17">
        <f t="shared" si="1333"/>
        <v>15104</v>
      </c>
      <c r="N4805" s="17" t="s">
        <v>39</v>
      </c>
      <c r="O4805" s="35" t="s">
        <v>49</v>
      </c>
      <c r="P4805" s="36" t="str">
        <f t="shared" si="1317"/>
        <v>Old Client</v>
      </c>
      <c r="Q4805" s="39" t="str">
        <f t="shared" si="4"/>
        <v>Yes</v>
      </c>
      <c r="R4805" s="40" t="str">
        <f t="shared" si="5"/>
        <v/>
      </c>
    </row>
    <row r="4806" ht="14.25" customHeight="1" spans="1:18">
      <c r="A4806" s="30"/>
      <c r="B4806" s="17"/>
      <c r="C4806" s="17"/>
      <c r="D4806" s="17"/>
      <c r="E4806" s="17"/>
      <c r="F4806" s="31"/>
      <c r="G4806" s="17"/>
      <c r="H4806" s="32"/>
      <c r="I4806" s="32"/>
      <c r="J4806" s="34"/>
      <c r="K4806" s="34"/>
      <c r="L4806" s="17"/>
      <c r="M4806" s="17"/>
      <c r="N4806" s="17" t="s">
        <v>39</v>
      </c>
      <c r="O4806" s="35" t="s">
        <v>277</v>
      </c>
      <c r="P4806" s="36"/>
      <c r="Q4806" s="39" t="str">
        <f t="shared" si="4"/>
        <v>No</v>
      </c>
      <c r="R4806" s="40" t="str">
        <f t="shared" si="5"/>
        <v/>
      </c>
    </row>
    <row r="4807" ht="14.25" customHeight="1" spans="1:18">
      <c r="A4807" s="30"/>
      <c r="B4807" s="17"/>
      <c r="C4807" s="17"/>
      <c r="D4807" s="17"/>
      <c r="E4807" s="17"/>
      <c r="F4807" s="31"/>
      <c r="G4807" s="17"/>
      <c r="H4807" s="32"/>
      <c r="I4807" s="32"/>
      <c r="J4807" s="34"/>
      <c r="K4807" s="34"/>
      <c r="L4807" s="17"/>
      <c r="M4807" s="17"/>
      <c r="N4807" s="17" t="s">
        <v>39</v>
      </c>
      <c r="O4807" s="35" t="s">
        <v>277</v>
      </c>
      <c r="P4807" s="36"/>
      <c r="Q4807" s="39" t="str">
        <f t="shared" si="4"/>
        <v>No</v>
      </c>
      <c r="R4807" s="40" t="str">
        <f t="shared" si="5"/>
        <v/>
      </c>
    </row>
    <row r="4808" ht="14.25" customHeight="1" spans="1:18">
      <c r="A4808" s="30"/>
      <c r="B4808" s="17"/>
      <c r="C4808" s="17"/>
      <c r="D4808" s="17"/>
      <c r="E4808" s="17"/>
      <c r="F4808" s="31"/>
      <c r="G4808" s="17"/>
      <c r="H4808" s="32"/>
      <c r="I4808" s="32"/>
      <c r="J4808" s="34"/>
      <c r="K4808" s="34"/>
      <c r="L4808" s="17"/>
      <c r="M4808" s="17"/>
      <c r="N4808" s="17" t="s">
        <v>39</v>
      </c>
      <c r="O4808" s="35" t="s">
        <v>277</v>
      </c>
      <c r="P4808" s="36"/>
      <c r="Q4808" s="39" t="str">
        <f t="shared" si="4"/>
        <v>No</v>
      </c>
      <c r="R4808" s="40" t="str">
        <f t="shared" si="5"/>
        <v/>
      </c>
    </row>
    <row r="4809" ht="14.25" customHeight="1" spans="1:18">
      <c r="A4809" s="30"/>
      <c r="B4809" s="17"/>
      <c r="C4809" s="17"/>
      <c r="D4809" s="17"/>
      <c r="E4809" s="17"/>
      <c r="F4809" s="31"/>
      <c r="G4809" s="17"/>
      <c r="H4809" s="32"/>
      <c r="I4809" s="32"/>
      <c r="J4809" s="34"/>
      <c r="K4809" s="34"/>
      <c r="L4809" s="17"/>
      <c r="M4809" s="17"/>
      <c r="N4809" s="17" t="s">
        <v>39</v>
      </c>
      <c r="O4809" s="35" t="s">
        <v>277</v>
      </c>
      <c r="P4809" s="36"/>
      <c r="Q4809" s="39" t="str">
        <f t="shared" si="4"/>
        <v>No</v>
      </c>
      <c r="R4809" s="40" t="str">
        <f t="shared" si="5"/>
        <v/>
      </c>
    </row>
    <row r="4810" ht="14.25" customHeight="1" spans="1:18">
      <c r="A4810" s="30"/>
      <c r="B4810" s="17"/>
      <c r="C4810" s="17"/>
      <c r="D4810" s="17"/>
      <c r="E4810" s="17"/>
      <c r="F4810" s="31"/>
      <c r="G4810" s="17"/>
      <c r="H4810" s="32"/>
      <c r="I4810" s="32"/>
      <c r="J4810" s="34"/>
      <c r="K4810" s="34"/>
      <c r="L4810" s="17"/>
      <c r="M4810" s="17"/>
      <c r="N4810" s="17" t="s">
        <v>39</v>
      </c>
      <c r="O4810" s="35" t="s">
        <v>277</v>
      </c>
      <c r="P4810" s="36"/>
      <c r="Q4810" s="39" t="str">
        <f t="shared" si="4"/>
        <v>No</v>
      </c>
      <c r="R4810" s="40" t="str">
        <f t="shared" si="5"/>
        <v/>
      </c>
    </row>
    <row r="4811" ht="14.25" customHeight="1" spans="1:18">
      <c r="A4811" s="30"/>
      <c r="B4811" s="17"/>
      <c r="C4811" s="17"/>
      <c r="D4811" s="17"/>
      <c r="E4811" s="17"/>
      <c r="F4811" s="31"/>
      <c r="G4811" s="17"/>
      <c r="H4811" s="32"/>
      <c r="I4811" s="32"/>
      <c r="J4811" s="34"/>
      <c r="K4811" s="34"/>
      <c r="L4811" s="17"/>
      <c r="M4811" s="17"/>
      <c r="N4811" s="17" t="s">
        <v>39</v>
      </c>
      <c r="O4811" s="35" t="s">
        <v>277</v>
      </c>
      <c r="P4811" s="36"/>
      <c r="Q4811" s="39" t="str">
        <f t="shared" si="4"/>
        <v>No</v>
      </c>
      <c r="R4811" s="40" t="str">
        <f t="shared" si="5"/>
        <v/>
      </c>
    </row>
    <row r="4812" ht="14.25" customHeight="1" spans="1:18">
      <c r="A4812" s="30"/>
      <c r="B4812" s="17"/>
      <c r="C4812" s="17"/>
      <c r="D4812" s="17"/>
      <c r="E4812" s="17"/>
      <c r="F4812" s="31"/>
      <c r="G4812" s="17"/>
      <c r="H4812" s="32"/>
      <c r="I4812" s="32"/>
      <c r="J4812" s="34"/>
      <c r="K4812" s="34"/>
      <c r="L4812" s="17"/>
      <c r="M4812" s="17"/>
      <c r="N4812" s="17" t="s">
        <v>39</v>
      </c>
      <c r="O4812" s="35" t="s">
        <v>277</v>
      </c>
      <c r="P4812" s="36"/>
      <c r="Q4812" s="39" t="str">
        <f t="shared" si="4"/>
        <v>No</v>
      </c>
      <c r="R4812" s="40" t="str">
        <f t="shared" si="5"/>
        <v/>
      </c>
    </row>
    <row r="4813" ht="14.25" customHeight="1" spans="1:18">
      <c r="A4813" s="30"/>
      <c r="B4813" s="17"/>
      <c r="C4813" s="17"/>
      <c r="D4813" s="17"/>
      <c r="E4813" s="17"/>
      <c r="F4813" s="31"/>
      <c r="G4813" s="17"/>
      <c r="H4813" s="32"/>
      <c r="I4813" s="32"/>
      <c r="J4813" s="34"/>
      <c r="K4813" s="34"/>
      <c r="L4813" s="17"/>
      <c r="M4813" s="17"/>
      <c r="N4813" s="17" t="s">
        <v>39</v>
      </c>
      <c r="O4813" s="35" t="s">
        <v>277</v>
      </c>
      <c r="P4813" s="36"/>
      <c r="Q4813" s="39" t="str">
        <f t="shared" si="4"/>
        <v>No</v>
      </c>
      <c r="R4813" s="40" t="str">
        <f t="shared" si="5"/>
        <v/>
      </c>
    </row>
    <row r="4814" ht="14.25" customHeight="1" spans="1:18">
      <c r="A4814" s="30"/>
      <c r="B4814" s="17"/>
      <c r="C4814" s="17"/>
      <c r="D4814" s="17"/>
      <c r="E4814" s="17"/>
      <c r="F4814" s="31"/>
      <c r="G4814" s="17"/>
      <c r="H4814" s="32"/>
      <c r="I4814" s="32"/>
      <c r="J4814" s="34"/>
      <c r="K4814" s="34"/>
      <c r="L4814" s="17"/>
      <c r="M4814" s="17"/>
      <c r="N4814" s="17" t="s">
        <v>39</v>
      </c>
      <c r="O4814" s="35" t="s">
        <v>277</v>
      </c>
      <c r="P4814" s="36"/>
      <c r="Q4814" s="39" t="str">
        <f t="shared" si="4"/>
        <v>No</v>
      </c>
      <c r="R4814" s="40" t="str">
        <f t="shared" si="5"/>
        <v/>
      </c>
    </row>
    <row r="4815" ht="14.25" customHeight="1" spans="1:18">
      <c r="A4815" s="30"/>
      <c r="B4815" s="17"/>
      <c r="C4815" s="17"/>
      <c r="D4815" s="17"/>
      <c r="E4815" s="17"/>
      <c r="F4815" s="31"/>
      <c r="G4815" s="17"/>
      <c r="H4815" s="32"/>
      <c r="I4815" s="32"/>
      <c r="J4815" s="34"/>
      <c r="K4815" s="34"/>
      <c r="L4815" s="17"/>
      <c r="M4815" s="17"/>
      <c r="N4815" s="17" t="s">
        <v>39</v>
      </c>
      <c r="O4815" s="35" t="s">
        <v>277</v>
      </c>
      <c r="P4815" s="36"/>
      <c r="Q4815" s="39" t="str">
        <f t="shared" si="4"/>
        <v>No</v>
      </c>
      <c r="R4815" s="40" t="str">
        <f t="shared" si="5"/>
        <v/>
      </c>
    </row>
    <row r="4816" ht="14.25" customHeight="1" spans="1:18">
      <c r="A4816" s="30"/>
      <c r="B4816" s="17"/>
      <c r="C4816" s="17"/>
      <c r="D4816" s="17"/>
      <c r="E4816" s="17"/>
      <c r="F4816" s="31"/>
      <c r="G4816" s="17"/>
      <c r="H4816" s="32"/>
      <c r="I4816" s="32"/>
      <c r="J4816" s="34"/>
      <c r="K4816" s="34"/>
      <c r="L4816" s="17"/>
      <c r="M4816" s="17"/>
      <c r="N4816" s="17" t="s">
        <v>39</v>
      </c>
      <c r="O4816" s="35" t="s">
        <v>277</v>
      </c>
      <c r="P4816" s="36"/>
      <c r="Q4816" s="39" t="str">
        <f t="shared" si="4"/>
        <v>No</v>
      </c>
      <c r="R4816" s="40" t="str">
        <f t="shared" si="5"/>
        <v/>
      </c>
    </row>
    <row r="4817" ht="14.25" customHeight="1" spans="1:18">
      <c r="A4817" s="30"/>
      <c r="B4817" s="17"/>
      <c r="C4817" s="17"/>
      <c r="D4817" s="17"/>
      <c r="E4817" s="17"/>
      <c r="F4817" s="31"/>
      <c r="G4817" s="17"/>
      <c r="H4817" s="32"/>
      <c r="I4817" s="32"/>
      <c r="J4817" s="34"/>
      <c r="K4817" s="34"/>
      <c r="L4817" s="17"/>
      <c r="M4817" s="17"/>
      <c r="N4817" s="17" t="s">
        <v>39</v>
      </c>
      <c r="O4817" s="35" t="s">
        <v>277</v>
      </c>
      <c r="P4817" s="36"/>
      <c r="Q4817" s="39" t="str">
        <f t="shared" si="4"/>
        <v>No</v>
      </c>
      <c r="R4817" s="40" t="str">
        <f t="shared" si="5"/>
        <v/>
      </c>
    </row>
    <row r="4818" ht="14.25" customHeight="1" spans="1:18">
      <c r="A4818" s="30"/>
      <c r="B4818" s="17"/>
      <c r="C4818" s="17"/>
      <c r="D4818" s="17"/>
      <c r="E4818" s="17"/>
      <c r="F4818" s="31"/>
      <c r="G4818" s="17"/>
      <c r="H4818" s="32"/>
      <c r="I4818" s="32"/>
      <c r="J4818" s="34"/>
      <c r="K4818" s="34"/>
      <c r="L4818" s="17"/>
      <c r="M4818" s="17"/>
      <c r="N4818" s="17" t="s">
        <v>39</v>
      </c>
      <c r="O4818" s="35" t="s">
        <v>277</v>
      </c>
      <c r="P4818" s="36"/>
      <c r="Q4818" s="39" t="str">
        <f t="shared" si="4"/>
        <v>No</v>
      </c>
      <c r="R4818" s="40" t="str">
        <f t="shared" si="5"/>
        <v/>
      </c>
    </row>
    <row r="4819" ht="14.25" customHeight="1" spans="1:18">
      <c r="A4819" s="30"/>
      <c r="B4819" s="17"/>
      <c r="C4819" s="17"/>
      <c r="D4819" s="17"/>
      <c r="E4819" s="17"/>
      <c r="F4819" s="31"/>
      <c r="G4819" s="17"/>
      <c r="H4819" s="32"/>
      <c r="I4819" s="32"/>
      <c r="J4819" s="34"/>
      <c r="K4819" s="34"/>
      <c r="L4819" s="17"/>
      <c r="M4819" s="17"/>
      <c r="N4819" s="17" t="s">
        <v>39</v>
      </c>
      <c r="O4819" s="35" t="s">
        <v>277</v>
      </c>
      <c r="P4819" s="36"/>
      <c r="Q4819" s="39" t="str">
        <f t="shared" si="4"/>
        <v>No</v>
      </c>
      <c r="R4819" s="40" t="str">
        <f t="shared" si="5"/>
        <v/>
      </c>
    </row>
    <row r="4820" ht="14.25" customHeight="1" spans="1:18">
      <c r="A4820" s="30"/>
      <c r="B4820" s="17"/>
      <c r="C4820" s="17"/>
      <c r="D4820" s="17"/>
      <c r="E4820" s="17"/>
      <c r="F4820" s="31"/>
      <c r="G4820" s="17"/>
      <c r="H4820" s="32"/>
      <c r="I4820" s="32"/>
      <c r="J4820" s="34"/>
      <c r="K4820" s="34"/>
      <c r="L4820" s="17"/>
      <c r="M4820" s="17"/>
      <c r="N4820" s="17" t="s">
        <v>39</v>
      </c>
      <c r="O4820" s="35" t="s">
        <v>277</v>
      </c>
      <c r="P4820" s="36"/>
      <c r="Q4820" s="39" t="str">
        <f t="shared" si="4"/>
        <v>No</v>
      </c>
      <c r="R4820" s="40" t="str">
        <f t="shared" si="5"/>
        <v/>
      </c>
    </row>
    <row r="4821" ht="14.25" customHeight="1" spans="1:18">
      <c r="A4821" s="30"/>
      <c r="B4821" s="17"/>
      <c r="C4821" s="17"/>
      <c r="D4821" s="17"/>
      <c r="E4821" s="17"/>
      <c r="F4821" s="31"/>
      <c r="G4821" s="17"/>
      <c r="H4821" s="32"/>
      <c r="I4821" s="32"/>
      <c r="J4821" s="34"/>
      <c r="K4821" s="34"/>
      <c r="L4821" s="17"/>
      <c r="M4821" s="17"/>
      <c r="N4821" s="17" t="s">
        <v>39</v>
      </c>
      <c r="O4821" s="35" t="s">
        <v>277</v>
      </c>
      <c r="P4821" s="36"/>
      <c r="Q4821" s="39" t="str">
        <f t="shared" si="4"/>
        <v>No</v>
      </c>
      <c r="R4821" s="40" t="str">
        <f t="shared" si="5"/>
        <v/>
      </c>
    </row>
    <row r="4822" ht="14.25" customHeight="1" spans="1:18">
      <c r="A4822" s="30"/>
      <c r="B4822" s="17"/>
      <c r="C4822" s="17"/>
      <c r="D4822" s="17"/>
      <c r="E4822" s="17"/>
      <c r="F4822" s="31"/>
      <c r="G4822" s="17"/>
      <c r="H4822" s="32"/>
      <c r="I4822" s="32"/>
      <c r="J4822" s="34"/>
      <c r="K4822" s="34"/>
      <c r="L4822" s="17"/>
      <c r="M4822" s="17"/>
      <c r="N4822" s="17" t="s">
        <v>39</v>
      </c>
      <c r="O4822" s="35" t="s">
        <v>277</v>
      </c>
      <c r="P4822" s="36"/>
      <c r="Q4822" s="39" t="str">
        <f t="shared" si="4"/>
        <v>No</v>
      </c>
      <c r="R4822" s="40" t="str">
        <f t="shared" si="5"/>
        <v/>
      </c>
    </row>
    <row r="4823" ht="14.25" customHeight="1" spans="1:18">
      <c r="A4823" s="30"/>
      <c r="B4823" s="17"/>
      <c r="C4823" s="17"/>
      <c r="D4823" s="17"/>
      <c r="E4823" s="17"/>
      <c r="F4823" s="31"/>
      <c r="G4823" s="17"/>
      <c r="H4823" s="32"/>
      <c r="I4823" s="32"/>
      <c r="J4823" s="34"/>
      <c r="K4823" s="34"/>
      <c r="L4823" s="17"/>
      <c r="M4823" s="17"/>
      <c r="N4823" s="17" t="s">
        <v>39</v>
      </c>
      <c r="O4823" s="35" t="s">
        <v>277</v>
      </c>
      <c r="P4823" s="36"/>
      <c r="Q4823" s="39" t="str">
        <f t="shared" si="4"/>
        <v>No</v>
      </c>
      <c r="R4823" s="40" t="str">
        <f t="shared" si="5"/>
        <v/>
      </c>
    </row>
    <row r="4824" ht="14.25" customHeight="1" spans="1:18">
      <c r="A4824" s="30" t="s">
        <v>4614</v>
      </c>
      <c r="B4824" s="17">
        <v>22</v>
      </c>
      <c r="C4824" s="17" t="s">
        <v>57</v>
      </c>
      <c r="D4824" s="17" t="s">
        <v>36</v>
      </c>
      <c r="E4824" s="17" t="s">
        <v>84</v>
      </c>
      <c r="F4824" s="31" t="str">
        <f>VLOOKUP(G4824,'Policy Type'!$A:$B,2,FALSE)</f>
        <v>Liability</v>
      </c>
      <c r="G4824" s="17" t="s">
        <v>140</v>
      </c>
      <c r="H4824" s="32">
        <v>45383</v>
      </c>
      <c r="I4824" s="32">
        <v>45747</v>
      </c>
      <c r="J4824" s="34">
        <v>23779900</v>
      </c>
      <c r="K4824" s="34">
        <f t="shared" ref="K4824:K4829" si="1334">J4824*0.18</f>
        <v>4280382</v>
      </c>
      <c r="L4824" s="34">
        <f t="shared" ref="L4824:L4829" si="1335">J4824+K4824</f>
        <v>28060282</v>
      </c>
      <c r="M4824" s="17">
        <f t="shared" ref="M4824:M4829" si="1336">L4824*0.2</f>
        <v>5612056.4</v>
      </c>
      <c r="N4824" s="17" t="s">
        <v>39</v>
      </c>
      <c r="O4824" s="35" t="s">
        <v>53</v>
      </c>
      <c r="P4824" s="36" t="str">
        <f t="shared" ref="P4824:P4829" si="1337">IF(COUNTIF(B:B,B4824)=1,"New Client","Old Client")</f>
        <v>Old Client</v>
      </c>
      <c r="Q4824" s="39" t="str">
        <f t="shared" si="4"/>
        <v>Yes</v>
      </c>
      <c r="R4824" s="40" t="str">
        <f t="shared" si="5"/>
        <v/>
      </c>
    </row>
    <row r="4825" ht="14.25" customHeight="1" spans="1:18">
      <c r="A4825" s="30" t="s">
        <v>4615</v>
      </c>
      <c r="B4825" s="17">
        <v>860</v>
      </c>
      <c r="C4825" s="17" t="s">
        <v>42</v>
      </c>
      <c r="D4825" s="17" t="s">
        <v>36</v>
      </c>
      <c r="E4825" s="17" t="s">
        <v>84</v>
      </c>
      <c r="F4825" s="31" t="str">
        <f>VLOOKUP(G4825,'Policy Type'!$A:$B,2,FALSE)</f>
        <v>Liability</v>
      </c>
      <c r="G4825" s="17" t="s">
        <v>94</v>
      </c>
      <c r="H4825" s="32">
        <v>45383</v>
      </c>
      <c r="I4825" s="32">
        <v>45747</v>
      </c>
      <c r="J4825" s="34">
        <v>14750000</v>
      </c>
      <c r="K4825" s="34">
        <f t="shared" si="1334"/>
        <v>2655000</v>
      </c>
      <c r="L4825" s="34">
        <f t="shared" si="1335"/>
        <v>17405000</v>
      </c>
      <c r="M4825" s="17">
        <f t="shared" si="1336"/>
        <v>3481000</v>
      </c>
      <c r="N4825" s="17" t="s">
        <v>39</v>
      </c>
      <c r="O4825" s="35" t="s">
        <v>53</v>
      </c>
      <c r="P4825" s="36" t="str">
        <f t="shared" si="1337"/>
        <v>Old Client</v>
      </c>
      <c r="Q4825" s="39" t="str">
        <f t="shared" si="4"/>
        <v>Yes</v>
      </c>
      <c r="R4825" s="40" t="str">
        <f t="shared" si="5"/>
        <v/>
      </c>
    </row>
    <row r="4826" ht="14.25" customHeight="1" spans="1:18">
      <c r="A4826" s="30" t="s">
        <v>4616</v>
      </c>
      <c r="B4826" s="17">
        <v>2914</v>
      </c>
      <c r="C4826" s="17" t="s">
        <v>35</v>
      </c>
      <c r="D4826" s="17" t="s">
        <v>36</v>
      </c>
      <c r="E4826" s="17" t="s">
        <v>78</v>
      </c>
      <c r="F4826" s="31" t="str">
        <f>VLOOKUP(G4826,'Policy Type'!$A:$B,2,FALSE)</f>
        <v>Liability</v>
      </c>
      <c r="G4826" s="17" t="s">
        <v>3702</v>
      </c>
      <c r="H4826" s="32">
        <v>45377</v>
      </c>
      <c r="I4826" s="32">
        <v>45741</v>
      </c>
      <c r="J4826" s="34">
        <v>3540000</v>
      </c>
      <c r="K4826" s="34">
        <f t="shared" si="1334"/>
        <v>637200</v>
      </c>
      <c r="L4826" s="34">
        <f t="shared" si="1335"/>
        <v>4177200</v>
      </c>
      <c r="M4826" s="17">
        <f t="shared" si="1336"/>
        <v>835440</v>
      </c>
      <c r="N4826" s="17" t="s">
        <v>39</v>
      </c>
      <c r="O4826" s="35" t="s">
        <v>53</v>
      </c>
      <c r="P4826" s="36" t="str">
        <f t="shared" si="1337"/>
        <v>Old Client</v>
      </c>
      <c r="Q4826" s="39" t="str">
        <f t="shared" si="4"/>
        <v>Yes</v>
      </c>
      <c r="R4826" s="40" t="str">
        <f t="shared" si="5"/>
        <v/>
      </c>
    </row>
    <row r="4827" ht="14.25" customHeight="1" spans="1:18">
      <c r="A4827" s="30" t="s">
        <v>4617</v>
      </c>
      <c r="B4827" s="17">
        <v>2914</v>
      </c>
      <c r="C4827" s="17" t="s">
        <v>42</v>
      </c>
      <c r="D4827" s="17" t="s">
        <v>36</v>
      </c>
      <c r="E4827" s="17" t="s">
        <v>780</v>
      </c>
      <c r="F4827" s="31" t="str">
        <f>VLOOKUP(G4827,'Policy Type'!$A:$B,2,FALSE)</f>
        <v>Liability</v>
      </c>
      <c r="G4827" s="17" t="s">
        <v>38</v>
      </c>
      <c r="H4827" s="32">
        <v>45400</v>
      </c>
      <c r="I4827" s="32">
        <v>45490</v>
      </c>
      <c r="J4827" s="34">
        <v>159300</v>
      </c>
      <c r="K4827" s="34">
        <f t="shared" si="1334"/>
        <v>28674</v>
      </c>
      <c r="L4827" s="34">
        <f t="shared" si="1335"/>
        <v>187974</v>
      </c>
      <c r="M4827" s="17">
        <f t="shared" si="1336"/>
        <v>37594.8</v>
      </c>
      <c r="N4827" s="17" t="s">
        <v>39</v>
      </c>
      <c r="O4827" s="35" t="s">
        <v>49</v>
      </c>
      <c r="P4827" s="36" t="str">
        <f t="shared" si="1337"/>
        <v>Old Client</v>
      </c>
      <c r="Q4827" s="39" t="str">
        <f t="shared" si="4"/>
        <v>Yes</v>
      </c>
      <c r="R4827" s="40" t="str">
        <f t="shared" si="5"/>
        <v/>
      </c>
    </row>
    <row r="4828" ht="14.25" customHeight="1" spans="1:18">
      <c r="A4828" s="30" t="s">
        <v>4618</v>
      </c>
      <c r="B4828" s="17">
        <v>860</v>
      </c>
      <c r="C4828" s="17" t="s">
        <v>57</v>
      </c>
      <c r="D4828" s="17" t="s">
        <v>36</v>
      </c>
      <c r="E4828" s="17" t="s">
        <v>780</v>
      </c>
      <c r="F4828" s="31" t="str">
        <f>VLOOKUP(G4828,'Policy Type'!$A:$B,2,FALSE)</f>
        <v>Liability</v>
      </c>
      <c r="G4828" s="17" t="s">
        <v>38</v>
      </c>
      <c r="H4828" s="32">
        <v>45400</v>
      </c>
      <c r="I4828" s="32">
        <v>45429</v>
      </c>
      <c r="J4828" s="34">
        <v>158800</v>
      </c>
      <c r="K4828" s="34">
        <f t="shared" si="1334"/>
        <v>28584</v>
      </c>
      <c r="L4828" s="34">
        <f t="shared" si="1335"/>
        <v>187384</v>
      </c>
      <c r="M4828" s="17">
        <f t="shared" si="1336"/>
        <v>37476.8</v>
      </c>
      <c r="N4828" s="17" t="s">
        <v>39</v>
      </c>
      <c r="O4828" s="35" t="s">
        <v>49</v>
      </c>
      <c r="P4828" s="36" t="str">
        <f t="shared" si="1337"/>
        <v>Old Client</v>
      </c>
      <c r="Q4828" s="39" t="str">
        <f t="shared" si="4"/>
        <v>Yes</v>
      </c>
      <c r="R4828" s="40" t="str">
        <f t="shared" si="5"/>
        <v/>
      </c>
    </row>
    <row r="4829" ht="14.25" customHeight="1" spans="1:18">
      <c r="A4829" s="30" t="s">
        <v>4619</v>
      </c>
      <c r="B4829" s="17">
        <v>2915</v>
      </c>
      <c r="C4829" s="17" t="s">
        <v>57</v>
      </c>
      <c r="D4829" s="17" t="s">
        <v>36</v>
      </c>
      <c r="E4829" s="17" t="s">
        <v>780</v>
      </c>
      <c r="F4829" s="31" t="str">
        <f>VLOOKUP(G4829,'Policy Type'!$A:$B,2,FALSE)</f>
        <v>Liability</v>
      </c>
      <c r="G4829" s="17" t="s">
        <v>38</v>
      </c>
      <c r="H4829" s="32">
        <v>45401</v>
      </c>
      <c r="I4829" s="32">
        <v>45430</v>
      </c>
      <c r="J4829" s="34">
        <v>59400</v>
      </c>
      <c r="K4829" s="34">
        <f t="shared" si="1334"/>
        <v>10692</v>
      </c>
      <c r="L4829" s="34">
        <f t="shared" si="1335"/>
        <v>70092</v>
      </c>
      <c r="M4829" s="17">
        <f t="shared" si="1336"/>
        <v>14018.4</v>
      </c>
      <c r="N4829" s="17" t="s">
        <v>39</v>
      </c>
      <c r="O4829" s="35" t="s">
        <v>49</v>
      </c>
      <c r="P4829" s="36" t="str">
        <f t="shared" si="1337"/>
        <v>New Client</v>
      </c>
      <c r="Q4829" s="39" t="str">
        <f t="shared" si="4"/>
        <v>Yes</v>
      </c>
      <c r="R4829" s="40" t="str">
        <f t="shared" si="5"/>
        <v/>
      </c>
    </row>
    <row r="4830" ht="14.25" customHeight="1" spans="1:18">
      <c r="A4830" s="30"/>
      <c r="B4830" s="17"/>
      <c r="C4830" s="17"/>
      <c r="D4830" s="17"/>
      <c r="E4830" s="17"/>
      <c r="F4830" s="31"/>
      <c r="G4830" s="17"/>
      <c r="H4830" s="32"/>
      <c r="I4830" s="32"/>
      <c r="J4830" s="34"/>
      <c r="K4830" s="34"/>
      <c r="L4830" s="17"/>
      <c r="M4830" s="17"/>
      <c r="N4830" s="17" t="s">
        <v>39</v>
      </c>
      <c r="O4830" s="35" t="s">
        <v>277</v>
      </c>
      <c r="P4830" s="36"/>
      <c r="Q4830" s="39" t="str">
        <f t="shared" si="4"/>
        <v>No</v>
      </c>
      <c r="R4830" s="40" t="str">
        <f t="shared" si="5"/>
        <v/>
      </c>
    </row>
    <row r="4831" ht="14.25" customHeight="1" spans="1:18">
      <c r="A4831" s="30"/>
      <c r="B4831" s="17"/>
      <c r="C4831" s="17"/>
      <c r="D4831" s="17"/>
      <c r="E4831" s="17"/>
      <c r="F4831" s="31"/>
      <c r="G4831" s="17"/>
      <c r="H4831" s="32"/>
      <c r="I4831" s="32"/>
      <c r="J4831" s="34"/>
      <c r="K4831" s="34"/>
      <c r="L4831" s="17"/>
      <c r="M4831" s="17"/>
      <c r="N4831" s="17" t="s">
        <v>39</v>
      </c>
      <c r="O4831" s="35" t="s">
        <v>277</v>
      </c>
      <c r="P4831" s="36"/>
      <c r="Q4831" s="39" t="str">
        <f t="shared" si="4"/>
        <v>No</v>
      </c>
      <c r="R4831" s="40" t="str">
        <f t="shared" si="5"/>
        <v/>
      </c>
    </row>
    <row r="4832" ht="14.25" customHeight="1" spans="1:18">
      <c r="A4832" s="30"/>
      <c r="B4832" s="17"/>
      <c r="C4832" s="17"/>
      <c r="D4832" s="17"/>
      <c r="E4832" s="17"/>
      <c r="F4832" s="31"/>
      <c r="G4832" s="17"/>
      <c r="H4832" s="32"/>
      <c r="I4832" s="32"/>
      <c r="J4832" s="34"/>
      <c r="K4832" s="34"/>
      <c r="L4832" s="17"/>
      <c r="M4832" s="17"/>
      <c r="N4832" s="17" t="s">
        <v>39</v>
      </c>
      <c r="O4832" s="35" t="s">
        <v>277</v>
      </c>
      <c r="P4832" s="36"/>
      <c r="Q4832" s="39" t="str">
        <f t="shared" si="4"/>
        <v>No</v>
      </c>
      <c r="R4832" s="40" t="str">
        <f t="shared" si="5"/>
        <v/>
      </c>
    </row>
    <row r="4833" ht="14.25" customHeight="1" spans="1:18">
      <c r="A4833" s="30"/>
      <c r="B4833" s="17"/>
      <c r="C4833" s="17"/>
      <c r="D4833" s="17"/>
      <c r="E4833" s="17"/>
      <c r="F4833" s="31"/>
      <c r="G4833" s="17"/>
      <c r="H4833" s="32"/>
      <c r="I4833" s="32"/>
      <c r="J4833" s="34"/>
      <c r="K4833" s="34"/>
      <c r="L4833" s="17"/>
      <c r="M4833" s="17"/>
      <c r="N4833" s="17" t="s">
        <v>39</v>
      </c>
      <c r="O4833" s="35" t="s">
        <v>277</v>
      </c>
      <c r="P4833" s="36"/>
      <c r="Q4833" s="39" t="str">
        <f t="shared" si="4"/>
        <v>No</v>
      </c>
      <c r="R4833" s="40" t="str">
        <f t="shared" si="5"/>
        <v/>
      </c>
    </row>
    <row r="4834" ht="14.25" customHeight="1" spans="1:18">
      <c r="A4834" s="30"/>
      <c r="B4834" s="17"/>
      <c r="C4834" s="17"/>
      <c r="D4834" s="17"/>
      <c r="E4834" s="17"/>
      <c r="F4834" s="31"/>
      <c r="G4834" s="17"/>
      <c r="H4834" s="32"/>
      <c r="I4834" s="32"/>
      <c r="J4834" s="34"/>
      <c r="K4834" s="34"/>
      <c r="L4834" s="17"/>
      <c r="M4834" s="17"/>
      <c r="N4834" s="17" t="s">
        <v>39</v>
      </c>
      <c r="O4834" s="35" t="s">
        <v>277</v>
      </c>
      <c r="P4834" s="36"/>
      <c r="Q4834" s="39" t="str">
        <f t="shared" si="4"/>
        <v>No</v>
      </c>
      <c r="R4834" s="40" t="str">
        <f t="shared" si="5"/>
        <v/>
      </c>
    </row>
    <row r="4835" ht="14.25" customHeight="1" spans="1:18">
      <c r="A4835" s="30"/>
      <c r="B4835" s="17"/>
      <c r="C4835" s="17"/>
      <c r="D4835" s="17"/>
      <c r="E4835" s="17"/>
      <c r="F4835" s="31"/>
      <c r="G4835" s="17"/>
      <c r="H4835" s="32"/>
      <c r="I4835" s="32"/>
      <c r="J4835" s="34"/>
      <c r="K4835" s="34"/>
      <c r="L4835" s="17"/>
      <c r="M4835" s="17"/>
      <c r="N4835" s="17" t="s">
        <v>39</v>
      </c>
      <c r="O4835" s="35" t="s">
        <v>277</v>
      </c>
      <c r="P4835" s="36"/>
      <c r="Q4835" s="39" t="str">
        <f t="shared" si="4"/>
        <v>No</v>
      </c>
      <c r="R4835" s="40" t="str">
        <f t="shared" si="5"/>
        <v/>
      </c>
    </row>
    <row r="4836" ht="14.25" customHeight="1" spans="1:18">
      <c r="A4836" s="30"/>
      <c r="B4836" s="17"/>
      <c r="C4836" s="17"/>
      <c r="D4836" s="17"/>
      <c r="E4836" s="17"/>
      <c r="F4836" s="31"/>
      <c r="G4836" s="17"/>
      <c r="H4836" s="32"/>
      <c r="I4836" s="32"/>
      <c r="J4836" s="34"/>
      <c r="K4836" s="34"/>
      <c r="L4836" s="17"/>
      <c r="M4836" s="17"/>
      <c r="N4836" s="17" t="s">
        <v>39</v>
      </c>
      <c r="O4836" s="35" t="s">
        <v>277</v>
      </c>
      <c r="P4836" s="36"/>
      <c r="Q4836" s="39" t="str">
        <f t="shared" si="4"/>
        <v>No</v>
      </c>
      <c r="R4836" s="40" t="str">
        <f t="shared" si="5"/>
        <v/>
      </c>
    </row>
    <row r="4837" ht="14.25" customHeight="1" spans="1:18">
      <c r="A4837" s="30"/>
      <c r="B4837" s="17"/>
      <c r="C4837" s="17"/>
      <c r="D4837" s="17"/>
      <c r="E4837" s="17"/>
      <c r="F4837" s="31"/>
      <c r="G4837" s="17"/>
      <c r="H4837" s="32"/>
      <c r="I4837" s="32"/>
      <c r="J4837" s="34"/>
      <c r="K4837" s="34"/>
      <c r="L4837" s="17"/>
      <c r="M4837" s="17"/>
      <c r="N4837" s="17" t="s">
        <v>39</v>
      </c>
      <c r="O4837" s="35" t="s">
        <v>277</v>
      </c>
      <c r="P4837" s="36"/>
      <c r="Q4837" s="39" t="str">
        <f t="shared" si="4"/>
        <v>No</v>
      </c>
      <c r="R4837" s="40" t="str">
        <f t="shared" si="5"/>
        <v/>
      </c>
    </row>
    <row r="4838" ht="14.25" customHeight="1" spans="1:18">
      <c r="A4838" s="30"/>
      <c r="B4838" s="17"/>
      <c r="C4838" s="17"/>
      <c r="D4838" s="17"/>
      <c r="E4838" s="17"/>
      <c r="F4838" s="31"/>
      <c r="G4838" s="17"/>
      <c r="H4838" s="32"/>
      <c r="I4838" s="32"/>
      <c r="J4838" s="34"/>
      <c r="K4838" s="34"/>
      <c r="L4838" s="17"/>
      <c r="M4838" s="17"/>
      <c r="N4838" s="17" t="s">
        <v>39</v>
      </c>
      <c r="O4838" s="35" t="s">
        <v>277</v>
      </c>
      <c r="P4838" s="36"/>
      <c r="Q4838" s="39" t="str">
        <f t="shared" si="4"/>
        <v>No</v>
      </c>
      <c r="R4838" s="40" t="str">
        <f t="shared" si="5"/>
        <v/>
      </c>
    </row>
    <row r="4839" ht="14.25" customHeight="1" spans="1:18">
      <c r="A4839" s="30"/>
      <c r="B4839" s="17"/>
      <c r="C4839" s="17"/>
      <c r="D4839" s="17"/>
      <c r="E4839" s="17"/>
      <c r="F4839" s="31"/>
      <c r="G4839" s="17"/>
      <c r="H4839" s="32"/>
      <c r="I4839" s="32"/>
      <c r="J4839" s="34"/>
      <c r="K4839" s="34"/>
      <c r="L4839" s="17"/>
      <c r="M4839" s="17"/>
      <c r="N4839" s="17" t="s">
        <v>39</v>
      </c>
      <c r="O4839" s="35" t="s">
        <v>277</v>
      </c>
      <c r="P4839" s="36"/>
      <c r="Q4839" s="39" t="str">
        <f t="shared" si="4"/>
        <v>No</v>
      </c>
      <c r="R4839" s="40" t="str">
        <f t="shared" si="5"/>
        <v/>
      </c>
    </row>
    <row r="4840" ht="14.25" customHeight="1" spans="1:18">
      <c r="A4840" s="30"/>
      <c r="B4840" s="17"/>
      <c r="C4840" s="17"/>
      <c r="D4840" s="17"/>
      <c r="E4840" s="17"/>
      <c r="F4840" s="31"/>
      <c r="G4840" s="17"/>
      <c r="H4840" s="32"/>
      <c r="I4840" s="32"/>
      <c r="J4840" s="34"/>
      <c r="K4840" s="34"/>
      <c r="L4840" s="17"/>
      <c r="M4840" s="17"/>
      <c r="N4840" s="17" t="s">
        <v>39</v>
      </c>
      <c r="O4840" s="35" t="s">
        <v>277</v>
      </c>
      <c r="P4840" s="36"/>
      <c r="Q4840" s="39" t="str">
        <f t="shared" si="4"/>
        <v>No</v>
      </c>
      <c r="R4840" s="40" t="str">
        <f t="shared" si="5"/>
        <v/>
      </c>
    </row>
    <row r="4841" ht="14.25" customHeight="1" spans="1:18">
      <c r="A4841" s="30"/>
      <c r="B4841" s="17"/>
      <c r="C4841" s="17"/>
      <c r="D4841" s="17"/>
      <c r="E4841" s="17"/>
      <c r="F4841" s="31"/>
      <c r="G4841" s="17"/>
      <c r="H4841" s="32"/>
      <c r="I4841" s="32"/>
      <c r="J4841" s="34"/>
      <c r="K4841" s="34"/>
      <c r="L4841" s="17"/>
      <c r="M4841" s="17"/>
      <c r="N4841" s="17" t="s">
        <v>39</v>
      </c>
      <c r="O4841" s="35" t="s">
        <v>277</v>
      </c>
      <c r="P4841" s="36"/>
      <c r="Q4841" s="39" t="str">
        <f t="shared" si="4"/>
        <v>No</v>
      </c>
      <c r="R4841" s="40" t="str">
        <f t="shared" si="5"/>
        <v/>
      </c>
    </row>
    <row r="4842" ht="14.25" customHeight="1" spans="1:18">
      <c r="A4842" s="30"/>
      <c r="B4842" s="17"/>
      <c r="C4842" s="17"/>
      <c r="D4842" s="17"/>
      <c r="E4842" s="17"/>
      <c r="F4842" s="31"/>
      <c r="G4842" s="17"/>
      <c r="H4842" s="32"/>
      <c r="I4842" s="32"/>
      <c r="J4842" s="34"/>
      <c r="K4842" s="34"/>
      <c r="L4842" s="17"/>
      <c r="M4842" s="17"/>
      <c r="N4842" s="17" t="s">
        <v>39</v>
      </c>
      <c r="O4842" s="35" t="s">
        <v>277</v>
      </c>
      <c r="P4842" s="36"/>
      <c r="Q4842" s="39" t="str">
        <f t="shared" si="4"/>
        <v>No</v>
      </c>
      <c r="R4842" s="40" t="str">
        <f t="shared" si="5"/>
        <v/>
      </c>
    </row>
    <row r="4843" ht="14.25" customHeight="1" spans="1:18">
      <c r="A4843" s="30"/>
      <c r="B4843" s="17"/>
      <c r="C4843" s="17"/>
      <c r="D4843" s="17"/>
      <c r="E4843" s="17"/>
      <c r="F4843" s="31"/>
      <c r="G4843" s="17"/>
      <c r="H4843" s="32"/>
      <c r="I4843" s="32"/>
      <c r="J4843" s="34"/>
      <c r="K4843" s="34"/>
      <c r="L4843" s="17"/>
      <c r="M4843" s="17"/>
      <c r="N4843" s="17" t="s">
        <v>39</v>
      </c>
      <c r="O4843" s="35" t="s">
        <v>277</v>
      </c>
      <c r="P4843" s="36"/>
      <c r="Q4843" s="39" t="str">
        <f t="shared" si="4"/>
        <v>No</v>
      </c>
      <c r="R4843" s="40" t="str">
        <f t="shared" si="5"/>
        <v/>
      </c>
    </row>
    <row r="4844" ht="14.25" customHeight="1" spans="1:18">
      <c r="A4844" s="30"/>
      <c r="B4844" s="17"/>
      <c r="C4844" s="17"/>
      <c r="D4844" s="17"/>
      <c r="E4844" s="17"/>
      <c r="F4844" s="31"/>
      <c r="G4844" s="17"/>
      <c r="H4844" s="32"/>
      <c r="I4844" s="32"/>
      <c r="J4844" s="34"/>
      <c r="K4844" s="34"/>
      <c r="L4844" s="17"/>
      <c r="M4844" s="17"/>
      <c r="N4844" s="17" t="s">
        <v>52</v>
      </c>
      <c r="O4844" s="35" t="s">
        <v>277</v>
      </c>
      <c r="P4844" s="36"/>
      <c r="Q4844" s="39" t="str">
        <f t="shared" si="4"/>
        <v>No</v>
      </c>
      <c r="R4844" s="40" t="str">
        <f t="shared" si="5"/>
        <v/>
      </c>
    </row>
    <row r="4845" ht="14.25" customHeight="1" spans="1:18">
      <c r="A4845" s="30"/>
      <c r="B4845" s="17"/>
      <c r="C4845" s="17"/>
      <c r="D4845" s="17"/>
      <c r="E4845" s="17"/>
      <c r="F4845" s="31"/>
      <c r="G4845" s="17"/>
      <c r="H4845" s="32"/>
      <c r="I4845" s="32"/>
      <c r="J4845" s="34"/>
      <c r="K4845" s="34"/>
      <c r="L4845" s="17"/>
      <c r="M4845" s="17"/>
      <c r="N4845" s="17" t="s">
        <v>39</v>
      </c>
      <c r="O4845" s="35" t="s">
        <v>277</v>
      </c>
      <c r="P4845" s="36"/>
      <c r="Q4845" s="39" t="str">
        <f t="shared" si="4"/>
        <v>No</v>
      </c>
      <c r="R4845" s="40" t="str">
        <f t="shared" si="5"/>
        <v/>
      </c>
    </row>
    <row r="4846" ht="14.25" customHeight="1" spans="1:18">
      <c r="A4846" s="30"/>
      <c r="B4846" s="17"/>
      <c r="C4846" s="17"/>
      <c r="D4846" s="17"/>
      <c r="E4846" s="17"/>
      <c r="F4846" s="31"/>
      <c r="G4846" s="17"/>
      <c r="H4846" s="32"/>
      <c r="I4846" s="32"/>
      <c r="J4846" s="34"/>
      <c r="K4846" s="34"/>
      <c r="L4846" s="17"/>
      <c r="M4846" s="17"/>
      <c r="N4846" s="17" t="s">
        <v>39</v>
      </c>
      <c r="O4846" s="35" t="s">
        <v>277</v>
      </c>
      <c r="P4846" s="36"/>
      <c r="Q4846" s="39" t="str">
        <f t="shared" si="4"/>
        <v>No</v>
      </c>
      <c r="R4846" s="40" t="str">
        <f t="shared" si="5"/>
        <v/>
      </c>
    </row>
    <row r="4847" ht="14.25" customHeight="1" spans="1:18">
      <c r="A4847" s="30" t="s">
        <v>4620</v>
      </c>
      <c r="B4847" s="17">
        <v>134</v>
      </c>
      <c r="C4847" s="17" t="s">
        <v>35</v>
      </c>
      <c r="D4847" s="17" t="s">
        <v>36</v>
      </c>
      <c r="E4847" s="17" t="s">
        <v>37</v>
      </c>
      <c r="F4847" s="31" t="str">
        <f>VLOOKUP(G4847,'Policy Type'!$A:$B,2,FALSE)</f>
        <v>P&amp;C</v>
      </c>
      <c r="G4847" s="17" t="s">
        <v>80</v>
      </c>
      <c r="H4847" s="32">
        <v>45408</v>
      </c>
      <c r="I4847" s="32">
        <v>45408</v>
      </c>
      <c r="J4847" s="34">
        <v>268000</v>
      </c>
      <c r="K4847" s="34">
        <f t="shared" ref="K4847:K4864" si="1338">J4847*0.18</f>
        <v>48240</v>
      </c>
      <c r="L4847" s="34">
        <f t="shared" ref="L4847:L4864" si="1339">J4847+K4847</f>
        <v>316240</v>
      </c>
      <c r="M4847" s="17">
        <f t="shared" ref="M4847:M4848" si="1340">L4847*0.2</f>
        <v>63248</v>
      </c>
      <c r="N4847" s="17" t="s">
        <v>39</v>
      </c>
      <c r="O4847" s="35" t="s">
        <v>49</v>
      </c>
      <c r="P4847" s="36" t="str">
        <f t="shared" ref="P4847:P4864" si="1341">IF(COUNTIF(B:B,B4847)=1,"New Client","Old Client")</f>
        <v>Old Client</v>
      </c>
      <c r="Q4847" s="39" t="str">
        <f t="shared" si="4"/>
        <v>Yes</v>
      </c>
      <c r="R4847" s="40" t="str">
        <f t="shared" si="5"/>
        <v>Cross-Sold</v>
      </c>
    </row>
    <row r="4848" ht="14.25" customHeight="1" spans="1:18">
      <c r="A4848" s="30" t="s">
        <v>4621</v>
      </c>
      <c r="B4848" s="17">
        <v>751</v>
      </c>
      <c r="C4848" s="17" t="s">
        <v>42</v>
      </c>
      <c r="D4848" s="17" t="s">
        <v>36</v>
      </c>
      <c r="E4848" s="17" t="s">
        <v>78</v>
      </c>
      <c r="F4848" s="31" t="str">
        <f>VLOOKUP(G4848,'Policy Type'!$A:$B,2,FALSE)</f>
        <v>Liability</v>
      </c>
      <c r="G4848" s="17" t="s">
        <v>536</v>
      </c>
      <c r="H4848" s="32">
        <v>45302</v>
      </c>
      <c r="I4848" s="32">
        <v>45575</v>
      </c>
      <c r="J4848" s="34">
        <v>160800</v>
      </c>
      <c r="K4848" s="34">
        <f t="shared" si="1338"/>
        <v>28944</v>
      </c>
      <c r="L4848" s="34">
        <f t="shared" si="1339"/>
        <v>189744</v>
      </c>
      <c r="M4848" s="17">
        <f t="shared" si="1340"/>
        <v>37948.8</v>
      </c>
      <c r="N4848" s="17" t="s">
        <v>39</v>
      </c>
      <c r="O4848" s="35" t="s">
        <v>49</v>
      </c>
      <c r="P4848" s="36" t="str">
        <f t="shared" si="1341"/>
        <v>Old Client</v>
      </c>
      <c r="Q4848" s="39" t="str">
        <f t="shared" si="4"/>
        <v>Yes</v>
      </c>
      <c r="R4848" s="40" t="str">
        <f t="shared" si="5"/>
        <v/>
      </c>
    </row>
    <row r="4849" ht="14.25" customHeight="1" spans="1:18">
      <c r="A4849" s="30" t="s">
        <v>4622</v>
      </c>
      <c r="B4849" s="17">
        <v>15</v>
      </c>
      <c r="C4849" s="17" t="s">
        <v>46</v>
      </c>
      <c r="D4849" s="17" t="s">
        <v>76</v>
      </c>
      <c r="E4849" s="17" t="s">
        <v>78</v>
      </c>
      <c r="F4849" s="31" t="str">
        <f>VLOOKUP(G4849,'Policy Type'!$A:$B,2,FALSE)</f>
        <v>Liability</v>
      </c>
      <c r="G4849" s="17" t="s">
        <v>536</v>
      </c>
      <c r="H4849" s="32">
        <v>45320</v>
      </c>
      <c r="I4849" s="32">
        <v>45593</v>
      </c>
      <c r="J4849" s="34">
        <v>210700</v>
      </c>
      <c r="K4849" s="34">
        <f t="shared" si="1338"/>
        <v>37926</v>
      </c>
      <c r="L4849" s="34">
        <f t="shared" si="1339"/>
        <v>248626</v>
      </c>
      <c r="M4849" s="17">
        <f>L4849*0.05</f>
        <v>12431.3</v>
      </c>
      <c r="N4849" s="17" t="s">
        <v>39</v>
      </c>
      <c r="O4849" s="35" t="s">
        <v>49</v>
      </c>
      <c r="P4849" s="36" t="str">
        <f t="shared" si="1341"/>
        <v>Old Client</v>
      </c>
      <c r="Q4849" s="39" t="str">
        <f t="shared" si="4"/>
        <v>Yes</v>
      </c>
      <c r="R4849" s="40" t="str">
        <f t="shared" si="5"/>
        <v/>
      </c>
    </row>
    <row r="4850" ht="14.25" customHeight="1" spans="1:18">
      <c r="A4850" s="30" t="s">
        <v>4623</v>
      </c>
      <c r="B4850" s="17">
        <v>2918</v>
      </c>
      <c r="C4850" s="17" t="s">
        <v>57</v>
      </c>
      <c r="D4850" s="17" t="s">
        <v>36</v>
      </c>
      <c r="E4850" s="17" t="s">
        <v>780</v>
      </c>
      <c r="F4850" s="31" t="str">
        <f>VLOOKUP(G4850,'Policy Type'!$A:$B,2,FALSE)</f>
        <v>Liability</v>
      </c>
      <c r="G4850" s="17" t="s">
        <v>536</v>
      </c>
      <c r="H4850" s="32">
        <v>45392</v>
      </c>
      <c r="I4850" s="32">
        <v>45482</v>
      </c>
      <c r="J4850" s="34">
        <v>249100</v>
      </c>
      <c r="K4850" s="34">
        <f t="shared" si="1338"/>
        <v>44838</v>
      </c>
      <c r="L4850" s="34">
        <f t="shared" si="1339"/>
        <v>293938</v>
      </c>
      <c r="M4850" s="17">
        <f t="shared" ref="M4850:M4852" si="1342">L4850*0.2</f>
        <v>58787.6</v>
      </c>
      <c r="N4850" s="17" t="s">
        <v>39</v>
      </c>
      <c r="O4850" s="35" t="s">
        <v>49</v>
      </c>
      <c r="P4850" s="36" t="str">
        <f t="shared" si="1341"/>
        <v>Old Client</v>
      </c>
      <c r="Q4850" s="39" t="str">
        <f t="shared" si="4"/>
        <v>Yes</v>
      </c>
      <c r="R4850" s="40" t="str">
        <f t="shared" si="5"/>
        <v/>
      </c>
    </row>
    <row r="4851" ht="14.25" customHeight="1" spans="1:18">
      <c r="A4851" s="30" t="s">
        <v>4624</v>
      </c>
      <c r="B4851" s="17">
        <v>2918</v>
      </c>
      <c r="C4851" s="17" t="s">
        <v>57</v>
      </c>
      <c r="D4851" s="17" t="s">
        <v>36</v>
      </c>
      <c r="E4851" s="17" t="s">
        <v>78</v>
      </c>
      <c r="F4851" s="31" t="str">
        <f>VLOOKUP(G4851,'Policy Type'!$A:$B,2,FALSE)</f>
        <v>Liability</v>
      </c>
      <c r="G4851" s="17" t="s">
        <v>38</v>
      </c>
      <c r="H4851" s="32">
        <v>45390</v>
      </c>
      <c r="I4851" s="32">
        <v>45480</v>
      </c>
      <c r="J4851" s="34">
        <v>178200</v>
      </c>
      <c r="K4851" s="34">
        <f t="shared" si="1338"/>
        <v>32076</v>
      </c>
      <c r="L4851" s="34">
        <f t="shared" si="1339"/>
        <v>210276</v>
      </c>
      <c r="M4851" s="17">
        <f t="shared" si="1342"/>
        <v>42055.2</v>
      </c>
      <c r="N4851" s="17" t="s">
        <v>39</v>
      </c>
      <c r="O4851" s="35" t="s">
        <v>49</v>
      </c>
      <c r="P4851" s="36" t="str">
        <f t="shared" si="1341"/>
        <v>Old Client</v>
      </c>
      <c r="Q4851" s="39" t="str">
        <f t="shared" si="4"/>
        <v>Yes</v>
      </c>
      <c r="R4851" s="40" t="str">
        <f t="shared" si="5"/>
        <v/>
      </c>
    </row>
    <row r="4852" ht="14.25" customHeight="1" spans="1:18">
      <c r="A4852" s="30" t="s">
        <v>4625</v>
      </c>
      <c r="B4852" s="17">
        <v>2919</v>
      </c>
      <c r="C4852" s="17" t="s">
        <v>42</v>
      </c>
      <c r="D4852" s="17" t="s">
        <v>36</v>
      </c>
      <c r="E4852" s="17" t="s">
        <v>78</v>
      </c>
      <c r="F4852" s="31" t="str">
        <f>VLOOKUP(G4852,'Policy Type'!$A:$B,2,FALSE)</f>
        <v>Liability</v>
      </c>
      <c r="G4852" s="17" t="s">
        <v>38</v>
      </c>
      <c r="H4852" s="32">
        <v>45400</v>
      </c>
      <c r="I4852" s="32">
        <v>45521</v>
      </c>
      <c r="J4852" s="34">
        <v>326700</v>
      </c>
      <c r="K4852" s="34">
        <f t="shared" si="1338"/>
        <v>58806</v>
      </c>
      <c r="L4852" s="34">
        <f t="shared" si="1339"/>
        <v>385506</v>
      </c>
      <c r="M4852" s="17">
        <f t="shared" si="1342"/>
        <v>77101.2</v>
      </c>
      <c r="N4852" s="17" t="s">
        <v>39</v>
      </c>
      <c r="O4852" s="35" t="s">
        <v>49</v>
      </c>
      <c r="P4852" s="36" t="str">
        <f t="shared" si="1341"/>
        <v>Old Client</v>
      </c>
      <c r="Q4852" s="39" t="str">
        <f t="shared" si="4"/>
        <v>Yes</v>
      </c>
      <c r="R4852" s="40" t="str">
        <f t="shared" si="5"/>
        <v/>
      </c>
    </row>
    <row r="4853" ht="14.25" customHeight="1" spans="1:18">
      <c r="A4853" s="30" t="s">
        <v>4626</v>
      </c>
      <c r="B4853" s="17">
        <v>2919</v>
      </c>
      <c r="C4853" s="17" t="s">
        <v>42</v>
      </c>
      <c r="D4853" s="17" t="s">
        <v>36</v>
      </c>
      <c r="E4853" s="17" t="s">
        <v>780</v>
      </c>
      <c r="F4853" s="31" t="str">
        <f>VLOOKUP(G4853,'Policy Type'!$A:$B,2,FALSE)</f>
        <v>Others</v>
      </c>
      <c r="G4853" s="17" t="s">
        <v>116</v>
      </c>
      <c r="H4853" s="32">
        <v>45391</v>
      </c>
      <c r="I4853" s="32">
        <v>45512</v>
      </c>
      <c r="J4853" s="34">
        <v>175500</v>
      </c>
      <c r="K4853" s="34">
        <f t="shared" si="1338"/>
        <v>31590</v>
      </c>
      <c r="L4853" s="34">
        <f t="shared" si="1339"/>
        <v>207090</v>
      </c>
      <c r="M4853" s="17">
        <f t="shared" ref="M4853:M4854" si="1343">L4853*0.15</f>
        <v>31063.5</v>
      </c>
      <c r="N4853" s="17" t="s">
        <v>39</v>
      </c>
      <c r="O4853" s="35" t="s">
        <v>49</v>
      </c>
      <c r="P4853" s="36" t="str">
        <f t="shared" si="1341"/>
        <v>Old Client</v>
      </c>
      <c r="Q4853" s="39" t="str">
        <f t="shared" si="4"/>
        <v>Yes</v>
      </c>
      <c r="R4853" s="40" t="str">
        <f t="shared" si="5"/>
        <v>Cross-Sold</v>
      </c>
    </row>
    <row r="4854" ht="14.25" customHeight="1" spans="1:18">
      <c r="A4854" s="30" t="s">
        <v>4627</v>
      </c>
      <c r="B4854" s="17">
        <v>2919</v>
      </c>
      <c r="C4854" s="17" t="s">
        <v>42</v>
      </c>
      <c r="D4854" s="17" t="s">
        <v>36</v>
      </c>
      <c r="E4854" s="17" t="s">
        <v>780</v>
      </c>
      <c r="F4854" s="31" t="str">
        <f>VLOOKUP(G4854,'Policy Type'!$A:$B,2,FALSE)</f>
        <v>Others</v>
      </c>
      <c r="G4854" s="17" t="s">
        <v>116</v>
      </c>
      <c r="H4854" s="32">
        <v>45391</v>
      </c>
      <c r="I4854" s="32">
        <v>45512</v>
      </c>
      <c r="J4854" s="34">
        <v>171300</v>
      </c>
      <c r="K4854" s="34">
        <f t="shared" si="1338"/>
        <v>30834</v>
      </c>
      <c r="L4854" s="34">
        <f t="shared" si="1339"/>
        <v>202134</v>
      </c>
      <c r="M4854" s="17">
        <f t="shared" si="1343"/>
        <v>30320.1</v>
      </c>
      <c r="N4854" s="17" t="s">
        <v>39</v>
      </c>
      <c r="O4854" s="35" t="s">
        <v>49</v>
      </c>
      <c r="P4854" s="36" t="str">
        <f t="shared" si="1341"/>
        <v>Old Client</v>
      </c>
      <c r="Q4854" s="39" t="str">
        <f t="shared" si="4"/>
        <v>Yes</v>
      </c>
      <c r="R4854" s="40" t="str">
        <f t="shared" si="5"/>
        <v>Cross-Sold</v>
      </c>
    </row>
    <row r="4855" ht="14.25" customHeight="1" spans="1:18">
      <c r="A4855" s="30" t="s">
        <v>4628</v>
      </c>
      <c r="B4855" s="17">
        <v>2920</v>
      </c>
      <c r="C4855" s="17" t="s">
        <v>57</v>
      </c>
      <c r="D4855" s="17" t="s">
        <v>36</v>
      </c>
      <c r="E4855" s="17" t="s">
        <v>78</v>
      </c>
      <c r="F4855" s="31" t="str">
        <f>VLOOKUP(G4855,'Policy Type'!$A:$B,2,FALSE)</f>
        <v>Liability</v>
      </c>
      <c r="G4855" s="17" t="s">
        <v>38</v>
      </c>
      <c r="H4855" s="32">
        <v>45394</v>
      </c>
      <c r="I4855" s="32">
        <v>45484</v>
      </c>
      <c r="J4855" s="34">
        <v>88500</v>
      </c>
      <c r="K4855" s="34">
        <f t="shared" si="1338"/>
        <v>15930</v>
      </c>
      <c r="L4855" s="34">
        <f t="shared" si="1339"/>
        <v>104430</v>
      </c>
      <c r="M4855" s="17">
        <f>L4855*0.2</f>
        <v>20886</v>
      </c>
      <c r="N4855" s="17" t="s">
        <v>39</v>
      </c>
      <c r="O4855" s="35" t="s">
        <v>49</v>
      </c>
      <c r="P4855" s="36" t="str">
        <f t="shared" si="1341"/>
        <v>Old Client</v>
      </c>
      <c r="Q4855" s="39" t="str">
        <f t="shared" si="4"/>
        <v>Yes</v>
      </c>
      <c r="R4855" s="40" t="str">
        <f t="shared" si="5"/>
        <v/>
      </c>
    </row>
    <row r="4856" ht="14.25" customHeight="1" spans="1:18">
      <c r="A4856" s="30" t="s">
        <v>4629</v>
      </c>
      <c r="B4856" s="17">
        <v>2920</v>
      </c>
      <c r="C4856" s="17" t="s">
        <v>57</v>
      </c>
      <c r="D4856" s="17" t="s">
        <v>36</v>
      </c>
      <c r="E4856" s="17" t="s">
        <v>78</v>
      </c>
      <c r="F4856" s="31" t="str">
        <f>VLOOKUP(G4856,'Policy Type'!$A:$B,2,FALSE)</f>
        <v>Others</v>
      </c>
      <c r="G4856" s="17" t="s">
        <v>116</v>
      </c>
      <c r="H4856" s="32">
        <v>45321</v>
      </c>
      <c r="I4856" s="32">
        <v>45441</v>
      </c>
      <c r="J4856" s="34">
        <v>122600</v>
      </c>
      <c r="K4856" s="34">
        <f t="shared" si="1338"/>
        <v>22068</v>
      </c>
      <c r="L4856" s="34">
        <f t="shared" si="1339"/>
        <v>144668</v>
      </c>
      <c r="M4856" s="17">
        <f t="shared" ref="M4856:M4857" si="1344">L4856*0.15</f>
        <v>21700.2</v>
      </c>
      <c r="N4856" s="17" t="s">
        <v>39</v>
      </c>
      <c r="O4856" s="35" t="s">
        <v>49</v>
      </c>
      <c r="P4856" s="36" t="str">
        <f t="shared" si="1341"/>
        <v>Old Client</v>
      </c>
      <c r="Q4856" s="39" t="str">
        <f t="shared" si="4"/>
        <v>Yes</v>
      </c>
      <c r="R4856" s="40" t="str">
        <f t="shared" si="5"/>
        <v>Cross-Sold</v>
      </c>
    </row>
    <row r="4857" ht="14.25" customHeight="1" spans="1:18">
      <c r="A4857" s="30" t="s">
        <v>4630</v>
      </c>
      <c r="B4857" s="17">
        <v>2649</v>
      </c>
      <c r="C4857" s="17" t="s">
        <v>42</v>
      </c>
      <c r="D4857" s="17" t="s">
        <v>36</v>
      </c>
      <c r="E4857" s="17" t="s">
        <v>780</v>
      </c>
      <c r="F4857" s="31" t="str">
        <f>VLOOKUP(G4857,'Policy Type'!$A:$B,2,FALSE)</f>
        <v>Others</v>
      </c>
      <c r="G4857" s="17" t="s">
        <v>116</v>
      </c>
      <c r="H4857" s="32">
        <v>45394</v>
      </c>
      <c r="I4857" s="32">
        <v>45607</v>
      </c>
      <c r="J4857" s="34">
        <v>1337600</v>
      </c>
      <c r="K4857" s="34">
        <f t="shared" si="1338"/>
        <v>240768</v>
      </c>
      <c r="L4857" s="34">
        <f t="shared" si="1339"/>
        <v>1578368</v>
      </c>
      <c r="M4857" s="17">
        <f t="shared" si="1344"/>
        <v>236755.2</v>
      </c>
      <c r="N4857" s="17" t="s">
        <v>39</v>
      </c>
      <c r="O4857" s="35" t="s">
        <v>49</v>
      </c>
      <c r="P4857" s="36" t="str">
        <f t="shared" si="1341"/>
        <v>Old Client</v>
      </c>
      <c r="Q4857" s="39" t="str">
        <f t="shared" si="4"/>
        <v>Yes</v>
      </c>
      <c r="R4857" s="40" t="str">
        <f t="shared" si="5"/>
        <v>Cross-Sold</v>
      </c>
    </row>
    <row r="4858" ht="14.25" customHeight="1" spans="1:18">
      <c r="A4858" s="30" t="s">
        <v>4631</v>
      </c>
      <c r="B4858" s="17">
        <v>2649</v>
      </c>
      <c r="C4858" s="17" t="s">
        <v>57</v>
      </c>
      <c r="D4858" s="17" t="s">
        <v>36</v>
      </c>
      <c r="E4858" s="17" t="s">
        <v>780</v>
      </c>
      <c r="F4858" s="31" t="str">
        <f>VLOOKUP(G4858,'Policy Type'!$A:$B,2,FALSE)</f>
        <v>Liability</v>
      </c>
      <c r="G4858" s="17" t="s">
        <v>536</v>
      </c>
      <c r="H4858" s="32">
        <v>45398</v>
      </c>
      <c r="I4858" s="32">
        <v>45580</v>
      </c>
      <c r="J4858" s="34">
        <v>264900</v>
      </c>
      <c r="K4858" s="34">
        <f t="shared" si="1338"/>
        <v>47682</v>
      </c>
      <c r="L4858" s="34">
        <f t="shared" si="1339"/>
        <v>312582</v>
      </c>
      <c r="M4858" s="17">
        <f>L4858*0.2</f>
        <v>62516.4</v>
      </c>
      <c r="N4858" s="17" t="s">
        <v>39</v>
      </c>
      <c r="O4858" s="35" t="s">
        <v>49</v>
      </c>
      <c r="P4858" s="36" t="str">
        <f t="shared" si="1341"/>
        <v>Old Client</v>
      </c>
      <c r="Q4858" s="39" t="str">
        <f t="shared" si="4"/>
        <v>Yes</v>
      </c>
      <c r="R4858" s="40" t="str">
        <f t="shared" si="5"/>
        <v/>
      </c>
    </row>
    <row r="4859" ht="14.25" customHeight="1" spans="1:18">
      <c r="A4859" s="30" t="s">
        <v>4632</v>
      </c>
      <c r="B4859" s="17">
        <v>2921</v>
      </c>
      <c r="C4859" s="17" t="s">
        <v>57</v>
      </c>
      <c r="D4859" s="17" t="s">
        <v>36</v>
      </c>
      <c r="E4859" s="17" t="s">
        <v>780</v>
      </c>
      <c r="F4859" s="31" t="str">
        <f>VLOOKUP(G4859,'Policy Type'!$A:$B,2,FALSE)</f>
        <v>Others</v>
      </c>
      <c r="G4859" s="17" t="s">
        <v>116</v>
      </c>
      <c r="H4859" s="32">
        <v>45398</v>
      </c>
      <c r="I4859" s="32">
        <v>45610</v>
      </c>
      <c r="J4859" s="34">
        <v>240900</v>
      </c>
      <c r="K4859" s="34">
        <f t="shared" si="1338"/>
        <v>43362</v>
      </c>
      <c r="L4859" s="34">
        <f t="shared" si="1339"/>
        <v>284262</v>
      </c>
      <c r="M4859" s="17">
        <f>L4859*0.15</f>
        <v>42639.3</v>
      </c>
      <c r="N4859" s="17" t="s">
        <v>39</v>
      </c>
      <c r="O4859" s="35" t="s">
        <v>49</v>
      </c>
      <c r="P4859" s="36" t="str">
        <f t="shared" si="1341"/>
        <v>New Client</v>
      </c>
      <c r="Q4859" s="39" t="str">
        <f t="shared" si="4"/>
        <v>No</v>
      </c>
      <c r="R4859" s="40" t="str">
        <f t="shared" si="5"/>
        <v/>
      </c>
    </row>
    <row r="4860" ht="14.25" customHeight="1" spans="1:18">
      <c r="A4860" s="30" t="s">
        <v>4633</v>
      </c>
      <c r="B4860" s="17">
        <v>2922</v>
      </c>
      <c r="C4860" s="17" t="s">
        <v>42</v>
      </c>
      <c r="D4860" s="17" t="s">
        <v>36</v>
      </c>
      <c r="E4860" s="17" t="s">
        <v>780</v>
      </c>
      <c r="F4860" s="31" t="str">
        <f>VLOOKUP(G4860,'Policy Type'!$A:$B,2,FALSE)</f>
        <v>Liability</v>
      </c>
      <c r="G4860" s="17" t="s">
        <v>536</v>
      </c>
      <c r="H4860" s="32">
        <v>45405</v>
      </c>
      <c r="I4860" s="32">
        <v>45679</v>
      </c>
      <c r="J4860" s="34">
        <v>1923400</v>
      </c>
      <c r="K4860" s="34">
        <f t="shared" si="1338"/>
        <v>346212</v>
      </c>
      <c r="L4860" s="34">
        <f t="shared" si="1339"/>
        <v>2269612</v>
      </c>
      <c r="M4860" s="17">
        <f t="shared" ref="M4860:M4864" si="1345">L4860*0.2</f>
        <v>453922.4</v>
      </c>
      <c r="N4860" s="17" t="s">
        <v>39</v>
      </c>
      <c r="O4860" s="35" t="s">
        <v>49</v>
      </c>
      <c r="P4860" s="36" t="str">
        <f t="shared" si="1341"/>
        <v>New Client</v>
      </c>
      <c r="Q4860" s="39" t="str">
        <f t="shared" si="4"/>
        <v>Yes</v>
      </c>
      <c r="R4860" s="40" t="str">
        <f t="shared" si="5"/>
        <v/>
      </c>
    </row>
    <row r="4861" ht="14.25" customHeight="1" spans="1:18">
      <c r="A4861" s="30" t="s">
        <v>4634</v>
      </c>
      <c r="B4861" s="17">
        <v>2923</v>
      </c>
      <c r="C4861" s="17" t="s">
        <v>57</v>
      </c>
      <c r="D4861" s="17" t="s">
        <v>36</v>
      </c>
      <c r="E4861" s="17" t="s">
        <v>780</v>
      </c>
      <c r="F4861" s="31" t="str">
        <f>VLOOKUP(G4861,'Policy Type'!$A:$B,2,FALSE)</f>
        <v>Liability</v>
      </c>
      <c r="G4861" s="17" t="s">
        <v>536</v>
      </c>
      <c r="H4861" s="32">
        <v>45408</v>
      </c>
      <c r="I4861" s="32">
        <v>45590</v>
      </c>
      <c r="J4861" s="34">
        <v>147700</v>
      </c>
      <c r="K4861" s="34">
        <f t="shared" si="1338"/>
        <v>26586</v>
      </c>
      <c r="L4861" s="34">
        <f t="shared" si="1339"/>
        <v>174286</v>
      </c>
      <c r="M4861" s="17">
        <f t="shared" si="1345"/>
        <v>34857.2</v>
      </c>
      <c r="N4861" s="17" t="s">
        <v>39</v>
      </c>
      <c r="O4861" s="35" t="s">
        <v>49</v>
      </c>
      <c r="P4861" s="36" t="str">
        <f t="shared" si="1341"/>
        <v>New Client</v>
      </c>
      <c r="Q4861" s="39" t="str">
        <f t="shared" si="4"/>
        <v>Yes</v>
      </c>
      <c r="R4861" s="40" t="str">
        <f t="shared" si="5"/>
        <v/>
      </c>
    </row>
    <row r="4862" ht="14.25" customHeight="1" spans="1:18">
      <c r="A4862" s="30" t="s">
        <v>4635</v>
      </c>
      <c r="B4862" s="17">
        <v>2924</v>
      </c>
      <c r="C4862" s="17" t="s">
        <v>35</v>
      </c>
      <c r="D4862" s="17" t="s">
        <v>36</v>
      </c>
      <c r="E4862" s="17" t="s">
        <v>284</v>
      </c>
      <c r="F4862" s="31" t="str">
        <f>VLOOKUP(G4862,'Policy Type'!$A:$B,2,FALSE)</f>
        <v>P&amp;C</v>
      </c>
      <c r="G4862" s="17" t="s">
        <v>48</v>
      </c>
      <c r="H4862" s="32">
        <v>45404</v>
      </c>
      <c r="I4862" s="32">
        <v>45768</v>
      </c>
      <c r="J4862" s="34">
        <v>8496100</v>
      </c>
      <c r="K4862" s="34">
        <f t="shared" si="1338"/>
        <v>1529298</v>
      </c>
      <c r="L4862" s="34">
        <f t="shared" si="1339"/>
        <v>10025398</v>
      </c>
      <c r="M4862" s="17">
        <f t="shared" si="1345"/>
        <v>2005079.6</v>
      </c>
      <c r="N4862" s="17" t="s">
        <v>39</v>
      </c>
      <c r="O4862" s="35" t="s">
        <v>49</v>
      </c>
      <c r="P4862" s="36" t="str">
        <f t="shared" si="1341"/>
        <v>New Client</v>
      </c>
      <c r="Q4862" s="39" t="str">
        <f t="shared" si="4"/>
        <v>No</v>
      </c>
      <c r="R4862" s="40" t="str">
        <f t="shared" si="5"/>
        <v/>
      </c>
    </row>
    <row r="4863" ht="14.25" customHeight="1" spans="1:18">
      <c r="A4863" s="30" t="s">
        <v>4636</v>
      </c>
      <c r="B4863" s="17">
        <v>2925</v>
      </c>
      <c r="C4863" s="17" t="s">
        <v>42</v>
      </c>
      <c r="D4863" s="17" t="s">
        <v>36</v>
      </c>
      <c r="E4863" s="17" t="s">
        <v>284</v>
      </c>
      <c r="F4863" s="31" t="str">
        <f>VLOOKUP(G4863,'Policy Type'!$A:$B,2,FALSE)</f>
        <v>Liability</v>
      </c>
      <c r="G4863" s="17" t="s">
        <v>536</v>
      </c>
      <c r="H4863" s="32">
        <v>45404</v>
      </c>
      <c r="I4863" s="32">
        <v>45626</v>
      </c>
      <c r="J4863" s="34">
        <v>20719300</v>
      </c>
      <c r="K4863" s="34">
        <f t="shared" si="1338"/>
        <v>3729474</v>
      </c>
      <c r="L4863" s="34">
        <f t="shared" si="1339"/>
        <v>24448774</v>
      </c>
      <c r="M4863" s="17">
        <f t="shared" si="1345"/>
        <v>4889754.8</v>
      </c>
      <c r="N4863" s="17" t="s">
        <v>39</v>
      </c>
      <c r="O4863" s="35" t="s">
        <v>49</v>
      </c>
      <c r="P4863" s="36" t="str">
        <f t="shared" si="1341"/>
        <v>New Client</v>
      </c>
      <c r="Q4863" s="39" t="str">
        <f t="shared" si="4"/>
        <v>Yes</v>
      </c>
      <c r="R4863" s="40" t="str">
        <f t="shared" si="5"/>
        <v/>
      </c>
    </row>
    <row r="4864" ht="14.25" customHeight="1" spans="1:18">
      <c r="A4864" s="30" t="s">
        <v>4637</v>
      </c>
      <c r="B4864" s="17">
        <v>2927</v>
      </c>
      <c r="C4864" s="17" t="s">
        <v>57</v>
      </c>
      <c r="D4864" s="17" t="s">
        <v>36</v>
      </c>
      <c r="E4864" s="17" t="s">
        <v>284</v>
      </c>
      <c r="F4864" s="31" t="str">
        <f>VLOOKUP(G4864,'Policy Type'!$A:$B,2,FALSE)</f>
        <v>Liability</v>
      </c>
      <c r="G4864" s="17" t="s">
        <v>38</v>
      </c>
      <c r="H4864" s="32">
        <v>45404</v>
      </c>
      <c r="I4864" s="32">
        <v>45768</v>
      </c>
      <c r="J4864" s="34">
        <v>5785700</v>
      </c>
      <c r="K4864" s="34">
        <f t="shared" si="1338"/>
        <v>1041426</v>
      </c>
      <c r="L4864" s="34">
        <f t="shared" si="1339"/>
        <v>6827126</v>
      </c>
      <c r="M4864" s="17">
        <f t="shared" si="1345"/>
        <v>1365425.2</v>
      </c>
      <c r="N4864" s="17" t="s">
        <v>39</v>
      </c>
      <c r="O4864" s="35" t="s">
        <v>49</v>
      </c>
      <c r="P4864" s="36" t="str">
        <f t="shared" si="1341"/>
        <v>Old Client</v>
      </c>
      <c r="Q4864" s="39" t="str">
        <f t="shared" si="4"/>
        <v>Yes</v>
      </c>
      <c r="R4864" s="40" t="str">
        <f t="shared" si="5"/>
        <v/>
      </c>
    </row>
    <row r="4865" ht="14.25" customHeight="1" spans="1:18">
      <c r="A4865" s="30"/>
      <c r="B4865" s="17"/>
      <c r="C4865" s="17"/>
      <c r="D4865" s="17"/>
      <c r="E4865" s="17"/>
      <c r="F4865" s="31"/>
      <c r="G4865" s="17"/>
      <c r="H4865" s="32"/>
      <c r="I4865" s="32"/>
      <c r="J4865" s="34"/>
      <c r="K4865" s="34"/>
      <c r="L4865" s="17"/>
      <c r="M4865" s="17"/>
      <c r="N4865" s="17" t="s">
        <v>39</v>
      </c>
      <c r="O4865" s="35" t="s">
        <v>277</v>
      </c>
      <c r="P4865" s="36"/>
      <c r="Q4865" s="39" t="str">
        <f t="shared" si="4"/>
        <v>No</v>
      </c>
      <c r="R4865" s="40" t="str">
        <f t="shared" si="5"/>
        <v/>
      </c>
    </row>
    <row r="4866" ht="14.25" customHeight="1" spans="1:18">
      <c r="A4866" s="30" t="s">
        <v>4638</v>
      </c>
      <c r="B4866" s="17">
        <v>2927</v>
      </c>
      <c r="C4866" s="17" t="s">
        <v>46</v>
      </c>
      <c r="D4866" s="17" t="s">
        <v>66</v>
      </c>
      <c r="E4866" s="17" t="s">
        <v>84</v>
      </c>
      <c r="F4866" s="31" t="str">
        <f>VLOOKUP(G4866,'Policy Type'!$A:$B,2,FALSE)</f>
        <v>Liability</v>
      </c>
      <c r="G4866" s="17" t="s">
        <v>38</v>
      </c>
      <c r="H4866" s="32">
        <v>45397</v>
      </c>
      <c r="I4866" s="32">
        <v>45761</v>
      </c>
      <c r="J4866" s="34">
        <v>1388300</v>
      </c>
      <c r="K4866" s="34">
        <f t="shared" ref="K4866:K4877" si="1346">J4866*0.18</f>
        <v>249894</v>
      </c>
      <c r="L4866" s="34">
        <f t="shared" ref="L4866:L4877" si="1347">J4866+K4866</f>
        <v>1638194</v>
      </c>
      <c r="M4866" s="17">
        <f>L4866*0.05</f>
        <v>81909.7</v>
      </c>
      <c r="N4866" s="17" t="s">
        <v>52</v>
      </c>
      <c r="O4866" s="35" t="s">
        <v>49</v>
      </c>
      <c r="P4866" s="36" t="str">
        <f t="shared" ref="P4866:P4877" si="1348">IF(COUNTIF(B:B,B4866)=1,"New Client","Old Client")</f>
        <v>Old Client</v>
      </c>
      <c r="Q4866" s="39" t="str">
        <f t="shared" si="4"/>
        <v>Yes</v>
      </c>
      <c r="R4866" s="40" t="str">
        <f t="shared" si="5"/>
        <v/>
      </c>
    </row>
    <row r="4867" ht="14.25" customHeight="1" spans="1:18">
      <c r="A4867" s="30" t="s">
        <v>4639</v>
      </c>
      <c r="B4867" s="17">
        <v>70</v>
      </c>
      <c r="C4867" s="17" t="s">
        <v>35</v>
      </c>
      <c r="D4867" s="17" t="s">
        <v>36</v>
      </c>
      <c r="E4867" s="17" t="s">
        <v>84</v>
      </c>
      <c r="F4867" s="31" t="str">
        <f>VLOOKUP(G4867,'Policy Type'!$A:$B,2,FALSE)</f>
        <v>Liability</v>
      </c>
      <c r="G4867" s="17" t="s">
        <v>38</v>
      </c>
      <c r="H4867" s="32">
        <v>45397</v>
      </c>
      <c r="I4867" s="32">
        <v>45761</v>
      </c>
      <c r="J4867" s="34">
        <v>1388300</v>
      </c>
      <c r="K4867" s="34">
        <f t="shared" si="1346"/>
        <v>249894</v>
      </c>
      <c r="L4867" s="34">
        <f t="shared" si="1347"/>
        <v>1638194</v>
      </c>
      <c r="M4867" s="17">
        <f>L4867*0.2</f>
        <v>327638.8</v>
      </c>
      <c r="N4867" s="17" t="s">
        <v>39</v>
      </c>
      <c r="O4867" s="35" t="s">
        <v>49</v>
      </c>
      <c r="P4867" s="36" t="str">
        <f t="shared" si="1348"/>
        <v>Old Client</v>
      </c>
      <c r="Q4867" s="39" t="str">
        <f t="shared" si="4"/>
        <v>Yes</v>
      </c>
      <c r="R4867" s="40" t="str">
        <f t="shared" si="5"/>
        <v/>
      </c>
    </row>
    <row r="4868" ht="14.25" customHeight="1" spans="1:18">
      <c r="A4868" s="30" t="s">
        <v>4640</v>
      </c>
      <c r="B4868" s="17">
        <v>2928</v>
      </c>
      <c r="C4868" s="17" t="s">
        <v>46</v>
      </c>
      <c r="D4868" s="17" t="s">
        <v>47</v>
      </c>
      <c r="E4868" s="17" t="s">
        <v>43</v>
      </c>
      <c r="F4868" s="31" t="e">
        <f>VLOOKUP(G4868,'Policy Type'!$A:$B,2,FALSE)</f>
        <v>#N/A</v>
      </c>
      <c r="G4868" s="17" t="s">
        <v>2496</v>
      </c>
      <c r="H4868" s="32">
        <v>45426</v>
      </c>
      <c r="I4868" s="32">
        <v>45790</v>
      </c>
      <c r="J4868" s="34">
        <v>40120000</v>
      </c>
      <c r="K4868" s="34">
        <f t="shared" si="1346"/>
        <v>7221600</v>
      </c>
      <c r="L4868" s="34">
        <f t="shared" si="1347"/>
        <v>47341600</v>
      </c>
      <c r="M4868" s="17">
        <f>L4868*0.05</f>
        <v>2367080</v>
      </c>
      <c r="N4868" s="17" t="s">
        <v>39</v>
      </c>
      <c r="O4868" s="35" t="s">
        <v>40</v>
      </c>
      <c r="P4868" s="36" t="str">
        <f t="shared" si="1348"/>
        <v>Old Client</v>
      </c>
      <c r="Q4868" s="39" t="str">
        <f t="shared" si="4"/>
        <v>No</v>
      </c>
      <c r="R4868" s="40" t="e">
        <f t="shared" si="5"/>
        <v>#N/A</v>
      </c>
    </row>
    <row r="4869" ht="14.25" customHeight="1" spans="1:18">
      <c r="A4869" s="30" t="s">
        <v>4641</v>
      </c>
      <c r="B4869" s="17">
        <v>2508</v>
      </c>
      <c r="C4869" s="17" t="s">
        <v>35</v>
      </c>
      <c r="D4869" s="17" t="s">
        <v>36</v>
      </c>
      <c r="E4869" s="17" t="s">
        <v>43</v>
      </c>
      <c r="F4869" s="31" t="str">
        <f>VLOOKUP(G4869,'Policy Type'!$A:$B,2,FALSE)</f>
        <v>Liability</v>
      </c>
      <c r="G4869" s="17" t="s">
        <v>105</v>
      </c>
      <c r="H4869" s="32">
        <v>45434</v>
      </c>
      <c r="I4869" s="32">
        <v>45798</v>
      </c>
      <c r="J4869" s="34">
        <v>37170000</v>
      </c>
      <c r="K4869" s="34">
        <f t="shared" si="1346"/>
        <v>6690600</v>
      </c>
      <c r="L4869" s="34">
        <f t="shared" si="1347"/>
        <v>43860600</v>
      </c>
      <c r="M4869" s="17">
        <f>L4869*0.2</f>
        <v>8772120</v>
      </c>
      <c r="N4869" s="17" t="s">
        <v>39</v>
      </c>
      <c r="O4869" s="35" t="s">
        <v>49</v>
      </c>
      <c r="P4869" s="36" t="str">
        <f t="shared" si="1348"/>
        <v>Old Client</v>
      </c>
      <c r="Q4869" s="39" t="str">
        <f t="shared" si="4"/>
        <v>Yes</v>
      </c>
      <c r="R4869" s="40" t="str">
        <f t="shared" si="5"/>
        <v/>
      </c>
    </row>
    <row r="4870" ht="14.25" customHeight="1" spans="1:18">
      <c r="A4870" s="30" t="s">
        <v>4642</v>
      </c>
      <c r="B4870" s="17">
        <v>2890</v>
      </c>
      <c r="C4870" s="17" t="s">
        <v>35</v>
      </c>
      <c r="D4870" s="17" t="s">
        <v>36</v>
      </c>
      <c r="E4870" s="17" t="s">
        <v>60</v>
      </c>
      <c r="F4870" s="31" t="str">
        <f>VLOOKUP(G4870,'Policy Type'!$A:$B,2,FALSE)</f>
        <v>Others</v>
      </c>
      <c r="G4870" s="17" t="s">
        <v>212</v>
      </c>
      <c r="H4870" s="32">
        <v>45415</v>
      </c>
      <c r="I4870" s="32">
        <v>45506</v>
      </c>
      <c r="J4870" s="34">
        <v>37031600</v>
      </c>
      <c r="K4870" s="34">
        <f t="shared" si="1346"/>
        <v>6665688</v>
      </c>
      <c r="L4870" s="34">
        <f t="shared" si="1347"/>
        <v>43697288</v>
      </c>
      <c r="M4870" s="17">
        <f>L4870*0.15</f>
        <v>6554593.2</v>
      </c>
      <c r="N4870" s="17" t="s">
        <v>39</v>
      </c>
      <c r="O4870" s="35" t="s">
        <v>49</v>
      </c>
      <c r="P4870" s="36" t="str">
        <f t="shared" si="1348"/>
        <v>Old Client</v>
      </c>
      <c r="Q4870" s="39" t="str">
        <f t="shared" si="4"/>
        <v>No</v>
      </c>
      <c r="R4870" s="40" t="str">
        <f t="shared" si="5"/>
        <v/>
      </c>
    </row>
    <row r="4871" ht="14.25" customHeight="1" spans="1:18">
      <c r="A4871" s="30" t="s">
        <v>4643</v>
      </c>
      <c r="B4871" s="17">
        <v>2670</v>
      </c>
      <c r="C4871" s="17" t="s">
        <v>42</v>
      </c>
      <c r="D4871" s="17" t="s">
        <v>36</v>
      </c>
      <c r="E4871" s="17" t="s">
        <v>60</v>
      </c>
      <c r="F4871" s="31" t="str">
        <f>VLOOKUP(G4871,'Policy Type'!$A:$B,2,FALSE)</f>
        <v>P&amp;C</v>
      </c>
      <c r="G4871" s="17" t="s">
        <v>55</v>
      </c>
      <c r="H4871" s="32">
        <v>45444</v>
      </c>
      <c r="I4871" s="32">
        <v>45808</v>
      </c>
      <c r="J4871" s="34">
        <v>142500</v>
      </c>
      <c r="K4871" s="34">
        <f t="shared" si="1346"/>
        <v>25650</v>
      </c>
      <c r="L4871" s="34">
        <f t="shared" si="1347"/>
        <v>168150</v>
      </c>
      <c r="M4871" s="17">
        <f t="shared" ref="M4871:M4875" si="1349">L4871*0.2</f>
        <v>33630</v>
      </c>
      <c r="N4871" s="17" t="s">
        <v>52</v>
      </c>
      <c r="O4871" s="35" t="s">
        <v>53</v>
      </c>
      <c r="P4871" s="36" t="str">
        <f t="shared" si="1348"/>
        <v>Old Client</v>
      </c>
      <c r="Q4871" s="39" t="str">
        <f t="shared" si="4"/>
        <v>Yes</v>
      </c>
      <c r="R4871" s="40" t="str">
        <f t="shared" si="5"/>
        <v>Cross-Sold</v>
      </c>
    </row>
    <row r="4872" ht="14.25" customHeight="1" spans="1:18">
      <c r="A4872" s="30" t="s">
        <v>4644</v>
      </c>
      <c r="B4872" s="17">
        <v>2555</v>
      </c>
      <c r="C4872" s="17" t="s">
        <v>35</v>
      </c>
      <c r="D4872" s="17" t="s">
        <v>36</v>
      </c>
      <c r="E4872" s="17" t="s">
        <v>84</v>
      </c>
      <c r="F4872" s="31" t="str">
        <f>VLOOKUP(G4872,'Policy Type'!$A:$B,2,FALSE)</f>
        <v>Liability</v>
      </c>
      <c r="G4872" s="17" t="s">
        <v>105</v>
      </c>
      <c r="H4872" s="32">
        <v>45434</v>
      </c>
      <c r="I4872" s="32">
        <v>45798</v>
      </c>
      <c r="J4872" s="34">
        <v>32450000</v>
      </c>
      <c r="K4872" s="34">
        <f t="shared" si="1346"/>
        <v>5841000</v>
      </c>
      <c r="L4872" s="34">
        <f t="shared" si="1347"/>
        <v>38291000</v>
      </c>
      <c r="M4872" s="17">
        <f t="shared" si="1349"/>
        <v>7658200</v>
      </c>
      <c r="N4872" s="17" t="s">
        <v>39</v>
      </c>
      <c r="O4872" s="35" t="s">
        <v>49</v>
      </c>
      <c r="P4872" s="36" t="str">
        <f t="shared" si="1348"/>
        <v>Old Client</v>
      </c>
      <c r="Q4872" s="39" t="str">
        <f t="shared" si="4"/>
        <v>Yes</v>
      </c>
      <c r="R4872" s="40" t="str">
        <f t="shared" si="5"/>
        <v/>
      </c>
    </row>
    <row r="4873" ht="14.25" customHeight="1" spans="1:18">
      <c r="A4873" s="30" t="s">
        <v>4645</v>
      </c>
      <c r="B4873" s="17">
        <v>272</v>
      </c>
      <c r="C4873" s="17" t="s">
        <v>35</v>
      </c>
      <c r="D4873" s="17" t="s">
        <v>36</v>
      </c>
      <c r="E4873" s="17" t="s">
        <v>78</v>
      </c>
      <c r="F4873" s="31" t="str">
        <f>VLOOKUP(G4873,'Policy Type'!$A:$B,2,FALSE)</f>
        <v>Liability</v>
      </c>
      <c r="G4873" s="17" t="s">
        <v>536</v>
      </c>
      <c r="H4873" s="32">
        <v>45422</v>
      </c>
      <c r="I4873" s="32">
        <v>45970</v>
      </c>
      <c r="J4873" s="34">
        <v>32133500</v>
      </c>
      <c r="K4873" s="34">
        <f t="shared" si="1346"/>
        <v>5784030</v>
      </c>
      <c r="L4873" s="34">
        <f t="shared" si="1347"/>
        <v>37917530</v>
      </c>
      <c r="M4873" s="17">
        <f t="shared" si="1349"/>
        <v>7583506</v>
      </c>
      <c r="N4873" s="17" t="s">
        <v>39</v>
      </c>
      <c r="O4873" s="35" t="s">
        <v>49</v>
      </c>
      <c r="P4873" s="36" t="str">
        <f t="shared" si="1348"/>
        <v>Old Client</v>
      </c>
      <c r="Q4873" s="39" t="str">
        <f t="shared" si="4"/>
        <v>Yes</v>
      </c>
      <c r="R4873" s="40" t="str">
        <f t="shared" si="5"/>
        <v/>
      </c>
    </row>
    <row r="4874" ht="14.25" customHeight="1" spans="1:18">
      <c r="A4874" s="30" t="s">
        <v>4646</v>
      </c>
      <c r="B4874" s="17">
        <v>3214</v>
      </c>
      <c r="C4874" s="17" t="s">
        <v>35</v>
      </c>
      <c r="D4874" s="17" t="s">
        <v>36</v>
      </c>
      <c r="E4874" s="17" t="s">
        <v>37</v>
      </c>
      <c r="F4874" s="31" t="str">
        <f>VLOOKUP(G4874,'Policy Type'!$A:$B,2,FALSE)</f>
        <v>P&amp;C</v>
      </c>
      <c r="G4874" s="17" t="s">
        <v>48</v>
      </c>
      <c r="H4874" s="32">
        <v>45425</v>
      </c>
      <c r="I4874" s="32">
        <v>45789</v>
      </c>
      <c r="J4874" s="34">
        <v>29500100</v>
      </c>
      <c r="K4874" s="34">
        <f t="shared" si="1346"/>
        <v>5310018</v>
      </c>
      <c r="L4874" s="34">
        <f t="shared" si="1347"/>
        <v>34810118</v>
      </c>
      <c r="M4874" s="17">
        <f t="shared" si="1349"/>
        <v>6962023.6</v>
      </c>
      <c r="N4874" s="17" t="s">
        <v>39</v>
      </c>
      <c r="O4874" s="35" t="s">
        <v>49</v>
      </c>
      <c r="P4874" s="36" t="str">
        <f t="shared" si="1348"/>
        <v>New Client</v>
      </c>
      <c r="Q4874" s="39" t="str">
        <f t="shared" si="4"/>
        <v>No</v>
      </c>
      <c r="R4874" s="40" t="str">
        <f t="shared" si="5"/>
        <v/>
      </c>
    </row>
    <row r="4875" ht="14.25" customHeight="1" spans="1:18">
      <c r="A4875" s="30" t="s">
        <v>4647</v>
      </c>
      <c r="B4875" s="17">
        <v>3259</v>
      </c>
      <c r="C4875" s="17" t="s">
        <v>57</v>
      </c>
      <c r="D4875" s="17" t="s">
        <v>36</v>
      </c>
      <c r="E4875" s="17" t="s">
        <v>84</v>
      </c>
      <c r="F4875" s="31" t="str">
        <f>VLOOKUP(G4875,'Policy Type'!$A:$B,2,FALSE)</f>
        <v>Liability</v>
      </c>
      <c r="G4875" s="17" t="s">
        <v>105</v>
      </c>
      <c r="H4875" s="32">
        <v>45431</v>
      </c>
      <c r="I4875" s="32">
        <v>45795</v>
      </c>
      <c r="J4875" s="34">
        <v>29500000</v>
      </c>
      <c r="K4875" s="34">
        <f t="shared" si="1346"/>
        <v>5310000</v>
      </c>
      <c r="L4875" s="34">
        <f t="shared" si="1347"/>
        <v>34810000</v>
      </c>
      <c r="M4875" s="17">
        <f t="shared" si="1349"/>
        <v>6962000</v>
      </c>
      <c r="N4875" s="17" t="s">
        <v>39</v>
      </c>
      <c r="O4875" s="35" t="s">
        <v>53</v>
      </c>
      <c r="P4875" s="36" t="str">
        <f t="shared" si="1348"/>
        <v>Old Client</v>
      </c>
      <c r="Q4875" s="39" t="str">
        <f t="shared" si="4"/>
        <v>Yes</v>
      </c>
      <c r="R4875" s="40" t="str">
        <f t="shared" si="5"/>
        <v/>
      </c>
    </row>
    <row r="4876" ht="14.25" customHeight="1" spans="1:18">
      <c r="A4876" s="30" t="s">
        <v>4648</v>
      </c>
      <c r="B4876" s="17">
        <v>884</v>
      </c>
      <c r="C4876" s="17" t="s">
        <v>46</v>
      </c>
      <c r="D4876" s="17" t="s">
        <v>76</v>
      </c>
      <c r="E4876" s="17" t="s">
        <v>132</v>
      </c>
      <c r="F4876" s="31" t="str">
        <f>VLOOKUP(G4876,'Policy Type'!$A:$B,2,FALSE)</f>
        <v>Others</v>
      </c>
      <c r="G4876" s="17" t="s">
        <v>245</v>
      </c>
      <c r="H4876" s="32">
        <v>45441</v>
      </c>
      <c r="I4876" s="17"/>
      <c r="J4876" s="34">
        <v>28361300</v>
      </c>
      <c r="K4876" s="34">
        <f t="shared" si="1346"/>
        <v>5105034</v>
      </c>
      <c r="L4876" s="34">
        <f t="shared" si="1347"/>
        <v>33466334</v>
      </c>
      <c r="M4876" s="17">
        <f>L4876*0.05</f>
        <v>1673316.7</v>
      </c>
      <c r="N4876" s="17" t="s">
        <v>39</v>
      </c>
      <c r="O4876" s="35" t="s">
        <v>53</v>
      </c>
      <c r="P4876" s="36" t="str">
        <f t="shared" si="1348"/>
        <v>Old Client</v>
      </c>
      <c r="Q4876" s="39" t="str">
        <f t="shared" si="4"/>
        <v>No</v>
      </c>
      <c r="R4876" s="40" t="str">
        <f t="shared" si="5"/>
        <v/>
      </c>
    </row>
    <row r="4877" ht="14.25" customHeight="1" spans="1:18">
      <c r="A4877" s="30" t="s">
        <v>4649</v>
      </c>
      <c r="B4877" s="17">
        <v>212</v>
      </c>
      <c r="C4877" s="17" t="s">
        <v>42</v>
      </c>
      <c r="D4877" s="17" t="s">
        <v>36</v>
      </c>
      <c r="E4877" s="17" t="s">
        <v>132</v>
      </c>
      <c r="F4877" s="31" t="str">
        <f>VLOOKUP(G4877,'Policy Type'!$A:$B,2,FALSE)</f>
        <v>Others</v>
      </c>
      <c r="G4877" s="17" t="s">
        <v>124</v>
      </c>
      <c r="H4877" s="32">
        <v>45442</v>
      </c>
      <c r="I4877" s="17"/>
      <c r="J4877" s="34">
        <v>27000000</v>
      </c>
      <c r="K4877" s="34">
        <f t="shared" si="1346"/>
        <v>4860000</v>
      </c>
      <c r="L4877" s="34">
        <f t="shared" si="1347"/>
        <v>31860000</v>
      </c>
      <c r="M4877" s="17">
        <f>L4877*0.15</f>
        <v>4779000</v>
      </c>
      <c r="N4877" s="17" t="s">
        <v>39</v>
      </c>
      <c r="O4877" s="35" t="s">
        <v>49</v>
      </c>
      <c r="P4877" s="36" t="str">
        <f t="shared" si="1348"/>
        <v>Old Client</v>
      </c>
      <c r="Q4877" s="39" t="str">
        <f t="shared" si="4"/>
        <v>Yes</v>
      </c>
      <c r="R4877" s="40" t="str">
        <f t="shared" si="5"/>
        <v>Cross-Sold</v>
      </c>
    </row>
    <row r="4878" ht="14.25" customHeight="1" spans="1:18">
      <c r="A4878" s="30"/>
      <c r="B4878" s="17"/>
      <c r="C4878" s="17"/>
      <c r="D4878" s="17"/>
      <c r="E4878" s="17"/>
      <c r="F4878" s="31"/>
      <c r="G4878" s="17"/>
      <c r="H4878" s="32"/>
      <c r="I4878" s="32"/>
      <c r="J4878" s="34"/>
      <c r="K4878" s="34"/>
      <c r="L4878" s="17"/>
      <c r="M4878" s="17"/>
      <c r="N4878" s="17" t="s">
        <v>39</v>
      </c>
      <c r="O4878" s="35" t="s">
        <v>277</v>
      </c>
      <c r="P4878" s="36"/>
      <c r="Q4878" s="39" t="str">
        <f t="shared" si="4"/>
        <v>No</v>
      </c>
      <c r="R4878" s="40" t="str">
        <f t="shared" si="5"/>
        <v/>
      </c>
    </row>
    <row r="4879" ht="14.25" customHeight="1" spans="1:18">
      <c r="A4879" s="30" t="s">
        <v>4650</v>
      </c>
      <c r="B4879" s="17">
        <v>3326</v>
      </c>
      <c r="C4879" s="17" t="s">
        <v>42</v>
      </c>
      <c r="D4879" s="17" t="s">
        <v>36</v>
      </c>
      <c r="E4879" s="17" t="s">
        <v>1933</v>
      </c>
      <c r="F4879" s="31" t="str">
        <f>VLOOKUP(G4879,'Policy Type'!$A:$B,2,FALSE)</f>
        <v>Others</v>
      </c>
      <c r="G4879" s="17" t="s">
        <v>124</v>
      </c>
      <c r="H4879" s="32">
        <v>45429</v>
      </c>
      <c r="I4879" s="32">
        <v>45793</v>
      </c>
      <c r="J4879" s="34">
        <v>23636800</v>
      </c>
      <c r="K4879" s="34">
        <f t="shared" ref="K4879:K4915" si="1350">J4879*0.18</f>
        <v>4254624</v>
      </c>
      <c r="L4879" s="34">
        <f t="shared" ref="L4879:L4915" si="1351">J4879+K4879</f>
        <v>27891424</v>
      </c>
      <c r="M4879" s="17">
        <f>L4879*0.15</f>
        <v>4183713.6</v>
      </c>
      <c r="N4879" s="17" t="s">
        <v>39</v>
      </c>
      <c r="O4879" s="35" t="s">
        <v>49</v>
      </c>
      <c r="P4879" s="36" t="str">
        <f>IF(COUNTIF(B:B,B4879)=1,"New Client","Old Client")</f>
        <v>New Client</v>
      </c>
      <c r="Q4879" s="39" t="str">
        <f t="shared" si="4"/>
        <v>No</v>
      </c>
      <c r="R4879" s="40" t="str">
        <f t="shared" si="5"/>
        <v/>
      </c>
    </row>
    <row r="4880" ht="14.25" customHeight="1" spans="1:18">
      <c r="A4880" s="30" t="s">
        <v>4651</v>
      </c>
      <c r="B4880" s="17">
        <v>210</v>
      </c>
      <c r="C4880" s="17" t="s">
        <v>35</v>
      </c>
      <c r="D4880" s="17" t="s">
        <v>36</v>
      </c>
      <c r="E4880" s="17" t="s">
        <v>84</v>
      </c>
      <c r="F4880" s="31" t="e">
        <f>VLOOKUP(G4880,'Policy Type'!$A:$B,2,FALSE)</f>
        <v>#N/A</v>
      </c>
      <c r="G4880" s="17" t="s">
        <v>2496</v>
      </c>
      <c r="H4880" s="32">
        <v>45413</v>
      </c>
      <c r="I4880" s="32">
        <v>45777</v>
      </c>
      <c r="J4880" s="34">
        <v>23600000</v>
      </c>
      <c r="K4880" s="34">
        <f t="shared" si="1350"/>
        <v>4248000</v>
      </c>
      <c r="L4880" s="34">
        <f t="shared" si="1351"/>
        <v>27848000</v>
      </c>
      <c r="M4880" s="17"/>
      <c r="N4880" s="17" t="s">
        <v>39</v>
      </c>
      <c r="O4880" s="35" t="s">
        <v>49</v>
      </c>
      <c r="P4880" s="36"/>
      <c r="Q4880" s="39" t="str">
        <f t="shared" si="4"/>
        <v>Yes</v>
      </c>
      <c r="R4880" s="40" t="e">
        <f t="shared" si="5"/>
        <v>#N/A</v>
      </c>
    </row>
    <row r="4881" ht="14.25" customHeight="1" spans="1:18">
      <c r="A4881" s="30" t="s">
        <v>4652</v>
      </c>
      <c r="B4881" s="17">
        <v>3044</v>
      </c>
      <c r="C4881" s="17" t="s">
        <v>42</v>
      </c>
      <c r="D4881" s="17" t="s">
        <v>36</v>
      </c>
      <c r="E4881" s="17" t="s">
        <v>84</v>
      </c>
      <c r="F4881" s="31" t="str">
        <f>VLOOKUP(G4881,'Policy Type'!$A:$B,2,FALSE)</f>
        <v>Liability</v>
      </c>
      <c r="G4881" s="17" t="s">
        <v>140</v>
      </c>
      <c r="H4881" s="32">
        <v>45413</v>
      </c>
      <c r="I4881" s="32">
        <v>45777</v>
      </c>
      <c r="J4881" s="34">
        <v>23010000</v>
      </c>
      <c r="K4881" s="34">
        <f t="shared" si="1350"/>
        <v>4141800</v>
      </c>
      <c r="L4881" s="34">
        <f t="shared" si="1351"/>
        <v>27151800</v>
      </c>
      <c r="M4881" s="17">
        <f>L4881*0.2</f>
        <v>5430360</v>
      </c>
      <c r="N4881" s="17" t="s">
        <v>39</v>
      </c>
      <c r="O4881" s="35" t="s">
        <v>49</v>
      </c>
      <c r="P4881" s="36" t="str">
        <f t="shared" ref="P4881:P4886" si="1352">IF(COUNTIF(B:B,B4881)=1,"New Client","Old Client")</f>
        <v>Old Client</v>
      </c>
      <c r="Q4881" s="39" t="str">
        <f t="shared" si="4"/>
        <v>Yes</v>
      </c>
      <c r="R4881" s="40" t="str">
        <f t="shared" si="5"/>
        <v/>
      </c>
    </row>
    <row r="4882" ht="14.25" customHeight="1" spans="1:18">
      <c r="A4882" s="30" t="s">
        <v>4653</v>
      </c>
      <c r="B4882" s="17">
        <v>2930</v>
      </c>
      <c r="C4882" s="17" t="s">
        <v>35</v>
      </c>
      <c r="D4882" s="17" t="s">
        <v>36</v>
      </c>
      <c r="E4882" s="17" t="s">
        <v>43</v>
      </c>
      <c r="F4882" s="31" t="str">
        <f>VLOOKUP(G4882,'Policy Type'!$A:$B,2,FALSE)</f>
        <v>Others</v>
      </c>
      <c r="G4882" s="17" t="s">
        <v>478</v>
      </c>
      <c r="H4882" s="32">
        <v>45444</v>
      </c>
      <c r="I4882" s="32">
        <v>45808</v>
      </c>
      <c r="J4882" s="34">
        <v>459900</v>
      </c>
      <c r="K4882" s="34">
        <f t="shared" si="1350"/>
        <v>82782</v>
      </c>
      <c r="L4882" s="34">
        <f t="shared" si="1351"/>
        <v>542682</v>
      </c>
      <c r="M4882" s="17">
        <f t="shared" ref="M4882:M4883" si="1353">L4882*0.15</f>
        <v>81402.3</v>
      </c>
      <c r="N4882" s="17" t="s">
        <v>52</v>
      </c>
      <c r="O4882" s="35" t="s">
        <v>53</v>
      </c>
      <c r="P4882" s="36" t="str">
        <f t="shared" si="1352"/>
        <v>New Client</v>
      </c>
      <c r="Q4882" s="39" t="str">
        <f t="shared" si="4"/>
        <v>No</v>
      </c>
      <c r="R4882" s="40" t="str">
        <f t="shared" si="5"/>
        <v/>
      </c>
    </row>
    <row r="4883" ht="14.25" customHeight="1" spans="1:18">
      <c r="A4883" s="30" t="s">
        <v>4654</v>
      </c>
      <c r="B4883" s="17">
        <v>2929</v>
      </c>
      <c r="C4883" s="17" t="s">
        <v>57</v>
      </c>
      <c r="D4883" s="17" t="s">
        <v>36</v>
      </c>
      <c r="E4883" s="17" t="s">
        <v>37</v>
      </c>
      <c r="F4883" s="31" t="str">
        <f>VLOOKUP(G4883,'Policy Type'!$A:$B,2,FALSE)</f>
        <v>Others</v>
      </c>
      <c r="G4883" s="17" t="s">
        <v>116</v>
      </c>
      <c r="H4883" s="32">
        <v>45415</v>
      </c>
      <c r="I4883" s="32">
        <v>45751</v>
      </c>
      <c r="J4883" s="34">
        <v>18585000</v>
      </c>
      <c r="K4883" s="34">
        <f t="shared" si="1350"/>
        <v>3345300</v>
      </c>
      <c r="L4883" s="34">
        <f t="shared" si="1351"/>
        <v>21930300</v>
      </c>
      <c r="M4883" s="17">
        <f t="shared" si="1353"/>
        <v>3289545</v>
      </c>
      <c r="N4883" s="17" t="s">
        <v>39</v>
      </c>
      <c r="O4883" s="35" t="s">
        <v>49</v>
      </c>
      <c r="P4883" s="36" t="str">
        <f t="shared" si="1352"/>
        <v>New Client</v>
      </c>
      <c r="Q4883" s="39" t="str">
        <f t="shared" si="4"/>
        <v>No</v>
      </c>
      <c r="R4883" s="40" t="str">
        <f t="shared" si="5"/>
        <v/>
      </c>
    </row>
    <row r="4884" ht="14.25" customHeight="1" spans="1:18">
      <c r="A4884" s="30" t="s">
        <v>4655</v>
      </c>
      <c r="B4884" s="17">
        <v>2934</v>
      </c>
      <c r="C4884" s="17" t="s">
        <v>57</v>
      </c>
      <c r="D4884" s="17" t="s">
        <v>36</v>
      </c>
      <c r="E4884" s="17" t="s">
        <v>43</v>
      </c>
      <c r="F4884" s="31" t="str">
        <f>VLOOKUP(G4884,'Policy Type'!$A:$B,2,FALSE)</f>
        <v>P&amp;C</v>
      </c>
      <c r="G4884" s="17" t="s">
        <v>48</v>
      </c>
      <c r="H4884" s="32">
        <v>45426</v>
      </c>
      <c r="I4884" s="32">
        <v>45790</v>
      </c>
      <c r="J4884" s="34">
        <v>17700100</v>
      </c>
      <c r="K4884" s="34">
        <f t="shared" si="1350"/>
        <v>3186018</v>
      </c>
      <c r="L4884" s="34">
        <f t="shared" si="1351"/>
        <v>20886118</v>
      </c>
      <c r="M4884" s="17">
        <f t="shared" ref="M4884:M4886" si="1354">L4884*0.2</f>
        <v>4177223.6</v>
      </c>
      <c r="N4884" s="17" t="s">
        <v>39</v>
      </c>
      <c r="O4884" s="35" t="s">
        <v>53</v>
      </c>
      <c r="P4884" s="36" t="str">
        <f t="shared" si="1352"/>
        <v>Old Client</v>
      </c>
      <c r="Q4884" s="39" t="str">
        <f t="shared" si="4"/>
        <v>Yes</v>
      </c>
      <c r="R4884" s="40" t="str">
        <f t="shared" si="5"/>
        <v>Cross-Sold</v>
      </c>
    </row>
    <row r="4885" ht="14.25" customHeight="1" spans="1:18">
      <c r="A4885" s="30" t="s">
        <v>4656</v>
      </c>
      <c r="B4885" s="17">
        <v>2964</v>
      </c>
      <c r="C4885" s="17" t="s">
        <v>42</v>
      </c>
      <c r="D4885" s="17" t="s">
        <v>36</v>
      </c>
      <c r="E4885" s="17" t="s">
        <v>43</v>
      </c>
      <c r="F4885" s="31" t="str">
        <f>VLOOKUP(G4885,'Policy Type'!$A:$B,2,FALSE)</f>
        <v>Liability</v>
      </c>
      <c r="G4885" s="17" t="s">
        <v>140</v>
      </c>
      <c r="H4885" s="32">
        <v>45434</v>
      </c>
      <c r="I4885" s="32">
        <v>45798</v>
      </c>
      <c r="J4885" s="34">
        <v>17700000</v>
      </c>
      <c r="K4885" s="34">
        <f t="shared" si="1350"/>
        <v>3186000</v>
      </c>
      <c r="L4885" s="34">
        <f t="shared" si="1351"/>
        <v>20886000</v>
      </c>
      <c r="M4885" s="17">
        <f t="shared" si="1354"/>
        <v>4177200</v>
      </c>
      <c r="N4885" s="17" t="s">
        <v>39</v>
      </c>
      <c r="O4885" s="35" t="s">
        <v>49</v>
      </c>
      <c r="P4885" s="36" t="str">
        <f t="shared" si="1352"/>
        <v>Old Client</v>
      </c>
      <c r="Q4885" s="39" t="str">
        <f t="shared" si="4"/>
        <v>Yes</v>
      </c>
      <c r="R4885" s="40" t="str">
        <f t="shared" si="5"/>
        <v/>
      </c>
    </row>
    <row r="4886" ht="14.25" customHeight="1" spans="1:18">
      <c r="A4886" s="30" t="s">
        <v>4657</v>
      </c>
      <c r="B4886" s="17">
        <v>3080</v>
      </c>
      <c r="C4886" s="17" t="s">
        <v>57</v>
      </c>
      <c r="D4886" s="17" t="s">
        <v>36</v>
      </c>
      <c r="E4886" s="17" t="s">
        <v>43</v>
      </c>
      <c r="F4886" s="31" t="str">
        <f>VLOOKUP(G4886,'Policy Type'!$A:$B,2,FALSE)</f>
        <v>P&amp;C</v>
      </c>
      <c r="G4886" s="17" t="s">
        <v>68</v>
      </c>
      <c r="H4886" s="32">
        <v>45422</v>
      </c>
      <c r="I4886" s="32">
        <v>45786</v>
      </c>
      <c r="J4886" s="34">
        <v>17581100</v>
      </c>
      <c r="K4886" s="34">
        <f t="shared" si="1350"/>
        <v>3164598</v>
      </c>
      <c r="L4886" s="34">
        <f t="shared" si="1351"/>
        <v>20745698</v>
      </c>
      <c r="M4886" s="17">
        <f t="shared" si="1354"/>
        <v>4149139.6</v>
      </c>
      <c r="N4886" s="17" t="s">
        <v>39</v>
      </c>
      <c r="O4886" s="35" t="s">
        <v>53</v>
      </c>
      <c r="P4886" s="36" t="str">
        <f t="shared" si="1352"/>
        <v>Old Client</v>
      </c>
      <c r="Q4886" s="39" t="str">
        <f t="shared" si="4"/>
        <v>Yes</v>
      </c>
      <c r="R4886" s="40" t="str">
        <f t="shared" si="5"/>
        <v>Cross-Sold</v>
      </c>
    </row>
    <row r="4887" ht="14.25" customHeight="1" spans="1:18">
      <c r="A4887" s="30" t="s">
        <v>4658</v>
      </c>
      <c r="B4887" s="17">
        <v>2670</v>
      </c>
      <c r="C4887" s="17" t="s">
        <v>42</v>
      </c>
      <c r="D4887" s="17" t="s">
        <v>36</v>
      </c>
      <c r="E4887" s="17" t="s">
        <v>84</v>
      </c>
      <c r="F4887" s="31" t="e">
        <f>VLOOKUP(G4887,'Policy Type'!$A:$B,2,FALSE)</f>
        <v>#N/A</v>
      </c>
      <c r="G4887" s="17" t="s">
        <v>2496</v>
      </c>
      <c r="H4887" s="32">
        <v>45413</v>
      </c>
      <c r="I4887" s="32">
        <v>45777</v>
      </c>
      <c r="J4887" s="34">
        <v>16459900</v>
      </c>
      <c r="K4887" s="34">
        <f t="shared" si="1350"/>
        <v>2962782</v>
      </c>
      <c r="L4887" s="34">
        <f t="shared" si="1351"/>
        <v>19422682</v>
      </c>
      <c r="M4887" s="17"/>
      <c r="N4887" s="17" t="s">
        <v>39</v>
      </c>
      <c r="O4887" s="35" t="s">
        <v>49</v>
      </c>
      <c r="P4887" s="36"/>
      <c r="Q4887" s="39" t="str">
        <f t="shared" si="4"/>
        <v>Yes</v>
      </c>
      <c r="R4887" s="40" t="e">
        <f t="shared" si="5"/>
        <v>#N/A</v>
      </c>
    </row>
    <row r="4888" ht="14.25" customHeight="1" spans="1:18">
      <c r="A4888" s="30" t="s">
        <v>4659</v>
      </c>
      <c r="B4888" s="17">
        <v>2990</v>
      </c>
      <c r="C4888" s="17" t="s">
        <v>42</v>
      </c>
      <c r="D4888" s="17" t="s">
        <v>36</v>
      </c>
      <c r="E4888" s="17" t="s">
        <v>103</v>
      </c>
      <c r="F4888" s="31" t="str">
        <f>VLOOKUP(G4888,'Policy Type'!$A:$B,2,FALSE)</f>
        <v>Others</v>
      </c>
      <c r="G4888" s="17" t="s">
        <v>212</v>
      </c>
      <c r="H4888" s="32">
        <v>45415</v>
      </c>
      <c r="I4888" s="32">
        <v>45779</v>
      </c>
      <c r="J4888" s="34">
        <v>16405700</v>
      </c>
      <c r="K4888" s="34">
        <f t="shared" si="1350"/>
        <v>2953026</v>
      </c>
      <c r="L4888" s="34">
        <f t="shared" si="1351"/>
        <v>19358726</v>
      </c>
      <c r="M4888" s="17">
        <f>L4888*0.15</f>
        <v>2903808.9</v>
      </c>
      <c r="N4888" s="17" t="s">
        <v>39</v>
      </c>
      <c r="O4888" s="35" t="s">
        <v>49</v>
      </c>
      <c r="P4888" s="36" t="str">
        <f t="shared" ref="P4888:P4901" si="1355">IF(COUNTIF(B:B,B4888)=1,"New Client","Old Client")</f>
        <v>New Client</v>
      </c>
      <c r="Q4888" s="39" t="str">
        <f t="shared" si="4"/>
        <v>No</v>
      </c>
      <c r="R4888" s="40" t="str">
        <f t="shared" si="5"/>
        <v/>
      </c>
    </row>
    <row r="4889" ht="14.25" customHeight="1" spans="1:18">
      <c r="A4889" s="30" t="s">
        <v>4660</v>
      </c>
      <c r="B4889" s="17">
        <v>3163</v>
      </c>
      <c r="C4889" s="17" t="s">
        <v>57</v>
      </c>
      <c r="D4889" s="17" t="s">
        <v>36</v>
      </c>
      <c r="E4889" s="17" t="s">
        <v>132</v>
      </c>
      <c r="F4889" s="31" t="str">
        <f>VLOOKUP(G4889,'Policy Type'!$A:$B,2,FALSE)</f>
        <v>P&amp;C</v>
      </c>
      <c r="G4889" s="17" t="s">
        <v>48</v>
      </c>
      <c r="H4889" s="32">
        <v>45443</v>
      </c>
      <c r="I4889" s="32">
        <v>45807</v>
      </c>
      <c r="J4889" s="34">
        <v>15930000</v>
      </c>
      <c r="K4889" s="34">
        <f t="shared" si="1350"/>
        <v>2867400</v>
      </c>
      <c r="L4889" s="34">
        <f t="shared" si="1351"/>
        <v>18797400</v>
      </c>
      <c r="M4889" s="17">
        <f>L4889*0.2</f>
        <v>3759480</v>
      </c>
      <c r="N4889" s="17" t="s">
        <v>39</v>
      </c>
      <c r="O4889" s="35" t="s">
        <v>53</v>
      </c>
      <c r="P4889" s="36" t="str">
        <f t="shared" si="1355"/>
        <v>Old Client</v>
      </c>
      <c r="Q4889" s="39" t="str">
        <f t="shared" si="4"/>
        <v>Yes</v>
      </c>
      <c r="R4889" s="40" t="str">
        <f t="shared" si="5"/>
        <v>Cross-Sold</v>
      </c>
    </row>
    <row r="4890" ht="14.25" customHeight="1" spans="1:18">
      <c r="A4890" s="30" t="s">
        <v>4661</v>
      </c>
      <c r="B4890" s="17">
        <v>2954</v>
      </c>
      <c r="C4890" s="17" t="s">
        <v>35</v>
      </c>
      <c r="D4890" s="17" t="s">
        <v>36</v>
      </c>
      <c r="E4890" s="17" t="s">
        <v>37</v>
      </c>
      <c r="F4890" s="31" t="str">
        <f>VLOOKUP(G4890,'Policy Type'!$A:$B,2,FALSE)</f>
        <v>Others</v>
      </c>
      <c r="G4890" s="17" t="s">
        <v>197</v>
      </c>
      <c r="H4890" s="32">
        <v>45441</v>
      </c>
      <c r="I4890" s="32">
        <v>45805</v>
      </c>
      <c r="J4890" s="34">
        <v>15529100</v>
      </c>
      <c r="K4890" s="34">
        <f t="shared" si="1350"/>
        <v>2795238</v>
      </c>
      <c r="L4890" s="34">
        <f t="shared" si="1351"/>
        <v>18324338</v>
      </c>
      <c r="M4890" s="17">
        <f t="shared" ref="M4890:M4894" si="1356">L4890*0.15</f>
        <v>2748650.7</v>
      </c>
      <c r="N4890" s="17" t="s">
        <v>39</v>
      </c>
      <c r="O4890" s="35" t="s">
        <v>53</v>
      </c>
      <c r="P4890" s="36" t="str">
        <f t="shared" si="1355"/>
        <v>Old Client</v>
      </c>
      <c r="Q4890" s="39" t="str">
        <f t="shared" si="4"/>
        <v>Yes</v>
      </c>
      <c r="R4890" s="40" t="str">
        <f t="shared" si="5"/>
        <v>Cross-Sold</v>
      </c>
    </row>
    <row r="4891" ht="14.25" customHeight="1" spans="1:18">
      <c r="A4891" s="30" t="s">
        <v>4662</v>
      </c>
      <c r="B4891" s="17">
        <v>2643</v>
      </c>
      <c r="C4891" s="17" t="s">
        <v>57</v>
      </c>
      <c r="D4891" s="17" t="s">
        <v>36</v>
      </c>
      <c r="E4891" s="17" t="s">
        <v>43</v>
      </c>
      <c r="F4891" s="31" t="str">
        <f>VLOOKUP(G4891,'Policy Type'!$A:$B,2,FALSE)</f>
        <v>Others</v>
      </c>
      <c r="G4891" s="17" t="s">
        <v>124</v>
      </c>
      <c r="H4891" s="32">
        <v>45439</v>
      </c>
      <c r="I4891" s="32">
        <v>45803</v>
      </c>
      <c r="J4891" s="34">
        <v>14955600</v>
      </c>
      <c r="K4891" s="34">
        <f t="shared" si="1350"/>
        <v>2692008</v>
      </c>
      <c r="L4891" s="34">
        <f t="shared" si="1351"/>
        <v>17647608</v>
      </c>
      <c r="M4891" s="17">
        <f t="shared" si="1356"/>
        <v>2647141.2</v>
      </c>
      <c r="N4891" s="17" t="s">
        <v>39</v>
      </c>
      <c r="O4891" s="35" t="s">
        <v>53</v>
      </c>
      <c r="P4891" s="36" t="str">
        <f t="shared" si="1355"/>
        <v>Old Client</v>
      </c>
      <c r="Q4891" s="39" t="str">
        <f t="shared" si="4"/>
        <v>No</v>
      </c>
      <c r="R4891" s="40" t="str">
        <f t="shared" si="5"/>
        <v/>
      </c>
    </row>
    <row r="4892" ht="14.25" customHeight="1" spans="1:18">
      <c r="A4892" s="30" t="s">
        <v>4663</v>
      </c>
      <c r="B4892" s="17">
        <v>283</v>
      </c>
      <c r="C4892" s="17" t="s">
        <v>57</v>
      </c>
      <c r="D4892" s="17" t="s">
        <v>36</v>
      </c>
      <c r="E4892" s="17" t="s">
        <v>132</v>
      </c>
      <c r="F4892" s="31" t="str">
        <f>VLOOKUP(G4892,'Policy Type'!$A:$B,2,FALSE)</f>
        <v>Others</v>
      </c>
      <c r="G4892" s="17" t="s">
        <v>154</v>
      </c>
      <c r="H4892" s="32">
        <v>45435</v>
      </c>
      <c r="I4892" s="32">
        <v>45799</v>
      </c>
      <c r="J4892" s="34">
        <v>13854500</v>
      </c>
      <c r="K4892" s="34">
        <f t="shared" si="1350"/>
        <v>2493810</v>
      </c>
      <c r="L4892" s="34">
        <f t="shared" si="1351"/>
        <v>16348310</v>
      </c>
      <c r="M4892" s="17">
        <f t="shared" si="1356"/>
        <v>2452246.5</v>
      </c>
      <c r="N4892" s="17" t="s">
        <v>39</v>
      </c>
      <c r="O4892" s="35" t="s">
        <v>40</v>
      </c>
      <c r="P4892" s="36" t="str">
        <f t="shared" si="1355"/>
        <v>Old Client</v>
      </c>
      <c r="Q4892" s="39" t="str">
        <f t="shared" si="4"/>
        <v>Yes</v>
      </c>
      <c r="R4892" s="40" t="str">
        <f t="shared" si="5"/>
        <v>Cross-Sold</v>
      </c>
    </row>
    <row r="4893" ht="14.25" customHeight="1" spans="1:18">
      <c r="A4893" s="30" t="s">
        <v>4664</v>
      </c>
      <c r="B4893" s="17">
        <v>189</v>
      </c>
      <c r="C4893" s="17" t="s">
        <v>57</v>
      </c>
      <c r="D4893" s="17" t="s">
        <v>36</v>
      </c>
      <c r="E4893" s="17" t="s">
        <v>78</v>
      </c>
      <c r="F4893" s="31" t="str">
        <f>VLOOKUP(G4893,'Policy Type'!$A:$B,2,FALSE)</f>
        <v>Others</v>
      </c>
      <c r="G4893" s="17" t="s">
        <v>212</v>
      </c>
      <c r="H4893" s="32">
        <v>45432</v>
      </c>
      <c r="I4893" s="32">
        <v>45796</v>
      </c>
      <c r="J4893" s="34">
        <v>13117100</v>
      </c>
      <c r="K4893" s="34">
        <f t="shared" si="1350"/>
        <v>2361078</v>
      </c>
      <c r="L4893" s="34">
        <f t="shared" si="1351"/>
        <v>15478178</v>
      </c>
      <c r="M4893" s="17">
        <f t="shared" si="1356"/>
        <v>2321726.7</v>
      </c>
      <c r="N4893" s="17" t="s">
        <v>39</v>
      </c>
      <c r="O4893" s="35" t="s">
        <v>53</v>
      </c>
      <c r="P4893" s="36" t="str">
        <f t="shared" si="1355"/>
        <v>Old Client</v>
      </c>
      <c r="Q4893" s="39" t="str">
        <f t="shared" si="4"/>
        <v>No</v>
      </c>
      <c r="R4893" s="40" t="str">
        <f t="shared" si="5"/>
        <v/>
      </c>
    </row>
    <row r="4894" ht="14.25" customHeight="1" spans="1:18">
      <c r="A4894" s="30" t="s">
        <v>4665</v>
      </c>
      <c r="B4894" s="17">
        <v>3207</v>
      </c>
      <c r="C4894" s="17" t="s">
        <v>57</v>
      </c>
      <c r="D4894" s="17" t="s">
        <v>36</v>
      </c>
      <c r="E4894" s="17" t="s">
        <v>78</v>
      </c>
      <c r="F4894" s="31" t="str">
        <f>VLOOKUP(G4894,'Policy Type'!$A:$B,2,FALSE)</f>
        <v>Others</v>
      </c>
      <c r="G4894" s="17" t="s">
        <v>212</v>
      </c>
      <c r="H4894" s="32">
        <v>45432</v>
      </c>
      <c r="I4894" s="32">
        <v>45796</v>
      </c>
      <c r="J4894" s="34">
        <v>13117100</v>
      </c>
      <c r="K4894" s="34">
        <f t="shared" si="1350"/>
        <v>2361078</v>
      </c>
      <c r="L4894" s="34">
        <f t="shared" si="1351"/>
        <v>15478178</v>
      </c>
      <c r="M4894" s="17">
        <f t="shared" si="1356"/>
        <v>2321726.7</v>
      </c>
      <c r="N4894" s="17" t="s">
        <v>39</v>
      </c>
      <c r="O4894" s="35" t="s">
        <v>53</v>
      </c>
      <c r="P4894" s="36" t="str">
        <f t="shared" si="1355"/>
        <v>New Client</v>
      </c>
      <c r="Q4894" s="39" t="str">
        <f t="shared" si="4"/>
        <v>No</v>
      </c>
      <c r="R4894" s="40" t="str">
        <f t="shared" si="5"/>
        <v/>
      </c>
    </row>
    <row r="4895" ht="14.25" customHeight="1" spans="1:18">
      <c r="A4895" s="30" t="s">
        <v>4666</v>
      </c>
      <c r="B4895" s="17">
        <v>69</v>
      </c>
      <c r="C4895" s="17" t="s">
        <v>35</v>
      </c>
      <c r="D4895" s="17" t="s">
        <v>36</v>
      </c>
      <c r="E4895" s="17" t="s">
        <v>37</v>
      </c>
      <c r="F4895" s="31" t="str">
        <f>VLOOKUP(G4895,'Policy Type'!$A:$B,2,FALSE)</f>
        <v>Liability</v>
      </c>
      <c r="G4895" s="17" t="s">
        <v>38</v>
      </c>
      <c r="H4895" s="32">
        <v>45438</v>
      </c>
      <c r="I4895" s="32">
        <v>45802</v>
      </c>
      <c r="J4895" s="34">
        <v>12909500</v>
      </c>
      <c r="K4895" s="34">
        <f t="shared" si="1350"/>
        <v>2323710</v>
      </c>
      <c r="L4895" s="34">
        <f t="shared" si="1351"/>
        <v>15233210</v>
      </c>
      <c r="M4895" s="17">
        <f>L4895*0.2</f>
        <v>3046642</v>
      </c>
      <c r="N4895" s="17" t="s">
        <v>39</v>
      </c>
      <c r="O4895" s="35" t="s">
        <v>53</v>
      </c>
      <c r="P4895" s="36" t="str">
        <f t="shared" si="1355"/>
        <v>Old Client</v>
      </c>
      <c r="Q4895" s="39" t="str">
        <f t="shared" si="4"/>
        <v>Yes</v>
      </c>
      <c r="R4895" s="40" t="str">
        <f t="shared" si="5"/>
        <v/>
      </c>
    </row>
    <row r="4896" ht="14.25" customHeight="1" spans="1:18">
      <c r="A4896" s="30" t="s">
        <v>4667</v>
      </c>
      <c r="B4896" s="17">
        <v>69</v>
      </c>
      <c r="C4896" s="17" t="s">
        <v>57</v>
      </c>
      <c r="D4896" s="17" t="s">
        <v>36</v>
      </c>
      <c r="E4896" s="17" t="s">
        <v>103</v>
      </c>
      <c r="F4896" s="31" t="str">
        <f>VLOOKUP(G4896,'Policy Type'!$A:$B,2,FALSE)</f>
        <v>Others</v>
      </c>
      <c r="G4896" s="17" t="s">
        <v>212</v>
      </c>
      <c r="H4896" s="32">
        <v>45426</v>
      </c>
      <c r="I4896" s="32">
        <v>45790</v>
      </c>
      <c r="J4896" s="34">
        <v>12808300</v>
      </c>
      <c r="K4896" s="34">
        <f t="shared" si="1350"/>
        <v>2305494</v>
      </c>
      <c r="L4896" s="34">
        <f t="shared" si="1351"/>
        <v>15113794</v>
      </c>
      <c r="M4896" s="17">
        <f t="shared" ref="M4896:M4898" si="1357">L4896*0.15</f>
        <v>2267069.1</v>
      </c>
      <c r="N4896" s="17" t="s">
        <v>39</v>
      </c>
      <c r="O4896" s="35" t="s">
        <v>49</v>
      </c>
      <c r="P4896" s="36" t="str">
        <f t="shared" si="1355"/>
        <v>Old Client</v>
      </c>
      <c r="Q4896" s="39" t="str">
        <f t="shared" si="4"/>
        <v>Yes</v>
      </c>
      <c r="R4896" s="40" t="str">
        <f t="shared" si="5"/>
        <v>Cross-Sold</v>
      </c>
    </row>
    <row r="4897" ht="14.25" customHeight="1" spans="1:18">
      <c r="A4897" s="30" t="s">
        <v>4668</v>
      </c>
      <c r="B4897" s="17">
        <v>76</v>
      </c>
      <c r="C4897" s="17" t="s">
        <v>42</v>
      </c>
      <c r="D4897" s="17" t="s">
        <v>36</v>
      </c>
      <c r="E4897" s="17" t="s">
        <v>43</v>
      </c>
      <c r="F4897" s="31" t="str">
        <f>VLOOKUP(G4897,'Policy Type'!$A:$B,2,FALSE)</f>
        <v>Others</v>
      </c>
      <c r="G4897" s="17" t="s">
        <v>212</v>
      </c>
      <c r="H4897" s="32">
        <v>45426</v>
      </c>
      <c r="I4897" s="32">
        <v>45790</v>
      </c>
      <c r="J4897" s="34">
        <v>12237700</v>
      </c>
      <c r="K4897" s="34">
        <f t="shared" si="1350"/>
        <v>2202786</v>
      </c>
      <c r="L4897" s="34">
        <f t="shared" si="1351"/>
        <v>14440486</v>
      </c>
      <c r="M4897" s="17">
        <f t="shared" si="1357"/>
        <v>2166072.9</v>
      </c>
      <c r="N4897" s="17" t="s">
        <v>39</v>
      </c>
      <c r="O4897" s="35" t="s">
        <v>53</v>
      </c>
      <c r="P4897" s="36" t="str">
        <f t="shared" si="1355"/>
        <v>Old Client</v>
      </c>
      <c r="Q4897" s="39" t="str">
        <f t="shared" si="4"/>
        <v>Yes</v>
      </c>
      <c r="R4897" s="40" t="str">
        <f t="shared" si="5"/>
        <v>Cross-Sold</v>
      </c>
    </row>
    <row r="4898" ht="14.25" customHeight="1" spans="1:18">
      <c r="A4898" s="30" t="s">
        <v>4669</v>
      </c>
      <c r="B4898" s="17">
        <v>3103</v>
      </c>
      <c r="C4898" s="17" t="s">
        <v>57</v>
      </c>
      <c r="D4898" s="17" t="s">
        <v>36</v>
      </c>
      <c r="E4898" s="17" t="s">
        <v>123</v>
      </c>
      <c r="F4898" s="31" t="str">
        <f>VLOOKUP(G4898,'Policy Type'!$A:$B,2,FALSE)</f>
        <v>Others</v>
      </c>
      <c r="G4898" s="17" t="s">
        <v>124</v>
      </c>
      <c r="H4898" s="32">
        <v>45421</v>
      </c>
      <c r="I4898" s="32">
        <v>45785</v>
      </c>
      <c r="J4898" s="34">
        <v>12036000</v>
      </c>
      <c r="K4898" s="34">
        <f t="shared" si="1350"/>
        <v>2166480</v>
      </c>
      <c r="L4898" s="34">
        <f t="shared" si="1351"/>
        <v>14202480</v>
      </c>
      <c r="M4898" s="17">
        <f t="shared" si="1357"/>
        <v>2130372</v>
      </c>
      <c r="N4898" s="17" t="s">
        <v>39</v>
      </c>
      <c r="O4898" s="35" t="s">
        <v>49</v>
      </c>
      <c r="P4898" s="36" t="str">
        <f t="shared" si="1355"/>
        <v>Old Client</v>
      </c>
      <c r="Q4898" s="39" t="str">
        <f t="shared" si="4"/>
        <v>No</v>
      </c>
      <c r="R4898" s="40" t="str">
        <f t="shared" si="5"/>
        <v/>
      </c>
    </row>
    <row r="4899" ht="14.25" customHeight="1" spans="1:18">
      <c r="A4899" s="30" t="s">
        <v>4670</v>
      </c>
      <c r="B4899" s="17">
        <v>3080</v>
      </c>
      <c r="C4899" s="17" t="s">
        <v>46</v>
      </c>
      <c r="D4899" s="17" t="s">
        <v>76</v>
      </c>
      <c r="E4899" s="17" t="s">
        <v>4480</v>
      </c>
      <c r="F4899" s="31" t="str">
        <f>VLOOKUP(G4899,'Policy Type'!$A:$B,2,FALSE)</f>
        <v>Others</v>
      </c>
      <c r="G4899" s="17" t="s">
        <v>124</v>
      </c>
      <c r="H4899" s="32">
        <v>45420</v>
      </c>
      <c r="I4899" s="32">
        <v>45784</v>
      </c>
      <c r="J4899" s="34">
        <v>11814900</v>
      </c>
      <c r="K4899" s="34">
        <f t="shared" si="1350"/>
        <v>2126682</v>
      </c>
      <c r="L4899" s="34">
        <f t="shared" si="1351"/>
        <v>13941582</v>
      </c>
      <c r="M4899" s="17">
        <f>L4899*0.05</f>
        <v>697079.1</v>
      </c>
      <c r="N4899" s="17" t="s">
        <v>39</v>
      </c>
      <c r="O4899" s="35" t="s">
        <v>49</v>
      </c>
      <c r="P4899" s="36" t="str">
        <f t="shared" si="1355"/>
        <v>Old Client</v>
      </c>
      <c r="Q4899" s="39" t="str">
        <f t="shared" si="4"/>
        <v>Yes</v>
      </c>
      <c r="R4899" s="40" t="str">
        <f t="shared" si="5"/>
        <v>Cross-Sold</v>
      </c>
    </row>
    <row r="4900" ht="14.25" customHeight="1" spans="1:18">
      <c r="A4900" s="30" t="s">
        <v>4671</v>
      </c>
      <c r="B4900" s="17">
        <v>3020</v>
      </c>
      <c r="C4900" s="17" t="s">
        <v>42</v>
      </c>
      <c r="D4900" s="17" t="s">
        <v>36</v>
      </c>
      <c r="E4900" s="17" t="s">
        <v>78</v>
      </c>
      <c r="F4900" s="31" t="str">
        <f>VLOOKUP(G4900,'Policy Type'!$A:$B,2,FALSE)</f>
        <v>Others</v>
      </c>
      <c r="G4900" s="17" t="s">
        <v>212</v>
      </c>
      <c r="H4900" s="32">
        <v>45432</v>
      </c>
      <c r="I4900" s="32">
        <v>45796</v>
      </c>
      <c r="J4900" s="34">
        <v>11436600</v>
      </c>
      <c r="K4900" s="34">
        <f t="shared" si="1350"/>
        <v>2058588</v>
      </c>
      <c r="L4900" s="34">
        <f t="shared" si="1351"/>
        <v>13495188</v>
      </c>
      <c r="M4900" s="17">
        <f t="shared" ref="M4900:M4901" si="1358">L4900*0.15</f>
        <v>2024278.2</v>
      </c>
      <c r="N4900" s="17" t="s">
        <v>39</v>
      </c>
      <c r="O4900" s="35" t="s">
        <v>53</v>
      </c>
      <c r="P4900" s="36" t="str">
        <f t="shared" si="1355"/>
        <v>New Client</v>
      </c>
      <c r="Q4900" s="39" t="str">
        <f t="shared" si="4"/>
        <v>No</v>
      </c>
      <c r="R4900" s="40" t="str">
        <f t="shared" si="5"/>
        <v/>
      </c>
    </row>
    <row r="4901" ht="14.25" customHeight="1" spans="1:18">
      <c r="A4901" s="30" t="s">
        <v>4672</v>
      </c>
      <c r="B4901" s="17">
        <v>2721</v>
      </c>
      <c r="C4901" s="17" t="s">
        <v>42</v>
      </c>
      <c r="D4901" s="17" t="s">
        <v>36</v>
      </c>
      <c r="E4901" s="17" t="s">
        <v>78</v>
      </c>
      <c r="F4901" s="31" t="str">
        <f>VLOOKUP(G4901,'Policy Type'!$A:$B,2,FALSE)</f>
        <v>Others</v>
      </c>
      <c r="G4901" s="17" t="s">
        <v>212</v>
      </c>
      <c r="H4901" s="32">
        <v>45432</v>
      </c>
      <c r="I4901" s="32">
        <v>45796</v>
      </c>
      <c r="J4901" s="34">
        <v>11436600</v>
      </c>
      <c r="K4901" s="34">
        <f t="shared" si="1350"/>
        <v>2058588</v>
      </c>
      <c r="L4901" s="34">
        <f t="shared" si="1351"/>
        <v>13495188</v>
      </c>
      <c r="M4901" s="17">
        <f t="shared" si="1358"/>
        <v>2024278.2</v>
      </c>
      <c r="N4901" s="17" t="s">
        <v>39</v>
      </c>
      <c r="O4901" s="35" t="s">
        <v>53</v>
      </c>
      <c r="P4901" s="36" t="str">
        <f t="shared" si="1355"/>
        <v>Old Client</v>
      </c>
      <c r="Q4901" s="39" t="str">
        <f t="shared" si="4"/>
        <v>Yes</v>
      </c>
      <c r="R4901" s="40" t="str">
        <f t="shared" si="5"/>
        <v>Cross-Sold</v>
      </c>
    </row>
    <row r="4902" ht="14.25" customHeight="1" spans="1:18">
      <c r="A4902" s="30" t="s">
        <v>4673</v>
      </c>
      <c r="B4902" s="17">
        <v>69</v>
      </c>
      <c r="C4902" s="17" t="s">
        <v>35</v>
      </c>
      <c r="D4902" s="17" t="s">
        <v>36</v>
      </c>
      <c r="E4902" s="17" t="s">
        <v>84</v>
      </c>
      <c r="F4902" s="31" t="e">
        <f>VLOOKUP(G4902,'Policy Type'!$A:$B,2,FALSE)</f>
        <v>#N/A</v>
      </c>
      <c r="G4902" s="17" t="s">
        <v>2496</v>
      </c>
      <c r="H4902" s="32">
        <v>45432</v>
      </c>
      <c r="I4902" s="32">
        <v>45796</v>
      </c>
      <c r="J4902" s="34">
        <v>10600000</v>
      </c>
      <c r="K4902" s="34">
        <f t="shared" si="1350"/>
        <v>1908000</v>
      </c>
      <c r="L4902" s="34">
        <f t="shared" si="1351"/>
        <v>12508000</v>
      </c>
      <c r="M4902" s="17"/>
      <c r="N4902" s="17" t="s">
        <v>39</v>
      </c>
      <c r="O4902" s="35" t="s">
        <v>49</v>
      </c>
      <c r="P4902" s="36"/>
      <c r="Q4902" s="39" t="str">
        <f t="shared" si="4"/>
        <v>Yes</v>
      </c>
      <c r="R4902" s="40" t="e">
        <f t="shared" si="5"/>
        <v>#N/A</v>
      </c>
    </row>
    <row r="4903" ht="14.25" customHeight="1" spans="1:18">
      <c r="A4903" s="30" t="s">
        <v>4674</v>
      </c>
      <c r="B4903" s="17">
        <v>69</v>
      </c>
      <c r="C4903" s="17" t="s">
        <v>35</v>
      </c>
      <c r="D4903" s="17" t="s">
        <v>36</v>
      </c>
      <c r="E4903" s="17" t="s">
        <v>91</v>
      </c>
      <c r="F4903" s="31" t="str">
        <f>VLOOKUP(G4903,'Policy Type'!$A:$B,2,FALSE)</f>
        <v>Others</v>
      </c>
      <c r="G4903" s="17" t="s">
        <v>3913</v>
      </c>
      <c r="H4903" s="32">
        <v>45442</v>
      </c>
      <c r="I4903" s="32">
        <v>45806</v>
      </c>
      <c r="J4903" s="34">
        <v>10523900</v>
      </c>
      <c r="K4903" s="34">
        <f t="shared" si="1350"/>
        <v>1894302</v>
      </c>
      <c r="L4903" s="34">
        <f t="shared" si="1351"/>
        <v>12418202</v>
      </c>
      <c r="M4903" s="17">
        <f t="shared" ref="M4903:M4904" si="1359">L4903*0.15</f>
        <v>1862730.3</v>
      </c>
      <c r="N4903" s="17" t="s">
        <v>39</v>
      </c>
      <c r="O4903" s="35" t="s">
        <v>49</v>
      </c>
      <c r="P4903" s="36" t="str">
        <f t="shared" ref="P4903:P4915" si="1360">IF(COUNTIF(B:B,B4903)=1,"New Client","Old Client")</f>
        <v>Old Client</v>
      </c>
      <c r="Q4903" s="39" t="str">
        <f t="shared" si="4"/>
        <v>Yes</v>
      </c>
      <c r="R4903" s="40" t="str">
        <f t="shared" si="5"/>
        <v>Cross-Sold</v>
      </c>
    </row>
    <row r="4904" ht="14.25" customHeight="1" spans="1:18">
      <c r="A4904" s="30" t="s">
        <v>4675</v>
      </c>
      <c r="B4904" s="17">
        <v>3135</v>
      </c>
      <c r="C4904" s="17" t="s">
        <v>35</v>
      </c>
      <c r="D4904" s="17" t="s">
        <v>36</v>
      </c>
      <c r="E4904" s="17" t="s">
        <v>37</v>
      </c>
      <c r="F4904" s="31" t="str">
        <f>VLOOKUP(G4904,'Policy Type'!$A:$B,2,FALSE)</f>
        <v>Others</v>
      </c>
      <c r="G4904" s="17" t="s">
        <v>212</v>
      </c>
      <c r="H4904" s="32">
        <v>45442</v>
      </c>
      <c r="I4904" s="32">
        <v>45806</v>
      </c>
      <c r="J4904" s="34">
        <v>10407600</v>
      </c>
      <c r="K4904" s="34">
        <f t="shared" si="1350"/>
        <v>1873368</v>
      </c>
      <c r="L4904" s="34">
        <f t="shared" si="1351"/>
        <v>12280968</v>
      </c>
      <c r="M4904" s="17">
        <f t="shared" si="1359"/>
        <v>1842145.2</v>
      </c>
      <c r="N4904" s="17" t="s">
        <v>39</v>
      </c>
      <c r="O4904" s="35" t="s">
        <v>53</v>
      </c>
      <c r="P4904" s="36" t="str">
        <f t="shared" si="1360"/>
        <v>Old Client</v>
      </c>
      <c r="Q4904" s="39" t="str">
        <f t="shared" si="4"/>
        <v>Yes</v>
      </c>
      <c r="R4904" s="40" t="str">
        <f t="shared" si="5"/>
        <v>Cross-Sold</v>
      </c>
    </row>
    <row r="4905" ht="14.25" customHeight="1" spans="1:18">
      <c r="A4905" s="30" t="s">
        <v>4676</v>
      </c>
      <c r="B4905" s="17">
        <v>3302</v>
      </c>
      <c r="C4905" s="17" t="s">
        <v>35</v>
      </c>
      <c r="D4905" s="17" t="s">
        <v>36</v>
      </c>
      <c r="E4905" s="17" t="s">
        <v>84</v>
      </c>
      <c r="F4905" s="31" t="str">
        <f>VLOOKUP(G4905,'Policy Type'!$A:$B,2,FALSE)</f>
        <v>Liability</v>
      </c>
      <c r="G4905" s="17" t="s">
        <v>3702</v>
      </c>
      <c r="H4905" s="32">
        <v>45418</v>
      </c>
      <c r="I4905" s="32">
        <v>45782</v>
      </c>
      <c r="J4905" s="34">
        <v>10030000</v>
      </c>
      <c r="K4905" s="34">
        <f t="shared" si="1350"/>
        <v>1805400</v>
      </c>
      <c r="L4905" s="34">
        <f t="shared" si="1351"/>
        <v>11835400</v>
      </c>
      <c r="M4905" s="17">
        <f t="shared" ref="M4905:M4906" si="1361">L4905*0.2</f>
        <v>2367080</v>
      </c>
      <c r="N4905" s="17" t="s">
        <v>39</v>
      </c>
      <c r="O4905" s="35" t="s">
        <v>49</v>
      </c>
      <c r="P4905" s="36" t="str">
        <f t="shared" si="1360"/>
        <v>New Client</v>
      </c>
      <c r="Q4905" s="39" t="str">
        <f t="shared" si="4"/>
        <v>Yes</v>
      </c>
      <c r="R4905" s="40" t="str">
        <f t="shared" si="5"/>
        <v/>
      </c>
    </row>
    <row r="4906" ht="14.25" customHeight="1" spans="1:18">
      <c r="A4906" s="30" t="s">
        <v>4677</v>
      </c>
      <c r="B4906" s="17">
        <v>15</v>
      </c>
      <c r="C4906" s="17" t="s">
        <v>35</v>
      </c>
      <c r="D4906" s="17" t="s">
        <v>36</v>
      </c>
      <c r="E4906" s="17" t="s">
        <v>84</v>
      </c>
      <c r="F4906" s="31" t="str">
        <f>VLOOKUP(G4906,'Policy Type'!$A:$B,2,FALSE)</f>
        <v>Liability</v>
      </c>
      <c r="G4906" s="17" t="s">
        <v>140</v>
      </c>
      <c r="H4906" s="32">
        <v>45431</v>
      </c>
      <c r="I4906" s="32">
        <v>45795</v>
      </c>
      <c r="J4906" s="34">
        <v>9440000</v>
      </c>
      <c r="K4906" s="34">
        <f t="shared" si="1350"/>
        <v>1699200</v>
      </c>
      <c r="L4906" s="34">
        <f t="shared" si="1351"/>
        <v>11139200</v>
      </c>
      <c r="M4906" s="17">
        <f t="shared" si="1361"/>
        <v>2227840</v>
      </c>
      <c r="N4906" s="17" t="s">
        <v>39</v>
      </c>
      <c r="O4906" s="35" t="s">
        <v>53</v>
      </c>
      <c r="P4906" s="36" t="str">
        <f t="shared" si="1360"/>
        <v>Old Client</v>
      </c>
      <c r="Q4906" s="39" t="str">
        <f t="shared" si="4"/>
        <v>Yes</v>
      </c>
      <c r="R4906" s="40" t="str">
        <f t="shared" si="5"/>
        <v/>
      </c>
    </row>
    <row r="4907" ht="14.25" customHeight="1" spans="1:18">
      <c r="A4907" s="30" t="s">
        <v>4678</v>
      </c>
      <c r="B4907" s="17">
        <v>2989</v>
      </c>
      <c r="C4907" s="17" t="s">
        <v>42</v>
      </c>
      <c r="D4907" s="17" t="s">
        <v>36</v>
      </c>
      <c r="E4907" s="17" t="s">
        <v>60</v>
      </c>
      <c r="F4907" s="31" t="str">
        <f>VLOOKUP(G4907,'Policy Type'!$A:$B,2,FALSE)</f>
        <v>Others</v>
      </c>
      <c r="G4907" s="17" t="s">
        <v>197</v>
      </c>
      <c r="H4907" s="32">
        <v>45424</v>
      </c>
      <c r="I4907" s="32">
        <v>45788</v>
      </c>
      <c r="J4907" s="34">
        <v>7886500</v>
      </c>
      <c r="K4907" s="34">
        <f t="shared" si="1350"/>
        <v>1419570</v>
      </c>
      <c r="L4907" s="34">
        <f t="shared" si="1351"/>
        <v>9306070</v>
      </c>
      <c r="M4907" s="17">
        <f>L4907*0.15</f>
        <v>1395910.5</v>
      </c>
      <c r="N4907" s="17" t="s">
        <v>39</v>
      </c>
      <c r="O4907" s="35" t="s">
        <v>53</v>
      </c>
      <c r="P4907" s="36" t="str">
        <f t="shared" si="1360"/>
        <v>New Client</v>
      </c>
      <c r="Q4907" s="39" t="str">
        <f t="shared" si="4"/>
        <v>No</v>
      </c>
      <c r="R4907" s="40" t="str">
        <f t="shared" si="5"/>
        <v/>
      </c>
    </row>
    <row r="4908" ht="14.25" customHeight="1" spans="1:18">
      <c r="A4908" s="30" t="s">
        <v>4679</v>
      </c>
      <c r="B4908" s="17">
        <v>212</v>
      </c>
      <c r="C4908" s="17" t="s">
        <v>42</v>
      </c>
      <c r="D4908" s="17" t="s">
        <v>36</v>
      </c>
      <c r="E4908" s="17" t="s">
        <v>780</v>
      </c>
      <c r="F4908" s="31" t="str">
        <f>VLOOKUP(G4908,'Policy Type'!$A:$B,2,FALSE)</f>
        <v>Liability</v>
      </c>
      <c r="G4908" s="17" t="s">
        <v>38</v>
      </c>
      <c r="H4908" s="32">
        <v>45416</v>
      </c>
      <c r="I4908" s="32">
        <v>45780</v>
      </c>
      <c r="J4908" s="34">
        <v>7470100</v>
      </c>
      <c r="K4908" s="34">
        <f t="shared" si="1350"/>
        <v>1344618</v>
      </c>
      <c r="L4908" s="34">
        <f t="shared" si="1351"/>
        <v>8814718</v>
      </c>
      <c r="M4908" s="17">
        <f>L4908*0.2</f>
        <v>1762943.6</v>
      </c>
      <c r="N4908" s="17" t="s">
        <v>39</v>
      </c>
      <c r="O4908" s="35" t="s">
        <v>49</v>
      </c>
      <c r="P4908" s="36" t="str">
        <f t="shared" si="1360"/>
        <v>Old Client</v>
      </c>
      <c r="Q4908" s="39" t="str">
        <f t="shared" si="4"/>
        <v>Yes</v>
      </c>
      <c r="R4908" s="40" t="str">
        <f t="shared" si="5"/>
        <v/>
      </c>
    </row>
    <row r="4909" ht="14.25" customHeight="1" spans="1:18">
      <c r="A4909" s="30" t="s">
        <v>4680</v>
      </c>
      <c r="B4909" s="17">
        <v>65</v>
      </c>
      <c r="C4909" s="17" t="s">
        <v>57</v>
      </c>
      <c r="D4909" s="17" t="s">
        <v>36</v>
      </c>
      <c r="E4909" s="17" t="s">
        <v>60</v>
      </c>
      <c r="F4909" s="31" t="str">
        <f>VLOOKUP(G4909,'Policy Type'!$A:$B,2,FALSE)</f>
        <v>Others</v>
      </c>
      <c r="G4909" s="17" t="s">
        <v>170</v>
      </c>
      <c r="H4909" s="32">
        <v>45437</v>
      </c>
      <c r="I4909" s="32">
        <v>45801</v>
      </c>
      <c r="J4909" s="34">
        <v>7335500</v>
      </c>
      <c r="K4909" s="34">
        <f t="shared" si="1350"/>
        <v>1320390</v>
      </c>
      <c r="L4909" s="34">
        <f t="shared" si="1351"/>
        <v>8655890</v>
      </c>
      <c r="M4909" s="17">
        <f t="shared" ref="M4909:M4911" si="1362">L4909*0.15</f>
        <v>1298383.5</v>
      </c>
      <c r="N4909" s="17" t="s">
        <v>52</v>
      </c>
      <c r="O4909" s="35" t="s">
        <v>53</v>
      </c>
      <c r="P4909" s="36" t="str">
        <f t="shared" si="1360"/>
        <v>Old Client</v>
      </c>
      <c r="Q4909" s="39" t="str">
        <f t="shared" si="4"/>
        <v>Yes</v>
      </c>
      <c r="R4909" s="40" t="str">
        <f t="shared" si="5"/>
        <v>Cross-Sold</v>
      </c>
    </row>
    <row r="4910" ht="14.25" customHeight="1" spans="1:18">
      <c r="A4910" s="30" t="s">
        <v>4681</v>
      </c>
      <c r="B4910" s="17">
        <v>2827</v>
      </c>
      <c r="C4910" s="17" t="s">
        <v>42</v>
      </c>
      <c r="D4910" s="17" t="s">
        <v>36</v>
      </c>
      <c r="E4910" s="17" t="s">
        <v>763</v>
      </c>
      <c r="F4910" s="31" t="str">
        <f>VLOOKUP(G4910,'Policy Type'!$A:$B,2,FALSE)</f>
        <v>Others</v>
      </c>
      <c r="G4910" s="17" t="s">
        <v>193</v>
      </c>
      <c r="H4910" s="32">
        <v>45416</v>
      </c>
      <c r="I4910" s="32">
        <v>45780</v>
      </c>
      <c r="J4910" s="34">
        <v>7212000</v>
      </c>
      <c r="K4910" s="34">
        <f t="shared" si="1350"/>
        <v>1298160</v>
      </c>
      <c r="L4910" s="34">
        <f t="shared" si="1351"/>
        <v>8510160</v>
      </c>
      <c r="M4910" s="17">
        <f t="shared" si="1362"/>
        <v>1276524</v>
      </c>
      <c r="N4910" s="17" t="s">
        <v>52</v>
      </c>
      <c r="O4910" s="35" t="s">
        <v>40</v>
      </c>
      <c r="P4910" s="36" t="str">
        <f t="shared" si="1360"/>
        <v>New Client</v>
      </c>
      <c r="Q4910" s="39" t="str">
        <f t="shared" si="4"/>
        <v>No</v>
      </c>
      <c r="R4910" s="40" t="str">
        <f t="shared" si="5"/>
        <v/>
      </c>
    </row>
    <row r="4911" ht="14.25" customHeight="1" spans="1:18">
      <c r="A4911" s="30" t="s">
        <v>4682</v>
      </c>
      <c r="B4911" s="17">
        <v>3156</v>
      </c>
      <c r="C4911" s="17" t="s">
        <v>42</v>
      </c>
      <c r="D4911" s="17" t="s">
        <v>36</v>
      </c>
      <c r="E4911" s="17" t="s">
        <v>763</v>
      </c>
      <c r="F4911" s="31" t="str">
        <f>VLOOKUP(G4911,'Policy Type'!$A:$B,2,FALSE)</f>
        <v>Others</v>
      </c>
      <c r="G4911" s="17" t="s">
        <v>193</v>
      </c>
      <c r="H4911" s="32">
        <v>45416</v>
      </c>
      <c r="I4911" s="32">
        <v>45780</v>
      </c>
      <c r="J4911" s="34">
        <v>7212000</v>
      </c>
      <c r="K4911" s="34">
        <f t="shared" si="1350"/>
        <v>1298160</v>
      </c>
      <c r="L4911" s="34">
        <f t="shared" si="1351"/>
        <v>8510160</v>
      </c>
      <c r="M4911" s="17">
        <f t="shared" si="1362"/>
        <v>1276524</v>
      </c>
      <c r="N4911" s="17" t="s">
        <v>52</v>
      </c>
      <c r="O4911" s="35" t="s">
        <v>40</v>
      </c>
      <c r="P4911" s="36" t="str">
        <f t="shared" si="1360"/>
        <v>Old Client</v>
      </c>
      <c r="Q4911" s="39" t="str">
        <f t="shared" si="4"/>
        <v>Yes</v>
      </c>
      <c r="R4911" s="40" t="str">
        <f t="shared" si="5"/>
        <v>Cross-Sold</v>
      </c>
    </row>
    <row r="4912" ht="14.25" customHeight="1" spans="1:18">
      <c r="A4912" s="30" t="s">
        <v>4683</v>
      </c>
      <c r="B4912" s="17">
        <v>3063</v>
      </c>
      <c r="C4912" s="17" t="s">
        <v>42</v>
      </c>
      <c r="D4912" s="17" t="s">
        <v>36</v>
      </c>
      <c r="E4912" s="17" t="s">
        <v>78</v>
      </c>
      <c r="F4912" s="31" t="str">
        <f>VLOOKUP(G4912,'Policy Type'!$A:$B,2,FALSE)</f>
        <v>Liability</v>
      </c>
      <c r="G4912" s="17" t="s">
        <v>101</v>
      </c>
      <c r="H4912" s="32">
        <v>45414</v>
      </c>
      <c r="I4912" s="32">
        <v>45778</v>
      </c>
      <c r="J4912" s="34">
        <v>7000000</v>
      </c>
      <c r="K4912" s="34">
        <f t="shared" si="1350"/>
        <v>1260000</v>
      </c>
      <c r="L4912" s="34">
        <f t="shared" si="1351"/>
        <v>8260000</v>
      </c>
      <c r="M4912" s="17">
        <f>L4912*0.2</f>
        <v>1652000</v>
      </c>
      <c r="N4912" s="17" t="s">
        <v>39</v>
      </c>
      <c r="O4912" s="35" t="s">
        <v>53</v>
      </c>
      <c r="P4912" s="36" t="str">
        <f t="shared" si="1360"/>
        <v>Old Client</v>
      </c>
      <c r="Q4912" s="39" t="str">
        <f t="shared" si="4"/>
        <v>Yes</v>
      </c>
      <c r="R4912" s="40" t="str">
        <f t="shared" si="5"/>
        <v/>
      </c>
    </row>
    <row r="4913" ht="14.25" customHeight="1" spans="1:18">
      <c r="A4913" s="30" t="s">
        <v>4684</v>
      </c>
      <c r="B4913" s="17">
        <v>3063</v>
      </c>
      <c r="C4913" s="17" t="s">
        <v>35</v>
      </c>
      <c r="D4913" s="17" t="s">
        <v>36</v>
      </c>
      <c r="E4913" s="17" t="s">
        <v>37</v>
      </c>
      <c r="F4913" s="31" t="str">
        <f>VLOOKUP(G4913,'Policy Type'!$A:$B,2,FALSE)</f>
        <v>Others</v>
      </c>
      <c r="G4913" s="17" t="s">
        <v>256</v>
      </c>
      <c r="H4913" s="32">
        <v>45427</v>
      </c>
      <c r="I4913" s="32">
        <v>45791</v>
      </c>
      <c r="J4913" s="34">
        <v>6435600</v>
      </c>
      <c r="K4913" s="34">
        <f t="shared" si="1350"/>
        <v>1158408</v>
      </c>
      <c r="L4913" s="34">
        <f t="shared" si="1351"/>
        <v>7594008</v>
      </c>
      <c r="M4913" s="17">
        <f t="shared" ref="M4913:M4914" si="1363">L4913*0.15</f>
        <v>1139101.2</v>
      </c>
      <c r="N4913" s="17" t="s">
        <v>39</v>
      </c>
      <c r="O4913" s="35" t="s">
        <v>53</v>
      </c>
      <c r="P4913" s="36" t="str">
        <f t="shared" si="1360"/>
        <v>Old Client</v>
      </c>
      <c r="Q4913" s="39" t="str">
        <f t="shared" si="4"/>
        <v>Yes</v>
      </c>
      <c r="R4913" s="40" t="str">
        <f t="shared" si="5"/>
        <v>Cross-Sold</v>
      </c>
    </row>
    <row r="4914" ht="14.25" customHeight="1" spans="1:18">
      <c r="A4914" s="30" t="s">
        <v>4685</v>
      </c>
      <c r="B4914" s="17">
        <v>2937</v>
      </c>
      <c r="C4914" s="17" t="s">
        <v>57</v>
      </c>
      <c r="D4914" s="17" t="s">
        <v>36</v>
      </c>
      <c r="E4914" s="17" t="s">
        <v>84</v>
      </c>
      <c r="F4914" s="31" t="str">
        <f>VLOOKUP(G4914,'Policy Type'!$A:$B,2,FALSE)</f>
        <v>Others</v>
      </c>
      <c r="G4914" s="17" t="s">
        <v>135</v>
      </c>
      <c r="H4914" s="32">
        <v>45414</v>
      </c>
      <c r="I4914" s="32">
        <v>45778</v>
      </c>
      <c r="J4914" s="34">
        <v>6372000</v>
      </c>
      <c r="K4914" s="34">
        <f t="shared" si="1350"/>
        <v>1146960</v>
      </c>
      <c r="L4914" s="34">
        <f t="shared" si="1351"/>
        <v>7518960</v>
      </c>
      <c r="M4914" s="17">
        <f t="shared" si="1363"/>
        <v>1127844</v>
      </c>
      <c r="N4914" s="17" t="s">
        <v>39</v>
      </c>
      <c r="O4914" s="35" t="s">
        <v>53</v>
      </c>
      <c r="P4914" s="36" t="str">
        <f t="shared" si="1360"/>
        <v>New Client</v>
      </c>
      <c r="Q4914" s="39" t="str">
        <f t="shared" si="4"/>
        <v>No</v>
      </c>
      <c r="R4914" s="40" t="str">
        <f t="shared" si="5"/>
        <v/>
      </c>
    </row>
    <row r="4915" ht="14.25" customHeight="1" spans="1:18">
      <c r="A4915" s="30" t="s">
        <v>4686</v>
      </c>
      <c r="B4915" s="17">
        <v>294</v>
      </c>
      <c r="C4915" s="17" t="s">
        <v>46</v>
      </c>
      <c r="D4915" s="17" t="s">
        <v>47</v>
      </c>
      <c r="E4915" s="17" t="s">
        <v>103</v>
      </c>
      <c r="F4915" s="31" t="str">
        <f>VLOOKUP(G4915,'Policy Type'!$A:$B,2,FALSE)</f>
        <v>Others</v>
      </c>
      <c r="G4915" s="17" t="s">
        <v>135</v>
      </c>
      <c r="H4915" s="32">
        <v>45424</v>
      </c>
      <c r="I4915" s="32">
        <v>45788</v>
      </c>
      <c r="J4915" s="34">
        <v>6368900</v>
      </c>
      <c r="K4915" s="34">
        <f t="shared" si="1350"/>
        <v>1146402</v>
      </c>
      <c r="L4915" s="34">
        <f t="shared" si="1351"/>
        <v>7515302</v>
      </c>
      <c r="M4915" s="17">
        <f>L4915*0.05</f>
        <v>375765.1</v>
      </c>
      <c r="N4915" s="17" t="s">
        <v>39</v>
      </c>
      <c r="O4915" s="35" t="s">
        <v>49</v>
      </c>
      <c r="P4915" s="36" t="str">
        <f t="shared" si="1360"/>
        <v>Old Client</v>
      </c>
      <c r="Q4915" s="39" t="str">
        <f t="shared" si="4"/>
        <v>Yes</v>
      </c>
      <c r="R4915" s="40" t="str">
        <f t="shared" si="5"/>
        <v>Cross-Sold</v>
      </c>
    </row>
    <row r="4916" ht="14.25" customHeight="1" spans="1:18">
      <c r="A4916" s="30"/>
      <c r="B4916" s="17"/>
      <c r="C4916" s="17"/>
      <c r="D4916" s="17"/>
      <c r="E4916" s="17"/>
      <c r="F4916" s="31"/>
      <c r="G4916" s="17"/>
      <c r="H4916" s="32"/>
      <c r="I4916" s="32"/>
      <c r="J4916" s="34"/>
      <c r="K4916" s="34"/>
      <c r="L4916" s="17"/>
      <c r="M4916" s="17"/>
      <c r="N4916" s="17" t="s">
        <v>39</v>
      </c>
      <c r="O4916" s="35" t="s">
        <v>277</v>
      </c>
      <c r="P4916" s="36"/>
      <c r="Q4916" s="39" t="str">
        <f t="shared" si="4"/>
        <v>No</v>
      </c>
      <c r="R4916" s="40" t="str">
        <f t="shared" si="5"/>
        <v/>
      </c>
    </row>
    <row r="4917" ht="14.25" customHeight="1" spans="1:18">
      <c r="A4917" s="30" t="s">
        <v>4687</v>
      </c>
      <c r="B4917" s="17">
        <v>3044</v>
      </c>
      <c r="C4917" s="17" t="s">
        <v>42</v>
      </c>
      <c r="D4917" s="17" t="s">
        <v>36</v>
      </c>
      <c r="E4917" s="17" t="s">
        <v>84</v>
      </c>
      <c r="F4917" s="31" t="str">
        <f>VLOOKUP(G4917,'Policy Type'!$A:$B,2,FALSE)</f>
        <v>Others</v>
      </c>
      <c r="G4917" s="17" t="s">
        <v>212</v>
      </c>
      <c r="H4917" s="32">
        <v>45432</v>
      </c>
      <c r="I4917" s="32">
        <v>45796</v>
      </c>
      <c r="J4917" s="34">
        <v>6215400</v>
      </c>
      <c r="K4917" s="34">
        <f t="shared" ref="K4917:K4925" si="1364">J4917*0.18</f>
        <v>1118772</v>
      </c>
      <c r="L4917" s="34">
        <f t="shared" ref="L4917:L4925" si="1365">J4917+K4917</f>
        <v>7334172</v>
      </c>
      <c r="M4917" s="17">
        <f>L4917*0.15</f>
        <v>1100125.8</v>
      </c>
      <c r="N4917" s="17" t="s">
        <v>39</v>
      </c>
      <c r="O4917" s="35" t="s">
        <v>40</v>
      </c>
      <c r="P4917" s="36" t="str">
        <f t="shared" ref="P4917:P4925" si="1366">IF(COUNTIF(B:B,B4917)=1,"New Client","Old Client")</f>
        <v>Old Client</v>
      </c>
      <c r="Q4917" s="39" t="str">
        <f t="shared" si="4"/>
        <v>Yes</v>
      </c>
      <c r="R4917" s="40" t="str">
        <f t="shared" si="5"/>
        <v>Cross-Sold</v>
      </c>
    </row>
    <row r="4918" ht="14.25" customHeight="1" spans="1:18">
      <c r="A4918" s="30" t="s">
        <v>4688</v>
      </c>
      <c r="B4918" s="17">
        <v>639</v>
      </c>
      <c r="C4918" s="17" t="s">
        <v>42</v>
      </c>
      <c r="D4918" s="17" t="s">
        <v>36</v>
      </c>
      <c r="E4918" s="17" t="s">
        <v>37</v>
      </c>
      <c r="F4918" s="31" t="str">
        <f>VLOOKUP(G4918,'Policy Type'!$A:$B,2,FALSE)</f>
        <v>Liability</v>
      </c>
      <c r="G4918" s="17" t="s">
        <v>38</v>
      </c>
      <c r="H4918" s="32">
        <v>45436</v>
      </c>
      <c r="I4918" s="32">
        <v>45800</v>
      </c>
      <c r="J4918" s="34">
        <v>6012300</v>
      </c>
      <c r="K4918" s="34">
        <f t="shared" si="1364"/>
        <v>1082214</v>
      </c>
      <c r="L4918" s="34">
        <f t="shared" si="1365"/>
        <v>7094514</v>
      </c>
      <c r="M4918" s="17">
        <f>L4918*0.2</f>
        <v>1418902.8</v>
      </c>
      <c r="N4918" s="17" t="s">
        <v>39</v>
      </c>
      <c r="O4918" s="35" t="s">
        <v>49</v>
      </c>
      <c r="P4918" s="36" t="str">
        <f t="shared" si="1366"/>
        <v>Old Client</v>
      </c>
      <c r="Q4918" s="39" t="str">
        <f t="shared" si="4"/>
        <v>Yes</v>
      </c>
      <c r="R4918" s="40" t="str">
        <f t="shared" si="5"/>
        <v/>
      </c>
    </row>
    <row r="4919" ht="14.25" customHeight="1" spans="1:18">
      <c r="A4919" s="30" t="s">
        <v>4689</v>
      </c>
      <c r="B4919" s="17">
        <v>3202</v>
      </c>
      <c r="C4919" s="17" t="s">
        <v>57</v>
      </c>
      <c r="D4919" s="17" t="s">
        <v>36</v>
      </c>
      <c r="E4919" s="17" t="s">
        <v>60</v>
      </c>
      <c r="F4919" s="31" t="str">
        <f>VLOOKUP(G4919,'Policy Type'!$A:$B,2,FALSE)</f>
        <v>Others</v>
      </c>
      <c r="G4919" s="17" t="s">
        <v>170</v>
      </c>
      <c r="H4919" s="32">
        <v>45436</v>
      </c>
      <c r="I4919" s="32">
        <v>45800</v>
      </c>
      <c r="J4919" s="34">
        <v>6011500</v>
      </c>
      <c r="K4919" s="34">
        <f t="shared" si="1364"/>
        <v>1082070</v>
      </c>
      <c r="L4919" s="34">
        <f t="shared" si="1365"/>
        <v>7093570</v>
      </c>
      <c r="M4919" s="17">
        <f t="shared" ref="M4919:M4920" si="1367">L4919*0.15</f>
        <v>1064035.5</v>
      </c>
      <c r="N4919" s="17" t="s">
        <v>52</v>
      </c>
      <c r="O4919" s="35" t="s">
        <v>53</v>
      </c>
      <c r="P4919" s="36" t="str">
        <f t="shared" si="1366"/>
        <v>New Client</v>
      </c>
      <c r="Q4919" s="39" t="str">
        <f t="shared" si="4"/>
        <v>No</v>
      </c>
      <c r="R4919" s="40" t="str">
        <f t="shared" si="5"/>
        <v/>
      </c>
    </row>
    <row r="4920" ht="14.25" customHeight="1" spans="1:18">
      <c r="A4920" s="30" t="s">
        <v>4690</v>
      </c>
      <c r="B4920" s="17">
        <v>3390</v>
      </c>
      <c r="C4920" s="17" t="s">
        <v>35</v>
      </c>
      <c r="D4920" s="17" t="s">
        <v>36</v>
      </c>
      <c r="E4920" s="17" t="s">
        <v>132</v>
      </c>
      <c r="F4920" s="31" t="str">
        <f>VLOOKUP(G4920,'Policy Type'!$A:$B,2,FALSE)</f>
        <v>Others</v>
      </c>
      <c r="G4920" s="17" t="s">
        <v>135</v>
      </c>
      <c r="H4920" s="32">
        <v>45416</v>
      </c>
      <c r="I4920" s="32">
        <v>45780</v>
      </c>
      <c r="J4920" s="34">
        <v>5945400</v>
      </c>
      <c r="K4920" s="34">
        <f t="shared" si="1364"/>
        <v>1070172</v>
      </c>
      <c r="L4920" s="34">
        <f t="shared" si="1365"/>
        <v>7015572</v>
      </c>
      <c r="M4920" s="17">
        <f t="shared" si="1367"/>
        <v>1052335.8</v>
      </c>
      <c r="N4920" s="17" t="s">
        <v>39</v>
      </c>
      <c r="O4920" s="35" t="s">
        <v>53</v>
      </c>
      <c r="P4920" s="36" t="str">
        <f t="shared" si="1366"/>
        <v>Old Client</v>
      </c>
      <c r="Q4920" s="39" t="str">
        <f t="shared" si="4"/>
        <v>Yes</v>
      </c>
      <c r="R4920" s="40" t="str">
        <f t="shared" si="5"/>
        <v>Cross-Sold</v>
      </c>
    </row>
    <row r="4921" ht="14.25" customHeight="1" spans="1:18">
      <c r="A4921" s="30" t="s">
        <v>4691</v>
      </c>
      <c r="B4921" s="17">
        <v>1619</v>
      </c>
      <c r="C4921" s="17" t="s">
        <v>57</v>
      </c>
      <c r="D4921" s="17" t="s">
        <v>36</v>
      </c>
      <c r="E4921" s="17" t="s">
        <v>284</v>
      </c>
      <c r="F4921" s="31" t="str">
        <f>VLOOKUP(G4921,'Policy Type'!$A:$B,2,FALSE)</f>
        <v>Liability</v>
      </c>
      <c r="G4921" s="17" t="s">
        <v>140</v>
      </c>
      <c r="H4921" s="32">
        <v>45413</v>
      </c>
      <c r="I4921" s="32">
        <v>45777</v>
      </c>
      <c r="J4921" s="34">
        <v>5900000</v>
      </c>
      <c r="K4921" s="34">
        <f t="shared" si="1364"/>
        <v>1062000</v>
      </c>
      <c r="L4921" s="34">
        <f t="shared" si="1365"/>
        <v>6962000</v>
      </c>
      <c r="M4921" s="17">
        <f t="shared" ref="M4921:M4922" si="1368">L4921*0.2</f>
        <v>1392400</v>
      </c>
      <c r="N4921" s="17" t="s">
        <v>39</v>
      </c>
      <c r="O4921" s="35" t="s">
        <v>49</v>
      </c>
      <c r="P4921" s="36" t="str">
        <f t="shared" si="1366"/>
        <v>Old Client</v>
      </c>
      <c r="Q4921" s="39" t="str">
        <f t="shared" si="4"/>
        <v>Yes</v>
      </c>
      <c r="R4921" s="40" t="str">
        <f t="shared" si="5"/>
        <v/>
      </c>
    </row>
    <row r="4922" ht="14.25" customHeight="1" spans="1:18">
      <c r="A4922" s="30" t="s">
        <v>4692</v>
      </c>
      <c r="B4922" s="17">
        <v>860</v>
      </c>
      <c r="C4922" s="17" t="s">
        <v>42</v>
      </c>
      <c r="D4922" s="17" t="s">
        <v>36</v>
      </c>
      <c r="E4922" s="17" t="s">
        <v>108</v>
      </c>
      <c r="F4922" s="31" t="str">
        <f>VLOOKUP(G4922,'Policy Type'!$A:$B,2,FALSE)</f>
        <v>Liability</v>
      </c>
      <c r="G4922" s="17" t="s">
        <v>105</v>
      </c>
      <c r="H4922" s="32">
        <v>45439</v>
      </c>
      <c r="I4922" s="32">
        <v>45803</v>
      </c>
      <c r="J4922" s="34">
        <v>5900000</v>
      </c>
      <c r="K4922" s="34">
        <f t="shared" si="1364"/>
        <v>1062000</v>
      </c>
      <c r="L4922" s="34">
        <f t="shared" si="1365"/>
        <v>6962000</v>
      </c>
      <c r="M4922" s="17">
        <f t="shared" si="1368"/>
        <v>1392400</v>
      </c>
      <c r="N4922" s="17" t="s">
        <v>39</v>
      </c>
      <c r="O4922" s="35" t="s">
        <v>49</v>
      </c>
      <c r="P4922" s="36" t="str">
        <f t="shared" si="1366"/>
        <v>Old Client</v>
      </c>
      <c r="Q4922" s="39" t="str">
        <f t="shared" si="4"/>
        <v>Yes</v>
      </c>
      <c r="R4922" s="40" t="str">
        <f t="shared" si="5"/>
        <v/>
      </c>
    </row>
    <row r="4923" ht="14.25" customHeight="1" spans="1:18">
      <c r="A4923" s="30" t="s">
        <v>4693</v>
      </c>
      <c r="B4923" s="17">
        <v>2936</v>
      </c>
      <c r="C4923" s="17" t="s">
        <v>57</v>
      </c>
      <c r="D4923" s="17" t="s">
        <v>36</v>
      </c>
      <c r="E4923" s="17" t="s">
        <v>123</v>
      </c>
      <c r="F4923" s="31" t="str">
        <f>VLOOKUP(G4923,'Policy Type'!$A:$B,2,FALSE)</f>
        <v>Others</v>
      </c>
      <c r="G4923" s="17" t="s">
        <v>124</v>
      </c>
      <c r="H4923" s="32">
        <v>45432</v>
      </c>
      <c r="I4923" s="32">
        <v>45796</v>
      </c>
      <c r="J4923" s="34">
        <v>5900000</v>
      </c>
      <c r="K4923" s="34">
        <f t="shared" si="1364"/>
        <v>1062000</v>
      </c>
      <c r="L4923" s="34">
        <f t="shared" si="1365"/>
        <v>6962000</v>
      </c>
      <c r="M4923" s="17">
        <f t="shared" ref="M4923:M4924" si="1369">L4923*0.15</f>
        <v>1044300</v>
      </c>
      <c r="N4923" s="17" t="s">
        <v>39</v>
      </c>
      <c r="O4923" s="35" t="s">
        <v>49</v>
      </c>
      <c r="P4923" s="36" t="str">
        <f t="shared" si="1366"/>
        <v>New Client</v>
      </c>
      <c r="Q4923" s="39" t="str">
        <f t="shared" si="4"/>
        <v>No</v>
      </c>
      <c r="R4923" s="40" t="str">
        <f t="shared" si="5"/>
        <v/>
      </c>
    </row>
    <row r="4924" ht="14.25" customHeight="1" spans="1:18">
      <c r="A4924" s="30" t="s">
        <v>4694</v>
      </c>
      <c r="B4924" s="17">
        <v>2935</v>
      </c>
      <c r="C4924" s="17" t="s">
        <v>42</v>
      </c>
      <c r="D4924" s="17" t="s">
        <v>36</v>
      </c>
      <c r="E4924" s="17" t="s">
        <v>60</v>
      </c>
      <c r="F4924" s="31" t="str">
        <f>VLOOKUP(G4924,'Policy Type'!$A:$B,2,FALSE)</f>
        <v>Others</v>
      </c>
      <c r="G4924" s="17" t="s">
        <v>170</v>
      </c>
      <c r="H4924" s="32">
        <v>45419</v>
      </c>
      <c r="I4924" s="32">
        <v>45783</v>
      </c>
      <c r="J4924" s="34">
        <v>5890800</v>
      </c>
      <c r="K4924" s="34">
        <f t="shared" si="1364"/>
        <v>1060344</v>
      </c>
      <c r="L4924" s="34">
        <f t="shared" si="1365"/>
        <v>6951144</v>
      </c>
      <c r="M4924" s="17">
        <f t="shared" si="1369"/>
        <v>1042671.6</v>
      </c>
      <c r="N4924" s="17" t="s">
        <v>52</v>
      </c>
      <c r="O4924" s="35" t="s">
        <v>53</v>
      </c>
      <c r="P4924" s="36" t="str">
        <f t="shared" si="1366"/>
        <v>Old Client</v>
      </c>
      <c r="Q4924" s="39" t="str">
        <f t="shared" si="4"/>
        <v>Yes</v>
      </c>
      <c r="R4924" s="40" t="str">
        <f t="shared" si="5"/>
        <v>Cross-Sold</v>
      </c>
    </row>
    <row r="4925" ht="14.25" customHeight="1" spans="1:18">
      <c r="A4925" s="30" t="s">
        <v>4695</v>
      </c>
      <c r="B4925" s="17">
        <v>3135</v>
      </c>
      <c r="C4925" s="17" t="s">
        <v>46</v>
      </c>
      <c r="D4925" s="17" t="s">
        <v>66</v>
      </c>
      <c r="E4925" s="17" t="s">
        <v>78</v>
      </c>
      <c r="F4925" s="31" t="str">
        <f>VLOOKUP(G4925,'Policy Type'!$A:$B,2,FALSE)</f>
        <v>Liability</v>
      </c>
      <c r="G4925" s="17" t="s">
        <v>38</v>
      </c>
      <c r="H4925" s="32">
        <v>45436</v>
      </c>
      <c r="I4925" s="32">
        <v>45800</v>
      </c>
      <c r="J4925" s="34">
        <v>5832300</v>
      </c>
      <c r="K4925" s="34">
        <f t="shared" si="1364"/>
        <v>1049814</v>
      </c>
      <c r="L4925" s="34">
        <f t="shared" si="1365"/>
        <v>6882114</v>
      </c>
      <c r="M4925" s="17">
        <f>L4925*0.05</f>
        <v>344105.7</v>
      </c>
      <c r="N4925" s="17" t="s">
        <v>39</v>
      </c>
      <c r="O4925" s="35" t="s">
        <v>49</v>
      </c>
      <c r="P4925" s="36" t="str">
        <f t="shared" si="1366"/>
        <v>Old Client</v>
      </c>
      <c r="Q4925" s="39" t="str">
        <f t="shared" si="4"/>
        <v>Yes</v>
      </c>
      <c r="R4925" s="40" t="str">
        <f t="shared" si="5"/>
        <v/>
      </c>
    </row>
    <row r="4926" ht="14.25" customHeight="1" spans="1:18">
      <c r="A4926" s="30"/>
      <c r="B4926" s="17"/>
      <c r="C4926" s="17"/>
      <c r="D4926" s="17"/>
      <c r="E4926" s="17"/>
      <c r="F4926" s="31"/>
      <c r="G4926" s="17"/>
      <c r="H4926" s="32"/>
      <c r="I4926" s="32"/>
      <c r="J4926" s="34"/>
      <c r="K4926" s="34"/>
      <c r="L4926" s="17"/>
      <c r="M4926" s="17"/>
      <c r="N4926" s="17" t="s">
        <v>39</v>
      </c>
      <c r="O4926" s="35" t="s">
        <v>277</v>
      </c>
      <c r="P4926" s="36"/>
      <c r="Q4926" s="39" t="str">
        <f t="shared" si="4"/>
        <v>No</v>
      </c>
      <c r="R4926" s="40" t="str">
        <f t="shared" si="5"/>
        <v/>
      </c>
    </row>
    <row r="4927" ht="14.25" customHeight="1" spans="1:18">
      <c r="A4927" s="30" t="s">
        <v>4696</v>
      </c>
      <c r="B4927" s="17">
        <v>3259</v>
      </c>
      <c r="C4927" s="17" t="s">
        <v>46</v>
      </c>
      <c r="D4927" s="17" t="s">
        <v>66</v>
      </c>
      <c r="E4927" s="17" t="s">
        <v>84</v>
      </c>
      <c r="F4927" s="31" t="str">
        <f>VLOOKUP(G4927,'Policy Type'!$A:$B,2,FALSE)</f>
        <v>Liability</v>
      </c>
      <c r="G4927" s="17" t="s">
        <v>3702</v>
      </c>
      <c r="H4927" s="32">
        <v>45413</v>
      </c>
      <c r="I4927" s="32">
        <v>45777</v>
      </c>
      <c r="J4927" s="34">
        <v>5782000</v>
      </c>
      <c r="K4927" s="34">
        <f t="shared" ref="K4927:K4928" si="1370">J4927*0.18</f>
        <v>1040760</v>
      </c>
      <c r="L4927" s="34">
        <f t="shared" ref="L4927:L4928" si="1371">J4927+K4927</f>
        <v>6822760</v>
      </c>
      <c r="M4927" s="17">
        <f>L4927*0.05</f>
        <v>341138</v>
      </c>
      <c r="N4927" s="17" t="s">
        <v>39</v>
      </c>
      <c r="O4927" s="35" t="s">
        <v>49</v>
      </c>
      <c r="P4927" s="36" t="str">
        <f t="shared" ref="P4927:P4928" si="1372">IF(COUNTIF(B:B,B4927)=1,"New Client","Old Client")</f>
        <v>Old Client</v>
      </c>
      <c r="Q4927" s="39" t="str">
        <f t="shared" si="4"/>
        <v>Yes</v>
      </c>
      <c r="R4927" s="40" t="str">
        <f t="shared" si="5"/>
        <v/>
      </c>
    </row>
    <row r="4928" ht="14.25" customHeight="1" spans="1:18">
      <c r="A4928" s="30" t="s">
        <v>4697</v>
      </c>
      <c r="B4928" s="17">
        <v>63</v>
      </c>
      <c r="C4928" s="17" t="s">
        <v>35</v>
      </c>
      <c r="D4928" s="17" t="s">
        <v>36</v>
      </c>
      <c r="E4928" s="17" t="s">
        <v>43</v>
      </c>
      <c r="F4928" s="31" t="str">
        <f>VLOOKUP(G4928,'Policy Type'!$A:$B,2,FALSE)</f>
        <v>Others</v>
      </c>
      <c r="G4928" s="17" t="s">
        <v>212</v>
      </c>
      <c r="H4928" s="32">
        <v>45418</v>
      </c>
      <c r="I4928" s="32">
        <v>45782</v>
      </c>
      <c r="J4928" s="34">
        <v>5773700</v>
      </c>
      <c r="K4928" s="34">
        <f t="shared" si="1370"/>
        <v>1039266</v>
      </c>
      <c r="L4928" s="34">
        <f t="shared" si="1371"/>
        <v>6812966</v>
      </c>
      <c r="M4928" s="17">
        <f>L4928*0.15</f>
        <v>1021944.9</v>
      </c>
      <c r="N4928" s="17" t="s">
        <v>39</v>
      </c>
      <c r="O4928" s="35" t="s">
        <v>53</v>
      </c>
      <c r="P4928" s="36" t="str">
        <f t="shared" si="1372"/>
        <v>Old Client</v>
      </c>
      <c r="Q4928" s="39" t="str">
        <f t="shared" si="4"/>
        <v>Yes</v>
      </c>
      <c r="R4928" s="40" t="str">
        <f t="shared" si="5"/>
        <v>Cross-Sold</v>
      </c>
    </row>
    <row r="4929" ht="14.25" customHeight="1" spans="1:18">
      <c r="A4929" s="30"/>
      <c r="B4929" s="17"/>
      <c r="C4929" s="17"/>
      <c r="D4929" s="17"/>
      <c r="E4929" s="17"/>
      <c r="F4929" s="31"/>
      <c r="G4929" s="17"/>
      <c r="H4929" s="32"/>
      <c r="I4929" s="32"/>
      <c r="J4929" s="34"/>
      <c r="K4929" s="34"/>
      <c r="L4929" s="17"/>
      <c r="M4929" s="17"/>
      <c r="N4929" s="17" t="s">
        <v>39</v>
      </c>
      <c r="O4929" s="35" t="s">
        <v>277</v>
      </c>
      <c r="P4929" s="36"/>
      <c r="Q4929" s="39" t="str">
        <f t="shared" si="4"/>
        <v>No</v>
      </c>
      <c r="R4929" s="40" t="str">
        <f t="shared" si="5"/>
        <v/>
      </c>
    </row>
    <row r="4930" ht="14.25" customHeight="1" spans="1:18">
      <c r="A4930" s="30" t="s">
        <v>4698</v>
      </c>
      <c r="B4930" s="17">
        <v>3195</v>
      </c>
      <c r="C4930" s="17" t="s">
        <v>42</v>
      </c>
      <c r="D4930" s="17" t="s">
        <v>36</v>
      </c>
      <c r="E4930" s="17" t="s">
        <v>84</v>
      </c>
      <c r="F4930" s="31" t="str">
        <f>VLOOKUP(G4930,'Policy Type'!$A:$B,2,FALSE)</f>
        <v>Others</v>
      </c>
      <c r="G4930" s="17" t="s">
        <v>116</v>
      </c>
      <c r="H4930" s="32">
        <v>45422</v>
      </c>
      <c r="I4930" s="32">
        <v>45693</v>
      </c>
      <c r="J4930" s="34">
        <v>5441200</v>
      </c>
      <c r="K4930" s="34">
        <f t="shared" ref="K4930:K4964" si="1373">J4930*0.18</f>
        <v>979416</v>
      </c>
      <c r="L4930" s="34">
        <f t="shared" ref="L4930:L4964" si="1374">J4930+K4930</f>
        <v>6420616</v>
      </c>
      <c r="M4930" s="17">
        <f t="shared" ref="M4930:M4932" si="1375">L4930*0.15</f>
        <v>963092.4</v>
      </c>
      <c r="N4930" s="17" t="s">
        <v>39</v>
      </c>
      <c r="O4930" s="35" t="s">
        <v>49</v>
      </c>
      <c r="P4930" s="36" t="str">
        <f t="shared" ref="P4930:P4964" si="1376">IF(COUNTIF(B:B,B4930)=1,"New Client","Old Client")</f>
        <v>Old Client</v>
      </c>
      <c r="Q4930" s="39" t="str">
        <f t="shared" si="4"/>
        <v>No</v>
      </c>
      <c r="R4930" s="40" t="str">
        <f t="shared" si="5"/>
        <v/>
      </c>
    </row>
    <row r="4931" ht="14.25" customHeight="1" spans="1:18">
      <c r="A4931" s="30" t="s">
        <v>4699</v>
      </c>
      <c r="B4931" s="17">
        <v>2555</v>
      </c>
      <c r="C4931" s="17" t="s">
        <v>42</v>
      </c>
      <c r="D4931" s="17" t="s">
        <v>36</v>
      </c>
      <c r="E4931" s="17" t="s">
        <v>103</v>
      </c>
      <c r="F4931" s="31" t="str">
        <f>VLOOKUP(G4931,'Policy Type'!$A:$B,2,FALSE)</f>
        <v>Others</v>
      </c>
      <c r="G4931" s="17" t="s">
        <v>212</v>
      </c>
      <c r="H4931" s="32">
        <v>45419</v>
      </c>
      <c r="I4931" s="32">
        <v>45783</v>
      </c>
      <c r="J4931" s="34">
        <v>5134200</v>
      </c>
      <c r="K4931" s="34">
        <f t="shared" si="1373"/>
        <v>924156</v>
      </c>
      <c r="L4931" s="34">
        <f t="shared" si="1374"/>
        <v>6058356</v>
      </c>
      <c r="M4931" s="17">
        <f t="shared" si="1375"/>
        <v>908753.4</v>
      </c>
      <c r="N4931" s="17" t="s">
        <v>39</v>
      </c>
      <c r="O4931" s="35" t="s">
        <v>53</v>
      </c>
      <c r="P4931" s="36" t="str">
        <f t="shared" si="1376"/>
        <v>Old Client</v>
      </c>
      <c r="Q4931" s="39" t="str">
        <f t="shared" si="4"/>
        <v>Yes</v>
      </c>
      <c r="R4931" s="40" t="str">
        <f t="shared" si="5"/>
        <v>Cross-Sold</v>
      </c>
    </row>
    <row r="4932" ht="14.25" customHeight="1" spans="1:18">
      <c r="A4932" s="30" t="s">
        <v>4700</v>
      </c>
      <c r="B4932" s="17">
        <v>2535</v>
      </c>
      <c r="C4932" s="17" t="s">
        <v>57</v>
      </c>
      <c r="D4932" s="17" t="s">
        <v>36</v>
      </c>
      <c r="E4932" s="17" t="s">
        <v>60</v>
      </c>
      <c r="F4932" s="31" t="str">
        <f>VLOOKUP(G4932,'Policy Type'!$A:$B,2,FALSE)</f>
        <v>Others</v>
      </c>
      <c r="G4932" s="17" t="s">
        <v>170</v>
      </c>
      <c r="H4932" s="32">
        <v>45437</v>
      </c>
      <c r="I4932" s="32">
        <v>45801</v>
      </c>
      <c r="J4932" s="34">
        <v>5024100</v>
      </c>
      <c r="K4932" s="34">
        <f t="shared" si="1373"/>
        <v>904338</v>
      </c>
      <c r="L4932" s="34">
        <f t="shared" si="1374"/>
        <v>5928438</v>
      </c>
      <c r="M4932" s="17">
        <f t="shared" si="1375"/>
        <v>889265.7</v>
      </c>
      <c r="N4932" s="17" t="s">
        <v>52</v>
      </c>
      <c r="O4932" s="35" t="s">
        <v>53</v>
      </c>
      <c r="P4932" s="36" t="str">
        <f t="shared" si="1376"/>
        <v>Old Client</v>
      </c>
      <c r="Q4932" s="39" t="str">
        <f t="shared" si="4"/>
        <v>No</v>
      </c>
      <c r="R4932" s="40" t="str">
        <f t="shared" si="5"/>
        <v/>
      </c>
    </row>
    <row r="4933" ht="14.25" customHeight="1" spans="1:18">
      <c r="A4933" s="30" t="s">
        <v>4701</v>
      </c>
      <c r="B4933" s="17">
        <v>2980</v>
      </c>
      <c r="C4933" s="17" t="s">
        <v>57</v>
      </c>
      <c r="D4933" s="17" t="s">
        <v>36</v>
      </c>
      <c r="E4933" s="17" t="s">
        <v>84</v>
      </c>
      <c r="F4933" s="31" t="str">
        <f>VLOOKUP(G4933,'Policy Type'!$A:$B,2,FALSE)</f>
        <v>Liability</v>
      </c>
      <c r="G4933" s="17" t="s">
        <v>3702</v>
      </c>
      <c r="H4933" s="32">
        <v>45441</v>
      </c>
      <c r="I4933" s="32">
        <v>45805</v>
      </c>
      <c r="J4933" s="34">
        <v>5015000</v>
      </c>
      <c r="K4933" s="34">
        <f t="shared" si="1373"/>
        <v>902700</v>
      </c>
      <c r="L4933" s="34">
        <f t="shared" si="1374"/>
        <v>5917700</v>
      </c>
      <c r="M4933" s="17">
        <f t="shared" ref="M4933:M4936" si="1377">L4933*0.2</f>
        <v>1183540</v>
      </c>
      <c r="N4933" s="17" t="s">
        <v>39</v>
      </c>
      <c r="O4933" s="35" t="s">
        <v>53</v>
      </c>
      <c r="P4933" s="36" t="str">
        <f t="shared" si="1376"/>
        <v>Old Client</v>
      </c>
      <c r="Q4933" s="39" t="str">
        <f t="shared" si="4"/>
        <v>Yes</v>
      </c>
      <c r="R4933" s="40" t="str">
        <f t="shared" si="5"/>
        <v/>
      </c>
    </row>
    <row r="4934" ht="14.25" customHeight="1" spans="1:18">
      <c r="A4934" s="30" t="s">
        <v>4702</v>
      </c>
      <c r="B4934" s="17">
        <v>1843</v>
      </c>
      <c r="C4934" s="17" t="s">
        <v>57</v>
      </c>
      <c r="D4934" s="17" t="s">
        <v>36</v>
      </c>
      <c r="E4934" s="17" t="s">
        <v>37</v>
      </c>
      <c r="F4934" s="31" t="str">
        <f>VLOOKUP(G4934,'Policy Type'!$A:$B,2,FALSE)</f>
        <v>P&amp;C</v>
      </c>
      <c r="G4934" s="17" t="s">
        <v>44</v>
      </c>
      <c r="H4934" s="32">
        <v>45442</v>
      </c>
      <c r="I4934" s="32">
        <v>45806</v>
      </c>
      <c r="J4934" s="34">
        <v>4720000</v>
      </c>
      <c r="K4934" s="34">
        <f t="shared" si="1373"/>
        <v>849600</v>
      </c>
      <c r="L4934" s="34">
        <f t="shared" si="1374"/>
        <v>5569600</v>
      </c>
      <c r="M4934" s="17">
        <f t="shared" si="1377"/>
        <v>1113920</v>
      </c>
      <c r="N4934" s="17" t="s">
        <v>39</v>
      </c>
      <c r="O4934" s="35" t="s">
        <v>53</v>
      </c>
      <c r="P4934" s="36" t="str">
        <f t="shared" si="1376"/>
        <v>Old Client</v>
      </c>
      <c r="Q4934" s="39" t="str">
        <f t="shared" si="4"/>
        <v>Yes</v>
      </c>
      <c r="R4934" s="40" t="str">
        <f t="shared" si="5"/>
        <v>Cross-Sold</v>
      </c>
    </row>
    <row r="4935" ht="14.25" customHeight="1" spans="1:18">
      <c r="A4935" s="30" t="s">
        <v>4703</v>
      </c>
      <c r="B4935" s="17">
        <v>3229</v>
      </c>
      <c r="C4935" s="17" t="s">
        <v>57</v>
      </c>
      <c r="D4935" s="17" t="s">
        <v>36</v>
      </c>
      <c r="E4935" s="17" t="s">
        <v>78</v>
      </c>
      <c r="F4935" s="31" t="str">
        <f>VLOOKUP(G4935,'Policy Type'!$A:$B,2,FALSE)</f>
        <v>Liability</v>
      </c>
      <c r="G4935" s="17" t="s">
        <v>101</v>
      </c>
      <c r="H4935" s="32">
        <v>45426</v>
      </c>
      <c r="I4935" s="32">
        <v>45790</v>
      </c>
      <c r="J4935" s="34">
        <v>4720000</v>
      </c>
      <c r="K4935" s="34">
        <f t="shared" si="1373"/>
        <v>849600</v>
      </c>
      <c r="L4935" s="34">
        <f t="shared" si="1374"/>
        <v>5569600</v>
      </c>
      <c r="M4935" s="17">
        <f t="shared" si="1377"/>
        <v>1113920</v>
      </c>
      <c r="N4935" s="17" t="s">
        <v>39</v>
      </c>
      <c r="O4935" s="35" t="s">
        <v>49</v>
      </c>
      <c r="P4935" s="36" t="str">
        <f t="shared" si="1376"/>
        <v>New Client</v>
      </c>
      <c r="Q4935" s="39" t="str">
        <f t="shared" si="4"/>
        <v>Yes</v>
      </c>
      <c r="R4935" s="40" t="str">
        <f t="shared" si="5"/>
        <v/>
      </c>
    </row>
    <row r="4936" ht="14.25" customHeight="1" spans="1:18">
      <c r="A4936" s="30" t="s">
        <v>4704</v>
      </c>
      <c r="B4936" s="17">
        <v>15</v>
      </c>
      <c r="C4936" s="17" t="s">
        <v>42</v>
      </c>
      <c r="D4936" s="17" t="s">
        <v>36</v>
      </c>
      <c r="E4936" s="17" t="s">
        <v>60</v>
      </c>
      <c r="F4936" s="31" t="str">
        <f>VLOOKUP(G4936,'Policy Type'!$A:$B,2,FALSE)</f>
        <v>Liability</v>
      </c>
      <c r="G4936" s="17" t="s">
        <v>4705</v>
      </c>
      <c r="H4936" s="32">
        <v>45429</v>
      </c>
      <c r="I4936" s="32">
        <v>45793</v>
      </c>
      <c r="J4936" s="34">
        <v>4626700</v>
      </c>
      <c r="K4936" s="34">
        <f t="shared" si="1373"/>
        <v>832806</v>
      </c>
      <c r="L4936" s="34">
        <f t="shared" si="1374"/>
        <v>5459506</v>
      </c>
      <c r="M4936" s="17">
        <f t="shared" si="1377"/>
        <v>1091901.2</v>
      </c>
      <c r="N4936" s="17" t="s">
        <v>52</v>
      </c>
      <c r="O4936" s="35" t="s">
        <v>53</v>
      </c>
      <c r="P4936" s="36" t="str">
        <f t="shared" si="1376"/>
        <v>Old Client</v>
      </c>
      <c r="Q4936" s="39" t="str">
        <f t="shared" si="4"/>
        <v>Yes</v>
      </c>
      <c r="R4936" s="40" t="str">
        <f t="shared" si="5"/>
        <v/>
      </c>
    </row>
    <row r="4937" ht="14.25" customHeight="1" spans="1:18">
      <c r="A4937" s="30" t="s">
        <v>4706</v>
      </c>
      <c r="B4937" s="17">
        <v>3093</v>
      </c>
      <c r="C4937" s="17" t="s">
        <v>42</v>
      </c>
      <c r="D4937" s="17" t="s">
        <v>36</v>
      </c>
      <c r="E4937" s="17" t="s">
        <v>43</v>
      </c>
      <c r="F4937" s="31" t="str">
        <f>VLOOKUP(G4937,'Policy Type'!$A:$B,2,FALSE)</f>
        <v>Others</v>
      </c>
      <c r="G4937" s="17" t="s">
        <v>160</v>
      </c>
      <c r="H4937" s="32">
        <v>45437</v>
      </c>
      <c r="I4937" s="32">
        <v>45801</v>
      </c>
      <c r="J4937" s="34">
        <v>4610700</v>
      </c>
      <c r="K4937" s="34">
        <f t="shared" si="1373"/>
        <v>829926</v>
      </c>
      <c r="L4937" s="34">
        <f t="shared" si="1374"/>
        <v>5440626</v>
      </c>
      <c r="M4937" s="17">
        <f t="shared" ref="M4937:M4938" si="1378">L4937*0.15</f>
        <v>816093.9</v>
      </c>
      <c r="N4937" s="17" t="s">
        <v>52</v>
      </c>
      <c r="O4937" s="35" t="s">
        <v>49</v>
      </c>
      <c r="P4937" s="36" t="str">
        <f t="shared" si="1376"/>
        <v>New Client</v>
      </c>
      <c r="Q4937" s="39" t="str">
        <f t="shared" si="4"/>
        <v>No</v>
      </c>
      <c r="R4937" s="40" t="str">
        <f t="shared" si="5"/>
        <v/>
      </c>
    </row>
    <row r="4938" ht="14.25" customHeight="1" spans="1:18">
      <c r="A4938" s="30" t="s">
        <v>4707</v>
      </c>
      <c r="B4938" s="17">
        <v>3090</v>
      </c>
      <c r="C4938" s="17" t="s">
        <v>57</v>
      </c>
      <c r="D4938" s="17" t="s">
        <v>36</v>
      </c>
      <c r="E4938" s="17" t="s">
        <v>84</v>
      </c>
      <c r="F4938" s="31" t="str">
        <f>VLOOKUP(G4938,'Policy Type'!$A:$B,2,FALSE)</f>
        <v>Others</v>
      </c>
      <c r="G4938" s="17" t="s">
        <v>3913</v>
      </c>
      <c r="H4938" s="32">
        <v>45418</v>
      </c>
      <c r="I4938" s="32">
        <v>45782</v>
      </c>
      <c r="J4938" s="34">
        <v>4489000</v>
      </c>
      <c r="K4938" s="34">
        <f t="shared" si="1373"/>
        <v>808020</v>
      </c>
      <c r="L4938" s="34">
        <f t="shared" si="1374"/>
        <v>5297020</v>
      </c>
      <c r="M4938" s="17">
        <f t="shared" si="1378"/>
        <v>794553</v>
      </c>
      <c r="N4938" s="17" t="s">
        <v>39</v>
      </c>
      <c r="O4938" s="35" t="s">
        <v>49</v>
      </c>
      <c r="P4938" s="36" t="str">
        <f t="shared" si="1376"/>
        <v>Old Client</v>
      </c>
      <c r="Q4938" s="39" t="str">
        <f t="shared" si="4"/>
        <v>No</v>
      </c>
      <c r="R4938" s="40" t="str">
        <f t="shared" si="5"/>
        <v/>
      </c>
    </row>
    <row r="4939" ht="14.25" customHeight="1" spans="1:18">
      <c r="A4939" s="30" t="s">
        <v>4708</v>
      </c>
      <c r="B4939" s="17">
        <v>170</v>
      </c>
      <c r="C4939" s="17" t="s">
        <v>57</v>
      </c>
      <c r="D4939" s="17" t="s">
        <v>36</v>
      </c>
      <c r="E4939" s="17" t="s">
        <v>37</v>
      </c>
      <c r="F4939" s="31" t="str">
        <f>VLOOKUP(G4939,'Policy Type'!$A:$B,2,FALSE)</f>
        <v>P&amp;C</v>
      </c>
      <c r="G4939" s="17" t="s">
        <v>48</v>
      </c>
      <c r="H4939" s="32">
        <v>45418</v>
      </c>
      <c r="I4939" s="32">
        <v>45782</v>
      </c>
      <c r="J4939" s="34">
        <v>4425100</v>
      </c>
      <c r="K4939" s="34">
        <f t="shared" si="1373"/>
        <v>796518</v>
      </c>
      <c r="L4939" s="34">
        <f t="shared" si="1374"/>
        <v>5221618</v>
      </c>
      <c r="M4939" s="17">
        <f t="shared" ref="M4939:M4940" si="1379">L4939*0.2</f>
        <v>1044323.6</v>
      </c>
      <c r="N4939" s="17" t="s">
        <v>39</v>
      </c>
      <c r="O4939" s="35" t="s">
        <v>49</v>
      </c>
      <c r="P4939" s="36" t="str">
        <f t="shared" si="1376"/>
        <v>Old Client</v>
      </c>
      <c r="Q4939" s="39" t="str">
        <f t="shared" si="4"/>
        <v>Yes</v>
      </c>
      <c r="R4939" s="40" t="str">
        <f t="shared" si="5"/>
        <v>Cross-Sold</v>
      </c>
    </row>
    <row r="4940" ht="14.25" customHeight="1" spans="1:18">
      <c r="A4940" s="30" t="s">
        <v>4709</v>
      </c>
      <c r="B4940" s="17">
        <v>2710</v>
      </c>
      <c r="C4940" s="17" t="s">
        <v>42</v>
      </c>
      <c r="D4940" s="17" t="s">
        <v>36</v>
      </c>
      <c r="E4940" s="17" t="s">
        <v>43</v>
      </c>
      <c r="F4940" s="31" t="str">
        <f>VLOOKUP(G4940,'Policy Type'!$A:$B,2,FALSE)</f>
        <v>Liability</v>
      </c>
      <c r="G4940" s="17" t="s">
        <v>121</v>
      </c>
      <c r="H4940" s="32">
        <v>45426</v>
      </c>
      <c r="I4940" s="32">
        <v>45790</v>
      </c>
      <c r="J4940" s="34">
        <v>4384600</v>
      </c>
      <c r="K4940" s="34">
        <f t="shared" si="1373"/>
        <v>789228</v>
      </c>
      <c r="L4940" s="34">
        <f t="shared" si="1374"/>
        <v>5173828</v>
      </c>
      <c r="M4940" s="17">
        <f t="shared" si="1379"/>
        <v>1034765.6</v>
      </c>
      <c r="N4940" s="17" t="s">
        <v>39</v>
      </c>
      <c r="O4940" s="35" t="s">
        <v>53</v>
      </c>
      <c r="P4940" s="36" t="str">
        <f t="shared" si="1376"/>
        <v>Old Client</v>
      </c>
      <c r="Q4940" s="39" t="str">
        <f t="shared" si="4"/>
        <v>Yes</v>
      </c>
      <c r="R4940" s="40" t="str">
        <f t="shared" si="5"/>
        <v/>
      </c>
    </row>
    <row r="4941" ht="14.25" customHeight="1" spans="1:18">
      <c r="A4941" s="30" t="s">
        <v>4710</v>
      </c>
      <c r="B4941" s="17">
        <v>2977</v>
      </c>
      <c r="C4941" s="17" t="s">
        <v>42</v>
      </c>
      <c r="D4941" s="17" t="s">
        <v>36</v>
      </c>
      <c r="E4941" s="17" t="s">
        <v>60</v>
      </c>
      <c r="F4941" s="31" t="str">
        <f>VLOOKUP(G4941,'Policy Type'!$A:$B,2,FALSE)</f>
        <v>Others</v>
      </c>
      <c r="G4941" s="17" t="s">
        <v>170</v>
      </c>
      <c r="H4941" s="32">
        <v>45437</v>
      </c>
      <c r="I4941" s="32">
        <v>45801</v>
      </c>
      <c r="J4941" s="34">
        <v>4294000</v>
      </c>
      <c r="K4941" s="34">
        <f t="shared" si="1373"/>
        <v>772920</v>
      </c>
      <c r="L4941" s="34">
        <f t="shared" si="1374"/>
        <v>5066920</v>
      </c>
      <c r="M4941" s="17">
        <f t="shared" ref="M4941:M4942" si="1380">L4941*0.15</f>
        <v>760038</v>
      </c>
      <c r="N4941" s="17" t="s">
        <v>52</v>
      </c>
      <c r="O4941" s="35" t="s">
        <v>53</v>
      </c>
      <c r="P4941" s="36" t="str">
        <f t="shared" si="1376"/>
        <v>New Client</v>
      </c>
      <c r="Q4941" s="39" t="str">
        <f t="shared" si="4"/>
        <v>No</v>
      </c>
      <c r="R4941" s="40" t="str">
        <f t="shared" si="5"/>
        <v/>
      </c>
    </row>
    <row r="4942" ht="14.25" customHeight="1" spans="1:18">
      <c r="A4942" s="30" t="s">
        <v>4711</v>
      </c>
      <c r="B4942" s="17">
        <v>1567</v>
      </c>
      <c r="C4942" s="17" t="s">
        <v>35</v>
      </c>
      <c r="D4942" s="17" t="s">
        <v>36</v>
      </c>
      <c r="E4942" s="17" t="s">
        <v>60</v>
      </c>
      <c r="F4942" s="31" t="str">
        <f>VLOOKUP(G4942,'Policy Type'!$A:$B,2,FALSE)</f>
        <v>Others</v>
      </c>
      <c r="G4942" s="17" t="s">
        <v>170</v>
      </c>
      <c r="H4942" s="32">
        <v>45428</v>
      </c>
      <c r="I4942" s="32">
        <v>45792</v>
      </c>
      <c r="J4942" s="34">
        <v>4285800</v>
      </c>
      <c r="K4942" s="34">
        <f t="shared" si="1373"/>
        <v>771444</v>
      </c>
      <c r="L4942" s="34">
        <f t="shared" si="1374"/>
        <v>5057244</v>
      </c>
      <c r="M4942" s="17">
        <f t="shared" si="1380"/>
        <v>758586.6</v>
      </c>
      <c r="N4942" s="17" t="s">
        <v>52</v>
      </c>
      <c r="O4942" s="35" t="s">
        <v>53</v>
      </c>
      <c r="P4942" s="36" t="str">
        <f t="shared" si="1376"/>
        <v>Old Client</v>
      </c>
      <c r="Q4942" s="39" t="str">
        <f t="shared" si="4"/>
        <v>Yes</v>
      </c>
      <c r="R4942" s="40" t="str">
        <f t="shared" si="5"/>
        <v>Cross-Sold</v>
      </c>
    </row>
    <row r="4943" ht="14.25" customHeight="1" spans="1:18">
      <c r="A4943" s="30" t="s">
        <v>4712</v>
      </c>
      <c r="B4943" s="17">
        <v>3129</v>
      </c>
      <c r="C4943" s="17" t="s">
        <v>46</v>
      </c>
      <c r="D4943" s="17" t="s">
        <v>88</v>
      </c>
      <c r="E4943" s="17" t="s">
        <v>60</v>
      </c>
      <c r="F4943" s="31" t="str">
        <f>VLOOKUP(G4943,'Policy Type'!$A:$B,2,FALSE)</f>
        <v>Others</v>
      </c>
      <c r="G4943" s="17" t="s">
        <v>270</v>
      </c>
      <c r="H4943" s="32">
        <v>45437</v>
      </c>
      <c r="I4943" s="32">
        <v>45801</v>
      </c>
      <c r="J4943" s="34">
        <v>4181500</v>
      </c>
      <c r="K4943" s="34">
        <f t="shared" si="1373"/>
        <v>752670</v>
      </c>
      <c r="L4943" s="34">
        <f t="shared" si="1374"/>
        <v>4934170</v>
      </c>
      <c r="M4943" s="17">
        <f t="shared" ref="M4943:M4944" si="1381">L4943*0.05</f>
        <v>246708.5</v>
      </c>
      <c r="N4943" s="17" t="s">
        <v>52</v>
      </c>
      <c r="O4943" s="35" t="s">
        <v>53</v>
      </c>
      <c r="P4943" s="36" t="str">
        <f t="shared" si="1376"/>
        <v>New Client</v>
      </c>
      <c r="Q4943" s="39" t="str">
        <f t="shared" si="4"/>
        <v>No</v>
      </c>
      <c r="R4943" s="40" t="str">
        <f t="shared" si="5"/>
        <v/>
      </c>
    </row>
    <row r="4944" ht="14.25" customHeight="1" spans="1:18">
      <c r="A4944" s="30" t="s">
        <v>4713</v>
      </c>
      <c r="B4944" s="17">
        <v>1840</v>
      </c>
      <c r="C4944" s="17" t="s">
        <v>46</v>
      </c>
      <c r="D4944" s="17" t="s">
        <v>88</v>
      </c>
      <c r="E4944" s="17" t="s">
        <v>84</v>
      </c>
      <c r="F4944" s="31" t="str">
        <f>VLOOKUP(G4944,'Policy Type'!$A:$B,2,FALSE)</f>
        <v>Others</v>
      </c>
      <c r="G4944" s="17" t="s">
        <v>116</v>
      </c>
      <c r="H4944" s="32">
        <v>45422</v>
      </c>
      <c r="I4944" s="32">
        <v>45693</v>
      </c>
      <c r="J4944" s="34">
        <v>4147500</v>
      </c>
      <c r="K4944" s="34">
        <f t="shared" si="1373"/>
        <v>746550</v>
      </c>
      <c r="L4944" s="34">
        <f t="shared" si="1374"/>
        <v>4894050</v>
      </c>
      <c r="M4944" s="17">
        <f t="shared" si="1381"/>
        <v>244702.5</v>
      </c>
      <c r="N4944" s="17" t="s">
        <v>39</v>
      </c>
      <c r="O4944" s="35" t="s">
        <v>49</v>
      </c>
      <c r="P4944" s="36" t="str">
        <f t="shared" si="1376"/>
        <v>Old Client</v>
      </c>
      <c r="Q4944" s="39" t="str">
        <f t="shared" si="4"/>
        <v>No</v>
      </c>
      <c r="R4944" s="40" t="str">
        <f t="shared" si="5"/>
        <v/>
      </c>
    </row>
    <row r="4945" ht="14.25" customHeight="1" spans="1:18">
      <c r="A4945" s="30" t="s">
        <v>4714</v>
      </c>
      <c r="B4945" s="17">
        <v>3216</v>
      </c>
      <c r="C4945" s="17" t="s">
        <v>35</v>
      </c>
      <c r="D4945" s="17" t="s">
        <v>36</v>
      </c>
      <c r="E4945" s="17" t="s">
        <v>132</v>
      </c>
      <c r="F4945" s="31" t="str">
        <f>VLOOKUP(G4945,'Policy Type'!$A:$B,2,FALSE)</f>
        <v>Others</v>
      </c>
      <c r="G4945" s="17" t="s">
        <v>437</v>
      </c>
      <c r="H4945" s="32">
        <v>45418</v>
      </c>
      <c r="I4945" s="32">
        <v>45782</v>
      </c>
      <c r="J4945" s="34">
        <v>4131100</v>
      </c>
      <c r="K4945" s="34">
        <f t="shared" si="1373"/>
        <v>743598</v>
      </c>
      <c r="L4945" s="34">
        <f t="shared" si="1374"/>
        <v>4874698</v>
      </c>
      <c r="M4945" s="17">
        <f>L4945*0.15</f>
        <v>731204.7</v>
      </c>
      <c r="N4945" s="17" t="s">
        <v>52</v>
      </c>
      <c r="O4945" s="35" t="s">
        <v>49</v>
      </c>
      <c r="P4945" s="36" t="str">
        <f t="shared" si="1376"/>
        <v>New Client</v>
      </c>
      <c r="Q4945" s="39" t="str">
        <f t="shared" si="4"/>
        <v>No</v>
      </c>
      <c r="R4945" s="40" t="str">
        <f t="shared" si="5"/>
        <v/>
      </c>
    </row>
    <row r="4946" ht="14.25" customHeight="1" spans="1:18">
      <c r="A4946" s="30" t="s">
        <v>4715</v>
      </c>
      <c r="B4946" s="17">
        <v>2535</v>
      </c>
      <c r="C4946" s="17" t="s">
        <v>46</v>
      </c>
      <c r="D4946" s="17" t="s">
        <v>66</v>
      </c>
      <c r="E4946" s="17" t="s">
        <v>37</v>
      </c>
      <c r="F4946" s="31" t="str">
        <f>VLOOKUP(G4946,'Policy Type'!$A:$B,2,FALSE)</f>
        <v>P&amp;C</v>
      </c>
      <c r="G4946" s="17" t="s">
        <v>48</v>
      </c>
      <c r="H4946" s="32">
        <v>45414</v>
      </c>
      <c r="I4946" s="32">
        <v>45778</v>
      </c>
      <c r="J4946" s="34">
        <v>4130100</v>
      </c>
      <c r="K4946" s="34">
        <f t="shared" si="1373"/>
        <v>743418</v>
      </c>
      <c r="L4946" s="34">
        <f t="shared" si="1374"/>
        <v>4873518</v>
      </c>
      <c r="M4946" s="17">
        <f>L4946*0.05</f>
        <v>243675.9</v>
      </c>
      <c r="N4946" s="17" t="s">
        <v>39</v>
      </c>
      <c r="O4946" s="35" t="s">
        <v>53</v>
      </c>
      <c r="P4946" s="36" t="str">
        <f t="shared" si="1376"/>
        <v>Old Client</v>
      </c>
      <c r="Q4946" s="39" t="str">
        <f t="shared" si="4"/>
        <v>No</v>
      </c>
      <c r="R4946" s="40" t="str">
        <f t="shared" si="5"/>
        <v/>
      </c>
    </row>
    <row r="4947" ht="14.25" customHeight="1" spans="1:18">
      <c r="A4947" s="30" t="s">
        <v>4716</v>
      </c>
      <c r="B4947" s="17">
        <v>2973</v>
      </c>
      <c r="C4947" s="17" t="s">
        <v>57</v>
      </c>
      <c r="D4947" s="17" t="s">
        <v>36</v>
      </c>
      <c r="E4947" s="17" t="s">
        <v>84</v>
      </c>
      <c r="F4947" s="31" t="str">
        <f>VLOOKUP(G4947,'Policy Type'!$A:$B,2,FALSE)</f>
        <v>Liability</v>
      </c>
      <c r="G4947" s="17" t="s">
        <v>140</v>
      </c>
      <c r="H4947" s="32">
        <v>45420</v>
      </c>
      <c r="I4947" s="32">
        <v>45784</v>
      </c>
      <c r="J4947" s="34">
        <v>4130000</v>
      </c>
      <c r="K4947" s="34">
        <f t="shared" si="1373"/>
        <v>743400</v>
      </c>
      <c r="L4947" s="34">
        <f t="shared" si="1374"/>
        <v>4873400</v>
      </c>
      <c r="M4947" s="17">
        <f t="shared" ref="M4947:M4948" si="1382">L4947*0.2</f>
        <v>974680</v>
      </c>
      <c r="N4947" s="17" t="s">
        <v>39</v>
      </c>
      <c r="O4947" s="35" t="s">
        <v>49</v>
      </c>
      <c r="P4947" s="36" t="str">
        <f t="shared" si="1376"/>
        <v>New Client</v>
      </c>
      <c r="Q4947" s="39" t="str">
        <f t="shared" si="4"/>
        <v>Yes</v>
      </c>
      <c r="R4947" s="40" t="str">
        <f t="shared" si="5"/>
        <v/>
      </c>
    </row>
    <row r="4948" ht="14.25" customHeight="1" spans="1:18">
      <c r="A4948" s="30" t="s">
        <v>4717</v>
      </c>
      <c r="B4948" s="17">
        <v>154</v>
      </c>
      <c r="C4948" s="17" t="s">
        <v>57</v>
      </c>
      <c r="D4948" s="17" t="s">
        <v>36</v>
      </c>
      <c r="E4948" s="17" t="s">
        <v>37</v>
      </c>
      <c r="F4948" s="31" t="str">
        <f>VLOOKUP(G4948,'Policy Type'!$A:$B,2,FALSE)</f>
        <v>Liability</v>
      </c>
      <c r="G4948" s="17" t="s">
        <v>38</v>
      </c>
      <c r="H4948" s="32">
        <v>45429</v>
      </c>
      <c r="I4948" s="32">
        <v>45793</v>
      </c>
      <c r="J4948" s="34">
        <v>4077800</v>
      </c>
      <c r="K4948" s="34">
        <f t="shared" si="1373"/>
        <v>734004</v>
      </c>
      <c r="L4948" s="34">
        <f t="shared" si="1374"/>
        <v>4811804</v>
      </c>
      <c r="M4948" s="17">
        <f t="shared" si="1382"/>
        <v>962360.8</v>
      </c>
      <c r="N4948" s="17" t="s">
        <v>39</v>
      </c>
      <c r="O4948" s="35" t="s">
        <v>53</v>
      </c>
      <c r="P4948" s="36" t="str">
        <f t="shared" si="1376"/>
        <v>Old Client</v>
      </c>
      <c r="Q4948" s="39" t="str">
        <f t="shared" si="4"/>
        <v>Yes</v>
      </c>
      <c r="R4948" s="40" t="str">
        <f t="shared" si="5"/>
        <v/>
      </c>
    </row>
    <row r="4949" ht="14.25" customHeight="1" spans="1:18">
      <c r="A4949" s="30" t="s">
        <v>4718</v>
      </c>
      <c r="B4949" s="17">
        <v>3009</v>
      </c>
      <c r="C4949" s="17" t="s">
        <v>35</v>
      </c>
      <c r="D4949" s="17" t="s">
        <v>36</v>
      </c>
      <c r="E4949" s="17" t="s">
        <v>43</v>
      </c>
      <c r="F4949" s="31" t="str">
        <f>VLOOKUP(G4949,'Policy Type'!$A:$B,2,FALSE)</f>
        <v>Others</v>
      </c>
      <c r="G4949" s="17" t="s">
        <v>160</v>
      </c>
      <c r="H4949" s="32">
        <v>45437</v>
      </c>
      <c r="I4949" s="32">
        <v>45801</v>
      </c>
      <c r="J4949" s="34">
        <v>4056100</v>
      </c>
      <c r="K4949" s="34">
        <f t="shared" si="1373"/>
        <v>730098</v>
      </c>
      <c r="L4949" s="34">
        <f t="shared" si="1374"/>
        <v>4786198</v>
      </c>
      <c r="M4949" s="17">
        <f>L4949*0.15</f>
        <v>717929.7</v>
      </c>
      <c r="N4949" s="17" t="s">
        <v>52</v>
      </c>
      <c r="O4949" s="35" t="s">
        <v>53</v>
      </c>
      <c r="P4949" s="36" t="str">
        <f t="shared" si="1376"/>
        <v>New Client</v>
      </c>
      <c r="Q4949" s="39" t="str">
        <f t="shared" si="4"/>
        <v>No</v>
      </c>
      <c r="R4949" s="40" t="str">
        <f t="shared" si="5"/>
        <v/>
      </c>
    </row>
    <row r="4950" ht="14.25" customHeight="1" spans="1:18">
      <c r="A4950" s="30" t="s">
        <v>4719</v>
      </c>
      <c r="B4950" s="17">
        <v>2079</v>
      </c>
      <c r="C4950" s="17" t="s">
        <v>46</v>
      </c>
      <c r="D4950" s="17" t="s">
        <v>88</v>
      </c>
      <c r="E4950" s="17" t="s">
        <v>37</v>
      </c>
      <c r="F4950" s="31" t="str">
        <f>VLOOKUP(G4950,'Policy Type'!$A:$B,2,FALSE)</f>
        <v>Others</v>
      </c>
      <c r="G4950" s="17" t="s">
        <v>256</v>
      </c>
      <c r="H4950" s="32">
        <v>45427</v>
      </c>
      <c r="I4950" s="32">
        <v>45791</v>
      </c>
      <c r="J4950" s="34">
        <v>4047000</v>
      </c>
      <c r="K4950" s="34">
        <f t="shared" si="1373"/>
        <v>728460</v>
      </c>
      <c r="L4950" s="34">
        <f t="shared" si="1374"/>
        <v>4775460</v>
      </c>
      <c r="M4950" s="17">
        <f>L4950*0.05</f>
        <v>238773</v>
      </c>
      <c r="N4950" s="17" t="s">
        <v>39</v>
      </c>
      <c r="O4950" s="35" t="s">
        <v>53</v>
      </c>
      <c r="P4950" s="36" t="str">
        <f t="shared" si="1376"/>
        <v>Old Client</v>
      </c>
      <c r="Q4950" s="39" t="str">
        <f t="shared" si="4"/>
        <v>Yes</v>
      </c>
      <c r="R4950" s="40" t="str">
        <f t="shared" si="5"/>
        <v>Cross-Sold</v>
      </c>
    </row>
    <row r="4951" ht="14.25" customHeight="1" spans="1:18">
      <c r="A4951" s="30" t="s">
        <v>4720</v>
      </c>
      <c r="B4951" s="17">
        <v>3189</v>
      </c>
      <c r="C4951" s="17" t="s">
        <v>42</v>
      </c>
      <c r="D4951" s="17" t="s">
        <v>36</v>
      </c>
      <c r="E4951" s="17" t="s">
        <v>132</v>
      </c>
      <c r="F4951" s="31" t="str">
        <f>VLOOKUP(G4951,'Policy Type'!$A:$B,2,FALSE)</f>
        <v>Others</v>
      </c>
      <c r="G4951" s="17" t="s">
        <v>212</v>
      </c>
      <c r="H4951" s="32">
        <v>45436</v>
      </c>
      <c r="I4951" s="32">
        <v>45800</v>
      </c>
      <c r="J4951" s="34">
        <v>4017400</v>
      </c>
      <c r="K4951" s="34">
        <f t="shared" si="1373"/>
        <v>723132</v>
      </c>
      <c r="L4951" s="34">
        <f t="shared" si="1374"/>
        <v>4740532</v>
      </c>
      <c r="M4951" s="17">
        <f>L4951*0.15</f>
        <v>711079.8</v>
      </c>
      <c r="N4951" s="17" t="s">
        <v>52</v>
      </c>
      <c r="O4951" s="35" t="s">
        <v>53</v>
      </c>
      <c r="P4951" s="36" t="str">
        <f t="shared" si="1376"/>
        <v>New Client</v>
      </c>
      <c r="Q4951" s="39" t="str">
        <f t="shared" si="4"/>
        <v>No</v>
      </c>
      <c r="R4951" s="40" t="str">
        <f t="shared" si="5"/>
        <v/>
      </c>
    </row>
    <row r="4952" ht="14.25" customHeight="1" spans="1:18">
      <c r="A4952" s="30" t="s">
        <v>4721</v>
      </c>
      <c r="B4952" s="17">
        <v>295</v>
      </c>
      <c r="C4952" s="17" t="s">
        <v>46</v>
      </c>
      <c r="D4952" s="17" t="s">
        <v>76</v>
      </c>
      <c r="E4952" s="17" t="s">
        <v>103</v>
      </c>
      <c r="F4952" s="31" t="str">
        <f>VLOOKUP(G4952,'Policy Type'!$A:$B,2,FALSE)</f>
        <v>Others</v>
      </c>
      <c r="G4952" s="17" t="s">
        <v>226</v>
      </c>
      <c r="H4952" s="32">
        <v>45419</v>
      </c>
      <c r="I4952" s="32">
        <v>45783</v>
      </c>
      <c r="J4952" s="34">
        <v>4011100</v>
      </c>
      <c r="K4952" s="34">
        <f t="shared" si="1373"/>
        <v>721998</v>
      </c>
      <c r="L4952" s="34">
        <f t="shared" si="1374"/>
        <v>4733098</v>
      </c>
      <c r="M4952" s="17">
        <f t="shared" ref="M4952:M4953" si="1383">L4952*0.05</f>
        <v>236654.9</v>
      </c>
      <c r="N4952" s="17" t="s">
        <v>39</v>
      </c>
      <c r="O4952" s="35" t="s">
        <v>53</v>
      </c>
      <c r="P4952" s="36" t="str">
        <f t="shared" si="1376"/>
        <v>Old Client</v>
      </c>
      <c r="Q4952" s="39" t="str">
        <f t="shared" si="4"/>
        <v>Yes</v>
      </c>
      <c r="R4952" s="40" t="str">
        <f t="shared" si="5"/>
        <v>Cross-Sold</v>
      </c>
    </row>
    <row r="4953" ht="14.25" customHeight="1" spans="1:18">
      <c r="A4953" s="30" t="s">
        <v>4722</v>
      </c>
      <c r="B4953" s="17">
        <v>3218</v>
      </c>
      <c r="C4953" s="17" t="s">
        <v>46</v>
      </c>
      <c r="D4953" s="17" t="s">
        <v>76</v>
      </c>
      <c r="E4953" s="17" t="s">
        <v>60</v>
      </c>
      <c r="F4953" s="31" t="str">
        <f>VLOOKUP(G4953,'Policy Type'!$A:$B,2,FALSE)</f>
        <v>Others</v>
      </c>
      <c r="G4953" s="17" t="s">
        <v>170</v>
      </c>
      <c r="H4953" s="32">
        <v>45431</v>
      </c>
      <c r="I4953" s="32">
        <v>45795</v>
      </c>
      <c r="J4953" s="34">
        <v>4008100</v>
      </c>
      <c r="K4953" s="34">
        <f t="shared" si="1373"/>
        <v>721458</v>
      </c>
      <c r="L4953" s="34">
        <f t="shared" si="1374"/>
        <v>4729558</v>
      </c>
      <c r="M4953" s="17">
        <f t="shared" si="1383"/>
        <v>236477.9</v>
      </c>
      <c r="N4953" s="17" t="s">
        <v>52</v>
      </c>
      <c r="O4953" s="35" t="s">
        <v>53</v>
      </c>
      <c r="P4953" s="36" t="str">
        <f t="shared" si="1376"/>
        <v>New Client</v>
      </c>
      <c r="Q4953" s="39" t="str">
        <f t="shared" si="4"/>
        <v>No</v>
      </c>
      <c r="R4953" s="40" t="str">
        <f t="shared" si="5"/>
        <v/>
      </c>
    </row>
    <row r="4954" ht="14.25" customHeight="1" spans="1:18">
      <c r="A4954" s="30" t="s">
        <v>4723</v>
      </c>
      <c r="B4954" s="17">
        <v>232</v>
      </c>
      <c r="C4954" s="17" t="s">
        <v>57</v>
      </c>
      <c r="D4954" s="17" t="s">
        <v>36</v>
      </c>
      <c r="E4954" s="17" t="s">
        <v>37</v>
      </c>
      <c r="F4954" s="31" t="str">
        <f>VLOOKUP(G4954,'Policy Type'!$A:$B,2,FALSE)</f>
        <v>Others</v>
      </c>
      <c r="G4954" s="17" t="s">
        <v>212</v>
      </c>
      <c r="H4954" s="32">
        <v>45421</v>
      </c>
      <c r="I4954" s="32">
        <v>45785</v>
      </c>
      <c r="J4954" s="34">
        <v>3964800</v>
      </c>
      <c r="K4954" s="34">
        <f t="shared" si="1373"/>
        <v>713664</v>
      </c>
      <c r="L4954" s="34">
        <f t="shared" si="1374"/>
        <v>4678464</v>
      </c>
      <c r="M4954" s="17">
        <f t="shared" ref="M4954:M4955" si="1384">L4954*0.15</f>
        <v>701769.6</v>
      </c>
      <c r="N4954" s="17" t="s">
        <v>39</v>
      </c>
      <c r="O4954" s="35" t="s">
        <v>53</v>
      </c>
      <c r="P4954" s="36" t="str">
        <f t="shared" si="1376"/>
        <v>Old Client</v>
      </c>
      <c r="Q4954" s="39" t="str">
        <f t="shared" si="4"/>
        <v>Yes</v>
      </c>
      <c r="R4954" s="40" t="str">
        <f t="shared" si="5"/>
        <v>Cross-Sold</v>
      </c>
    </row>
    <row r="4955" ht="14.25" customHeight="1" spans="1:18">
      <c r="A4955" s="30" t="s">
        <v>4724</v>
      </c>
      <c r="B4955" s="17">
        <v>2982</v>
      </c>
      <c r="C4955" s="17" t="s">
        <v>57</v>
      </c>
      <c r="D4955" s="17" t="s">
        <v>36</v>
      </c>
      <c r="E4955" s="17" t="s">
        <v>132</v>
      </c>
      <c r="F4955" s="31" t="str">
        <f>VLOOKUP(G4955,'Policy Type'!$A:$B,2,FALSE)</f>
        <v>Others</v>
      </c>
      <c r="G4955" s="17" t="s">
        <v>217</v>
      </c>
      <c r="H4955" s="32">
        <v>45417</v>
      </c>
      <c r="I4955" s="32">
        <v>45781</v>
      </c>
      <c r="J4955" s="34">
        <v>3962300</v>
      </c>
      <c r="K4955" s="34">
        <f t="shared" si="1373"/>
        <v>713214</v>
      </c>
      <c r="L4955" s="34">
        <f t="shared" si="1374"/>
        <v>4675514</v>
      </c>
      <c r="M4955" s="17">
        <f t="shared" si="1384"/>
        <v>701327.1</v>
      </c>
      <c r="N4955" s="17" t="s">
        <v>52</v>
      </c>
      <c r="O4955" s="35" t="s">
        <v>53</v>
      </c>
      <c r="P4955" s="36" t="str">
        <f t="shared" si="1376"/>
        <v>New Client</v>
      </c>
      <c r="Q4955" s="39" t="str">
        <f t="shared" si="4"/>
        <v>No</v>
      </c>
      <c r="R4955" s="40" t="str">
        <f t="shared" si="5"/>
        <v/>
      </c>
    </row>
    <row r="4956" ht="14.25" customHeight="1" spans="1:18">
      <c r="A4956" s="30" t="s">
        <v>4725</v>
      </c>
      <c r="B4956" s="17">
        <v>32</v>
      </c>
      <c r="C4956" s="17" t="s">
        <v>46</v>
      </c>
      <c r="D4956" s="17" t="s">
        <v>47</v>
      </c>
      <c r="E4956" s="17" t="s">
        <v>43</v>
      </c>
      <c r="F4956" s="31" t="str">
        <f>VLOOKUP(G4956,'Policy Type'!$A:$B,2,FALSE)</f>
        <v>P&amp;C</v>
      </c>
      <c r="G4956" s="17" t="s">
        <v>68</v>
      </c>
      <c r="H4956" s="32">
        <v>45433</v>
      </c>
      <c r="I4956" s="32">
        <v>45797</v>
      </c>
      <c r="J4956" s="34">
        <v>3927000</v>
      </c>
      <c r="K4956" s="34">
        <f t="shared" si="1373"/>
        <v>706860</v>
      </c>
      <c r="L4956" s="34">
        <f t="shared" si="1374"/>
        <v>4633860</v>
      </c>
      <c r="M4956" s="17">
        <f t="shared" ref="M4956:M4957" si="1385">L4956*0.05</f>
        <v>231693</v>
      </c>
      <c r="N4956" s="17" t="s">
        <v>39</v>
      </c>
      <c r="O4956" s="35" t="s">
        <v>53</v>
      </c>
      <c r="P4956" s="36" t="str">
        <f t="shared" si="1376"/>
        <v>Old Client</v>
      </c>
      <c r="Q4956" s="39" t="str">
        <f t="shared" si="4"/>
        <v>Yes</v>
      </c>
      <c r="R4956" s="40" t="str">
        <f t="shared" si="5"/>
        <v>Cross-Sold</v>
      </c>
    </row>
    <row r="4957" ht="14.25" customHeight="1" spans="1:18">
      <c r="A4957" s="30" t="s">
        <v>4726</v>
      </c>
      <c r="B4957" s="17">
        <v>2941</v>
      </c>
      <c r="C4957" s="17" t="s">
        <v>46</v>
      </c>
      <c r="D4957" s="17" t="s">
        <v>47</v>
      </c>
      <c r="E4957" s="17" t="s">
        <v>60</v>
      </c>
      <c r="F4957" s="31" t="str">
        <f>VLOOKUP(G4957,'Policy Type'!$A:$B,2,FALSE)</f>
        <v>Others</v>
      </c>
      <c r="G4957" s="17" t="s">
        <v>170</v>
      </c>
      <c r="H4957" s="32">
        <v>45424</v>
      </c>
      <c r="I4957" s="32">
        <v>45788</v>
      </c>
      <c r="J4957" s="34">
        <v>3870900</v>
      </c>
      <c r="K4957" s="34">
        <f t="shared" si="1373"/>
        <v>696762</v>
      </c>
      <c r="L4957" s="34">
        <f t="shared" si="1374"/>
        <v>4567662</v>
      </c>
      <c r="M4957" s="17">
        <f t="shared" si="1385"/>
        <v>228383.1</v>
      </c>
      <c r="N4957" s="17" t="s">
        <v>52</v>
      </c>
      <c r="O4957" s="35" t="s">
        <v>53</v>
      </c>
      <c r="P4957" s="36" t="str">
        <f t="shared" si="1376"/>
        <v>Old Client</v>
      </c>
      <c r="Q4957" s="39" t="str">
        <f t="shared" si="4"/>
        <v>No</v>
      </c>
      <c r="R4957" s="40" t="str">
        <f t="shared" si="5"/>
        <v/>
      </c>
    </row>
    <row r="4958" ht="14.25" customHeight="1" spans="1:18">
      <c r="A4958" s="30" t="s">
        <v>4727</v>
      </c>
      <c r="B4958" s="17">
        <v>978</v>
      </c>
      <c r="C4958" s="17" t="s">
        <v>42</v>
      </c>
      <c r="D4958" s="17" t="s">
        <v>36</v>
      </c>
      <c r="E4958" s="17" t="s">
        <v>43</v>
      </c>
      <c r="F4958" s="31" t="str">
        <f>VLOOKUP(G4958,'Policy Type'!$A:$B,2,FALSE)</f>
        <v>P&amp;C</v>
      </c>
      <c r="G4958" s="17" t="s">
        <v>89</v>
      </c>
      <c r="H4958" s="32">
        <v>45420</v>
      </c>
      <c r="I4958" s="32">
        <v>45784</v>
      </c>
      <c r="J4958" s="34">
        <v>3807000</v>
      </c>
      <c r="K4958" s="34">
        <f t="shared" si="1373"/>
        <v>685260</v>
      </c>
      <c r="L4958" s="34">
        <f t="shared" si="1374"/>
        <v>4492260</v>
      </c>
      <c r="M4958" s="17">
        <f>L4958*0.2</f>
        <v>898452</v>
      </c>
      <c r="N4958" s="17" t="s">
        <v>52</v>
      </c>
      <c r="O4958" s="35" t="s">
        <v>53</v>
      </c>
      <c r="P4958" s="36" t="str">
        <f t="shared" si="1376"/>
        <v>Old Client</v>
      </c>
      <c r="Q4958" s="39" t="str">
        <f t="shared" si="4"/>
        <v>No</v>
      </c>
      <c r="R4958" s="40" t="str">
        <f t="shared" si="5"/>
        <v/>
      </c>
    </row>
    <row r="4959" ht="14.25" customHeight="1" spans="1:18">
      <c r="A4959" s="30" t="s">
        <v>4728</v>
      </c>
      <c r="B4959" s="17">
        <v>2998</v>
      </c>
      <c r="C4959" s="17" t="s">
        <v>42</v>
      </c>
      <c r="D4959" s="17" t="s">
        <v>36</v>
      </c>
      <c r="E4959" s="17" t="s">
        <v>103</v>
      </c>
      <c r="F4959" s="31" t="str">
        <f>VLOOKUP(G4959,'Policy Type'!$A:$B,2,FALSE)</f>
        <v>Others</v>
      </c>
      <c r="G4959" s="17" t="s">
        <v>135</v>
      </c>
      <c r="H4959" s="32">
        <v>45424</v>
      </c>
      <c r="I4959" s="32">
        <v>45788</v>
      </c>
      <c r="J4959" s="34">
        <v>3699100</v>
      </c>
      <c r="K4959" s="34">
        <f t="shared" si="1373"/>
        <v>665838</v>
      </c>
      <c r="L4959" s="34">
        <f t="shared" si="1374"/>
        <v>4364938</v>
      </c>
      <c r="M4959" s="17">
        <f t="shared" ref="M4959:M4960" si="1386">L4959*0.15</f>
        <v>654740.7</v>
      </c>
      <c r="N4959" s="17" t="s">
        <v>39</v>
      </c>
      <c r="O4959" s="35" t="s">
        <v>49</v>
      </c>
      <c r="P4959" s="36" t="str">
        <f t="shared" si="1376"/>
        <v>Old Client</v>
      </c>
      <c r="Q4959" s="39" t="str">
        <f t="shared" si="4"/>
        <v>Yes</v>
      </c>
      <c r="R4959" s="40" t="str">
        <f t="shared" si="5"/>
        <v>Cross-Sold</v>
      </c>
    </row>
    <row r="4960" ht="14.25" customHeight="1" spans="1:18">
      <c r="A4960" s="30" t="s">
        <v>4729</v>
      </c>
      <c r="B4960" s="17">
        <v>521</v>
      </c>
      <c r="C4960" s="17" t="s">
        <v>42</v>
      </c>
      <c r="D4960" s="17" t="s">
        <v>36</v>
      </c>
      <c r="E4960" s="17" t="s">
        <v>37</v>
      </c>
      <c r="F4960" s="31" t="str">
        <f>VLOOKUP(G4960,'Policy Type'!$A:$B,2,FALSE)</f>
        <v>Others</v>
      </c>
      <c r="G4960" s="17" t="s">
        <v>212</v>
      </c>
      <c r="H4960" s="32">
        <v>45435</v>
      </c>
      <c r="I4960" s="32">
        <v>45799</v>
      </c>
      <c r="J4960" s="34">
        <v>3675900</v>
      </c>
      <c r="K4960" s="34">
        <f t="shared" si="1373"/>
        <v>661662</v>
      </c>
      <c r="L4960" s="34">
        <f t="shared" si="1374"/>
        <v>4337562</v>
      </c>
      <c r="M4960" s="17">
        <f t="shared" si="1386"/>
        <v>650634.3</v>
      </c>
      <c r="N4960" s="17" t="s">
        <v>39</v>
      </c>
      <c r="O4960" s="35" t="s">
        <v>49</v>
      </c>
      <c r="P4960" s="36" t="str">
        <f t="shared" si="1376"/>
        <v>Old Client</v>
      </c>
      <c r="Q4960" s="39" t="str">
        <f t="shared" si="4"/>
        <v>No</v>
      </c>
      <c r="R4960" s="40" t="str">
        <f t="shared" si="5"/>
        <v/>
      </c>
    </row>
    <row r="4961" ht="14.25" customHeight="1" spans="1:18">
      <c r="A4961" s="30" t="s">
        <v>4730</v>
      </c>
      <c r="B4961" s="17">
        <v>3044</v>
      </c>
      <c r="C4961" s="17" t="s">
        <v>46</v>
      </c>
      <c r="D4961" s="17" t="s">
        <v>88</v>
      </c>
      <c r="E4961" s="17" t="s">
        <v>37</v>
      </c>
      <c r="F4961" s="31" t="str">
        <f>VLOOKUP(G4961,'Policy Type'!$A:$B,2,FALSE)</f>
        <v>Liability</v>
      </c>
      <c r="G4961" s="17" t="s">
        <v>38</v>
      </c>
      <c r="H4961" s="32">
        <v>45418</v>
      </c>
      <c r="I4961" s="32">
        <v>45782</v>
      </c>
      <c r="J4961" s="34">
        <v>3646300</v>
      </c>
      <c r="K4961" s="34">
        <f t="shared" si="1373"/>
        <v>656334</v>
      </c>
      <c r="L4961" s="34">
        <f t="shared" si="1374"/>
        <v>4302634</v>
      </c>
      <c r="M4961" s="17">
        <f t="shared" ref="M4961:M4963" si="1387">L4961*0.05</f>
        <v>215131.7</v>
      </c>
      <c r="N4961" s="17" t="s">
        <v>39</v>
      </c>
      <c r="O4961" s="35" t="s">
        <v>49</v>
      </c>
      <c r="P4961" s="36" t="str">
        <f t="shared" si="1376"/>
        <v>Old Client</v>
      </c>
      <c r="Q4961" s="39" t="str">
        <f t="shared" si="4"/>
        <v>Yes</v>
      </c>
      <c r="R4961" s="40" t="str">
        <f t="shared" si="5"/>
        <v/>
      </c>
    </row>
    <row r="4962" ht="14.25" customHeight="1" spans="1:18">
      <c r="A4962" s="30" t="s">
        <v>4731</v>
      </c>
      <c r="B4962" s="17">
        <v>63</v>
      </c>
      <c r="C4962" s="17" t="s">
        <v>46</v>
      </c>
      <c r="D4962" s="17" t="s">
        <v>76</v>
      </c>
      <c r="E4962" s="17" t="s">
        <v>84</v>
      </c>
      <c r="F4962" s="31" t="str">
        <f>VLOOKUP(G4962,'Policy Type'!$A:$B,2,FALSE)</f>
        <v>Liability</v>
      </c>
      <c r="G4962" s="17" t="s">
        <v>101</v>
      </c>
      <c r="H4962" s="32">
        <v>45413</v>
      </c>
      <c r="I4962" s="32">
        <v>45777</v>
      </c>
      <c r="J4962" s="34">
        <v>3540000</v>
      </c>
      <c r="K4962" s="34">
        <f t="shared" si="1373"/>
        <v>637200</v>
      </c>
      <c r="L4962" s="34">
        <f t="shared" si="1374"/>
        <v>4177200</v>
      </c>
      <c r="M4962" s="17">
        <f t="shared" si="1387"/>
        <v>208860</v>
      </c>
      <c r="N4962" s="17" t="s">
        <v>39</v>
      </c>
      <c r="O4962" s="35" t="s">
        <v>49</v>
      </c>
      <c r="P4962" s="36" t="str">
        <f t="shared" si="1376"/>
        <v>Old Client</v>
      </c>
      <c r="Q4962" s="39" t="str">
        <f t="shared" si="4"/>
        <v>Yes</v>
      </c>
      <c r="R4962" s="40" t="str">
        <f t="shared" si="5"/>
        <v/>
      </c>
    </row>
    <row r="4963" ht="14.25" customHeight="1" spans="1:18">
      <c r="A4963" s="30" t="s">
        <v>4732</v>
      </c>
      <c r="B4963" s="17">
        <v>2964</v>
      </c>
      <c r="C4963" s="17" t="s">
        <v>46</v>
      </c>
      <c r="D4963" s="17" t="s">
        <v>47</v>
      </c>
      <c r="E4963" s="17" t="s">
        <v>84</v>
      </c>
      <c r="F4963" s="31" t="str">
        <f>VLOOKUP(G4963,'Policy Type'!$A:$B,2,FALSE)</f>
        <v>Liability</v>
      </c>
      <c r="G4963" s="17" t="s">
        <v>3702</v>
      </c>
      <c r="H4963" s="32">
        <v>45417</v>
      </c>
      <c r="I4963" s="32">
        <v>45781</v>
      </c>
      <c r="J4963" s="34">
        <v>3540000</v>
      </c>
      <c r="K4963" s="34">
        <f t="shared" si="1373"/>
        <v>637200</v>
      </c>
      <c r="L4963" s="34">
        <f t="shared" si="1374"/>
        <v>4177200</v>
      </c>
      <c r="M4963" s="17">
        <f t="shared" si="1387"/>
        <v>208860</v>
      </c>
      <c r="N4963" s="17" t="s">
        <v>39</v>
      </c>
      <c r="O4963" s="35" t="s">
        <v>53</v>
      </c>
      <c r="P4963" s="36" t="str">
        <f t="shared" si="1376"/>
        <v>Old Client</v>
      </c>
      <c r="Q4963" s="39" t="str">
        <f t="shared" si="4"/>
        <v>Yes</v>
      </c>
      <c r="R4963" s="40" t="str">
        <f t="shared" si="5"/>
        <v/>
      </c>
    </row>
    <row r="4964" ht="14.25" customHeight="1" spans="1:18">
      <c r="A4964" s="30" t="s">
        <v>4733</v>
      </c>
      <c r="B4964" s="17">
        <v>3163</v>
      </c>
      <c r="C4964" s="17" t="s">
        <v>42</v>
      </c>
      <c r="D4964" s="17" t="s">
        <v>36</v>
      </c>
      <c r="E4964" s="17" t="s">
        <v>84</v>
      </c>
      <c r="F4964" s="31" t="str">
        <f>VLOOKUP(G4964,'Policy Type'!$A:$B,2,FALSE)</f>
        <v>Liability</v>
      </c>
      <c r="G4964" s="17" t="s">
        <v>101</v>
      </c>
      <c r="H4964" s="32">
        <v>45415</v>
      </c>
      <c r="I4964" s="32">
        <v>45779</v>
      </c>
      <c r="J4964" s="34">
        <v>3540000</v>
      </c>
      <c r="K4964" s="34">
        <f t="shared" si="1373"/>
        <v>637200</v>
      </c>
      <c r="L4964" s="34">
        <f t="shared" si="1374"/>
        <v>4177200</v>
      </c>
      <c r="M4964" s="17">
        <f>L4964*0.2</f>
        <v>835440</v>
      </c>
      <c r="N4964" s="17" t="s">
        <v>39</v>
      </c>
      <c r="O4964" s="35" t="s">
        <v>53</v>
      </c>
      <c r="P4964" s="36" t="str">
        <f t="shared" si="1376"/>
        <v>Old Client</v>
      </c>
      <c r="Q4964" s="39" t="str">
        <f t="shared" si="4"/>
        <v>Yes</v>
      </c>
      <c r="R4964" s="40" t="str">
        <f t="shared" si="5"/>
        <v/>
      </c>
    </row>
    <row r="4965" ht="14.25" customHeight="1" spans="1:18">
      <c r="A4965" s="30"/>
      <c r="B4965" s="17"/>
      <c r="C4965" s="17"/>
      <c r="D4965" s="17"/>
      <c r="E4965" s="17"/>
      <c r="F4965" s="31"/>
      <c r="G4965" s="17"/>
      <c r="H4965" s="32"/>
      <c r="I4965" s="32"/>
      <c r="J4965" s="34"/>
      <c r="K4965" s="34"/>
      <c r="L4965" s="17"/>
      <c r="M4965" s="17"/>
      <c r="N4965" s="17" t="s">
        <v>39</v>
      </c>
      <c r="O4965" s="35" t="s">
        <v>277</v>
      </c>
      <c r="P4965" s="36"/>
      <c r="Q4965" s="39" t="str">
        <f t="shared" si="4"/>
        <v>No</v>
      </c>
      <c r="R4965" s="40" t="str">
        <f t="shared" si="5"/>
        <v/>
      </c>
    </row>
    <row r="4966" ht="14.25" customHeight="1" spans="1:18">
      <c r="A4966" s="30" t="s">
        <v>4734</v>
      </c>
      <c r="B4966" s="17">
        <v>309</v>
      </c>
      <c r="C4966" s="17" t="s">
        <v>42</v>
      </c>
      <c r="D4966" s="17" t="s">
        <v>36</v>
      </c>
      <c r="E4966" s="17" t="s">
        <v>60</v>
      </c>
      <c r="F4966" s="31" t="str">
        <f>VLOOKUP(G4966,'Policy Type'!$A:$B,2,FALSE)</f>
        <v>Others</v>
      </c>
      <c r="G4966" s="17" t="s">
        <v>212</v>
      </c>
      <c r="H4966" s="32">
        <v>45430</v>
      </c>
      <c r="I4966" s="32">
        <v>45794</v>
      </c>
      <c r="J4966" s="34">
        <v>3476600</v>
      </c>
      <c r="K4966" s="34">
        <f t="shared" ref="K4966:K4997" si="1388">J4966*0.18</f>
        <v>625788</v>
      </c>
      <c r="L4966" s="34">
        <f t="shared" ref="L4966:L4997" si="1389">J4966+K4966</f>
        <v>4102388</v>
      </c>
      <c r="M4966" s="17">
        <f t="shared" ref="M4966:M4967" si="1390">L4966*0.15</f>
        <v>615358.2</v>
      </c>
      <c r="N4966" s="17" t="s">
        <v>39</v>
      </c>
      <c r="O4966" s="35" t="s">
        <v>53</v>
      </c>
      <c r="P4966" s="36" t="str">
        <f t="shared" ref="P4966:P4978" si="1391">IF(COUNTIF(B:B,B4966)=1,"New Client","Old Client")</f>
        <v>Old Client</v>
      </c>
      <c r="Q4966" s="39" t="str">
        <f t="shared" si="4"/>
        <v>Yes</v>
      </c>
      <c r="R4966" s="40" t="str">
        <f t="shared" si="5"/>
        <v>Cross-Sold</v>
      </c>
    </row>
    <row r="4967" ht="14.25" customHeight="1" spans="1:18">
      <c r="A4967" s="30" t="s">
        <v>4735</v>
      </c>
      <c r="B4967" s="17">
        <v>63</v>
      </c>
      <c r="C4967" s="17" t="s">
        <v>35</v>
      </c>
      <c r="D4967" s="17" t="s">
        <v>36</v>
      </c>
      <c r="E4967" s="17" t="s">
        <v>43</v>
      </c>
      <c r="F4967" s="31" t="str">
        <f>VLOOKUP(G4967,'Policy Type'!$A:$B,2,FALSE)</f>
        <v>Others</v>
      </c>
      <c r="G4967" s="17" t="s">
        <v>212</v>
      </c>
      <c r="H4967" s="32">
        <v>45430</v>
      </c>
      <c r="I4967" s="32">
        <v>45794</v>
      </c>
      <c r="J4967" s="34">
        <v>3471100</v>
      </c>
      <c r="K4967" s="34">
        <f t="shared" si="1388"/>
        <v>624798</v>
      </c>
      <c r="L4967" s="34">
        <f t="shared" si="1389"/>
        <v>4095898</v>
      </c>
      <c r="M4967" s="17">
        <f t="shared" si="1390"/>
        <v>614384.7</v>
      </c>
      <c r="N4967" s="17" t="s">
        <v>39</v>
      </c>
      <c r="O4967" s="35" t="s">
        <v>49</v>
      </c>
      <c r="P4967" s="36" t="str">
        <f t="shared" si="1391"/>
        <v>Old Client</v>
      </c>
      <c r="Q4967" s="39" t="str">
        <f t="shared" si="4"/>
        <v>Yes</v>
      </c>
      <c r="R4967" s="40" t="str">
        <f t="shared" si="5"/>
        <v>Cross-Sold</v>
      </c>
    </row>
    <row r="4968" ht="14.25" customHeight="1" spans="1:18">
      <c r="A4968" s="30" t="s">
        <v>4736</v>
      </c>
      <c r="B4968" s="17">
        <v>59</v>
      </c>
      <c r="C4968" s="17" t="s">
        <v>46</v>
      </c>
      <c r="D4968" s="17" t="s">
        <v>47</v>
      </c>
      <c r="E4968" s="17" t="s">
        <v>78</v>
      </c>
      <c r="F4968" s="31" t="str">
        <f>VLOOKUP(G4968,'Policy Type'!$A:$B,2,FALSE)</f>
        <v>Others</v>
      </c>
      <c r="G4968" s="17" t="s">
        <v>212</v>
      </c>
      <c r="H4968" s="32">
        <v>45432</v>
      </c>
      <c r="I4968" s="32">
        <v>45796</v>
      </c>
      <c r="J4968" s="34">
        <v>3445800</v>
      </c>
      <c r="K4968" s="34">
        <f t="shared" si="1388"/>
        <v>620244</v>
      </c>
      <c r="L4968" s="34">
        <f t="shared" si="1389"/>
        <v>4066044</v>
      </c>
      <c r="M4968" s="17">
        <f t="shared" ref="M4968:M4970" si="1392">L4968*0.05</f>
        <v>203302.2</v>
      </c>
      <c r="N4968" s="17" t="s">
        <v>39</v>
      </c>
      <c r="O4968" s="35" t="s">
        <v>53</v>
      </c>
      <c r="P4968" s="36" t="str">
        <f t="shared" si="1391"/>
        <v>Old Client</v>
      </c>
      <c r="Q4968" s="39" t="str">
        <f t="shared" si="4"/>
        <v>Yes</v>
      </c>
      <c r="R4968" s="40" t="str">
        <f t="shared" si="5"/>
        <v>Cross-Sold</v>
      </c>
    </row>
    <row r="4969" ht="14.25" customHeight="1" spans="1:18">
      <c r="A4969" s="30" t="s">
        <v>4737</v>
      </c>
      <c r="B4969" s="17">
        <v>3206</v>
      </c>
      <c r="C4969" s="17" t="s">
        <v>46</v>
      </c>
      <c r="D4969" s="17" t="s">
        <v>76</v>
      </c>
      <c r="E4969" s="17" t="s">
        <v>78</v>
      </c>
      <c r="F4969" s="31" t="str">
        <f>VLOOKUP(G4969,'Policy Type'!$A:$B,2,FALSE)</f>
        <v>Others</v>
      </c>
      <c r="G4969" s="17" t="s">
        <v>212</v>
      </c>
      <c r="H4969" s="32">
        <v>45432</v>
      </c>
      <c r="I4969" s="32">
        <v>45796</v>
      </c>
      <c r="J4969" s="34">
        <v>3445800</v>
      </c>
      <c r="K4969" s="34">
        <f t="shared" si="1388"/>
        <v>620244</v>
      </c>
      <c r="L4969" s="34">
        <f t="shared" si="1389"/>
        <v>4066044</v>
      </c>
      <c r="M4969" s="17">
        <f t="shared" si="1392"/>
        <v>203302.2</v>
      </c>
      <c r="N4969" s="17" t="s">
        <v>39</v>
      </c>
      <c r="O4969" s="35" t="s">
        <v>53</v>
      </c>
      <c r="P4969" s="36" t="str">
        <f t="shared" si="1391"/>
        <v>Old Client</v>
      </c>
      <c r="Q4969" s="39" t="str">
        <f t="shared" si="4"/>
        <v>Yes</v>
      </c>
      <c r="R4969" s="40" t="str">
        <f t="shared" si="5"/>
        <v>Cross-Sold</v>
      </c>
    </row>
    <row r="4970" ht="14.25" customHeight="1" spans="1:18">
      <c r="A4970" s="30" t="s">
        <v>4738</v>
      </c>
      <c r="B4970" s="17">
        <v>69</v>
      </c>
      <c r="C4970" s="17" t="s">
        <v>46</v>
      </c>
      <c r="D4970" s="17" t="s">
        <v>88</v>
      </c>
      <c r="E4970" s="17" t="s">
        <v>84</v>
      </c>
      <c r="F4970" s="31" t="str">
        <f>VLOOKUP(G4970,'Policy Type'!$A:$B,2,FALSE)</f>
        <v>Liability</v>
      </c>
      <c r="G4970" s="17" t="s">
        <v>3702</v>
      </c>
      <c r="H4970" s="32">
        <v>45431</v>
      </c>
      <c r="I4970" s="32">
        <v>45795</v>
      </c>
      <c r="J4970" s="34">
        <v>3422000</v>
      </c>
      <c r="K4970" s="34">
        <f t="shared" si="1388"/>
        <v>615960</v>
      </c>
      <c r="L4970" s="34">
        <f t="shared" si="1389"/>
        <v>4037960</v>
      </c>
      <c r="M4970" s="17">
        <f t="shared" si="1392"/>
        <v>201898</v>
      </c>
      <c r="N4970" s="17" t="s">
        <v>39</v>
      </c>
      <c r="O4970" s="35" t="s">
        <v>53</v>
      </c>
      <c r="P4970" s="36" t="str">
        <f t="shared" si="1391"/>
        <v>Old Client</v>
      </c>
      <c r="Q4970" s="39" t="str">
        <f t="shared" si="4"/>
        <v>Yes</v>
      </c>
      <c r="R4970" s="40" t="str">
        <f t="shared" si="5"/>
        <v/>
      </c>
    </row>
    <row r="4971" ht="14.25" customHeight="1" spans="1:18">
      <c r="A4971" s="30" t="s">
        <v>4739</v>
      </c>
      <c r="B4971" s="17">
        <v>69</v>
      </c>
      <c r="C4971" s="17" t="s">
        <v>57</v>
      </c>
      <c r="D4971" s="17" t="s">
        <v>36</v>
      </c>
      <c r="E4971" s="17" t="s">
        <v>60</v>
      </c>
      <c r="F4971" s="31" t="str">
        <f>VLOOKUP(G4971,'Policy Type'!$A:$B,2,FALSE)</f>
        <v>Others</v>
      </c>
      <c r="G4971" s="17" t="s">
        <v>318</v>
      </c>
      <c r="H4971" s="32">
        <v>45443</v>
      </c>
      <c r="I4971" s="32">
        <v>45807</v>
      </c>
      <c r="J4971" s="34">
        <v>3368000</v>
      </c>
      <c r="K4971" s="34">
        <f t="shared" si="1388"/>
        <v>606240</v>
      </c>
      <c r="L4971" s="34">
        <f t="shared" si="1389"/>
        <v>3974240</v>
      </c>
      <c r="M4971" s="17">
        <f t="shared" ref="M4971:M4972" si="1393">L4971*0.15</f>
        <v>596136</v>
      </c>
      <c r="N4971" s="17" t="s">
        <v>39</v>
      </c>
      <c r="O4971" s="35" t="s">
        <v>49</v>
      </c>
      <c r="P4971" s="36" t="str">
        <f t="shared" si="1391"/>
        <v>Old Client</v>
      </c>
      <c r="Q4971" s="39" t="str">
        <f t="shared" si="4"/>
        <v>Yes</v>
      </c>
      <c r="R4971" s="40" t="str">
        <f t="shared" si="5"/>
        <v>Cross-Sold</v>
      </c>
    </row>
    <row r="4972" ht="14.25" customHeight="1" spans="1:18">
      <c r="A4972" s="30" t="s">
        <v>4740</v>
      </c>
      <c r="B4972" s="17">
        <v>3286</v>
      </c>
      <c r="C4972" s="17" t="s">
        <v>35</v>
      </c>
      <c r="D4972" s="17" t="s">
        <v>36</v>
      </c>
      <c r="E4972" s="17" t="s">
        <v>60</v>
      </c>
      <c r="F4972" s="31" t="str">
        <f>VLOOKUP(G4972,'Policy Type'!$A:$B,2,FALSE)</f>
        <v>Others</v>
      </c>
      <c r="G4972" s="17" t="s">
        <v>170</v>
      </c>
      <c r="H4972" s="32">
        <v>45436</v>
      </c>
      <c r="I4972" s="32">
        <v>45800</v>
      </c>
      <c r="J4972" s="34">
        <v>3240700</v>
      </c>
      <c r="K4972" s="34">
        <f t="shared" si="1388"/>
        <v>583326</v>
      </c>
      <c r="L4972" s="34">
        <f t="shared" si="1389"/>
        <v>3824026</v>
      </c>
      <c r="M4972" s="17">
        <f t="shared" si="1393"/>
        <v>573603.9</v>
      </c>
      <c r="N4972" s="17" t="s">
        <v>52</v>
      </c>
      <c r="O4972" s="35" t="s">
        <v>53</v>
      </c>
      <c r="P4972" s="36" t="str">
        <f t="shared" si="1391"/>
        <v>Old Client</v>
      </c>
      <c r="Q4972" s="39" t="str">
        <f t="shared" si="4"/>
        <v>Yes</v>
      </c>
      <c r="R4972" s="40" t="str">
        <f t="shared" si="5"/>
        <v>Cross-Sold</v>
      </c>
    </row>
    <row r="4973" ht="14.25" customHeight="1" spans="1:18">
      <c r="A4973" s="30" t="s">
        <v>4741</v>
      </c>
      <c r="B4973" s="17">
        <v>213</v>
      </c>
      <c r="C4973" s="17" t="s">
        <v>46</v>
      </c>
      <c r="D4973" s="17" t="s">
        <v>66</v>
      </c>
      <c r="E4973" s="17" t="s">
        <v>84</v>
      </c>
      <c r="F4973" s="31" t="str">
        <f>VLOOKUP(G4973,'Policy Type'!$A:$B,2,FALSE)</f>
        <v>Liability</v>
      </c>
      <c r="G4973" s="17" t="s">
        <v>140</v>
      </c>
      <c r="H4973" s="32">
        <v>45413</v>
      </c>
      <c r="I4973" s="32">
        <v>45777</v>
      </c>
      <c r="J4973" s="34">
        <v>3186000</v>
      </c>
      <c r="K4973" s="34">
        <f t="shared" si="1388"/>
        <v>573480</v>
      </c>
      <c r="L4973" s="34">
        <f t="shared" si="1389"/>
        <v>3759480</v>
      </c>
      <c r="M4973" s="17">
        <f>L4973*0.05</f>
        <v>187974</v>
      </c>
      <c r="N4973" s="17" t="s">
        <v>39</v>
      </c>
      <c r="O4973" s="35" t="s">
        <v>49</v>
      </c>
      <c r="P4973" s="36" t="str">
        <f t="shared" si="1391"/>
        <v>Old Client</v>
      </c>
      <c r="Q4973" s="39" t="str">
        <f t="shared" si="4"/>
        <v>Yes</v>
      </c>
      <c r="R4973" s="40" t="str">
        <f t="shared" si="5"/>
        <v/>
      </c>
    </row>
    <row r="4974" ht="14.25" customHeight="1" spans="1:18">
      <c r="A4974" s="30" t="s">
        <v>4742</v>
      </c>
      <c r="B4974" s="17">
        <v>618</v>
      </c>
      <c r="C4974" s="17" t="s">
        <v>35</v>
      </c>
      <c r="D4974" s="17" t="s">
        <v>36</v>
      </c>
      <c r="E4974" s="17" t="s">
        <v>84</v>
      </c>
      <c r="F4974" s="31" t="str">
        <f>VLOOKUP(G4974,'Policy Type'!$A:$B,2,FALSE)</f>
        <v>Liability</v>
      </c>
      <c r="G4974" s="17" t="s">
        <v>3702</v>
      </c>
      <c r="H4974" s="32">
        <v>45428</v>
      </c>
      <c r="I4974" s="32">
        <v>45792</v>
      </c>
      <c r="J4974" s="34">
        <v>3186000</v>
      </c>
      <c r="K4974" s="34">
        <f t="shared" si="1388"/>
        <v>573480</v>
      </c>
      <c r="L4974" s="34">
        <f t="shared" si="1389"/>
        <v>3759480</v>
      </c>
      <c r="M4974" s="17">
        <f>L4974*0.2</f>
        <v>751896</v>
      </c>
      <c r="N4974" s="17" t="s">
        <v>39</v>
      </c>
      <c r="O4974" s="35" t="s">
        <v>53</v>
      </c>
      <c r="P4974" s="36" t="str">
        <f t="shared" si="1391"/>
        <v>Old Client</v>
      </c>
      <c r="Q4974" s="39" t="str">
        <f t="shared" si="4"/>
        <v>Yes</v>
      </c>
      <c r="R4974" s="40" t="str">
        <f t="shared" si="5"/>
        <v/>
      </c>
    </row>
    <row r="4975" ht="14.25" customHeight="1" spans="1:18">
      <c r="A4975" s="30" t="s">
        <v>4743</v>
      </c>
      <c r="B4975" s="17">
        <v>2935</v>
      </c>
      <c r="C4975" s="17" t="s">
        <v>35</v>
      </c>
      <c r="D4975" s="17" t="s">
        <v>36</v>
      </c>
      <c r="E4975" s="17" t="s">
        <v>103</v>
      </c>
      <c r="F4975" s="31" t="str">
        <f>VLOOKUP(G4975,'Policy Type'!$A:$B,2,FALSE)</f>
        <v>Others</v>
      </c>
      <c r="G4975" s="17" t="s">
        <v>3913</v>
      </c>
      <c r="H4975" s="32">
        <v>45405</v>
      </c>
      <c r="I4975" s="32">
        <v>45769</v>
      </c>
      <c r="J4975" s="34">
        <v>97400</v>
      </c>
      <c r="K4975" s="34">
        <f t="shared" si="1388"/>
        <v>17532</v>
      </c>
      <c r="L4975" s="34">
        <f t="shared" si="1389"/>
        <v>114932</v>
      </c>
      <c r="M4975" s="17">
        <f t="shared" ref="M4975:M4977" si="1394">L4975*0.15</f>
        <v>17239.8</v>
      </c>
      <c r="N4975" s="17" t="s">
        <v>39</v>
      </c>
      <c r="O4975" s="35" t="s">
        <v>49</v>
      </c>
      <c r="P4975" s="36" t="str">
        <f t="shared" si="1391"/>
        <v>Old Client</v>
      </c>
      <c r="Q4975" s="39" t="str">
        <f t="shared" si="4"/>
        <v>Yes</v>
      </c>
      <c r="R4975" s="40" t="str">
        <f t="shared" si="5"/>
        <v>Cross-Sold</v>
      </c>
    </row>
    <row r="4976" ht="14.25" customHeight="1" spans="1:18">
      <c r="A4976" s="30" t="s">
        <v>4744</v>
      </c>
      <c r="B4976" s="17">
        <v>63</v>
      </c>
      <c r="C4976" s="17" t="s">
        <v>42</v>
      </c>
      <c r="D4976" s="17" t="s">
        <v>36</v>
      </c>
      <c r="E4976" s="17" t="s">
        <v>103</v>
      </c>
      <c r="F4976" s="31" t="str">
        <f>VLOOKUP(G4976,'Policy Type'!$A:$B,2,FALSE)</f>
        <v>Others</v>
      </c>
      <c r="G4976" s="17" t="s">
        <v>3913</v>
      </c>
      <c r="H4976" s="32">
        <v>45408</v>
      </c>
      <c r="I4976" s="32">
        <v>45772</v>
      </c>
      <c r="J4976" s="34">
        <v>511100</v>
      </c>
      <c r="K4976" s="34">
        <f t="shared" si="1388"/>
        <v>91998</v>
      </c>
      <c r="L4976" s="34">
        <f t="shared" si="1389"/>
        <v>603098</v>
      </c>
      <c r="M4976" s="17">
        <f t="shared" si="1394"/>
        <v>90464.7</v>
      </c>
      <c r="N4976" s="17" t="s">
        <v>39</v>
      </c>
      <c r="O4976" s="35" t="s">
        <v>49</v>
      </c>
      <c r="P4976" s="36" t="str">
        <f t="shared" si="1391"/>
        <v>Old Client</v>
      </c>
      <c r="Q4976" s="39" t="str">
        <f t="shared" si="4"/>
        <v>Yes</v>
      </c>
      <c r="R4976" s="40" t="str">
        <f t="shared" si="5"/>
        <v>Cross-Sold</v>
      </c>
    </row>
    <row r="4977" ht="14.25" customHeight="1" spans="1:18">
      <c r="A4977" s="30" t="s">
        <v>4745</v>
      </c>
      <c r="B4977" s="17">
        <v>2981</v>
      </c>
      <c r="C4977" s="17" t="s">
        <v>42</v>
      </c>
      <c r="D4977" s="17" t="s">
        <v>36</v>
      </c>
      <c r="E4977" s="17" t="s">
        <v>108</v>
      </c>
      <c r="F4977" s="31" t="str">
        <f>VLOOKUP(G4977,'Policy Type'!$A:$B,2,FALSE)</f>
        <v>Others</v>
      </c>
      <c r="G4977" s="17" t="s">
        <v>212</v>
      </c>
      <c r="H4977" s="32">
        <v>45405</v>
      </c>
      <c r="I4977" s="32">
        <v>45769</v>
      </c>
      <c r="J4977" s="34">
        <v>566400</v>
      </c>
      <c r="K4977" s="34">
        <f t="shared" si="1388"/>
        <v>101952</v>
      </c>
      <c r="L4977" s="34">
        <f t="shared" si="1389"/>
        <v>668352</v>
      </c>
      <c r="M4977" s="17">
        <f t="shared" si="1394"/>
        <v>100252.8</v>
      </c>
      <c r="N4977" s="17" t="s">
        <v>39</v>
      </c>
      <c r="O4977" s="35" t="s">
        <v>49</v>
      </c>
      <c r="P4977" s="36" t="str">
        <f t="shared" si="1391"/>
        <v>New Client</v>
      </c>
      <c r="Q4977" s="39" t="str">
        <f t="shared" si="4"/>
        <v>No</v>
      </c>
      <c r="R4977" s="40" t="str">
        <f t="shared" si="5"/>
        <v/>
      </c>
    </row>
    <row r="4978" ht="14.25" customHeight="1" spans="1:18">
      <c r="A4978" s="30" t="s">
        <v>4746</v>
      </c>
      <c r="B4978" s="17">
        <v>2847</v>
      </c>
      <c r="C4978" s="17" t="s">
        <v>46</v>
      </c>
      <c r="D4978" s="17" t="s">
        <v>47</v>
      </c>
      <c r="E4978" s="17" t="s">
        <v>108</v>
      </c>
      <c r="F4978" s="31" t="str">
        <f>VLOOKUP(G4978,'Policy Type'!$A:$B,2,FALSE)</f>
        <v>P&amp;C</v>
      </c>
      <c r="G4978" s="17" t="s">
        <v>44</v>
      </c>
      <c r="H4978" s="32">
        <v>45405</v>
      </c>
      <c r="I4978" s="32">
        <v>45769</v>
      </c>
      <c r="J4978" s="34">
        <v>185900</v>
      </c>
      <c r="K4978" s="34">
        <f t="shared" si="1388"/>
        <v>33462</v>
      </c>
      <c r="L4978" s="34">
        <f t="shared" si="1389"/>
        <v>219362</v>
      </c>
      <c r="M4978" s="17">
        <f>L4978*0.05</f>
        <v>10968.1</v>
      </c>
      <c r="N4978" s="17" t="s">
        <v>39</v>
      </c>
      <c r="O4978" s="35" t="s">
        <v>49</v>
      </c>
      <c r="P4978" s="36" t="str">
        <f t="shared" si="1391"/>
        <v>Old Client</v>
      </c>
      <c r="Q4978" s="39" t="str">
        <f t="shared" si="4"/>
        <v>No</v>
      </c>
      <c r="R4978" s="40" t="str">
        <f t="shared" si="5"/>
        <v/>
      </c>
    </row>
    <row r="4979" ht="14.25" customHeight="1" spans="1:18">
      <c r="A4979" s="30" t="s">
        <v>4747</v>
      </c>
      <c r="B4979" s="17">
        <v>2046</v>
      </c>
      <c r="C4979" s="17" t="s">
        <v>57</v>
      </c>
      <c r="D4979" s="17" t="s">
        <v>36</v>
      </c>
      <c r="E4979" s="17" t="s">
        <v>84</v>
      </c>
      <c r="F4979" s="31" t="e">
        <f>VLOOKUP(G4979,'Policy Type'!$A:$B,2,FALSE)</f>
        <v>#N/A</v>
      </c>
      <c r="G4979" s="17" t="s">
        <v>2496</v>
      </c>
      <c r="H4979" s="32">
        <v>45416</v>
      </c>
      <c r="I4979" s="32">
        <v>45780</v>
      </c>
      <c r="J4979" s="34">
        <v>3186000</v>
      </c>
      <c r="K4979" s="34">
        <f t="shared" si="1388"/>
        <v>573480</v>
      </c>
      <c r="L4979" s="34">
        <f t="shared" si="1389"/>
        <v>3759480</v>
      </c>
      <c r="M4979" s="17"/>
      <c r="N4979" s="17" t="s">
        <v>39</v>
      </c>
      <c r="O4979" s="35" t="s">
        <v>53</v>
      </c>
      <c r="P4979" s="36"/>
      <c r="Q4979" s="39" t="str">
        <f t="shared" si="4"/>
        <v>Yes</v>
      </c>
      <c r="R4979" s="40" t="e">
        <f t="shared" si="5"/>
        <v>#N/A</v>
      </c>
    </row>
    <row r="4980" ht="14.25" customHeight="1" spans="1:18">
      <c r="A4980" s="30" t="s">
        <v>4748</v>
      </c>
      <c r="B4980" s="17">
        <v>2046</v>
      </c>
      <c r="C4980" s="17" t="s">
        <v>46</v>
      </c>
      <c r="D4980" s="17" t="s">
        <v>66</v>
      </c>
      <c r="E4980" s="17" t="s">
        <v>284</v>
      </c>
      <c r="F4980" s="31" t="str">
        <f>VLOOKUP(G4980,'Policy Type'!$A:$B,2,FALSE)</f>
        <v>Liability</v>
      </c>
      <c r="G4980" s="17" t="s">
        <v>536</v>
      </c>
      <c r="H4980" s="32">
        <v>45418</v>
      </c>
      <c r="I4980" s="32">
        <v>45668</v>
      </c>
      <c r="J4980" s="34">
        <v>3136500</v>
      </c>
      <c r="K4980" s="34">
        <f t="shared" si="1388"/>
        <v>564570</v>
      </c>
      <c r="L4980" s="34">
        <f t="shared" si="1389"/>
        <v>3701070</v>
      </c>
      <c r="M4980" s="17">
        <f t="shared" ref="M4980:M4981" si="1395">L4980*0.05</f>
        <v>185053.5</v>
      </c>
      <c r="N4980" s="17" t="s">
        <v>52</v>
      </c>
      <c r="O4980" s="35" t="s">
        <v>49</v>
      </c>
      <c r="P4980" s="36" t="str">
        <f t="shared" ref="P4980:P4989" si="1396">IF(COUNTIF(B:B,B4980)=1,"New Client","Old Client")</f>
        <v>Old Client</v>
      </c>
      <c r="Q4980" s="39" t="str">
        <f t="shared" si="4"/>
        <v>Yes</v>
      </c>
      <c r="R4980" s="40" t="str">
        <f t="shared" si="5"/>
        <v/>
      </c>
    </row>
    <row r="4981" ht="14.25" customHeight="1" spans="1:18">
      <c r="A4981" s="30" t="s">
        <v>4749</v>
      </c>
      <c r="B4981" s="17">
        <v>2680</v>
      </c>
      <c r="C4981" s="17" t="s">
        <v>46</v>
      </c>
      <c r="D4981" s="17" t="s">
        <v>76</v>
      </c>
      <c r="E4981" s="17" t="s">
        <v>60</v>
      </c>
      <c r="F4981" s="31" t="str">
        <f>VLOOKUP(G4981,'Policy Type'!$A:$B,2,FALSE)</f>
        <v>Others</v>
      </c>
      <c r="G4981" s="17" t="s">
        <v>170</v>
      </c>
      <c r="H4981" s="32">
        <v>45431</v>
      </c>
      <c r="I4981" s="32">
        <v>45795</v>
      </c>
      <c r="J4981" s="34">
        <v>3131300</v>
      </c>
      <c r="K4981" s="34">
        <f t="shared" si="1388"/>
        <v>563634</v>
      </c>
      <c r="L4981" s="34">
        <f t="shared" si="1389"/>
        <v>3694934</v>
      </c>
      <c r="M4981" s="17">
        <f t="shared" si="1395"/>
        <v>184746.7</v>
      </c>
      <c r="N4981" s="17" t="s">
        <v>52</v>
      </c>
      <c r="O4981" s="35" t="s">
        <v>53</v>
      </c>
      <c r="P4981" s="36" t="str">
        <f t="shared" si="1396"/>
        <v>Old Client</v>
      </c>
      <c r="Q4981" s="39" t="str">
        <f t="shared" si="4"/>
        <v>Yes</v>
      </c>
      <c r="R4981" s="40" t="str">
        <f t="shared" si="5"/>
        <v>Cross-Sold</v>
      </c>
    </row>
    <row r="4982" ht="14.25" customHeight="1" spans="1:18">
      <c r="A4982" s="30" t="s">
        <v>4750</v>
      </c>
      <c r="B4982" s="17">
        <v>3540</v>
      </c>
      <c r="C4982" s="17" t="s">
        <v>35</v>
      </c>
      <c r="D4982" s="17" t="s">
        <v>36</v>
      </c>
      <c r="E4982" s="17" t="s">
        <v>132</v>
      </c>
      <c r="F4982" s="31" t="str">
        <f>VLOOKUP(G4982,'Policy Type'!$A:$B,2,FALSE)</f>
        <v>Others</v>
      </c>
      <c r="G4982" s="17" t="s">
        <v>437</v>
      </c>
      <c r="H4982" s="32">
        <v>45417</v>
      </c>
      <c r="I4982" s="32">
        <v>45781</v>
      </c>
      <c r="J4982" s="34">
        <v>3098400</v>
      </c>
      <c r="K4982" s="34">
        <f t="shared" si="1388"/>
        <v>557712</v>
      </c>
      <c r="L4982" s="34">
        <f t="shared" si="1389"/>
        <v>3656112</v>
      </c>
      <c r="M4982" s="17">
        <f t="shared" ref="M4982:M4983" si="1397">L4982*0.15</f>
        <v>548416.8</v>
      </c>
      <c r="N4982" s="17" t="s">
        <v>52</v>
      </c>
      <c r="O4982" s="35" t="s">
        <v>53</v>
      </c>
      <c r="P4982" s="36" t="str">
        <f t="shared" si="1396"/>
        <v>New Client</v>
      </c>
      <c r="Q4982" s="39" t="str">
        <f t="shared" si="4"/>
        <v>No</v>
      </c>
      <c r="R4982" s="40" t="str">
        <f t="shared" si="5"/>
        <v/>
      </c>
    </row>
    <row r="4983" ht="14.25" customHeight="1" spans="1:18">
      <c r="A4983" s="30" t="s">
        <v>4751</v>
      </c>
      <c r="B4983" s="17">
        <v>129</v>
      </c>
      <c r="C4983" s="17" t="s">
        <v>35</v>
      </c>
      <c r="D4983" s="17" t="s">
        <v>36</v>
      </c>
      <c r="E4983" s="17" t="s">
        <v>37</v>
      </c>
      <c r="F4983" s="31" t="str">
        <f>VLOOKUP(G4983,'Policy Type'!$A:$B,2,FALSE)</f>
        <v>Others</v>
      </c>
      <c r="G4983" s="17" t="s">
        <v>746</v>
      </c>
      <c r="H4983" s="32">
        <v>45437</v>
      </c>
      <c r="I4983" s="32">
        <v>45801</v>
      </c>
      <c r="J4983" s="34">
        <v>3090500</v>
      </c>
      <c r="K4983" s="34">
        <f t="shared" si="1388"/>
        <v>556290</v>
      </c>
      <c r="L4983" s="34">
        <f t="shared" si="1389"/>
        <v>3646790</v>
      </c>
      <c r="M4983" s="17">
        <f t="shared" si="1397"/>
        <v>547018.5</v>
      </c>
      <c r="N4983" s="17" t="s">
        <v>52</v>
      </c>
      <c r="O4983" s="35" t="s">
        <v>40</v>
      </c>
      <c r="P4983" s="36" t="str">
        <f t="shared" si="1396"/>
        <v>New Client</v>
      </c>
      <c r="Q4983" s="39" t="str">
        <f t="shared" si="4"/>
        <v>No</v>
      </c>
      <c r="R4983" s="40" t="str">
        <f t="shared" si="5"/>
        <v/>
      </c>
    </row>
    <row r="4984" ht="14.25" customHeight="1" spans="1:18">
      <c r="A4984" s="30" t="s">
        <v>4752</v>
      </c>
      <c r="B4984" s="17">
        <v>2704</v>
      </c>
      <c r="C4984" s="17" t="s">
        <v>35</v>
      </c>
      <c r="D4984" s="17" t="s">
        <v>36</v>
      </c>
      <c r="E4984" s="17" t="s">
        <v>84</v>
      </c>
      <c r="F4984" s="31" t="str">
        <f>VLOOKUP(G4984,'Policy Type'!$A:$B,2,FALSE)</f>
        <v>Liability</v>
      </c>
      <c r="G4984" s="17" t="s">
        <v>3702</v>
      </c>
      <c r="H4984" s="32">
        <v>45428</v>
      </c>
      <c r="I4984" s="17"/>
      <c r="J4984" s="34">
        <v>3068000</v>
      </c>
      <c r="K4984" s="34">
        <f t="shared" si="1388"/>
        <v>552240</v>
      </c>
      <c r="L4984" s="34">
        <f t="shared" si="1389"/>
        <v>3620240</v>
      </c>
      <c r="M4984" s="17">
        <f t="shared" ref="M4984:M4985" si="1398">L4984*0.2</f>
        <v>724048</v>
      </c>
      <c r="N4984" s="17" t="s">
        <v>39</v>
      </c>
      <c r="O4984" s="35" t="s">
        <v>53</v>
      </c>
      <c r="P4984" s="36" t="str">
        <f t="shared" si="1396"/>
        <v>Old Client</v>
      </c>
      <c r="Q4984" s="39" t="str">
        <f t="shared" si="4"/>
        <v>Yes</v>
      </c>
      <c r="R4984" s="40" t="str">
        <f t="shared" si="5"/>
        <v/>
      </c>
    </row>
    <row r="4985" ht="14.25" customHeight="1" spans="1:18">
      <c r="A4985" s="30" t="s">
        <v>4753</v>
      </c>
      <c r="B4985" s="17">
        <v>637</v>
      </c>
      <c r="C4985" s="17" t="s">
        <v>35</v>
      </c>
      <c r="D4985" s="17" t="s">
        <v>36</v>
      </c>
      <c r="E4985" s="17" t="s">
        <v>78</v>
      </c>
      <c r="F4985" s="31" t="str">
        <f>VLOOKUP(G4985,'Policy Type'!$A:$B,2,FALSE)</f>
        <v>Liability</v>
      </c>
      <c r="G4985" s="17" t="s">
        <v>536</v>
      </c>
      <c r="H4985" s="32">
        <v>45418</v>
      </c>
      <c r="I4985" s="32">
        <v>45966</v>
      </c>
      <c r="J4985" s="34">
        <v>2976400</v>
      </c>
      <c r="K4985" s="34">
        <f t="shared" si="1388"/>
        <v>535752</v>
      </c>
      <c r="L4985" s="34">
        <f t="shared" si="1389"/>
        <v>3512152</v>
      </c>
      <c r="M4985" s="17">
        <f t="shared" si="1398"/>
        <v>702430.4</v>
      </c>
      <c r="N4985" s="17" t="s">
        <v>39</v>
      </c>
      <c r="O4985" s="35" t="s">
        <v>49</v>
      </c>
      <c r="P4985" s="36" t="str">
        <f t="shared" si="1396"/>
        <v>Old Client</v>
      </c>
      <c r="Q4985" s="39" t="str">
        <f t="shared" si="4"/>
        <v>Yes</v>
      </c>
      <c r="R4985" s="40" t="str">
        <f t="shared" si="5"/>
        <v/>
      </c>
    </row>
    <row r="4986" ht="14.25" customHeight="1" spans="1:18">
      <c r="A4986" s="30" t="s">
        <v>4754</v>
      </c>
      <c r="B4986" s="17">
        <v>3169</v>
      </c>
      <c r="C4986" s="17" t="s">
        <v>46</v>
      </c>
      <c r="D4986" s="17" t="s">
        <v>66</v>
      </c>
      <c r="E4986" s="17" t="s">
        <v>43</v>
      </c>
      <c r="F4986" s="31" t="str">
        <f>VLOOKUP(G4986,'Policy Type'!$A:$B,2,FALSE)</f>
        <v>P&amp;C</v>
      </c>
      <c r="G4986" s="17" t="s">
        <v>89</v>
      </c>
      <c r="H4986" s="32">
        <v>45432</v>
      </c>
      <c r="I4986" s="32">
        <v>45796</v>
      </c>
      <c r="J4986" s="34">
        <v>2964400</v>
      </c>
      <c r="K4986" s="34">
        <f t="shared" si="1388"/>
        <v>533592</v>
      </c>
      <c r="L4986" s="34">
        <f t="shared" si="1389"/>
        <v>3497992</v>
      </c>
      <c r="M4986" s="17">
        <f>L4986*0.05</f>
        <v>174899.6</v>
      </c>
      <c r="N4986" s="17" t="s">
        <v>52</v>
      </c>
      <c r="O4986" s="35" t="s">
        <v>53</v>
      </c>
      <c r="P4986" s="36" t="str">
        <f t="shared" si="1396"/>
        <v>New Client</v>
      </c>
      <c r="Q4986" s="39" t="str">
        <f t="shared" si="4"/>
        <v>No</v>
      </c>
      <c r="R4986" s="40" t="str">
        <f t="shared" si="5"/>
        <v/>
      </c>
    </row>
    <row r="4987" ht="14.25" customHeight="1" spans="1:18">
      <c r="A4987" s="30" t="s">
        <v>4755</v>
      </c>
      <c r="B4987" s="17">
        <v>2534</v>
      </c>
      <c r="C4987" s="17" t="s">
        <v>57</v>
      </c>
      <c r="D4987" s="17" t="s">
        <v>36</v>
      </c>
      <c r="E4987" s="17" t="s">
        <v>43</v>
      </c>
      <c r="F4987" s="31" t="str">
        <f>VLOOKUP(G4987,'Policy Type'!$A:$B,2,FALSE)</f>
        <v>P&amp;C</v>
      </c>
      <c r="G4987" s="17" t="s">
        <v>48</v>
      </c>
      <c r="H4987" s="32">
        <v>45442</v>
      </c>
      <c r="I4987" s="32">
        <v>45806</v>
      </c>
      <c r="J4987" s="34">
        <v>2950100</v>
      </c>
      <c r="K4987" s="34">
        <f t="shared" si="1388"/>
        <v>531018</v>
      </c>
      <c r="L4987" s="34">
        <f t="shared" si="1389"/>
        <v>3481118</v>
      </c>
      <c r="M4987" s="17">
        <f t="shared" ref="M4987:M4989" si="1399">L4987*0.2</f>
        <v>696223.6</v>
      </c>
      <c r="N4987" s="17" t="s">
        <v>39</v>
      </c>
      <c r="O4987" s="35" t="s">
        <v>53</v>
      </c>
      <c r="P4987" s="36" t="str">
        <f t="shared" si="1396"/>
        <v>Old Client</v>
      </c>
      <c r="Q4987" s="39" t="str">
        <f t="shared" si="4"/>
        <v>Yes</v>
      </c>
      <c r="R4987" s="40" t="str">
        <f t="shared" si="5"/>
        <v>Cross-Sold</v>
      </c>
    </row>
    <row r="4988" ht="14.25" customHeight="1" spans="1:18">
      <c r="A4988" s="30" t="s">
        <v>4756</v>
      </c>
      <c r="B4988" s="17">
        <v>553</v>
      </c>
      <c r="C4988" s="17" t="s">
        <v>42</v>
      </c>
      <c r="D4988" s="17" t="s">
        <v>36</v>
      </c>
      <c r="E4988" s="17" t="s">
        <v>43</v>
      </c>
      <c r="F4988" s="31" t="str">
        <f>VLOOKUP(G4988,'Policy Type'!$A:$B,2,FALSE)</f>
        <v>P&amp;C</v>
      </c>
      <c r="G4988" s="17" t="s">
        <v>48</v>
      </c>
      <c r="H4988" s="32">
        <v>45421</v>
      </c>
      <c r="I4988" s="32">
        <v>45785</v>
      </c>
      <c r="J4988" s="34">
        <v>2950100</v>
      </c>
      <c r="K4988" s="34">
        <f t="shared" si="1388"/>
        <v>531018</v>
      </c>
      <c r="L4988" s="34">
        <f t="shared" si="1389"/>
        <v>3481118</v>
      </c>
      <c r="M4988" s="17">
        <f t="shared" si="1399"/>
        <v>696223.6</v>
      </c>
      <c r="N4988" s="17" t="s">
        <v>39</v>
      </c>
      <c r="O4988" s="35" t="s">
        <v>53</v>
      </c>
      <c r="P4988" s="36" t="str">
        <f t="shared" si="1396"/>
        <v>Old Client</v>
      </c>
      <c r="Q4988" s="39" t="str">
        <f t="shared" si="4"/>
        <v>No</v>
      </c>
      <c r="R4988" s="40" t="str">
        <f t="shared" si="5"/>
        <v/>
      </c>
    </row>
    <row r="4989" ht="14.25" customHeight="1" spans="1:18">
      <c r="A4989" s="30" t="s">
        <v>4757</v>
      </c>
      <c r="B4989" s="17">
        <v>15</v>
      </c>
      <c r="C4989" s="17" t="s">
        <v>35</v>
      </c>
      <c r="D4989" s="17" t="s">
        <v>36</v>
      </c>
      <c r="E4989" s="17" t="s">
        <v>1307</v>
      </c>
      <c r="F4989" s="31" t="str">
        <f>VLOOKUP(G4989,'Policy Type'!$A:$B,2,FALSE)</f>
        <v>Liability</v>
      </c>
      <c r="G4989" s="17" t="s">
        <v>101</v>
      </c>
      <c r="H4989" s="32">
        <v>45422</v>
      </c>
      <c r="I4989" s="32">
        <v>45786</v>
      </c>
      <c r="J4989" s="34">
        <v>2950000</v>
      </c>
      <c r="K4989" s="34">
        <f t="shared" si="1388"/>
        <v>531000</v>
      </c>
      <c r="L4989" s="34">
        <f t="shared" si="1389"/>
        <v>3481000</v>
      </c>
      <c r="M4989" s="17">
        <f t="shared" si="1399"/>
        <v>696200</v>
      </c>
      <c r="N4989" s="17" t="s">
        <v>39</v>
      </c>
      <c r="O4989" s="35" t="s">
        <v>49</v>
      </c>
      <c r="P4989" s="36" t="str">
        <f t="shared" si="1396"/>
        <v>Old Client</v>
      </c>
      <c r="Q4989" s="39" t="str">
        <f t="shared" si="4"/>
        <v>Yes</v>
      </c>
      <c r="R4989" s="40" t="str">
        <f t="shared" si="5"/>
        <v/>
      </c>
    </row>
    <row r="4990" ht="14.25" customHeight="1" spans="1:18">
      <c r="A4990" s="30" t="s">
        <v>4758</v>
      </c>
      <c r="B4990" s="17">
        <v>15</v>
      </c>
      <c r="C4990" s="17" t="s">
        <v>57</v>
      </c>
      <c r="D4990" s="17" t="s">
        <v>36</v>
      </c>
      <c r="E4990" s="17" t="s">
        <v>84</v>
      </c>
      <c r="F4990" s="31" t="e">
        <f>VLOOKUP(G4990,'Policy Type'!$A:$B,2,FALSE)</f>
        <v>#N/A</v>
      </c>
      <c r="G4990" s="17" t="s">
        <v>2496</v>
      </c>
      <c r="H4990" s="32">
        <v>45433</v>
      </c>
      <c r="I4990" s="32">
        <v>45797</v>
      </c>
      <c r="J4990" s="34">
        <v>2950000</v>
      </c>
      <c r="K4990" s="34">
        <f t="shared" si="1388"/>
        <v>531000</v>
      </c>
      <c r="L4990" s="34">
        <f t="shared" si="1389"/>
        <v>3481000</v>
      </c>
      <c r="M4990" s="17"/>
      <c r="N4990" s="17" t="s">
        <v>39</v>
      </c>
      <c r="O4990" s="35" t="s">
        <v>53</v>
      </c>
      <c r="P4990" s="36"/>
      <c r="Q4990" s="39" t="str">
        <f t="shared" si="4"/>
        <v>Yes</v>
      </c>
      <c r="R4990" s="40" t="e">
        <f t="shared" si="5"/>
        <v>#N/A</v>
      </c>
    </row>
    <row r="4991" ht="14.25" customHeight="1" spans="1:18">
      <c r="A4991" s="30" t="s">
        <v>4759</v>
      </c>
      <c r="B4991" s="17">
        <v>3030</v>
      </c>
      <c r="C4991" s="17" t="s">
        <v>35</v>
      </c>
      <c r="D4991" s="17" t="s">
        <v>36</v>
      </c>
      <c r="E4991" s="17" t="s">
        <v>978</v>
      </c>
      <c r="F4991" s="31" t="str">
        <f>VLOOKUP(G4991,'Policy Type'!$A:$B,2,FALSE)</f>
        <v>Others</v>
      </c>
      <c r="G4991" s="17" t="s">
        <v>154</v>
      </c>
      <c r="H4991" s="32">
        <v>45436</v>
      </c>
      <c r="I4991" s="32">
        <v>45800</v>
      </c>
      <c r="J4991" s="34">
        <v>2924700</v>
      </c>
      <c r="K4991" s="34">
        <f t="shared" si="1388"/>
        <v>526446</v>
      </c>
      <c r="L4991" s="34">
        <f t="shared" si="1389"/>
        <v>3451146</v>
      </c>
      <c r="M4991" s="17">
        <f t="shared" ref="M4991:M4995" si="1400">L4991*0.15</f>
        <v>517671.9</v>
      </c>
      <c r="N4991" s="17" t="s">
        <v>52</v>
      </c>
      <c r="O4991" s="35" t="s">
        <v>40</v>
      </c>
      <c r="P4991" s="36" t="str">
        <f t="shared" ref="P4991:P4997" si="1401">IF(COUNTIF(B:B,B4991)=1,"New Client","Old Client")</f>
        <v>New Client</v>
      </c>
      <c r="Q4991" s="39" t="str">
        <f t="shared" si="4"/>
        <v>No</v>
      </c>
      <c r="R4991" s="40" t="str">
        <f t="shared" si="5"/>
        <v/>
      </c>
    </row>
    <row r="4992" ht="14.25" customHeight="1" spans="1:18">
      <c r="A4992" s="30" t="s">
        <v>4760</v>
      </c>
      <c r="B4992" s="17">
        <v>3287</v>
      </c>
      <c r="C4992" s="17" t="s">
        <v>35</v>
      </c>
      <c r="D4992" s="17" t="s">
        <v>36</v>
      </c>
      <c r="E4992" s="17" t="s">
        <v>37</v>
      </c>
      <c r="F4992" s="31" t="str">
        <f>VLOOKUP(G4992,'Policy Type'!$A:$B,2,FALSE)</f>
        <v>Others</v>
      </c>
      <c r="G4992" s="17" t="s">
        <v>152</v>
      </c>
      <c r="H4992" s="32">
        <v>45429</v>
      </c>
      <c r="I4992" s="32">
        <v>45793</v>
      </c>
      <c r="J4992" s="34">
        <v>2885800</v>
      </c>
      <c r="K4992" s="34">
        <f t="shared" si="1388"/>
        <v>519444</v>
      </c>
      <c r="L4992" s="34">
        <f t="shared" si="1389"/>
        <v>3405244</v>
      </c>
      <c r="M4992" s="17">
        <f t="shared" si="1400"/>
        <v>510786.6</v>
      </c>
      <c r="N4992" s="17" t="s">
        <v>52</v>
      </c>
      <c r="O4992" s="35" t="s">
        <v>53</v>
      </c>
      <c r="P4992" s="36" t="str">
        <f t="shared" si="1401"/>
        <v>Old Client</v>
      </c>
      <c r="Q4992" s="39" t="str">
        <f t="shared" si="4"/>
        <v>No</v>
      </c>
      <c r="R4992" s="40" t="str">
        <f t="shared" si="5"/>
        <v/>
      </c>
    </row>
    <row r="4993" ht="14.25" customHeight="1" spans="1:18">
      <c r="A4993" s="30" t="s">
        <v>4761</v>
      </c>
      <c r="B4993" s="17">
        <v>3245</v>
      </c>
      <c r="C4993" s="17" t="s">
        <v>42</v>
      </c>
      <c r="D4993" s="17" t="s">
        <v>36</v>
      </c>
      <c r="E4993" s="17" t="s">
        <v>43</v>
      </c>
      <c r="F4993" s="31" t="str">
        <f>VLOOKUP(G4993,'Policy Type'!$A:$B,2,FALSE)</f>
        <v>Others</v>
      </c>
      <c r="G4993" s="17" t="s">
        <v>212</v>
      </c>
      <c r="H4993" s="32">
        <v>45421</v>
      </c>
      <c r="I4993" s="32">
        <v>45785</v>
      </c>
      <c r="J4993" s="34">
        <v>2830300</v>
      </c>
      <c r="K4993" s="34">
        <f t="shared" si="1388"/>
        <v>509454</v>
      </c>
      <c r="L4993" s="34">
        <f t="shared" si="1389"/>
        <v>3339754</v>
      </c>
      <c r="M4993" s="17">
        <f t="shared" si="1400"/>
        <v>500963.1</v>
      </c>
      <c r="N4993" s="17" t="s">
        <v>39</v>
      </c>
      <c r="O4993" s="35" t="s">
        <v>53</v>
      </c>
      <c r="P4993" s="36" t="str">
        <f t="shared" si="1401"/>
        <v>New Client</v>
      </c>
      <c r="Q4993" s="39" t="str">
        <f t="shared" si="4"/>
        <v>No</v>
      </c>
      <c r="R4993" s="40" t="str">
        <f t="shared" si="5"/>
        <v/>
      </c>
    </row>
    <row r="4994" ht="14.25" customHeight="1" spans="1:18">
      <c r="A4994" s="30" t="s">
        <v>4762</v>
      </c>
      <c r="B4994" s="17">
        <v>3098</v>
      </c>
      <c r="C4994" s="17" t="s">
        <v>35</v>
      </c>
      <c r="D4994" s="17" t="s">
        <v>36</v>
      </c>
      <c r="E4994" s="17" t="s">
        <v>60</v>
      </c>
      <c r="F4994" s="31" t="str">
        <f>VLOOKUP(G4994,'Policy Type'!$A:$B,2,FALSE)</f>
        <v>Others</v>
      </c>
      <c r="G4994" s="17" t="s">
        <v>170</v>
      </c>
      <c r="H4994" s="32">
        <v>45437</v>
      </c>
      <c r="I4994" s="32">
        <v>45801</v>
      </c>
      <c r="J4994" s="34">
        <v>2815200</v>
      </c>
      <c r="K4994" s="34">
        <f t="shared" si="1388"/>
        <v>506736</v>
      </c>
      <c r="L4994" s="34">
        <f t="shared" si="1389"/>
        <v>3321936</v>
      </c>
      <c r="M4994" s="17">
        <f t="shared" si="1400"/>
        <v>498290.4</v>
      </c>
      <c r="N4994" s="17" t="s">
        <v>52</v>
      </c>
      <c r="O4994" s="35" t="s">
        <v>53</v>
      </c>
      <c r="P4994" s="36" t="str">
        <f t="shared" si="1401"/>
        <v>New Client</v>
      </c>
      <c r="Q4994" s="39" t="str">
        <f t="shared" si="4"/>
        <v>No</v>
      </c>
      <c r="R4994" s="40" t="str">
        <f t="shared" si="5"/>
        <v/>
      </c>
    </row>
    <row r="4995" ht="14.25" customHeight="1" spans="1:18">
      <c r="A4995" s="30" t="s">
        <v>4763</v>
      </c>
      <c r="B4995" s="17">
        <v>213</v>
      </c>
      <c r="C4995" s="17" t="s">
        <v>35</v>
      </c>
      <c r="D4995" s="17" t="s">
        <v>36</v>
      </c>
      <c r="E4995" s="17" t="s">
        <v>60</v>
      </c>
      <c r="F4995" s="31" t="str">
        <f>VLOOKUP(G4995,'Policy Type'!$A:$B,2,FALSE)</f>
        <v>Others</v>
      </c>
      <c r="G4995" s="17" t="s">
        <v>212</v>
      </c>
      <c r="H4995" s="32">
        <v>45430</v>
      </c>
      <c r="I4995" s="32">
        <v>45794</v>
      </c>
      <c r="J4995" s="34">
        <v>2803600</v>
      </c>
      <c r="K4995" s="34">
        <f t="shared" si="1388"/>
        <v>504648</v>
      </c>
      <c r="L4995" s="34">
        <f t="shared" si="1389"/>
        <v>3308248</v>
      </c>
      <c r="M4995" s="17">
        <f t="shared" si="1400"/>
        <v>496237.2</v>
      </c>
      <c r="N4995" s="17" t="s">
        <v>52</v>
      </c>
      <c r="O4995" s="35" t="s">
        <v>53</v>
      </c>
      <c r="P4995" s="36" t="str">
        <f t="shared" si="1401"/>
        <v>Old Client</v>
      </c>
      <c r="Q4995" s="39" t="str">
        <f t="shared" si="4"/>
        <v>Yes</v>
      </c>
      <c r="R4995" s="40" t="str">
        <f t="shared" si="5"/>
        <v>Cross-Sold</v>
      </c>
    </row>
    <row r="4996" ht="14.25" customHeight="1" spans="1:18">
      <c r="A4996" s="30" t="s">
        <v>4764</v>
      </c>
      <c r="B4996" s="17">
        <v>37</v>
      </c>
      <c r="C4996" s="17" t="s">
        <v>46</v>
      </c>
      <c r="D4996" s="17" t="s">
        <v>47</v>
      </c>
      <c r="E4996" s="17" t="s">
        <v>132</v>
      </c>
      <c r="F4996" s="31" t="str">
        <f>VLOOKUP(G4996,'Policy Type'!$A:$B,2,FALSE)</f>
        <v>Others</v>
      </c>
      <c r="G4996" s="17" t="s">
        <v>437</v>
      </c>
      <c r="H4996" s="32">
        <v>45434</v>
      </c>
      <c r="I4996" s="32">
        <v>45798</v>
      </c>
      <c r="J4996" s="34">
        <v>2734300</v>
      </c>
      <c r="K4996" s="34">
        <f t="shared" si="1388"/>
        <v>492174</v>
      </c>
      <c r="L4996" s="34">
        <f t="shared" si="1389"/>
        <v>3226474</v>
      </c>
      <c r="M4996" s="17">
        <f>L4996*0.05</f>
        <v>161323.7</v>
      </c>
      <c r="N4996" s="17" t="s">
        <v>52</v>
      </c>
      <c r="O4996" s="35" t="s">
        <v>40</v>
      </c>
      <c r="P4996" s="36" t="str">
        <f t="shared" si="1401"/>
        <v>New Client</v>
      </c>
      <c r="Q4996" s="39" t="str">
        <f t="shared" si="4"/>
        <v>No</v>
      </c>
      <c r="R4996" s="40" t="str">
        <f t="shared" si="5"/>
        <v/>
      </c>
    </row>
    <row r="4997" ht="14.25" customHeight="1" spans="1:18">
      <c r="A4997" s="30" t="s">
        <v>4765</v>
      </c>
      <c r="B4997" s="17">
        <v>94</v>
      </c>
      <c r="C4997" s="17" t="s">
        <v>42</v>
      </c>
      <c r="D4997" s="17" t="s">
        <v>36</v>
      </c>
      <c r="E4997" s="17" t="s">
        <v>78</v>
      </c>
      <c r="F4997" s="31" t="str">
        <f>VLOOKUP(G4997,'Policy Type'!$A:$B,2,FALSE)</f>
        <v>Liability</v>
      </c>
      <c r="G4997" s="17" t="s">
        <v>536</v>
      </c>
      <c r="H4997" s="32">
        <v>45414</v>
      </c>
      <c r="I4997" s="32">
        <v>45870</v>
      </c>
      <c r="J4997" s="34">
        <v>2729400</v>
      </c>
      <c r="K4997" s="34">
        <f t="shared" si="1388"/>
        <v>491292</v>
      </c>
      <c r="L4997" s="34">
        <f t="shared" si="1389"/>
        <v>3220692</v>
      </c>
      <c r="M4997" s="17">
        <f>L4997*0.2</f>
        <v>644138.4</v>
      </c>
      <c r="N4997" s="17" t="s">
        <v>39</v>
      </c>
      <c r="O4997" s="35" t="s">
        <v>49</v>
      </c>
      <c r="P4997" s="36" t="str">
        <f t="shared" si="1401"/>
        <v>Old Client</v>
      </c>
      <c r="Q4997" s="39" t="str">
        <f t="shared" si="4"/>
        <v>Yes</v>
      </c>
      <c r="R4997" s="40" t="str">
        <f t="shared" si="5"/>
        <v/>
      </c>
    </row>
    <row r="4998" ht="14.25" customHeight="1" spans="1:18">
      <c r="A4998" s="30"/>
      <c r="B4998" s="17"/>
      <c r="C4998" s="17"/>
      <c r="D4998" s="17"/>
      <c r="E4998" s="17"/>
      <c r="F4998" s="31"/>
      <c r="G4998" s="17"/>
      <c r="H4998" s="32"/>
      <c r="I4998" s="32"/>
      <c r="J4998" s="34"/>
      <c r="K4998" s="34"/>
      <c r="L4998" s="17"/>
      <c r="M4998" s="17"/>
      <c r="N4998" s="17" t="s">
        <v>39</v>
      </c>
      <c r="O4998" s="35" t="s">
        <v>277</v>
      </c>
      <c r="P4998" s="36"/>
      <c r="Q4998" s="39" t="str">
        <f t="shared" si="4"/>
        <v>No</v>
      </c>
      <c r="R4998" s="40" t="str">
        <f t="shared" si="5"/>
        <v/>
      </c>
    </row>
    <row r="4999" ht="14.25" customHeight="1" spans="1:18">
      <c r="A4999" s="30" t="s">
        <v>4766</v>
      </c>
      <c r="B4999" s="17">
        <v>2534</v>
      </c>
      <c r="C4999" s="17" t="s">
        <v>42</v>
      </c>
      <c r="D4999" s="17" t="s">
        <v>36</v>
      </c>
      <c r="E4999" s="17" t="s">
        <v>103</v>
      </c>
      <c r="F4999" s="31" t="str">
        <f>VLOOKUP(G4999,'Policy Type'!$A:$B,2,FALSE)</f>
        <v>Others</v>
      </c>
      <c r="G4999" s="17" t="s">
        <v>212</v>
      </c>
      <c r="H4999" s="32">
        <v>45432</v>
      </c>
      <c r="I4999" s="32">
        <v>49083</v>
      </c>
      <c r="J4999" s="34">
        <v>2628900</v>
      </c>
      <c r="K4999" s="34">
        <f t="shared" ref="K4999:K5029" si="1402">J4999*0.18</f>
        <v>473202</v>
      </c>
      <c r="L4999" s="34">
        <f t="shared" ref="L4999:L5029" si="1403">J4999+K4999</f>
        <v>3102102</v>
      </c>
      <c r="M4999" s="17">
        <f>L4999*0.15</f>
        <v>465315.3</v>
      </c>
      <c r="N4999" s="17" t="s">
        <v>52</v>
      </c>
      <c r="O4999" s="35" t="s">
        <v>49</v>
      </c>
      <c r="P4999" s="36" t="str">
        <f t="shared" ref="P4999:P5029" si="1404">IF(COUNTIF(B:B,B4999)=1,"New Client","Old Client")</f>
        <v>Old Client</v>
      </c>
      <c r="Q4999" s="39" t="str">
        <f t="shared" si="4"/>
        <v>Yes</v>
      </c>
      <c r="R4999" s="40" t="str">
        <f t="shared" si="5"/>
        <v>Cross-Sold</v>
      </c>
    </row>
    <row r="5000" ht="14.25" customHeight="1" spans="1:18">
      <c r="A5000" s="30" t="s">
        <v>4767</v>
      </c>
      <c r="B5000" s="17">
        <v>430</v>
      </c>
      <c r="C5000" s="17" t="s">
        <v>46</v>
      </c>
      <c r="D5000" s="17" t="s">
        <v>47</v>
      </c>
      <c r="E5000" s="17" t="s">
        <v>37</v>
      </c>
      <c r="F5000" s="31" t="str">
        <f>VLOOKUP(G5000,'Policy Type'!$A:$B,2,FALSE)</f>
        <v>P&amp;C</v>
      </c>
      <c r="G5000" s="17" t="s">
        <v>68</v>
      </c>
      <c r="H5000" s="32">
        <v>45421</v>
      </c>
      <c r="I5000" s="32">
        <v>45785</v>
      </c>
      <c r="J5000" s="34">
        <v>2625500</v>
      </c>
      <c r="K5000" s="34">
        <f t="shared" si="1402"/>
        <v>472590</v>
      </c>
      <c r="L5000" s="34">
        <f t="shared" si="1403"/>
        <v>3098090</v>
      </c>
      <c r="M5000" s="17">
        <f>L5000*0.05</f>
        <v>154904.5</v>
      </c>
      <c r="N5000" s="17" t="s">
        <v>52</v>
      </c>
      <c r="O5000" s="35" t="s">
        <v>53</v>
      </c>
      <c r="P5000" s="36" t="str">
        <f t="shared" si="1404"/>
        <v>Old Client</v>
      </c>
      <c r="Q5000" s="39" t="str">
        <f t="shared" si="4"/>
        <v>Yes</v>
      </c>
      <c r="R5000" s="40" t="str">
        <f t="shared" si="5"/>
        <v>Cross-Sold</v>
      </c>
    </row>
    <row r="5001" ht="14.25" customHeight="1" spans="1:18">
      <c r="A5001" s="30" t="s">
        <v>4768</v>
      </c>
      <c r="B5001" s="17">
        <v>3130</v>
      </c>
      <c r="C5001" s="17" t="s">
        <v>42</v>
      </c>
      <c r="D5001" s="17" t="s">
        <v>36</v>
      </c>
      <c r="E5001" s="17" t="s">
        <v>132</v>
      </c>
      <c r="F5001" s="31" t="str">
        <f>VLOOKUP(G5001,'Policy Type'!$A:$B,2,FALSE)</f>
        <v>Others</v>
      </c>
      <c r="G5001" s="17" t="s">
        <v>437</v>
      </c>
      <c r="H5001" s="32">
        <v>45432</v>
      </c>
      <c r="I5001" s="32">
        <v>45796</v>
      </c>
      <c r="J5001" s="34">
        <v>2618800</v>
      </c>
      <c r="K5001" s="34">
        <f t="shared" si="1402"/>
        <v>471384</v>
      </c>
      <c r="L5001" s="34">
        <f t="shared" si="1403"/>
        <v>3090184</v>
      </c>
      <c r="M5001" s="17">
        <f>L5001*0.15</f>
        <v>463527.6</v>
      </c>
      <c r="N5001" s="17" t="s">
        <v>52</v>
      </c>
      <c r="O5001" s="35" t="s">
        <v>53</v>
      </c>
      <c r="P5001" s="36" t="str">
        <f t="shared" si="1404"/>
        <v>New Client</v>
      </c>
      <c r="Q5001" s="39" t="str">
        <f t="shared" si="4"/>
        <v>No</v>
      </c>
      <c r="R5001" s="40" t="str">
        <f t="shared" si="5"/>
        <v/>
      </c>
    </row>
    <row r="5002" ht="14.25" customHeight="1" spans="1:18">
      <c r="A5002" s="30" t="s">
        <v>4769</v>
      </c>
      <c r="B5002" s="17">
        <v>2931</v>
      </c>
      <c r="C5002" s="17" t="s">
        <v>46</v>
      </c>
      <c r="D5002" s="17" t="s">
        <v>76</v>
      </c>
      <c r="E5002" s="17" t="s">
        <v>60</v>
      </c>
      <c r="F5002" s="31" t="str">
        <f>VLOOKUP(G5002,'Policy Type'!$A:$B,2,FALSE)</f>
        <v>Others</v>
      </c>
      <c r="G5002" s="17" t="s">
        <v>170</v>
      </c>
      <c r="H5002" s="32">
        <v>45418</v>
      </c>
      <c r="I5002" s="32">
        <v>45782</v>
      </c>
      <c r="J5002" s="34">
        <v>2556500</v>
      </c>
      <c r="K5002" s="34">
        <f t="shared" si="1402"/>
        <v>460170</v>
      </c>
      <c r="L5002" s="34">
        <f t="shared" si="1403"/>
        <v>3016670</v>
      </c>
      <c r="M5002" s="17">
        <f>L5002*0.05</f>
        <v>150833.5</v>
      </c>
      <c r="N5002" s="17" t="s">
        <v>52</v>
      </c>
      <c r="O5002" s="35" t="s">
        <v>53</v>
      </c>
      <c r="P5002" s="36" t="str">
        <f t="shared" si="1404"/>
        <v>New Client</v>
      </c>
      <c r="Q5002" s="39" t="str">
        <f t="shared" si="4"/>
        <v>No</v>
      </c>
      <c r="R5002" s="40" t="str">
        <f t="shared" si="5"/>
        <v/>
      </c>
    </row>
    <row r="5003" ht="14.25" customHeight="1" spans="1:18">
      <c r="A5003" s="30" t="s">
        <v>4770</v>
      </c>
      <c r="B5003" s="17">
        <v>2979</v>
      </c>
      <c r="C5003" s="17" t="s">
        <v>42</v>
      </c>
      <c r="D5003" s="17" t="s">
        <v>36</v>
      </c>
      <c r="E5003" s="17" t="s">
        <v>43</v>
      </c>
      <c r="F5003" s="31" t="str">
        <f>VLOOKUP(G5003,'Policy Type'!$A:$B,2,FALSE)</f>
        <v>Others</v>
      </c>
      <c r="G5003" s="17" t="s">
        <v>160</v>
      </c>
      <c r="H5003" s="32">
        <v>45424</v>
      </c>
      <c r="I5003" s="32">
        <v>45788</v>
      </c>
      <c r="J5003" s="34">
        <v>2544100</v>
      </c>
      <c r="K5003" s="34">
        <f t="shared" si="1402"/>
        <v>457938</v>
      </c>
      <c r="L5003" s="34">
        <f t="shared" si="1403"/>
        <v>3002038</v>
      </c>
      <c r="M5003" s="17">
        <f>L5003*0.15</f>
        <v>450305.7</v>
      </c>
      <c r="N5003" s="17" t="s">
        <v>52</v>
      </c>
      <c r="O5003" s="35" t="s">
        <v>53</v>
      </c>
      <c r="P5003" s="36" t="str">
        <f t="shared" si="1404"/>
        <v>New Client</v>
      </c>
      <c r="Q5003" s="39" t="str">
        <f t="shared" si="4"/>
        <v>No</v>
      </c>
      <c r="R5003" s="40" t="str">
        <f t="shared" si="5"/>
        <v/>
      </c>
    </row>
    <row r="5004" ht="14.25" customHeight="1" spans="1:18">
      <c r="A5004" s="30" t="s">
        <v>4771</v>
      </c>
      <c r="B5004" s="17">
        <v>2939</v>
      </c>
      <c r="C5004" s="17" t="s">
        <v>46</v>
      </c>
      <c r="D5004" s="17" t="s">
        <v>76</v>
      </c>
      <c r="E5004" s="17" t="s">
        <v>84</v>
      </c>
      <c r="F5004" s="31" t="str">
        <f>VLOOKUP(G5004,'Policy Type'!$A:$B,2,FALSE)</f>
        <v>Others</v>
      </c>
      <c r="G5004" s="17" t="s">
        <v>124</v>
      </c>
      <c r="H5004" s="32">
        <v>45439</v>
      </c>
      <c r="I5004" s="32">
        <v>45803</v>
      </c>
      <c r="J5004" s="34">
        <v>2455000</v>
      </c>
      <c r="K5004" s="34">
        <f t="shared" si="1402"/>
        <v>441900</v>
      </c>
      <c r="L5004" s="34">
        <f t="shared" si="1403"/>
        <v>2896900</v>
      </c>
      <c r="M5004" s="17">
        <f>L5004*0.05</f>
        <v>144845</v>
      </c>
      <c r="N5004" s="17" t="s">
        <v>39</v>
      </c>
      <c r="O5004" s="35" t="s">
        <v>49</v>
      </c>
      <c r="P5004" s="36" t="str">
        <f t="shared" si="1404"/>
        <v>New Client</v>
      </c>
      <c r="Q5004" s="39" t="str">
        <f t="shared" si="4"/>
        <v>No</v>
      </c>
      <c r="R5004" s="40" t="str">
        <f t="shared" si="5"/>
        <v/>
      </c>
    </row>
    <row r="5005" ht="14.25" customHeight="1" spans="1:18">
      <c r="A5005" s="30" t="s">
        <v>4772</v>
      </c>
      <c r="B5005" s="17">
        <v>18</v>
      </c>
      <c r="C5005" s="17" t="s">
        <v>42</v>
      </c>
      <c r="D5005" s="17" t="s">
        <v>36</v>
      </c>
      <c r="E5005" s="17" t="s">
        <v>103</v>
      </c>
      <c r="F5005" s="31" t="str">
        <f>VLOOKUP(G5005,'Policy Type'!$A:$B,2,FALSE)</f>
        <v>Others</v>
      </c>
      <c r="G5005" s="17" t="s">
        <v>135</v>
      </c>
      <c r="H5005" s="32">
        <v>45424</v>
      </c>
      <c r="I5005" s="32">
        <v>45788</v>
      </c>
      <c r="J5005" s="34">
        <v>2417600</v>
      </c>
      <c r="K5005" s="34">
        <f t="shared" si="1402"/>
        <v>435168</v>
      </c>
      <c r="L5005" s="34">
        <f t="shared" si="1403"/>
        <v>2852768</v>
      </c>
      <c r="M5005" s="17">
        <f>L5005*0.15</f>
        <v>427915.2</v>
      </c>
      <c r="N5005" s="17" t="s">
        <v>39</v>
      </c>
      <c r="O5005" s="35" t="s">
        <v>49</v>
      </c>
      <c r="P5005" s="36" t="str">
        <f t="shared" si="1404"/>
        <v>Old Client</v>
      </c>
      <c r="Q5005" s="39" t="str">
        <f t="shared" si="4"/>
        <v>No</v>
      </c>
      <c r="R5005" s="40" t="str">
        <f t="shared" si="5"/>
        <v/>
      </c>
    </row>
    <row r="5006" ht="14.25" customHeight="1" spans="1:18">
      <c r="A5006" s="30" t="s">
        <v>4773</v>
      </c>
      <c r="B5006" s="17">
        <v>1926</v>
      </c>
      <c r="C5006" s="17" t="s">
        <v>46</v>
      </c>
      <c r="D5006" s="17" t="s">
        <v>47</v>
      </c>
      <c r="E5006" s="17" t="s">
        <v>103</v>
      </c>
      <c r="F5006" s="31" t="str">
        <f>VLOOKUP(G5006,'Policy Type'!$A:$B,2,FALSE)</f>
        <v>Others</v>
      </c>
      <c r="G5006" s="17" t="s">
        <v>3913</v>
      </c>
      <c r="H5006" s="32">
        <v>45415</v>
      </c>
      <c r="I5006" s="32">
        <v>45779</v>
      </c>
      <c r="J5006" s="34">
        <v>2377100</v>
      </c>
      <c r="K5006" s="34">
        <f t="shared" si="1402"/>
        <v>427878</v>
      </c>
      <c r="L5006" s="34">
        <f t="shared" si="1403"/>
        <v>2804978</v>
      </c>
      <c r="M5006" s="17">
        <f>L5006*0.05</f>
        <v>140248.9</v>
      </c>
      <c r="N5006" s="17" t="s">
        <v>39</v>
      </c>
      <c r="O5006" s="35" t="s">
        <v>49</v>
      </c>
      <c r="P5006" s="36" t="str">
        <f t="shared" si="1404"/>
        <v>Old Client</v>
      </c>
      <c r="Q5006" s="39" t="str">
        <f t="shared" si="4"/>
        <v>Yes</v>
      </c>
      <c r="R5006" s="40" t="str">
        <f t="shared" si="5"/>
        <v>Cross-Sold</v>
      </c>
    </row>
    <row r="5007" ht="14.25" customHeight="1" spans="1:18">
      <c r="A5007" s="30" t="s">
        <v>4774</v>
      </c>
      <c r="B5007" s="17">
        <v>3044</v>
      </c>
      <c r="C5007" s="17" t="s">
        <v>35</v>
      </c>
      <c r="D5007" s="17" t="s">
        <v>36</v>
      </c>
      <c r="E5007" s="17" t="s">
        <v>43</v>
      </c>
      <c r="F5007" s="31" t="str">
        <f>VLOOKUP(G5007,'Policy Type'!$A:$B,2,FALSE)</f>
        <v>Others</v>
      </c>
      <c r="G5007" s="17" t="s">
        <v>232</v>
      </c>
      <c r="H5007" s="32">
        <v>45439</v>
      </c>
      <c r="I5007" s="32">
        <v>45803</v>
      </c>
      <c r="J5007" s="34">
        <v>2365600</v>
      </c>
      <c r="K5007" s="34">
        <f t="shared" si="1402"/>
        <v>425808</v>
      </c>
      <c r="L5007" s="34">
        <f t="shared" si="1403"/>
        <v>2791408</v>
      </c>
      <c r="M5007" s="17">
        <f>L5007*0.15</f>
        <v>418711.2</v>
      </c>
      <c r="N5007" s="17" t="s">
        <v>52</v>
      </c>
      <c r="O5007" s="35" t="s">
        <v>53</v>
      </c>
      <c r="P5007" s="36" t="str">
        <f t="shared" si="1404"/>
        <v>Old Client</v>
      </c>
      <c r="Q5007" s="39" t="str">
        <f t="shared" si="4"/>
        <v>Yes</v>
      </c>
      <c r="R5007" s="40" t="str">
        <f t="shared" si="5"/>
        <v>Cross-Sold</v>
      </c>
    </row>
    <row r="5008" ht="14.25" customHeight="1" spans="1:18">
      <c r="A5008" s="30" t="s">
        <v>4775</v>
      </c>
      <c r="B5008" s="17">
        <v>2958</v>
      </c>
      <c r="C5008" s="17" t="s">
        <v>46</v>
      </c>
      <c r="D5008" s="17" t="s">
        <v>66</v>
      </c>
      <c r="E5008" s="17" t="s">
        <v>84</v>
      </c>
      <c r="F5008" s="31" t="str">
        <f>VLOOKUP(G5008,'Policy Type'!$A:$B,2,FALSE)</f>
        <v>Liability</v>
      </c>
      <c r="G5008" s="17" t="s">
        <v>140</v>
      </c>
      <c r="H5008" s="32">
        <v>45419</v>
      </c>
      <c r="I5008" s="32">
        <v>45783</v>
      </c>
      <c r="J5008" s="34">
        <v>2360000</v>
      </c>
      <c r="K5008" s="34">
        <f t="shared" si="1402"/>
        <v>424800</v>
      </c>
      <c r="L5008" s="34">
        <f t="shared" si="1403"/>
        <v>2784800</v>
      </c>
      <c r="M5008" s="17">
        <f>L5008*0.05</f>
        <v>139240</v>
      </c>
      <c r="N5008" s="17" t="s">
        <v>39</v>
      </c>
      <c r="O5008" s="35" t="s">
        <v>49</v>
      </c>
      <c r="P5008" s="36" t="str">
        <f t="shared" si="1404"/>
        <v>New Client</v>
      </c>
      <c r="Q5008" s="39" t="str">
        <f t="shared" si="4"/>
        <v>Yes</v>
      </c>
      <c r="R5008" s="40" t="str">
        <f t="shared" si="5"/>
        <v/>
      </c>
    </row>
    <row r="5009" ht="14.25" customHeight="1" spans="1:18">
      <c r="A5009" s="30" t="s">
        <v>4776</v>
      </c>
      <c r="B5009" s="17">
        <v>3156</v>
      </c>
      <c r="C5009" s="17" t="s">
        <v>42</v>
      </c>
      <c r="D5009" s="17" t="s">
        <v>36</v>
      </c>
      <c r="E5009" s="17" t="s">
        <v>84</v>
      </c>
      <c r="F5009" s="31" t="str">
        <f>VLOOKUP(G5009,'Policy Type'!$A:$B,2,FALSE)</f>
        <v>Liability</v>
      </c>
      <c r="G5009" s="17" t="s">
        <v>140</v>
      </c>
      <c r="H5009" s="32">
        <v>45437</v>
      </c>
      <c r="I5009" s="32">
        <v>45801</v>
      </c>
      <c r="J5009" s="34">
        <v>2360000</v>
      </c>
      <c r="K5009" s="34">
        <f t="shared" si="1402"/>
        <v>424800</v>
      </c>
      <c r="L5009" s="34">
        <f t="shared" si="1403"/>
        <v>2784800</v>
      </c>
      <c r="M5009" s="17">
        <f t="shared" ref="M5009:M5011" si="1405">L5009*0.2</f>
        <v>556960</v>
      </c>
      <c r="N5009" s="17" t="s">
        <v>39</v>
      </c>
      <c r="O5009" s="35" t="s">
        <v>49</v>
      </c>
      <c r="P5009" s="36" t="str">
        <f t="shared" si="1404"/>
        <v>Old Client</v>
      </c>
      <c r="Q5009" s="39" t="str">
        <f t="shared" si="4"/>
        <v>Yes</v>
      </c>
      <c r="R5009" s="40" t="str">
        <f t="shared" si="5"/>
        <v/>
      </c>
    </row>
    <row r="5010" ht="14.25" customHeight="1" spans="1:18">
      <c r="A5010" s="30" t="s">
        <v>4777</v>
      </c>
      <c r="B5010" s="17">
        <v>2983</v>
      </c>
      <c r="C5010" s="17" t="s">
        <v>42</v>
      </c>
      <c r="D5010" s="17" t="s">
        <v>36</v>
      </c>
      <c r="E5010" s="17" t="s">
        <v>84</v>
      </c>
      <c r="F5010" s="31" t="str">
        <f>VLOOKUP(G5010,'Policy Type'!$A:$B,2,FALSE)</f>
        <v>Liability</v>
      </c>
      <c r="G5010" s="17" t="s">
        <v>101</v>
      </c>
      <c r="H5010" s="32">
        <v>45436</v>
      </c>
      <c r="I5010" s="17"/>
      <c r="J5010" s="34">
        <v>2242000</v>
      </c>
      <c r="K5010" s="34">
        <f t="shared" si="1402"/>
        <v>403560</v>
      </c>
      <c r="L5010" s="34">
        <f t="shared" si="1403"/>
        <v>2645560</v>
      </c>
      <c r="M5010" s="17">
        <f t="shared" si="1405"/>
        <v>529112</v>
      </c>
      <c r="N5010" s="17" t="s">
        <v>39</v>
      </c>
      <c r="O5010" s="35" t="s">
        <v>49</v>
      </c>
      <c r="P5010" s="36" t="str">
        <f t="shared" si="1404"/>
        <v>New Client</v>
      </c>
      <c r="Q5010" s="39" t="str">
        <f t="shared" si="4"/>
        <v>Yes</v>
      </c>
      <c r="R5010" s="40" t="str">
        <f t="shared" si="5"/>
        <v/>
      </c>
    </row>
    <row r="5011" ht="14.25" customHeight="1" spans="1:18">
      <c r="A5011" s="30" t="s">
        <v>4778</v>
      </c>
      <c r="B5011" s="17">
        <v>3263</v>
      </c>
      <c r="C5011" s="17" t="s">
        <v>57</v>
      </c>
      <c r="D5011" s="17" t="s">
        <v>36</v>
      </c>
      <c r="E5011" s="17" t="s">
        <v>103</v>
      </c>
      <c r="F5011" s="31" t="str">
        <f>VLOOKUP(G5011,'Policy Type'!$A:$B,2,FALSE)</f>
        <v>P&amp;C</v>
      </c>
      <c r="G5011" s="17" t="s">
        <v>48</v>
      </c>
      <c r="H5011" s="32">
        <v>45434</v>
      </c>
      <c r="I5011" s="32">
        <v>45798</v>
      </c>
      <c r="J5011" s="34">
        <v>2242000</v>
      </c>
      <c r="K5011" s="34">
        <f t="shared" si="1402"/>
        <v>403560</v>
      </c>
      <c r="L5011" s="34">
        <f t="shared" si="1403"/>
        <v>2645560</v>
      </c>
      <c r="M5011" s="17">
        <f t="shared" si="1405"/>
        <v>529112</v>
      </c>
      <c r="N5011" s="17" t="s">
        <v>39</v>
      </c>
      <c r="O5011" s="35" t="s">
        <v>49</v>
      </c>
      <c r="P5011" s="36" t="str">
        <f t="shared" si="1404"/>
        <v>Old Client</v>
      </c>
      <c r="Q5011" s="39" t="str">
        <f t="shared" si="4"/>
        <v>No</v>
      </c>
      <c r="R5011" s="40" t="str">
        <f t="shared" si="5"/>
        <v/>
      </c>
    </row>
    <row r="5012" ht="14.25" customHeight="1" spans="1:18">
      <c r="A5012" s="30" t="s">
        <v>4779</v>
      </c>
      <c r="B5012" s="17">
        <v>3247</v>
      </c>
      <c r="C5012" s="17" t="s">
        <v>57</v>
      </c>
      <c r="D5012" s="17" t="s">
        <v>36</v>
      </c>
      <c r="E5012" s="17" t="s">
        <v>60</v>
      </c>
      <c r="F5012" s="31" t="str">
        <f>VLOOKUP(G5012,'Policy Type'!$A:$B,2,FALSE)</f>
        <v>Others</v>
      </c>
      <c r="G5012" s="17" t="s">
        <v>170</v>
      </c>
      <c r="H5012" s="32">
        <v>45439</v>
      </c>
      <c r="I5012" s="32">
        <v>45803</v>
      </c>
      <c r="J5012" s="34">
        <v>2233300</v>
      </c>
      <c r="K5012" s="34">
        <f t="shared" si="1402"/>
        <v>401994</v>
      </c>
      <c r="L5012" s="34">
        <f t="shared" si="1403"/>
        <v>2635294</v>
      </c>
      <c r="M5012" s="17">
        <f>L5012*0.15</f>
        <v>395294.1</v>
      </c>
      <c r="N5012" s="17" t="s">
        <v>52</v>
      </c>
      <c r="O5012" s="35" t="s">
        <v>53</v>
      </c>
      <c r="P5012" s="36" t="str">
        <f t="shared" si="1404"/>
        <v>New Client</v>
      </c>
      <c r="Q5012" s="39" t="str">
        <f t="shared" si="4"/>
        <v>No</v>
      </c>
      <c r="R5012" s="40" t="str">
        <f t="shared" si="5"/>
        <v/>
      </c>
    </row>
    <row r="5013" ht="14.25" customHeight="1" spans="1:18">
      <c r="A5013" s="30" t="s">
        <v>4780</v>
      </c>
      <c r="B5013" s="17">
        <v>3387</v>
      </c>
      <c r="C5013" s="17" t="s">
        <v>42</v>
      </c>
      <c r="D5013" s="17" t="s">
        <v>36</v>
      </c>
      <c r="E5013" s="17" t="s">
        <v>84</v>
      </c>
      <c r="F5013" s="31" t="str">
        <f>VLOOKUP(G5013,'Policy Type'!$A:$B,2,FALSE)</f>
        <v>Liability</v>
      </c>
      <c r="G5013" s="17" t="s">
        <v>101</v>
      </c>
      <c r="H5013" s="32">
        <v>45432</v>
      </c>
      <c r="I5013" s="32">
        <v>45796</v>
      </c>
      <c r="J5013" s="34">
        <v>2230200</v>
      </c>
      <c r="K5013" s="34">
        <f t="shared" si="1402"/>
        <v>401436</v>
      </c>
      <c r="L5013" s="34">
        <f t="shared" si="1403"/>
        <v>2631636</v>
      </c>
      <c r="M5013" s="17">
        <f>L5013*0.2</f>
        <v>526327.2</v>
      </c>
      <c r="N5013" s="17" t="s">
        <v>39</v>
      </c>
      <c r="O5013" s="35" t="s">
        <v>49</v>
      </c>
      <c r="P5013" s="36" t="str">
        <f t="shared" si="1404"/>
        <v>New Client</v>
      </c>
      <c r="Q5013" s="39" t="str">
        <f t="shared" si="4"/>
        <v>Yes</v>
      </c>
      <c r="R5013" s="40" t="str">
        <f t="shared" si="5"/>
        <v/>
      </c>
    </row>
    <row r="5014" ht="14.25" customHeight="1" spans="1:18">
      <c r="A5014" s="30" t="s">
        <v>4781</v>
      </c>
      <c r="B5014" s="17">
        <v>414</v>
      </c>
      <c r="C5014" s="17" t="s">
        <v>57</v>
      </c>
      <c r="D5014" s="17" t="s">
        <v>36</v>
      </c>
      <c r="E5014" s="17" t="s">
        <v>780</v>
      </c>
      <c r="F5014" s="31" t="str">
        <f>VLOOKUP(G5014,'Policy Type'!$A:$B,2,FALSE)</f>
        <v>Others</v>
      </c>
      <c r="G5014" s="17" t="s">
        <v>212</v>
      </c>
      <c r="H5014" s="32">
        <v>45425</v>
      </c>
      <c r="I5014" s="32">
        <v>45789</v>
      </c>
      <c r="J5014" s="34">
        <v>2212500</v>
      </c>
      <c r="K5014" s="34">
        <f t="shared" si="1402"/>
        <v>398250</v>
      </c>
      <c r="L5014" s="34">
        <f t="shared" si="1403"/>
        <v>2610750</v>
      </c>
      <c r="M5014" s="17">
        <f>L5014*0.15</f>
        <v>391612.5</v>
      </c>
      <c r="N5014" s="17" t="s">
        <v>39</v>
      </c>
      <c r="O5014" s="35" t="s">
        <v>49</v>
      </c>
      <c r="P5014" s="36" t="str">
        <f t="shared" si="1404"/>
        <v>Old Client</v>
      </c>
      <c r="Q5014" s="39" t="str">
        <f t="shared" si="4"/>
        <v>No</v>
      </c>
      <c r="R5014" s="40" t="str">
        <f t="shared" si="5"/>
        <v/>
      </c>
    </row>
    <row r="5015" ht="14.25" customHeight="1" spans="1:18">
      <c r="A5015" s="30" t="s">
        <v>4782</v>
      </c>
      <c r="B5015" s="17">
        <v>3135</v>
      </c>
      <c r="C5015" s="17" t="s">
        <v>46</v>
      </c>
      <c r="D5015" s="17" t="s">
        <v>47</v>
      </c>
      <c r="E5015" s="17" t="s">
        <v>84</v>
      </c>
      <c r="F5015" s="31" t="str">
        <f>VLOOKUP(G5015,'Policy Type'!$A:$B,2,FALSE)</f>
        <v>Liability</v>
      </c>
      <c r="G5015" s="17" t="s">
        <v>140</v>
      </c>
      <c r="H5015" s="32">
        <v>45418</v>
      </c>
      <c r="I5015" s="32">
        <v>45782</v>
      </c>
      <c r="J5015" s="34">
        <v>2124000</v>
      </c>
      <c r="K5015" s="34">
        <f t="shared" si="1402"/>
        <v>382320</v>
      </c>
      <c r="L5015" s="34">
        <f t="shared" si="1403"/>
        <v>2506320</v>
      </c>
      <c r="M5015" s="17">
        <f>L5015*0.05</f>
        <v>125316</v>
      </c>
      <c r="N5015" s="17" t="s">
        <v>39</v>
      </c>
      <c r="O5015" s="35" t="s">
        <v>49</v>
      </c>
      <c r="P5015" s="36" t="str">
        <f t="shared" si="1404"/>
        <v>Old Client</v>
      </c>
      <c r="Q5015" s="39" t="str">
        <f t="shared" si="4"/>
        <v>Yes</v>
      </c>
      <c r="R5015" s="40" t="str">
        <f t="shared" si="5"/>
        <v/>
      </c>
    </row>
    <row r="5016" ht="14.25" customHeight="1" spans="1:18">
      <c r="A5016" s="30" t="s">
        <v>4783</v>
      </c>
      <c r="B5016" s="17">
        <v>3077</v>
      </c>
      <c r="C5016" s="17" t="s">
        <v>35</v>
      </c>
      <c r="D5016" s="17" t="s">
        <v>36</v>
      </c>
      <c r="E5016" s="17" t="s">
        <v>84</v>
      </c>
      <c r="F5016" s="31" t="str">
        <f>VLOOKUP(G5016,'Policy Type'!$A:$B,2,FALSE)</f>
        <v>Liability</v>
      </c>
      <c r="G5016" s="17" t="s">
        <v>140</v>
      </c>
      <c r="H5016" s="32">
        <v>45421</v>
      </c>
      <c r="I5016" s="32">
        <v>45785</v>
      </c>
      <c r="J5016" s="34">
        <v>2124000</v>
      </c>
      <c r="K5016" s="34">
        <f t="shared" si="1402"/>
        <v>382320</v>
      </c>
      <c r="L5016" s="34">
        <f t="shared" si="1403"/>
        <v>2506320</v>
      </c>
      <c r="M5016" s="17">
        <f t="shared" ref="M5016:M5019" si="1406">L5016*0.2</f>
        <v>501264</v>
      </c>
      <c r="N5016" s="17" t="s">
        <v>39</v>
      </c>
      <c r="O5016" s="35" t="s">
        <v>49</v>
      </c>
      <c r="P5016" s="36" t="str">
        <f t="shared" si="1404"/>
        <v>New Client</v>
      </c>
      <c r="Q5016" s="39" t="str">
        <f t="shared" si="4"/>
        <v>Yes</v>
      </c>
      <c r="R5016" s="40" t="str">
        <f t="shared" si="5"/>
        <v/>
      </c>
    </row>
    <row r="5017" ht="14.25" customHeight="1" spans="1:18">
      <c r="A5017" s="30" t="s">
        <v>4784</v>
      </c>
      <c r="B5017" s="17">
        <v>2969</v>
      </c>
      <c r="C5017" s="17" t="s">
        <v>57</v>
      </c>
      <c r="D5017" s="17" t="s">
        <v>36</v>
      </c>
      <c r="E5017" s="17" t="s">
        <v>84</v>
      </c>
      <c r="F5017" s="31" t="str">
        <f>VLOOKUP(G5017,'Policy Type'!$A:$B,2,FALSE)</f>
        <v>Liability</v>
      </c>
      <c r="G5017" s="17" t="s">
        <v>140</v>
      </c>
      <c r="H5017" s="32">
        <v>45422</v>
      </c>
      <c r="I5017" s="32">
        <v>45786</v>
      </c>
      <c r="J5017" s="34">
        <v>2124000</v>
      </c>
      <c r="K5017" s="34">
        <f t="shared" si="1402"/>
        <v>382320</v>
      </c>
      <c r="L5017" s="34">
        <f t="shared" si="1403"/>
        <v>2506320</v>
      </c>
      <c r="M5017" s="17">
        <f t="shared" si="1406"/>
        <v>501264</v>
      </c>
      <c r="N5017" s="17" t="s">
        <v>39</v>
      </c>
      <c r="O5017" s="35" t="s">
        <v>49</v>
      </c>
      <c r="P5017" s="36" t="str">
        <f t="shared" si="1404"/>
        <v>New Client</v>
      </c>
      <c r="Q5017" s="39" t="str">
        <f t="shared" si="4"/>
        <v>Yes</v>
      </c>
      <c r="R5017" s="40" t="str">
        <f t="shared" si="5"/>
        <v/>
      </c>
    </row>
    <row r="5018" ht="14.25" customHeight="1" spans="1:18">
      <c r="A5018" s="30" t="s">
        <v>4785</v>
      </c>
      <c r="B5018" s="17">
        <v>3023</v>
      </c>
      <c r="C5018" s="17" t="s">
        <v>57</v>
      </c>
      <c r="D5018" s="17" t="s">
        <v>36</v>
      </c>
      <c r="E5018" s="17" t="s">
        <v>84</v>
      </c>
      <c r="F5018" s="31" t="str">
        <f>VLOOKUP(G5018,'Policy Type'!$A:$B,2,FALSE)</f>
        <v>Liability</v>
      </c>
      <c r="G5018" s="17" t="s">
        <v>140</v>
      </c>
      <c r="H5018" s="32">
        <v>45429</v>
      </c>
      <c r="I5018" s="32">
        <v>45793</v>
      </c>
      <c r="J5018" s="34">
        <v>2124000</v>
      </c>
      <c r="K5018" s="34">
        <f t="shared" si="1402"/>
        <v>382320</v>
      </c>
      <c r="L5018" s="34">
        <f t="shared" si="1403"/>
        <v>2506320</v>
      </c>
      <c r="M5018" s="17">
        <f t="shared" si="1406"/>
        <v>501264</v>
      </c>
      <c r="N5018" s="17" t="s">
        <v>39</v>
      </c>
      <c r="O5018" s="35" t="s">
        <v>49</v>
      </c>
      <c r="P5018" s="36" t="str">
        <f t="shared" si="1404"/>
        <v>New Client</v>
      </c>
      <c r="Q5018" s="39" t="str">
        <f t="shared" si="4"/>
        <v>Yes</v>
      </c>
      <c r="R5018" s="40" t="str">
        <f t="shared" si="5"/>
        <v/>
      </c>
    </row>
    <row r="5019" ht="14.25" customHeight="1" spans="1:18">
      <c r="A5019" s="30" t="s">
        <v>4786</v>
      </c>
      <c r="B5019" s="17">
        <v>3041</v>
      </c>
      <c r="C5019" s="17" t="s">
        <v>57</v>
      </c>
      <c r="D5019" s="17" t="s">
        <v>36</v>
      </c>
      <c r="E5019" s="17" t="s">
        <v>84</v>
      </c>
      <c r="F5019" s="31" t="str">
        <f>VLOOKUP(G5019,'Policy Type'!$A:$B,2,FALSE)</f>
        <v>Liability</v>
      </c>
      <c r="G5019" s="17" t="s">
        <v>38</v>
      </c>
      <c r="H5019" s="32">
        <v>45420</v>
      </c>
      <c r="I5019" s="32">
        <v>45784</v>
      </c>
      <c r="J5019" s="34">
        <v>2101300</v>
      </c>
      <c r="K5019" s="34">
        <f t="shared" si="1402"/>
        <v>378234</v>
      </c>
      <c r="L5019" s="34">
        <f t="shared" si="1403"/>
        <v>2479534</v>
      </c>
      <c r="M5019" s="17">
        <f t="shared" si="1406"/>
        <v>495906.8</v>
      </c>
      <c r="N5019" s="17" t="s">
        <v>39</v>
      </c>
      <c r="O5019" s="35" t="s">
        <v>49</v>
      </c>
      <c r="P5019" s="36" t="str">
        <f t="shared" si="1404"/>
        <v>Old Client</v>
      </c>
      <c r="Q5019" s="39" t="str">
        <f t="shared" si="4"/>
        <v>Yes</v>
      </c>
      <c r="R5019" s="40" t="str">
        <f t="shared" si="5"/>
        <v/>
      </c>
    </row>
    <row r="5020" ht="14.25" customHeight="1" spans="1:18">
      <c r="A5020" s="30" t="s">
        <v>4787</v>
      </c>
      <c r="B5020" s="17">
        <v>3182</v>
      </c>
      <c r="C5020" s="17" t="s">
        <v>57</v>
      </c>
      <c r="D5020" s="17" t="s">
        <v>36</v>
      </c>
      <c r="E5020" s="17" t="s">
        <v>978</v>
      </c>
      <c r="F5020" s="31" t="str">
        <f>VLOOKUP(G5020,'Policy Type'!$A:$B,2,FALSE)</f>
        <v>Others</v>
      </c>
      <c r="G5020" s="17" t="s">
        <v>154</v>
      </c>
      <c r="H5020" s="32">
        <v>45442</v>
      </c>
      <c r="I5020" s="32">
        <v>45806</v>
      </c>
      <c r="J5020" s="34">
        <v>2098200</v>
      </c>
      <c r="K5020" s="34">
        <f t="shared" si="1402"/>
        <v>377676</v>
      </c>
      <c r="L5020" s="34">
        <f t="shared" si="1403"/>
        <v>2475876</v>
      </c>
      <c r="M5020" s="17">
        <f>L5020*0.15</f>
        <v>371381.4</v>
      </c>
      <c r="N5020" s="17" t="s">
        <v>52</v>
      </c>
      <c r="O5020" s="35" t="s">
        <v>40</v>
      </c>
      <c r="P5020" s="36" t="str">
        <f t="shared" si="1404"/>
        <v>New Client</v>
      </c>
      <c r="Q5020" s="39" t="str">
        <f t="shared" si="4"/>
        <v>No</v>
      </c>
      <c r="R5020" s="40" t="str">
        <f t="shared" si="5"/>
        <v/>
      </c>
    </row>
    <row r="5021" ht="14.25" customHeight="1" spans="1:18">
      <c r="A5021" s="30" t="s">
        <v>4788</v>
      </c>
      <c r="B5021" s="17">
        <v>3069</v>
      </c>
      <c r="C5021" s="17" t="s">
        <v>35</v>
      </c>
      <c r="D5021" s="17" t="s">
        <v>36</v>
      </c>
      <c r="E5021" s="17" t="s">
        <v>84</v>
      </c>
      <c r="F5021" s="31" t="str">
        <f>VLOOKUP(G5021,'Policy Type'!$A:$B,2,FALSE)</f>
        <v>Liability</v>
      </c>
      <c r="G5021" s="17" t="s">
        <v>38</v>
      </c>
      <c r="H5021" s="32">
        <v>45421</v>
      </c>
      <c r="I5021" s="32">
        <v>45785</v>
      </c>
      <c r="J5021" s="34">
        <v>2083600</v>
      </c>
      <c r="K5021" s="34">
        <f t="shared" si="1402"/>
        <v>375048</v>
      </c>
      <c r="L5021" s="34">
        <f t="shared" si="1403"/>
        <v>2458648</v>
      </c>
      <c r="M5021" s="17">
        <f>L5021*0.2</f>
        <v>491729.6</v>
      </c>
      <c r="N5021" s="17" t="s">
        <v>39</v>
      </c>
      <c r="O5021" s="35" t="s">
        <v>49</v>
      </c>
      <c r="P5021" s="36" t="str">
        <f t="shared" si="1404"/>
        <v>New Client</v>
      </c>
      <c r="Q5021" s="39" t="str">
        <f t="shared" si="4"/>
        <v>Yes</v>
      </c>
      <c r="R5021" s="40" t="str">
        <f t="shared" si="5"/>
        <v/>
      </c>
    </row>
    <row r="5022" ht="14.25" customHeight="1" spans="1:18">
      <c r="A5022" s="30" t="s">
        <v>4789</v>
      </c>
      <c r="B5022" s="17">
        <v>3315</v>
      </c>
      <c r="C5022" s="17" t="s">
        <v>42</v>
      </c>
      <c r="D5022" s="17" t="s">
        <v>36</v>
      </c>
      <c r="E5022" s="17" t="s">
        <v>43</v>
      </c>
      <c r="F5022" s="31" t="str">
        <f>VLOOKUP(G5022,'Policy Type'!$A:$B,2,FALSE)</f>
        <v>Others</v>
      </c>
      <c r="G5022" s="17" t="s">
        <v>212</v>
      </c>
      <c r="H5022" s="32">
        <v>45430</v>
      </c>
      <c r="I5022" s="32">
        <v>45794</v>
      </c>
      <c r="J5022" s="34">
        <v>2071500</v>
      </c>
      <c r="K5022" s="34">
        <f t="shared" si="1402"/>
        <v>372870</v>
      </c>
      <c r="L5022" s="34">
        <f t="shared" si="1403"/>
        <v>2444370</v>
      </c>
      <c r="M5022" s="17">
        <f t="shared" ref="M5022:M5023" si="1407">L5022*0.15</f>
        <v>366655.5</v>
      </c>
      <c r="N5022" s="17" t="s">
        <v>39</v>
      </c>
      <c r="O5022" s="35" t="s">
        <v>49</v>
      </c>
      <c r="P5022" s="36" t="str">
        <f t="shared" si="1404"/>
        <v>New Client</v>
      </c>
      <c r="Q5022" s="39" t="str">
        <f t="shared" si="4"/>
        <v>No</v>
      </c>
      <c r="R5022" s="40" t="str">
        <f t="shared" si="5"/>
        <v/>
      </c>
    </row>
    <row r="5023" ht="14.25" customHeight="1" spans="1:18">
      <c r="A5023" s="30" t="s">
        <v>4790</v>
      </c>
      <c r="B5023" s="17">
        <v>3068</v>
      </c>
      <c r="C5023" s="17" t="s">
        <v>42</v>
      </c>
      <c r="D5023" s="17" t="s">
        <v>36</v>
      </c>
      <c r="E5023" s="17" t="s">
        <v>978</v>
      </c>
      <c r="F5023" s="31" t="str">
        <f>VLOOKUP(G5023,'Policy Type'!$A:$B,2,FALSE)</f>
        <v>Others</v>
      </c>
      <c r="G5023" s="17" t="s">
        <v>154</v>
      </c>
      <c r="H5023" s="32">
        <v>45425</v>
      </c>
      <c r="I5023" s="32">
        <v>45789</v>
      </c>
      <c r="J5023" s="34">
        <v>2062500</v>
      </c>
      <c r="K5023" s="34">
        <f t="shared" si="1402"/>
        <v>371250</v>
      </c>
      <c r="L5023" s="34">
        <f t="shared" si="1403"/>
        <v>2433750</v>
      </c>
      <c r="M5023" s="17">
        <f t="shared" si="1407"/>
        <v>365062.5</v>
      </c>
      <c r="N5023" s="17" t="s">
        <v>39</v>
      </c>
      <c r="O5023" s="35" t="s">
        <v>40</v>
      </c>
      <c r="P5023" s="36" t="str">
        <f t="shared" si="1404"/>
        <v>New Client</v>
      </c>
      <c r="Q5023" s="39" t="str">
        <f t="shared" si="4"/>
        <v>No</v>
      </c>
      <c r="R5023" s="40" t="str">
        <f t="shared" si="5"/>
        <v/>
      </c>
    </row>
    <row r="5024" ht="14.25" customHeight="1" spans="1:18">
      <c r="A5024" s="30" t="s">
        <v>4791</v>
      </c>
      <c r="B5024" s="17">
        <v>3206</v>
      </c>
      <c r="C5024" s="17" t="s">
        <v>46</v>
      </c>
      <c r="D5024" s="17" t="s">
        <v>47</v>
      </c>
      <c r="E5024" s="17" t="s">
        <v>43</v>
      </c>
      <c r="F5024" s="31" t="str">
        <f>VLOOKUP(G5024,'Policy Type'!$A:$B,2,FALSE)</f>
        <v>Others</v>
      </c>
      <c r="G5024" s="17" t="s">
        <v>193</v>
      </c>
      <c r="H5024" s="32">
        <v>45426</v>
      </c>
      <c r="I5024" s="32">
        <v>45790</v>
      </c>
      <c r="J5024" s="34">
        <v>2044000</v>
      </c>
      <c r="K5024" s="34">
        <f t="shared" si="1402"/>
        <v>367920</v>
      </c>
      <c r="L5024" s="34">
        <f t="shared" si="1403"/>
        <v>2411920</v>
      </c>
      <c r="M5024" s="17">
        <f t="shared" ref="M5024:M5025" si="1408">L5024*0.05</f>
        <v>120596</v>
      </c>
      <c r="N5024" s="17" t="s">
        <v>39</v>
      </c>
      <c r="O5024" s="35" t="s">
        <v>53</v>
      </c>
      <c r="P5024" s="36" t="str">
        <f t="shared" si="1404"/>
        <v>Old Client</v>
      </c>
      <c r="Q5024" s="39" t="str">
        <f t="shared" si="4"/>
        <v>Yes</v>
      </c>
      <c r="R5024" s="40" t="str">
        <f t="shared" si="5"/>
        <v>Cross-Sold</v>
      </c>
    </row>
    <row r="5025" ht="14.25" customHeight="1" spans="1:18">
      <c r="A5025" s="30" t="s">
        <v>4792</v>
      </c>
      <c r="B5025" s="17">
        <v>135</v>
      </c>
      <c r="C5025" s="17" t="s">
        <v>46</v>
      </c>
      <c r="D5025" s="17" t="s">
        <v>47</v>
      </c>
      <c r="E5025" s="17" t="s">
        <v>132</v>
      </c>
      <c r="F5025" s="31" t="str">
        <f>VLOOKUP(G5025,'Policy Type'!$A:$B,2,FALSE)</f>
        <v>Others</v>
      </c>
      <c r="G5025" s="17" t="s">
        <v>3913</v>
      </c>
      <c r="H5025" s="32">
        <v>45421</v>
      </c>
      <c r="I5025" s="32">
        <v>45785</v>
      </c>
      <c r="J5025" s="34">
        <v>2028300</v>
      </c>
      <c r="K5025" s="34">
        <f t="shared" si="1402"/>
        <v>365094</v>
      </c>
      <c r="L5025" s="34">
        <f t="shared" si="1403"/>
        <v>2393394</v>
      </c>
      <c r="M5025" s="17">
        <f t="shared" si="1408"/>
        <v>119669.7</v>
      </c>
      <c r="N5025" s="17" t="s">
        <v>39</v>
      </c>
      <c r="O5025" s="35" t="s">
        <v>53</v>
      </c>
      <c r="P5025" s="36" t="str">
        <f t="shared" si="1404"/>
        <v>New Client</v>
      </c>
      <c r="Q5025" s="39" t="str">
        <f t="shared" si="4"/>
        <v>No</v>
      </c>
      <c r="R5025" s="40" t="str">
        <f t="shared" si="5"/>
        <v/>
      </c>
    </row>
    <row r="5026" ht="14.25" customHeight="1" spans="1:18">
      <c r="A5026" s="30" t="s">
        <v>4793</v>
      </c>
      <c r="B5026" s="17">
        <v>250</v>
      </c>
      <c r="C5026" s="17" t="s">
        <v>57</v>
      </c>
      <c r="D5026" s="17" t="s">
        <v>36</v>
      </c>
      <c r="E5026" s="17" t="s">
        <v>132</v>
      </c>
      <c r="F5026" s="31" t="str">
        <f>VLOOKUP(G5026,'Policy Type'!$A:$B,2,FALSE)</f>
        <v>Others</v>
      </c>
      <c r="G5026" s="17" t="s">
        <v>135</v>
      </c>
      <c r="H5026" s="32">
        <v>45415</v>
      </c>
      <c r="I5026" s="32">
        <v>45779</v>
      </c>
      <c r="J5026" s="34">
        <v>2008100</v>
      </c>
      <c r="K5026" s="34">
        <f t="shared" si="1402"/>
        <v>361458</v>
      </c>
      <c r="L5026" s="34">
        <f t="shared" si="1403"/>
        <v>2369558</v>
      </c>
      <c r="M5026" s="17">
        <f>L5026*0.15</f>
        <v>355433.7</v>
      </c>
      <c r="N5026" s="17" t="s">
        <v>39</v>
      </c>
      <c r="O5026" s="35" t="s">
        <v>40</v>
      </c>
      <c r="P5026" s="36" t="str">
        <f t="shared" si="1404"/>
        <v>Old Client</v>
      </c>
      <c r="Q5026" s="39" t="str">
        <f t="shared" si="4"/>
        <v>No</v>
      </c>
      <c r="R5026" s="40" t="str">
        <f t="shared" si="5"/>
        <v/>
      </c>
    </row>
    <row r="5027" ht="14.25" customHeight="1" spans="1:18">
      <c r="A5027" s="30" t="s">
        <v>4794</v>
      </c>
      <c r="B5027" s="17">
        <v>75</v>
      </c>
      <c r="C5027" s="17" t="s">
        <v>42</v>
      </c>
      <c r="D5027" s="17" t="s">
        <v>36</v>
      </c>
      <c r="E5027" s="17" t="s">
        <v>780</v>
      </c>
      <c r="F5027" s="31" t="str">
        <f>VLOOKUP(G5027,'Policy Type'!$A:$B,2,FALSE)</f>
        <v>P&amp;C</v>
      </c>
      <c r="G5027" s="17" t="s">
        <v>48</v>
      </c>
      <c r="H5027" s="32">
        <v>45442</v>
      </c>
      <c r="I5027" s="32">
        <v>45806</v>
      </c>
      <c r="J5027" s="34">
        <v>2006000</v>
      </c>
      <c r="K5027" s="34">
        <f t="shared" si="1402"/>
        <v>361080</v>
      </c>
      <c r="L5027" s="34">
        <f t="shared" si="1403"/>
        <v>2367080</v>
      </c>
      <c r="M5027" s="17">
        <f>L5027*0.2</f>
        <v>473416</v>
      </c>
      <c r="N5027" s="17" t="s">
        <v>39</v>
      </c>
      <c r="O5027" s="35" t="s">
        <v>49</v>
      </c>
      <c r="P5027" s="36" t="str">
        <f t="shared" si="1404"/>
        <v>New Client</v>
      </c>
      <c r="Q5027" s="39" t="str">
        <f t="shared" si="4"/>
        <v>No</v>
      </c>
      <c r="R5027" s="40" t="str">
        <f t="shared" si="5"/>
        <v/>
      </c>
    </row>
    <row r="5028" ht="14.25" customHeight="1" spans="1:18">
      <c r="A5028" s="30" t="s">
        <v>4795</v>
      </c>
      <c r="B5028" s="17">
        <v>2680</v>
      </c>
      <c r="C5028" s="17" t="s">
        <v>35</v>
      </c>
      <c r="D5028" s="17" t="s">
        <v>36</v>
      </c>
      <c r="E5028" s="17" t="s">
        <v>37</v>
      </c>
      <c r="F5028" s="31" t="str">
        <f>VLOOKUP(G5028,'Policy Type'!$A:$B,2,FALSE)</f>
        <v>Others</v>
      </c>
      <c r="G5028" s="17" t="s">
        <v>746</v>
      </c>
      <c r="H5028" s="32">
        <v>45439</v>
      </c>
      <c r="I5028" s="32">
        <v>45803</v>
      </c>
      <c r="J5028" s="34">
        <v>1964700</v>
      </c>
      <c r="K5028" s="34">
        <f t="shared" si="1402"/>
        <v>353646</v>
      </c>
      <c r="L5028" s="34">
        <f t="shared" si="1403"/>
        <v>2318346</v>
      </c>
      <c r="M5028" s="17">
        <f t="shared" ref="M5028:M5029" si="1409">L5028*0.15</f>
        <v>347751.9</v>
      </c>
      <c r="N5028" s="17" t="s">
        <v>52</v>
      </c>
      <c r="O5028" s="35" t="s">
        <v>53</v>
      </c>
      <c r="P5028" s="36" t="str">
        <f t="shared" si="1404"/>
        <v>Old Client</v>
      </c>
      <c r="Q5028" s="39" t="str">
        <f t="shared" si="4"/>
        <v>Yes</v>
      </c>
      <c r="R5028" s="40" t="str">
        <f t="shared" si="5"/>
        <v>Cross-Sold</v>
      </c>
    </row>
    <row r="5029" ht="14.25" customHeight="1" spans="1:18">
      <c r="A5029" s="30" t="s">
        <v>4796</v>
      </c>
      <c r="B5029" s="17">
        <v>1755</v>
      </c>
      <c r="C5029" s="17" t="s">
        <v>57</v>
      </c>
      <c r="D5029" s="17" t="s">
        <v>36</v>
      </c>
      <c r="E5029" s="17" t="s">
        <v>1632</v>
      </c>
      <c r="F5029" s="31" t="str">
        <f>VLOOKUP(G5029,'Policy Type'!$A:$B,2,FALSE)</f>
        <v>Others</v>
      </c>
      <c r="G5029" s="17" t="s">
        <v>212</v>
      </c>
      <c r="H5029" s="32">
        <v>45416</v>
      </c>
      <c r="I5029" s="32">
        <v>45780</v>
      </c>
      <c r="J5029" s="34">
        <v>1952200</v>
      </c>
      <c r="K5029" s="34">
        <f t="shared" si="1402"/>
        <v>351396</v>
      </c>
      <c r="L5029" s="34">
        <f t="shared" si="1403"/>
        <v>2303596</v>
      </c>
      <c r="M5029" s="17">
        <f t="shared" si="1409"/>
        <v>345539.4</v>
      </c>
      <c r="N5029" s="17" t="s">
        <v>39</v>
      </c>
      <c r="O5029" s="35" t="s">
        <v>40</v>
      </c>
      <c r="P5029" s="36" t="str">
        <f t="shared" si="1404"/>
        <v>Old Client</v>
      </c>
      <c r="Q5029" s="39" t="str">
        <f t="shared" si="4"/>
        <v>Yes</v>
      </c>
      <c r="R5029" s="40" t="str">
        <f t="shared" si="5"/>
        <v>Cross-Sold</v>
      </c>
    </row>
    <row r="5030" ht="14.25" customHeight="1" spans="1:18">
      <c r="A5030" s="30"/>
      <c r="B5030" s="17"/>
      <c r="C5030" s="17"/>
      <c r="D5030" s="17"/>
      <c r="E5030" s="17"/>
      <c r="F5030" s="31"/>
      <c r="G5030" s="17"/>
      <c r="H5030" s="32"/>
      <c r="I5030" s="32"/>
      <c r="J5030" s="34"/>
      <c r="K5030" s="34"/>
      <c r="L5030" s="17"/>
      <c r="M5030" s="17"/>
      <c r="N5030" s="17" t="s">
        <v>39</v>
      </c>
      <c r="O5030" s="35" t="s">
        <v>277</v>
      </c>
      <c r="P5030" s="36"/>
      <c r="Q5030" s="39" t="str">
        <f t="shared" si="4"/>
        <v>No</v>
      </c>
      <c r="R5030" s="40" t="str">
        <f t="shared" si="5"/>
        <v/>
      </c>
    </row>
    <row r="5031" ht="14.25" customHeight="1" spans="1:18">
      <c r="A5031" s="30" t="s">
        <v>4797</v>
      </c>
      <c r="B5031" s="17">
        <v>1838</v>
      </c>
      <c r="C5031" s="17" t="s">
        <v>42</v>
      </c>
      <c r="D5031" s="17" t="s">
        <v>36</v>
      </c>
      <c r="E5031" s="17" t="s">
        <v>37</v>
      </c>
      <c r="F5031" s="31" t="str">
        <f>VLOOKUP(G5031,'Policy Type'!$A:$B,2,FALSE)</f>
        <v>Others</v>
      </c>
      <c r="G5031" s="17" t="s">
        <v>111</v>
      </c>
      <c r="H5031" s="32">
        <v>45444</v>
      </c>
      <c r="I5031" s="32">
        <v>45458</v>
      </c>
      <c r="J5031" s="34">
        <v>576900</v>
      </c>
      <c r="K5031" s="34">
        <f t="shared" ref="K5031:K5048" si="1410">J5031*0.18</f>
        <v>103842</v>
      </c>
      <c r="L5031" s="34">
        <f t="shared" ref="L5031:L5048" si="1411">J5031+K5031</f>
        <v>680742</v>
      </c>
      <c r="M5031" s="17">
        <f t="shared" ref="M5031:M5032" si="1412">L5031*0.15</f>
        <v>102111.3</v>
      </c>
      <c r="N5031" s="17" t="s">
        <v>52</v>
      </c>
      <c r="O5031" s="35" t="s">
        <v>49</v>
      </c>
      <c r="P5031" s="36" t="str">
        <f t="shared" ref="P5031:P5048" si="1413">IF(COUNTIF(B:B,B5031)=1,"New Client","Old Client")</f>
        <v>Old Client</v>
      </c>
      <c r="Q5031" s="39" t="str">
        <f t="shared" si="4"/>
        <v>Yes</v>
      </c>
      <c r="R5031" s="40" t="str">
        <f t="shared" si="5"/>
        <v>Cross-Sold</v>
      </c>
    </row>
    <row r="5032" ht="14.25" customHeight="1" spans="1:18">
      <c r="A5032" s="30" t="s">
        <v>4798</v>
      </c>
      <c r="B5032" s="17">
        <v>1838</v>
      </c>
      <c r="C5032" s="17" t="s">
        <v>35</v>
      </c>
      <c r="D5032" s="17" t="s">
        <v>36</v>
      </c>
      <c r="E5032" s="17" t="s">
        <v>37</v>
      </c>
      <c r="F5032" s="31" t="str">
        <f>VLOOKUP(G5032,'Policy Type'!$A:$B,2,FALSE)</f>
        <v>Others</v>
      </c>
      <c r="G5032" s="17" t="s">
        <v>111</v>
      </c>
      <c r="H5032" s="32">
        <v>45444</v>
      </c>
      <c r="I5032" s="32">
        <v>45458</v>
      </c>
      <c r="J5032" s="34">
        <v>179000</v>
      </c>
      <c r="K5032" s="34">
        <f t="shared" si="1410"/>
        <v>32220</v>
      </c>
      <c r="L5032" s="34">
        <f t="shared" si="1411"/>
        <v>211220</v>
      </c>
      <c r="M5032" s="17">
        <f t="shared" si="1412"/>
        <v>31683</v>
      </c>
      <c r="N5032" s="17" t="s">
        <v>52</v>
      </c>
      <c r="O5032" s="35" t="s">
        <v>49</v>
      </c>
      <c r="P5032" s="36" t="str">
        <f t="shared" si="1413"/>
        <v>Old Client</v>
      </c>
      <c r="Q5032" s="39" t="str">
        <f t="shared" si="4"/>
        <v>Yes</v>
      </c>
      <c r="R5032" s="40" t="str">
        <f t="shared" si="5"/>
        <v>Cross-Sold</v>
      </c>
    </row>
    <row r="5033" ht="14.25" customHeight="1" spans="1:18">
      <c r="A5033" s="30" t="s">
        <v>4799</v>
      </c>
      <c r="B5033" s="17">
        <v>406</v>
      </c>
      <c r="C5033" s="17" t="s">
        <v>46</v>
      </c>
      <c r="D5033" s="17" t="s">
        <v>47</v>
      </c>
      <c r="E5033" s="17" t="s">
        <v>37</v>
      </c>
      <c r="F5033" s="31" t="str">
        <f>VLOOKUP(G5033,'Policy Type'!$A:$B,2,FALSE)</f>
        <v>Others</v>
      </c>
      <c r="G5033" s="17" t="s">
        <v>111</v>
      </c>
      <c r="H5033" s="32">
        <v>45444</v>
      </c>
      <c r="I5033" s="32">
        <v>45458</v>
      </c>
      <c r="J5033" s="34">
        <v>358000</v>
      </c>
      <c r="K5033" s="34">
        <f t="shared" si="1410"/>
        <v>64440</v>
      </c>
      <c r="L5033" s="34">
        <f t="shared" si="1411"/>
        <v>422440</v>
      </c>
      <c r="M5033" s="17">
        <f t="shared" ref="M5033:M5036" si="1414">L5033*0.05</f>
        <v>21122</v>
      </c>
      <c r="N5033" s="17" t="s">
        <v>52</v>
      </c>
      <c r="O5033" s="35" t="s">
        <v>49</v>
      </c>
      <c r="P5033" s="36" t="str">
        <f t="shared" si="1413"/>
        <v>Old Client</v>
      </c>
      <c r="Q5033" s="39" t="str">
        <f t="shared" si="4"/>
        <v>No</v>
      </c>
      <c r="R5033" s="40" t="str">
        <f t="shared" si="5"/>
        <v/>
      </c>
    </row>
    <row r="5034" ht="14.25" customHeight="1" spans="1:18">
      <c r="A5034" s="30" t="s">
        <v>4800</v>
      </c>
      <c r="B5034" s="17">
        <v>2974</v>
      </c>
      <c r="C5034" s="17" t="s">
        <v>46</v>
      </c>
      <c r="D5034" s="17" t="s">
        <v>88</v>
      </c>
      <c r="E5034" s="17" t="s">
        <v>103</v>
      </c>
      <c r="F5034" s="31" t="str">
        <f>VLOOKUP(G5034,'Policy Type'!$A:$B,2,FALSE)</f>
        <v>Others</v>
      </c>
      <c r="G5034" s="17" t="s">
        <v>212</v>
      </c>
      <c r="H5034" s="32">
        <v>45429</v>
      </c>
      <c r="I5034" s="32">
        <v>45793</v>
      </c>
      <c r="J5034" s="34">
        <v>1941100</v>
      </c>
      <c r="K5034" s="34">
        <f t="shared" si="1410"/>
        <v>349398</v>
      </c>
      <c r="L5034" s="34">
        <f t="shared" si="1411"/>
        <v>2290498</v>
      </c>
      <c r="M5034" s="17">
        <f t="shared" si="1414"/>
        <v>114524.9</v>
      </c>
      <c r="N5034" s="17" t="s">
        <v>39</v>
      </c>
      <c r="O5034" s="35" t="s">
        <v>53</v>
      </c>
      <c r="P5034" s="36" t="str">
        <f t="shared" si="1413"/>
        <v>Old Client</v>
      </c>
      <c r="Q5034" s="39" t="str">
        <f t="shared" si="4"/>
        <v>No</v>
      </c>
      <c r="R5034" s="40" t="str">
        <f t="shared" si="5"/>
        <v/>
      </c>
    </row>
    <row r="5035" ht="14.25" customHeight="1" spans="1:18">
      <c r="A5035" s="30" t="s">
        <v>4801</v>
      </c>
      <c r="B5035" s="17">
        <v>2598</v>
      </c>
      <c r="C5035" s="17" t="s">
        <v>46</v>
      </c>
      <c r="D5035" s="17" t="s">
        <v>76</v>
      </c>
      <c r="E5035" s="17" t="s">
        <v>103</v>
      </c>
      <c r="F5035" s="31" t="str">
        <f>VLOOKUP(G5035,'Policy Type'!$A:$B,2,FALSE)</f>
        <v>Others</v>
      </c>
      <c r="G5035" s="17" t="s">
        <v>193</v>
      </c>
      <c r="H5035" s="32">
        <v>45424</v>
      </c>
      <c r="I5035" s="32">
        <v>45788</v>
      </c>
      <c r="J5035" s="34">
        <v>1940400</v>
      </c>
      <c r="K5035" s="34">
        <f t="shared" si="1410"/>
        <v>349272</v>
      </c>
      <c r="L5035" s="34">
        <f t="shared" si="1411"/>
        <v>2289672</v>
      </c>
      <c r="M5035" s="17">
        <f t="shared" si="1414"/>
        <v>114483.6</v>
      </c>
      <c r="N5035" s="17" t="s">
        <v>39</v>
      </c>
      <c r="O5035" s="35" t="s">
        <v>53</v>
      </c>
      <c r="P5035" s="36" t="str">
        <f t="shared" si="1413"/>
        <v>Old Client</v>
      </c>
      <c r="Q5035" s="39" t="str">
        <f t="shared" si="4"/>
        <v>No</v>
      </c>
      <c r="R5035" s="40" t="str">
        <f t="shared" si="5"/>
        <v/>
      </c>
    </row>
    <row r="5036" ht="14.25" customHeight="1" spans="1:18">
      <c r="A5036" s="30" t="s">
        <v>4802</v>
      </c>
      <c r="B5036" s="17">
        <v>206</v>
      </c>
      <c r="C5036" s="17" t="s">
        <v>46</v>
      </c>
      <c r="D5036" s="17" t="s">
        <v>76</v>
      </c>
      <c r="E5036" s="17" t="s">
        <v>37</v>
      </c>
      <c r="F5036" s="31" t="str">
        <f>VLOOKUP(G5036,'Policy Type'!$A:$B,2,FALSE)</f>
        <v>Others</v>
      </c>
      <c r="G5036" s="17" t="s">
        <v>212</v>
      </c>
      <c r="H5036" s="32">
        <v>45423</v>
      </c>
      <c r="I5036" s="32">
        <v>45787</v>
      </c>
      <c r="J5036" s="34">
        <v>1926500</v>
      </c>
      <c r="K5036" s="34">
        <f t="shared" si="1410"/>
        <v>346770</v>
      </c>
      <c r="L5036" s="34">
        <f t="shared" si="1411"/>
        <v>2273270</v>
      </c>
      <c r="M5036" s="17">
        <f t="shared" si="1414"/>
        <v>113663.5</v>
      </c>
      <c r="N5036" s="17" t="s">
        <v>39</v>
      </c>
      <c r="O5036" s="35" t="s">
        <v>53</v>
      </c>
      <c r="P5036" s="36" t="str">
        <f t="shared" si="1413"/>
        <v>Old Client</v>
      </c>
      <c r="Q5036" s="39" t="str">
        <f t="shared" si="4"/>
        <v>No</v>
      </c>
      <c r="R5036" s="40" t="str">
        <f t="shared" si="5"/>
        <v/>
      </c>
    </row>
    <row r="5037" ht="14.25" customHeight="1" spans="1:18">
      <c r="A5037" s="30" t="s">
        <v>4803</v>
      </c>
      <c r="B5037" s="17">
        <v>773</v>
      </c>
      <c r="C5037" s="17" t="s">
        <v>42</v>
      </c>
      <c r="D5037" s="17" t="s">
        <v>36</v>
      </c>
      <c r="E5037" s="17" t="s">
        <v>78</v>
      </c>
      <c r="F5037" s="31" t="str">
        <f>VLOOKUP(G5037,'Policy Type'!$A:$B,2,FALSE)</f>
        <v>Others</v>
      </c>
      <c r="G5037" s="17" t="s">
        <v>154</v>
      </c>
      <c r="H5037" s="32">
        <v>45423</v>
      </c>
      <c r="I5037" s="32">
        <v>45787</v>
      </c>
      <c r="J5037" s="34">
        <v>1882700</v>
      </c>
      <c r="K5037" s="34">
        <f t="shared" si="1410"/>
        <v>338886</v>
      </c>
      <c r="L5037" s="34">
        <f t="shared" si="1411"/>
        <v>2221586</v>
      </c>
      <c r="M5037" s="17">
        <f>L5037*0.15</f>
        <v>333237.9</v>
      </c>
      <c r="N5037" s="17" t="s">
        <v>52</v>
      </c>
      <c r="O5037" s="35" t="s">
        <v>40</v>
      </c>
      <c r="P5037" s="36" t="str">
        <f t="shared" si="1413"/>
        <v>Old Client</v>
      </c>
      <c r="Q5037" s="39" t="str">
        <f t="shared" si="4"/>
        <v>Yes</v>
      </c>
      <c r="R5037" s="40" t="str">
        <f t="shared" si="5"/>
        <v>Cross-Sold</v>
      </c>
    </row>
    <row r="5038" ht="14.25" customHeight="1" spans="1:18">
      <c r="A5038" s="30" t="s">
        <v>4804</v>
      </c>
      <c r="B5038" s="17">
        <v>112</v>
      </c>
      <c r="C5038" s="17" t="s">
        <v>46</v>
      </c>
      <c r="D5038" s="17" t="s">
        <v>88</v>
      </c>
      <c r="E5038" s="17" t="s">
        <v>132</v>
      </c>
      <c r="F5038" s="31" t="str">
        <f>VLOOKUP(G5038,'Policy Type'!$A:$B,2,FALSE)</f>
        <v>Others</v>
      </c>
      <c r="G5038" s="17" t="s">
        <v>437</v>
      </c>
      <c r="H5038" s="32">
        <v>45414</v>
      </c>
      <c r="I5038" s="32">
        <v>45778</v>
      </c>
      <c r="J5038" s="34">
        <v>1855900</v>
      </c>
      <c r="K5038" s="34">
        <f t="shared" si="1410"/>
        <v>334062</v>
      </c>
      <c r="L5038" s="34">
        <f t="shared" si="1411"/>
        <v>2189962</v>
      </c>
      <c r="M5038" s="17">
        <f>L5038*0.05</f>
        <v>109498.1</v>
      </c>
      <c r="N5038" s="17" t="s">
        <v>52</v>
      </c>
      <c r="O5038" s="35" t="s">
        <v>40</v>
      </c>
      <c r="P5038" s="36" t="str">
        <f t="shared" si="1413"/>
        <v>Old Client</v>
      </c>
      <c r="Q5038" s="39" t="str">
        <f t="shared" si="4"/>
        <v>Yes</v>
      </c>
      <c r="R5038" s="40" t="str">
        <f t="shared" si="5"/>
        <v>Cross-Sold</v>
      </c>
    </row>
    <row r="5039" ht="14.25" customHeight="1" spans="1:18">
      <c r="A5039" s="30" t="s">
        <v>4805</v>
      </c>
      <c r="B5039" s="17">
        <v>2978</v>
      </c>
      <c r="C5039" s="17" t="s">
        <v>35</v>
      </c>
      <c r="D5039" s="17" t="s">
        <v>36</v>
      </c>
      <c r="E5039" s="17" t="s">
        <v>43</v>
      </c>
      <c r="F5039" s="31" t="str">
        <f>VLOOKUP(G5039,'Policy Type'!$A:$B,2,FALSE)</f>
        <v>Others</v>
      </c>
      <c r="G5039" s="17" t="s">
        <v>212</v>
      </c>
      <c r="H5039" s="32">
        <v>45429</v>
      </c>
      <c r="I5039" s="32">
        <v>45793</v>
      </c>
      <c r="J5039" s="34">
        <v>1836300</v>
      </c>
      <c r="K5039" s="34">
        <f t="shared" si="1410"/>
        <v>330534</v>
      </c>
      <c r="L5039" s="34">
        <f t="shared" si="1411"/>
        <v>2166834</v>
      </c>
      <c r="M5039" s="17">
        <f t="shared" ref="M5039:M5040" si="1415">L5039*0.15</f>
        <v>325025.1</v>
      </c>
      <c r="N5039" s="17" t="s">
        <v>52</v>
      </c>
      <c r="O5039" s="35" t="s">
        <v>53</v>
      </c>
      <c r="P5039" s="36" t="str">
        <f t="shared" si="1413"/>
        <v>New Client</v>
      </c>
      <c r="Q5039" s="39" t="str">
        <f t="shared" si="4"/>
        <v>No</v>
      </c>
      <c r="R5039" s="40" t="str">
        <f t="shared" si="5"/>
        <v/>
      </c>
    </row>
    <row r="5040" ht="14.25" customHeight="1" spans="1:18">
      <c r="A5040" s="30" t="s">
        <v>4806</v>
      </c>
      <c r="B5040" s="17">
        <v>2938</v>
      </c>
      <c r="C5040" s="17" t="s">
        <v>57</v>
      </c>
      <c r="D5040" s="17" t="s">
        <v>36</v>
      </c>
      <c r="E5040" s="17" t="s">
        <v>43</v>
      </c>
      <c r="F5040" s="31" t="str">
        <f>VLOOKUP(G5040,'Policy Type'!$A:$B,2,FALSE)</f>
        <v>Others</v>
      </c>
      <c r="G5040" s="17" t="s">
        <v>212</v>
      </c>
      <c r="H5040" s="32">
        <v>45429</v>
      </c>
      <c r="I5040" s="32">
        <v>45793</v>
      </c>
      <c r="J5040" s="34">
        <v>1835300</v>
      </c>
      <c r="K5040" s="34">
        <f t="shared" si="1410"/>
        <v>330354</v>
      </c>
      <c r="L5040" s="34">
        <f t="shared" si="1411"/>
        <v>2165654</v>
      </c>
      <c r="M5040" s="17">
        <f t="shared" si="1415"/>
        <v>324848.1</v>
      </c>
      <c r="N5040" s="17" t="s">
        <v>52</v>
      </c>
      <c r="O5040" s="35" t="s">
        <v>53</v>
      </c>
      <c r="P5040" s="36" t="str">
        <f t="shared" si="1413"/>
        <v>New Client</v>
      </c>
      <c r="Q5040" s="39" t="str">
        <f t="shared" si="4"/>
        <v>No</v>
      </c>
      <c r="R5040" s="40" t="str">
        <f t="shared" si="5"/>
        <v/>
      </c>
    </row>
    <row r="5041" ht="14.25" customHeight="1" spans="1:18">
      <c r="A5041" s="30" t="s">
        <v>4807</v>
      </c>
      <c r="B5041" s="17">
        <v>3196</v>
      </c>
      <c r="C5041" s="17" t="s">
        <v>42</v>
      </c>
      <c r="D5041" s="17" t="s">
        <v>36</v>
      </c>
      <c r="E5041" s="17" t="s">
        <v>78</v>
      </c>
      <c r="F5041" s="31" t="str">
        <f>VLOOKUP(G5041,'Policy Type'!$A:$B,2,FALSE)</f>
        <v>Liability</v>
      </c>
      <c r="G5041" s="17" t="s">
        <v>38</v>
      </c>
      <c r="H5041" s="32">
        <v>45419</v>
      </c>
      <c r="I5041" s="32">
        <v>45783</v>
      </c>
      <c r="J5041" s="34">
        <v>1829700</v>
      </c>
      <c r="K5041" s="34">
        <f t="shared" si="1410"/>
        <v>329346</v>
      </c>
      <c r="L5041" s="34">
        <f t="shared" si="1411"/>
        <v>2159046</v>
      </c>
      <c r="M5041" s="17">
        <f>L5041*0.2</f>
        <v>431809.2</v>
      </c>
      <c r="N5041" s="17" t="s">
        <v>39</v>
      </c>
      <c r="O5041" s="35" t="s">
        <v>49</v>
      </c>
      <c r="P5041" s="36" t="str">
        <f t="shared" si="1413"/>
        <v>New Client</v>
      </c>
      <c r="Q5041" s="39" t="str">
        <f t="shared" si="4"/>
        <v>Yes</v>
      </c>
      <c r="R5041" s="40" t="str">
        <f t="shared" si="5"/>
        <v/>
      </c>
    </row>
    <row r="5042" ht="14.25" customHeight="1" spans="1:18">
      <c r="A5042" s="30" t="s">
        <v>4808</v>
      </c>
      <c r="B5042" s="17">
        <v>484</v>
      </c>
      <c r="C5042" s="17" t="s">
        <v>42</v>
      </c>
      <c r="D5042" s="17" t="s">
        <v>36</v>
      </c>
      <c r="E5042" s="17" t="s">
        <v>43</v>
      </c>
      <c r="F5042" s="31" t="str">
        <f>VLOOKUP(G5042,'Policy Type'!$A:$B,2,FALSE)</f>
        <v>Others</v>
      </c>
      <c r="G5042" s="17" t="s">
        <v>212</v>
      </c>
      <c r="H5042" s="32">
        <v>45429</v>
      </c>
      <c r="I5042" s="32">
        <v>45793</v>
      </c>
      <c r="J5042" s="34">
        <v>1826000</v>
      </c>
      <c r="K5042" s="34">
        <f t="shared" si="1410"/>
        <v>328680</v>
      </c>
      <c r="L5042" s="34">
        <f t="shared" si="1411"/>
        <v>2154680</v>
      </c>
      <c r="M5042" s="17">
        <f>L5042*0.15</f>
        <v>323202</v>
      </c>
      <c r="N5042" s="17" t="s">
        <v>52</v>
      </c>
      <c r="O5042" s="35" t="s">
        <v>53</v>
      </c>
      <c r="P5042" s="36" t="str">
        <f t="shared" si="1413"/>
        <v>Old Client</v>
      </c>
      <c r="Q5042" s="39" t="str">
        <f t="shared" si="4"/>
        <v>Yes</v>
      </c>
      <c r="R5042" s="40" t="str">
        <f t="shared" si="5"/>
        <v>Cross-Sold</v>
      </c>
    </row>
    <row r="5043" ht="14.25" customHeight="1" spans="1:18">
      <c r="A5043" s="30" t="s">
        <v>4809</v>
      </c>
      <c r="B5043" s="17">
        <v>1777</v>
      </c>
      <c r="C5043" s="17" t="s">
        <v>46</v>
      </c>
      <c r="D5043" s="17" t="s">
        <v>88</v>
      </c>
      <c r="E5043" s="17" t="s">
        <v>132</v>
      </c>
      <c r="F5043" s="31" t="str">
        <f>VLOOKUP(G5043,'Policy Type'!$A:$B,2,FALSE)</f>
        <v>Others</v>
      </c>
      <c r="G5043" s="17" t="s">
        <v>154</v>
      </c>
      <c r="H5043" s="32">
        <v>45433</v>
      </c>
      <c r="I5043" s="32">
        <v>45797</v>
      </c>
      <c r="J5043" s="34">
        <v>1821500</v>
      </c>
      <c r="K5043" s="34">
        <f t="shared" si="1410"/>
        <v>327870</v>
      </c>
      <c r="L5043" s="34">
        <f t="shared" si="1411"/>
        <v>2149370</v>
      </c>
      <c r="M5043" s="17">
        <f t="shared" ref="M5043:M5044" si="1416">L5043*0.05</f>
        <v>107468.5</v>
      </c>
      <c r="N5043" s="17" t="s">
        <v>52</v>
      </c>
      <c r="O5043" s="35" t="s">
        <v>53</v>
      </c>
      <c r="P5043" s="36" t="str">
        <f t="shared" si="1413"/>
        <v>Old Client</v>
      </c>
      <c r="Q5043" s="39" t="str">
        <f t="shared" si="4"/>
        <v>Yes</v>
      </c>
      <c r="R5043" s="40" t="str">
        <f t="shared" si="5"/>
        <v>Cross-Sold</v>
      </c>
    </row>
    <row r="5044" ht="14.25" customHeight="1" spans="1:18">
      <c r="A5044" s="30" t="s">
        <v>4810</v>
      </c>
      <c r="B5044" s="17">
        <v>845</v>
      </c>
      <c r="C5044" s="17" t="s">
        <v>46</v>
      </c>
      <c r="D5044" s="17" t="s">
        <v>76</v>
      </c>
      <c r="E5044" s="17" t="s">
        <v>132</v>
      </c>
      <c r="F5044" s="31" t="str">
        <f>VLOOKUP(G5044,'Policy Type'!$A:$B,2,FALSE)</f>
        <v>P&amp;C</v>
      </c>
      <c r="G5044" s="17" t="s">
        <v>48</v>
      </c>
      <c r="H5044" s="32">
        <v>45426</v>
      </c>
      <c r="I5044" s="32">
        <v>45790</v>
      </c>
      <c r="J5044" s="34">
        <v>1770100</v>
      </c>
      <c r="K5044" s="34">
        <f t="shared" si="1410"/>
        <v>318618</v>
      </c>
      <c r="L5044" s="34">
        <f t="shared" si="1411"/>
        <v>2088718</v>
      </c>
      <c r="M5044" s="17">
        <f t="shared" si="1416"/>
        <v>104435.9</v>
      </c>
      <c r="N5044" s="17" t="s">
        <v>39</v>
      </c>
      <c r="O5044" s="35" t="s">
        <v>49</v>
      </c>
      <c r="P5044" s="36" t="str">
        <f t="shared" si="1413"/>
        <v>Old Client</v>
      </c>
      <c r="Q5044" s="39" t="str">
        <f t="shared" si="4"/>
        <v>No</v>
      </c>
      <c r="R5044" s="40" t="str">
        <f t="shared" si="5"/>
        <v/>
      </c>
    </row>
    <row r="5045" ht="14.25" customHeight="1" spans="1:18">
      <c r="A5045" s="30" t="s">
        <v>4811</v>
      </c>
      <c r="B5045" s="17">
        <v>3122</v>
      </c>
      <c r="C5045" s="17" t="s">
        <v>42</v>
      </c>
      <c r="D5045" s="17" t="s">
        <v>36</v>
      </c>
      <c r="E5045" s="17" t="s">
        <v>123</v>
      </c>
      <c r="F5045" s="31" t="str">
        <f>VLOOKUP(G5045,'Policy Type'!$A:$B,2,FALSE)</f>
        <v>Others</v>
      </c>
      <c r="G5045" s="17" t="s">
        <v>1162</v>
      </c>
      <c r="H5045" s="32">
        <v>45442</v>
      </c>
      <c r="I5045" s="32">
        <v>45806</v>
      </c>
      <c r="J5045" s="34">
        <v>1736700</v>
      </c>
      <c r="K5045" s="34">
        <f t="shared" si="1410"/>
        <v>312606</v>
      </c>
      <c r="L5045" s="34">
        <f t="shared" si="1411"/>
        <v>2049306</v>
      </c>
      <c r="M5045" s="17">
        <f>L5045*0.15</f>
        <v>307395.9</v>
      </c>
      <c r="N5045" s="17" t="s">
        <v>52</v>
      </c>
      <c r="O5045" s="35" t="s">
        <v>40</v>
      </c>
      <c r="P5045" s="36" t="str">
        <f t="shared" si="1413"/>
        <v>New Client</v>
      </c>
      <c r="Q5045" s="39" t="str">
        <f t="shared" si="4"/>
        <v>No</v>
      </c>
      <c r="R5045" s="40" t="str">
        <f t="shared" si="5"/>
        <v/>
      </c>
    </row>
    <row r="5046" ht="14.25" customHeight="1" spans="1:18">
      <c r="A5046" s="30" t="s">
        <v>4812</v>
      </c>
      <c r="B5046" s="17">
        <v>2799</v>
      </c>
      <c r="C5046" s="17" t="s">
        <v>46</v>
      </c>
      <c r="D5046" s="17" t="s">
        <v>66</v>
      </c>
      <c r="E5046" s="17" t="s">
        <v>780</v>
      </c>
      <c r="F5046" s="31" t="str">
        <f>VLOOKUP(G5046,'Policy Type'!$A:$B,2,FALSE)</f>
        <v>Liability</v>
      </c>
      <c r="G5046" s="17" t="s">
        <v>38</v>
      </c>
      <c r="H5046" s="32">
        <v>45427</v>
      </c>
      <c r="I5046" s="32">
        <v>45791</v>
      </c>
      <c r="J5046" s="34">
        <v>1730600</v>
      </c>
      <c r="K5046" s="34">
        <f t="shared" si="1410"/>
        <v>311508</v>
      </c>
      <c r="L5046" s="34">
        <f t="shared" si="1411"/>
        <v>2042108</v>
      </c>
      <c r="M5046" s="17">
        <f t="shared" ref="M5046:M5047" si="1417">L5046*0.05</f>
        <v>102105.4</v>
      </c>
      <c r="N5046" s="17" t="s">
        <v>39</v>
      </c>
      <c r="O5046" s="35" t="s">
        <v>49</v>
      </c>
      <c r="P5046" s="36" t="str">
        <f t="shared" si="1413"/>
        <v>Old Client</v>
      </c>
      <c r="Q5046" s="39" t="str">
        <f t="shared" si="4"/>
        <v>Yes</v>
      </c>
      <c r="R5046" s="40" t="str">
        <f t="shared" si="5"/>
        <v/>
      </c>
    </row>
    <row r="5047" ht="14.25" customHeight="1" spans="1:18">
      <c r="A5047" s="30" t="s">
        <v>4813</v>
      </c>
      <c r="B5047" s="17">
        <v>3133</v>
      </c>
      <c r="C5047" s="17" t="s">
        <v>46</v>
      </c>
      <c r="D5047" s="17" t="s">
        <v>76</v>
      </c>
      <c r="E5047" s="17" t="s">
        <v>780</v>
      </c>
      <c r="F5047" s="31" t="str">
        <f>VLOOKUP(G5047,'Policy Type'!$A:$B,2,FALSE)</f>
        <v>Liability</v>
      </c>
      <c r="G5047" s="17" t="s">
        <v>38</v>
      </c>
      <c r="H5047" s="32">
        <v>45435</v>
      </c>
      <c r="I5047" s="32">
        <v>45799</v>
      </c>
      <c r="J5047" s="34">
        <v>1713700</v>
      </c>
      <c r="K5047" s="34">
        <f t="shared" si="1410"/>
        <v>308466</v>
      </c>
      <c r="L5047" s="34">
        <f t="shared" si="1411"/>
        <v>2022166</v>
      </c>
      <c r="M5047" s="17">
        <f t="shared" si="1417"/>
        <v>101108.3</v>
      </c>
      <c r="N5047" s="17" t="s">
        <v>39</v>
      </c>
      <c r="O5047" s="35" t="s">
        <v>49</v>
      </c>
      <c r="P5047" s="36" t="str">
        <f t="shared" si="1413"/>
        <v>Old Client</v>
      </c>
      <c r="Q5047" s="39" t="str">
        <f t="shared" si="4"/>
        <v>Yes</v>
      </c>
      <c r="R5047" s="40" t="str">
        <f t="shared" si="5"/>
        <v/>
      </c>
    </row>
    <row r="5048" ht="14.25" customHeight="1" spans="1:18">
      <c r="A5048" s="30" t="s">
        <v>4814</v>
      </c>
      <c r="B5048" s="17">
        <v>3105</v>
      </c>
      <c r="C5048" s="17" t="s">
        <v>57</v>
      </c>
      <c r="D5048" s="17" t="s">
        <v>36</v>
      </c>
      <c r="E5048" s="17" t="s">
        <v>43</v>
      </c>
      <c r="F5048" s="31" t="str">
        <f>VLOOKUP(G5048,'Policy Type'!$A:$B,2,FALSE)</f>
        <v>Liability</v>
      </c>
      <c r="G5048" s="17" t="s">
        <v>140</v>
      </c>
      <c r="H5048" s="32">
        <v>45413</v>
      </c>
      <c r="I5048" s="32">
        <v>45777</v>
      </c>
      <c r="J5048" s="34">
        <v>1711000</v>
      </c>
      <c r="K5048" s="34">
        <f t="shared" si="1410"/>
        <v>307980</v>
      </c>
      <c r="L5048" s="34">
        <f t="shared" si="1411"/>
        <v>2018980</v>
      </c>
      <c r="M5048" s="17">
        <f>L5048*0.2</f>
        <v>403796</v>
      </c>
      <c r="N5048" s="17" t="s">
        <v>52</v>
      </c>
      <c r="O5048" s="35" t="s">
        <v>49</v>
      </c>
      <c r="P5048" s="36" t="str">
        <f t="shared" si="1413"/>
        <v>New Client</v>
      </c>
      <c r="Q5048" s="39" t="str">
        <f t="shared" si="4"/>
        <v>Yes</v>
      </c>
      <c r="R5048" s="40" t="str">
        <f t="shared" si="5"/>
        <v/>
      </c>
    </row>
    <row r="5049" ht="14.25" customHeight="1" spans="1:18">
      <c r="A5049" s="30"/>
      <c r="B5049" s="17"/>
      <c r="C5049" s="17"/>
      <c r="D5049" s="17"/>
      <c r="E5049" s="17"/>
      <c r="F5049" s="31"/>
      <c r="G5049" s="17"/>
      <c r="H5049" s="32"/>
      <c r="I5049" s="32"/>
      <c r="J5049" s="34"/>
      <c r="K5049" s="34"/>
      <c r="L5049" s="17"/>
      <c r="M5049" s="17"/>
      <c r="N5049" s="17" t="s">
        <v>39</v>
      </c>
      <c r="O5049" s="35" t="s">
        <v>277</v>
      </c>
      <c r="P5049" s="36"/>
      <c r="Q5049" s="39" t="str">
        <f t="shared" si="4"/>
        <v>No</v>
      </c>
      <c r="R5049" s="40" t="str">
        <f t="shared" si="5"/>
        <v/>
      </c>
    </row>
    <row r="5050" ht="14.25" customHeight="1" spans="1:18">
      <c r="A5050" s="30" t="s">
        <v>4815</v>
      </c>
      <c r="B5050" s="17">
        <v>2833</v>
      </c>
      <c r="C5050" s="17" t="s">
        <v>46</v>
      </c>
      <c r="D5050" s="17" t="s">
        <v>47</v>
      </c>
      <c r="E5050" s="17" t="s">
        <v>132</v>
      </c>
      <c r="F5050" s="31" t="str">
        <f>VLOOKUP(G5050,'Policy Type'!$A:$B,2,FALSE)</f>
        <v>Others</v>
      </c>
      <c r="G5050" s="17" t="s">
        <v>245</v>
      </c>
      <c r="H5050" s="32">
        <v>45417</v>
      </c>
      <c r="I5050" s="32">
        <v>45781</v>
      </c>
      <c r="J5050" s="34">
        <v>1690800</v>
      </c>
      <c r="K5050" s="34">
        <f t="shared" ref="K5050:K5055" si="1418">J5050*0.18</f>
        <v>304344</v>
      </c>
      <c r="L5050" s="34">
        <f t="shared" ref="L5050:L5055" si="1419">J5050+K5050</f>
        <v>1995144</v>
      </c>
      <c r="M5050" s="17">
        <f>L5050*0.05</f>
        <v>99757.2</v>
      </c>
      <c r="N5050" s="17" t="s">
        <v>52</v>
      </c>
      <c r="O5050" s="35" t="s">
        <v>53</v>
      </c>
      <c r="P5050" s="36" t="str">
        <f t="shared" ref="P5050:P5055" si="1420">IF(COUNTIF(B:B,B5050)=1,"New Client","Old Client")</f>
        <v>New Client</v>
      </c>
      <c r="Q5050" s="39" t="str">
        <f t="shared" si="4"/>
        <v>No</v>
      </c>
      <c r="R5050" s="40" t="str">
        <f t="shared" si="5"/>
        <v/>
      </c>
    </row>
    <row r="5051" ht="14.25" customHeight="1" spans="1:18">
      <c r="A5051" s="30" t="s">
        <v>4816</v>
      </c>
      <c r="B5051" s="17">
        <v>1886</v>
      </c>
      <c r="C5051" s="17" t="s">
        <v>42</v>
      </c>
      <c r="D5051" s="17" t="s">
        <v>36</v>
      </c>
      <c r="E5051" s="17" t="s">
        <v>37</v>
      </c>
      <c r="F5051" s="31" t="str">
        <f>VLOOKUP(G5051,'Policy Type'!$A:$B,2,FALSE)</f>
        <v>Liability</v>
      </c>
      <c r="G5051" s="17" t="s">
        <v>38</v>
      </c>
      <c r="H5051" s="32">
        <v>45414</v>
      </c>
      <c r="I5051" s="32">
        <v>45778</v>
      </c>
      <c r="J5051" s="34">
        <v>1666000</v>
      </c>
      <c r="K5051" s="34">
        <f t="shared" si="1418"/>
        <v>299880</v>
      </c>
      <c r="L5051" s="34">
        <f t="shared" si="1419"/>
        <v>1965880</v>
      </c>
      <c r="M5051" s="17">
        <f t="shared" ref="M5051:M5053" si="1421">L5051*0.2</f>
        <v>393176</v>
      </c>
      <c r="N5051" s="17" t="s">
        <v>39</v>
      </c>
      <c r="O5051" s="35" t="s">
        <v>53</v>
      </c>
      <c r="P5051" s="36" t="str">
        <f t="shared" si="1420"/>
        <v>Old Client</v>
      </c>
      <c r="Q5051" s="39" t="str">
        <f t="shared" si="4"/>
        <v>Yes</v>
      </c>
      <c r="R5051" s="40" t="str">
        <f t="shared" si="5"/>
        <v/>
      </c>
    </row>
    <row r="5052" ht="14.25" customHeight="1" spans="1:18">
      <c r="A5052" s="30" t="s">
        <v>4817</v>
      </c>
      <c r="B5052" s="17">
        <v>2941</v>
      </c>
      <c r="C5052" s="17" t="s">
        <v>42</v>
      </c>
      <c r="D5052" s="17" t="s">
        <v>36</v>
      </c>
      <c r="E5052" s="17" t="s">
        <v>43</v>
      </c>
      <c r="F5052" s="31" t="str">
        <f>VLOOKUP(G5052,'Policy Type'!$A:$B,2,FALSE)</f>
        <v>P&amp;C</v>
      </c>
      <c r="G5052" s="17" t="s">
        <v>89</v>
      </c>
      <c r="H5052" s="32">
        <v>45420</v>
      </c>
      <c r="I5052" s="32">
        <v>45784</v>
      </c>
      <c r="J5052" s="34">
        <v>1664600</v>
      </c>
      <c r="K5052" s="34">
        <f t="shared" si="1418"/>
        <v>299628</v>
      </c>
      <c r="L5052" s="34">
        <f t="shared" si="1419"/>
        <v>1964228</v>
      </c>
      <c r="M5052" s="17">
        <f t="shared" si="1421"/>
        <v>392845.6</v>
      </c>
      <c r="N5052" s="17" t="s">
        <v>52</v>
      </c>
      <c r="O5052" s="35" t="s">
        <v>53</v>
      </c>
      <c r="P5052" s="36" t="str">
        <f t="shared" si="1420"/>
        <v>Old Client</v>
      </c>
      <c r="Q5052" s="39" t="str">
        <f t="shared" si="4"/>
        <v>No</v>
      </c>
      <c r="R5052" s="40" t="str">
        <f t="shared" si="5"/>
        <v/>
      </c>
    </row>
    <row r="5053" ht="14.25" customHeight="1" spans="1:18">
      <c r="A5053" s="30" t="s">
        <v>4818</v>
      </c>
      <c r="B5053" s="17">
        <v>2932</v>
      </c>
      <c r="C5053" s="17" t="s">
        <v>42</v>
      </c>
      <c r="D5053" s="17" t="s">
        <v>36</v>
      </c>
      <c r="E5053" s="17" t="s">
        <v>132</v>
      </c>
      <c r="F5053" s="31" t="str">
        <f>VLOOKUP(G5053,'Policy Type'!$A:$B,2,FALSE)</f>
        <v>Liability</v>
      </c>
      <c r="G5053" s="17" t="s">
        <v>121</v>
      </c>
      <c r="H5053" s="32">
        <v>45430</v>
      </c>
      <c r="I5053" s="32">
        <v>45794</v>
      </c>
      <c r="J5053" s="34">
        <v>1662800</v>
      </c>
      <c r="K5053" s="34">
        <f t="shared" si="1418"/>
        <v>299304</v>
      </c>
      <c r="L5053" s="34">
        <f t="shared" si="1419"/>
        <v>1962104</v>
      </c>
      <c r="M5053" s="17">
        <f t="shared" si="1421"/>
        <v>392420.8</v>
      </c>
      <c r="N5053" s="17" t="s">
        <v>39</v>
      </c>
      <c r="O5053" s="35" t="s">
        <v>53</v>
      </c>
      <c r="P5053" s="36" t="str">
        <f t="shared" si="1420"/>
        <v>New Client</v>
      </c>
      <c r="Q5053" s="39" t="str">
        <f t="shared" si="4"/>
        <v>Yes</v>
      </c>
      <c r="R5053" s="40" t="str">
        <f t="shared" si="5"/>
        <v/>
      </c>
    </row>
    <row r="5054" ht="14.25" customHeight="1" spans="1:18">
      <c r="A5054" s="30" t="s">
        <v>4819</v>
      </c>
      <c r="B5054" s="17">
        <v>2956</v>
      </c>
      <c r="C5054" s="17" t="s">
        <v>42</v>
      </c>
      <c r="D5054" s="17" t="s">
        <v>36</v>
      </c>
      <c r="E5054" s="17" t="s">
        <v>84</v>
      </c>
      <c r="F5054" s="31" t="str">
        <f>VLOOKUP(G5054,'Policy Type'!$A:$B,2,FALSE)</f>
        <v>Others</v>
      </c>
      <c r="G5054" s="17" t="s">
        <v>3913</v>
      </c>
      <c r="H5054" s="32">
        <v>45415</v>
      </c>
      <c r="I5054" s="32">
        <v>45779</v>
      </c>
      <c r="J5054" s="34">
        <v>1659200</v>
      </c>
      <c r="K5054" s="34">
        <f t="shared" si="1418"/>
        <v>298656</v>
      </c>
      <c r="L5054" s="34">
        <f t="shared" si="1419"/>
        <v>1957856</v>
      </c>
      <c r="M5054" s="17">
        <f>L5054*0.15</f>
        <v>293678.4</v>
      </c>
      <c r="N5054" s="17" t="s">
        <v>39</v>
      </c>
      <c r="O5054" s="35" t="s">
        <v>49</v>
      </c>
      <c r="P5054" s="36" t="str">
        <f t="shared" si="1420"/>
        <v>New Client</v>
      </c>
      <c r="Q5054" s="39" t="str">
        <f t="shared" si="4"/>
        <v>No</v>
      </c>
      <c r="R5054" s="40" t="str">
        <f t="shared" si="5"/>
        <v/>
      </c>
    </row>
    <row r="5055" ht="14.25" customHeight="1" spans="1:18">
      <c r="A5055" s="30" t="s">
        <v>4820</v>
      </c>
      <c r="B5055" s="17">
        <v>3043</v>
      </c>
      <c r="C5055" s="17" t="s">
        <v>42</v>
      </c>
      <c r="D5055" s="17" t="s">
        <v>36</v>
      </c>
      <c r="E5055" s="17" t="s">
        <v>78</v>
      </c>
      <c r="F5055" s="31" t="str">
        <f>VLOOKUP(G5055,'Policy Type'!$A:$B,2,FALSE)</f>
        <v>Liability</v>
      </c>
      <c r="G5055" s="17" t="s">
        <v>536</v>
      </c>
      <c r="H5055" s="32">
        <v>45435</v>
      </c>
      <c r="I5055" s="32">
        <v>45622</v>
      </c>
      <c r="J5055" s="34">
        <v>1657200</v>
      </c>
      <c r="K5055" s="34">
        <f t="shared" si="1418"/>
        <v>298296</v>
      </c>
      <c r="L5055" s="34">
        <f t="shared" si="1419"/>
        <v>1955496</v>
      </c>
      <c r="M5055" s="17">
        <f>L5055*0.2</f>
        <v>391099.2</v>
      </c>
      <c r="N5055" s="17" t="s">
        <v>39</v>
      </c>
      <c r="O5055" s="35" t="s">
        <v>49</v>
      </c>
      <c r="P5055" s="36" t="str">
        <f t="shared" si="1420"/>
        <v>Old Client</v>
      </c>
      <c r="Q5055" s="39" t="str">
        <f t="shared" si="4"/>
        <v>Yes</v>
      </c>
      <c r="R5055" s="40" t="str">
        <f t="shared" si="5"/>
        <v/>
      </c>
    </row>
    <row r="5056" ht="14.25" customHeight="1" spans="1:18">
      <c r="A5056" s="30"/>
      <c r="B5056" s="17"/>
      <c r="C5056" s="17"/>
      <c r="D5056" s="17"/>
      <c r="E5056" s="17"/>
      <c r="F5056" s="31"/>
      <c r="G5056" s="17"/>
      <c r="H5056" s="32"/>
      <c r="I5056" s="32"/>
      <c r="J5056" s="34"/>
      <c r="K5056" s="34"/>
      <c r="L5056" s="17"/>
      <c r="M5056" s="17"/>
      <c r="N5056" s="17" t="s">
        <v>39</v>
      </c>
      <c r="O5056" s="35" t="s">
        <v>277</v>
      </c>
      <c r="P5056" s="36"/>
      <c r="Q5056" s="39" t="str">
        <f t="shared" si="4"/>
        <v>No</v>
      </c>
      <c r="R5056" s="40" t="str">
        <f t="shared" si="5"/>
        <v/>
      </c>
    </row>
    <row r="5057" ht="14.25" customHeight="1" spans="1:18">
      <c r="A5057" s="30" t="s">
        <v>4821</v>
      </c>
      <c r="B5057" s="17">
        <v>3468</v>
      </c>
      <c r="C5057" s="17" t="s">
        <v>42</v>
      </c>
      <c r="D5057" s="17" t="s">
        <v>36</v>
      </c>
      <c r="E5057" s="17" t="s">
        <v>780</v>
      </c>
      <c r="F5057" s="31" t="str">
        <f>VLOOKUP(G5057,'Policy Type'!$A:$B,2,FALSE)</f>
        <v>Others</v>
      </c>
      <c r="G5057" s="17" t="s">
        <v>212</v>
      </c>
      <c r="H5057" s="32">
        <v>45435</v>
      </c>
      <c r="I5057" s="32">
        <v>45799</v>
      </c>
      <c r="J5057" s="34">
        <v>1617800</v>
      </c>
      <c r="K5057" s="34">
        <f t="shared" ref="K5057:K5063" si="1422">J5057*0.18</f>
        <v>291204</v>
      </c>
      <c r="L5057" s="34">
        <f t="shared" ref="L5057:L5063" si="1423">J5057+K5057</f>
        <v>1909004</v>
      </c>
      <c r="M5057" s="17">
        <f>L5057*0.15</f>
        <v>286350.6</v>
      </c>
      <c r="N5057" s="17" t="s">
        <v>39</v>
      </c>
      <c r="O5057" s="35" t="s">
        <v>49</v>
      </c>
      <c r="P5057" s="36" t="str">
        <f t="shared" ref="P5057:P5063" si="1424">IF(COUNTIF(B:B,B5057)=1,"New Client","Old Client")</f>
        <v>New Client</v>
      </c>
      <c r="Q5057" s="39" t="str">
        <f t="shared" si="4"/>
        <v>No</v>
      </c>
      <c r="R5057" s="40" t="str">
        <f t="shared" si="5"/>
        <v/>
      </c>
    </row>
    <row r="5058" ht="14.25" customHeight="1" spans="1:18">
      <c r="A5058" s="30" t="s">
        <v>4822</v>
      </c>
      <c r="B5058" s="17">
        <v>1886</v>
      </c>
      <c r="C5058" s="17" t="s">
        <v>57</v>
      </c>
      <c r="D5058" s="17" t="s">
        <v>36</v>
      </c>
      <c r="E5058" s="17" t="s">
        <v>132</v>
      </c>
      <c r="F5058" s="31" t="str">
        <f>VLOOKUP(G5058,'Policy Type'!$A:$B,2,FALSE)</f>
        <v>P&amp;C</v>
      </c>
      <c r="G5058" s="17" t="s">
        <v>68</v>
      </c>
      <c r="H5058" s="32">
        <v>45442</v>
      </c>
      <c r="I5058" s="32">
        <v>45806</v>
      </c>
      <c r="J5058" s="34">
        <v>1580500</v>
      </c>
      <c r="K5058" s="34">
        <f t="shared" si="1422"/>
        <v>284490</v>
      </c>
      <c r="L5058" s="34">
        <f t="shared" si="1423"/>
        <v>1864990</v>
      </c>
      <c r="M5058" s="17">
        <f t="shared" ref="M5058:M5059" si="1425">L5058*0.2</f>
        <v>372998</v>
      </c>
      <c r="N5058" s="17" t="s">
        <v>52</v>
      </c>
      <c r="O5058" s="35" t="s">
        <v>53</v>
      </c>
      <c r="P5058" s="36" t="str">
        <f t="shared" si="1424"/>
        <v>Old Client</v>
      </c>
      <c r="Q5058" s="39" t="str">
        <f t="shared" si="4"/>
        <v>Yes</v>
      </c>
      <c r="R5058" s="40" t="str">
        <f t="shared" si="5"/>
        <v>Cross-Sold</v>
      </c>
    </row>
    <row r="5059" ht="14.25" customHeight="1" spans="1:18">
      <c r="A5059" s="30" t="s">
        <v>4823</v>
      </c>
      <c r="B5059" s="17">
        <v>3359</v>
      </c>
      <c r="C5059" s="17" t="s">
        <v>42</v>
      </c>
      <c r="D5059" s="17" t="s">
        <v>36</v>
      </c>
      <c r="E5059" s="17" t="s">
        <v>84</v>
      </c>
      <c r="F5059" s="31" t="str">
        <f>VLOOKUP(G5059,'Policy Type'!$A:$B,2,FALSE)</f>
        <v>Liability</v>
      </c>
      <c r="G5059" s="17" t="s">
        <v>38</v>
      </c>
      <c r="H5059" s="32">
        <v>45420</v>
      </c>
      <c r="I5059" s="32">
        <v>45784</v>
      </c>
      <c r="J5059" s="34">
        <v>1570300</v>
      </c>
      <c r="K5059" s="34">
        <f t="shared" si="1422"/>
        <v>282654</v>
      </c>
      <c r="L5059" s="34">
        <f t="shared" si="1423"/>
        <v>1852954</v>
      </c>
      <c r="M5059" s="17">
        <f t="shared" si="1425"/>
        <v>370590.8</v>
      </c>
      <c r="N5059" s="17" t="s">
        <v>39</v>
      </c>
      <c r="O5059" s="35" t="s">
        <v>49</v>
      </c>
      <c r="P5059" s="36" t="str">
        <f t="shared" si="1424"/>
        <v>New Client</v>
      </c>
      <c r="Q5059" s="39" t="str">
        <f t="shared" si="4"/>
        <v>Yes</v>
      </c>
      <c r="R5059" s="40" t="str">
        <f t="shared" si="5"/>
        <v/>
      </c>
    </row>
    <row r="5060" ht="14.25" customHeight="1" spans="1:18">
      <c r="A5060" s="30" t="s">
        <v>4824</v>
      </c>
      <c r="B5060" s="17">
        <v>3127</v>
      </c>
      <c r="C5060" s="17" t="s">
        <v>57</v>
      </c>
      <c r="D5060" s="17" t="s">
        <v>36</v>
      </c>
      <c r="E5060" s="17" t="s">
        <v>84</v>
      </c>
      <c r="F5060" s="31" t="str">
        <f>VLOOKUP(G5060,'Policy Type'!$A:$B,2,FALSE)</f>
        <v>Others</v>
      </c>
      <c r="G5060" s="17" t="s">
        <v>212</v>
      </c>
      <c r="H5060" s="32">
        <v>45436</v>
      </c>
      <c r="I5060" s="32">
        <v>45800</v>
      </c>
      <c r="J5060" s="34">
        <v>1560000</v>
      </c>
      <c r="K5060" s="34">
        <f t="shared" si="1422"/>
        <v>280800</v>
      </c>
      <c r="L5060" s="34">
        <f t="shared" si="1423"/>
        <v>1840800</v>
      </c>
      <c r="M5060" s="17">
        <f>L5060*0.15</f>
        <v>276120</v>
      </c>
      <c r="N5060" s="17" t="s">
        <v>39</v>
      </c>
      <c r="O5060" s="35" t="s">
        <v>49</v>
      </c>
      <c r="P5060" s="36" t="str">
        <f t="shared" si="1424"/>
        <v>Old Client</v>
      </c>
      <c r="Q5060" s="39" t="str">
        <f t="shared" si="4"/>
        <v>No</v>
      </c>
      <c r="R5060" s="40" t="str">
        <f t="shared" si="5"/>
        <v/>
      </c>
    </row>
    <row r="5061" ht="14.25" customHeight="1" spans="1:18">
      <c r="A5061" s="30" t="s">
        <v>4825</v>
      </c>
      <c r="B5061" s="17">
        <v>3067</v>
      </c>
      <c r="C5061" s="17" t="s">
        <v>46</v>
      </c>
      <c r="D5061" s="17" t="s">
        <v>47</v>
      </c>
      <c r="E5061" s="17" t="s">
        <v>37</v>
      </c>
      <c r="F5061" s="31" t="str">
        <f>VLOOKUP(G5061,'Policy Type'!$A:$B,2,FALSE)</f>
        <v>P&amp;C</v>
      </c>
      <c r="G5061" s="17" t="s">
        <v>68</v>
      </c>
      <c r="H5061" s="32">
        <v>45434</v>
      </c>
      <c r="I5061" s="32">
        <v>45798</v>
      </c>
      <c r="J5061" s="34">
        <v>1558700</v>
      </c>
      <c r="K5061" s="34">
        <f t="shared" si="1422"/>
        <v>280566</v>
      </c>
      <c r="L5061" s="34">
        <f t="shared" si="1423"/>
        <v>1839266</v>
      </c>
      <c r="M5061" s="17">
        <f t="shared" ref="M5061:M5062" si="1426">L5061*0.05</f>
        <v>91963.3</v>
      </c>
      <c r="N5061" s="17" t="s">
        <v>39</v>
      </c>
      <c r="O5061" s="35" t="s">
        <v>53</v>
      </c>
      <c r="P5061" s="36" t="str">
        <f t="shared" si="1424"/>
        <v>New Client</v>
      </c>
      <c r="Q5061" s="39" t="str">
        <f t="shared" si="4"/>
        <v>No</v>
      </c>
      <c r="R5061" s="40" t="str">
        <f t="shared" si="5"/>
        <v/>
      </c>
    </row>
    <row r="5062" ht="14.25" customHeight="1" spans="1:18">
      <c r="A5062" s="30" t="s">
        <v>4826</v>
      </c>
      <c r="B5062" s="17">
        <v>3306</v>
      </c>
      <c r="C5062" s="17" t="s">
        <v>46</v>
      </c>
      <c r="D5062" s="17" t="s">
        <v>76</v>
      </c>
      <c r="E5062" s="17" t="s">
        <v>132</v>
      </c>
      <c r="F5062" s="31" t="str">
        <f>VLOOKUP(G5062,'Policy Type'!$A:$B,2,FALSE)</f>
        <v>Others</v>
      </c>
      <c r="G5062" s="17" t="s">
        <v>437</v>
      </c>
      <c r="H5062" s="32">
        <v>45432</v>
      </c>
      <c r="I5062" s="32">
        <v>45796</v>
      </c>
      <c r="J5062" s="34">
        <v>1510000</v>
      </c>
      <c r="K5062" s="34">
        <f t="shared" si="1422"/>
        <v>271800</v>
      </c>
      <c r="L5062" s="34">
        <f t="shared" si="1423"/>
        <v>1781800</v>
      </c>
      <c r="M5062" s="17">
        <f t="shared" si="1426"/>
        <v>89090</v>
      </c>
      <c r="N5062" s="17" t="s">
        <v>52</v>
      </c>
      <c r="O5062" s="35" t="s">
        <v>49</v>
      </c>
      <c r="P5062" s="36" t="str">
        <f t="shared" si="1424"/>
        <v>New Client</v>
      </c>
      <c r="Q5062" s="39" t="str">
        <f t="shared" si="4"/>
        <v>No</v>
      </c>
      <c r="R5062" s="40" t="str">
        <f t="shared" si="5"/>
        <v/>
      </c>
    </row>
    <row r="5063" ht="14.25" customHeight="1" spans="1:18">
      <c r="A5063" s="30" t="s">
        <v>4827</v>
      </c>
      <c r="B5063" s="17">
        <v>636</v>
      </c>
      <c r="C5063" s="17" t="s">
        <v>57</v>
      </c>
      <c r="D5063" s="17" t="s">
        <v>36</v>
      </c>
      <c r="E5063" s="17" t="s">
        <v>103</v>
      </c>
      <c r="F5063" s="31" t="str">
        <f>VLOOKUP(G5063,'Policy Type'!$A:$B,2,FALSE)</f>
        <v>Others</v>
      </c>
      <c r="G5063" s="17" t="s">
        <v>212</v>
      </c>
      <c r="H5063" s="32">
        <v>45414</v>
      </c>
      <c r="I5063" s="32">
        <v>45778</v>
      </c>
      <c r="J5063" s="34">
        <v>1485000</v>
      </c>
      <c r="K5063" s="34">
        <f t="shared" si="1422"/>
        <v>267300</v>
      </c>
      <c r="L5063" s="34">
        <f t="shared" si="1423"/>
        <v>1752300</v>
      </c>
      <c r="M5063" s="17">
        <f>L5063*0.15</f>
        <v>262845</v>
      </c>
      <c r="N5063" s="17" t="s">
        <v>39</v>
      </c>
      <c r="O5063" s="35" t="s">
        <v>49</v>
      </c>
      <c r="P5063" s="36" t="str">
        <f t="shared" si="1424"/>
        <v>Old Client</v>
      </c>
      <c r="Q5063" s="39" t="str">
        <f t="shared" si="4"/>
        <v>No</v>
      </c>
      <c r="R5063" s="40" t="str">
        <f t="shared" si="5"/>
        <v/>
      </c>
    </row>
    <row r="5064" ht="14.25" customHeight="1" spans="1:18">
      <c r="A5064" s="30"/>
      <c r="B5064" s="17"/>
      <c r="C5064" s="17"/>
      <c r="D5064" s="17"/>
      <c r="E5064" s="17"/>
      <c r="F5064" s="31"/>
      <c r="G5064" s="17"/>
      <c r="H5064" s="32"/>
      <c r="I5064" s="32"/>
      <c r="J5064" s="34"/>
      <c r="K5064" s="34"/>
      <c r="L5064" s="17"/>
      <c r="M5064" s="17"/>
      <c r="N5064" s="17" t="s">
        <v>39</v>
      </c>
      <c r="O5064" s="35" t="s">
        <v>277</v>
      </c>
      <c r="P5064" s="36"/>
      <c r="Q5064" s="39" t="str">
        <f t="shared" si="4"/>
        <v>No</v>
      </c>
      <c r="R5064" s="40" t="str">
        <f t="shared" si="5"/>
        <v/>
      </c>
    </row>
    <row r="5065" ht="14.25" customHeight="1" spans="1:18">
      <c r="A5065" s="30"/>
      <c r="B5065" s="17"/>
      <c r="C5065" s="17"/>
      <c r="D5065" s="17"/>
      <c r="E5065" s="17"/>
      <c r="F5065" s="31"/>
      <c r="G5065" s="17"/>
      <c r="H5065" s="32"/>
      <c r="I5065" s="32"/>
      <c r="J5065" s="34"/>
      <c r="K5065" s="34"/>
      <c r="L5065" s="17"/>
      <c r="M5065" s="17"/>
      <c r="N5065" s="17" t="s">
        <v>39</v>
      </c>
      <c r="O5065" s="35" t="s">
        <v>277</v>
      </c>
      <c r="P5065" s="36"/>
      <c r="Q5065" s="39" t="str">
        <f t="shared" si="4"/>
        <v>No</v>
      </c>
      <c r="R5065" s="40" t="str">
        <f t="shared" si="5"/>
        <v/>
      </c>
    </row>
    <row r="5066" ht="14.25" customHeight="1" spans="1:18">
      <c r="A5066" s="30" t="s">
        <v>4828</v>
      </c>
      <c r="B5066" s="17">
        <v>96</v>
      </c>
      <c r="C5066" s="17" t="s">
        <v>35</v>
      </c>
      <c r="D5066" s="17" t="s">
        <v>36</v>
      </c>
      <c r="E5066" s="17" t="s">
        <v>60</v>
      </c>
      <c r="F5066" s="31" t="str">
        <f>VLOOKUP(G5066,'Policy Type'!$A:$B,2,FALSE)</f>
        <v>Others</v>
      </c>
      <c r="G5066" s="17" t="s">
        <v>1093</v>
      </c>
      <c r="H5066" s="32">
        <v>45424</v>
      </c>
      <c r="I5066" s="32">
        <v>45788</v>
      </c>
      <c r="J5066" s="34">
        <v>1456200</v>
      </c>
      <c r="K5066" s="34">
        <f t="shared" ref="K5066:K5072" si="1427">J5066*0.18</f>
        <v>262116</v>
      </c>
      <c r="L5066" s="34">
        <f t="shared" ref="L5066:L5072" si="1428">J5066+K5066</f>
        <v>1718316</v>
      </c>
      <c r="M5066" s="17">
        <f t="shared" ref="M5066:M5068" si="1429">L5066*0.15</f>
        <v>257747.4</v>
      </c>
      <c r="N5066" s="17" t="s">
        <v>39</v>
      </c>
      <c r="O5066" s="35" t="s">
        <v>53</v>
      </c>
      <c r="P5066" s="36" t="str">
        <f t="shared" ref="P5066:P5072" si="1430">IF(COUNTIF(B:B,B5066)=1,"New Client","Old Client")</f>
        <v>Old Client</v>
      </c>
      <c r="Q5066" s="39" t="str">
        <f t="shared" si="4"/>
        <v>Yes</v>
      </c>
      <c r="R5066" s="40" t="str">
        <f t="shared" si="5"/>
        <v>Cross-Sold</v>
      </c>
    </row>
    <row r="5067" ht="14.25" customHeight="1" spans="1:18">
      <c r="A5067" s="30" t="s">
        <v>4829</v>
      </c>
      <c r="B5067" s="17">
        <v>96</v>
      </c>
      <c r="C5067" s="17" t="s">
        <v>42</v>
      </c>
      <c r="D5067" s="17" t="s">
        <v>36</v>
      </c>
      <c r="E5067" s="17" t="s">
        <v>78</v>
      </c>
      <c r="F5067" s="31" t="str">
        <f>VLOOKUP(G5067,'Policy Type'!$A:$B,2,FALSE)</f>
        <v>Others</v>
      </c>
      <c r="G5067" s="17" t="s">
        <v>116</v>
      </c>
      <c r="H5067" s="32">
        <v>45435</v>
      </c>
      <c r="I5067" s="32">
        <v>45526</v>
      </c>
      <c r="J5067" s="34">
        <v>1448000</v>
      </c>
      <c r="K5067" s="34">
        <f t="shared" si="1427"/>
        <v>260640</v>
      </c>
      <c r="L5067" s="34">
        <f t="shared" si="1428"/>
        <v>1708640</v>
      </c>
      <c r="M5067" s="17">
        <f t="shared" si="1429"/>
        <v>256296</v>
      </c>
      <c r="N5067" s="17" t="s">
        <v>39</v>
      </c>
      <c r="O5067" s="35" t="s">
        <v>49</v>
      </c>
      <c r="P5067" s="36" t="str">
        <f t="shared" si="1430"/>
        <v>Old Client</v>
      </c>
      <c r="Q5067" s="39" t="str">
        <f t="shared" si="4"/>
        <v>Yes</v>
      </c>
      <c r="R5067" s="40" t="str">
        <f t="shared" si="5"/>
        <v>Cross-Sold</v>
      </c>
    </row>
    <row r="5068" ht="14.25" customHeight="1" spans="1:18">
      <c r="A5068" s="30" t="s">
        <v>4830</v>
      </c>
      <c r="B5068" s="17">
        <v>65</v>
      </c>
      <c r="C5068" s="17" t="s">
        <v>57</v>
      </c>
      <c r="D5068" s="17" t="s">
        <v>36</v>
      </c>
      <c r="E5068" s="17" t="s">
        <v>780</v>
      </c>
      <c r="F5068" s="31" t="str">
        <f>VLOOKUP(G5068,'Policy Type'!$A:$B,2,FALSE)</f>
        <v>Others</v>
      </c>
      <c r="G5068" s="17" t="s">
        <v>129</v>
      </c>
      <c r="H5068" s="32">
        <v>45419</v>
      </c>
      <c r="I5068" s="32">
        <v>45783</v>
      </c>
      <c r="J5068" s="34">
        <v>1445500</v>
      </c>
      <c r="K5068" s="34">
        <f t="shared" si="1427"/>
        <v>260190</v>
      </c>
      <c r="L5068" s="34">
        <f t="shared" si="1428"/>
        <v>1705690</v>
      </c>
      <c r="M5068" s="17">
        <f t="shared" si="1429"/>
        <v>255853.5</v>
      </c>
      <c r="N5068" s="17" t="s">
        <v>39</v>
      </c>
      <c r="O5068" s="35" t="s">
        <v>53</v>
      </c>
      <c r="P5068" s="36" t="str">
        <f t="shared" si="1430"/>
        <v>Old Client</v>
      </c>
      <c r="Q5068" s="39" t="str">
        <f t="shared" si="4"/>
        <v>Yes</v>
      </c>
      <c r="R5068" s="40" t="str">
        <f t="shared" si="5"/>
        <v>Cross-Sold</v>
      </c>
    </row>
    <row r="5069" ht="14.25" customHeight="1" spans="1:18">
      <c r="A5069" s="30" t="s">
        <v>4831</v>
      </c>
      <c r="B5069" s="17">
        <v>3267</v>
      </c>
      <c r="C5069" s="17" t="s">
        <v>46</v>
      </c>
      <c r="D5069" s="17" t="s">
        <v>88</v>
      </c>
      <c r="E5069" s="17" t="s">
        <v>780</v>
      </c>
      <c r="F5069" s="31" t="str">
        <f>VLOOKUP(G5069,'Policy Type'!$A:$B,2,FALSE)</f>
        <v>P&amp;C</v>
      </c>
      <c r="G5069" s="17" t="s">
        <v>48</v>
      </c>
      <c r="H5069" s="32">
        <v>45426</v>
      </c>
      <c r="I5069" s="32">
        <v>45790</v>
      </c>
      <c r="J5069" s="34">
        <v>1416100</v>
      </c>
      <c r="K5069" s="34">
        <f t="shared" si="1427"/>
        <v>254898</v>
      </c>
      <c r="L5069" s="34">
        <f t="shared" si="1428"/>
        <v>1670998</v>
      </c>
      <c r="M5069" s="17">
        <f>L5069*0.05</f>
        <v>83549.9</v>
      </c>
      <c r="N5069" s="17" t="s">
        <v>39</v>
      </c>
      <c r="O5069" s="35" t="s">
        <v>49</v>
      </c>
      <c r="P5069" s="36" t="str">
        <f t="shared" si="1430"/>
        <v>Old Client</v>
      </c>
      <c r="Q5069" s="39" t="str">
        <f t="shared" si="4"/>
        <v>No</v>
      </c>
      <c r="R5069" s="40" t="str">
        <f t="shared" si="5"/>
        <v/>
      </c>
    </row>
    <row r="5070" ht="14.25" customHeight="1" spans="1:18">
      <c r="A5070" s="30" t="s">
        <v>4832</v>
      </c>
      <c r="B5070" s="17">
        <v>213</v>
      </c>
      <c r="C5070" s="17" t="s">
        <v>42</v>
      </c>
      <c r="D5070" s="17" t="s">
        <v>36</v>
      </c>
      <c r="E5070" s="17" t="s">
        <v>84</v>
      </c>
      <c r="F5070" s="31" t="str">
        <f>VLOOKUP(G5070,'Policy Type'!$A:$B,2,FALSE)</f>
        <v>Liability</v>
      </c>
      <c r="G5070" s="17" t="s">
        <v>3702</v>
      </c>
      <c r="H5070" s="32">
        <v>45422</v>
      </c>
      <c r="I5070" s="32">
        <v>45786</v>
      </c>
      <c r="J5070" s="34">
        <v>1416000</v>
      </c>
      <c r="K5070" s="34">
        <f t="shared" si="1427"/>
        <v>254880</v>
      </c>
      <c r="L5070" s="34">
        <f t="shared" si="1428"/>
        <v>1670880</v>
      </c>
      <c r="M5070" s="17">
        <f>L5070*0.2</f>
        <v>334176</v>
      </c>
      <c r="N5070" s="17" t="s">
        <v>39</v>
      </c>
      <c r="O5070" s="35" t="s">
        <v>49</v>
      </c>
      <c r="P5070" s="36" t="str">
        <f t="shared" si="1430"/>
        <v>Old Client</v>
      </c>
      <c r="Q5070" s="39" t="str">
        <f t="shared" si="4"/>
        <v>Yes</v>
      </c>
      <c r="R5070" s="40" t="str">
        <f t="shared" si="5"/>
        <v/>
      </c>
    </row>
    <row r="5071" ht="14.25" customHeight="1" spans="1:18">
      <c r="A5071" s="30" t="s">
        <v>4833</v>
      </c>
      <c r="B5071" s="17">
        <v>1605</v>
      </c>
      <c r="C5071" s="17" t="s">
        <v>57</v>
      </c>
      <c r="D5071" s="17" t="s">
        <v>36</v>
      </c>
      <c r="E5071" s="17" t="s">
        <v>43</v>
      </c>
      <c r="F5071" s="31" t="str">
        <f>VLOOKUP(G5071,'Policy Type'!$A:$B,2,FALSE)</f>
        <v>Others</v>
      </c>
      <c r="G5071" s="17" t="s">
        <v>193</v>
      </c>
      <c r="H5071" s="32">
        <v>45431</v>
      </c>
      <c r="I5071" s="32">
        <v>45795</v>
      </c>
      <c r="J5071" s="34">
        <v>1400800</v>
      </c>
      <c r="K5071" s="34">
        <f t="shared" si="1427"/>
        <v>252144</v>
      </c>
      <c r="L5071" s="34">
        <f t="shared" si="1428"/>
        <v>1652944</v>
      </c>
      <c r="M5071" s="17">
        <f t="shared" ref="M5071:M5072" si="1431">L5071*0.15</f>
        <v>247941.6</v>
      </c>
      <c r="N5071" s="17" t="s">
        <v>39</v>
      </c>
      <c r="O5071" s="35" t="s">
        <v>53</v>
      </c>
      <c r="P5071" s="36" t="str">
        <f t="shared" si="1430"/>
        <v>Old Client</v>
      </c>
      <c r="Q5071" s="39" t="str">
        <f t="shared" si="4"/>
        <v>Yes</v>
      </c>
      <c r="R5071" s="40" t="str">
        <f t="shared" si="5"/>
        <v>Cross-Sold</v>
      </c>
    </row>
    <row r="5072" ht="14.25" customHeight="1" spans="1:18">
      <c r="A5072" s="30" t="s">
        <v>4834</v>
      </c>
      <c r="B5072" s="17">
        <v>3029</v>
      </c>
      <c r="C5072" s="17" t="s">
        <v>42</v>
      </c>
      <c r="D5072" s="17" t="s">
        <v>36</v>
      </c>
      <c r="E5072" s="17" t="s">
        <v>43</v>
      </c>
      <c r="F5072" s="31" t="str">
        <f>VLOOKUP(G5072,'Policy Type'!$A:$B,2,FALSE)</f>
        <v>Others</v>
      </c>
      <c r="G5072" s="17" t="s">
        <v>193</v>
      </c>
      <c r="H5072" s="32">
        <v>45431</v>
      </c>
      <c r="I5072" s="32">
        <v>45795</v>
      </c>
      <c r="J5072" s="34">
        <v>1400800</v>
      </c>
      <c r="K5072" s="34">
        <f t="shared" si="1427"/>
        <v>252144</v>
      </c>
      <c r="L5072" s="34">
        <f t="shared" si="1428"/>
        <v>1652944</v>
      </c>
      <c r="M5072" s="17">
        <f t="shared" si="1431"/>
        <v>247941.6</v>
      </c>
      <c r="N5072" s="17" t="s">
        <v>39</v>
      </c>
      <c r="O5072" s="35" t="s">
        <v>53</v>
      </c>
      <c r="P5072" s="36" t="str">
        <f t="shared" si="1430"/>
        <v>New Client</v>
      </c>
      <c r="Q5072" s="39" t="str">
        <f t="shared" si="4"/>
        <v>No</v>
      </c>
      <c r="R5072" s="40" t="str">
        <f t="shared" si="5"/>
        <v/>
      </c>
    </row>
    <row r="5073" ht="14.25" customHeight="1" spans="1:18">
      <c r="A5073" s="30"/>
      <c r="B5073" s="17"/>
      <c r="C5073" s="17"/>
      <c r="D5073" s="17"/>
      <c r="E5073" s="17"/>
      <c r="F5073" s="31"/>
      <c r="G5073" s="17"/>
      <c r="H5073" s="32"/>
      <c r="I5073" s="32"/>
      <c r="J5073" s="34"/>
      <c r="K5073" s="34"/>
      <c r="L5073" s="17"/>
      <c r="M5073" s="17"/>
      <c r="N5073" s="17" t="s">
        <v>39</v>
      </c>
      <c r="O5073" s="35" t="s">
        <v>277</v>
      </c>
      <c r="P5073" s="36"/>
      <c r="Q5073" s="39" t="str">
        <f t="shared" si="4"/>
        <v>No</v>
      </c>
      <c r="R5073" s="40" t="str">
        <f t="shared" si="5"/>
        <v/>
      </c>
    </row>
    <row r="5074" ht="14.25" customHeight="1" spans="1:18">
      <c r="A5074" s="30" t="s">
        <v>4835</v>
      </c>
      <c r="B5074" s="17">
        <v>919</v>
      </c>
      <c r="C5074" s="17" t="s">
        <v>46</v>
      </c>
      <c r="D5074" s="17" t="s">
        <v>66</v>
      </c>
      <c r="E5074" s="17" t="s">
        <v>37</v>
      </c>
      <c r="F5074" s="31" t="str">
        <f>VLOOKUP(G5074,'Policy Type'!$A:$B,2,FALSE)</f>
        <v>Others</v>
      </c>
      <c r="G5074" s="17" t="s">
        <v>746</v>
      </c>
      <c r="H5074" s="32">
        <v>45433</v>
      </c>
      <c r="I5074" s="32">
        <v>45797</v>
      </c>
      <c r="J5074" s="34">
        <v>1368300</v>
      </c>
      <c r="K5074" s="34">
        <f t="shared" ref="K5074:K5085" si="1432">J5074*0.18</f>
        <v>246294</v>
      </c>
      <c r="L5074" s="34">
        <f t="shared" ref="L5074:L5085" si="1433">J5074+K5074</f>
        <v>1614594</v>
      </c>
      <c r="M5074" s="17">
        <f t="shared" ref="M5074:M5075" si="1434">L5074*0.05</f>
        <v>80729.7</v>
      </c>
      <c r="N5074" s="17" t="s">
        <v>52</v>
      </c>
      <c r="O5074" s="35" t="s">
        <v>53</v>
      </c>
      <c r="P5074" s="36" t="str">
        <f t="shared" ref="P5074:P5085" si="1435">IF(COUNTIF(B:B,B5074)=1,"New Client","Old Client")</f>
        <v>Old Client</v>
      </c>
      <c r="Q5074" s="39" t="str">
        <f t="shared" si="4"/>
        <v>Yes</v>
      </c>
      <c r="R5074" s="40" t="str">
        <f t="shared" si="5"/>
        <v>Cross-Sold</v>
      </c>
    </row>
    <row r="5075" ht="14.25" customHeight="1" spans="1:18">
      <c r="A5075" s="30" t="s">
        <v>4836</v>
      </c>
      <c r="B5075" s="17">
        <v>96</v>
      </c>
      <c r="C5075" s="17" t="s">
        <v>46</v>
      </c>
      <c r="D5075" s="17" t="s">
        <v>88</v>
      </c>
      <c r="E5075" s="17" t="s">
        <v>43</v>
      </c>
      <c r="F5075" s="31" t="str">
        <f>VLOOKUP(G5075,'Policy Type'!$A:$B,2,FALSE)</f>
        <v>Liability</v>
      </c>
      <c r="G5075" s="17" t="s">
        <v>3702</v>
      </c>
      <c r="H5075" s="32">
        <v>45425</v>
      </c>
      <c r="I5075" s="32">
        <v>45789</v>
      </c>
      <c r="J5075" s="34">
        <v>1357000</v>
      </c>
      <c r="K5075" s="34">
        <f t="shared" si="1432"/>
        <v>244260</v>
      </c>
      <c r="L5075" s="34">
        <f t="shared" si="1433"/>
        <v>1601260</v>
      </c>
      <c r="M5075" s="17">
        <f t="shared" si="1434"/>
        <v>80063</v>
      </c>
      <c r="N5075" s="17" t="s">
        <v>39</v>
      </c>
      <c r="O5075" s="35" t="s">
        <v>53</v>
      </c>
      <c r="P5075" s="36" t="str">
        <f t="shared" si="1435"/>
        <v>Old Client</v>
      </c>
      <c r="Q5075" s="39" t="str">
        <f t="shared" si="4"/>
        <v>Yes</v>
      </c>
      <c r="R5075" s="40" t="str">
        <f t="shared" si="5"/>
        <v/>
      </c>
    </row>
    <row r="5076" ht="14.25" customHeight="1" spans="1:18">
      <c r="A5076" s="30" t="s">
        <v>4837</v>
      </c>
      <c r="B5076" s="17">
        <v>2775</v>
      </c>
      <c r="C5076" s="17" t="s">
        <v>42</v>
      </c>
      <c r="D5076" s="17" t="s">
        <v>36</v>
      </c>
      <c r="E5076" s="17" t="s">
        <v>43</v>
      </c>
      <c r="F5076" s="31" t="str">
        <f>VLOOKUP(G5076,'Policy Type'!$A:$B,2,FALSE)</f>
        <v>Others</v>
      </c>
      <c r="G5076" s="17" t="s">
        <v>287</v>
      </c>
      <c r="H5076" s="32">
        <v>45437</v>
      </c>
      <c r="I5076" s="32">
        <v>45801</v>
      </c>
      <c r="J5076" s="34">
        <v>1334500</v>
      </c>
      <c r="K5076" s="34">
        <f t="shared" si="1432"/>
        <v>240210</v>
      </c>
      <c r="L5076" s="34">
        <f t="shared" si="1433"/>
        <v>1574710</v>
      </c>
      <c r="M5076" s="17">
        <f>L5076*0.15</f>
        <v>236206.5</v>
      </c>
      <c r="N5076" s="17" t="s">
        <v>52</v>
      </c>
      <c r="O5076" s="35" t="s">
        <v>53</v>
      </c>
      <c r="P5076" s="36" t="str">
        <f t="shared" si="1435"/>
        <v>Old Client</v>
      </c>
      <c r="Q5076" s="39" t="str">
        <f t="shared" si="4"/>
        <v>No</v>
      </c>
      <c r="R5076" s="40" t="str">
        <f t="shared" si="5"/>
        <v/>
      </c>
    </row>
    <row r="5077" ht="14.25" customHeight="1" spans="1:18">
      <c r="A5077" s="30" t="s">
        <v>4838</v>
      </c>
      <c r="B5077" s="17">
        <v>3025</v>
      </c>
      <c r="C5077" s="17" t="s">
        <v>35</v>
      </c>
      <c r="D5077" s="17" t="s">
        <v>36</v>
      </c>
      <c r="E5077" s="17" t="s">
        <v>37</v>
      </c>
      <c r="F5077" s="31" t="str">
        <f>VLOOKUP(G5077,'Policy Type'!$A:$B,2,FALSE)</f>
        <v>Liability</v>
      </c>
      <c r="G5077" s="17" t="s">
        <v>38</v>
      </c>
      <c r="H5077" s="32">
        <v>45429</v>
      </c>
      <c r="I5077" s="32">
        <v>45793</v>
      </c>
      <c r="J5077" s="34">
        <v>1307700</v>
      </c>
      <c r="K5077" s="34">
        <f t="shared" si="1432"/>
        <v>235386</v>
      </c>
      <c r="L5077" s="34">
        <f t="shared" si="1433"/>
        <v>1543086</v>
      </c>
      <c r="M5077" s="17">
        <f t="shared" ref="M5077:M5078" si="1436">L5077*0.2</f>
        <v>308617.2</v>
      </c>
      <c r="N5077" s="17" t="s">
        <v>39</v>
      </c>
      <c r="O5077" s="35" t="s">
        <v>49</v>
      </c>
      <c r="P5077" s="36" t="str">
        <f t="shared" si="1435"/>
        <v>New Client</v>
      </c>
      <c r="Q5077" s="39" t="str">
        <f t="shared" si="4"/>
        <v>Yes</v>
      </c>
      <c r="R5077" s="40" t="str">
        <f t="shared" si="5"/>
        <v/>
      </c>
    </row>
    <row r="5078" ht="14.25" customHeight="1" spans="1:18">
      <c r="A5078" s="30" t="s">
        <v>4839</v>
      </c>
      <c r="B5078" s="17">
        <v>2987</v>
      </c>
      <c r="C5078" s="17" t="s">
        <v>57</v>
      </c>
      <c r="D5078" s="17" t="s">
        <v>36</v>
      </c>
      <c r="E5078" s="17" t="s">
        <v>37</v>
      </c>
      <c r="F5078" s="31" t="str">
        <f>VLOOKUP(G5078,'Policy Type'!$A:$B,2,FALSE)</f>
        <v>P&amp;C</v>
      </c>
      <c r="G5078" s="17" t="s">
        <v>68</v>
      </c>
      <c r="H5078" s="32">
        <v>45414</v>
      </c>
      <c r="I5078" s="32">
        <v>45778</v>
      </c>
      <c r="J5078" s="34">
        <v>1302000</v>
      </c>
      <c r="K5078" s="34">
        <f t="shared" si="1432"/>
        <v>234360</v>
      </c>
      <c r="L5078" s="34">
        <f t="shared" si="1433"/>
        <v>1536360</v>
      </c>
      <c r="M5078" s="17">
        <f t="shared" si="1436"/>
        <v>307272</v>
      </c>
      <c r="N5078" s="17" t="s">
        <v>39</v>
      </c>
      <c r="O5078" s="35" t="s">
        <v>53</v>
      </c>
      <c r="P5078" s="36" t="str">
        <f t="shared" si="1435"/>
        <v>New Client</v>
      </c>
      <c r="Q5078" s="39" t="str">
        <f t="shared" si="4"/>
        <v>No</v>
      </c>
      <c r="R5078" s="40" t="str">
        <f t="shared" si="5"/>
        <v/>
      </c>
    </row>
    <row r="5079" ht="14.25" customHeight="1" spans="1:18">
      <c r="A5079" s="30" t="s">
        <v>4840</v>
      </c>
      <c r="B5079" s="17">
        <v>3176</v>
      </c>
      <c r="C5079" s="17" t="s">
        <v>35</v>
      </c>
      <c r="D5079" s="17" t="s">
        <v>36</v>
      </c>
      <c r="E5079" s="17" t="s">
        <v>103</v>
      </c>
      <c r="F5079" s="31" t="str">
        <f>VLOOKUP(G5079,'Policy Type'!$A:$B,2,FALSE)</f>
        <v>Others</v>
      </c>
      <c r="G5079" s="17" t="s">
        <v>135</v>
      </c>
      <c r="H5079" s="32">
        <v>45435</v>
      </c>
      <c r="I5079" s="32">
        <v>45799</v>
      </c>
      <c r="J5079" s="34">
        <v>1298100</v>
      </c>
      <c r="K5079" s="34">
        <f t="shared" si="1432"/>
        <v>233658</v>
      </c>
      <c r="L5079" s="34">
        <f t="shared" si="1433"/>
        <v>1531758</v>
      </c>
      <c r="M5079" s="17">
        <f>L5079*0.15</f>
        <v>229763.7</v>
      </c>
      <c r="N5079" s="17" t="s">
        <v>39</v>
      </c>
      <c r="O5079" s="35" t="s">
        <v>49</v>
      </c>
      <c r="P5079" s="36" t="str">
        <f t="shared" si="1435"/>
        <v>New Client</v>
      </c>
      <c r="Q5079" s="39" t="str">
        <f t="shared" si="4"/>
        <v>No</v>
      </c>
      <c r="R5079" s="40" t="str">
        <f t="shared" si="5"/>
        <v/>
      </c>
    </row>
    <row r="5080" ht="14.25" customHeight="1" spans="1:18">
      <c r="A5080" s="30" t="s">
        <v>4841</v>
      </c>
      <c r="B5080" s="17">
        <v>197</v>
      </c>
      <c r="C5080" s="17" t="s">
        <v>46</v>
      </c>
      <c r="D5080" s="17" t="s">
        <v>88</v>
      </c>
      <c r="E5080" s="17" t="s">
        <v>43</v>
      </c>
      <c r="F5080" s="31" t="str">
        <f>VLOOKUP(G5080,'Policy Type'!$A:$B,2,FALSE)</f>
        <v>P&amp;C</v>
      </c>
      <c r="G5080" s="17" t="s">
        <v>68</v>
      </c>
      <c r="H5080" s="32">
        <v>45422</v>
      </c>
      <c r="I5080" s="32">
        <v>45786</v>
      </c>
      <c r="J5080" s="34">
        <v>1288700</v>
      </c>
      <c r="K5080" s="34">
        <f t="shared" si="1432"/>
        <v>231966</v>
      </c>
      <c r="L5080" s="34">
        <f t="shared" si="1433"/>
        <v>1520666</v>
      </c>
      <c r="M5080" s="17">
        <f t="shared" ref="M5080:M5081" si="1437">L5080*0.05</f>
        <v>76033.3</v>
      </c>
      <c r="N5080" s="17" t="s">
        <v>52</v>
      </c>
      <c r="O5080" s="35" t="s">
        <v>53</v>
      </c>
      <c r="P5080" s="36" t="str">
        <f t="shared" si="1435"/>
        <v>Old Client</v>
      </c>
      <c r="Q5080" s="39" t="str">
        <f t="shared" si="4"/>
        <v>Yes</v>
      </c>
      <c r="R5080" s="40" t="str">
        <f t="shared" si="5"/>
        <v>Cross-Sold</v>
      </c>
    </row>
    <row r="5081" ht="14.25" customHeight="1" spans="1:18">
      <c r="A5081" s="30" t="s">
        <v>4842</v>
      </c>
      <c r="B5081" s="17">
        <v>3254</v>
      </c>
      <c r="C5081" s="17" t="s">
        <v>46</v>
      </c>
      <c r="D5081" s="17" t="s">
        <v>76</v>
      </c>
      <c r="E5081" s="17" t="s">
        <v>43</v>
      </c>
      <c r="F5081" s="31" t="str">
        <f>VLOOKUP(G5081,'Policy Type'!$A:$B,2,FALSE)</f>
        <v>P&amp;C</v>
      </c>
      <c r="G5081" s="17" t="s">
        <v>68</v>
      </c>
      <c r="H5081" s="32">
        <v>45434</v>
      </c>
      <c r="I5081" s="32">
        <v>45798</v>
      </c>
      <c r="J5081" s="34">
        <v>1288700</v>
      </c>
      <c r="K5081" s="34">
        <f t="shared" si="1432"/>
        <v>231966</v>
      </c>
      <c r="L5081" s="34">
        <f t="shared" si="1433"/>
        <v>1520666</v>
      </c>
      <c r="M5081" s="17">
        <f t="shared" si="1437"/>
        <v>76033.3</v>
      </c>
      <c r="N5081" s="17" t="s">
        <v>52</v>
      </c>
      <c r="O5081" s="35" t="s">
        <v>53</v>
      </c>
      <c r="P5081" s="36" t="str">
        <f t="shared" si="1435"/>
        <v>New Client</v>
      </c>
      <c r="Q5081" s="39" t="str">
        <f t="shared" si="4"/>
        <v>No</v>
      </c>
      <c r="R5081" s="40" t="str">
        <f t="shared" si="5"/>
        <v/>
      </c>
    </row>
    <row r="5082" ht="14.25" customHeight="1" spans="1:18">
      <c r="A5082" s="30" t="s">
        <v>4843</v>
      </c>
      <c r="B5082" s="17">
        <v>2159</v>
      </c>
      <c r="C5082" s="17" t="s">
        <v>42</v>
      </c>
      <c r="D5082" s="17" t="s">
        <v>36</v>
      </c>
      <c r="E5082" s="17" t="s">
        <v>103</v>
      </c>
      <c r="F5082" s="31" t="str">
        <f>VLOOKUP(G5082,'Policy Type'!$A:$B,2,FALSE)</f>
        <v>Others</v>
      </c>
      <c r="G5082" s="17" t="s">
        <v>197</v>
      </c>
      <c r="H5082" s="32">
        <v>45426</v>
      </c>
      <c r="I5082" s="32">
        <v>45790</v>
      </c>
      <c r="J5082" s="34">
        <v>1272600</v>
      </c>
      <c r="K5082" s="34">
        <f t="shared" si="1432"/>
        <v>229068</v>
      </c>
      <c r="L5082" s="34">
        <f t="shared" si="1433"/>
        <v>1501668</v>
      </c>
      <c r="M5082" s="17">
        <f>L5082*0.15</f>
        <v>225250.2</v>
      </c>
      <c r="N5082" s="17" t="s">
        <v>39</v>
      </c>
      <c r="O5082" s="35" t="s">
        <v>49</v>
      </c>
      <c r="P5082" s="36" t="str">
        <f t="shared" si="1435"/>
        <v>Old Client</v>
      </c>
      <c r="Q5082" s="39" t="str">
        <f t="shared" si="4"/>
        <v>No</v>
      </c>
      <c r="R5082" s="40" t="str">
        <f t="shared" si="5"/>
        <v/>
      </c>
    </row>
    <row r="5083" ht="14.25" customHeight="1" spans="1:18">
      <c r="A5083" s="30" t="s">
        <v>4844</v>
      </c>
      <c r="B5083" s="17">
        <v>2159</v>
      </c>
      <c r="C5083" s="17" t="s">
        <v>46</v>
      </c>
      <c r="D5083" s="17" t="s">
        <v>47</v>
      </c>
      <c r="E5083" s="17" t="s">
        <v>37</v>
      </c>
      <c r="F5083" s="31" t="str">
        <f>VLOOKUP(G5083,'Policy Type'!$A:$B,2,FALSE)</f>
        <v>P&amp;C</v>
      </c>
      <c r="G5083" s="17" t="s">
        <v>68</v>
      </c>
      <c r="H5083" s="32">
        <v>45443</v>
      </c>
      <c r="I5083" s="32">
        <v>45807</v>
      </c>
      <c r="J5083" s="34">
        <v>1271800</v>
      </c>
      <c r="K5083" s="34">
        <f t="shared" si="1432"/>
        <v>228924</v>
      </c>
      <c r="L5083" s="34">
        <f t="shared" si="1433"/>
        <v>1500724</v>
      </c>
      <c r="M5083" s="17">
        <f>L5083*0.05</f>
        <v>75036.2</v>
      </c>
      <c r="N5083" s="17" t="s">
        <v>52</v>
      </c>
      <c r="O5083" s="35" t="s">
        <v>53</v>
      </c>
      <c r="P5083" s="36" t="str">
        <f t="shared" si="1435"/>
        <v>Old Client</v>
      </c>
      <c r="Q5083" s="39" t="str">
        <f t="shared" si="4"/>
        <v>No</v>
      </c>
      <c r="R5083" s="40" t="str">
        <f t="shared" si="5"/>
        <v/>
      </c>
    </row>
    <row r="5084" ht="14.25" customHeight="1" spans="1:18">
      <c r="A5084" s="30" t="s">
        <v>4845</v>
      </c>
      <c r="B5084" s="17">
        <v>3103</v>
      </c>
      <c r="C5084" s="17" t="s">
        <v>35</v>
      </c>
      <c r="D5084" s="17" t="s">
        <v>36</v>
      </c>
      <c r="E5084" s="17" t="s">
        <v>84</v>
      </c>
      <c r="F5084" s="31" t="str">
        <f>VLOOKUP(G5084,'Policy Type'!$A:$B,2,FALSE)</f>
        <v>Others</v>
      </c>
      <c r="G5084" s="17" t="s">
        <v>3913</v>
      </c>
      <c r="H5084" s="32">
        <v>45435</v>
      </c>
      <c r="I5084" s="17"/>
      <c r="J5084" s="34">
        <v>1269700</v>
      </c>
      <c r="K5084" s="34">
        <f t="shared" si="1432"/>
        <v>228546</v>
      </c>
      <c r="L5084" s="34">
        <f t="shared" si="1433"/>
        <v>1498246</v>
      </c>
      <c r="M5084" s="17">
        <f>L5084*0.15</f>
        <v>224736.9</v>
      </c>
      <c r="N5084" s="17" t="s">
        <v>39</v>
      </c>
      <c r="O5084" s="35" t="s">
        <v>53</v>
      </c>
      <c r="P5084" s="36" t="str">
        <f t="shared" si="1435"/>
        <v>Old Client</v>
      </c>
      <c r="Q5084" s="39" t="str">
        <f t="shared" si="4"/>
        <v>No</v>
      </c>
      <c r="R5084" s="40" t="str">
        <f t="shared" si="5"/>
        <v/>
      </c>
    </row>
    <row r="5085" ht="14.25" customHeight="1" spans="1:18">
      <c r="A5085" s="30" t="s">
        <v>4846</v>
      </c>
      <c r="B5085" s="17">
        <v>170</v>
      </c>
      <c r="C5085" s="17" t="s">
        <v>57</v>
      </c>
      <c r="D5085" s="17" t="s">
        <v>36</v>
      </c>
      <c r="E5085" s="17" t="s">
        <v>780</v>
      </c>
      <c r="F5085" s="31" t="str">
        <f>VLOOKUP(G5085,'Policy Type'!$A:$B,2,FALSE)</f>
        <v>Liability</v>
      </c>
      <c r="G5085" s="17" t="s">
        <v>38</v>
      </c>
      <c r="H5085" s="32">
        <v>45427</v>
      </c>
      <c r="I5085" s="32">
        <v>45791</v>
      </c>
      <c r="J5085" s="34">
        <v>1261100</v>
      </c>
      <c r="K5085" s="34">
        <f t="shared" si="1432"/>
        <v>226998</v>
      </c>
      <c r="L5085" s="34">
        <f t="shared" si="1433"/>
        <v>1488098</v>
      </c>
      <c r="M5085" s="17">
        <f>L5085*0.2</f>
        <v>297619.6</v>
      </c>
      <c r="N5085" s="17" t="s">
        <v>39</v>
      </c>
      <c r="O5085" s="35" t="s">
        <v>49</v>
      </c>
      <c r="P5085" s="36" t="str">
        <f t="shared" si="1435"/>
        <v>Old Client</v>
      </c>
      <c r="Q5085" s="39" t="str">
        <f t="shared" si="4"/>
        <v>Yes</v>
      </c>
      <c r="R5085" s="40" t="str">
        <f t="shared" si="5"/>
        <v/>
      </c>
    </row>
    <row r="5086" ht="14.25" customHeight="1" spans="1:18">
      <c r="A5086" s="30"/>
      <c r="B5086" s="17"/>
      <c r="C5086" s="17"/>
      <c r="D5086" s="17"/>
      <c r="E5086" s="17"/>
      <c r="F5086" s="31"/>
      <c r="G5086" s="17"/>
      <c r="H5086" s="32"/>
      <c r="I5086" s="32"/>
      <c r="J5086" s="34"/>
      <c r="K5086" s="34"/>
      <c r="L5086" s="17"/>
      <c r="M5086" s="17"/>
      <c r="N5086" s="17" t="s">
        <v>39</v>
      </c>
      <c r="O5086" s="35" t="s">
        <v>277</v>
      </c>
      <c r="P5086" s="36"/>
      <c r="Q5086" s="39" t="str">
        <f t="shared" si="4"/>
        <v>No</v>
      </c>
      <c r="R5086" s="40" t="str">
        <f t="shared" si="5"/>
        <v/>
      </c>
    </row>
    <row r="5087" ht="14.25" customHeight="1" spans="1:18">
      <c r="A5087" s="30"/>
      <c r="B5087" s="17"/>
      <c r="C5087" s="17"/>
      <c r="D5087" s="17"/>
      <c r="E5087" s="17"/>
      <c r="F5087" s="31"/>
      <c r="G5087" s="17"/>
      <c r="H5087" s="32"/>
      <c r="I5087" s="32"/>
      <c r="J5087" s="34"/>
      <c r="K5087" s="34"/>
      <c r="L5087" s="17"/>
      <c r="M5087" s="17"/>
      <c r="N5087" s="17" t="s">
        <v>39</v>
      </c>
      <c r="O5087" s="35" t="s">
        <v>277</v>
      </c>
      <c r="P5087" s="36"/>
      <c r="Q5087" s="39" t="str">
        <f t="shared" si="4"/>
        <v>No</v>
      </c>
      <c r="R5087" s="40" t="str">
        <f t="shared" si="5"/>
        <v/>
      </c>
    </row>
    <row r="5088" ht="14.25" customHeight="1" spans="1:18">
      <c r="A5088" s="30" t="s">
        <v>4847</v>
      </c>
      <c r="B5088" s="17">
        <v>2954</v>
      </c>
      <c r="C5088" s="17" t="s">
        <v>35</v>
      </c>
      <c r="D5088" s="17" t="s">
        <v>36</v>
      </c>
      <c r="E5088" s="17" t="s">
        <v>132</v>
      </c>
      <c r="F5088" s="31" t="str">
        <f>VLOOKUP(G5088,'Policy Type'!$A:$B,2,FALSE)</f>
        <v>Liability</v>
      </c>
      <c r="G5088" s="17" t="s">
        <v>38</v>
      </c>
      <c r="H5088" s="32">
        <v>45429</v>
      </c>
      <c r="I5088" s="32">
        <v>45793</v>
      </c>
      <c r="J5088" s="34">
        <v>1214400</v>
      </c>
      <c r="K5088" s="34">
        <f t="shared" ref="K5088:K5091" si="1438">J5088*0.18</f>
        <v>218592</v>
      </c>
      <c r="L5088" s="34">
        <f t="shared" ref="L5088:L5091" si="1439">J5088+K5088</f>
        <v>1432992</v>
      </c>
      <c r="M5088" s="17">
        <f>L5088*0.2</f>
        <v>286598.4</v>
      </c>
      <c r="N5088" s="17" t="s">
        <v>39</v>
      </c>
      <c r="O5088" s="35" t="s">
        <v>53</v>
      </c>
      <c r="P5088" s="36" t="str">
        <f t="shared" ref="P5088:P5091" si="1440">IF(COUNTIF(B:B,B5088)=1,"New Client","Old Client")</f>
        <v>Old Client</v>
      </c>
      <c r="Q5088" s="39" t="str">
        <f t="shared" si="4"/>
        <v>Yes</v>
      </c>
      <c r="R5088" s="40" t="str">
        <f t="shared" si="5"/>
        <v/>
      </c>
    </row>
    <row r="5089" ht="14.25" customHeight="1" spans="1:18">
      <c r="A5089" s="30" t="s">
        <v>4848</v>
      </c>
      <c r="B5089" s="17">
        <v>402</v>
      </c>
      <c r="C5089" s="17" t="s">
        <v>46</v>
      </c>
      <c r="D5089" s="17" t="s">
        <v>47</v>
      </c>
      <c r="E5089" s="17" t="s">
        <v>1632</v>
      </c>
      <c r="F5089" s="31" t="str">
        <f>VLOOKUP(G5089,'Policy Type'!$A:$B,2,FALSE)</f>
        <v>Liability</v>
      </c>
      <c r="G5089" s="17" t="s">
        <v>536</v>
      </c>
      <c r="H5089" s="32">
        <v>45434</v>
      </c>
      <c r="I5089" s="32">
        <v>45798</v>
      </c>
      <c r="J5089" s="34">
        <v>1202100</v>
      </c>
      <c r="K5089" s="34">
        <f t="shared" si="1438"/>
        <v>216378</v>
      </c>
      <c r="L5089" s="34">
        <f t="shared" si="1439"/>
        <v>1418478</v>
      </c>
      <c r="M5089" s="17">
        <f>L5089*0.05</f>
        <v>70923.9</v>
      </c>
      <c r="N5089" s="17" t="s">
        <v>39</v>
      </c>
      <c r="O5089" s="35" t="s">
        <v>49</v>
      </c>
      <c r="P5089" s="36" t="str">
        <f t="shared" si="1440"/>
        <v>Old Client</v>
      </c>
      <c r="Q5089" s="39" t="str">
        <f t="shared" si="4"/>
        <v>Yes</v>
      </c>
      <c r="R5089" s="40" t="str">
        <f t="shared" si="5"/>
        <v/>
      </c>
    </row>
    <row r="5090" ht="14.25" customHeight="1" spans="1:18">
      <c r="A5090" s="30" t="s">
        <v>4849</v>
      </c>
      <c r="B5090" s="17">
        <v>3091</v>
      </c>
      <c r="C5090" s="17" t="s">
        <v>42</v>
      </c>
      <c r="D5090" s="17" t="s">
        <v>36</v>
      </c>
      <c r="E5090" s="17" t="s">
        <v>132</v>
      </c>
      <c r="F5090" s="31" t="str">
        <f>VLOOKUP(G5090,'Policy Type'!$A:$B,2,FALSE)</f>
        <v>Liability</v>
      </c>
      <c r="G5090" s="17" t="s">
        <v>536</v>
      </c>
      <c r="H5090" s="32">
        <v>45422</v>
      </c>
      <c r="I5090" s="32">
        <v>45786</v>
      </c>
      <c r="J5090" s="34">
        <v>1190600</v>
      </c>
      <c r="K5090" s="34">
        <f t="shared" si="1438"/>
        <v>214308</v>
      </c>
      <c r="L5090" s="34">
        <f t="shared" si="1439"/>
        <v>1404908</v>
      </c>
      <c r="M5090" s="17">
        <f t="shared" ref="M5090:M5091" si="1441">L5090*0.2</f>
        <v>280981.6</v>
      </c>
      <c r="N5090" s="17" t="s">
        <v>39</v>
      </c>
      <c r="O5090" s="35" t="s">
        <v>49</v>
      </c>
      <c r="P5090" s="36" t="str">
        <f t="shared" si="1440"/>
        <v>Old Client</v>
      </c>
      <c r="Q5090" s="39" t="str">
        <f t="shared" si="4"/>
        <v>Yes</v>
      </c>
      <c r="R5090" s="40" t="str">
        <f t="shared" si="5"/>
        <v/>
      </c>
    </row>
    <row r="5091" ht="14.25" customHeight="1" spans="1:18">
      <c r="A5091" s="30" t="s">
        <v>4850</v>
      </c>
      <c r="B5091" s="17">
        <v>3361</v>
      </c>
      <c r="C5091" s="17" t="s">
        <v>42</v>
      </c>
      <c r="D5091" s="17" t="s">
        <v>36</v>
      </c>
      <c r="E5091" s="17" t="s">
        <v>103</v>
      </c>
      <c r="F5091" s="31" t="str">
        <f>VLOOKUP(G5091,'Policy Type'!$A:$B,2,FALSE)</f>
        <v>P&amp;C</v>
      </c>
      <c r="G5091" s="17" t="s">
        <v>48</v>
      </c>
      <c r="H5091" s="32">
        <v>45422</v>
      </c>
      <c r="I5091" s="32">
        <v>45786</v>
      </c>
      <c r="J5091" s="34">
        <v>1180000</v>
      </c>
      <c r="K5091" s="34">
        <f t="shared" si="1438"/>
        <v>212400</v>
      </c>
      <c r="L5091" s="34">
        <f t="shared" si="1439"/>
        <v>1392400</v>
      </c>
      <c r="M5091" s="17">
        <f t="shared" si="1441"/>
        <v>278480</v>
      </c>
      <c r="N5091" s="17" t="s">
        <v>39</v>
      </c>
      <c r="O5091" s="35" t="s">
        <v>49</v>
      </c>
      <c r="P5091" s="36" t="str">
        <f t="shared" si="1440"/>
        <v>Old Client</v>
      </c>
      <c r="Q5091" s="39" t="str">
        <f t="shared" si="4"/>
        <v>Yes</v>
      </c>
      <c r="R5091" s="40" t="str">
        <f t="shared" si="5"/>
        <v>Cross-Sold</v>
      </c>
    </row>
    <row r="5092" ht="14.25" customHeight="1" spans="1:18">
      <c r="A5092" s="30"/>
      <c r="B5092" s="17"/>
      <c r="C5092" s="17"/>
      <c r="D5092" s="17"/>
      <c r="E5092" s="17"/>
      <c r="F5092" s="31"/>
      <c r="G5092" s="17"/>
      <c r="H5092" s="32"/>
      <c r="I5092" s="32"/>
      <c r="J5092" s="34"/>
      <c r="K5092" s="34"/>
      <c r="L5092" s="17"/>
      <c r="M5092" s="17"/>
      <c r="N5092" s="17" t="s">
        <v>39</v>
      </c>
      <c r="O5092" s="35" t="s">
        <v>277</v>
      </c>
      <c r="P5092" s="36"/>
      <c r="Q5092" s="39" t="str">
        <f t="shared" si="4"/>
        <v>No</v>
      </c>
      <c r="R5092" s="40" t="str">
        <f t="shared" si="5"/>
        <v/>
      </c>
    </row>
    <row r="5093" ht="14.25" customHeight="1" spans="1:18">
      <c r="A5093" s="30" t="s">
        <v>4851</v>
      </c>
      <c r="B5093" s="17">
        <v>3042</v>
      </c>
      <c r="C5093" s="17" t="s">
        <v>46</v>
      </c>
      <c r="D5093" s="17" t="s">
        <v>88</v>
      </c>
      <c r="E5093" s="17" t="s">
        <v>103</v>
      </c>
      <c r="F5093" s="31" t="str">
        <f>VLOOKUP(G5093,'Policy Type'!$A:$B,2,FALSE)</f>
        <v>Liability</v>
      </c>
      <c r="G5093" s="17" t="s">
        <v>140</v>
      </c>
      <c r="H5093" s="32">
        <v>45434</v>
      </c>
      <c r="I5093" s="32">
        <v>45798</v>
      </c>
      <c r="J5093" s="34">
        <v>1180000</v>
      </c>
      <c r="K5093" s="34">
        <f t="shared" ref="K5093:K5096" si="1442">J5093*0.18</f>
        <v>212400</v>
      </c>
      <c r="L5093" s="34">
        <f t="shared" ref="L5093:L5096" si="1443">J5093+K5093</f>
        <v>1392400</v>
      </c>
      <c r="M5093" s="17">
        <f>L5093*0.05</f>
        <v>69620</v>
      </c>
      <c r="N5093" s="17" t="s">
        <v>52</v>
      </c>
      <c r="O5093" s="35" t="s">
        <v>49</v>
      </c>
      <c r="P5093" s="36" t="str">
        <f t="shared" ref="P5093:P5096" si="1444">IF(COUNTIF(B:B,B5093)=1,"New Client","Old Client")</f>
        <v>New Client</v>
      </c>
      <c r="Q5093" s="39" t="str">
        <f t="shared" si="4"/>
        <v>Yes</v>
      </c>
      <c r="R5093" s="40" t="str">
        <f t="shared" si="5"/>
        <v/>
      </c>
    </row>
    <row r="5094" ht="14.25" customHeight="1" spans="1:18">
      <c r="A5094" s="30" t="s">
        <v>4852</v>
      </c>
      <c r="B5094" s="17">
        <v>112</v>
      </c>
      <c r="C5094" s="17" t="s">
        <v>42</v>
      </c>
      <c r="D5094" s="17" t="s">
        <v>36</v>
      </c>
      <c r="E5094" s="17" t="s">
        <v>103</v>
      </c>
      <c r="F5094" s="31" t="str">
        <f>VLOOKUP(G5094,'Policy Type'!$A:$B,2,FALSE)</f>
        <v>Liability</v>
      </c>
      <c r="G5094" s="17" t="s">
        <v>140</v>
      </c>
      <c r="H5094" s="32">
        <v>45443</v>
      </c>
      <c r="I5094" s="17"/>
      <c r="J5094" s="34">
        <v>1180000</v>
      </c>
      <c r="K5094" s="34">
        <f t="shared" si="1442"/>
        <v>212400</v>
      </c>
      <c r="L5094" s="34">
        <f t="shared" si="1443"/>
        <v>1392400</v>
      </c>
      <c r="M5094" s="17">
        <f t="shared" ref="M5094:M5096" si="1445">L5094*0.2</f>
        <v>278480</v>
      </c>
      <c r="N5094" s="17" t="s">
        <v>39</v>
      </c>
      <c r="O5094" s="35" t="s">
        <v>49</v>
      </c>
      <c r="P5094" s="36" t="str">
        <f t="shared" si="1444"/>
        <v>Old Client</v>
      </c>
      <c r="Q5094" s="39" t="str">
        <f t="shared" si="4"/>
        <v>Yes</v>
      </c>
      <c r="R5094" s="40" t="str">
        <f t="shared" si="5"/>
        <v/>
      </c>
    </row>
    <row r="5095" ht="14.25" customHeight="1" spans="1:18">
      <c r="A5095" s="30" t="s">
        <v>4853</v>
      </c>
      <c r="B5095" s="17">
        <v>3288</v>
      </c>
      <c r="C5095" s="17" t="s">
        <v>35</v>
      </c>
      <c r="D5095" s="17" t="s">
        <v>36</v>
      </c>
      <c r="E5095" s="17" t="s">
        <v>43</v>
      </c>
      <c r="F5095" s="31" t="str">
        <f>VLOOKUP(G5095,'Policy Type'!$A:$B,2,FALSE)</f>
        <v>Liability</v>
      </c>
      <c r="G5095" s="17" t="s">
        <v>101</v>
      </c>
      <c r="H5095" s="32">
        <v>45426</v>
      </c>
      <c r="I5095" s="32">
        <v>45790</v>
      </c>
      <c r="J5095" s="34">
        <v>1180000</v>
      </c>
      <c r="K5095" s="34">
        <f t="shared" si="1442"/>
        <v>212400</v>
      </c>
      <c r="L5095" s="34">
        <f t="shared" si="1443"/>
        <v>1392400</v>
      </c>
      <c r="M5095" s="17">
        <f t="shared" si="1445"/>
        <v>278480</v>
      </c>
      <c r="N5095" s="17" t="s">
        <v>39</v>
      </c>
      <c r="O5095" s="35" t="s">
        <v>40</v>
      </c>
      <c r="P5095" s="36" t="str">
        <f t="shared" si="1444"/>
        <v>New Client</v>
      </c>
      <c r="Q5095" s="39" t="str">
        <f t="shared" si="4"/>
        <v>Yes</v>
      </c>
      <c r="R5095" s="40" t="str">
        <f t="shared" si="5"/>
        <v/>
      </c>
    </row>
    <row r="5096" ht="14.25" customHeight="1" spans="1:18">
      <c r="A5096" s="30" t="s">
        <v>4854</v>
      </c>
      <c r="B5096" s="17">
        <v>3318</v>
      </c>
      <c r="C5096" s="17" t="s">
        <v>57</v>
      </c>
      <c r="D5096" s="17" t="s">
        <v>36</v>
      </c>
      <c r="E5096" s="17" t="s">
        <v>78</v>
      </c>
      <c r="F5096" s="31" t="str">
        <f>VLOOKUP(G5096,'Policy Type'!$A:$B,2,FALSE)</f>
        <v>P&amp;C</v>
      </c>
      <c r="G5096" s="17" t="s">
        <v>80</v>
      </c>
      <c r="H5096" s="32">
        <v>45429</v>
      </c>
      <c r="I5096" s="32">
        <v>45429</v>
      </c>
      <c r="J5096" s="34">
        <v>1174400</v>
      </c>
      <c r="K5096" s="34">
        <f t="shared" si="1442"/>
        <v>211392</v>
      </c>
      <c r="L5096" s="34">
        <f t="shared" si="1443"/>
        <v>1385792</v>
      </c>
      <c r="M5096" s="17">
        <f t="shared" si="1445"/>
        <v>277158.4</v>
      </c>
      <c r="N5096" s="17" t="s">
        <v>39</v>
      </c>
      <c r="O5096" s="35" t="s">
        <v>49</v>
      </c>
      <c r="P5096" s="36" t="str">
        <f t="shared" si="1444"/>
        <v>New Client</v>
      </c>
      <c r="Q5096" s="39" t="str">
        <f t="shared" si="4"/>
        <v>No</v>
      </c>
      <c r="R5096" s="40" t="str">
        <f t="shared" si="5"/>
        <v/>
      </c>
    </row>
    <row r="5097" ht="14.25" customHeight="1" spans="1:18">
      <c r="A5097" s="30"/>
      <c r="B5097" s="17"/>
      <c r="C5097" s="17"/>
      <c r="D5097" s="17"/>
      <c r="E5097" s="17"/>
      <c r="F5097" s="31"/>
      <c r="G5097" s="17"/>
      <c r="H5097" s="32"/>
      <c r="I5097" s="32"/>
      <c r="J5097" s="34"/>
      <c r="K5097" s="34"/>
      <c r="L5097" s="17"/>
      <c r="M5097" s="17"/>
      <c r="N5097" s="17" t="s">
        <v>52</v>
      </c>
      <c r="O5097" s="35" t="s">
        <v>277</v>
      </c>
      <c r="P5097" s="36"/>
      <c r="Q5097" s="39" t="str">
        <f t="shared" si="4"/>
        <v>No</v>
      </c>
      <c r="R5097" s="40" t="str">
        <f t="shared" si="5"/>
        <v/>
      </c>
    </row>
    <row r="5098" ht="14.25" customHeight="1" spans="1:18">
      <c r="A5098" s="30"/>
      <c r="B5098" s="17"/>
      <c r="C5098" s="17"/>
      <c r="D5098" s="17"/>
      <c r="E5098" s="17"/>
      <c r="F5098" s="31"/>
      <c r="G5098" s="17"/>
      <c r="H5098" s="32"/>
      <c r="I5098" s="32"/>
      <c r="J5098" s="34"/>
      <c r="K5098" s="34"/>
      <c r="L5098" s="17"/>
      <c r="M5098" s="17"/>
      <c r="N5098" s="17" t="s">
        <v>39</v>
      </c>
      <c r="O5098" s="35" t="s">
        <v>277</v>
      </c>
      <c r="P5098" s="36"/>
      <c r="Q5098" s="39" t="str">
        <f t="shared" si="4"/>
        <v>No</v>
      </c>
      <c r="R5098" s="40" t="str">
        <f t="shared" si="5"/>
        <v/>
      </c>
    </row>
    <row r="5099" ht="14.25" customHeight="1" spans="1:18">
      <c r="A5099" s="30" t="s">
        <v>4855</v>
      </c>
      <c r="B5099" s="17">
        <v>29</v>
      </c>
      <c r="C5099" s="17" t="s">
        <v>46</v>
      </c>
      <c r="D5099" s="17" t="s">
        <v>66</v>
      </c>
      <c r="E5099" s="17" t="s">
        <v>84</v>
      </c>
      <c r="F5099" s="31" t="str">
        <f>VLOOKUP(G5099,'Policy Type'!$A:$B,2,FALSE)</f>
        <v>Liability</v>
      </c>
      <c r="G5099" s="17" t="s">
        <v>38</v>
      </c>
      <c r="H5099" s="32">
        <v>45398</v>
      </c>
      <c r="I5099" s="32">
        <v>45488</v>
      </c>
      <c r="J5099" s="34">
        <v>420800</v>
      </c>
      <c r="K5099" s="34">
        <f t="shared" ref="K5099:K5107" si="1446">J5099*0.18</f>
        <v>75744</v>
      </c>
      <c r="L5099" s="34">
        <f t="shared" ref="L5099:L5107" si="1447">J5099+K5099</f>
        <v>496544</v>
      </c>
      <c r="M5099" s="17">
        <f>L5099*0.05</f>
        <v>24827.2</v>
      </c>
      <c r="N5099" s="17" t="s">
        <v>39</v>
      </c>
      <c r="O5099" s="35" t="s">
        <v>49</v>
      </c>
      <c r="P5099" s="36" t="str">
        <f t="shared" ref="P5099:P5107" si="1448">IF(COUNTIF(B:B,B5099)=1,"New Client","Old Client")</f>
        <v>Old Client</v>
      </c>
      <c r="Q5099" s="39" t="str">
        <f t="shared" si="4"/>
        <v>Yes</v>
      </c>
      <c r="R5099" s="40" t="str">
        <f t="shared" si="5"/>
        <v/>
      </c>
    </row>
    <row r="5100" ht="14.25" customHeight="1" spans="1:18">
      <c r="A5100" s="30" t="s">
        <v>4856</v>
      </c>
      <c r="B5100" s="17">
        <v>430</v>
      </c>
      <c r="C5100" s="17" t="s">
        <v>57</v>
      </c>
      <c r="D5100" s="17" t="s">
        <v>36</v>
      </c>
      <c r="E5100" s="17" t="s">
        <v>1632</v>
      </c>
      <c r="F5100" s="31" t="str">
        <f>VLOOKUP(G5100,'Policy Type'!$A:$B,2,FALSE)</f>
        <v>Liability</v>
      </c>
      <c r="G5100" s="17" t="s">
        <v>536</v>
      </c>
      <c r="H5100" s="32">
        <v>45434</v>
      </c>
      <c r="I5100" s="32">
        <v>45798</v>
      </c>
      <c r="J5100" s="34">
        <v>1162400</v>
      </c>
      <c r="K5100" s="34">
        <f t="shared" si="1446"/>
        <v>209232</v>
      </c>
      <c r="L5100" s="34">
        <f t="shared" si="1447"/>
        <v>1371632</v>
      </c>
      <c r="M5100" s="17">
        <f t="shared" ref="M5100:M5103" si="1449">L5100*0.2</f>
        <v>274326.4</v>
      </c>
      <c r="N5100" s="17" t="s">
        <v>39</v>
      </c>
      <c r="O5100" s="35" t="s">
        <v>49</v>
      </c>
      <c r="P5100" s="36" t="str">
        <f t="shared" si="1448"/>
        <v>Old Client</v>
      </c>
      <c r="Q5100" s="39" t="str">
        <f t="shared" si="4"/>
        <v>Yes</v>
      </c>
      <c r="R5100" s="40" t="str">
        <f t="shared" si="5"/>
        <v/>
      </c>
    </row>
    <row r="5101" ht="14.25" customHeight="1" spans="1:18">
      <c r="A5101" s="30" t="s">
        <v>4857</v>
      </c>
      <c r="B5101" s="17">
        <v>785</v>
      </c>
      <c r="C5101" s="17" t="s">
        <v>35</v>
      </c>
      <c r="D5101" s="17" t="s">
        <v>36</v>
      </c>
      <c r="E5101" s="17" t="s">
        <v>78</v>
      </c>
      <c r="F5101" s="31" t="str">
        <f>VLOOKUP(G5101,'Policy Type'!$A:$B,2,FALSE)</f>
        <v>Liability</v>
      </c>
      <c r="G5101" s="17" t="s">
        <v>38</v>
      </c>
      <c r="H5101" s="32">
        <v>45395</v>
      </c>
      <c r="I5101" s="32">
        <v>45485</v>
      </c>
      <c r="J5101" s="34">
        <v>896900</v>
      </c>
      <c r="K5101" s="34">
        <f t="shared" si="1446"/>
        <v>161442</v>
      </c>
      <c r="L5101" s="34">
        <f t="shared" si="1447"/>
        <v>1058342</v>
      </c>
      <c r="M5101" s="17">
        <f t="shared" si="1449"/>
        <v>211668.4</v>
      </c>
      <c r="N5101" s="17" t="s">
        <v>39</v>
      </c>
      <c r="O5101" s="35" t="s">
        <v>49</v>
      </c>
      <c r="P5101" s="36" t="str">
        <f t="shared" si="1448"/>
        <v>Old Client</v>
      </c>
      <c r="Q5101" s="39" t="str">
        <f t="shared" si="4"/>
        <v>Yes</v>
      </c>
      <c r="R5101" s="40" t="str">
        <f t="shared" si="5"/>
        <v/>
      </c>
    </row>
    <row r="5102" ht="14.25" customHeight="1" spans="1:18">
      <c r="A5102" s="30" t="s">
        <v>4858</v>
      </c>
      <c r="B5102" s="17">
        <v>3361</v>
      </c>
      <c r="C5102" s="17" t="s">
        <v>42</v>
      </c>
      <c r="D5102" s="17" t="s">
        <v>36</v>
      </c>
      <c r="E5102" s="17" t="s">
        <v>78</v>
      </c>
      <c r="F5102" s="31" t="str">
        <f>VLOOKUP(G5102,'Policy Type'!$A:$B,2,FALSE)</f>
        <v>Liability</v>
      </c>
      <c r="G5102" s="17" t="s">
        <v>536</v>
      </c>
      <c r="H5102" s="32">
        <v>45332</v>
      </c>
      <c r="I5102" s="32">
        <v>45482</v>
      </c>
      <c r="J5102" s="34">
        <v>1105800</v>
      </c>
      <c r="K5102" s="34">
        <f t="shared" si="1446"/>
        <v>199044</v>
      </c>
      <c r="L5102" s="34">
        <f t="shared" si="1447"/>
        <v>1304844</v>
      </c>
      <c r="M5102" s="17">
        <f t="shared" si="1449"/>
        <v>260968.8</v>
      </c>
      <c r="N5102" s="17" t="s">
        <v>39</v>
      </c>
      <c r="O5102" s="35" t="s">
        <v>49</v>
      </c>
      <c r="P5102" s="36" t="str">
        <f t="shared" si="1448"/>
        <v>Old Client</v>
      </c>
      <c r="Q5102" s="39" t="str">
        <f t="shared" si="4"/>
        <v>Yes</v>
      </c>
      <c r="R5102" s="40" t="str">
        <f t="shared" si="5"/>
        <v/>
      </c>
    </row>
    <row r="5103" ht="14.25" customHeight="1" spans="1:18">
      <c r="A5103" s="30" t="s">
        <v>4859</v>
      </c>
      <c r="B5103" s="17">
        <v>3047</v>
      </c>
      <c r="C5103" s="17" t="s">
        <v>57</v>
      </c>
      <c r="D5103" s="17" t="s">
        <v>36</v>
      </c>
      <c r="E5103" s="17" t="s">
        <v>78</v>
      </c>
      <c r="F5103" s="31" t="str">
        <f>VLOOKUP(G5103,'Policy Type'!$A:$B,2,FALSE)</f>
        <v>Liability</v>
      </c>
      <c r="G5103" s="17" t="s">
        <v>536</v>
      </c>
      <c r="H5103" s="32">
        <v>45332</v>
      </c>
      <c r="I5103" s="32">
        <v>45482</v>
      </c>
      <c r="J5103" s="34">
        <v>1182000</v>
      </c>
      <c r="K5103" s="34">
        <f t="shared" si="1446"/>
        <v>212760</v>
      </c>
      <c r="L5103" s="34">
        <f t="shared" si="1447"/>
        <v>1394760</v>
      </c>
      <c r="M5103" s="17">
        <f t="shared" si="1449"/>
        <v>278952</v>
      </c>
      <c r="N5103" s="17" t="s">
        <v>39</v>
      </c>
      <c r="O5103" s="35" t="s">
        <v>49</v>
      </c>
      <c r="P5103" s="36" t="str">
        <f t="shared" si="1448"/>
        <v>New Client</v>
      </c>
      <c r="Q5103" s="39" t="str">
        <f t="shared" si="4"/>
        <v>Yes</v>
      </c>
      <c r="R5103" s="40" t="str">
        <f t="shared" si="5"/>
        <v/>
      </c>
    </row>
    <row r="5104" ht="14.25" customHeight="1" spans="1:18">
      <c r="A5104" s="30" t="s">
        <v>4860</v>
      </c>
      <c r="B5104" s="17">
        <v>2626</v>
      </c>
      <c r="C5104" s="17" t="s">
        <v>42</v>
      </c>
      <c r="D5104" s="17" t="s">
        <v>36</v>
      </c>
      <c r="E5104" s="17" t="s">
        <v>78</v>
      </c>
      <c r="F5104" s="31" t="str">
        <f>VLOOKUP(G5104,'Policy Type'!$A:$B,2,FALSE)</f>
        <v>Others</v>
      </c>
      <c r="G5104" s="17" t="s">
        <v>116</v>
      </c>
      <c r="H5104" s="32">
        <v>45323</v>
      </c>
      <c r="I5104" s="32">
        <v>45403</v>
      </c>
      <c r="J5104" s="34">
        <v>828500</v>
      </c>
      <c r="K5104" s="34">
        <f t="shared" si="1446"/>
        <v>149130</v>
      </c>
      <c r="L5104" s="34">
        <f t="shared" si="1447"/>
        <v>977630</v>
      </c>
      <c r="M5104" s="17">
        <f t="shared" ref="M5104:M5106" si="1450">L5104*0.15</f>
        <v>146644.5</v>
      </c>
      <c r="N5104" s="17" t="s">
        <v>39</v>
      </c>
      <c r="O5104" s="35" t="s">
        <v>49</v>
      </c>
      <c r="P5104" s="36" t="str">
        <f t="shared" si="1448"/>
        <v>Old Client</v>
      </c>
      <c r="Q5104" s="39" t="str">
        <f t="shared" si="4"/>
        <v>Yes</v>
      </c>
      <c r="R5104" s="40" t="str">
        <f t="shared" si="5"/>
        <v>Cross-Sold</v>
      </c>
    </row>
    <row r="5105" ht="14.25" customHeight="1" spans="1:18">
      <c r="A5105" s="30" t="s">
        <v>4861</v>
      </c>
      <c r="B5105" s="17">
        <v>2626</v>
      </c>
      <c r="C5105" s="17" t="s">
        <v>57</v>
      </c>
      <c r="D5105" s="17" t="s">
        <v>36</v>
      </c>
      <c r="E5105" s="17" t="s">
        <v>78</v>
      </c>
      <c r="F5105" s="31" t="str">
        <f>VLOOKUP(G5105,'Policy Type'!$A:$B,2,FALSE)</f>
        <v>Others</v>
      </c>
      <c r="G5105" s="17" t="s">
        <v>116</v>
      </c>
      <c r="H5105" s="32">
        <v>45356</v>
      </c>
      <c r="I5105" s="32">
        <v>45447</v>
      </c>
      <c r="J5105" s="34">
        <v>348200</v>
      </c>
      <c r="K5105" s="34">
        <f t="shared" si="1446"/>
        <v>62676</v>
      </c>
      <c r="L5105" s="34">
        <f t="shared" si="1447"/>
        <v>410876</v>
      </c>
      <c r="M5105" s="17">
        <f t="shared" si="1450"/>
        <v>61631.4</v>
      </c>
      <c r="N5105" s="17" t="s">
        <v>39</v>
      </c>
      <c r="O5105" s="35" t="s">
        <v>49</v>
      </c>
      <c r="P5105" s="36" t="str">
        <f t="shared" si="1448"/>
        <v>Old Client</v>
      </c>
      <c r="Q5105" s="39" t="str">
        <f t="shared" si="4"/>
        <v>Yes</v>
      </c>
      <c r="R5105" s="40" t="str">
        <f t="shared" si="5"/>
        <v>Cross-Sold</v>
      </c>
    </row>
    <row r="5106" ht="14.25" customHeight="1" spans="1:18">
      <c r="A5106" s="30" t="s">
        <v>4862</v>
      </c>
      <c r="B5106" s="17">
        <v>2589</v>
      </c>
      <c r="C5106" s="17" t="s">
        <v>35</v>
      </c>
      <c r="D5106" s="17" t="s">
        <v>36</v>
      </c>
      <c r="E5106" s="17" t="s">
        <v>78</v>
      </c>
      <c r="F5106" s="31" t="str">
        <f>VLOOKUP(G5106,'Policy Type'!$A:$B,2,FALSE)</f>
        <v>Others</v>
      </c>
      <c r="G5106" s="17" t="s">
        <v>116</v>
      </c>
      <c r="H5106" s="32">
        <v>45411</v>
      </c>
      <c r="I5106" s="32">
        <v>45410</v>
      </c>
      <c r="J5106" s="34">
        <v>468700</v>
      </c>
      <c r="K5106" s="34">
        <f t="shared" si="1446"/>
        <v>84366</v>
      </c>
      <c r="L5106" s="34">
        <f t="shared" si="1447"/>
        <v>553066</v>
      </c>
      <c r="M5106" s="17">
        <f t="shared" si="1450"/>
        <v>82959.9</v>
      </c>
      <c r="N5106" s="17" t="s">
        <v>39</v>
      </c>
      <c r="O5106" s="35" t="s">
        <v>49</v>
      </c>
      <c r="P5106" s="36" t="str">
        <f t="shared" si="1448"/>
        <v>Old Client</v>
      </c>
      <c r="Q5106" s="39" t="str">
        <f t="shared" si="4"/>
        <v>Yes</v>
      </c>
      <c r="R5106" s="40" t="str">
        <f t="shared" si="5"/>
        <v>Cross-Sold</v>
      </c>
    </row>
    <row r="5107" ht="14.25" customHeight="1" spans="1:18">
      <c r="A5107" s="30" t="s">
        <v>4863</v>
      </c>
      <c r="B5107" s="17">
        <v>1537</v>
      </c>
      <c r="C5107" s="17" t="s">
        <v>35</v>
      </c>
      <c r="D5107" s="17" t="s">
        <v>36</v>
      </c>
      <c r="E5107" s="17" t="s">
        <v>78</v>
      </c>
      <c r="F5107" s="31" t="str">
        <f>VLOOKUP(G5107,'Policy Type'!$A:$B,2,FALSE)</f>
        <v>Liability</v>
      </c>
      <c r="G5107" s="17" t="s">
        <v>536</v>
      </c>
      <c r="H5107" s="32">
        <v>45385</v>
      </c>
      <c r="I5107" s="32">
        <v>45383</v>
      </c>
      <c r="J5107" s="34">
        <v>1149900</v>
      </c>
      <c r="K5107" s="34">
        <f t="shared" si="1446"/>
        <v>206982</v>
      </c>
      <c r="L5107" s="34">
        <f t="shared" si="1447"/>
        <v>1356882</v>
      </c>
      <c r="M5107" s="17">
        <f>L5107*0.2</f>
        <v>271376.4</v>
      </c>
      <c r="N5107" s="17" t="s">
        <v>39</v>
      </c>
      <c r="O5107" s="35" t="s">
        <v>49</v>
      </c>
      <c r="P5107" s="36" t="str">
        <f t="shared" si="1448"/>
        <v>Old Client</v>
      </c>
      <c r="Q5107" s="39" t="str">
        <f t="shared" si="4"/>
        <v>Yes</v>
      </c>
      <c r="R5107" s="40" t="str">
        <f t="shared" si="5"/>
        <v/>
      </c>
    </row>
    <row r="5108" ht="14.25" customHeight="1" spans="1:18">
      <c r="A5108" s="30"/>
      <c r="B5108" s="17"/>
      <c r="C5108" s="17"/>
      <c r="D5108" s="17"/>
      <c r="E5108" s="17"/>
      <c r="F5108" s="31"/>
      <c r="G5108" s="17"/>
      <c r="H5108" s="32"/>
      <c r="I5108" s="32"/>
      <c r="J5108" s="34"/>
      <c r="K5108" s="34"/>
      <c r="L5108" s="17"/>
      <c r="M5108" s="17"/>
      <c r="N5108" s="17" t="s">
        <v>39</v>
      </c>
      <c r="O5108" s="35" t="s">
        <v>277</v>
      </c>
      <c r="P5108" s="36"/>
      <c r="Q5108" s="39" t="str">
        <f t="shared" si="4"/>
        <v>No</v>
      </c>
      <c r="R5108" s="40" t="str">
        <f t="shared" si="5"/>
        <v/>
      </c>
    </row>
    <row r="5109" ht="14.25" customHeight="1" spans="1:18">
      <c r="A5109" s="30" t="s">
        <v>4864</v>
      </c>
      <c r="B5109" s="17">
        <v>2626</v>
      </c>
      <c r="C5109" s="17" t="s">
        <v>46</v>
      </c>
      <c r="D5109" s="17" t="s">
        <v>66</v>
      </c>
      <c r="E5109" s="17" t="s">
        <v>78</v>
      </c>
      <c r="F5109" s="31" t="str">
        <f>VLOOKUP(G5109,'Policy Type'!$A:$B,2,FALSE)</f>
        <v>Liability</v>
      </c>
      <c r="G5109" s="17" t="s">
        <v>94</v>
      </c>
      <c r="H5109" s="32">
        <v>45402</v>
      </c>
      <c r="I5109" s="32">
        <v>45766</v>
      </c>
      <c r="J5109" s="34">
        <v>501500</v>
      </c>
      <c r="K5109" s="34">
        <f t="shared" ref="K5109:K5135" si="1451">J5109*0.18</f>
        <v>90270</v>
      </c>
      <c r="L5109" s="34">
        <f t="shared" ref="L5109:L5135" si="1452">J5109+K5109</f>
        <v>591770</v>
      </c>
      <c r="M5109" s="17">
        <f t="shared" ref="M5109:M5111" si="1453">L5109*0.05</f>
        <v>29588.5</v>
      </c>
      <c r="N5109" s="17" t="s">
        <v>52</v>
      </c>
      <c r="O5109" s="35" t="s">
        <v>49</v>
      </c>
      <c r="P5109" s="36" t="str">
        <f t="shared" ref="P5109:P5135" si="1454">IF(COUNTIF(B:B,B5109)=1,"New Client","Old Client")</f>
        <v>Old Client</v>
      </c>
      <c r="Q5109" s="39" t="str">
        <f t="shared" si="4"/>
        <v>Yes</v>
      </c>
      <c r="R5109" s="40" t="str">
        <f t="shared" si="5"/>
        <v/>
      </c>
    </row>
    <row r="5110" ht="14.25" customHeight="1" spans="1:18">
      <c r="A5110" s="30" t="s">
        <v>4865</v>
      </c>
      <c r="B5110" s="17">
        <v>1767</v>
      </c>
      <c r="C5110" s="17" t="s">
        <v>46</v>
      </c>
      <c r="D5110" s="17" t="s">
        <v>76</v>
      </c>
      <c r="E5110" s="17" t="s">
        <v>37</v>
      </c>
      <c r="F5110" s="31" t="str">
        <f>VLOOKUP(G5110,'Policy Type'!$A:$B,2,FALSE)</f>
        <v>Others</v>
      </c>
      <c r="G5110" s="17" t="s">
        <v>152</v>
      </c>
      <c r="H5110" s="32">
        <v>45400</v>
      </c>
      <c r="I5110" s="32">
        <v>45764</v>
      </c>
      <c r="J5110" s="34">
        <v>1616200</v>
      </c>
      <c r="K5110" s="34">
        <f t="shared" si="1451"/>
        <v>290916</v>
      </c>
      <c r="L5110" s="34">
        <f t="shared" si="1452"/>
        <v>1907116</v>
      </c>
      <c r="M5110" s="17">
        <f t="shared" si="1453"/>
        <v>95355.8</v>
      </c>
      <c r="N5110" s="17" t="s">
        <v>52</v>
      </c>
      <c r="O5110" s="35" t="s">
        <v>53</v>
      </c>
      <c r="P5110" s="36" t="str">
        <f t="shared" si="1454"/>
        <v>Old Client</v>
      </c>
      <c r="Q5110" s="39" t="str">
        <f t="shared" si="4"/>
        <v>Yes</v>
      </c>
      <c r="R5110" s="40" t="str">
        <f t="shared" si="5"/>
        <v>Cross-Sold</v>
      </c>
    </row>
    <row r="5111" ht="14.25" customHeight="1" spans="1:18">
      <c r="A5111" s="30" t="s">
        <v>4866</v>
      </c>
      <c r="B5111" s="17">
        <v>3048</v>
      </c>
      <c r="C5111" s="17" t="s">
        <v>46</v>
      </c>
      <c r="D5111" s="17" t="s">
        <v>76</v>
      </c>
      <c r="E5111" s="17" t="s">
        <v>37</v>
      </c>
      <c r="F5111" s="31" t="str">
        <f>VLOOKUP(G5111,'Policy Type'!$A:$B,2,FALSE)</f>
        <v>Liability</v>
      </c>
      <c r="G5111" s="17" t="s">
        <v>38</v>
      </c>
      <c r="H5111" s="32">
        <v>45406</v>
      </c>
      <c r="I5111" s="32">
        <v>45711</v>
      </c>
      <c r="J5111" s="34">
        <v>552800</v>
      </c>
      <c r="K5111" s="34">
        <f t="shared" si="1451"/>
        <v>99504</v>
      </c>
      <c r="L5111" s="34">
        <f t="shared" si="1452"/>
        <v>652304</v>
      </c>
      <c r="M5111" s="17">
        <f t="shared" si="1453"/>
        <v>32615.2</v>
      </c>
      <c r="N5111" s="17" t="s">
        <v>39</v>
      </c>
      <c r="O5111" s="35" t="s">
        <v>49</v>
      </c>
      <c r="P5111" s="36" t="str">
        <f t="shared" si="1454"/>
        <v>New Client</v>
      </c>
      <c r="Q5111" s="39" t="str">
        <f t="shared" si="4"/>
        <v>Yes</v>
      </c>
      <c r="R5111" s="40" t="str">
        <f t="shared" si="5"/>
        <v/>
      </c>
    </row>
    <row r="5112" ht="14.25" customHeight="1" spans="1:18">
      <c r="A5112" s="30" t="s">
        <v>4867</v>
      </c>
      <c r="B5112" s="17">
        <v>3049</v>
      </c>
      <c r="C5112" s="17" t="s">
        <v>57</v>
      </c>
      <c r="D5112" s="17" t="s">
        <v>36</v>
      </c>
      <c r="E5112" s="17" t="s">
        <v>37</v>
      </c>
      <c r="F5112" s="31" t="str">
        <f>VLOOKUP(G5112,'Policy Type'!$A:$B,2,FALSE)</f>
        <v>Liability</v>
      </c>
      <c r="G5112" s="17" t="s">
        <v>38</v>
      </c>
      <c r="H5112" s="32">
        <v>45412</v>
      </c>
      <c r="I5112" s="32">
        <v>45441</v>
      </c>
      <c r="J5112" s="34">
        <v>79800</v>
      </c>
      <c r="K5112" s="34">
        <f t="shared" si="1451"/>
        <v>14364</v>
      </c>
      <c r="L5112" s="34">
        <f t="shared" si="1452"/>
        <v>94164</v>
      </c>
      <c r="M5112" s="17">
        <f t="shared" ref="M5112:M5118" si="1455">L5112*0.2</f>
        <v>18832.8</v>
      </c>
      <c r="N5112" s="17" t="s">
        <v>39</v>
      </c>
      <c r="O5112" s="35" t="s">
        <v>49</v>
      </c>
      <c r="P5112" s="36" t="str">
        <f t="shared" si="1454"/>
        <v>New Client</v>
      </c>
      <c r="Q5112" s="39" t="str">
        <f t="shared" si="4"/>
        <v>Yes</v>
      </c>
      <c r="R5112" s="40" t="str">
        <f t="shared" si="5"/>
        <v/>
      </c>
    </row>
    <row r="5113" ht="14.25" customHeight="1" spans="1:18">
      <c r="A5113" s="30" t="s">
        <v>4868</v>
      </c>
      <c r="B5113" s="17">
        <v>3050</v>
      </c>
      <c r="C5113" s="17" t="s">
        <v>42</v>
      </c>
      <c r="D5113" s="17" t="s">
        <v>36</v>
      </c>
      <c r="E5113" s="17" t="s">
        <v>37</v>
      </c>
      <c r="F5113" s="31" t="str">
        <f>VLOOKUP(G5113,'Policy Type'!$A:$B,2,FALSE)</f>
        <v>Liability</v>
      </c>
      <c r="G5113" s="17" t="s">
        <v>38</v>
      </c>
      <c r="H5113" s="32">
        <v>45401</v>
      </c>
      <c r="I5113" s="32">
        <v>45430</v>
      </c>
      <c r="J5113" s="34">
        <v>92200</v>
      </c>
      <c r="K5113" s="34">
        <f t="shared" si="1451"/>
        <v>16596</v>
      </c>
      <c r="L5113" s="34">
        <f t="shared" si="1452"/>
        <v>108796</v>
      </c>
      <c r="M5113" s="17">
        <f t="shared" si="1455"/>
        <v>21759.2</v>
      </c>
      <c r="N5113" s="17" t="s">
        <v>39</v>
      </c>
      <c r="O5113" s="35" t="s">
        <v>49</v>
      </c>
      <c r="P5113" s="36" t="str">
        <f t="shared" si="1454"/>
        <v>New Client</v>
      </c>
      <c r="Q5113" s="39" t="str">
        <f t="shared" si="4"/>
        <v>Yes</v>
      </c>
      <c r="R5113" s="40" t="str">
        <f t="shared" si="5"/>
        <v/>
      </c>
    </row>
    <row r="5114" ht="14.25" customHeight="1" spans="1:18">
      <c r="A5114" s="30" t="s">
        <v>4869</v>
      </c>
      <c r="B5114" s="17">
        <v>2503</v>
      </c>
      <c r="C5114" s="17" t="s">
        <v>57</v>
      </c>
      <c r="D5114" s="17" t="s">
        <v>36</v>
      </c>
      <c r="E5114" s="17" t="s">
        <v>780</v>
      </c>
      <c r="F5114" s="31" t="str">
        <f>VLOOKUP(G5114,'Policy Type'!$A:$B,2,FALSE)</f>
        <v>Liability</v>
      </c>
      <c r="G5114" s="17" t="s">
        <v>38</v>
      </c>
      <c r="H5114" s="32">
        <v>45386</v>
      </c>
      <c r="I5114" s="32">
        <v>45415</v>
      </c>
      <c r="J5114" s="34">
        <v>59500</v>
      </c>
      <c r="K5114" s="34">
        <f t="shared" si="1451"/>
        <v>10710</v>
      </c>
      <c r="L5114" s="34">
        <f t="shared" si="1452"/>
        <v>70210</v>
      </c>
      <c r="M5114" s="17">
        <f t="shared" si="1455"/>
        <v>14042</v>
      </c>
      <c r="N5114" s="17" t="s">
        <v>39</v>
      </c>
      <c r="O5114" s="35" t="s">
        <v>49</v>
      </c>
      <c r="P5114" s="36" t="str">
        <f t="shared" si="1454"/>
        <v>Old Client</v>
      </c>
      <c r="Q5114" s="39" t="str">
        <f t="shared" si="4"/>
        <v>Yes</v>
      </c>
      <c r="R5114" s="40" t="str">
        <f t="shared" si="5"/>
        <v/>
      </c>
    </row>
    <row r="5115" ht="14.25" customHeight="1" spans="1:18">
      <c r="A5115" s="30" t="s">
        <v>4870</v>
      </c>
      <c r="B5115" s="17">
        <v>1440</v>
      </c>
      <c r="C5115" s="17" t="s">
        <v>35</v>
      </c>
      <c r="D5115" s="17" t="s">
        <v>36</v>
      </c>
      <c r="E5115" s="17" t="s">
        <v>780</v>
      </c>
      <c r="F5115" s="31" t="str">
        <f>VLOOKUP(G5115,'Policy Type'!$A:$B,2,FALSE)</f>
        <v>Liability</v>
      </c>
      <c r="G5115" s="17" t="s">
        <v>38</v>
      </c>
      <c r="H5115" s="32">
        <v>45386</v>
      </c>
      <c r="I5115" s="32">
        <v>45750</v>
      </c>
      <c r="J5115" s="34">
        <v>628600</v>
      </c>
      <c r="K5115" s="34">
        <f t="shared" si="1451"/>
        <v>113148</v>
      </c>
      <c r="L5115" s="34">
        <f t="shared" si="1452"/>
        <v>741748</v>
      </c>
      <c r="M5115" s="17">
        <f t="shared" si="1455"/>
        <v>148349.6</v>
      </c>
      <c r="N5115" s="17" t="s">
        <v>39</v>
      </c>
      <c r="O5115" s="35" t="s">
        <v>49</v>
      </c>
      <c r="P5115" s="36" t="str">
        <f t="shared" si="1454"/>
        <v>Old Client</v>
      </c>
      <c r="Q5115" s="39" t="str">
        <f t="shared" si="4"/>
        <v>Yes</v>
      </c>
      <c r="R5115" s="40" t="str">
        <f t="shared" si="5"/>
        <v/>
      </c>
    </row>
    <row r="5116" ht="14.25" customHeight="1" spans="1:18">
      <c r="A5116" s="30" t="s">
        <v>4871</v>
      </c>
      <c r="B5116" s="17">
        <v>667</v>
      </c>
      <c r="C5116" s="17" t="s">
        <v>35</v>
      </c>
      <c r="D5116" s="17" t="s">
        <v>36</v>
      </c>
      <c r="E5116" s="17" t="s">
        <v>780</v>
      </c>
      <c r="F5116" s="31" t="str">
        <f>VLOOKUP(G5116,'Policy Type'!$A:$B,2,FALSE)</f>
        <v>Liability</v>
      </c>
      <c r="G5116" s="17" t="s">
        <v>38</v>
      </c>
      <c r="H5116" s="32">
        <v>45387</v>
      </c>
      <c r="I5116" s="32">
        <v>45477</v>
      </c>
      <c r="J5116" s="34">
        <v>238900</v>
      </c>
      <c r="K5116" s="34">
        <f t="shared" si="1451"/>
        <v>43002</v>
      </c>
      <c r="L5116" s="34">
        <f t="shared" si="1452"/>
        <v>281902</v>
      </c>
      <c r="M5116" s="17">
        <f t="shared" si="1455"/>
        <v>56380.4</v>
      </c>
      <c r="N5116" s="17" t="s">
        <v>39</v>
      </c>
      <c r="O5116" s="35" t="s">
        <v>49</v>
      </c>
      <c r="P5116" s="36" t="str">
        <f t="shared" si="1454"/>
        <v>Old Client</v>
      </c>
      <c r="Q5116" s="39" t="str">
        <f t="shared" si="4"/>
        <v>Yes</v>
      </c>
      <c r="R5116" s="40" t="str">
        <f t="shared" si="5"/>
        <v/>
      </c>
    </row>
    <row r="5117" ht="14.25" customHeight="1" spans="1:18">
      <c r="A5117" s="30" t="s">
        <v>4872</v>
      </c>
      <c r="B5117" s="17">
        <v>1430</v>
      </c>
      <c r="C5117" s="17" t="s">
        <v>35</v>
      </c>
      <c r="D5117" s="17" t="s">
        <v>36</v>
      </c>
      <c r="E5117" s="17" t="s">
        <v>780</v>
      </c>
      <c r="F5117" s="31" t="str">
        <f>VLOOKUP(G5117,'Policy Type'!$A:$B,2,FALSE)</f>
        <v>Liability</v>
      </c>
      <c r="G5117" s="17" t="s">
        <v>38</v>
      </c>
      <c r="H5117" s="32">
        <v>45387</v>
      </c>
      <c r="I5117" s="32">
        <v>45416</v>
      </c>
      <c r="J5117" s="34">
        <v>73800</v>
      </c>
      <c r="K5117" s="34">
        <f t="shared" si="1451"/>
        <v>13284</v>
      </c>
      <c r="L5117" s="34">
        <f t="shared" si="1452"/>
        <v>87084</v>
      </c>
      <c r="M5117" s="17">
        <f t="shared" si="1455"/>
        <v>17416.8</v>
      </c>
      <c r="N5117" s="17" t="s">
        <v>39</v>
      </c>
      <c r="O5117" s="35" t="s">
        <v>49</v>
      </c>
      <c r="P5117" s="36" t="str">
        <f t="shared" si="1454"/>
        <v>Old Client</v>
      </c>
      <c r="Q5117" s="39" t="str">
        <f t="shared" si="4"/>
        <v>Yes</v>
      </c>
      <c r="R5117" s="40" t="str">
        <f t="shared" si="5"/>
        <v/>
      </c>
    </row>
    <row r="5118" ht="14.25" customHeight="1" spans="1:18">
      <c r="A5118" s="30" t="s">
        <v>4873</v>
      </c>
      <c r="B5118" s="17">
        <v>3051</v>
      </c>
      <c r="C5118" s="17" t="s">
        <v>35</v>
      </c>
      <c r="D5118" s="17" t="s">
        <v>36</v>
      </c>
      <c r="E5118" s="17" t="s">
        <v>780</v>
      </c>
      <c r="F5118" s="31" t="str">
        <f>VLOOKUP(G5118,'Policy Type'!$A:$B,2,FALSE)</f>
        <v>Liability</v>
      </c>
      <c r="G5118" s="17" t="s">
        <v>38</v>
      </c>
      <c r="H5118" s="32">
        <v>45404</v>
      </c>
      <c r="I5118" s="32">
        <v>45433</v>
      </c>
      <c r="J5118" s="34">
        <v>60800</v>
      </c>
      <c r="K5118" s="34">
        <f t="shared" si="1451"/>
        <v>10944</v>
      </c>
      <c r="L5118" s="34">
        <f t="shared" si="1452"/>
        <v>71744</v>
      </c>
      <c r="M5118" s="17">
        <f t="shared" si="1455"/>
        <v>14348.8</v>
      </c>
      <c r="N5118" s="17" t="s">
        <v>39</v>
      </c>
      <c r="O5118" s="35" t="s">
        <v>49</v>
      </c>
      <c r="P5118" s="36" t="str">
        <f t="shared" si="1454"/>
        <v>New Client</v>
      </c>
      <c r="Q5118" s="39" t="str">
        <f t="shared" si="4"/>
        <v>Yes</v>
      </c>
      <c r="R5118" s="40" t="str">
        <f t="shared" si="5"/>
        <v/>
      </c>
    </row>
    <row r="5119" ht="14.25" customHeight="1" spans="1:18">
      <c r="A5119" s="30" t="s">
        <v>4874</v>
      </c>
      <c r="B5119" s="17">
        <v>2134</v>
      </c>
      <c r="C5119" s="17" t="s">
        <v>46</v>
      </c>
      <c r="D5119" s="17" t="s">
        <v>47</v>
      </c>
      <c r="E5119" s="17" t="s">
        <v>780</v>
      </c>
      <c r="F5119" s="31" t="str">
        <f>VLOOKUP(G5119,'Policy Type'!$A:$B,2,FALSE)</f>
        <v>Liability</v>
      </c>
      <c r="G5119" s="17" t="s">
        <v>38</v>
      </c>
      <c r="H5119" s="32">
        <v>45407</v>
      </c>
      <c r="I5119" s="32">
        <v>45436</v>
      </c>
      <c r="J5119" s="34">
        <v>168400</v>
      </c>
      <c r="K5119" s="34">
        <f t="shared" si="1451"/>
        <v>30312</v>
      </c>
      <c r="L5119" s="34">
        <f t="shared" si="1452"/>
        <v>198712</v>
      </c>
      <c r="M5119" s="17">
        <f t="shared" ref="M5119:M5121" si="1456">L5119*0.05</f>
        <v>9935.6</v>
      </c>
      <c r="N5119" s="17" t="s">
        <v>39</v>
      </c>
      <c r="O5119" s="35" t="s">
        <v>49</v>
      </c>
      <c r="P5119" s="36" t="str">
        <f t="shared" si="1454"/>
        <v>Old Client</v>
      </c>
      <c r="Q5119" s="39" t="str">
        <f t="shared" si="4"/>
        <v>Yes</v>
      </c>
      <c r="R5119" s="40" t="str">
        <f t="shared" si="5"/>
        <v/>
      </c>
    </row>
    <row r="5120" ht="14.25" customHeight="1" spans="1:18">
      <c r="A5120" s="30" t="s">
        <v>4875</v>
      </c>
      <c r="B5120" s="17">
        <v>2822</v>
      </c>
      <c r="C5120" s="17" t="s">
        <v>46</v>
      </c>
      <c r="D5120" s="17" t="s">
        <v>66</v>
      </c>
      <c r="E5120" s="17" t="s">
        <v>780</v>
      </c>
      <c r="F5120" s="31" t="str">
        <f>VLOOKUP(G5120,'Policy Type'!$A:$B,2,FALSE)</f>
        <v>Liability</v>
      </c>
      <c r="G5120" s="17" t="s">
        <v>38</v>
      </c>
      <c r="H5120" s="32">
        <v>45390</v>
      </c>
      <c r="I5120" s="32">
        <v>45419</v>
      </c>
      <c r="J5120" s="34">
        <v>240300</v>
      </c>
      <c r="K5120" s="34">
        <f t="shared" si="1451"/>
        <v>43254</v>
      </c>
      <c r="L5120" s="34">
        <f t="shared" si="1452"/>
        <v>283554</v>
      </c>
      <c r="M5120" s="17">
        <f t="shared" si="1456"/>
        <v>14177.7</v>
      </c>
      <c r="N5120" s="17" t="s">
        <v>39</v>
      </c>
      <c r="O5120" s="35" t="s">
        <v>49</v>
      </c>
      <c r="P5120" s="36" t="str">
        <f t="shared" si="1454"/>
        <v>Old Client</v>
      </c>
      <c r="Q5120" s="39" t="str">
        <f t="shared" si="4"/>
        <v>Yes</v>
      </c>
      <c r="R5120" s="40" t="str">
        <f t="shared" si="5"/>
        <v/>
      </c>
    </row>
    <row r="5121" ht="14.25" customHeight="1" spans="1:18">
      <c r="A5121" s="30" t="s">
        <v>4876</v>
      </c>
      <c r="B5121" s="17">
        <v>2177</v>
      </c>
      <c r="C5121" s="17" t="s">
        <v>46</v>
      </c>
      <c r="D5121" s="17" t="s">
        <v>66</v>
      </c>
      <c r="E5121" s="17" t="s">
        <v>780</v>
      </c>
      <c r="F5121" s="31" t="str">
        <f>VLOOKUP(G5121,'Policy Type'!$A:$B,2,FALSE)</f>
        <v>Others</v>
      </c>
      <c r="G5121" s="17" t="s">
        <v>116</v>
      </c>
      <c r="H5121" s="32">
        <v>45392</v>
      </c>
      <c r="I5121" s="32">
        <v>45482</v>
      </c>
      <c r="J5121" s="34">
        <v>116200</v>
      </c>
      <c r="K5121" s="34">
        <f t="shared" si="1451"/>
        <v>20916</v>
      </c>
      <c r="L5121" s="34">
        <f t="shared" si="1452"/>
        <v>137116</v>
      </c>
      <c r="M5121" s="17">
        <f t="shared" si="1456"/>
        <v>6855.8</v>
      </c>
      <c r="N5121" s="17" t="s">
        <v>39</v>
      </c>
      <c r="O5121" s="35" t="s">
        <v>49</v>
      </c>
      <c r="P5121" s="36" t="str">
        <f t="shared" si="1454"/>
        <v>Old Client</v>
      </c>
      <c r="Q5121" s="39" t="str">
        <f t="shared" si="4"/>
        <v>No</v>
      </c>
      <c r="R5121" s="40" t="str">
        <f t="shared" si="5"/>
        <v/>
      </c>
    </row>
    <row r="5122" ht="14.25" customHeight="1" spans="1:18">
      <c r="A5122" s="30" t="s">
        <v>4877</v>
      </c>
      <c r="B5122" s="17">
        <v>1402</v>
      </c>
      <c r="C5122" s="17" t="s">
        <v>42</v>
      </c>
      <c r="D5122" s="17" t="s">
        <v>36</v>
      </c>
      <c r="E5122" s="17" t="s">
        <v>780</v>
      </c>
      <c r="F5122" s="31" t="str">
        <f>VLOOKUP(G5122,'Policy Type'!$A:$B,2,FALSE)</f>
        <v>Liability</v>
      </c>
      <c r="G5122" s="17" t="s">
        <v>536</v>
      </c>
      <c r="H5122" s="32">
        <v>45388</v>
      </c>
      <c r="I5122" s="32">
        <v>45478</v>
      </c>
      <c r="J5122" s="34">
        <v>151900</v>
      </c>
      <c r="K5122" s="34">
        <f t="shared" si="1451"/>
        <v>27342</v>
      </c>
      <c r="L5122" s="34">
        <f t="shared" si="1452"/>
        <v>179242</v>
      </c>
      <c r="M5122" s="17">
        <f>L5122*0.2</f>
        <v>35848.4</v>
      </c>
      <c r="N5122" s="17" t="s">
        <v>39</v>
      </c>
      <c r="O5122" s="35" t="s">
        <v>49</v>
      </c>
      <c r="P5122" s="36" t="str">
        <f t="shared" si="1454"/>
        <v>Old Client</v>
      </c>
      <c r="Q5122" s="39" t="str">
        <f t="shared" si="4"/>
        <v>Yes</v>
      </c>
      <c r="R5122" s="40" t="str">
        <f t="shared" si="5"/>
        <v/>
      </c>
    </row>
    <row r="5123" ht="14.25" customHeight="1" spans="1:18">
      <c r="A5123" s="30" t="s">
        <v>4878</v>
      </c>
      <c r="B5123" s="17">
        <v>2597</v>
      </c>
      <c r="C5123" s="17" t="s">
        <v>46</v>
      </c>
      <c r="D5123" s="17" t="s">
        <v>47</v>
      </c>
      <c r="E5123" s="17" t="s">
        <v>780</v>
      </c>
      <c r="F5123" s="31" t="str">
        <f>VLOOKUP(G5123,'Policy Type'!$A:$B,2,FALSE)</f>
        <v>Liability</v>
      </c>
      <c r="G5123" s="17" t="s">
        <v>536</v>
      </c>
      <c r="H5123" s="32">
        <v>45384</v>
      </c>
      <c r="I5123" s="32">
        <v>45444</v>
      </c>
      <c r="J5123" s="34">
        <v>82700</v>
      </c>
      <c r="K5123" s="34">
        <f t="shared" si="1451"/>
        <v>14886</v>
      </c>
      <c r="L5123" s="34">
        <f t="shared" si="1452"/>
        <v>97586</v>
      </c>
      <c r="M5123" s="17">
        <f>L5123*0.05</f>
        <v>4879.3</v>
      </c>
      <c r="N5123" s="17" t="s">
        <v>39</v>
      </c>
      <c r="O5123" s="35" t="s">
        <v>49</v>
      </c>
      <c r="P5123" s="36" t="str">
        <f t="shared" si="1454"/>
        <v>Old Client</v>
      </c>
      <c r="Q5123" s="39" t="str">
        <f t="shared" si="4"/>
        <v>Yes</v>
      </c>
      <c r="R5123" s="40" t="str">
        <f t="shared" si="5"/>
        <v/>
      </c>
    </row>
    <row r="5124" ht="14.25" customHeight="1" spans="1:18">
      <c r="A5124" s="30" t="s">
        <v>4879</v>
      </c>
      <c r="B5124" s="17">
        <v>2597</v>
      </c>
      <c r="C5124" s="17" t="s">
        <v>57</v>
      </c>
      <c r="D5124" s="17" t="s">
        <v>36</v>
      </c>
      <c r="E5124" s="17" t="s">
        <v>780</v>
      </c>
      <c r="F5124" s="31" t="str">
        <f>VLOOKUP(G5124,'Policy Type'!$A:$B,2,FALSE)</f>
        <v>Liability</v>
      </c>
      <c r="G5124" s="17" t="s">
        <v>38</v>
      </c>
      <c r="H5124" s="32">
        <v>45383</v>
      </c>
      <c r="I5124" s="32">
        <v>45443</v>
      </c>
      <c r="J5124" s="34">
        <v>60500</v>
      </c>
      <c r="K5124" s="34">
        <f t="shared" si="1451"/>
        <v>10890</v>
      </c>
      <c r="L5124" s="34">
        <f t="shared" si="1452"/>
        <v>71390</v>
      </c>
      <c r="M5124" s="17">
        <f t="shared" ref="M5124:M5131" si="1457">L5124*0.2</f>
        <v>14278</v>
      </c>
      <c r="N5124" s="17" t="s">
        <v>39</v>
      </c>
      <c r="O5124" s="35" t="s">
        <v>49</v>
      </c>
      <c r="P5124" s="36" t="str">
        <f t="shared" si="1454"/>
        <v>Old Client</v>
      </c>
      <c r="Q5124" s="39" t="str">
        <f t="shared" si="4"/>
        <v>Yes</v>
      </c>
      <c r="R5124" s="40" t="str">
        <f t="shared" si="5"/>
        <v/>
      </c>
    </row>
    <row r="5125" ht="14.25" customHeight="1" spans="1:18">
      <c r="A5125" s="30" t="s">
        <v>4880</v>
      </c>
      <c r="B5125" s="17">
        <v>3052</v>
      </c>
      <c r="C5125" s="17" t="s">
        <v>35</v>
      </c>
      <c r="D5125" s="17" t="s">
        <v>36</v>
      </c>
      <c r="E5125" s="17" t="s">
        <v>780</v>
      </c>
      <c r="F5125" s="31" t="str">
        <f>VLOOKUP(G5125,'Policy Type'!$A:$B,2,FALSE)</f>
        <v>Liability</v>
      </c>
      <c r="G5125" s="17" t="s">
        <v>536</v>
      </c>
      <c r="H5125" s="32">
        <v>45384</v>
      </c>
      <c r="I5125" s="32">
        <v>45444</v>
      </c>
      <c r="J5125" s="34">
        <v>118500</v>
      </c>
      <c r="K5125" s="34">
        <f t="shared" si="1451"/>
        <v>21330</v>
      </c>
      <c r="L5125" s="34">
        <f t="shared" si="1452"/>
        <v>139830</v>
      </c>
      <c r="M5125" s="17">
        <f t="shared" si="1457"/>
        <v>27966</v>
      </c>
      <c r="N5125" s="17" t="s">
        <v>39</v>
      </c>
      <c r="O5125" s="35" t="s">
        <v>49</v>
      </c>
      <c r="P5125" s="36" t="str">
        <f t="shared" si="1454"/>
        <v>Old Client</v>
      </c>
      <c r="Q5125" s="39" t="str">
        <f t="shared" si="4"/>
        <v>Yes</v>
      </c>
      <c r="R5125" s="40" t="str">
        <f t="shared" si="5"/>
        <v/>
      </c>
    </row>
    <row r="5126" ht="14.25" customHeight="1" spans="1:18">
      <c r="A5126" s="30" t="s">
        <v>4881</v>
      </c>
      <c r="B5126" s="17">
        <v>3052</v>
      </c>
      <c r="C5126" s="17" t="s">
        <v>35</v>
      </c>
      <c r="D5126" s="17" t="s">
        <v>36</v>
      </c>
      <c r="E5126" s="17" t="s">
        <v>780</v>
      </c>
      <c r="F5126" s="31" t="str">
        <f>VLOOKUP(G5126,'Policy Type'!$A:$B,2,FALSE)</f>
        <v>Liability</v>
      </c>
      <c r="G5126" s="17" t="s">
        <v>536</v>
      </c>
      <c r="H5126" s="32">
        <v>45391</v>
      </c>
      <c r="I5126" s="32">
        <v>45615</v>
      </c>
      <c r="J5126" s="34">
        <v>129300</v>
      </c>
      <c r="K5126" s="34">
        <f t="shared" si="1451"/>
        <v>23274</v>
      </c>
      <c r="L5126" s="34">
        <f t="shared" si="1452"/>
        <v>152574</v>
      </c>
      <c r="M5126" s="17">
        <f t="shared" si="1457"/>
        <v>30514.8</v>
      </c>
      <c r="N5126" s="17" t="s">
        <v>39</v>
      </c>
      <c r="O5126" s="35" t="s">
        <v>49</v>
      </c>
      <c r="P5126" s="36" t="str">
        <f t="shared" si="1454"/>
        <v>Old Client</v>
      </c>
      <c r="Q5126" s="39" t="str">
        <f t="shared" si="4"/>
        <v>Yes</v>
      </c>
      <c r="R5126" s="40" t="str">
        <f t="shared" si="5"/>
        <v/>
      </c>
    </row>
    <row r="5127" ht="14.25" customHeight="1" spans="1:18">
      <c r="A5127" s="30" t="s">
        <v>4882</v>
      </c>
      <c r="B5127" s="17">
        <v>3053</v>
      </c>
      <c r="C5127" s="17" t="s">
        <v>57</v>
      </c>
      <c r="D5127" s="17" t="s">
        <v>36</v>
      </c>
      <c r="E5127" s="17" t="s">
        <v>78</v>
      </c>
      <c r="F5127" s="31" t="str">
        <f>VLOOKUP(G5127,'Policy Type'!$A:$B,2,FALSE)</f>
        <v>Liability</v>
      </c>
      <c r="G5127" s="17" t="s">
        <v>105</v>
      </c>
      <c r="H5127" s="32">
        <v>45377</v>
      </c>
      <c r="I5127" s="32">
        <v>45741</v>
      </c>
      <c r="J5127" s="34">
        <v>30680000</v>
      </c>
      <c r="K5127" s="34">
        <f t="shared" si="1451"/>
        <v>5522400</v>
      </c>
      <c r="L5127" s="34">
        <f t="shared" si="1452"/>
        <v>36202400</v>
      </c>
      <c r="M5127" s="17">
        <f t="shared" si="1457"/>
        <v>7240480</v>
      </c>
      <c r="N5127" s="17" t="s">
        <v>39</v>
      </c>
      <c r="O5127" s="35" t="s">
        <v>53</v>
      </c>
      <c r="P5127" s="36" t="str">
        <f t="shared" si="1454"/>
        <v>New Client</v>
      </c>
      <c r="Q5127" s="39" t="str">
        <f t="shared" si="4"/>
        <v>Yes</v>
      </c>
      <c r="R5127" s="40" t="str">
        <f t="shared" si="5"/>
        <v/>
      </c>
    </row>
    <row r="5128" ht="14.25" customHeight="1" spans="1:18">
      <c r="A5128" s="30" t="s">
        <v>4883</v>
      </c>
      <c r="B5128" s="17">
        <v>2585</v>
      </c>
      <c r="C5128" s="17" t="s">
        <v>35</v>
      </c>
      <c r="D5128" s="17" t="s">
        <v>36</v>
      </c>
      <c r="E5128" s="17" t="s">
        <v>78</v>
      </c>
      <c r="F5128" s="31" t="str">
        <f>VLOOKUP(G5128,'Policy Type'!$A:$B,2,FALSE)</f>
        <v>Liability</v>
      </c>
      <c r="G5128" s="17" t="s">
        <v>525</v>
      </c>
      <c r="H5128" s="32">
        <v>45408</v>
      </c>
      <c r="I5128" s="32">
        <v>45772</v>
      </c>
      <c r="J5128" s="34">
        <v>17700000</v>
      </c>
      <c r="K5128" s="34">
        <f t="shared" si="1451"/>
        <v>3186000</v>
      </c>
      <c r="L5128" s="34">
        <f t="shared" si="1452"/>
        <v>20886000</v>
      </c>
      <c r="M5128" s="17">
        <f t="shared" si="1457"/>
        <v>4177200</v>
      </c>
      <c r="N5128" s="17" t="s">
        <v>39</v>
      </c>
      <c r="O5128" s="35" t="s">
        <v>53</v>
      </c>
      <c r="P5128" s="36" t="str">
        <f t="shared" si="1454"/>
        <v>Old Client</v>
      </c>
      <c r="Q5128" s="39" t="str">
        <f t="shared" si="4"/>
        <v>Yes</v>
      </c>
      <c r="R5128" s="40" t="str">
        <f t="shared" si="5"/>
        <v/>
      </c>
    </row>
    <row r="5129" ht="14.25" customHeight="1" spans="1:18">
      <c r="A5129" s="30" t="s">
        <v>4884</v>
      </c>
      <c r="B5129" s="17">
        <v>860</v>
      </c>
      <c r="C5129" s="17" t="s">
        <v>35</v>
      </c>
      <c r="D5129" s="17" t="s">
        <v>36</v>
      </c>
      <c r="E5129" s="17" t="s">
        <v>78</v>
      </c>
      <c r="F5129" s="31" t="str">
        <f>VLOOKUP(G5129,'Policy Type'!$A:$B,2,FALSE)</f>
        <v>Liability</v>
      </c>
      <c r="G5129" s="17" t="s">
        <v>140</v>
      </c>
      <c r="H5129" s="32">
        <v>45377</v>
      </c>
      <c r="I5129" s="32">
        <v>45741</v>
      </c>
      <c r="J5129" s="34">
        <v>10620000</v>
      </c>
      <c r="K5129" s="34">
        <f t="shared" si="1451"/>
        <v>1911600</v>
      </c>
      <c r="L5129" s="34">
        <f t="shared" si="1452"/>
        <v>12531600</v>
      </c>
      <c r="M5129" s="17">
        <f t="shared" si="1457"/>
        <v>2506320</v>
      </c>
      <c r="N5129" s="17" t="s">
        <v>39</v>
      </c>
      <c r="O5129" s="35" t="s">
        <v>53</v>
      </c>
      <c r="P5129" s="36" t="str">
        <f t="shared" si="1454"/>
        <v>Old Client</v>
      </c>
      <c r="Q5129" s="39" t="str">
        <f t="shared" si="4"/>
        <v>Yes</v>
      </c>
      <c r="R5129" s="40" t="str">
        <f t="shared" si="5"/>
        <v/>
      </c>
    </row>
    <row r="5130" ht="14.25" customHeight="1" spans="1:18">
      <c r="A5130" s="30" t="s">
        <v>4885</v>
      </c>
      <c r="B5130" s="17">
        <v>860</v>
      </c>
      <c r="C5130" s="17" t="s">
        <v>35</v>
      </c>
      <c r="D5130" s="17" t="s">
        <v>36</v>
      </c>
      <c r="E5130" s="17" t="s">
        <v>78</v>
      </c>
      <c r="F5130" s="31" t="str">
        <f>VLOOKUP(G5130,'Policy Type'!$A:$B,2,FALSE)</f>
        <v>Liability</v>
      </c>
      <c r="G5130" s="17" t="s">
        <v>536</v>
      </c>
      <c r="H5130" s="32">
        <v>45402</v>
      </c>
      <c r="I5130" s="32">
        <v>45766</v>
      </c>
      <c r="J5130" s="34">
        <v>1646100</v>
      </c>
      <c r="K5130" s="34">
        <f t="shared" si="1451"/>
        <v>296298</v>
      </c>
      <c r="L5130" s="34">
        <f t="shared" si="1452"/>
        <v>1942398</v>
      </c>
      <c r="M5130" s="17">
        <f t="shared" si="1457"/>
        <v>388479.6</v>
      </c>
      <c r="N5130" s="17" t="s">
        <v>39</v>
      </c>
      <c r="O5130" s="35" t="s">
        <v>49</v>
      </c>
      <c r="P5130" s="36" t="str">
        <f t="shared" si="1454"/>
        <v>Old Client</v>
      </c>
      <c r="Q5130" s="39" t="str">
        <f t="shared" si="4"/>
        <v>Yes</v>
      </c>
      <c r="R5130" s="40" t="str">
        <f t="shared" si="5"/>
        <v/>
      </c>
    </row>
    <row r="5131" ht="14.25" customHeight="1" spans="1:18">
      <c r="A5131" s="30" t="s">
        <v>4886</v>
      </c>
      <c r="B5131" s="17">
        <v>860</v>
      </c>
      <c r="C5131" s="17" t="s">
        <v>35</v>
      </c>
      <c r="D5131" s="17" t="s">
        <v>36</v>
      </c>
      <c r="E5131" s="17" t="s">
        <v>78</v>
      </c>
      <c r="F5131" s="31" t="str">
        <f>VLOOKUP(G5131,'Policy Type'!$A:$B,2,FALSE)</f>
        <v>Liability</v>
      </c>
      <c r="G5131" s="17" t="s">
        <v>536</v>
      </c>
      <c r="H5131" s="32">
        <v>45383</v>
      </c>
      <c r="I5131" s="32">
        <v>45443</v>
      </c>
      <c r="J5131" s="34">
        <v>274400</v>
      </c>
      <c r="K5131" s="34">
        <f t="shared" si="1451"/>
        <v>49392</v>
      </c>
      <c r="L5131" s="34">
        <f t="shared" si="1452"/>
        <v>323792</v>
      </c>
      <c r="M5131" s="17">
        <f t="shared" si="1457"/>
        <v>64758.4</v>
      </c>
      <c r="N5131" s="17" t="s">
        <v>39</v>
      </c>
      <c r="O5131" s="35" t="s">
        <v>49</v>
      </c>
      <c r="P5131" s="36" t="str">
        <f t="shared" si="1454"/>
        <v>Old Client</v>
      </c>
      <c r="Q5131" s="39" t="str">
        <f t="shared" si="4"/>
        <v>Yes</v>
      </c>
      <c r="R5131" s="40" t="str">
        <f t="shared" si="5"/>
        <v/>
      </c>
    </row>
    <row r="5132" ht="14.25" customHeight="1" spans="1:18">
      <c r="A5132" s="30" t="s">
        <v>4887</v>
      </c>
      <c r="B5132" s="17">
        <v>3055</v>
      </c>
      <c r="C5132" s="17" t="s">
        <v>57</v>
      </c>
      <c r="D5132" s="17" t="s">
        <v>36</v>
      </c>
      <c r="E5132" s="17" t="s">
        <v>78</v>
      </c>
      <c r="F5132" s="31" t="str">
        <f>VLOOKUP(G5132,'Policy Type'!$A:$B,2,FALSE)</f>
        <v>Others</v>
      </c>
      <c r="G5132" s="17" t="s">
        <v>116</v>
      </c>
      <c r="H5132" s="32">
        <v>45183</v>
      </c>
      <c r="I5132" s="32">
        <v>45548</v>
      </c>
      <c r="J5132" s="34">
        <v>216800</v>
      </c>
      <c r="K5132" s="34">
        <f t="shared" si="1451"/>
        <v>39024</v>
      </c>
      <c r="L5132" s="34">
        <f t="shared" si="1452"/>
        <v>255824</v>
      </c>
      <c r="M5132" s="17">
        <f>L5132*0.15</f>
        <v>38373.6</v>
      </c>
      <c r="N5132" s="17" t="s">
        <v>39</v>
      </c>
      <c r="O5132" s="35" t="s">
        <v>49</v>
      </c>
      <c r="P5132" s="36" t="str">
        <f t="shared" si="1454"/>
        <v>New Client</v>
      </c>
      <c r="Q5132" s="39" t="str">
        <f t="shared" si="4"/>
        <v>No</v>
      </c>
      <c r="R5132" s="40" t="str">
        <f t="shared" si="5"/>
        <v/>
      </c>
    </row>
    <row r="5133" ht="14.25" customHeight="1" spans="1:18">
      <c r="A5133" s="30" t="s">
        <v>4888</v>
      </c>
      <c r="B5133" s="17">
        <v>2897</v>
      </c>
      <c r="C5133" s="17" t="s">
        <v>57</v>
      </c>
      <c r="D5133" s="17" t="s">
        <v>36</v>
      </c>
      <c r="E5133" s="17" t="s">
        <v>78</v>
      </c>
      <c r="F5133" s="31" t="str">
        <f>VLOOKUP(G5133,'Policy Type'!$A:$B,2,FALSE)</f>
        <v>Liability</v>
      </c>
      <c r="G5133" s="17" t="s">
        <v>536</v>
      </c>
      <c r="H5133" s="32">
        <v>45374</v>
      </c>
      <c r="I5133" s="32">
        <v>46103</v>
      </c>
      <c r="J5133" s="34">
        <v>6445500</v>
      </c>
      <c r="K5133" s="34">
        <f t="shared" si="1451"/>
        <v>1160190</v>
      </c>
      <c r="L5133" s="34">
        <f t="shared" si="1452"/>
        <v>7605690</v>
      </c>
      <c r="M5133" s="17">
        <f>L5133*0.2</f>
        <v>1521138</v>
      </c>
      <c r="N5133" s="17" t="s">
        <v>39</v>
      </c>
      <c r="O5133" s="35" t="s">
        <v>49</v>
      </c>
      <c r="P5133" s="36" t="str">
        <f t="shared" si="1454"/>
        <v>Old Client</v>
      </c>
      <c r="Q5133" s="39" t="str">
        <f t="shared" si="4"/>
        <v>Yes</v>
      </c>
      <c r="R5133" s="40" t="str">
        <f t="shared" si="5"/>
        <v/>
      </c>
    </row>
    <row r="5134" ht="14.25" customHeight="1" spans="1:18">
      <c r="A5134" s="30" t="s">
        <v>4889</v>
      </c>
      <c r="B5134" s="17">
        <v>1765</v>
      </c>
      <c r="C5134" s="17" t="s">
        <v>46</v>
      </c>
      <c r="D5134" s="17" t="s">
        <v>47</v>
      </c>
      <c r="E5134" s="17" t="s">
        <v>78</v>
      </c>
      <c r="F5134" s="31" t="str">
        <f>VLOOKUP(G5134,'Policy Type'!$A:$B,2,FALSE)</f>
        <v>Liability</v>
      </c>
      <c r="G5134" s="17" t="s">
        <v>536</v>
      </c>
      <c r="H5134" s="32">
        <v>45374</v>
      </c>
      <c r="I5134" s="32">
        <v>46103</v>
      </c>
      <c r="J5134" s="34">
        <v>7005600</v>
      </c>
      <c r="K5134" s="34">
        <f t="shared" si="1451"/>
        <v>1261008</v>
      </c>
      <c r="L5134" s="34">
        <f t="shared" si="1452"/>
        <v>8266608</v>
      </c>
      <c r="M5134" s="17">
        <f t="shared" ref="M5134:M5135" si="1458">L5134*0.05</f>
        <v>413330.4</v>
      </c>
      <c r="N5134" s="17" t="s">
        <v>39</v>
      </c>
      <c r="O5134" s="35" t="s">
        <v>49</v>
      </c>
      <c r="P5134" s="36" t="str">
        <f t="shared" si="1454"/>
        <v>Old Client</v>
      </c>
      <c r="Q5134" s="39" t="str">
        <f t="shared" si="4"/>
        <v>Yes</v>
      </c>
      <c r="R5134" s="40" t="str">
        <f t="shared" si="5"/>
        <v/>
      </c>
    </row>
    <row r="5135" ht="14.25" customHeight="1" spans="1:18">
      <c r="A5135" s="30" t="s">
        <v>4890</v>
      </c>
      <c r="B5135" s="17">
        <v>3056</v>
      </c>
      <c r="C5135" s="17" t="s">
        <v>46</v>
      </c>
      <c r="D5135" s="17" t="s">
        <v>88</v>
      </c>
      <c r="E5135" s="17" t="s">
        <v>43</v>
      </c>
      <c r="F5135" s="31" t="str">
        <f>VLOOKUP(G5135,'Policy Type'!$A:$B,2,FALSE)</f>
        <v>P&amp;C</v>
      </c>
      <c r="G5135" s="17" t="s">
        <v>55</v>
      </c>
      <c r="H5135" s="32">
        <v>45411</v>
      </c>
      <c r="I5135" s="32">
        <v>45775</v>
      </c>
      <c r="J5135" s="34">
        <v>456300</v>
      </c>
      <c r="K5135" s="34">
        <f t="shared" si="1451"/>
        <v>82134</v>
      </c>
      <c r="L5135" s="34">
        <f t="shared" si="1452"/>
        <v>538434</v>
      </c>
      <c r="M5135" s="17">
        <f t="shared" si="1458"/>
        <v>26921.7</v>
      </c>
      <c r="N5135" s="17" t="s">
        <v>52</v>
      </c>
      <c r="O5135" s="35" t="s">
        <v>49</v>
      </c>
      <c r="P5135" s="36" t="str">
        <f t="shared" si="1454"/>
        <v>New Client</v>
      </c>
      <c r="Q5135" s="39" t="str">
        <f t="shared" si="4"/>
        <v>No</v>
      </c>
      <c r="R5135" s="40" t="str">
        <f t="shared" si="5"/>
        <v/>
      </c>
    </row>
    <row r="5136" ht="14.25" customHeight="1" spans="1:18">
      <c r="A5136" s="30"/>
      <c r="B5136" s="17"/>
      <c r="C5136" s="17"/>
      <c r="D5136" s="17"/>
      <c r="E5136" s="17"/>
      <c r="F5136" s="31"/>
      <c r="G5136" s="17"/>
      <c r="H5136" s="32"/>
      <c r="I5136" s="32"/>
      <c r="J5136" s="34"/>
      <c r="K5136" s="34"/>
      <c r="L5136" s="17"/>
      <c r="M5136" s="17"/>
      <c r="N5136" s="17" t="s">
        <v>39</v>
      </c>
      <c r="O5136" s="35" t="s">
        <v>277</v>
      </c>
      <c r="P5136" s="36"/>
      <c r="Q5136" s="39" t="str">
        <f t="shared" si="4"/>
        <v>No</v>
      </c>
      <c r="R5136" s="40" t="str">
        <f t="shared" si="5"/>
        <v/>
      </c>
    </row>
    <row r="5137" ht="14.25" customHeight="1" spans="1:18">
      <c r="A5137" s="30"/>
      <c r="B5137" s="17"/>
      <c r="C5137" s="17"/>
      <c r="D5137" s="17"/>
      <c r="E5137" s="17"/>
      <c r="F5137" s="31"/>
      <c r="G5137" s="17"/>
      <c r="H5137" s="32"/>
      <c r="I5137" s="32"/>
      <c r="J5137" s="34"/>
      <c r="K5137" s="34"/>
      <c r="L5137" s="17"/>
      <c r="M5137" s="17"/>
      <c r="N5137" s="17" t="s">
        <v>39</v>
      </c>
      <c r="O5137" s="35" t="s">
        <v>277</v>
      </c>
      <c r="P5137" s="36"/>
      <c r="Q5137" s="39" t="str">
        <f t="shared" si="4"/>
        <v>No</v>
      </c>
      <c r="R5137" s="40" t="str">
        <f t="shared" si="5"/>
        <v/>
      </c>
    </row>
    <row r="5138" ht="14.25" customHeight="1" spans="1:18">
      <c r="A5138" s="30" t="s">
        <v>4891</v>
      </c>
      <c r="B5138" s="17">
        <v>134</v>
      </c>
      <c r="C5138" s="17" t="s">
        <v>35</v>
      </c>
      <c r="D5138" s="17" t="s">
        <v>36</v>
      </c>
      <c r="E5138" s="17" t="s">
        <v>780</v>
      </c>
      <c r="F5138" s="31" t="str">
        <f>VLOOKUP(G5138,'Policy Type'!$A:$B,2,FALSE)</f>
        <v>Liability</v>
      </c>
      <c r="G5138" s="17" t="s">
        <v>38</v>
      </c>
      <c r="H5138" s="32">
        <v>45397</v>
      </c>
      <c r="I5138" s="32">
        <v>45426</v>
      </c>
      <c r="J5138" s="34">
        <v>82900</v>
      </c>
      <c r="K5138" s="34">
        <f t="shared" ref="K5138:K5152" si="1459">J5138*0.18</f>
        <v>14922</v>
      </c>
      <c r="L5138" s="34">
        <f t="shared" ref="L5138:L5152" si="1460">J5138+K5138</f>
        <v>97822</v>
      </c>
      <c r="M5138" s="17">
        <f>L5138*0.2</f>
        <v>19564.4</v>
      </c>
      <c r="N5138" s="17" t="s">
        <v>52</v>
      </c>
      <c r="O5138" s="35" t="s">
        <v>49</v>
      </c>
      <c r="P5138" s="36" t="str">
        <f t="shared" ref="P5138:P5149" si="1461">IF(COUNTIF(B:B,B5138)=1,"New Client","Old Client")</f>
        <v>Old Client</v>
      </c>
      <c r="Q5138" s="39" t="str">
        <f t="shared" si="4"/>
        <v>Yes</v>
      </c>
      <c r="R5138" s="40" t="str">
        <f t="shared" si="5"/>
        <v/>
      </c>
    </row>
    <row r="5139" ht="14.25" customHeight="1" spans="1:18">
      <c r="A5139" s="30" t="s">
        <v>4892</v>
      </c>
      <c r="B5139" s="17">
        <v>751</v>
      </c>
      <c r="C5139" s="17" t="s">
        <v>35</v>
      </c>
      <c r="D5139" s="17" t="s">
        <v>36</v>
      </c>
      <c r="E5139" s="17" t="s">
        <v>780</v>
      </c>
      <c r="F5139" s="31" t="str">
        <f>VLOOKUP(G5139,'Policy Type'!$A:$B,2,FALSE)</f>
        <v>Others</v>
      </c>
      <c r="G5139" s="17" t="s">
        <v>487</v>
      </c>
      <c r="H5139" s="32">
        <v>45400</v>
      </c>
      <c r="I5139" s="32">
        <v>47225</v>
      </c>
      <c r="J5139" s="34">
        <v>261800</v>
      </c>
      <c r="K5139" s="34">
        <f t="shared" si="1459"/>
        <v>47124</v>
      </c>
      <c r="L5139" s="34">
        <f t="shared" si="1460"/>
        <v>308924</v>
      </c>
      <c r="M5139" s="17">
        <f t="shared" ref="M5139:M5143" si="1462">L5139*0.15</f>
        <v>46338.6</v>
      </c>
      <c r="N5139" s="17" t="s">
        <v>52</v>
      </c>
      <c r="O5139" s="35" t="s">
        <v>49</v>
      </c>
      <c r="P5139" s="36" t="str">
        <f t="shared" si="1461"/>
        <v>Old Client</v>
      </c>
      <c r="Q5139" s="39" t="str">
        <f t="shared" si="4"/>
        <v>Yes</v>
      </c>
      <c r="R5139" s="40" t="str">
        <f t="shared" si="5"/>
        <v>Cross-Sold</v>
      </c>
    </row>
    <row r="5140" ht="14.25" customHeight="1" spans="1:18">
      <c r="A5140" s="30" t="s">
        <v>4893</v>
      </c>
      <c r="B5140" s="17">
        <v>820</v>
      </c>
      <c r="C5140" s="17" t="s">
        <v>35</v>
      </c>
      <c r="D5140" s="17" t="s">
        <v>36</v>
      </c>
      <c r="E5140" s="17" t="s">
        <v>780</v>
      </c>
      <c r="F5140" s="31" t="str">
        <f>VLOOKUP(G5140,'Policy Type'!$A:$B,2,FALSE)</f>
        <v>Others</v>
      </c>
      <c r="G5140" s="17" t="s">
        <v>487</v>
      </c>
      <c r="H5140" s="32">
        <v>45402</v>
      </c>
      <c r="I5140" s="32">
        <v>49053</v>
      </c>
      <c r="J5140" s="34">
        <v>377600</v>
      </c>
      <c r="K5140" s="34">
        <f t="shared" si="1459"/>
        <v>67968</v>
      </c>
      <c r="L5140" s="34">
        <f t="shared" si="1460"/>
        <v>445568</v>
      </c>
      <c r="M5140" s="17">
        <f t="shared" si="1462"/>
        <v>66835.2</v>
      </c>
      <c r="N5140" s="17" t="s">
        <v>52</v>
      </c>
      <c r="O5140" s="35" t="s">
        <v>49</v>
      </c>
      <c r="P5140" s="36" t="str">
        <f t="shared" si="1461"/>
        <v>Old Client</v>
      </c>
      <c r="Q5140" s="39" t="str">
        <f t="shared" si="4"/>
        <v>Yes</v>
      </c>
      <c r="R5140" s="40" t="str">
        <f t="shared" si="5"/>
        <v>Cross-Sold</v>
      </c>
    </row>
    <row r="5141" ht="14.25" customHeight="1" spans="1:18">
      <c r="A5141" s="30" t="s">
        <v>4894</v>
      </c>
      <c r="B5141" s="17">
        <v>3058</v>
      </c>
      <c r="C5141" s="17" t="s">
        <v>35</v>
      </c>
      <c r="D5141" s="17" t="s">
        <v>36</v>
      </c>
      <c r="E5141" s="17" t="s">
        <v>780</v>
      </c>
      <c r="F5141" s="31" t="str">
        <f>VLOOKUP(G5141,'Policy Type'!$A:$B,2,FALSE)</f>
        <v>Others</v>
      </c>
      <c r="G5141" s="17" t="s">
        <v>487</v>
      </c>
      <c r="H5141" s="32">
        <v>45402</v>
      </c>
      <c r="I5141" s="32">
        <v>47227</v>
      </c>
      <c r="J5141" s="34">
        <v>246300</v>
      </c>
      <c r="K5141" s="34">
        <f t="shared" si="1459"/>
        <v>44334</v>
      </c>
      <c r="L5141" s="34">
        <f t="shared" si="1460"/>
        <v>290634</v>
      </c>
      <c r="M5141" s="17">
        <f t="shared" si="1462"/>
        <v>43595.1</v>
      </c>
      <c r="N5141" s="17" t="s">
        <v>52</v>
      </c>
      <c r="O5141" s="35" t="s">
        <v>49</v>
      </c>
      <c r="P5141" s="36" t="str">
        <f t="shared" si="1461"/>
        <v>New Client</v>
      </c>
      <c r="Q5141" s="39" t="str">
        <f t="shared" si="4"/>
        <v>No</v>
      </c>
      <c r="R5141" s="40" t="str">
        <f t="shared" si="5"/>
        <v/>
      </c>
    </row>
    <row r="5142" ht="14.25" customHeight="1" spans="1:18">
      <c r="A5142" s="30" t="s">
        <v>4895</v>
      </c>
      <c r="B5142" s="17">
        <v>3059</v>
      </c>
      <c r="C5142" s="17" t="s">
        <v>35</v>
      </c>
      <c r="D5142" s="17" t="s">
        <v>36</v>
      </c>
      <c r="E5142" s="17" t="s">
        <v>780</v>
      </c>
      <c r="F5142" s="31" t="str">
        <f>VLOOKUP(G5142,'Policy Type'!$A:$B,2,FALSE)</f>
        <v>Others</v>
      </c>
      <c r="G5142" s="17" t="s">
        <v>487</v>
      </c>
      <c r="H5142" s="32">
        <v>45411</v>
      </c>
      <c r="I5142" s="32">
        <v>47236</v>
      </c>
      <c r="J5142" s="34">
        <v>121700</v>
      </c>
      <c r="K5142" s="34">
        <f t="shared" si="1459"/>
        <v>21906</v>
      </c>
      <c r="L5142" s="34">
        <f t="shared" si="1460"/>
        <v>143606</v>
      </c>
      <c r="M5142" s="17">
        <f t="shared" si="1462"/>
        <v>21540.9</v>
      </c>
      <c r="N5142" s="17" t="s">
        <v>52</v>
      </c>
      <c r="O5142" s="35" t="s">
        <v>49</v>
      </c>
      <c r="P5142" s="36" t="str">
        <f t="shared" si="1461"/>
        <v>New Client</v>
      </c>
      <c r="Q5142" s="39" t="str">
        <f t="shared" si="4"/>
        <v>No</v>
      </c>
      <c r="R5142" s="40" t="str">
        <f t="shared" si="5"/>
        <v/>
      </c>
    </row>
    <row r="5143" ht="14.25" customHeight="1" spans="1:18">
      <c r="A5143" s="30" t="s">
        <v>4896</v>
      </c>
      <c r="B5143" s="17">
        <v>3060</v>
      </c>
      <c r="C5143" s="17" t="s">
        <v>42</v>
      </c>
      <c r="D5143" s="17" t="s">
        <v>36</v>
      </c>
      <c r="E5143" s="17" t="s">
        <v>780</v>
      </c>
      <c r="F5143" s="31" t="str">
        <f>VLOOKUP(G5143,'Policy Type'!$A:$B,2,FALSE)</f>
        <v>Others</v>
      </c>
      <c r="G5143" s="17" t="s">
        <v>116</v>
      </c>
      <c r="H5143" s="32">
        <v>45386</v>
      </c>
      <c r="I5143" s="32">
        <v>45507</v>
      </c>
      <c r="J5143" s="34">
        <v>377800</v>
      </c>
      <c r="K5143" s="34">
        <f t="shared" si="1459"/>
        <v>68004</v>
      </c>
      <c r="L5143" s="34">
        <f t="shared" si="1460"/>
        <v>445804</v>
      </c>
      <c r="M5143" s="17">
        <f t="shared" si="1462"/>
        <v>66870.6</v>
      </c>
      <c r="N5143" s="17" t="s">
        <v>39</v>
      </c>
      <c r="O5143" s="35" t="s">
        <v>49</v>
      </c>
      <c r="P5143" s="36" t="str">
        <f t="shared" si="1461"/>
        <v>New Client</v>
      </c>
      <c r="Q5143" s="39" t="str">
        <f t="shared" si="4"/>
        <v>No</v>
      </c>
      <c r="R5143" s="40" t="str">
        <f t="shared" si="5"/>
        <v/>
      </c>
    </row>
    <row r="5144" ht="14.25" customHeight="1" spans="1:18">
      <c r="A5144" s="30" t="s">
        <v>4897</v>
      </c>
      <c r="B5144" s="17">
        <v>3061</v>
      </c>
      <c r="C5144" s="17" t="s">
        <v>46</v>
      </c>
      <c r="D5144" s="17" t="s">
        <v>88</v>
      </c>
      <c r="E5144" s="17" t="s">
        <v>780</v>
      </c>
      <c r="F5144" s="31" t="str">
        <f>VLOOKUP(G5144,'Policy Type'!$A:$B,2,FALSE)</f>
        <v>Liability</v>
      </c>
      <c r="G5144" s="17" t="s">
        <v>536</v>
      </c>
      <c r="H5144" s="32">
        <v>45399</v>
      </c>
      <c r="I5144" s="32">
        <v>45581</v>
      </c>
      <c r="J5144" s="34">
        <v>538200</v>
      </c>
      <c r="K5144" s="34">
        <f t="shared" si="1459"/>
        <v>96876</v>
      </c>
      <c r="L5144" s="34">
        <f t="shared" si="1460"/>
        <v>635076</v>
      </c>
      <c r="M5144" s="17">
        <f>L5144*0.05</f>
        <v>31753.8</v>
      </c>
      <c r="N5144" s="17" t="s">
        <v>39</v>
      </c>
      <c r="O5144" s="35" t="s">
        <v>49</v>
      </c>
      <c r="P5144" s="36" t="str">
        <f t="shared" si="1461"/>
        <v>New Client</v>
      </c>
      <c r="Q5144" s="39" t="str">
        <f t="shared" si="4"/>
        <v>Yes</v>
      </c>
      <c r="R5144" s="40" t="str">
        <f t="shared" si="5"/>
        <v/>
      </c>
    </row>
    <row r="5145" ht="14.25" customHeight="1" spans="1:18">
      <c r="A5145" s="30" t="s">
        <v>4898</v>
      </c>
      <c r="B5145" s="17">
        <v>3062</v>
      </c>
      <c r="C5145" s="17" t="s">
        <v>35</v>
      </c>
      <c r="D5145" s="17" t="s">
        <v>36</v>
      </c>
      <c r="E5145" s="17" t="s">
        <v>780</v>
      </c>
      <c r="F5145" s="31" t="str">
        <f>VLOOKUP(G5145,'Policy Type'!$A:$B,2,FALSE)</f>
        <v>Liability</v>
      </c>
      <c r="G5145" s="17" t="s">
        <v>38</v>
      </c>
      <c r="H5145" s="32">
        <v>45404</v>
      </c>
      <c r="I5145" s="32">
        <v>45433</v>
      </c>
      <c r="J5145" s="34">
        <v>98100</v>
      </c>
      <c r="K5145" s="34">
        <f t="shared" si="1459"/>
        <v>17658</v>
      </c>
      <c r="L5145" s="34">
        <f t="shared" si="1460"/>
        <v>115758</v>
      </c>
      <c r="M5145" s="17">
        <f t="shared" ref="M5145:M5146" si="1463">L5145*0.2</f>
        <v>23151.6</v>
      </c>
      <c r="N5145" s="17" t="s">
        <v>39</v>
      </c>
      <c r="O5145" s="35" t="s">
        <v>49</v>
      </c>
      <c r="P5145" s="36" t="str">
        <f t="shared" si="1461"/>
        <v>New Client</v>
      </c>
      <c r="Q5145" s="39" t="str">
        <f t="shared" si="4"/>
        <v>Yes</v>
      </c>
      <c r="R5145" s="40" t="str">
        <f t="shared" si="5"/>
        <v/>
      </c>
    </row>
    <row r="5146" ht="14.25" customHeight="1" spans="1:18">
      <c r="A5146" s="30" t="s">
        <v>4899</v>
      </c>
      <c r="B5146" s="17">
        <v>2685</v>
      </c>
      <c r="C5146" s="17" t="s">
        <v>35</v>
      </c>
      <c r="D5146" s="17" t="s">
        <v>36</v>
      </c>
      <c r="E5146" s="17" t="s">
        <v>780</v>
      </c>
      <c r="F5146" s="31" t="str">
        <f>VLOOKUP(G5146,'Policy Type'!$A:$B,2,FALSE)</f>
        <v>P&amp;C</v>
      </c>
      <c r="G5146" s="17" t="s">
        <v>80</v>
      </c>
      <c r="H5146" s="32">
        <v>45383</v>
      </c>
      <c r="I5146" s="32">
        <v>45383</v>
      </c>
      <c r="J5146" s="34">
        <v>51500</v>
      </c>
      <c r="K5146" s="34">
        <f t="shared" si="1459"/>
        <v>9270</v>
      </c>
      <c r="L5146" s="34">
        <f t="shared" si="1460"/>
        <v>60770</v>
      </c>
      <c r="M5146" s="17">
        <f t="shared" si="1463"/>
        <v>12154</v>
      </c>
      <c r="N5146" s="17" t="s">
        <v>39</v>
      </c>
      <c r="O5146" s="35" t="s">
        <v>49</v>
      </c>
      <c r="P5146" s="36" t="str">
        <f t="shared" si="1461"/>
        <v>Old Client</v>
      </c>
      <c r="Q5146" s="39" t="str">
        <f t="shared" si="4"/>
        <v>No</v>
      </c>
      <c r="R5146" s="40" t="str">
        <f t="shared" si="5"/>
        <v/>
      </c>
    </row>
    <row r="5147" ht="14.25" customHeight="1" spans="1:18">
      <c r="A5147" s="30" t="s">
        <v>4900</v>
      </c>
      <c r="B5147" s="17">
        <v>1075</v>
      </c>
      <c r="C5147" s="17" t="s">
        <v>46</v>
      </c>
      <c r="D5147" s="17" t="s">
        <v>88</v>
      </c>
      <c r="E5147" s="17" t="s">
        <v>780</v>
      </c>
      <c r="F5147" s="31" t="str">
        <f>VLOOKUP(G5147,'Policy Type'!$A:$B,2,FALSE)</f>
        <v>P&amp;C</v>
      </c>
      <c r="G5147" s="17" t="s">
        <v>80</v>
      </c>
      <c r="H5147" s="32">
        <v>45387</v>
      </c>
      <c r="I5147" s="32">
        <v>45387</v>
      </c>
      <c r="J5147" s="34">
        <v>59200</v>
      </c>
      <c r="K5147" s="34">
        <f t="shared" si="1459"/>
        <v>10656</v>
      </c>
      <c r="L5147" s="34">
        <f t="shared" si="1460"/>
        <v>69856</v>
      </c>
      <c r="M5147" s="17">
        <f>L5147*0.05</f>
        <v>3492.8</v>
      </c>
      <c r="N5147" s="17" t="s">
        <v>39</v>
      </c>
      <c r="O5147" s="35" t="s">
        <v>49</v>
      </c>
      <c r="P5147" s="36" t="str">
        <f t="shared" si="1461"/>
        <v>Old Client</v>
      </c>
      <c r="Q5147" s="39" t="str">
        <f t="shared" si="4"/>
        <v>Yes</v>
      </c>
      <c r="R5147" s="40" t="str">
        <f t="shared" si="5"/>
        <v>Cross-Sold</v>
      </c>
    </row>
    <row r="5148" ht="14.25" customHeight="1" spans="1:18">
      <c r="A5148" s="30" t="s">
        <v>4901</v>
      </c>
      <c r="B5148" s="17">
        <v>1763</v>
      </c>
      <c r="C5148" s="17" t="s">
        <v>35</v>
      </c>
      <c r="D5148" s="17" t="s">
        <v>36</v>
      </c>
      <c r="E5148" s="17" t="s">
        <v>780</v>
      </c>
      <c r="F5148" s="31" t="str">
        <f>VLOOKUP(G5148,'Policy Type'!$A:$B,2,FALSE)</f>
        <v>P&amp;C</v>
      </c>
      <c r="G5148" s="17" t="s">
        <v>80</v>
      </c>
      <c r="H5148" s="32">
        <v>45397</v>
      </c>
      <c r="I5148" s="32">
        <v>45397</v>
      </c>
      <c r="J5148" s="34">
        <v>73500</v>
      </c>
      <c r="K5148" s="34">
        <f t="shared" si="1459"/>
        <v>13230</v>
      </c>
      <c r="L5148" s="34">
        <f t="shared" si="1460"/>
        <v>86730</v>
      </c>
      <c r="M5148" s="17">
        <f>L5148*0.2</f>
        <v>17346</v>
      </c>
      <c r="N5148" s="17" t="s">
        <v>39</v>
      </c>
      <c r="O5148" s="35" t="s">
        <v>49</v>
      </c>
      <c r="P5148" s="36" t="str">
        <f t="shared" si="1461"/>
        <v>Old Client</v>
      </c>
      <c r="Q5148" s="39" t="str">
        <f t="shared" si="4"/>
        <v>Yes</v>
      </c>
      <c r="R5148" s="40" t="str">
        <f t="shared" si="5"/>
        <v>Cross-Sold</v>
      </c>
    </row>
    <row r="5149" ht="14.25" customHeight="1" spans="1:18">
      <c r="A5149" s="30" t="s">
        <v>4902</v>
      </c>
      <c r="B5149" s="17">
        <v>2156</v>
      </c>
      <c r="C5149" s="17" t="s">
        <v>46</v>
      </c>
      <c r="D5149" s="17" t="s">
        <v>47</v>
      </c>
      <c r="E5149" s="17" t="s">
        <v>780</v>
      </c>
      <c r="F5149" s="31" t="str">
        <f>VLOOKUP(G5149,'Policy Type'!$A:$B,2,FALSE)</f>
        <v>Liability</v>
      </c>
      <c r="G5149" s="17" t="s">
        <v>536</v>
      </c>
      <c r="H5149" s="32">
        <v>45411</v>
      </c>
      <c r="I5149" s="32">
        <v>45652</v>
      </c>
      <c r="J5149" s="34">
        <v>286600</v>
      </c>
      <c r="K5149" s="34">
        <f t="shared" si="1459"/>
        <v>51588</v>
      </c>
      <c r="L5149" s="34">
        <f t="shared" si="1460"/>
        <v>338188</v>
      </c>
      <c r="M5149" s="17">
        <f>L5149*0.05</f>
        <v>16909.4</v>
      </c>
      <c r="N5149" s="17" t="s">
        <v>39</v>
      </c>
      <c r="O5149" s="35" t="s">
        <v>49</v>
      </c>
      <c r="P5149" s="36" t="str">
        <f t="shared" si="1461"/>
        <v>Old Client</v>
      </c>
      <c r="Q5149" s="39" t="str">
        <f t="shared" si="4"/>
        <v>Yes</v>
      </c>
      <c r="R5149" s="40" t="str">
        <f t="shared" si="5"/>
        <v/>
      </c>
    </row>
    <row r="5150" ht="14.25" customHeight="1" spans="1:18">
      <c r="A5150" s="30" t="s">
        <v>4903</v>
      </c>
      <c r="B5150" s="17">
        <v>2155</v>
      </c>
      <c r="C5150" s="17" t="s">
        <v>42</v>
      </c>
      <c r="D5150" s="17" t="s">
        <v>36</v>
      </c>
      <c r="E5150" s="17" t="s">
        <v>43</v>
      </c>
      <c r="F5150" s="31" t="e">
        <f>VLOOKUP(G5150,'Policy Type'!$A:$B,2,FALSE)</f>
        <v>#N/A</v>
      </c>
      <c r="G5150" s="17" t="s">
        <v>2496</v>
      </c>
      <c r="H5150" s="32">
        <v>45410</v>
      </c>
      <c r="I5150" s="32">
        <v>45774</v>
      </c>
      <c r="J5150" s="34">
        <v>40120000</v>
      </c>
      <c r="K5150" s="34">
        <f t="shared" si="1459"/>
        <v>7221600</v>
      </c>
      <c r="L5150" s="34">
        <f t="shared" si="1460"/>
        <v>47341600</v>
      </c>
      <c r="M5150" s="17"/>
      <c r="N5150" s="17" t="s">
        <v>39</v>
      </c>
      <c r="O5150" s="35" t="s">
        <v>49</v>
      </c>
      <c r="P5150" s="36"/>
      <c r="Q5150" s="39" t="str">
        <f t="shared" si="4"/>
        <v>Yes</v>
      </c>
      <c r="R5150" s="40" t="e">
        <f t="shared" si="5"/>
        <v>#N/A</v>
      </c>
    </row>
    <row r="5151" ht="14.25" customHeight="1" spans="1:18">
      <c r="A5151" s="30" t="s">
        <v>4904</v>
      </c>
      <c r="B5151" s="17">
        <v>2534</v>
      </c>
      <c r="C5151" s="17" t="s">
        <v>42</v>
      </c>
      <c r="D5151" s="17" t="s">
        <v>36</v>
      </c>
      <c r="E5151" s="17" t="s">
        <v>37</v>
      </c>
      <c r="F5151" s="31" t="str">
        <f>VLOOKUP(G5151,'Policy Type'!$A:$B,2,FALSE)</f>
        <v>Liability</v>
      </c>
      <c r="G5151" s="17" t="s">
        <v>38</v>
      </c>
      <c r="H5151" s="32">
        <v>45436</v>
      </c>
      <c r="I5151" s="32">
        <v>45800</v>
      </c>
      <c r="J5151" s="34">
        <v>1140100</v>
      </c>
      <c r="K5151" s="34">
        <f t="shared" si="1459"/>
        <v>205218</v>
      </c>
      <c r="L5151" s="34">
        <f t="shared" si="1460"/>
        <v>1345318</v>
      </c>
      <c r="M5151" s="17">
        <f>L5151*0.2</f>
        <v>269063.6</v>
      </c>
      <c r="N5151" s="17" t="s">
        <v>39</v>
      </c>
      <c r="O5151" s="35" t="s">
        <v>49</v>
      </c>
      <c r="P5151" s="36" t="str">
        <f t="shared" ref="P5151:P5152" si="1464">IF(COUNTIF(B:B,B5151)=1,"New Client","Old Client")</f>
        <v>Old Client</v>
      </c>
      <c r="Q5151" s="39" t="str">
        <f t="shared" si="4"/>
        <v>Yes</v>
      </c>
      <c r="R5151" s="40" t="str">
        <f t="shared" si="5"/>
        <v/>
      </c>
    </row>
    <row r="5152" ht="14.25" customHeight="1" spans="1:18">
      <c r="A5152" s="30" t="s">
        <v>4905</v>
      </c>
      <c r="B5152" s="17">
        <v>2890</v>
      </c>
      <c r="C5152" s="17" t="s">
        <v>46</v>
      </c>
      <c r="D5152" s="17" t="s">
        <v>76</v>
      </c>
      <c r="E5152" s="17" t="s">
        <v>91</v>
      </c>
      <c r="F5152" s="31" t="str">
        <f>VLOOKUP(G5152,'Policy Type'!$A:$B,2,FALSE)</f>
        <v>Others</v>
      </c>
      <c r="G5152" s="17" t="s">
        <v>212</v>
      </c>
      <c r="H5152" s="32">
        <v>45417</v>
      </c>
      <c r="I5152" s="32">
        <v>45781</v>
      </c>
      <c r="J5152" s="34">
        <v>1136600</v>
      </c>
      <c r="K5152" s="34">
        <f t="shared" si="1459"/>
        <v>204588</v>
      </c>
      <c r="L5152" s="34">
        <f t="shared" si="1460"/>
        <v>1341188</v>
      </c>
      <c r="M5152" s="17">
        <f>L5152*0.05</f>
        <v>67059.4</v>
      </c>
      <c r="N5152" s="17" t="s">
        <v>39</v>
      </c>
      <c r="O5152" s="35" t="s">
        <v>49</v>
      </c>
      <c r="P5152" s="36" t="str">
        <f t="shared" si="1464"/>
        <v>Old Client</v>
      </c>
      <c r="Q5152" s="39" t="str">
        <f t="shared" si="4"/>
        <v>No</v>
      </c>
      <c r="R5152" s="40" t="str">
        <f t="shared" si="5"/>
        <v/>
      </c>
    </row>
    <row r="5153" ht="14.25" customHeight="1" spans="1:18">
      <c r="A5153" s="30"/>
      <c r="B5153" s="17"/>
      <c r="C5153" s="17"/>
      <c r="D5153" s="17"/>
      <c r="E5153" s="17"/>
      <c r="F5153" s="31"/>
      <c r="G5153" s="17"/>
      <c r="H5153" s="32"/>
      <c r="I5153" s="32"/>
      <c r="J5153" s="34"/>
      <c r="K5153" s="34"/>
      <c r="L5153" s="17"/>
      <c r="M5153" s="17"/>
      <c r="N5153" s="17" t="s">
        <v>39</v>
      </c>
      <c r="O5153" s="35" t="s">
        <v>277</v>
      </c>
      <c r="P5153" s="36"/>
      <c r="Q5153" s="39" t="str">
        <f t="shared" si="4"/>
        <v>No</v>
      </c>
      <c r="R5153" s="40" t="str">
        <f t="shared" si="5"/>
        <v/>
      </c>
    </row>
    <row r="5154" ht="14.25" customHeight="1" spans="1:18">
      <c r="A5154" s="30" t="s">
        <v>4906</v>
      </c>
      <c r="B5154" s="17">
        <v>2985</v>
      </c>
      <c r="C5154" s="17" t="s">
        <v>46</v>
      </c>
      <c r="D5154" s="17" t="s">
        <v>47</v>
      </c>
      <c r="E5154" s="17" t="s">
        <v>103</v>
      </c>
      <c r="F5154" s="31" t="str">
        <f>VLOOKUP(G5154,'Policy Type'!$A:$B,2,FALSE)</f>
        <v>Others</v>
      </c>
      <c r="G5154" s="17" t="s">
        <v>212</v>
      </c>
      <c r="H5154" s="32">
        <v>45421</v>
      </c>
      <c r="I5154" s="32">
        <v>45785</v>
      </c>
      <c r="J5154" s="34">
        <v>1125100</v>
      </c>
      <c r="K5154" s="34">
        <f t="shared" ref="K5154:K5163" si="1465">J5154*0.18</f>
        <v>202518</v>
      </c>
      <c r="L5154" s="34">
        <f t="shared" ref="L5154:L5163" si="1466">J5154+K5154</f>
        <v>1327618</v>
      </c>
      <c r="M5154" s="17">
        <f>L5154*0.05</f>
        <v>66380.9</v>
      </c>
      <c r="N5154" s="17" t="s">
        <v>39</v>
      </c>
      <c r="O5154" s="35" t="s">
        <v>49</v>
      </c>
      <c r="P5154" s="36" t="str">
        <f t="shared" ref="P5154:P5163" si="1467">IF(COUNTIF(B:B,B5154)=1,"New Client","Old Client")</f>
        <v>Old Client</v>
      </c>
      <c r="Q5154" s="39" t="str">
        <f t="shared" si="4"/>
        <v>No</v>
      </c>
      <c r="R5154" s="40" t="str">
        <f t="shared" si="5"/>
        <v/>
      </c>
    </row>
    <row r="5155" ht="14.25" customHeight="1" spans="1:18">
      <c r="A5155" s="30" t="s">
        <v>4907</v>
      </c>
      <c r="B5155" s="17">
        <v>1412</v>
      </c>
      <c r="C5155" s="17" t="s">
        <v>35</v>
      </c>
      <c r="D5155" s="17" t="s">
        <v>36</v>
      </c>
      <c r="E5155" s="17" t="s">
        <v>103</v>
      </c>
      <c r="F5155" s="31" t="str">
        <f>VLOOKUP(G5155,'Policy Type'!$A:$B,2,FALSE)</f>
        <v>Others</v>
      </c>
      <c r="G5155" s="17" t="s">
        <v>197</v>
      </c>
      <c r="H5155" s="32">
        <v>45426</v>
      </c>
      <c r="I5155" s="32">
        <v>45790</v>
      </c>
      <c r="J5155" s="34">
        <v>1106100</v>
      </c>
      <c r="K5155" s="34">
        <f t="shared" si="1465"/>
        <v>199098</v>
      </c>
      <c r="L5155" s="34">
        <f t="shared" si="1466"/>
        <v>1305198</v>
      </c>
      <c r="M5155" s="17">
        <f>L5155*0.15</f>
        <v>195779.7</v>
      </c>
      <c r="N5155" s="17" t="s">
        <v>39</v>
      </c>
      <c r="O5155" s="35" t="s">
        <v>49</v>
      </c>
      <c r="P5155" s="36" t="str">
        <f t="shared" si="1467"/>
        <v>Old Client</v>
      </c>
      <c r="Q5155" s="39" t="str">
        <f t="shared" si="4"/>
        <v>Yes</v>
      </c>
      <c r="R5155" s="40" t="str">
        <f t="shared" si="5"/>
        <v>Cross-Sold</v>
      </c>
    </row>
    <row r="5156" ht="14.25" customHeight="1" spans="1:18">
      <c r="A5156" s="30" t="s">
        <v>4908</v>
      </c>
      <c r="B5156" s="17">
        <v>3249</v>
      </c>
      <c r="C5156" s="17" t="s">
        <v>42</v>
      </c>
      <c r="D5156" s="17" t="s">
        <v>36</v>
      </c>
      <c r="E5156" s="17" t="s">
        <v>37</v>
      </c>
      <c r="F5156" s="31" t="str">
        <f>VLOOKUP(G5156,'Policy Type'!$A:$B,2,FALSE)</f>
        <v>P&amp;C</v>
      </c>
      <c r="G5156" s="17" t="s">
        <v>68</v>
      </c>
      <c r="H5156" s="32">
        <v>45427</v>
      </c>
      <c r="I5156" s="32">
        <v>45791</v>
      </c>
      <c r="J5156" s="34">
        <v>1077100</v>
      </c>
      <c r="K5156" s="34">
        <f t="shared" si="1465"/>
        <v>193878</v>
      </c>
      <c r="L5156" s="34">
        <f t="shared" si="1466"/>
        <v>1270978</v>
      </c>
      <c r="M5156" s="17">
        <f>L5156*0.2</f>
        <v>254195.6</v>
      </c>
      <c r="N5156" s="17" t="s">
        <v>52</v>
      </c>
      <c r="O5156" s="35" t="s">
        <v>53</v>
      </c>
      <c r="P5156" s="36" t="str">
        <f t="shared" si="1467"/>
        <v>Old Client</v>
      </c>
      <c r="Q5156" s="39" t="str">
        <f t="shared" si="4"/>
        <v>Yes</v>
      </c>
      <c r="R5156" s="40" t="str">
        <f t="shared" si="5"/>
        <v>Cross-Sold</v>
      </c>
    </row>
    <row r="5157" ht="14.25" customHeight="1" spans="1:18">
      <c r="A5157" s="30" t="s">
        <v>4909</v>
      </c>
      <c r="B5157" s="17">
        <v>3103</v>
      </c>
      <c r="C5157" s="17" t="s">
        <v>46</v>
      </c>
      <c r="D5157" s="17" t="s">
        <v>88</v>
      </c>
      <c r="E5157" s="17" t="s">
        <v>103</v>
      </c>
      <c r="F5157" s="31" t="str">
        <f>VLOOKUP(G5157,'Policy Type'!$A:$B,2,FALSE)</f>
        <v>P&amp;C</v>
      </c>
      <c r="G5157" s="17" t="s">
        <v>44</v>
      </c>
      <c r="H5157" s="32">
        <v>45415</v>
      </c>
      <c r="I5157" s="32">
        <v>45779</v>
      </c>
      <c r="J5157" s="34">
        <v>1072500</v>
      </c>
      <c r="K5157" s="34">
        <f t="shared" si="1465"/>
        <v>193050</v>
      </c>
      <c r="L5157" s="34">
        <f t="shared" si="1466"/>
        <v>1265550</v>
      </c>
      <c r="M5157" s="17">
        <f>L5157*0.05</f>
        <v>63277.5</v>
      </c>
      <c r="N5157" s="17" t="s">
        <v>39</v>
      </c>
      <c r="O5157" s="35" t="s">
        <v>49</v>
      </c>
      <c r="P5157" s="36" t="str">
        <f t="shared" si="1467"/>
        <v>Old Client</v>
      </c>
      <c r="Q5157" s="39" t="str">
        <f t="shared" si="4"/>
        <v>No</v>
      </c>
      <c r="R5157" s="40" t="str">
        <f t="shared" si="5"/>
        <v/>
      </c>
    </row>
    <row r="5158" ht="14.25" customHeight="1" spans="1:18">
      <c r="A5158" s="30" t="s">
        <v>4910</v>
      </c>
      <c r="B5158" s="17">
        <v>609</v>
      </c>
      <c r="C5158" s="17" t="s">
        <v>42</v>
      </c>
      <c r="D5158" s="17" t="s">
        <v>36</v>
      </c>
      <c r="E5158" s="17" t="s">
        <v>37</v>
      </c>
      <c r="F5158" s="31" t="str">
        <f>VLOOKUP(G5158,'Policy Type'!$A:$B,2,FALSE)</f>
        <v>P&amp;C</v>
      </c>
      <c r="G5158" s="17" t="s">
        <v>68</v>
      </c>
      <c r="H5158" s="32">
        <v>45436</v>
      </c>
      <c r="I5158" s="32">
        <v>45800</v>
      </c>
      <c r="J5158" s="34">
        <v>1069700</v>
      </c>
      <c r="K5158" s="34">
        <f t="shared" si="1465"/>
        <v>192546</v>
      </c>
      <c r="L5158" s="34">
        <f t="shared" si="1466"/>
        <v>1262246</v>
      </c>
      <c r="M5158" s="17">
        <f>L5158*0.2</f>
        <v>252449.2</v>
      </c>
      <c r="N5158" s="17" t="s">
        <v>52</v>
      </c>
      <c r="O5158" s="35" t="s">
        <v>53</v>
      </c>
      <c r="P5158" s="36" t="str">
        <f t="shared" si="1467"/>
        <v>Old Client</v>
      </c>
      <c r="Q5158" s="39" t="str">
        <f t="shared" si="4"/>
        <v>No</v>
      </c>
      <c r="R5158" s="40" t="str">
        <f t="shared" si="5"/>
        <v/>
      </c>
    </row>
    <row r="5159" ht="14.25" customHeight="1" spans="1:18">
      <c r="A5159" s="30" t="s">
        <v>4911</v>
      </c>
      <c r="B5159" s="17">
        <v>2954</v>
      </c>
      <c r="C5159" s="17" t="s">
        <v>46</v>
      </c>
      <c r="D5159" s="17" t="s">
        <v>88</v>
      </c>
      <c r="E5159" s="17" t="s">
        <v>84</v>
      </c>
      <c r="F5159" s="31" t="str">
        <f>VLOOKUP(G5159,'Policy Type'!$A:$B,2,FALSE)</f>
        <v>Liability</v>
      </c>
      <c r="G5159" s="17" t="s">
        <v>3702</v>
      </c>
      <c r="H5159" s="32">
        <v>45415</v>
      </c>
      <c r="I5159" s="32">
        <v>45779</v>
      </c>
      <c r="J5159" s="34">
        <v>1062000</v>
      </c>
      <c r="K5159" s="34">
        <f t="shared" si="1465"/>
        <v>191160</v>
      </c>
      <c r="L5159" s="34">
        <f t="shared" si="1466"/>
        <v>1253160</v>
      </c>
      <c r="M5159" s="17">
        <f>L5159*0.05</f>
        <v>62658</v>
      </c>
      <c r="N5159" s="17" t="s">
        <v>39</v>
      </c>
      <c r="O5159" s="35" t="s">
        <v>53</v>
      </c>
      <c r="P5159" s="36" t="str">
        <f t="shared" si="1467"/>
        <v>Old Client</v>
      </c>
      <c r="Q5159" s="39" t="str">
        <f t="shared" si="4"/>
        <v>Yes</v>
      </c>
      <c r="R5159" s="40" t="str">
        <f t="shared" si="5"/>
        <v/>
      </c>
    </row>
    <row r="5160" ht="14.25" customHeight="1" spans="1:18">
      <c r="A5160" s="30" t="s">
        <v>4912</v>
      </c>
      <c r="B5160" s="17">
        <v>3183</v>
      </c>
      <c r="C5160" s="17" t="s">
        <v>42</v>
      </c>
      <c r="D5160" s="17" t="s">
        <v>36</v>
      </c>
      <c r="E5160" s="17" t="s">
        <v>84</v>
      </c>
      <c r="F5160" s="31" t="str">
        <f>VLOOKUP(G5160,'Policy Type'!$A:$B,2,FALSE)</f>
        <v>Liability</v>
      </c>
      <c r="G5160" s="17" t="s">
        <v>3702</v>
      </c>
      <c r="H5160" s="32">
        <v>45417</v>
      </c>
      <c r="I5160" s="32">
        <v>45781</v>
      </c>
      <c r="J5160" s="34">
        <v>1062000</v>
      </c>
      <c r="K5160" s="34">
        <f t="shared" si="1465"/>
        <v>191160</v>
      </c>
      <c r="L5160" s="34">
        <f t="shared" si="1466"/>
        <v>1253160</v>
      </c>
      <c r="M5160" s="17">
        <f>L5160*0.2</f>
        <v>250632</v>
      </c>
      <c r="N5160" s="17" t="s">
        <v>39</v>
      </c>
      <c r="O5160" s="35" t="s">
        <v>53</v>
      </c>
      <c r="P5160" s="36" t="str">
        <f t="shared" si="1467"/>
        <v>New Client</v>
      </c>
      <c r="Q5160" s="39" t="str">
        <f t="shared" si="4"/>
        <v>Yes</v>
      </c>
      <c r="R5160" s="40" t="str">
        <f t="shared" si="5"/>
        <v/>
      </c>
    </row>
    <row r="5161" ht="14.25" customHeight="1" spans="1:18">
      <c r="A5161" s="30" t="s">
        <v>4913</v>
      </c>
      <c r="B5161" s="17">
        <v>2951</v>
      </c>
      <c r="C5161" s="17" t="s">
        <v>46</v>
      </c>
      <c r="D5161" s="17" t="s">
        <v>88</v>
      </c>
      <c r="E5161" s="17" t="s">
        <v>84</v>
      </c>
      <c r="F5161" s="31" t="str">
        <f>VLOOKUP(G5161,'Policy Type'!$A:$B,2,FALSE)</f>
        <v>Liability</v>
      </c>
      <c r="G5161" s="17" t="s">
        <v>3702</v>
      </c>
      <c r="H5161" s="32">
        <v>45428</v>
      </c>
      <c r="I5161" s="32">
        <v>45792</v>
      </c>
      <c r="J5161" s="34">
        <v>1062000</v>
      </c>
      <c r="K5161" s="34">
        <f t="shared" si="1465"/>
        <v>191160</v>
      </c>
      <c r="L5161" s="34">
        <f t="shared" si="1466"/>
        <v>1253160</v>
      </c>
      <c r="M5161" s="17">
        <f>L5161*0.05</f>
        <v>62658</v>
      </c>
      <c r="N5161" s="17" t="s">
        <v>39</v>
      </c>
      <c r="O5161" s="35" t="s">
        <v>49</v>
      </c>
      <c r="P5161" s="36" t="str">
        <f t="shared" si="1467"/>
        <v>New Client</v>
      </c>
      <c r="Q5161" s="39" t="str">
        <f t="shared" si="4"/>
        <v>Yes</v>
      </c>
      <c r="R5161" s="40" t="str">
        <f t="shared" si="5"/>
        <v/>
      </c>
    </row>
    <row r="5162" ht="14.25" customHeight="1" spans="1:18">
      <c r="A5162" s="30" t="s">
        <v>4914</v>
      </c>
      <c r="B5162" s="17">
        <v>2968</v>
      </c>
      <c r="C5162" s="17" t="s">
        <v>42</v>
      </c>
      <c r="D5162" s="17" t="s">
        <v>36</v>
      </c>
      <c r="E5162" s="17" t="s">
        <v>84</v>
      </c>
      <c r="F5162" s="31" t="str">
        <f>VLOOKUP(G5162,'Policy Type'!$A:$B,2,FALSE)</f>
        <v>Liability</v>
      </c>
      <c r="G5162" s="17" t="s">
        <v>3702</v>
      </c>
      <c r="H5162" s="32">
        <v>45416</v>
      </c>
      <c r="I5162" s="32">
        <v>45780</v>
      </c>
      <c r="J5162" s="34">
        <v>1062000</v>
      </c>
      <c r="K5162" s="34">
        <f t="shared" si="1465"/>
        <v>191160</v>
      </c>
      <c r="L5162" s="34">
        <f t="shared" si="1466"/>
        <v>1253160</v>
      </c>
      <c r="M5162" s="17">
        <f t="shared" ref="M5162:M5163" si="1468">L5162*0.2</f>
        <v>250632</v>
      </c>
      <c r="N5162" s="17" t="s">
        <v>39</v>
      </c>
      <c r="O5162" s="35" t="s">
        <v>53</v>
      </c>
      <c r="P5162" s="36" t="str">
        <f t="shared" si="1467"/>
        <v>New Client</v>
      </c>
      <c r="Q5162" s="39" t="str">
        <f t="shared" si="4"/>
        <v>Yes</v>
      </c>
      <c r="R5162" s="40" t="str">
        <f t="shared" si="5"/>
        <v/>
      </c>
    </row>
    <row r="5163" ht="14.25" customHeight="1" spans="1:18">
      <c r="A5163" s="30" t="s">
        <v>4915</v>
      </c>
      <c r="B5163" s="17">
        <v>3125</v>
      </c>
      <c r="C5163" s="17" t="s">
        <v>57</v>
      </c>
      <c r="D5163" s="17" t="s">
        <v>36</v>
      </c>
      <c r="E5163" s="17" t="s">
        <v>84</v>
      </c>
      <c r="F5163" s="31" t="str">
        <f>VLOOKUP(G5163,'Policy Type'!$A:$B,2,FALSE)</f>
        <v>Liability</v>
      </c>
      <c r="G5163" s="17" t="s">
        <v>3702</v>
      </c>
      <c r="H5163" s="32">
        <v>45433</v>
      </c>
      <c r="I5163" s="32">
        <v>45797</v>
      </c>
      <c r="J5163" s="34">
        <v>1062000</v>
      </c>
      <c r="K5163" s="34">
        <f t="shared" si="1465"/>
        <v>191160</v>
      </c>
      <c r="L5163" s="34">
        <f t="shared" si="1466"/>
        <v>1253160</v>
      </c>
      <c r="M5163" s="17">
        <f t="shared" si="1468"/>
        <v>250632</v>
      </c>
      <c r="N5163" s="17" t="s">
        <v>39</v>
      </c>
      <c r="O5163" s="35" t="s">
        <v>53</v>
      </c>
      <c r="P5163" s="36" t="str">
        <f t="shared" si="1467"/>
        <v>New Client</v>
      </c>
      <c r="Q5163" s="39" t="str">
        <f t="shared" si="4"/>
        <v>Yes</v>
      </c>
      <c r="R5163" s="40" t="str">
        <f t="shared" si="5"/>
        <v/>
      </c>
    </row>
    <row r="5164" ht="14.25" customHeight="1" spans="1:18">
      <c r="A5164" s="30"/>
      <c r="B5164" s="17"/>
      <c r="C5164" s="17"/>
      <c r="D5164" s="17"/>
      <c r="E5164" s="17"/>
      <c r="F5164" s="31"/>
      <c r="G5164" s="17"/>
      <c r="H5164" s="32"/>
      <c r="I5164" s="32"/>
      <c r="J5164" s="34"/>
      <c r="K5164" s="34"/>
      <c r="L5164" s="17"/>
      <c r="M5164" s="17"/>
      <c r="N5164" s="17" t="s">
        <v>39</v>
      </c>
      <c r="O5164" s="35" t="s">
        <v>277</v>
      </c>
      <c r="P5164" s="36"/>
      <c r="Q5164" s="39" t="str">
        <f t="shared" si="4"/>
        <v>No</v>
      </c>
      <c r="R5164" s="40" t="str">
        <f t="shared" si="5"/>
        <v/>
      </c>
    </row>
    <row r="5165" ht="14.25" customHeight="1" spans="1:18">
      <c r="A5165" s="30" t="s">
        <v>4916</v>
      </c>
      <c r="B5165" s="17">
        <v>3287</v>
      </c>
      <c r="C5165" s="17" t="s">
        <v>46</v>
      </c>
      <c r="D5165" s="17" t="s">
        <v>76</v>
      </c>
      <c r="E5165" s="17" t="s">
        <v>284</v>
      </c>
      <c r="F5165" s="31" t="str">
        <f>VLOOKUP(G5165,'Policy Type'!$A:$B,2,FALSE)</f>
        <v>Others</v>
      </c>
      <c r="G5165" s="17" t="s">
        <v>193</v>
      </c>
      <c r="H5165" s="32">
        <v>45387</v>
      </c>
      <c r="I5165" s="32">
        <v>45751</v>
      </c>
      <c r="J5165" s="34">
        <v>2577500</v>
      </c>
      <c r="K5165" s="34">
        <f>J5165*0.18</f>
        <v>463950</v>
      </c>
      <c r="L5165" s="34">
        <f>J5165+K5165</f>
        <v>3041450</v>
      </c>
      <c r="M5165" s="17">
        <f>L5165*0.05</f>
        <v>152072.5</v>
      </c>
      <c r="N5165" s="17" t="s">
        <v>39</v>
      </c>
      <c r="O5165" s="35" t="s">
        <v>49</v>
      </c>
      <c r="P5165" s="36" t="str">
        <f>IF(COUNTIF(B:B,B5165)=1,"New Client","Old Client")</f>
        <v>Old Client</v>
      </c>
      <c r="Q5165" s="39" t="str">
        <f t="shared" si="4"/>
        <v>No</v>
      </c>
      <c r="R5165" s="40" t="str">
        <f t="shared" si="5"/>
        <v/>
      </c>
    </row>
    <row r="5166" ht="14.25" customHeight="1" spans="1:18">
      <c r="A5166" s="30"/>
      <c r="B5166" s="17"/>
      <c r="C5166" s="17"/>
      <c r="D5166" s="17"/>
      <c r="E5166" s="17"/>
      <c r="F5166" s="31"/>
      <c r="G5166" s="17"/>
      <c r="H5166" s="32"/>
      <c r="I5166" s="32"/>
      <c r="J5166" s="34"/>
      <c r="K5166" s="34"/>
      <c r="L5166" s="17"/>
      <c r="M5166" s="17"/>
      <c r="N5166" s="17" t="s">
        <v>39</v>
      </c>
      <c r="O5166" s="35" t="s">
        <v>277</v>
      </c>
      <c r="P5166" s="36"/>
      <c r="Q5166" s="39" t="str">
        <f t="shared" si="4"/>
        <v>No</v>
      </c>
      <c r="R5166" s="40" t="str">
        <f t="shared" si="5"/>
        <v/>
      </c>
    </row>
    <row r="5167" ht="14.25" customHeight="1" spans="1:18">
      <c r="A5167" s="30" t="s">
        <v>4917</v>
      </c>
      <c r="B5167" s="17">
        <v>327</v>
      </c>
      <c r="C5167" s="17" t="s">
        <v>57</v>
      </c>
      <c r="D5167" s="17" t="s">
        <v>36</v>
      </c>
      <c r="E5167" s="17" t="s">
        <v>103</v>
      </c>
      <c r="F5167" s="31" t="str">
        <f>VLOOKUP(G5167,'Policy Type'!$A:$B,2,FALSE)</f>
        <v>Others</v>
      </c>
      <c r="G5167" s="17" t="s">
        <v>212</v>
      </c>
      <c r="H5167" s="32">
        <v>45412</v>
      </c>
      <c r="I5167" s="32">
        <v>45776</v>
      </c>
      <c r="J5167" s="34">
        <v>36576000</v>
      </c>
      <c r="K5167" s="34">
        <f t="shared" ref="K5167:K5172" si="1469">J5167*0.18</f>
        <v>6583680</v>
      </c>
      <c r="L5167" s="34">
        <f t="shared" ref="L5167:L5172" si="1470">J5167+K5167</f>
        <v>43159680</v>
      </c>
      <c r="M5167" s="17">
        <f>L5167*0.15</f>
        <v>6473952</v>
      </c>
      <c r="N5167" s="17" t="s">
        <v>39</v>
      </c>
      <c r="O5167" s="35" t="s">
        <v>53</v>
      </c>
      <c r="P5167" s="36" t="str">
        <f t="shared" ref="P5167:P5172" si="1471">IF(COUNTIF(B:B,B5167)=1,"New Client","Old Client")</f>
        <v>Old Client</v>
      </c>
      <c r="Q5167" s="39" t="str">
        <f t="shared" si="4"/>
        <v>Yes</v>
      </c>
      <c r="R5167" s="40" t="str">
        <f t="shared" si="5"/>
        <v>Cross-Sold</v>
      </c>
    </row>
    <row r="5168" ht="14.25" customHeight="1" spans="1:18">
      <c r="A5168" s="30" t="s">
        <v>4918</v>
      </c>
      <c r="B5168" s="17">
        <v>327</v>
      </c>
      <c r="C5168" s="17" t="s">
        <v>57</v>
      </c>
      <c r="D5168" s="17" t="s">
        <v>36</v>
      </c>
      <c r="E5168" s="17" t="s">
        <v>103</v>
      </c>
      <c r="F5168" s="31" t="str">
        <f>VLOOKUP(G5168,'Policy Type'!$A:$B,2,FALSE)</f>
        <v>P&amp;C</v>
      </c>
      <c r="G5168" s="17" t="s">
        <v>44</v>
      </c>
      <c r="H5168" s="32">
        <v>45412</v>
      </c>
      <c r="I5168" s="32">
        <v>45776</v>
      </c>
      <c r="J5168" s="34">
        <v>1424000</v>
      </c>
      <c r="K5168" s="34">
        <f t="shared" si="1469"/>
        <v>256320</v>
      </c>
      <c r="L5168" s="34">
        <f t="shared" si="1470"/>
        <v>1680320</v>
      </c>
      <c r="M5168" s="17">
        <f t="shared" ref="M5168:M5170" si="1472">L5168*0.2</f>
        <v>336064</v>
      </c>
      <c r="N5168" s="17" t="s">
        <v>39</v>
      </c>
      <c r="O5168" s="35" t="s">
        <v>49</v>
      </c>
      <c r="P5168" s="36" t="str">
        <f t="shared" si="1471"/>
        <v>Old Client</v>
      </c>
      <c r="Q5168" s="39" t="str">
        <f t="shared" si="4"/>
        <v>Yes</v>
      </c>
      <c r="R5168" s="40" t="str">
        <f t="shared" si="5"/>
        <v>Cross-Sold</v>
      </c>
    </row>
    <row r="5169" ht="14.25" customHeight="1" spans="1:18">
      <c r="A5169" s="30" t="s">
        <v>4919</v>
      </c>
      <c r="B5169" s="17">
        <v>59</v>
      </c>
      <c r="C5169" s="17" t="s">
        <v>35</v>
      </c>
      <c r="D5169" s="17" t="s">
        <v>36</v>
      </c>
      <c r="E5169" s="17" t="s">
        <v>1632</v>
      </c>
      <c r="F5169" s="31" t="str">
        <f>VLOOKUP(G5169,'Policy Type'!$A:$B,2,FALSE)</f>
        <v>Liability</v>
      </c>
      <c r="G5169" s="17" t="s">
        <v>536</v>
      </c>
      <c r="H5169" s="32">
        <v>45434</v>
      </c>
      <c r="I5169" s="32">
        <v>45798</v>
      </c>
      <c r="J5169" s="34">
        <v>1062000</v>
      </c>
      <c r="K5169" s="34">
        <f t="shared" si="1469"/>
        <v>191160</v>
      </c>
      <c r="L5169" s="34">
        <f t="shared" si="1470"/>
        <v>1253160</v>
      </c>
      <c r="M5169" s="17">
        <f t="shared" si="1472"/>
        <v>250632</v>
      </c>
      <c r="N5169" s="17" t="s">
        <v>39</v>
      </c>
      <c r="O5169" s="35" t="s">
        <v>49</v>
      </c>
      <c r="P5169" s="36" t="str">
        <f t="shared" si="1471"/>
        <v>Old Client</v>
      </c>
      <c r="Q5169" s="39" t="str">
        <f t="shared" si="4"/>
        <v>Yes</v>
      </c>
      <c r="R5169" s="40" t="str">
        <f t="shared" si="5"/>
        <v/>
      </c>
    </row>
    <row r="5170" ht="14.25" customHeight="1" spans="1:18">
      <c r="A5170" s="30" t="s">
        <v>4920</v>
      </c>
      <c r="B5170" s="17">
        <v>59</v>
      </c>
      <c r="C5170" s="17" t="s">
        <v>57</v>
      </c>
      <c r="D5170" s="17" t="s">
        <v>36</v>
      </c>
      <c r="E5170" s="17" t="s">
        <v>103</v>
      </c>
      <c r="F5170" s="31" t="str">
        <f>VLOOKUP(G5170,'Policy Type'!$A:$B,2,FALSE)</f>
        <v>P&amp;C</v>
      </c>
      <c r="G5170" s="17" t="s">
        <v>68</v>
      </c>
      <c r="H5170" s="32">
        <v>45427</v>
      </c>
      <c r="I5170" s="32">
        <v>45791</v>
      </c>
      <c r="J5170" s="34">
        <v>1048500</v>
      </c>
      <c r="K5170" s="34">
        <f t="shared" si="1469"/>
        <v>188730</v>
      </c>
      <c r="L5170" s="34">
        <f t="shared" si="1470"/>
        <v>1237230</v>
      </c>
      <c r="M5170" s="17">
        <f t="shared" si="1472"/>
        <v>247446</v>
      </c>
      <c r="N5170" s="17" t="s">
        <v>52</v>
      </c>
      <c r="O5170" s="35" t="s">
        <v>40</v>
      </c>
      <c r="P5170" s="36" t="str">
        <f t="shared" si="1471"/>
        <v>Old Client</v>
      </c>
      <c r="Q5170" s="39" t="str">
        <f t="shared" si="4"/>
        <v>Yes</v>
      </c>
      <c r="R5170" s="40" t="str">
        <f t="shared" si="5"/>
        <v>Cross-Sold</v>
      </c>
    </row>
    <row r="5171" ht="14.25" customHeight="1" spans="1:18">
      <c r="A5171" s="30" t="s">
        <v>4921</v>
      </c>
      <c r="B5171" s="17">
        <v>3361</v>
      </c>
      <c r="C5171" s="17" t="s">
        <v>42</v>
      </c>
      <c r="D5171" s="17" t="s">
        <v>36</v>
      </c>
      <c r="E5171" s="17" t="s">
        <v>284</v>
      </c>
      <c r="F5171" s="31" t="str">
        <f>VLOOKUP(G5171,'Policy Type'!$A:$B,2,FALSE)</f>
        <v>Others</v>
      </c>
      <c r="G5171" s="17" t="s">
        <v>129</v>
      </c>
      <c r="H5171" s="32">
        <v>45434</v>
      </c>
      <c r="I5171" s="32">
        <v>45798</v>
      </c>
      <c r="J5171" s="34">
        <v>1034600</v>
      </c>
      <c r="K5171" s="34">
        <f t="shared" si="1469"/>
        <v>186228</v>
      </c>
      <c r="L5171" s="34">
        <f t="shared" si="1470"/>
        <v>1220828</v>
      </c>
      <c r="M5171" s="17">
        <f>L5171*0.15</f>
        <v>183124.2</v>
      </c>
      <c r="N5171" s="17" t="s">
        <v>39</v>
      </c>
      <c r="O5171" s="35" t="s">
        <v>49</v>
      </c>
      <c r="P5171" s="36" t="str">
        <f t="shared" si="1471"/>
        <v>Old Client</v>
      </c>
      <c r="Q5171" s="39" t="str">
        <f t="shared" si="4"/>
        <v>Yes</v>
      </c>
      <c r="R5171" s="40" t="str">
        <f t="shared" si="5"/>
        <v>Cross-Sold</v>
      </c>
    </row>
    <row r="5172" ht="14.25" customHeight="1" spans="1:18">
      <c r="A5172" s="30" t="s">
        <v>4922</v>
      </c>
      <c r="B5172" s="17">
        <v>1834</v>
      </c>
      <c r="C5172" s="17" t="s">
        <v>35</v>
      </c>
      <c r="D5172" s="17" t="s">
        <v>36</v>
      </c>
      <c r="E5172" s="17" t="s">
        <v>78</v>
      </c>
      <c r="F5172" s="31" t="str">
        <f>VLOOKUP(G5172,'Policy Type'!$A:$B,2,FALSE)</f>
        <v>Liability</v>
      </c>
      <c r="G5172" s="17" t="s">
        <v>121</v>
      </c>
      <c r="H5172" s="32">
        <v>45429</v>
      </c>
      <c r="I5172" s="32">
        <v>45793</v>
      </c>
      <c r="J5172" s="34">
        <v>1000000</v>
      </c>
      <c r="K5172" s="34">
        <f t="shared" si="1469"/>
        <v>180000</v>
      </c>
      <c r="L5172" s="34">
        <f t="shared" si="1470"/>
        <v>1180000</v>
      </c>
      <c r="M5172" s="17">
        <f>L5172*0.2</f>
        <v>236000</v>
      </c>
      <c r="N5172" s="17" t="s">
        <v>39</v>
      </c>
      <c r="O5172" s="35" t="s">
        <v>53</v>
      </c>
      <c r="P5172" s="36" t="str">
        <f t="shared" si="1471"/>
        <v>Old Client</v>
      </c>
      <c r="Q5172" s="39" t="str">
        <f t="shared" si="4"/>
        <v>Yes</v>
      </c>
      <c r="R5172" s="40" t="str">
        <f t="shared" si="5"/>
        <v/>
      </c>
    </row>
    <row r="5173" ht="14.25" customHeight="1" spans="1:18">
      <c r="A5173" s="30"/>
      <c r="B5173" s="17"/>
      <c r="C5173" s="17"/>
      <c r="D5173" s="17"/>
      <c r="E5173" s="17"/>
      <c r="F5173" s="31"/>
      <c r="G5173" s="17"/>
      <c r="H5173" s="32"/>
      <c r="I5173" s="32"/>
      <c r="J5173" s="34"/>
      <c r="K5173" s="34"/>
      <c r="L5173" s="17"/>
      <c r="M5173" s="17"/>
      <c r="N5173" s="17" t="s">
        <v>39</v>
      </c>
      <c r="O5173" s="35" t="s">
        <v>277</v>
      </c>
      <c r="P5173" s="36"/>
      <c r="Q5173" s="39" t="str">
        <f t="shared" si="4"/>
        <v>No</v>
      </c>
      <c r="R5173" s="40" t="str">
        <f t="shared" si="5"/>
        <v/>
      </c>
    </row>
    <row r="5174" ht="14.25" customHeight="1" spans="1:18">
      <c r="A5174" s="30" t="s">
        <v>4923</v>
      </c>
      <c r="B5174" s="17">
        <v>3091</v>
      </c>
      <c r="C5174" s="17" t="s">
        <v>57</v>
      </c>
      <c r="D5174" s="17" t="s">
        <v>36</v>
      </c>
      <c r="E5174" s="17" t="s">
        <v>132</v>
      </c>
      <c r="F5174" s="31" t="str">
        <f>VLOOKUP(G5174,'Policy Type'!$A:$B,2,FALSE)</f>
        <v>Liability</v>
      </c>
      <c r="G5174" s="17" t="s">
        <v>121</v>
      </c>
      <c r="H5174" s="32">
        <v>45424</v>
      </c>
      <c r="I5174" s="32">
        <v>45788</v>
      </c>
      <c r="J5174" s="34">
        <v>983300</v>
      </c>
      <c r="K5174" s="34">
        <f t="shared" ref="K5174:K5183" si="1473">J5174*0.18</f>
        <v>176994</v>
      </c>
      <c r="L5174" s="34">
        <f t="shared" ref="L5174:L5183" si="1474">J5174+K5174</f>
        <v>1160294</v>
      </c>
      <c r="M5174" s="17">
        <f>L5174*0.2</f>
        <v>232058.8</v>
      </c>
      <c r="N5174" s="17" t="s">
        <v>39</v>
      </c>
      <c r="O5174" s="35" t="s">
        <v>53</v>
      </c>
      <c r="P5174" s="36" t="str">
        <f t="shared" ref="P5174:P5183" si="1475">IF(COUNTIF(B:B,B5174)=1,"New Client","Old Client")</f>
        <v>Old Client</v>
      </c>
      <c r="Q5174" s="39" t="str">
        <f t="shared" si="4"/>
        <v>Yes</v>
      </c>
      <c r="R5174" s="40" t="str">
        <f t="shared" si="5"/>
        <v/>
      </c>
    </row>
    <row r="5175" ht="14.25" customHeight="1" spans="1:18">
      <c r="A5175" s="30" t="s">
        <v>4924</v>
      </c>
      <c r="B5175" s="17">
        <v>751</v>
      </c>
      <c r="C5175" s="17" t="s">
        <v>57</v>
      </c>
      <c r="D5175" s="17" t="s">
        <v>36</v>
      </c>
      <c r="E5175" s="17" t="s">
        <v>103</v>
      </c>
      <c r="F5175" s="31" t="str">
        <f>VLOOKUP(G5175,'Policy Type'!$A:$B,2,FALSE)</f>
        <v>Others</v>
      </c>
      <c r="G5175" s="17" t="s">
        <v>135</v>
      </c>
      <c r="H5175" s="32">
        <v>45424</v>
      </c>
      <c r="I5175" s="32">
        <v>45788</v>
      </c>
      <c r="J5175" s="34">
        <v>974100</v>
      </c>
      <c r="K5175" s="34">
        <f t="shared" si="1473"/>
        <v>175338</v>
      </c>
      <c r="L5175" s="34">
        <f t="shared" si="1474"/>
        <v>1149438</v>
      </c>
      <c r="M5175" s="17">
        <f t="shared" ref="M5175:M5176" si="1476">L5175*0.15</f>
        <v>172415.7</v>
      </c>
      <c r="N5175" s="17" t="s">
        <v>39</v>
      </c>
      <c r="O5175" s="35" t="s">
        <v>49</v>
      </c>
      <c r="P5175" s="36" t="str">
        <f t="shared" si="1475"/>
        <v>Old Client</v>
      </c>
      <c r="Q5175" s="39" t="str">
        <f t="shared" si="4"/>
        <v>Yes</v>
      </c>
      <c r="R5175" s="40" t="str">
        <f t="shared" si="5"/>
        <v>Cross-Sold</v>
      </c>
    </row>
    <row r="5176" ht="14.25" customHeight="1" spans="1:18">
      <c r="A5176" s="30" t="s">
        <v>4925</v>
      </c>
      <c r="B5176" s="17">
        <v>1350</v>
      </c>
      <c r="C5176" s="17" t="s">
        <v>57</v>
      </c>
      <c r="D5176" s="17" t="s">
        <v>36</v>
      </c>
      <c r="E5176" s="17" t="s">
        <v>78</v>
      </c>
      <c r="F5176" s="31" t="str">
        <f>VLOOKUP(G5176,'Policy Type'!$A:$B,2,FALSE)</f>
        <v>Others</v>
      </c>
      <c r="G5176" s="17" t="s">
        <v>116</v>
      </c>
      <c r="H5176" s="32">
        <v>45439</v>
      </c>
      <c r="I5176" s="32">
        <v>45651</v>
      </c>
      <c r="J5176" s="34">
        <v>973900</v>
      </c>
      <c r="K5176" s="34">
        <f t="shared" si="1473"/>
        <v>175302</v>
      </c>
      <c r="L5176" s="34">
        <f t="shared" si="1474"/>
        <v>1149202</v>
      </c>
      <c r="M5176" s="17">
        <f t="shared" si="1476"/>
        <v>172380.3</v>
      </c>
      <c r="N5176" s="17" t="s">
        <v>39</v>
      </c>
      <c r="O5176" s="35" t="s">
        <v>49</v>
      </c>
      <c r="P5176" s="36" t="str">
        <f t="shared" si="1475"/>
        <v>Old Client</v>
      </c>
      <c r="Q5176" s="39" t="str">
        <f t="shared" si="4"/>
        <v>No</v>
      </c>
      <c r="R5176" s="40" t="str">
        <f t="shared" si="5"/>
        <v/>
      </c>
    </row>
    <row r="5177" ht="14.25" customHeight="1" spans="1:18">
      <c r="A5177" s="30" t="s">
        <v>4926</v>
      </c>
      <c r="B5177" s="17">
        <v>3044</v>
      </c>
      <c r="C5177" s="17" t="s">
        <v>35</v>
      </c>
      <c r="D5177" s="17" t="s">
        <v>36</v>
      </c>
      <c r="E5177" s="17" t="s">
        <v>37</v>
      </c>
      <c r="F5177" s="31" t="str">
        <f>VLOOKUP(G5177,'Policy Type'!$A:$B,2,FALSE)</f>
        <v>P&amp;C</v>
      </c>
      <c r="G5177" s="17" t="s">
        <v>44</v>
      </c>
      <c r="H5177" s="32">
        <v>45435</v>
      </c>
      <c r="I5177" s="32">
        <v>45799</v>
      </c>
      <c r="J5177" s="34">
        <v>973500</v>
      </c>
      <c r="K5177" s="34">
        <f t="shared" si="1473"/>
        <v>175230</v>
      </c>
      <c r="L5177" s="34">
        <f t="shared" si="1474"/>
        <v>1148730</v>
      </c>
      <c r="M5177" s="17">
        <f>L5177*0.2</f>
        <v>229746</v>
      </c>
      <c r="N5177" s="17" t="s">
        <v>39</v>
      </c>
      <c r="O5177" s="35" t="s">
        <v>49</v>
      </c>
      <c r="P5177" s="36" t="str">
        <f t="shared" si="1475"/>
        <v>Old Client</v>
      </c>
      <c r="Q5177" s="39" t="str">
        <f t="shared" si="4"/>
        <v>Yes</v>
      </c>
      <c r="R5177" s="40" t="str">
        <f t="shared" si="5"/>
        <v>Cross-Sold</v>
      </c>
    </row>
    <row r="5178" ht="14.25" customHeight="1" spans="1:18">
      <c r="A5178" s="30" t="s">
        <v>4927</v>
      </c>
      <c r="B5178" s="17">
        <v>2649</v>
      </c>
      <c r="C5178" s="17" t="s">
        <v>35</v>
      </c>
      <c r="D5178" s="17" t="s">
        <v>36</v>
      </c>
      <c r="E5178" s="17" t="s">
        <v>43</v>
      </c>
      <c r="F5178" s="31" t="str">
        <f>VLOOKUP(G5178,'Policy Type'!$A:$B,2,FALSE)</f>
        <v>Others</v>
      </c>
      <c r="G5178" s="17" t="s">
        <v>212</v>
      </c>
      <c r="H5178" s="32">
        <v>45441</v>
      </c>
      <c r="I5178" s="32">
        <v>45805</v>
      </c>
      <c r="J5178" s="34">
        <v>971500</v>
      </c>
      <c r="K5178" s="34">
        <f t="shared" si="1473"/>
        <v>174870</v>
      </c>
      <c r="L5178" s="34">
        <f t="shared" si="1474"/>
        <v>1146370</v>
      </c>
      <c r="M5178" s="17">
        <f t="shared" ref="M5178:M5179" si="1477">L5178*0.15</f>
        <v>171955.5</v>
      </c>
      <c r="N5178" s="17" t="s">
        <v>39</v>
      </c>
      <c r="O5178" s="35" t="s">
        <v>49</v>
      </c>
      <c r="P5178" s="36" t="str">
        <f t="shared" si="1475"/>
        <v>Old Client</v>
      </c>
      <c r="Q5178" s="39" t="str">
        <f t="shared" si="4"/>
        <v>Yes</v>
      </c>
      <c r="R5178" s="40" t="str">
        <f t="shared" si="5"/>
        <v>Cross-Sold</v>
      </c>
    </row>
    <row r="5179" ht="14.25" customHeight="1" spans="1:18">
      <c r="A5179" s="30" t="s">
        <v>4928</v>
      </c>
      <c r="B5179" s="17">
        <v>63</v>
      </c>
      <c r="C5179" s="17" t="s">
        <v>42</v>
      </c>
      <c r="D5179" s="17" t="s">
        <v>36</v>
      </c>
      <c r="E5179" s="17" t="s">
        <v>780</v>
      </c>
      <c r="F5179" s="31" t="str">
        <f>VLOOKUP(G5179,'Policy Type'!$A:$B,2,FALSE)</f>
        <v>Others</v>
      </c>
      <c r="G5179" s="17" t="s">
        <v>487</v>
      </c>
      <c r="H5179" s="32">
        <v>45433</v>
      </c>
      <c r="I5179" s="32">
        <v>47258</v>
      </c>
      <c r="J5179" s="34">
        <v>966800</v>
      </c>
      <c r="K5179" s="34">
        <f t="shared" si="1473"/>
        <v>174024</v>
      </c>
      <c r="L5179" s="34">
        <f t="shared" si="1474"/>
        <v>1140824</v>
      </c>
      <c r="M5179" s="17">
        <f t="shared" si="1477"/>
        <v>171123.6</v>
      </c>
      <c r="N5179" s="17" t="s">
        <v>52</v>
      </c>
      <c r="O5179" s="35" t="s">
        <v>49</v>
      </c>
      <c r="P5179" s="36" t="str">
        <f t="shared" si="1475"/>
        <v>Old Client</v>
      </c>
      <c r="Q5179" s="39" t="str">
        <f t="shared" si="4"/>
        <v>Yes</v>
      </c>
      <c r="R5179" s="40" t="str">
        <f t="shared" si="5"/>
        <v>Cross-Sold</v>
      </c>
    </row>
    <row r="5180" ht="14.25" customHeight="1" spans="1:18">
      <c r="A5180" s="30" t="s">
        <v>4929</v>
      </c>
      <c r="B5180" s="17">
        <v>1400</v>
      </c>
      <c r="C5180" s="17" t="s">
        <v>35</v>
      </c>
      <c r="D5180" s="17" t="s">
        <v>36</v>
      </c>
      <c r="E5180" s="17" t="s">
        <v>37</v>
      </c>
      <c r="F5180" s="31" t="str">
        <f>VLOOKUP(G5180,'Policy Type'!$A:$B,2,FALSE)</f>
        <v>P&amp;C</v>
      </c>
      <c r="G5180" s="17" t="s">
        <v>68</v>
      </c>
      <c r="H5180" s="32">
        <v>45441</v>
      </c>
      <c r="I5180" s="32">
        <v>45805</v>
      </c>
      <c r="J5180" s="34">
        <v>946200</v>
      </c>
      <c r="K5180" s="34">
        <f t="shared" si="1473"/>
        <v>170316</v>
      </c>
      <c r="L5180" s="34">
        <f t="shared" si="1474"/>
        <v>1116516</v>
      </c>
      <c r="M5180" s="17">
        <f>L5180*0.2</f>
        <v>223303.2</v>
      </c>
      <c r="N5180" s="17" t="s">
        <v>52</v>
      </c>
      <c r="O5180" s="35" t="s">
        <v>53</v>
      </c>
      <c r="P5180" s="36" t="str">
        <f t="shared" si="1475"/>
        <v>Old Client</v>
      </c>
      <c r="Q5180" s="39" t="str">
        <f t="shared" si="4"/>
        <v>Yes</v>
      </c>
      <c r="R5180" s="40" t="str">
        <f t="shared" si="5"/>
        <v>Cross-Sold</v>
      </c>
    </row>
    <row r="5181" ht="14.25" customHeight="1" spans="1:18">
      <c r="A5181" s="30" t="s">
        <v>4930</v>
      </c>
      <c r="B5181" s="17">
        <v>3364</v>
      </c>
      <c r="C5181" s="17" t="s">
        <v>46</v>
      </c>
      <c r="D5181" s="17" t="s">
        <v>47</v>
      </c>
      <c r="E5181" s="17" t="s">
        <v>43</v>
      </c>
      <c r="F5181" s="31" t="str">
        <f>VLOOKUP(G5181,'Policy Type'!$A:$B,2,FALSE)</f>
        <v>P&amp;C</v>
      </c>
      <c r="G5181" s="17" t="s">
        <v>44</v>
      </c>
      <c r="H5181" s="32">
        <v>45426</v>
      </c>
      <c r="I5181" s="32">
        <v>45790</v>
      </c>
      <c r="J5181" s="34">
        <v>944000</v>
      </c>
      <c r="K5181" s="34">
        <f t="shared" si="1473"/>
        <v>169920</v>
      </c>
      <c r="L5181" s="34">
        <f t="shared" si="1474"/>
        <v>1113920</v>
      </c>
      <c r="M5181" s="17">
        <f>L5181*0.05</f>
        <v>55696</v>
      </c>
      <c r="N5181" s="17" t="s">
        <v>39</v>
      </c>
      <c r="O5181" s="35" t="s">
        <v>53</v>
      </c>
      <c r="P5181" s="36" t="str">
        <f t="shared" si="1475"/>
        <v>New Client</v>
      </c>
      <c r="Q5181" s="39" t="str">
        <f t="shared" si="4"/>
        <v>No</v>
      </c>
      <c r="R5181" s="40" t="str">
        <f t="shared" si="5"/>
        <v/>
      </c>
    </row>
    <row r="5182" ht="14.25" customHeight="1" spans="1:18">
      <c r="A5182" s="30" t="s">
        <v>4931</v>
      </c>
      <c r="B5182" s="17">
        <v>2226</v>
      </c>
      <c r="C5182" s="17" t="s">
        <v>35</v>
      </c>
      <c r="D5182" s="17" t="s">
        <v>36</v>
      </c>
      <c r="E5182" s="17" t="s">
        <v>132</v>
      </c>
      <c r="F5182" s="31" t="str">
        <f>VLOOKUP(G5182,'Policy Type'!$A:$B,2,FALSE)</f>
        <v>Others</v>
      </c>
      <c r="G5182" s="17" t="s">
        <v>217</v>
      </c>
      <c r="H5182" s="32">
        <v>45431</v>
      </c>
      <c r="I5182" s="32">
        <v>45795</v>
      </c>
      <c r="J5182" s="34">
        <v>938900</v>
      </c>
      <c r="K5182" s="34">
        <f t="shared" si="1473"/>
        <v>169002</v>
      </c>
      <c r="L5182" s="34">
        <f t="shared" si="1474"/>
        <v>1107902</v>
      </c>
      <c r="M5182" s="17">
        <f>L5182*0.15</f>
        <v>166185.3</v>
      </c>
      <c r="N5182" s="17" t="s">
        <v>52</v>
      </c>
      <c r="O5182" s="35" t="s">
        <v>53</v>
      </c>
      <c r="P5182" s="36" t="str">
        <f t="shared" si="1475"/>
        <v>Old Client</v>
      </c>
      <c r="Q5182" s="39" t="str">
        <f t="shared" si="4"/>
        <v>No</v>
      </c>
      <c r="R5182" s="40" t="str">
        <f t="shared" si="5"/>
        <v/>
      </c>
    </row>
    <row r="5183" ht="14.25" customHeight="1" spans="1:18">
      <c r="A5183" s="30" t="s">
        <v>4932</v>
      </c>
      <c r="B5183" s="17">
        <v>3080</v>
      </c>
      <c r="C5183" s="17" t="s">
        <v>35</v>
      </c>
      <c r="D5183" s="17" t="s">
        <v>36</v>
      </c>
      <c r="E5183" s="17" t="s">
        <v>37</v>
      </c>
      <c r="F5183" s="31" t="str">
        <f>VLOOKUP(G5183,'Policy Type'!$A:$B,2,FALSE)</f>
        <v>Liability</v>
      </c>
      <c r="G5183" s="17" t="s">
        <v>38</v>
      </c>
      <c r="H5183" s="32">
        <v>45426</v>
      </c>
      <c r="I5183" s="32">
        <v>45790</v>
      </c>
      <c r="J5183" s="34">
        <v>936800</v>
      </c>
      <c r="K5183" s="34">
        <f t="shared" si="1473"/>
        <v>168624</v>
      </c>
      <c r="L5183" s="34">
        <f t="shared" si="1474"/>
        <v>1105424</v>
      </c>
      <c r="M5183" s="17">
        <f>L5183*0.2</f>
        <v>221084.8</v>
      </c>
      <c r="N5183" s="17" t="s">
        <v>39</v>
      </c>
      <c r="O5183" s="35" t="s">
        <v>49</v>
      </c>
      <c r="P5183" s="36" t="str">
        <f t="shared" si="1475"/>
        <v>Old Client</v>
      </c>
      <c r="Q5183" s="39" t="str">
        <f t="shared" si="4"/>
        <v>Yes</v>
      </c>
      <c r="R5183" s="40" t="str">
        <f t="shared" si="5"/>
        <v/>
      </c>
    </row>
    <row r="5184" ht="14.25" customHeight="1" spans="1:18">
      <c r="A5184" s="30"/>
      <c r="B5184" s="17"/>
      <c r="C5184" s="17"/>
      <c r="D5184" s="17"/>
      <c r="E5184" s="17"/>
      <c r="F5184" s="31"/>
      <c r="G5184" s="17"/>
      <c r="H5184" s="32"/>
      <c r="I5184" s="32"/>
      <c r="J5184" s="34"/>
      <c r="K5184" s="34"/>
      <c r="L5184" s="17"/>
      <c r="M5184" s="17"/>
      <c r="N5184" s="17" t="s">
        <v>39</v>
      </c>
      <c r="O5184" s="35" t="s">
        <v>277</v>
      </c>
      <c r="P5184" s="36"/>
      <c r="Q5184" s="39" t="str">
        <f t="shared" si="4"/>
        <v>No</v>
      </c>
      <c r="R5184" s="40" t="str">
        <f t="shared" si="5"/>
        <v/>
      </c>
    </row>
    <row r="5185" ht="14.25" customHeight="1" spans="1:18">
      <c r="A5185" s="30" t="s">
        <v>4933</v>
      </c>
      <c r="B5185" s="17">
        <v>2519</v>
      </c>
      <c r="C5185" s="17" t="s">
        <v>57</v>
      </c>
      <c r="D5185" s="17" t="s">
        <v>36</v>
      </c>
      <c r="E5185" s="17" t="s">
        <v>37</v>
      </c>
      <c r="F5185" s="31" t="str">
        <f>VLOOKUP(G5185,'Policy Type'!$A:$B,2,FALSE)</f>
        <v>Others</v>
      </c>
      <c r="G5185" s="17" t="s">
        <v>746</v>
      </c>
      <c r="H5185" s="32">
        <v>45428</v>
      </c>
      <c r="I5185" s="32">
        <v>45792</v>
      </c>
      <c r="J5185" s="34">
        <v>900700</v>
      </c>
      <c r="K5185" s="34">
        <f t="shared" ref="K5185:K5196" si="1478">J5185*0.18</f>
        <v>162126</v>
      </c>
      <c r="L5185" s="34">
        <f t="shared" ref="L5185:L5196" si="1479">J5185+K5185</f>
        <v>1062826</v>
      </c>
      <c r="M5185" s="17">
        <f>L5185*0.15</f>
        <v>159423.9</v>
      </c>
      <c r="N5185" s="17" t="s">
        <v>52</v>
      </c>
      <c r="O5185" s="35" t="s">
        <v>49</v>
      </c>
      <c r="P5185" s="36" t="str">
        <f t="shared" ref="P5185:P5192" si="1480">IF(COUNTIF(B:B,B5185)=1,"New Client","Old Client")</f>
        <v>Old Client</v>
      </c>
      <c r="Q5185" s="39" t="str">
        <f t="shared" si="4"/>
        <v>No</v>
      </c>
      <c r="R5185" s="40" t="str">
        <f t="shared" si="5"/>
        <v/>
      </c>
    </row>
    <row r="5186" ht="14.25" customHeight="1" spans="1:18">
      <c r="A5186" s="30" t="s">
        <v>4934</v>
      </c>
      <c r="B5186" s="17">
        <v>497</v>
      </c>
      <c r="C5186" s="17" t="s">
        <v>35</v>
      </c>
      <c r="D5186" s="17" t="s">
        <v>36</v>
      </c>
      <c r="E5186" s="17" t="s">
        <v>43</v>
      </c>
      <c r="F5186" s="31" t="str">
        <f>VLOOKUP(G5186,'Policy Type'!$A:$B,2,FALSE)</f>
        <v>Liability</v>
      </c>
      <c r="G5186" s="17" t="s">
        <v>101</v>
      </c>
      <c r="H5186" s="32">
        <v>45428</v>
      </c>
      <c r="I5186" s="32">
        <v>45792</v>
      </c>
      <c r="J5186" s="34">
        <v>885000</v>
      </c>
      <c r="K5186" s="34">
        <f t="shared" si="1478"/>
        <v>159300</v>
      </c>
      <c r="L5186" s="34">
        <f t="shared" si="1479"/>
        <v>1044300</v>
      </c>
      <c r="M5186" s="17">
        <f>L5186*0.2</f>
        <v>208860</v>
      </c>
      <c r="N5186" s="17" t="s">
        <v>39</v>
      </c>
      <c r="O5186" s="35" t="s">
        <v>49</v>
      </c>
      <c r="P5186" s="36" t="str">
        <f t="shared" si="1480"/>
        <v>Old Client</v>
      </c>
      <c r="Q5186" s="39" t="str">
        <f t="shared" si="4"/>
        <v>Yes</v>
      </c>
      <c r="R5186" s="40" t="str">
        <f t="shared" si="5"/>
        <v/>
      </c>
    </row>
    <row r="5187" ht="14.25" customHeight="1" spans="1:18">
      <c r="A5187" s="30" t="s">
        <v>4935</v>
      </c>
      <c r="B5187" s="17">
        <v>3236</v>
      </c>
      <c r="C5187" s="17" t="s">
        <v>46</v>
      </c>
      <c r="D5187" s="17" t="s">
        <v>47</v>
      </c>
      <c r="E5187" s="17" t="s">
        <v>43</v>
      </c>
      <c r="F5187" s="31" t="str">
        <f>VLOOKUP(G5187,'Policy Type'!$A:$B,2,FALSE)</f>
        <v>Liability</v>
      </c>
      <c r="G5187" s="17" t="s">
        <v>101</v>
      </c>
      <c r="H5187" s="32">
        <v>45428</v>
      </c>
      <c r="I5187" s="32">
        <v>45792</v>
      </c>
      <c r="J5187" s="34">
        <v>885000</v>
      </c>
      <c r="K5187" s="34">
        <f t="shared" si="1478"/>
        <v>159300</v>
      </c>
      <c r="L5187" s="34">
        <f t="shared" si="1479"/>
        <v>1044300</v>
      </c>
      <c r="M5187" s="17">
        <f t="shared" ref="M5187:M5188" si="1481">L5187*0.05</f>
        <v>52215</v>
      </c>
      <c r="N5187" s="17" t="s">
        <v>39</v>
      </c>
      <c r="O5187" s="35" t="s">
        <v>49</v>
      </c>
      <c r="P5187" s="36" t="str">
        <f t="shared" si="1480"/>
        <v>New Client</v>
      </c>
      <c r="Q5187" s="39" t="str">
        <f t="shared" si="4"/>
        <v>Yes</v>
      </c>
      <c r="R5187" s="40" t="str">
        <f t="shared" si="5"/>
        <v/>
      </c>
    </row>
    <row r="5188" ht="14.25" customHeight="1" spans="1:18">
      <c r="A5188" s="30" t="s">
        <v>4936</v>
      </c>
      <c r="B5188" s="17">
        <v>3119</v>
      </c>
      <c r="C5188" s="17" t="s">
        <v>46</v>
      </c>
      <c r="D5188" s="17" t="s">
        <v>76</v>
      </c>
      <c r="E5188" s="17" t="s">
        <v>37</v>
      </c>
      <c r="F5188" s="31" t="str">
        <f>VLOOKUP(G5188,'Policy Type'!$A:$B,2,FALSE)</f>
        <v>Liability</v>
      </c>
      <c r="G5188" s="17" t="s">
        <v>121</v>
      </c>
      <c r="H5188" s="32">
        <v>45429</v>
      </c>
      <c r="I5188" s="32">
        <v>45793</v>
      </c>
      <c r="J5188" s="34">
        <v>879600</v>
      </c>
      <c r="K5188" s="34">
        <f t="shared" si="1478"/>
        <v>158328</v>
      </c>
      <c r="L5188" s="34">
        <f t="shared" si="1479"/>
        <v>1037928</v>
      </c>
      <c r="M5188" s="17">
        <f t="shared" si="1481"/>
        <v>51896.4</v>
      </c>
      <c r="N5188" s="17" t="s">
        <v>39</v>
      </c>
      <c r="O5188" s="35" t="s">
        <v>53</v>
      </c>
      <c r="P5188" s="36" t="str">
        <f t="shared" si="1480"/>
        <v>Old Client</v>
      </c>
      <c r="Q5188" s="39" t="str">
        <f t="shared" si="4"/>
        <v>Yes</v>
      </c>
      <c r="R5188" s="40" t="str">
        <f t="shared" si="5"/>
        <v/>
      </c>
    </row>
    <row r="5189" ht="14.25" customHeight="1" spans="1:18">
      <c r="A5189" s="30" t="s">
        <v>4937</v>
      </c>
      <c r="B5189" s="17">
        <v>3119</v>
      </c>
      <c r="C5189" s="17" t="s">
        <v>57</v>
      </c>
      <c r="D5189" s="17" t="s">
        <v>36</v>
      </c>
      <c r="E5189" s="17" t="s">
        <v>91</v>
      </c>
      <c r="F5189" s="31" t="str">
        <f>VLOOKUP(G5189,'Policy Type'!$A:$B,2,FALSE)</f>
        <v>Others</v>
      </c>
      <c r="G5189" s="17" t="s">
        <v>212</v>
      </c>
      <c r="H5189" s="32">
        <v>45391</v>
      </c>
      <c r="I5189" s="32">
        <v>45755</v>
      </c>
      <c r="J5189" s="34">
        <v>52600</v>
      </c>
      <c r="K5189" s="34">
        <f t="shared" si="1478"/>
        <v>9468</v>
      </c>
      <c r="L5189" s="34">
        <f t="shared" si="1479"/>
        <v>62068</v>
      </c>
      <c r="M5189" s="17">
        <f t="shared" ref="M5189:M5190" si="1482">L5189*0.15</f>
        <v>9310.2</v>
      </c>
      <c r="N5189" s="17" t="s">
        <v>39</v>
      </c>
      <c r="O5189" s="35" t="s">
        <v>49</v>
      </c>
      <c r="P5189" s="36" t="str">
        <f t="shared" si="1480"/>
        <v>Old Client</v>
      </c>
      <c r="Q5189" s="39" t="str">
        <f t="shared" si="4"/>
        <v>Yes</v>
      </c>
      <c r="R5189" s="40" t="str">
        <f t="shared" si="5"/>
        <v>Cross-Sold</v>
      </c>
    </row>
    <row r="5190" ht="14.25" customHeight="1" spans="1:18">
      <c r="A5190" s="30" t="s">
        <v>4938</v>
      </c>
      <c r="B5190" s="17">
        <v>83</v>
      </c>
      <c r="C5190" s="17" t="s">
        <v>57</v>
      </c>
      <c r="D5190" s="17" t="s">
        <v>36</v>
      </c>
      <c r="E5190" s="17" t="s">
        <v>91</v>
      </c>
      <c r="F5190" s="31" t="str">
        <f>VLOOKUP(G5190,'Policy Type'!$A:$B,2,FALSE)</f>
        <v>Others</v>
      </c>
      <c r="G5190" s="17" t="s">
        <v>212</v>
      </c>
      <c r="H5190" s="32">
        <v>45423</v>
      </c>
      <c r="I5190" s="32">
        <v>45787</v>
      </c>
      <c r="J5190" s="34">
        <v>878300</v>
      </c>
      <c r="K5190" s="34">
        <f t="shared" si="1478"/>
        <v>158094</v>
      </c>
      <c r="L5190" s="34">
        <f t="shared" si="1479"/>
        <v>1036394</v>
      </c>
      <c r="M5190" s="17">
        <f t="shared" si="1482"/>
        <v>155459.1</v>
      </c>
      <c r="N5190" s="17" t="s">
        <v>52</v>
      </c>
      <c r="O5190" s="35" t="s">
        <v>49</v>
      </c>
      <c r="P5190" s="36" t="str">
        <f t="shared" si="1480"/>
        <v>Old Client</v>
      </c>
      <c r="Q5190" s="39" t="str">
        <f t="shared" si="4"/>
        <v>Yes</v>
      </c>
      <c r="R5190" s="40" t="str">
        <f t="shared" si="5"/>
        <v>Cross-Sold</v>
      </c>
    </row>
    <row r="5191" ht="14.25" customHeight="1" spans="1:18">
      <c r="A5191" s="30" t="s">
        <v>4939</v>
      </c>
      <c r="B5191" s="17">
        <v>3075</v>
      </c>
      <c r="C5191" s="17" t="s">
        <v>35</v>
      </c>
      <c r="D5191" s="17" t="s">
        <v>36</v>
      </c>
      <c r="E5191" s="17" t="s">
        <v>78</v>
      </c>
      <c r="F5191" s="31" t="str">
        <f>VLOOKUP(G5191,'Policy Type'!$A:$B,2,FALSE)</f>
        <v>Liability</v>
      </c>
      <c r="G5191" s="17" t="s">
        <v>536</v>
      </c>
      <c r="H5191" s="32">
        <v>45418</v>
      </c>
      <c r="I5191" s="32">
        <v>45782</v>
      </c>
      <c r="J5191" s="34">
        <v>858000</v>
      </c>
      <c r="K5191" s="34">
        <f t="shared" si="1478"/>
        <v>154440</v>
      </c>
      <c r="L5191" s="34">
        <f t="shared" si="1479"/>
        <v>1012440</v>
      </c>
      <c r="M5191" s="17">
        <f>L5191*0.2</f>
        <v>202488</v>
      </c>
      <c r="N5191" s="17" t="s">
        <v>39</v>
      </c>
      <c r="O5191" s="35" t="s">
        <v>49</v>
      </c>
      <c r="P5191" s="36" t="str">
        <f t="shared" si="1480"/>
        <v>New Client</v>
      </c>
      <c r="Q5191" s="39" t="str">
        <f t="shared" si="4"/>
        <v>Yes</v>
      </c>
      <c r="R5191" s="40" t="str">
        <f t="shared" si="5"/>
        <v/>
      </c>
    </row>
    <row r="5192" ht="14.25" customHeight="1" spans="1:18">
      <c r="A5192" s="30" t="s">
        <v>4940</v>
      </c>
      <c r="B5192" s="17">
        <v>2984</v>
      </c>
      <c r="C5192" s="17" t="s">
        <v>35</v>
      </c>
      <c r="D5192" s="17" t="s">
        <v>36</v>
      </c>
      <c r="E5192" s="17" t="s">
        <v>60</v>
      </c>
      <c r="F5192" s="31" t="str">
        <f>VLOOKUP(G5192,'Policy Type'!$A:$B,2,FALSE)</f>
        <v>Others</v>
      </c>
      <c r="G5192" s="17" t="s">
        <v>245</v>
      </c>
      <c r="H5192" s="32">
        <v>45429</v>
      </c>
      <c r="I5192" s="32">
        <v>45793</v>
      </c>
      <c r="J5192" s="34">
        <v>849600</v>
      </c>
      <c r="K5192" s="34">
        <f t="shared" si="1478"/>
        <v>152928</v>
      </c>
      <c r="L5192" s="34">
        <f t="shared" si="1479"/>
        <v>1002528</v>
      </c>
      <c r="M5192" s="17">
        <f>L5192*0.15</f>
        <v>150379.2</v>
      </c>
      <c r="N5192" s="17" t="s">
        <v>52</v>
      </c>
      <c r="O5192" s="35" t="s">
        <v>53</v>
      </c>
      <c r="P5192" s="36" t="str">
        <f t="shared" si="1480"/>
        <v>Old Client</v>
      </c>
      <c r="Q5192" s="39" t="str">
        <f t="shared" si="4"/>
        <v>Yes</v>
      </c>
      <c r="R5192" s="40" t="str">
        <f t="shared" si="5"/>
        <v>Cross-Sold</v>
      </c>
    </row>
    <row r="5193" ht="14.25" customHeight="1" spans="1:18">
      <c r="A5193" s="30" t="s">
        <v>4941</v>
      </c>
      <c r="B5193" s="17">
        <v>3392</v>
      </c>
      <c r="C5193" s="17" t="s">
        <v>57</v>
      </c>
      <c r="D5193" s="17" t="s">
        <v>36</v>
      </c>
      <c r="E5193" s="17" t="s">
        <v>103</v>
      </c>
      <c r="F5193" s="31" t="e">
        <f>VLOOKUP(G5193,'Policy Type'!$A:$B,2,FALSE)</f>
        <v>#N/A</v>
      </c>
      <c r="G5193" s="17" t="s">
        <v>2496</v>
      </c>
      <c r="H5193" s="32">
        <v>45431</v>
      </c>
      <c r="I5193" s="32">
        <v>45795</v>
      </c>
      <c r="J5193" s="34">
        <v>849600</v>
      </c>
      <c r="K5193" s="34">
        <f t="shared" si="1478"/>
        <v>152928</v>
      </c>
      <c r="L5193" s="34">
        <f t="shared" si="1479"/>
        <v>1002528</v>
      </c>
      <c r="M5193" s="17"/>
      <c r="N5193" s="17" t="s">
        <v>39</v>
      </c>
      <c r="O5193" s="35" t="s">
        <v>49</v>
      </c>
      <c r="P5193" s="36"/>
      <c r="Q5193" s="39" t="str">
        <f t="shared" si="4"/>
        <v>No</v>
      </c>
      <c r="R5193" s="40" t="e">
        <f t="shared" si="5"/>
        <v>#N/A</v>
      </c>
    </row>
    <row r="5194" ht="14.25" customHeight="1" spans="1:18">
      <c r="A5194" s="30" t="s">
        <v>4942</v>
      </c>
      <c r="B5194" s="17">
        <v>3090</v>
      </c>
      <c r="C5194" s="17" t="s">
        <v>46</v>
      </c>
      <c r="D5194" s="17" t="s">
        <v>47</v>
      </c>
      <c r="E5194" s="17" t="s">
        <v>37</v>
      </c>
      <c r="F5194" s="31" t="str">
        <f>VLOOKUP(G5194,'Policy Type'!$A:$B,2,FALSE)</f>
        <v>Others</v>
      </c>
      <c r="G5194" s="17" t="s">
        <v>111</v>
      </c>
      <c r="H5194" s="32">
        <v>45502</v>
      </c>
      <c r="I5194" s="32">
        <v>45516</v>
      </c>
      <c r="J5194" s="34">
        <v>74600</v>
      </c>
      <c r="K5194" s="34">
        <f t="shared" si="1478"/>
        <v>13428</v>
      </c>
      <c r="L5194" s="34">
        <f t="shared" si="1479"/>
        <v>88028</v>
      </c>
      <c r="M5194" s="17">
        <f t="shared" ref="M5194:M5195" si="1483">L5194*0.05</f>
        <v>4401.4</v>
      </c>
      <c r="N5194" s="17" t="s">
        <v>52</v>
      </c>
      <c r="O5194" s="35" t="s">
        <v>49</v>
      </c>
      <c r="P5194" s="36" t="str">
        <f t="shared" ref="P5194:P5196" si="1484">IF(COUNTIF(B:B,B5194)=1,"New Client","Old Client")</f>
        <v>Old Client</v>
      </c>
      <c r="Q5194" s="39" t="str">
        <f t="shared" si="4"/>
        <v>No</v>
      </c>
      <c r="R5194" s="40" t="str">
        <f t="shared" si="5"/>
        <v/>
      </c>
    </row>
    <row r="5195" ht="14.25" customHeight="1" spans="1:18">
      <c r="A5195" s="30" t="s">
        <v>4943</v>
      </c>
      <c r="B5195" s="17">
        <v>3027</v>
      </c>
      <c r="C5195" s="17" t="s">
        <v>46</v>
      </c>
      <c r="D5195" s="17" t="s">
        <v>88</v>
      </c>
      <c r="E5195" s="17" t="s">
        <v>37</v>
      </c>
      <c r="F5195" s="31" t="str">
        <f>VLOOKUP(G5195,'Policy Type'!$A:$B,2,FALSE)</f>
        <v>Others</v>
      </c>
      <c r="G5195" s="17" t="s">
        <v>111</v>
      </c>
      <c r="H5195" s="32">
        <v>45502</v>
      </c>
      <c r="I5195" s="32">
        <v>45516</v>
      </c>
      <c r="J5195" s="34">
        <v>74600</v>
      </c>
      <c r="K5195" s="34">
        <f t="shared" si="1478"/>
        <v>13428</v>
      </c>
      <c r="L5195" s="34">
        <f t="shared" si="1479"/>
        <v>88028</v>
      </c>
      <c r="M5195" s="17">
        <f t="shared" si="1483"/>
        <v>4401.4</v>
      </c>
      <c r="N5195" s="17" t="s">
        <v>52</v>
      </c>
      <c r="O5195" s="35" t="s">
        <v>49</v>
      </c>
      <c r="P5195" s="36" t="str">
        <f t="shared" si="1484"/>
        <v>Old Client</v>
      </c>
      <c r="Q5195" s="39" t="str">
        <f t="shared" si="4"/>
        <v>No</v>
      </c>
      <c r="R5195" s="40" t="str">
        <f t="shared" si="5"/>
        <v/>
      </c>
    </row>
    <row r="5196" ht="14.25" customHeight="1" spans="1:18">
      <c r="A5196" s="30" t="s">
        <v>4944</v>
      </c>
      <c r="B5196" s="17">
        <v>3078</v>
      </c>
      <c r="C5196" s="17" t="s">
        <v>42</v>
      </c>
      <c r="D5196" s="17" t="s">
        <v>36</v>
      </c>
      <c r="E5196" s="17" t="s">
        <v>780</v>
      </c>
      <c r="F5196" s="31" t="str">
        <f>VLOOKUP(G5196,'Policy Type'!$A:$B,2,FALSE)</f>
        <v>Liability</v>
      </c>
      <c r="G5196" s="17" t="s">
        <v>38</v>
      </c>
      <c r="H5196" s="32">
        <v>45421</v>
      </c>
      <c r="I5196" s="32">
        <v>45512</v>
      </c>
      <c r="J5196" s="34">
        <v>843200</v>
      </c>
      <c r="K5196" s="34">
        <f t="shared" si="1478"/>
        <v>151776</v>
      </c>
      <c r="L5196" s="34">
        <f t="shared" si="1479"/>
        <v>994976</v>
      </c>
      <c r="M5196" s="17">
        <f>L5196*0.2</f>
        <v>198995.2</v>
      </c>
      <c r="N5196" s="17" t="s">
        <v>39</v>
      </c>
      <c r="O5196" s="35" t="s">
        <v>49</v>
      </c>
      <c r="P5196" s="36" t="str">
        <f t="shared" si="1484"/>
        <v>New Client</v>
      </c>
      <c r="Q5196" s="39" t="str">
        <f t="shared" si="4"/>
        <v>Yes</v>
      </c>
      <c r="R5196" s="40" t="str">
        <f t="shared" si="5"/>
        <v/>
      </c>
    </row>
    <row r="5197" ht="14.25" customHeight="1" spans="1:18">
      <c r="A5197" s="30"/>
      <c r="B5197" s="17"/>
      <c r="C5197" s="17"/>
      <c r="D5197" s="17"/>
      <c r="E5197" s="17"/>
      <c r="F5197" s="31"/>
      <c r="G5197" s="17"/>
      <c r="H5197" s="32"/>
      <c r="I5197" s="32"/>
      <c r="J5197" s="34"/>
      <c r="K5197" s="34"/>
      <c r="L5197" s="17"/>
      <c r="M5197" s="17"/>
      <c r="N5197" s="17" t="s">
        <v>39</v>
      </c>
      <c r="O5197" s="35" t="s">
        <v>277</v>
      </c>
      <c r="P5197" s="36"/>
      <c r="Q5197" s="39" t="str">
        <f t="shared" si="4"/>
        <v>No</v>
      </c>
      <c r="R5197" s="40" t="str">
        <f t="shared" si="5"/>
        <v/>
      </c>
    </row>
    <row r="5198" ht="14.25" customHeight="1" spans="1:18">
      <c r="A5198" s="30"/>
      <c r="B5198" s="17"/>
      <c r="C5198" s="17"/>
      <c r="D5198" s="17"/>
      <c r="E5198" s="17"/>
      <c r="F5198" s="31"/>
      <c r="G5198" s="17"/>
      <c r="H5198" s="32"/>
      <c r="I5198" s="32"/>
      <c r="J5198" s="34"/>
      <c r="K5198" s="34"/>
      <c r="L5198" s="17"/>
      <c r="M5198" s="17"/>
      <c r="N5198" s="17" t="s">
        <v>39</v>
      </c>
      <c r="O5198" s="35" t="s">
        <v>277</v>
      </c>
      <c r="P5198" s="36"/>
      <c r="Q5198" s="39" t="str">
        <f t="shared" si="4"/>
        <v>No</v>
      </c>
      <c r="R5198" s="40" t="str">
        <f t="shared" si="5"/>
        <v/>
      </c>
    </row>
    <row r="5199" ht="14.25" customHeight="1" spans="1:18">
      <c r="A5199" s="30" t="s">
        <v>4945</v>
      </c>
      <c r="B5199" s="17">
        <v>860</v>
      </c>
      <c r="C5199" s="17" t="s">
        <v>35</v>
      </c>
      <c r="D5199" s="17" t="s">
        <v>36</v>
      </c>
      <c r="E5199" s="17" t="s">
        <v>91</v>
      </c>
      <c r="F5199" s="31" t="str">
        <f>VLOOKUP(G5199,'Policy Type'!$A:$B,2,FALSE)</f>
        <v>Others</v>
      </c>
      <c r="G5199" s="17" t="s">
        <v>3913</v>
      </c>
      <c r="H5199" s="32">
        <v>45432</v>
      </c>
      <c r="I5199" s="32">
        <v>45796</v>
      </c>
      <c r="J5199" s="34">
        <v>842500</v>
      </c>
      <c r="K5199" s="34">
        <f t="shared" ref="K5199:K5203" si="1485">J5199*0.18</f>
        <v>151650</v>
      </c>
      <c r="L5199" s="34">
        <f t="shared" ref="L5199:L5203" si="1486">J5199+K5199</f>
        <v>994150</v>
      </c>
      <c r="M5199" s="17">
        <f>L5199*0.15</f>
        <v>149122.5</v>
      </c>
      <c r="N5199" s="17" t="s">
        <v>39</v>
      </c>
      <c r="O5199" s="35" t="s">
        <v>53</v>
      </c>
      <c r="P5199" s="36" t="str">
        <f t="shared" ref="P5199:P5203" si="1487">IF(COUNTIF(B:B,B5199)=1,"New Client","Old Client")</f>
        <v>Old Client</v>
      </c>
      <c r="Q5199" s="39" t="str">
        <f t="shared" si="4"/>
        <v>Yes</v>
      </c>
      <c r="R5199" s="40" t="str">
        <f t="shared" si="5"/>
        <v>Cross-Sold</v>
      </c>
    </row>
    <row r="5200" ht="14.25" customHeight="1" spans="1:18">
      <c r="A5200" s="30" t="s">
        <v>4946</v>
      </c>
      <c r="B5200" s="17">
        <v>860</v>
      </c>
      <c r="C5200" s="17" t="s">
        <v>57</v>
      </c>
      <c r="D5200" s="17" t="s">
        <v>36</v>
      </c>
      <c r="E5200" s="17" t="s">
        <v>780</v>
      </c>
      <c r="F5200" s="31" t="str">
        <f>VLOOKUP(G5200,'Policy Type'!$A:$B,2,FALSE)</f>
        <v>Liability</v>
      </c>
      <c r="G5200" s="17" t="s">
        <v>38</v>
      </c>
      <c r="H5200" s="32">
        <v>45434</v>
      </c>
      <c r="I5200" s="32">
        <v>45798</v>
      </c>
      <c r="J5200" s="34">
        <v>829400</v>
      </c>
      <c r="K5200" s="34">
        <f t="shared" si="1485"/>
        <v>149292</v>
      </c>
      <c r="L5200" s="34">
        <f t="shared" si="1486"/>
        <v>978692</v>
      </c>
      <c r="M5200" s="17">
        <f t="shared" ref="M5200:M5202" si="1488">L5200*0.2</f>
        <v>195738.4</v>
      </c>
      <c r="N5200" s="17" t="s">
        <v>39</v>
      </c>
      <c r="O5200" s="35" t="s">
        <v>49</v>
      </c>
      <c r="P5200" s="36" t="str">
        <f t="shared" si="1487"/>
        <v>Old Client</v>
      </c>
      <c r="Q5200" s="39" t="str">
        <f t="shared" si="4"/>
        <v>Yes</v>
      </c>
      <c r="R5200" s="40" t="str">
        <f t="shared" si="5"/>
        <v/>
      </c>
    </row>
    <row r="5201" ht="14.25" customHeight="1" spans="1:18">
      <c r="A5201" s="30" t="s">
        <v>4947</v>
      </c>
      <c r="B5201" s="17">
        <v>3231</v>
      </c>
      <c r="C5201" s="17" t="s">
        <v>42</v>
      </c>
      <c r="D5201" s="17" t="s">
        <v>36</v>
      </c>
      <c r="E5201" s="17" t="s">
        <v>78</v>
      </c>
      <c r="F5201" s="31" t="str">
        <f>VLOOKUP(G5201,'Policy Type'!$A:$B,2,FALSE)</f>
        <v>Liability</v>
      </c>
      <c r="G5201" s="17" t="s">
        <v>101</v>
      </c>
      <c r="H5201" s="32">
        <v>45413</v>
      </c>
      <c r="I5201" s="32">
        <v>45777</v>
      </c>
      <c r="J5201" s="34">
        <v>826000</v>
      </c>
      <c r="K5201" s="34">
        <f t="shared" si="1485"/>
        <v>148680</v>
      </c>
      <c r="L5201" s="34">
        <f t="shared" si="1486"/>
        <v>974680</v>
      </c>
      <c r="M5201" s="17">
        <f t="shared" si="1488"/>
        <v>194936</v>
      </c>
      <c r="N5201" s="17" t="s">
        <v>39</v>
      </c>
      <c r="O5201" s="35" t="s">
        <v>49</v>
      </c>
      <c r="P5201" s="36" t="str">
        <f t="shared" si="1487"/>
        <v>New Client</v>
      </c>
      <c r="Q5201" s="39" t="str">
        <f t="shared" si="4"/>
        <v>Yes</v>
      </c>
      <c r="R5201" s="40" t="str">
        <f t="shared" si="5"/>
        <v/>
      </c>
    </row>
    <row r="5202" ht="14.25" customHeight="1" spans="1:18">
      <c r="A5202" s="30" t="s">
        <v>4948</v>
      </c>
      <c r="B5202" s="17">
        <v>3222</v>
      </c>
      <c r="C5202" s="17" t="s">
        <v>57</v>
      </c>
      <c r="D5202" s="17" t="s">
        <v>36</v>
      </c>
      <c r="E5202" s="17" t="s">
        <v>84</v>
      </c>
      <c r="F5202" s="31" t="str">
        <f>VLOOKUP(G5202,'Policy Type'!$A:$B,2,FALSE)</f>
        <v>Liability</v>
      </c>
      <c r="G5202" s="17" t="s">
        <v>3702</v>
      </c>
      <c r="H5202" s="32">
        <v>45429</v>
      </c>
      <c r="I5202" s="32">
        <v>45793</v>
      </c>
      <c r="J5202" s="34">
        <v>826000</v>
      </c>
      <c r="K5202" s="34">
        <f t="shared" si="1485"/>
        <v>148680</v>
      </c>
      <c r="L5202" s="34">
        <f t="shared" si="1486"/>
        <v>974680</v>
      </c>
      <c r="M5202" s="17">
        <f t="shared" si="1488"/>
        <v>194936</v>
      </c>
      <c r="N5202" s="17" t="s">
        <v>39</v>
      </c>
      <c r="O5202" s="35" t="s">
        <v>49</v>
      </c>
      <c r="P5202" s="36" t="str">
        <f t="shared" si="1487"/>
        <v>New Client</v>
      </c>
      <c r="Q5202" s="39" t="str">
        <f t="shared" si="4"/>
        <v>Yes</v>
      </c>
      <c r="R5202" s="40" t="str">
        <f t="shared" si="5"/>
        <v/>
      </c>
    </row>
    <row r="5203" ht="14.25" customHeight="1" spans="1:18">
      <c r="A5203" s="30" t="s">
        <v>4949</v>
      </c>
      <c r="B5203" s="17">
        <v>2848</v>
      </c>
      <c r="C5203" s="17" t="s">
        <v>46</v>
      </c>
      <c r="D5203" s="17" t="s">
        <v>88</v>
      </c>
      <c r="E5203" s="17" t="s">
        <v>84</v>
      </c>
      <c r="F5203" s="31" t="str">
        <f>VLOOKUP(G5203,'Policy Type'!$A:$B,2,FALSE)</f>
        <v>Liability</v>
      </c>
      <c r="G5203" s="17" t="s">
        <v>101</v>
      </c>
      <c r="H5203" s="32">
        <v>45435</v>
      </c>
      <c r="I5203" s="32">
        <v>45799</v>
      </c>
      <c r="J5203" s="34">
        <v>826000</v>
      </c>
      <c r="K5203" s="34">
        <f t="shared" si="1485"/>
        <v>148680</v>
      </c>
      <c r="L5203" s="34">
        <f t="shared" si="1486"/>
        <v>974680</v>
      </c>
      <c r="M5203" s="17">
        <f>L5203*0.05</f>
        <v>48734</v>
      </c>
      <c r="N5203" s="17" t="s">
        <v>39</v>
      </c>
      <c r="O5203" s="35" t="s">
        <v>49</v>
      </c>
      <c r="P5203" s="36" t="str">
        <f t="shared" si="1487"/>
        <v>New Client</v>
      </c>
      <c r="Q5203" s="39" t="str">
        <f t="shared" si="4"/>
        <v>Yes</v>
      </c>
      <c r="R5203" s="40" t="str">
        <f t="shared" si="5"/>
        <v/>
      </c>
    </row>
    <row r="5204" ht="14.25" customHeight="1" spans="1:18">
      <c r="A5204" s="30"/>
      <c r="B5204" s="17"/>
      <c r="C5204" s="17"/>
      <c r="D5204" s="17"/>
      <c r="E5204" s="17"/>
      <c r="F5204" s="31"/>
      <c r="G5204" s="17"/>
      <c r="H5204" s="32"/>
      <c r="I5204" s="32"/>
      <c r="J5204" s="34"/>
      <c r="K5204" s="34"/>
      <c r="L5204" s="17"/>
      <c r="M5204" s="17"/>
      <c r="N5204" s="17" t="s">
        <v>39</v>
      </c>
      <c r="O5204" s="35" t="s">
        <v>277</v>
      </c>
      <c r="P5204" s="36"/>
      <c r="Q5204" s="39" t="str">
        <f t="shared" si="4"/>
        <v>No</v>
      </c>
      <c r="R5204" s="40" t="str">
        <f t="shared" si="5"/>
        <v/>
      </c>
    </row>
    <row r="5205" ht="14.25" customHeight="1" spans="1:18">
      <c r="A5205" s="30"/>
      <c r="B5205" s="17"/>
      <c r="C5205" s="17"/>
      <c r="D5205" s="17"/>
      <c r="E5205" s="17"/>
      <c r="F5205" s="31"/>
      <c r="G5205" s="17"/>
      <c r="H5205" s="32"/>
      <c r="I5205" s="32"/>
      <c r="J5205" s="34"/>
      <c r="K5205" s="34"/>
      <c r="L5205" s="17"/>
      <c r="M5205" s="17"/>
      <c r="N5205" s="17" t="s">
        <v>39</v>
      </c>
      <c r="O5205" s="35" t="s">
        <v>277</v>
      </c>
      <c r="P5205" s="36"/>
      <c r="Q5205" s="39" t="str">
        <f t="shared" si="4"/>
        <v>No</v>
      </c>
      <c r="R5205" s="40" t="str">
        <f t="shared" si="5"/>
        <v/>
      </c>
    </row>
    <row r="5206" ht="14.25" customHeight="1" spans="1:18">
      <c r="A5206" s="30"/>
      <c r="B5206" s="17"/>
      <c r="C5206" s="17"/>
      <c r="D5206" s="17"/>
      <c r="E5206" s="17"/>
      <c r="F5206" s="31"/>
      <c r="G5206" s="17"/>
      <c r="H5206" s="32"/>
      <c r="I5206" s="32"/>
      <c r="J5206" s="34"/>
      <c r="K5206" s="34"/>
      <c r="L5206" s="17"/>
      <c r="M5206" s="17"/>
      <c r="N5206" s="17" t="s">
        <v>39</v>
      </c>
      <c r="O5206" s="35" t="s">
        <v>277</v>
      </c>
      <c r="P5206" s="36"/>
      <c r="Q5206" s="39" t="str">
        <f t="shared" si="4"/>
        <v>No</v>
      </c>
      <c r="R5206" s="40" t="str">
        <f t="shared" si="5"/>
        <v/>
      </c>
    </row>
    <row r="5207" ht="14.25" customHeight="1" spans="1:18">
      <c r="A5207" s="30"/>
      <c r="B5207" s="17"/>
      <c r="C5207" s="17"/>
      <c r="D5207" s="17"/>
      <c r="E5207" s="17"/>
      <c r="F5207" s="31"/>
      <c r="G5207" s="17"/>
      <c r="H5207" s="32"/>
      <c r="I5207" s="32"/>
      <c r="J5207" s="34"/>
      <c r="K5207" s="34"/>
      <c r="L5207" s="17"/>
      <c r="M5207" s="17"/>
      <c r="N5207" s="17" t="s">
        <v>39</v>
      </c>
      <c r="O5207" s="35" t="s">
        <v>277</v>
      </c>
      <c r="P5207" s="36"/>
      <c r="Q5207" s="39" t="str">
        <f t="shared" si="4"/>
        <v>No</v>
      </c>
      <c r="R5207" s="40" t="str">
        <f t="shared" si="5"/>
        <v/>
      </c>
    </row>
    <row r="5208" ht="14.25" customHeight="1" spans="1:18">
      <c r="A5208" s="30"/>
      <c r="B5208" s="17"/>
      <c r="C5208" s="17"/>
      <c r="D5208" s="17"/>
      <c r="E5208" s="17"/>
      <c r="F5208" s="31"/>
      <c r="G5208" s="17"/>
      <c r="H5208" s="32"/>
      <c r="I5208" s="32"/>
      <c r="J5208" s="34"/>
      <c r="K5208" s="34"/>
      <c r="L5208" s="17"/>
      <c r="M5208" s="17"/>
      <c r="N5208" s="17" t="s">
        <v>39</v>
      </c>
      <c r="O5208" s="35" t="s">
        <v>277</v>
      </c>
      <c r="P5208" s="36"/>
      <c r="Q5208" s="39" t="str">
        <f t="shared" si="4"/>
        <v>No</v>
      </c>
      <c r="R5208" s="40" t="str">
        <f t="shared" si="5"/>
        <v/>
      </c>
    </row>
    <row r="5209" ht="14.25" customHeight="1" spans="1:18">
      <c r="A5209" s="30" t="s">
        <v>4950</v>
      </c>
      <c r="B5209" s="17">
        <v>696</v>
      </c>
      <c r="C5209" s="17" t="s">
        <v>57</v>
      </c>
      <c r="D5209" s="17" t="s">
        <v>36</v>
      </c>
      <c r="E5209" s="17" t="s">
        <v>78</v>
      </c>
      <c r="F5209" s="31" t="str">
        <f>VLOOKUP(G5209,'Policy Type'!$A:$B,2,FALSE)</f>
        <v>Liability</v>
      </c>
      <c r="G5209" s="17" t="s">
        <v>38</v>
      </c>
      <c r="H5209" s="32">
        <v>45414</v>
      </c>
      <c r="I5209" s="32">
        <v>45778</v>
      </c>
      <c r="J5209" s="34">
        <v>818800</v>
      </c>
      <c r="K5209" s="34">
        <f>J5209*0.18</f>
        <v>147384</v>
      </c>
      <c r="L5209" s="34">
        <f>J5209+K5209</f>
        <v>966184</v>
      </c>
      <c r="M5209" s="17">
        <f>L5209*0.2</f>
        <v>193236.8</v>
      </c>
      <c r="N5209" s="17" t="s">
        <v>39</v>
      </c>
      <c r="O5209" s="35" t="s">
        <v>49</v>
      </c>
      <c r="P5209" s="36" t="str">
        <f>IF(COUNTIF(B:B,B5209)=1,"New Client","Old Client")</f>
        <v>Old Client</v>
      </c>
      <c r="Q5209" s="39" t="str">
        <f t="shared" si="4"/>
        <v>Yes</v>
      </c>
      <c r="R5209" s="40" t="str">
        <f t="shared" si="5"/>
        <v/>
      </c>
    </row>
    <row r="5210" ht="14.25" customHeight="1" spans="1:18">
      <c r="A5210" s="30"/>
      <c r="B5210" s="17"/>
      <c r="C5210" s="17"/>
      <c r="D5210" s="17"/>
      <c r="E5210" s="17"/>
      <c r="F5210" s="31"/>
      <c r="G5210" s="17"/>
      <c r="H5210" s="32"/>
      <c r="I5210" s="32"/>
      <c r="J5210" s="34"/>
      <c r="K5210" s="34"/>
      <c r="L5210" s="17"/>
      <c r="M5210" s="17"/>
      <c r="N5210" s="17" t="s">
        <v>39</v>
      </c>
      <c r="O5210" s="35" t="s">
        <v>277</v>
      </c>
      <c r="P5210" s="36"/>
      <c r="Q5210" s="39" t="str">
        <f t="shared" si="4"/>
        <v>No</v>
      </c>
      <c r="R5210" s="40" t="str">
        <f t="shared" si="5"/>
        <v/>
      </c>
    </row>
    <row r="5211" ht="14.25" customHeight="1" spans="1:18">
      <c r="A5211" s="30"/>
      <c r="B5211" s="17"/>
      <c r="C5211" s="17"/>
      <c r="D5211" s="17"/>
      <c r="E5211" s="17"/>
      <c r="F5211" s="31"/>
      <c r="G5211" s="17"/>
      <c r="H5211" s="32"/>
      <c r="I5211" s="32"/>
      <c r="J5211" s="34"/>
      <c r="K5211" s="34"/>
      <c r="L5211" s="17"/>
      <c r="M5211" s="17"/>
      <c r="N5211" s="17" t="s">
        <v>39</v>
      </c>
      <c r="O5211" s="35" t="s">
        <v>277</v>
      </c>
      <c r="P5211" s="36"/>
      <c r="Q5211" s="39" t="str">
        <f t="shared" si="4"/>
        <v>No</v>
      </c>
      <c r="R5211" s="40" t="str">
        <f t="shared" si="5"/>
        <v/>
      </c>
    </row>
    <row r="5212" ht="14.25" customHeight="1" spans="1:18">
      <c r="A5212" s="30" t="s">
        <v>4951</v>
      </c>
      <c r="B5212" s="17">
        <v>134</v>
      </c>
      <c r="C5212" s="17" t="s">
        <v>42</v>
      </c>
      <c r="D5212" s="17" t="s">
        <v>36</v>
      </c>
      <c r="E5212" s="17" t="s">
        <v>43</v>
      </c>
      <c r="F5212" s="31" t="str">
        <f>VLOOKUP(G5212,'Policy Type'!$A:$B,2,FALSE)</f>
        <v>P&amp;C</v>
      </c>
      <c r="G5212" s="17" t="s">
        <v>68</v>
      </c>
      <c r="H5212" s="32">
        <v>45420</v>
      </c>
      <c r="I5212" s="32">
        <v>45784</v>
      </c>
      <c r="J5212" s="34">
        <v>795900</v>
      </c>
      <c r="K5212" s="34">
        <f t="shared" ref="K5212:K5219" si="1489">J5212*0.18</f>
        <v>143262</v>
      </c>
      <c r="L5212" s="34">
        <f t="shared" ref="L5212:L5219" si="1490">J5212+K5212</f>
        <v>939162</v>
      </c>
      <c r="M5212" s="17">
        <f>L5212*0.2</f>
        <v>187832.4</v>
      </c>
      <c r="N5212" s="17" t="s">
        <v>39</v>
      </c>
      <c r="O5212" s="35" t="s">
        <v>53</v>
      </c>
      <c r="P5212" s="36" t="str">
        <f t="shared" ref="P5212:P5219" si="1491">IF(COUNTIF(B:B,B5212)=1,"New Client","Old Client")</f>
        <v>Old Client</v>
      </c>
      <c r="Q5212" s="39" t="str">
        <f t="shared" si="4"/>
        <v>Yes</v>
      </c>
      <c r="R5212" s="40" t="str">
        <f t="shared" si="5"/>
        <v>Cross-Sold</v>
      </c>
    </row>
    <row r="5213" ht="14.25" customHeight="1" spans="1:18">
      <c r="A5213" s="30" t="s">
        <v>4952</v>
      </c>
      <c r="B5213" s="17">
        <v>261</v>
      </c>
      <c r="C5213" s="17" t="s">
        <v>46</v>
      </c>
      <c r="D5213" s="17" t="s">
        <v>88</v>
      </c>
      <c r="E5213" s="17" t="s">
        <v>84</v>
      </c>
      <c r="F5213" s="31" t="str">
        <f>VLOOKUP(G5213,'Policy Type'!$A:$B,2,FALSE)</f>
        <v>Liability</v>
      </c>
      <c r="G5213" s="17" t="s">
        <v>38</v>
      </c>
      <c r="H5213" s="32">
        <v>45416</v>
      </c>
      <c r="I5213" s="32">
        <v>45780</v>
      </c>
      <c r="J5213" s="34">
        <v>779600</v>
      </c>
      <c r="K5213" s="34">
        <f t="shared" si="1489"/>
        <v>140328</v>
      </c>
      <c r="L5213" s="34">
        <f t="shared" si="1490"/>
        <v>919928</v>
      </c>
      <c r="M5213" s="17">
        <f>L5213*0.05</f>
        <v>45996.4</v>
      </c>
      <c r="N5213" s="17" t="s">
        <v>39</v>
      </c>
      <c r="O5213" s="35" t="s">
        <v>53</v>
      </c>
      <c r="P5213" s="36" t="str">
        <f t="shared" si="1491"/>
        <v>Old Client</v>
      </c>
      <c r="Q5213" s="39" t="str">
        <f t="shared" si="4"/>
        <v>Yes</v>
      </c>
      <c r="R5213" s="40" t="str">
        <f t="shared" si="5"/>
        <v/>
      </c>
    </row>
    <row r="5214" ht="14.25" customHeight="1" spans="1:18">
      <c r="A5214" s="30" t="s">
        <v>4953</v>
      </c>
      <c r="B5214" s="17">
        <v>3028</v>
      </c>
      <c r="C5214" s="17" t="s">
        <v>35</v>
      </c>
      <c r="D5214" s="17" t="s">
        <v>36</v>
      </c>
      <c r="E5214" s="17" t="s">
        <v>91</v>
      </c>
      <c r="F5214" s="31" t="str">
        <f>VLOOKUP(G5214,'Policy Type'!$A:$B,2,FALSE)</f>
        <v>Others</v>
      </c>
      <c r="G5214" s="17" t="s">
        <v>212</v>
      </c>
      <c r="H5214" s="32">
        <v>45435</v>
      </c>
      <c r="I5214" s="32">
        <v>45799</v>
      </c>
      <c r="J5214" s="34">
        <v>767000</v>
      </c>
      <c r="K5214" s="34">
        <f t="shared" si="1489"/>
        <v>138060</v>
      </c>
      <c r="L5214" s="34">
        <f t="shared" si="1490"/>
        <v>905060</v>
      </c>
      <c r="M5214" s="17">
        <f t="shared" ref="M5214:M5216" si="1492">L5214*0.15</f>
        <v>135759</v>
      </c>
      <c r="N5214" s="17" t="s">
        <v>39</v>
      </c>
      <c r="O5214" s="35" t="s">
        <v>49</v>
      </c>
      <c r="P5214" s="36" t="str">
        <f t="shared" si="1491"/>
        <v>New Client</v>
      </c>
      <c r="Q5214" s="39" t="str">
        <f t="shared" si="4"/>
        <v>No</v>
      </c>
      <c r="R5214" s="40" t="str">
        <f t="shared" si="5"/>
        <v/>
      </c>
    </row>
    <row r="5215" ht="14.25" customHeight="1" spans="1:18">
      <c r="A5215" s="30" t="s">
        <v>4954</v>
      </c>
      <c r="B5215" s="17">
        <v>2680</v>
      </c>
      <c r="C5215" s="17" t="s">
        <v>42</v>
      </c>
      <c r="D5215" s="17" t="s">
        <v>36</v>
      </c>
      <c r="E5215" s="17" t="s">
        <v>84</v>
      </c>
      <c r="F5215" s="31" t="str">
        <f>VLOOKUP(G5215,'Policy Type'!$A:$B,2,FALSE)</f>
        <v>Others</v>
      </c>
      <c r="G5215" s="17" t="s">
        <v>135</v>
      </c>
      <c r="H5215" s="32">
        <v>45431</v>
      </c>
      <c r="I5215" s="32">
        <v>45795</v>
      </c>
      <c r="J5215" s="34">
        <v>767000</v>
      </c>
      <c r="K5215" s="34">
        <f t="shared" si="1489"/>
        <v>138060</v>
      </c>
      <c r="L5215" s="34">
        <f t="shared" si="1490"/>
        <v>905060</v>
      </c>
      <c r="M5215" s="17">
        <f t="shared" si="1492"/>
        <v>135759</v>
      </c>
      <c r="N5215" s="17" t="s">
        <v>39</v>
      </c>
      <c r="O5215" s="35" t="s">
        <v>53</v>
      </c>
      <c r="P5215" s="36" t="str">
        <f t="shared" si="1491"/>
        <v>Old Client</v>
      </c>
      <c r="Q5215" s="39" t="str">
        <f t="shared" si="4"/>
        <v>Yes</v>
      </c>
      <c r="R5215" s="40" t="str">
        <f t="shared" si="5"/>
        <v>Cross-Sold</v>
      </c>
    </row>
    <row r="5216" ht="14.25" customHeight="1" spans="1:18">
      <c r="A5216" s="30" t="s">
        <v>4955</v>
      </c>
      <c r="B5216" s="17">
        <v>3241</v>
      </c>
      <c r="C5216" s="17" t="s">
        <v>57</v>
      </c>
      <c r="D5216" s="17" t="s">
        <v>36</v>
      </c>
      <c r="E5216" s="17" t="s">
        <v>780</v>
      </c>
      <c r="F5216" s="31" t="str">
        <f>VLOOKUP(G5216,'Policy Type'!$A:$B,2,FALSE)</f>
        <v>Others</v>
      </c>
      <c r="G5216" s="17" t="s">
        <v>487</v>
      </c>
      <c r="H5216" s="32">
        <v>45421</v>
      </c>
      <c r="I5216" s="32">
        <v>49072</v>
      </c>
      <c r="J5216" s="34">
        <v>762300</v>
      </c>
      <c r="K5216" s="34">
        <f t="shared" si="1489"/>
        <v>137214</v>
      </c>
      <c r="L5216" s="34">
        <f t="shared" si="1490"/>
        <v>899514</v>
      </c>
      <c r="M5216" s="17">
        <f t="shared" si="1492"/>
        <v>134927.1</v>
      </c>
      <c r="N5216" s="17" t="s">
        <v>52</v>
      </c>
      <c r="O5216" s="35" t="s">
        <v>49</v>
      </c>
      <c r="P5216" s="36" t="str">
        <f t="shared" si="1491"/>
        <v>Old Client</v>
      </c>
      <c r="Q5216" s="39" t="str">
        <f t="shared" si="4"/>
        <v>No</v>
      </c>
      <c r="R5216" s="40" t="str">
        <f t="shared" si="5"/>
        <v/>
      </c>
    </row>
    <row r="5217" ht="14.25" customHeight="1" spans="1:18">
      <c r="A5217" s="30" t="s">
        <v>4956</v>
      </c>
      <c r="B5217" s="17">
        <v>3286</v>
      </c>
      <c r="C5217" s="17" t="s">
        <v>46</v>
      </c>
      <c r="D5217" s="17" t="s">
        <v>47</v>
      </c>
      <c r="E5217" s="17" t="s">
        <v>84</v>
      </c>
      <c r="F5217" s="31" t="str">
        <f>VLOOKUP(G5217,'Policy Type'!$A:$B,2,FALSE)</f>
        <v>Liability</v>
      </c>
      <c r="G5217" s="17" t="s">
        <v>101</v>
      </c>
      <c r="H5217" s="32">
        <v>45413</v>
      </c>
      <c r="I5217" s="32">
        <v>45777</v>
      </c>
      <c r="J5217" s="34">
        <v>743400</v>
      </c>
      <c r="K5217" s="34">
        <f t="shared" si="1489"/>
        <v>133812</v>
      </c>
      <c r="L5217" s="34">
        <f t="shared" si="1490"/>
        <v>877212</v>
      </c>
      <c r="M5217" s="17">
        <f t="shared" ref="M5217:M5218" si="1493">L5217*0.05</f>
        <v>43860.6</v>
      </c>
      <c r="N5217" s="17" t="s">
        <v>39</v>
      </c>
      <c r="O5217" s="35" t="s">
        <v>49</v>
      </c>
      <c r="P5217" s="36" t="str">
        <f t="shared" si="1491"/>
        <v>Old Client</v>
      </c>
      <c r="Q5217" s="39" t="str">
        <f t="shared" si="4"/>
        <v>Yes</v>
      </c>
      <c r="R5217" s="40" t="str">
        <f t="shared" si="5"/>
        <v/>
      </c>
    </row>
    <row r="5218" ht="14.25" customHeight="1" spans="1:18">
      <c r="A5218" s="30" t="s">
        <v>4957</v>
      </c>
      <c r="B5218" s="17">
        <v>3351</v>
      </c>
      <c r="C5218" s="17" t="s">
        <v>46</v>
      </c>
      <c r="D5218" s="17" t="s">
        <v>88</v>
      </c>
      <c r="E5218" s="17" t="s">
        <v>43</v>
      </c>
      <c r="F5218" s="31" t="str">
        <f>VLOOKUP(G5218,'Policy Type'!$A:$B,2,FALSE)</f>
        <v>Liability</v>
      </c>
      <c r="G5218" s="17" t="s">
        <v>38</v>
      </c>
      <c r="H5218" s="32">
        <v>45429</v>
      </c>
      <c r="I5218" s="32">
        <v>45793</v>
      </c>
      <c r="J5218" s="34">
        <v>721700</v>
      </c>
      <c r="K5218" s="34">
        <f t="shared" si="1489"/>
        <v>129906</v>
      </c>
      <c r="L5218" s="34">
        <f t="shared" si="1490"/>
        <v>851606</v>
      </c>
      <c r="M5218" s="17">
        <f t="shared" si="1493"/>
        <v>42580.3</v>
      </c>
      <c r="N5218" s="17" t="s">
        <v>39</v>
      </c>
      <c r="O5218" s="35" t="s">
        <v>49</v>
      </c>
      <c r="P5218" s="36" t="str">
        <f t="shared" si="1491"/>
        <v>New Client</v>
      </c>
      <c r="Q5218" s="39" t="str">
        <f t="shared" si="4"/>
        <v>Yes</v>
      </c>
      <c r="R5218" s="40" t="str">
        <f t="shared" si="5"/>
        <v/>
      </c>
    </row>
    <row r="5219" ht="14.25" customHeight="1" spans="1:18">
      <c r="A5219" s="30" t="s">
        <v>4958</v>
      </c>
      <c r="B5219" s="17">
        <v>2935</v>
      </c>
      <c r="C5219" s="17" t="s">
        <v>57</v>
      </c>
      <c r="D5219" s="17" t="s">
        <v>36</v>
      </c>
      <c r="E5219" s="17" t="s">
        <v>780</v>
      </c>
      <c r="F5219" s="31" t="str">
        <f>VLOOKUP(G5219,'Policy Type'!$A:$B,2,FALSE)</f>
        <v>Liability</v>
      </c>
      <c r="G5219" s="17" t="s">
        <v>38</v>
      </c>
      <c r="H5219" s="32">
        <v>45443</v>
      </c>
      <c r="I5219" s="32">
        <v>45807</v>
      </c>
      <c r="J5219" s="34">
        <v>712200</v>
      </c>
      <c r="K5219" s="34">
        <f t="shared" si="1489"/>
        <v>128196</v>
      </c>
      <c r="L5219" s="34">
        <f t="shared" si="1490"/>
        <v>840396</v>
      </c>
      <c r="M5219" s="17">
        <f>L5219*0.2</f>
        <v>168079.2</v>
      </c>
      <c r="N5219" s="17" t="s">
        <v>39</v>
      </c>
      <c r="O5219" s="35" t="s">
        <v>49</v>
      </c>
      <c r="P5219" s="36" t="str">
        <f t="shared" si="1491"/>
        <v>Old Client</v>
      </c>
      <c r="Q5219" s="39" t="str">
        <f t="shared" si="4"/>
        <v>Yes</v>
      </c>
      <c r="R5219" s="40" t="str">
        <f t="shared" si="5"/>
        <v/>
      </c>
    </row>
    <row r="5220" ht="14.25" customHeight="1" spans="1:18">
      <c r="A5220" s="30"/>
      <c r="B5220" s="17"/>
      <c r="C5220" s="17"/>
      <c r="D5220" s="17"/>
      <c r="E5220" s="17"/>
      <c r="F5220" s="31"/>
      <c r="G5220" s="17"/>
      <c r="H5220" s="32"/>
      <c r="I5220" s="32"/>
      <c r="J5220" s="34"/>
      <c r="K5220" s="34"/>
      <c r="L5220" s="17"/>
      <c r="M5220" s="17"/>
      <c r="N5220" s="17" t="s">
        <v>39</v>
      </c>
      <c r="O5220" s="35" t="s">
        <v>277</v>
      </c>
      <c r="P5220" s="36"/>
      <c r="Q5220" s="39" t="str">
        <f t="shared" si="4"/>
        <v>No</v>
      </c>
      <c r="R5220" s="40" t="str">
        <f t="shared" si="5"/>
        <v/>
      </c>
    </row>
    <row r="5221" ht="14.25" customHeight="1" spans="1:18">
      <c r="A5221" s="30" t="s">
        <v>4959</v>
      </c>
      <c r="B5221" s="17">
        <v>3333</v>
      </c>
      <c r="C5221" s="17" t="s">
        <v>57</v>
      </c>
      <c r="D5221" s="17" t="s">
        <v>36</v>
      </c>
      <c r="E5221" s="17" t="s">
        <v>103</v>
      </c>
      <c r="F5221" s="31" t="str">
        <f>VLOOKUP(G5221,'Policy Type'!$A:$B,2,FALSE)</f>
        <v>P&amp;C</v>
      </c>
      <c r="G5221" s="17" t="s">
        <v>48</v>
      </c>
      <c r="H5221" s="32">
        <v>45436</v>
      </c>
      <c r="I5221" s="32">
        <v>45800</v>
      </c>
      <c r="J5221" s="34">
        <v>708100</v>
      </c>
      <c r="K5221" s="34">
        <f t="shared" ref="K5221:K5228" si="1494">J5221*0.18</f>
        <v>127458</v>
      </c>
      <c r="L5221" s="34">
        <f t="shared" ref="L5221:L5228" si="1495">J5221+K5221</f>
        <v>835558</v>
      </c>
      <c r="M5221" s="17">
        <f>L5221*0.2</f>
        <v>167111.6</v>
      </c>
      <c r="N5221" s="17" t="s">
        <v>39</v>
      </c>
      <c r="O5221" s="35" t="s">
        <v>49</v>
      </c>
      <c r="P5221" s="36" t="str">
        <f t="shared" ref="P5221:P5228" si="1496">IF(COUNTIF(B:B,B5221)=1,"New Client","Old Client")</f>
        <v>New Client</v>
      </c>
      <c r="Q5221" s="39" t="str">
        <f t="shared" si="4"/>
        <v>No</v>
      </c>
      <c r="R5221" s="40" t="str">
        <f t="shared" si="5"/>
        <v/>
      </c>
    </row>
    <row r="5222" ht="14.25" customHeight="1" spans="1:18">
      <c r="A5222" s="30" t="s">
        <v>4960</v>
      </c>
      <c r="B5222" s="17">
        <v>1589</v>
      </c>
      <c r="C5222" s="17" t="s">
        <v>46</v>
      </c>
      <c r="D5222" s="17" t="s">
        <v>88</v>
      </c>
      <c r="E5222" s="17" t="s">
        <v>37</v>
      </c>
      <c r="F5222" s="31" t="str">
        <f>VLOOKUP(G5222,'Policy Type'!$A:$B,2,FALSE)</f>
        <v>P&amp;C</v>
      </c>
      <c r="G5222" s="17" t="s">
        <v>44</v>
      </c>
      <c r="H5222" s="32">
        <v>45421</v>
      </c>
      <c r="I5222" s="32">
        <v>45785</v>
      </c>
      <c r="J5222" s="34">
        <v>708000</v>
      </c>
      <c r="K5222" s="34">
        <f t="shared" si="1494"/>
        <v>127440</v>
      </c>
      <c r="L5222" s="34">
        <f t="shared" si="1495"/>
        <v>835440</v>
      </c>
      <c r="M5222" s="17">
        <f t="shared" ref="M5222:M5223" si="1497">L5222*0.05</f>
        <v>41772</v>
      </c>
      <c r="N5222" s="17" t="s">
        <v>39</v>
      </c>
      <c r="O5222" s="35" t="s">
        <v>53</v>
      </c>
      <c r="P5222" s="36" t="str">
        <f t="shared" si="1496"/>
        <v>Old Client</v>
      </c>
      <c r="Q5222" s="39" t="str">
        <f t="shared" si="4"/>
        <v>Yes</v>
      </c>
      <c r="R5222" s="40" t="str">
        <f t="shared" si="5"/>
        <v>Cross-Sold</v>
      </c>
    </row>
    <row r="5223" ht="14.25" customHeight="1" spans="1:18">
      <c r="A5223" s="30" t="s">
        <v>4961</v>
      </c>
      <c r="B5223" s="17">
        <v>3267</v>
      </c>
      <c r="C5223" s="17" t="s">
        <v>46</v>
      </c>
      <c r="D5223" s="17" t="s">
        <v>47</v>
      </c>
      <c r="E5223" s="17" t="s">
        <v>43</v>
      </c>
      <c r="F5223" s="31" t="str">
        <f>VLOOKUP(G5223,'Policy Type'!$A:$B,2,FALSE)</f>
        <v>Others</v>
      </c>
      <c r="G5223" s="17" t="s">
        <v>189</v>
      </c>
      <c r="H5223" s="32">
        <v>45415</v>
      </c>
      <c r="I5223" s="32">
        <v>45779</v>
      </c>
      <c r="J5223" s="34">
        <v>695900</v>
      </c>
      <c r="K5223" s="34">
        <f t="shared" si="1494"/>
        <v>125262</v>
      </c>
      <c r="L5223" s="34">
        <f t="shared" si="1495"/>
        <v>821162</v>
      </c>
      <c r="M5223" s="17">
        <f t="shared" si="1497"/>
        <v>41058.1</v>
      </c>
      <c r="N5223" s="17" t="s">
        <v>52</v>
      </c>
      <c r="O5223" s="35" t="s">
        <v>53</v>
      </c>
      <c r="P5223" s="36" t="str">
        <f t="shared" si="1496"/>
        <v>Old Client</v>
      </c>
      <c r="Q5223" s="39" t="str">
        <f t="shared" si="4"/>
        <v>No</v>
      </c>
      <c r="R5223" s="40" t="str">
        <f t="shared" si="5"/>
        <v/>
      </c>
    </row>
    <row r="5224" ht="14.25" customHeight="1" spans="1:18">
      <c r="A5224" s="30" t="s">
        <v>4962</v>
      </c>
      <c r="B5224" s="17">
        <v>32</v>
      </c>
      <c r="C5224" s="17" t="s">
        <v>42</v>
      </c>
      <c r="D5224" s="17" t="s">
        <v>36</v>
      </c>
      <c r="E5224" s="17" t="s">
        <v>78</v>
      </c>
      <c r="F5224" s="31" t="str">
        <f>VLOOKUP(G5224,'Policy Type'!$A:$B,2,FALSE)</f>
        <v>Liability</v>
      </c>
      <c r="G5224" s="17" t="s">
        <v>38</v>
      </c>
      <c r="H5224" s="32">
        <v>45434</v>
      </c>
      <c r="I5224" s="32">
        <v>45798</v>
      </c>
      <c r="J5224" s="34">
        <v>690900</v>
      </c>
      <c r="K5224" s="34">
        <f t="shared" si="1494"/>
        <v>124362</v>
      </c>
      <c r="L5224" s="34">
        <f t="shared" si="1495"/>
        <v>815262</v>
      </c>
      <c r="M5224" s="17">
        <f>L5224*0.2</f>
        <v>163052.4</v>
      </c>
      <c r="N5224" s="17" t="s">
        <v>39</v>
      </c>
      <c r="O5224" s="35" t="s">
        <v>49</v>
      </c>
      <c r="P5224" s="36" t="str">
        <f t="shared" si="1496"/>
        <v>Old Client</v>
      </c>
      <c r="Q5224" s="39" t="str">
        <f t="shared" si="4"/>
        <v>Yes</v>
      </c>
      <c r="R5224" s="40" t="str">
        <f t="shared" si="5"/>
        <v/>
      </c>
    </row>
    <row r="5225" ht="14.25" customHeight="1" spans="1:18">
      <c r="A5225" s="30" t="s">
        <v>4963</v>
      </c>
      <c r="B5225" s="17">
        <v>2933</v>
      </c>
      <c r="C5225" s="17" t="s">
        <v>46</v>
      </c>
      <c r="D5225" s="17" t="s">
        <v>66</v>
      </c>
      <c r="E5225" s="17" t="s">
        <v>780</v>
      </c>
      <c r="F5225" s="31" t="str">
        <f>VLOOKUP(G5225,'Policy Type'!$A:$B,2,FALSE)</f>
        <v>Liability</v>
      </c>
      <c r="G5225" s="17" t="s">
        <v>38</v>
      </c>
      <c r="H5225" s="32">
        <v>45421</v>
      </c>
      <c r="I5225" s="32">
        <v>45785</v>
      </c>
      <c r="J5225" s="34">
        <v>689600</v>
      </c>
      <c r="K5225" s="34">
        <f t="shared" si="1494"/>
        <v>124128</v>
      </c>
      <c r="L5225" s="34">
        <f t="shared" si="1495"/>
        <v>813728</v>
      </c>
      <c r="M5225" s="17">
        <f t="shared" ref="M5225:M5226" si="1498">L5225*0.05</f>
        <v>40686.4</v>
      </c>
      <c r="N5225" s="17" t="s">
        <v>39</v>
      </c>
      <c r="O5225" s="35" t="s">
        <v>49</v>
      </c>
      <c r="P5225" s="36" t="str">
        <f t="shared" si="1496"/>
        <v>New Client</v>
      </c>
      <c r="Q5225" s="39" t="str">
        <f t="shared" si="4"/>
        <v>Yes</v>
      </c>
      <c r="R5225" s="40" t="str">
        <f t="shared" si="5"/>
        <v/>
      </c>
    </row>
    <row r="5226" ht="14.25" customHeight="1" spans="1:18">
      <c r="A5226" s="30" t="s">
        <v>4964</v>
      </c>
      <c r="B5226" s="17">
        <v>3239</v>
      </c>
      <c r="C5226" s="17" t="s">
        <v>46</v>
      </c>
      <c r="D5226" s="17" t="s">
        <v>66</v>
      </c>
      <c r="E5226" s="17" t="s">
        <v>43</v>
      </c>
      <c r="F5226" s="31" t="str">
        <f>VLOOKUP(G5226,'Policy Type'!$A:$B,2,FALSE)</f>
        <v>Liability</v>
      </c>
      <c r="G5226" s="17" t="s">
        <v>38</v>
      </c>
      <c r="H5226" s="32">
        <v>45428</v>
      </c>
      <c r="I5226" s="32">
        <v>45792</v>
      </c>
      <c r="J5226" s="34">
        <v>685900</v>
      </c>
      <c r="K5226" s="34">
        <f t="shared" si="1494"/>
        <v>123462</v>
      </c>
      <c r="L5226" s="34">
        <f t="shared" si="1495"/>
        <v>809362</v>
      </c>
      <c r="M5226" s="17">
        <f t="shared" si="1498"/>
        <v>40468.1</v>
      </c>
      <c r="N5226" s="17" t="s">
        <v>39</v>
      </c>
      <c r="O5226" s="35" t="s">
        <v>49</v>
      </c>
      <c r="P5226" s="36" t="str">
        <f t="shared" si="1496"/>
        <v>Old Client</v>
      </c>
      <c r="Q5226" s="39" t="str">
        <f t="shared" si="4"/>
        <v>Yes</v>
      </c>
      <c r="R5226" s="40" t="str">
        <f t="shared" si="5"/>
        <v/>
      </c>
    </row>
    <row r="5227" ht="14.25" customHeight="1" spans="1:18">
      <c r="A5227" s="30" t="s">
        <v>4965</v>
      </c>
      <c r="B5227" s="17">
        <v>3035</v>
      </c>
      <c r="C5227" s="17" t="s">
        <v>57</v>
      </c>
      <c r="D5227" s="17" t="s">
        <v>36</v>
      </c>
      <c r="E5227" s="17" t="s">
        <v>43</v>
      </c>
      <c r="F5227" s="31" t="str">
        <f>VLOOKUP(G5227,'Policy Type'!$A:$B,2,FALSE)</f>
        <v>P&amp;C</v>
      </c>
      <c r="G5227" s="17" t="s">
        <v>68</v>
      </c>
      <c r="H5227" s="32">
        <v>45438</v>
      </c>
      <c r="I5227" s="32">
        <v>45802</v>
      </c>
      <c r="J5227" s="34">
        <v>685600</v>
      </c>
      <c r="K5227" s="34">
        <f t="shared" si="1494"/>
        <v>123408</v>
      </c>
      <c r="L5227" s="34">
        <f t="shared" si="1495"/>
        <v>809008</v>
      </c>
      <c r="M5227" s="17">
        <f t="shared" ref="M5227:M5228" si="1499">L5227*0.2</f>
        <v>161801.6</v>
      </c>
      <c r="N5227" s="17" t="s">
        <v>52</v>
      </c>
      <c r="O5227" s="35" t="s">
        <v>53</v>
      </c>
      <c r="P5227" s="36" t="str">
        <f t="shared" si="1496"/>
        <v>New Client</v>
      </c>
      <c r="Q5227" s="39" t="str">
        <f t="shared" si="4"/>
        <v>No</v>
      </c>
      <c r="R5227" s="40" t="str">
        <f t="shared" si="5"/>
        <v/>
      </c>
    </row>
    <row r="5228" ht="14.25" customHeight="1" spans="1:18">
      <c r="A5228" s="30" t="s">
        <v>4966</v>
      </c>
      <c r="B5228" s="17">
        <v>3170</v>
      </c>
      <c r="C5228" s="17" t="s">
        <v>42</v>
      </c>
      <c r="D5228" s="17" t="s">
        <v>36</v>
      </c>
      <c r="E5228" s="17" t="s">
        <v>43</v>
      </c>
      <c r="F5228" s="31" t="str">
        <f>VLOOKUP(G5228,'Policy Type'!$A:$B,2,FALSE)</f>
        <v>P&amp;C</v>
      </c>
      <c r="G5228" s="17" t="s">
        <v>51</v>
      </c>
      <c r="H5228" s="32">
        <v>45418</v>
      </c>
      <c r="I5228" s="32">
        <v>45782</v>
      </c>
      <c r="J5228" s="34">
        <v>677000</v>
      </c>
      <c r="K5228" s="34">
        <f t="shared" si="1494"/>
        <v>121860</v>
      </c>
      <c r="L5228" s="34">
        <f t="shared" si="1495"/>
        <v>798860</v>
      </c>
      <c r="M5228" s="17">
        <f t="shared" si="1499"/>
        <v>159772</v>
      </c>
      <c r="N5228" s="17" t="s">
        <v>52</v>
      </c>
      <c r="O5228" s="35" t="s">
        <v>53</v>
      </c>
      <c r="P5228" s="36" t="str">
        <f t="shared" si="1496"/>
        <v>New Client</v>
      </c>
      <c r="Q5228" s="39" t="str">
        <f t="shared" si="4"/>
        <v>No</v>
      </c>
      <c r="R5228" s="40" t="str">
        <f t="shared" si="5"/>
        <v/>
      </c>
    </row>
    <row r="5229" ht="14.25" customHeight="1" spans="1:18">
      <c r="A5229" s="30"/>
      <c r="B5229" s="17"/>
      <c r="C5229" s="17"/>
      <c r="D5229" s="17"/>
      <c r="E5229" s="17"/>
      <c r="F5229" s="31"/>
      <c r="G5229" s="17"/>
      <c r="H5229" s="32"/>
      <c r="I5229" s="32"/>
      <c r="J5229" s="34"/>
      <c r="K5229" s="34"/>
      <c r="L5229" s="17"/>
      <c r="M5229" s="17"/>
      <c r="N5229" s="17" t="s">
        <v>52</v>
      </c>
      <c r="O5229" s="35" t="s">
        <v>277</v>
      </c>
      <c r="P5229" s="36"/>
      <c r="Q5229" s="39" t="str">
        <f t="shared" si="4"/>
        <v>No</v>
      </c>
      <c r="R5229" s="40" t="str">
        <f t="shared" si="5"/>
        <v/>
      </c>
    </row>
    <row r="5230" ht="14.25" customHeight="1" spans="1:18">
      <c r="A5230" s="30"/>
      <c r="B5230" s="17"/>
      <c r="C5230" s="17"/>
      <c r="D5230" s="17"/>
      <c r="E5230" s="17"/>
      <c r="F5230" s="31"/>
      <c r="G5230" s="17"/>
      <c r="H5230" s="32"/>
      <c r="I5230" s="32"/>
      <c r="J5230" s="34"/>
      <c r="K5230" s="34"/>
      <c r="L5230" s="17"/>
      <c r="M5230" s="17"/>
      <c r="N5230" s="17" t="s">
        <v>39</v>
      </c>
      <c r="O5230" s="35" t="s">
        <v>277</v>
      </c>
      <c r="P5230" s="36"/>
      <c r="Q5230" s="39" t="str">
        <f t="shared" si="4"/>
        <v>No</v>
      </c>
      <c r="R5230" s="40" t="str">
        <f t="shared" si="5"/>
        <v/>
      </c>
    </row>
    <row r="5231" ht="14.25" customHeight="1" spans="1:18">
      <c r="A5231" s="30" t="s">
        <v>4967</v>
      </c>
      <c r="B5231" s="17">
        <v>244</v>
      </c>
      <c r="C5231" s="17" t="s">
        <v>42</v>
      </c>
      <c r="D5231" s="17" t="s">
        <v>36</v>
      </c>
      <c r="E5231" s="17" t="s">
        <v>43</v>
      </c>
      <c r="F5231" s="31" t="str">
        <f>VLOOKUP(G5231,'Policy Type'!$A:$B,2,FALSE)</f>
        <v>P&amp;C</v>
      </c>
      <c r="G5231" s="17" t="s">
        <v>68</v>
      </c>
      <c r="H5231" s="32">
        <v>45432</v>
      </c>
      <c r="I5231" s="32">
        <v>45796</v>
      </c>
      <c r="J5231" s="34">
        <v>651600</v>
      </c>
      <c r="K5231" s="34">
        <f t="shared" ref="K5231:K5238" si="1500">J5231*0.18</f>
        <v>117288</v>
      </c>
      <c r="L5231" s="34">
        <f t="shared" ref="L5231:L5238" si="1501">J5231+K5231</f>
        <v>768888</v>
      </c>
      <c r="M5231" s="17">
        <f>L5231*0.2</f>
        <v>153777.6</v>
      </c>
      <c r="N5231" s="17" t="s">
        <v>52</v>
      </c>
      <c r="O5231" s="35" t="s">
        <v>53</v>
      </c>
      <c r="P5231" s="36" t="str">
        <f t="shared" ref="P5231:P5238" si="1502">IF(COUNTIF(B:B,B5231)=1,"New Client","Old Client")</f>
        <v>Old Client</v>
      </c>
      <c r="Q5231" s="39" t="str">
        <f t="shared" si="4"/>
        <v>Yes</v>
      </c>
      <c r="R5231" s="40" t="str">
        <f t="shared" si="5"/>
        <v>Cross-Sold</v>
      </c>
    </row>
    <row r="5232" ht="14.25" customHeight="1" spans="1:18">
      <c r="A5232" s="30" t="s">
        <v>4968</v>
      </c>
      <c r="B5232" s="17">
        <v>472</v>
      </c>
      <c r="C5232" s="17" t="s">
        <v>35</v>
      </c>
      <c r="D5232" s="17" t="s">
        <v>36</v>
      </c>
      <c r="E5232" s="17" t="s">
        <v>37</v>
      </c>
      <c r="F5232" s="31" t="str">
        <f>VLOOKUP(G5232,'Policy Type'!$A:$B,2,FALSE)</f>
        <v>Others</v>
      </c>
      <c r="G5232" s="17" t="s">
        <v>245</v>
      </c>
      <c r="H5232" s="32">
        <v>45434</v>
      </c>
      <c r="I5232" s="32">
        <v>45798</v>
      </c>
      <c r="J5232" s="34">
        <v>629000</v>
      </c>
      <c r="K5232" s="34">
        <f t="shared" si="1500"/>
        <v>113220</v>
      </c>
      <c r="L5232" s="34">
        <f t="shared" si="1501"/>
        <v>742220</v>
      </c>
      <c r="M5232" s="17">
        <f>L5232*0.15</f>
        <v>111333</v>
      </c>
      <c r="N5232" s="17" t="s">
        <v>52</v>
      </c>
      <c r="O5232" s="35" t="s">
        <v>53</v>
      </c>
      <c r="P5232" s="36" t="str">
        <f t="shared" si="1502"/>
        <v>Old Client</v>
      </c>
      <c r="Q5232" s="39" t="str">
        <f t="shared" si="4"/>
        <v>Yes</v>
      </c>
      <c r="R5232" s="40" t="str">
        <f t="shared" si="5"/>
        <v>Cross-Sold</v>
      </c>
    </row>
    <row r="5233" ht="14.25" customHeight="1" spans="1:18">
      <c r="A5233" s="30" t="s">
        <v>4969</v>
      </c>
      <c r="B5233" s="17">
        <v>484</v>
      </c>
      <c r="C5233" s="17" t="s">
        <v>46</v>
      </c>
      <c r="D5233" s="17" t="s">
        <v>66</v>
      </c>
      <c r="E5233" s="17" t="s">
        <v>780</v>
      </c>
      <c r="F5233" s="31" t="str">
        <f>VLOOKUP(G5233,'Policy Type'!$A:$B,2,FALSE)</f>
        <v>Liability</v>
      </c>
      <c r="G5233" s="17" t="s">
        <v>38</v>
      </c>
      <c r="H5233" s="32">
        <v>45419</v>
      </c>
      <c r="I5233" s="32">
        <v>45783</v>
      </c>
      <c r="J5233" s="34">
        <v>620400</v>
      </c>
      <c r="K5233" s="34">
        <f t="shared" si="1500"/>
        <v>111672</v>
      </c>
      <c r="L5233" s="34">
        <f t="shared" si="1501"/>
        <v>732072</v>
      </c>
      <c r="M5233" s="17">
        <f t="shared" ref="M5233:M5234" si="1503">L5233*0.05</f>
        <v>36603.6</v>
      </c>
      <c r="N5233" s="17" t="s">
        <v>39</v>
      </c>
      <c r="O5233" s="35" t="s">
        <v>49</v>
      </c>
      <c r="P5233" s="36" t="str">
        <f t="shared" si="1502"/>
        <v>Old Client</v>
      </c>
      <c r="Q5233" s="39" t="str">
        <f t="shared" si="4"/>
        <v>Yes</v>
      </c>
      <c r="R5233" s="40" t="str">
        <f t="shared" si="5"/>
        <v/>
      </c>
    </row>
    <row r="5234" ht="14.25" customHeight="1" spans="1:18">
      <c r="A5234" s="30" t="s">
        <v>4970</v>
      </c>
      <c r="B5234" s="17">
        <v>3006</v>
      </c>
      <c r="C5234" s="17" t="s">
        <v>46</v>
      </c>
      <c r="D5234" s="17" t="s">
        <v>88</v>
      </c>
      <c r="E5234" s="17" t="s">
        <v>78</v>
      </c>
      <c r="F5234" s="31" t="str">
        <f>VLOOKUP(G5234,'Policy Type'!$A:$B,2,FALSE)</f>
        <v>Liability</v>
      </c>
      <c r="G5234" s="17" t="s">
        <v>38</v>
      </c>
      <c r="H5234" s="32">
        <v>45414</v>
      </c>
      <c r="I5234" s="32">
        <v>45778</v>
      </c>
      <c r="J5234" s="34">
        <v>620000</v>
      </c>
      <c r="K5234" s="34">
        <f t="shared" si="1500"/>
        <v>111600</v>
      </c>
      <c r="L5234" s="34">
        <f t="shared" si="1501"/>
        <v>731600</v>
      </c>
      <c r="M5234" s="17">
        <f t="shared" si="1503"/>
        <v>36580</v>
      </c>
      <c r="N5234" s="17" t="s">
        <v>39</v>
      </c>
      <c r="O5234" s="35" t="s">
        <v>49</v>
      </c>
      <c r="P5234" s="36" t="str">
        <f t="shared" si="1502"/>
        <v>New Client</v>
      </c>
      <c r="Q5234" s="39" t="str">
        <f t="shared" si="4"/>
        <v>Yes</v>
      </c>
      <c r="R5234" s="40" t="str">
        <f t="shared" si="5"/>
        <v/>
      </c>
    </row>
    <row r="5235" ht="14.25" customHeight="1" spans="1:18">
      <c r="A5235" s="30" t="s">
        <v>4971</v>
      </c>
      <c r="B5235" s="17">
        <v>3002</v>
      </c>
      <c r="C5235" s="17" t="s">
        <v>57</v>
      </c>
      <c r="D5235" s="17" t="s">
        <v>36</v>
      </c>
      <c r="E5235" s="17" t="s">
        <v>43</v>
      </c>
      <c r="F5235" s="31" t="str">
        <f>VLOOKUP(G5235,'Policy Type'!$A:$B,2,FALSE)</f>
        <v>Others</v>
      </c>
      <c r="G5235" s="17" t="s">
        <v>212</v>
      </c>
      <c r="H5235" s="32">
        <v>45441</v>
      </c>
      <c r="I5235" s="32">
        <v>45805</v>
      </c>
      <c r="J5235" s="34">
        <v>619500</v>
      </c>
      <c r="K5235" s="34">
        <f t="shared" si="1500"/>
        <v>111510</v>
      </c>
      <c r="L5235" s="34">
        <f t="shared" si="1501"/>
        <v>731010</v>
      </c>
      <c r="M5235" s="17">
        <f>L5235*0.15</f>
        <v>109651.5</v>
      </c>
      <c r="N5235" s="17" t="s">
        <v>39</v>
      </c>
      <c r="O5235" s="35" t="s">
        <v>53</v>
      </c>
      <c r="P5235" s="36" t="str">
        <f t="shared" si="1502"/>
        <v>New Client</v>
      </c>
      <c r="Q5235" s="39" t="str">
        <f t="shared" si="4"/>
        <v>No</v>
      </c>
      <c r="R5235" s="40" t="str">
        <f t="shared" si="5"/>
        <v/>
      </c>
    </row>
    <row r="5236" ht="14.25" customHeight="1" spans="1:18">
      <c r="A5236" s="30" t="s">
        <v>4972</v>
      </c>
      <c r="B5236" s="17">
        <v>1783</v>
      </c>
      <c r="C5236" s="17" t="s">
        <v>42</v>
      </c>
      <c r="D5236" s="17" t="s">
        <v>36</v>
      </c>
      <c r="E5236" s="17" t="s">
        <v>780</v>
      </c>
      <c r="F5236" s="31" t="str">
        <f>VLOOKUP(G5236,'Policy Type'!$A:$B,2,FALSE)</f>
        <v>Liability</v>
      </c>
      <c r="G5236" s="17" t="s">
        <v>38</v>
      </c>
      <c r="H5236" s="32">
        <v>45414</v>
      </c>
      <c r="I5236" s="32">
        <v>45778</v>
      </c>
      <c r="J5236" s="34">
        <v>600300</v>
      </c>
      <c r="K5236" s="34">
        <f t="shared" si="1500"/>
        <v>108054</v>
      </c>
      <c r="L5236" s="34">
        <f t="shared" si="1501"/>
        <v>708354</v>
      </c>
      <c r="M5236" s="17">
        <f t="shared" ref="M5236:M5237" si="1504">L5236*0.2</f>
        <v>141670.8</v>
      </c>
      <c r="N5236" s="17" t="s">
        <v>39</v>
      </c>
      <c r="O5236" s="35" t="s">
        <v>49</v>
      </c>
      <c r="P5236" s="36" t="str">
        <f t="shared" si="1502"/>
        <v>Old Client</v>
      </c>
      <c r="Q5236" s="39" t="str">
        <f t="shared" si="4"/>
        <v>Yes</v>
      </c>
      <c r="R5236" s="40" t="str">
        <f t="shared" si="5"/>
        <v/>
      </c>
    </row>
    <row r="5237" ht="14.25" customHeight="1" spans="1:18">
      <c r="A5237" s="30" t="s">
        <v>4973</v>
      </c>
      <c r="B5237" s="17">
        <v>3298</v>
      </c>
      <c r="C5237" s="17" t="s">
        <v>57</v>
      </c>
      <c r="D5237" s="17" t="s">
        <v>36</v>
      </c>
      <c r="E5237" s="17" t="s">
        <v>103</v>
      </c>
      <c r="F5237" s="31" t="str">
        <f>VLOOKUP(G5237,'Policy Type'!$A:$B,2,FALSE)</f>
        <v>Liability</v>
      </c>
      <c r="G5237" s="17" t="s">
        <v>38</v>
      </c>
      <c r="H5237" s="32">
        <v>45434</v>
      </c>
      <c r="I5237" s="32">
        <v>45798</v>
      </c>
      <c r="J5237" s="34">
        <v>600000</v>
      </c>
      <c r="K5237" s="34">
        <f t="shared" si="1500"/>
        <v>108000</v>
      </c>
      <c r="L5237" s="34">
        <f t="shared" si="1501"/>
        <v>708000</v>
      </c>
      <c r="M5237" s="17">
        <f t="shared" si="1504"/>
        <v>141600</v>
      </c>
      <c r="N5237" s="17" t="s">
        <v>39</v>
      </c>
      <c r="O5237" s="35" t="s">
        <v>49</v>
      </c>
      <c r="P5237" s="36" t="str">
        <f t="shared" si="1502"/>
        <v>Old Client</v>
      </c>
      <c r="Q5237" s="39" t="str">
        <f t="shared" si="4"/>
        <v>Yes</v>
      </c>
      <c r="R5237" s="40" t="str">
        <f t="shared" si="5"/>
        <v/>
      </c>
    </row>
    <row r="5238" ht="14.25" customHeight="1" spans="1:18">
      <c r="A5238" s="30" t="s">
        <v>4974</v>
      </c>
      <c r="B5238" s="17">
        <v>2945</v>
      </c>
      <c r="C5238" s="17" t="s">
        <v>46</v>
      </c>
      <c r="D5238" s="17" t="s">
        <v>47</v>
      </c>
      <c r="E5238" s="17" t="s">
        <v>37</v>
      </c>
      <c r="F5238" s="31" t="str">
        <f>VLOOKUP(G5238,'Policy Type'!$A:$B,2,FALSE)</f>
        <v>Liability</v>
      </c>
      <c r="G5238" s="17" t="s">
        <v>38</v>
      </c>
      <c r="H5238" s="32">
        <v>45443</v>
      </c>
      <c r="I5238" s="32">
        <v>45807</v>
      </c>
      <c r="J5238" s="34">
        <v>599900</v>
      </c>
      <c r="K5238" s="34">
        <f t="shared" si="1500"/>
        <v>107982</v>
      </c>
      <c r="L5238" s="34">
        <f t="shared" si="1501"/>
        <v>707882</v>
      </c>
      <c r="M5238" s="17">
        <f>L5238*0.05</f>
        <v>35394.1</v>
      </c>
      <c r="N5238" s="17" t="s">
        <v>39</v>
      </c>
      <c r="O5238" s="35" t="s">
        <v>49</v>
      </c>
      <c r="P5238" s="36" t="str">
        <f t="shared" si="1502"/>
        <v>New Client</v>
      </c>
      <c r="Q5238" s="39" t="str">
        <f t="shared" si="4"/>
        <v>Yes</v>
      </c>
      <c r="R5238" s="40" t="str">
        <f t="shared" si="5"/>
        <v/>
      </c>
    </row>
    <row r="5239" ht="14.25" customHeight="1" spans="1:18">
      <c r="A5239" s="30"/>
      <c r="B5239" s="17"/>
      <c r="C5239" s="17"/>
      <c r="D5239" s="17"/>
      <c r="E5239" s="17"/>
      <c r="F5239" s="31"/>
      <c r="G5239" s="17"/>
      <c r="H5239" s="32"/>
      <c r="I5239" s="32"/>
      <c r="J5239" s="34"/>
      <c r="K5239" s="34"/>
      <c r="L5239" s="17"/>
      <c r="M5239" s="17"/>
      <c r="N5239" s="17" t="s">
        <v>39</v>
      </c>
      <c r="O5239" s="35" t="s">
        <v>277</v>
      </c>
      <c r="P5239" s="36"/>
      <c r="Q5239" s="39" t="str">
        <f t="shared" si="4"/>
        <v>No</v>
      </c>
      <c r="R5239" s="40" t="str">
        <f t="shared" si="5"/>
        <v/>
      </c>
    </row>
    <row r="5240" ht="14.25" customHeight="1" spans="1:18">
      <c r="A5240" s="30" t="s">
        <v>4975</v>
      </c>
      <c r="B5240" s="17">
        <v>3539</v>
      </c>
      <c r="C5240" s="17" t="s">
        <v>35</v>
      </c>
      <c r="D5240" s="17" t="s">
        <v>36</v>
      </c>
      <c r="E5240" s="17" t="s">
        <v>103</v>
      </c>
      <c r="F5240" s="31" t="str">
        <f>VLOOKUP(G5240,'Policy Type'!$A:$B,2,FALSE)</f>
        <v>Liability</v>
      </c>
      <c r="G5240" s="17" t="s">
        <v>140</v>
      </c>
      <c r="H5240" s="32">
        <v>45414</v>
      </c>
      <c r="I5240" s="32">
        <v>45778</v>
      </c>
      <c r="J5240" s="34">
        <v>590000</v>
      </c>
      <c r="K5240" s="34">
        <f t="shared" ref="K5240:K5259" si="1505">J5240*0.18</f>
        <v>106200</v>
      </c>
      <c r="L5240" s="34">
        <f t="shared" ref="L5240:L5259" si="1506">J5240+K5240</f>
        <v>696200</v>
      </c>
      <c r="M5240" s="17">
        <f t="shared" ref="M5240:M5249" si="1507">L5240*0.2</f>
        <v>139240</v>
      </c>
      <c r="N5240" s="17" t="s">
        <v>39</v>
      </c>
      <c r="O5240" s="35" t="s">
        <v>49</v>
      </c>
      <c r="P5240" s="36" t="str">
        <f t="shared" ref="P5240:P5259" si="1508">IF(COUNTIF(B:B,B5240)=1,"New Client","Old Client")</f>
        <v>New Client</v>
      </c>
      <c r="Q5240" s="39" t="str">
        <f t="shared" si="4"/>
        <v>Yes</v>
      </c>
      <c r="R5240" s="40" t="str">
        <f t="shared" si="5"/>
        <v/>
      </c>
    </row>
    <row r="5241" ht="14.25" customHeight="1" spans="1:18">
      <c r="A5241" s="30" t="s">
        <v>4976</v>
      </c>
      <c r="B5241" s="17">
        <v>2227</v>
      </c>
      <c r="C5241" s="17" t="s">
        <v>35</v>
      </c>
      <c r="D5241" s="17" t="s">
        <v>36</v>
      </c>
      <c r="E5241" s="17" t="s">
        <v>84</v>
      </c>
      <c r="F5241" s="31" t="str">
        <f>VLOOKUP(G5241,'Policy Type'!$A:$B,2,FALSE)</f>
        <v>Liability</v>
      </c>
      <c r="G5241" s="17" t="s">
        <v>101</v>
      </c>
      <c r="H5241" s="32">
        <v>45422</v>
      </c>
      <c r="I5241" s="32">
        <v>45786</v>
      </c>
      <c r="J5241" s="34">
        <v>590000</v>
      </c>
      <c r="K5241" s="34">
        <f t="shared" si="1505"/>
        <v>106200</v>
      </c>
      <c r="L5241" s="34">
        <f t="shared" si="1506"/>
        <v>696200</v>
      </c>
      <c r="M5241" s="17">
        <f t="shared" si="1507"/>
        <v>139240</v>
      </c>
      <c r="N5241" s="17" t="s">
        <v>39</v>
      </c>
      <c r="O5241" s="35" t="s">
        <v>49</v>
      </c>
      <c r="P5241" s="36" t="str">
        <f t="shared" si="1508"/>
        <v>Old Client</v>
      </c>
      <c r="Q5241" s="39" t="str">
        <f t="shared" si="4"/>
        <v>Yes</v>
      </c>
      <c r="R5241" s="40" t="str">
        <f t="shared" si="5"/>
        <v/>
      </c>
    </row>
    <row r="5242" ht="14.25" customHeight="1" spans="1:18">
      <c r="A5242" s="30" t="s">
        <v>4977</v>
      </c>
      <c r="B5242" s="17">
        <v>2942</v>
      </c>
      <c r="C5242" s="17" t="s">
        <v>57</v>
      </c>
      <c r="D5242" s="17" t="s">
        <v>36</v>
      </c>
      <c r="E5242" s="17" t="s">
        <v>84</v>
      </c>
      <c r="F5242" s="31" t="str">
        <f>VLOOKUP(G5242,'Policy Type'!$A:$B,2,FALSE)</f>
        <v>Liability</v>
      </c>
      <c r="G5242" s="17" t="s">
        <v>101</v>
      </c>
      <c r="H5242" s="32">
        <v>45437</v>
      </c>
      <c r="I5242" s="32">
        <v>45801</v>
      </c>
      <c r="J5242" s="34">
        <v>590000</v>
      </c>
      <c r="K5242" s="34">
        <f t="shared" si="1505"/>
        <v>106200</v>
      </c>
      <c r="L5242" s="34">
        <f t="shared" si="1506"/>
        <v>696200</v>
      </c>
      <c r="M5242" s="17">
        <f t="shared" si="1507"/>
        <v>139240</v>
      </c>
      <c r="N5242" s="17" t="s">
        <v>39</v>
      </c>
      <c r="O5242" s="35" t="s">
        <v>49</v>
      </c>
      <c r="P5242" s="36" t="str">
        <f t="shared" si="1508"/>
        <v>New Client</v>
      </c>
      <c r="Q5242" s="39" t="str">
        <f t="shared" si="4"/>
        <v>Yes</v>
      </c>
      <c r="R5242" s="40" t="str">
        <f t="shared" si="5"/>
        <v/>
      </c>
    </row>
    <row r="5243" ht="14.25" customHeight="1" spans="1:18">
      <c r="A5243" s="30" t="s">
        <v>4978</v>
      </c>
      <c r="B5243" s="17">
        <v>3041</v>
      </c>
      <c r="C5243" s="17" t="s">
        <v>42</v>
      </c>
      <c r="D5243" s="17" t="s">
        <v>36</v>
      </c>
      <c r="E5243" s="17" t="s">
        <v>103</v>
      </c>
      <c r="F5243" s="31" t="str">
        <f>VLOOKUP(G5243,'Policy Type'!$A:$B,2,FALSE)</f>
        <v>Liability</v>
      </c>
      <c r="G5243" s="17" t="s">
        <v>38</v>
      </c>
      <c r="H5243" s="32">
        <v>45433</v>
      </c>
      <c r="I5243" s="32">
        <v>45493</v>
      </c>
      <c r="J5243" s="34">
        <v>590000</v>
      </c>
      <c r="K5243" s="34">
        <f t="shared" si="1505"/>
        <v>106200</v>
      </c>
      <c r="L5243" s="34">
        <f t="shared" si="1506"/>
        <v>696200</v>
      </c>
      <c r="M5243" s="17">
        <f t="shared" si="1507"/>
        <v>139240</v>
      </c>
      <c r="N5243" s="17" t="s">
        <v>39</v>
      </c>
      <c r="O5243" s="35" t="s">
        <v>49</v>
      </c>
      <c r="P5243" s="36" t="str">
        <f t="shared" si="1508"/>
        <v>Old Client</v>
      </c>
      <c r="Q5243" s="39" t="str">
        <f t="shared" si="4"/>
        <v>Yes</v>
      </c>
      <c r="R5243" s="40" t="str">
        <f t="shared" si="5"/>
        <v/>
      </c>
    </row>
    <row r="5244" ht="14.25" customHeight="1" spans="1:18">
      <c r="A5244" s="30" t="s">
        <v>4979</v>
      </c>
      <c r="B5244" s="17">
        <v>3263</v>
      </c>
      <c r="C5244" s="17" t="s">
        <v>35</v>
      </c>
      <c r="D5244" s="17" t="s">
        <v>36</v>
      </c>
      <c r="E5244" s="17" t="s">
        <v>43</v>
      </c>
      <c r="F5244" s="31" t="str">
        <f>VLOOKUP(G5244,'Policy Type'!$A:$B,2,FALSE)</f>
        <v>P&amp;C</v>
      </c>
      <c r="G5244" s="17" t="s">
        <v>44</v>
      </c>
      <c r="H5244" s="32">
        <v>45418</v>
      </c>
      <c r="I5244" s="32">
        <v>45782</v>
      </c>
      <c r="J5244" s="34">
        <v>590000</v>
      </c>
      <c r="K5244" s="34">
        <f t="shared" si="1505"/>
        <v>106200</v>
      </c>
      <c r="L5244" s="34">
        <f t="shared" si="1506"/>
        <v>696200</v>
      </c>
      <c r="M5244" s="17">
        <f t="shared" si="1507"/>
        <v>139240</v>
      </c>
      <c r="N5244" s="17" t="s">
        <v>39</v>
      </c>
      <c r="O5244" s="35" t="s">
        <v>53</v>
      </c>
      <c r="P5244" s="36" t="str">
        <f t="shared" si="1508"/>
        <v>Old Client</v>
      </c>
      <c r="Q5244" s="39" t="str">
        <f t="shared" si="4"/>
        <v>No</v>
      </c>
      <c r="R5244" s="40" t="str">
        <f t="shared" si="5"/>
        <v/>
      </c>
    </row>
    <row r="5245" ht="14.25" customHeight="1" spans="1:18">
      <c r="A5245" s="30" t="s">
        <v>4980</v>
      </c>
      <c r="B5245" s="17">
        <v>3185</v>
      </c>
      <c r="C5245" s="17" t="s">
        <v>35</v>
      </c>
      <c r="D5245" s="17" t="s">
        <v>36</v>
      </c>
      <c r="E5245" s="17" t="s">
        <v>103</v>
      </c>
      <c r="F5245" s="31" t="str">
        <f>VLOOKUP(G5245,'Policy Type'!$A:$B,2,FALSE)</f>
        <v>Liability</v>
      </c>
      <c r="G5245" s="17" t="s">
        <v>101</v>
      </c>
      <c r="H5245" s="32">
        <v>45439</v>
      </c>
      <c r="I5245" s="32">
        <v>45803</v>
      </c>
      <c r="J5245" s="34">
        <v>578200</v>
      </c>
      <c r="K5245" s="34">
        <f t="shared" si="1505"/>
        <v>104076</v>
      </c>
      <c r="L5245" s="34">
        <f t="shared" si="1506"/>
        <v>682276</v>
      </c>
      <c r="M5245" s="17">
        <f t="shared" si="1507"/>
        <v>136455.2</v>
      </c>
      <c r="N5245" s="17" t="s">
        <v>39</v>
      </c>
      <c r="O5245" s="35" t="s">
        <v>49</v>
      </c>
      <c r="P5245" s="36" t="str">
        <f t="shared" si="1508"/>
        <v>New Client</v>
      </c>
      <c r="Q5245" s="39" t="str">
        <f t="shared" si="4"/>
        <v>Yes</v>
      </c>
      <c r="R5245" s="40" t="str">
        <f t="shared" si="5"/>
        <v/>
      </c>
    </row>
    <row r="5246" ht="14.25" customHeight="1" spans="1:18">
      <c r="A5246" s="30" t="s">
        <v>4981</v>
      </c>
      <c r="B5246" s="17">
        <v>3195</v>
      </c>
      <c r="C5246" s="17" t="s">
        <v>35</v>
      </c>
      <c r="D5246" s="17" t="s">
        <v>36</v>
      </c>
      <c r="E5246" s="17" t="s">
        <v>43</v>
      </c>
      <c r="F5246" s="31" t="str">
        <f>VLOOKUP(G5246,'Policy Type'!$A:$B,2,FALSE)</f>
        <v>P&amp;C</v>
      </c>
      <c r="G5246" s="17" t="s">
        <v>51</v>
      </c>
      <c r="H5246" s="32">
        <v>45439</v>
      </c>
      <c r="I5246" s="32">
        <v>45803</v>
      </c>
      <c r="J5246" s="34">
        <v>572400</v>
      </c>
      <c r="K5246" s="34">
        <f t="shared" si="1505"/>
        <v>103032</v>
      </c>
      <c r="L5246" s="34">
        <f t="shared" si="1506"/>
        <v>675432</v>
      </c>
      <c r="M5246" s="17">
        <f t="shared" si="1507"/>
        <v>135086.4</v>
      </c>
      <c r="N5246" s="17" t="s">
        <v>52</v>
      </c>
      <c r="O5246" s="35" t="s">
        <v>53</v>
      </c>
      <c r="P5246" s="36" t="str">
        <f t="shared" si="1508"/>
        <v>Old Client</v>
      </c>
      <c r="Q5246" s="39" t="str">
        <f t="shared" si="4"/>
        <v>No</v>
      </c>
      <c r="R5246" s="40" t="str">
        <f t="shared" si="5"/>
        <v/>
      </c>
    </row>
    <row r="5247" ht="14.25" customHeight="1" spans="1:18">
      <c r="A5247" s="30" t="s">
        <v>4982</v>
      </c>
      <c r="B5247" s="17">
        <v>3269</v>
      </c>
      <c r="C5247" s="17" t="s">
        <v>57</v>
      </c>
      <c r="D5247" s="17" t="s">
        <v>36</v>
      </c>
      <c r="E5247" s="17" t="s">
        <v>37</v>
      </c>
      <c r="F5247" s="31" t="str">
        <f>VLOOKUP(G5247,'Policy Type'!$A:$B,2,FALSE)</f>
        <v>Liability</v>
      </c>
      <c r="G5247" s="17" t="s">
        <v>38</v>
      </c>
      <c r="H5247" s="32">
        <v>45436</v>
      </c>
      <c r="I5247" s="32">
        <v>45796</v>
      </c>
      <c r="J5247" s="34">
        <v>566800</v>
      </c>
      <c r="K5247" s="34">
        <f t="shared" si="1505"/>
        <v>102024</v>
      </c>
      <c r="L5247" s="34">
        <f t="shared" si="1506"/>
        <v>668824</v>
      </c>
      <c r="M5247" s="17">
        <f t="shared" si="1507"/>
        <v>133764.8</v>
      </c>
      <c r="N5247" s="17" t="s">
        <v>39</v>
      </c>
      <c r="O5247" s="35" t="s">
        <v>49</v>
      </c>
      <c r="P5247" s="36" t="str">
        <f t="shared" si="1508"/>
        <v>New Client</v>
      </c>
      <c r="Q5247" s="39" t="str">
        <f t="shared" si="4"/>
        <v>Yes</v>
      </c>
      <c r="R5247" s="40" t="str">
        <f t="shared" si="5"/>
        <v/>
      </c>
    </row>
    <row r="5248" ht="14.25" customHeight="1" spans="1:18">
      <c r="A5248" s="30" t="s">
        <v>4983</v>
      </c>
      <c r="B5248" s="17">
        <v>3124</v>
      </c>
      <c r="C5248" s="17" t="s">
        <v>35</v>
      </c>
      <c r="D5248" s="17" t="s">
        <v>36</v>
      </c>
      <c r="E5248" s="17" t="s">
        <v>780</v>
      </c>
      <c r="F5248" s="31" t="str">
        <f>VLOOKUP(G5248,'Policy Type'!$A:$B,2,FALSE)</f>
        <v>Liability</v>
      </c>
      <c r="G5248" s="17" t="s">
        <v>38</v>
      </c>
      <c r="H5248" s="32">
        <v>45435</v>
      </c>
      <c r="I5248" s="32">
        <v>45526</v>
      </c>
      <c r="J5248" s="34">
        <v>556800</v>
      </c>
      <c r="K5248" s="34">
        <f t="shared" si="1505"/>
        <v>100224</v>
      </c>
      <c r="L5248" s="34">
        <f t="shared" si="1506"/>
        <v>657024</v>
      </c>
      <c r="M5248" s="17">
        <f t="shared" si="1507"/>
        <v>131404.8</v>
      </c>
      <c r="N5248" s="17" t="s">
        <v>39</v>
      </c>
      <c r="O5248" s="35" t="s">
        <v>49</v>
      </c>
      <c r="P5248" s="36" t="str">
        <f t="shared" si="1508"/>
        <v>New Client</v>
      </c>
      <c r="Q5248" s="39" t="str">
        <f t="shared" si="4"/>
        <v>Yes</v>
      </c>
      <c r="R5248" s="40" t="str">
        <f t="shared" si="5"/>
        <v/>
      </c>
    </row>
    <row r="5249" ht="14.25" customHeight="1" spans="1:18">
      <c r="A5249" s="30" t="s">
        <v>4984</v>
      </c>
      <c r="B5249" s="17">
        <v>1706</v>
      </c>
      <c r="C5249" s="17" t="s">
        <v>42</v>
      </c>
      <c r="D5249" s="17" t="s">
        <v>36</v>
      </c>
      <c r="E5249" s="17" t="s">
        <v>780</v>
      </c>
      <c r="F5249" s="31" t="str">
        <f>VLOOKUP(G5249,'Policy Type'!$A:$B,2,FALSE)</f>
        <v>Liability</v>
      </c>
      <c r="G5249" s="17" t="s">
        <v>38</v>
      </c>
      <c r="H5249" s="32">
        <v>45418</v>
      </c>
      <c r="I5249" s="32">
        <v>45782</v>
      </c>
      <c r="J5249" s="34">
        <v>556100</v>
      </c>
      <c r="K5249" s="34">
        <f t="shared" si="1505"/>
        <v>100098</v>
      </c>
      <c r="L5249" s="34">
        <f t="shared" si="1506"/>
        <v>656198</v>
      </c>
      <c r="M5249" s="17">
        <f t="shared" si="1507"/>
        <v>131239.6</v>
      </c>
      <c r="N5249" s="17" t="s">
        <v>39</v>
      </c>
      <c r="O5249" s="35" t="s">
        <v>49</v>
      </c>
      <c r="P5249" s="36" t="str">
        <f t="shared" si="1508"/>
        <v>Old Client</v>
      </c>
      <c r="Q5249" s="39" t="str">
        <f t="shared" si="4"/>
        <v>Yes</v>
      </c>
      <c r="R5249" s="40" t="str">
        <f t="shared" si="5"/>
        <v/>
      </c>
    </row>
    <row r="5250" ht="14.25" customHeight="1" spans="1:18">
      <c r="A5250" s="30" t="s">
        <v>4985</v>
      </c>
      <c r="B5250" s="17">
        <v>3244</v>
      </c>
      <c r="C5250" s="17" t="s">
        <v>46</v>
      </c>
      <c r="D5250" s="17" t="s">
        <v>66</v>
      </c>
      <c r="E5250" s="17" t="s">
        <v>37</v>
      </c>
      <c r="F5250" s="31" t="str">
        <f>VLOOKUP(G5250,'Policy Type'!$A:$B,2,FALSE)</f>
        <v>P&amp;C</v>
      </c>
      <c r="G5250" s="17" t="s">
        <v>80</v>
      </c>
      <c r="H5250" s="32">
        <v>45433</v>
      </c>
      <c r="I5250" s="32">
        <v>45433</v>
      </c>
      <c r="J5250" s="34">
        <v>551500</v>
      </c>
      <c r="K5250" s="34">
        <f t="shared" si="1505"/>
        <v>99270</v>
      </c>
      <c r="L5250" s="34">
        <f t="shared" si="1506"/>
        <v>650770</v>
      </c>
      <c r="M5250" s="17">
        <f t="shared" ref="M5250:M5251" si="1509">L5250*0.05</f>
        <v>32538.5</v>
      </c>
      <c r="N5250" s="17" t="s">
        <v>39</v>
      </c>
      <c r="O5250" s="35" t="s">
        <v>49</v>
      </c>
      <c r="P5250" s="36" t="str">
        <f t="shared" si="1508"/>
        <v>New Client</v>
      </c>
      <c r="Q5250" s="39" t="str">
        <f t="shared" si="4"/>
        <v>No</v>
      </c>
      <c r="R5250" s="40" t="str">
        <f t="shared" si="5"/>
        <v/>
      </c>
    </row>
    <row r="5251" ht="14.25" customHeight="1" spans="1:18">
      <c r="A5251" s="30" t="s">
        <v>4986</v>
      </c>
      <c r="B5251" s="17">
        <v>2992</v>
      </c>
      <c r="C5251" s="17" t="s">
        <v>46</v>
      </c>
      <c r="D5251" s="17" t="s">
        <v>66</v>
      </c>
      <c r="E5251" s="17" t="s">
        <v>780</v>
      </c>
      <c r="F5251" s="31" t="str">
        <f>VLOOKUP(G5251,'Policy Type'!$A:$B,2,FALSE)</f>
        <v>Liability</v>
      </c>
      <c r="G5251" s="17" t="s">
        <v>38</v>
      </c>
      <c r="H5251" s="32">
        <v>45416</v>
      </c>
      <c r="I5251" s="32">
        <v>45507</v>
      </c>
      <c r="J5251" s="34">
        <v>548800</v>
      </c>
      <c r="K5251" s="34">
        <f t="shared" si="1505"/>
        <v>98784</v>
      </c>
      <c r="L5251" s="34">
        <f t="shared" si="1506"/>
        <v>647584</v>
      </c>
      <c r="M5251" s="17">
        <f t="shared" si="1509"/>
        <v>32379.2</v>
      </c>
      <c r="N5251" s="17" t="s">
        <v>39</v>
      </c>
      <c r="O5251" s="35" t="s">
        <v>49</v>
      </c>
      <c r="P5251" s="36" t="str">
        <f t="shared" si="1508"/>
        <v>New Client</v>
      </c>
      <c r="Q5251" s="39" t="str">
        <f t="shared" si="4"/>
        <v>Yes</v>
      </c>
      <c r="R5251" s="40" t="str">
        <f t="shared" si="5"/>
        <v/>
      </c>
    </row>
    <row r="5252" ht="14.25" customHeight="1" spans="1:18">
      <c r="A5252" s="30" t="s">
        <v>4987</v>
      </c>
      <c r="B5252" s="17">
        <v>462</v>
      </c>
      <c r="C5252" s="17" t="s">
        <v>42</v>
      </c>
      <c r="D5252" s="17" t="s">
        <v>36</v>
      </c>
      <c r="E5252" s="17" t="s">
        <v>103</v>
      </c>
      <c r="F5252" s="31" t="str">
        <f>VLOOKUP(G5252,'Policy Type'!$A:$B,2,FALSE)</f>
        <v>Others</v>
      </c>
      <c r="G5252" s="17" t="s">
        <v>135</v>
      </c>
      <c r="H5252" s="32">
        <v>45424</v>
      </c>
      <c r="I5252" s="32">
        <v>45788</v>
      </c>
      <c r="J5252" s="34">
        <v>540300</v>
      </c>
      <c r="K5252" s="34">
        <f t="shared" si="1505"/>
        <v>97254</v>
      </c>
      <c r="L5252" s="34">
        <f t="shared" si="1506"/>
        <v>637554</v>
      </c>
      <c r="M5252" s="17">
        <f>L5252*0.15</f>
        <v>95633.1</v>
      </c>
      <c r="N5252" s="17" t="s">
        <v>39</v>
      </c>
      <c r="O5252" s="35" t="s">
        <v>49</v>
      </c>
      <c r="P5252" s="36" t="str">
        <f t="shared" si="1508"/>
        <v>Old Client</v>
      </c>
      <c r="Q5252" s="39" t="str">
        <f t="shared" si="4"/>
        <v>Yes</v>
      </c>
      <c r="R5252" s="40" t="str">
        <f t="shared" si="5"/>
        <v>Cross-Sold</v>
      </c>
    </row>
    <row r="5253" ht="14.25" customHeight="1" spans="1:18">
      <c r="A5253" s="30" t="s">
        <v>4988</v>
      </c>
      <c r="B5253" s="17">
        <v>2967</v>
      </c>
      <c r="C5253" s="17" t="s">
        <v>42</v>
      </c>
      <c r="D5253" s="17" t="s">
        <v>36</v>
      </c>
      <c r="E5253" s="17" t="s">
        <v>37</v>
      </c>
      <c r="F5253" s="31" t="str">
        <f>VLOOKUP(G5253,'Policy Type'!$A:$B,2,FALSE)</f>
        <v>Liability</v>
      </c>
      <c r="G5253" s="17" t="s">
        <v>38</v>
      </c>
      <c r="H5253" s="32">
        <v>45420</v>
      </c>
      <c r="I5253" s="32">
        <v>45511</v>
      </c>
      <c r="J5253" s="34">
        <v>534100</v>
      </c>
      <c r="K5253" s="34">
        <f t="shared" si="1505"/>
        <v>96138</v>
      </c>
      <c r="L5253" s="34">
        <f t="shared" si="1506"/>
        <v>630238</v>
      </c>
      <c r="M5253" s="17">
        <f t="shared" ref="M5253:M5255" si="1510">L5253*0.2</f>
        <v>126047.6</v>
      </c>
      <c r="N5253" s="17" t="s">
        <v>39</v>
      </c>
      <c r="O5253" s="35" t="s">
        <v>49</v>
      </c>
      <c r="P5253" s="36" t="str">
        <f t="shared" si="1508"/>
        <v>New Client</v>
      </c>
      <c r="Q5253" s="39" t="str">
        <f t="shared" si="4"/>
        <v>Yes</v>
      </c>
      <c r="R5253" s="40" t="str">
        <f t="shared" si="5"/>
        <v/>
      </c>
    </row>
    <row r="5254" ht="14.25" customHeight="1" spans="1:18">
      <c r="A5254" s="30" t="s">
        <v>4989</v>
      </c>
      <c r="B5254" s="17">
        <v>3044</v>
      </c>
      <c r="C5254" s="17" t="s">
        <v>57</v>
      </c>
      <c r="D5254" s="17" t="s">
        <v>36</v>
      </c>
      <c r="E5254" s="17" t="s">
        <v>84</v>
      </c>
      <c r="F5254" s="31" t="str">
        <f>VLOOKUP(G5254,'Policy Type'!$A:$B,2,FALSE)</f>
        <v>Liability</v>
      </c>
      <c r="G5254" s="17" t="s">
        <v>101</v>
      </c>
      <c r="H5254" s="32">
        <v>45429</v>
      </c>
      <c r="I5254" s="32">
        <v>45793</v>
      </c>
      <c r="J5254" s="34">
        <v>531000</v>
      </c>
      <c r="K5254" s="34">
        <f t="shared" si="1505"/>
        <v>95580</v>
      </c>
      <c r="L5254" s="34">
        <f t="shared" si="1506"/>
        <v>626580</v>
      </c>
      <c r="M5254" s="17">
        <f t="shared" si="1510"/>
        <v>125316</v>
      </c>
      <c r="N5254" s="17" t="s">
        <v>39</v>
      </c>
      <c r="O5254" s="35" t="s">
        <v>53</v>
      </c>
      <c r="P5254" s="36" t="str">
        <f t="shared" si="1508"/>
        <v>Old Client</v>
      </c>
      <c r="Q5254" s="39" t="str">
        <f t="shared" si="4"/>
        <v>Yes</v>
      </c>
      <c r="R5254" s="40" t="str">
        <f t="shared" si="5"/>
        <v/>
      </c>
    </row>
    <row r="5255" ht="14.25" customHeight="1" spans="1:18">
      <c r="A5255" s="30" t="s">
        <v>4990</v>
      </c>
      <c r="B5255" s="17">
        <v>3018</v>
      </c>
      <c r="C5255" s="17" t="s">
        <v>57</v>
      </c>
      <c r="D5255" s="17" t="s">
        <v>36</v>
      </c>
      <c r="E5255" s="17" t="s">
        <v>103</v>
      </c>
      <c r="F5255" s="31" t="str">
        <f>VLOOKUP(G5255,'Policy Type'!$A:$B,2,FALSE)</f>
        <v>P&amp;C</v>
      </c>
      <c r="G5255" s="17" t="s">
        <v>48</v>
      </c>
      <c r="H5255" s="32">
        <v>45432</v>
      </c>
      <c r="I5255" s="32">
        <v>45796</v>
      </c>
      <c r="J5255" s="34">
        <v>531000</v>
      </c>
      <c r="K5255" s="34">
        <f t="shared" si="1505"/>
        <v>95580</v>
      </c>
      <c r="L5255" s="34">
        <f t="shared" si="1506"/>
        <v>626580</v>
      </c>
      <c r="M5255" s="17">
        <f t="shared" si="1510"/>
        <v>125316</v>
      </c>
      <c r="N5255" s="17" t="s">
        <v>39</v>
      </c>
      <c r="O5255" s="35" t="s">
        <v>49</v>
      </c>
      <c r="P5255" s="36" t="str">
        <f t="shared" si="1508"/>
        <v>New Client</v>
      </c>
      <c r="Q5255" s="39" t="str">
        <f t="shared" si="4"/>
        <v>No</v>
      </c>
      <c r="R5255" s="40" t="str">
        <f t="shared" si="5"/>
        <v/>
      </c>
    </row>
    <row r="5256" ht="14.25" customHeight="1" spans="1:18">
      <c r="A5256" s="30" t="s">
        <v>4991</v>
      </c>
      <c r="B5256" s="17">
        <v>3091</v>
      </c>
      <c r="C5256" s="17" t="s">
        <v>46</v>
      </c>
      <c r="D5256" s="17" t="s">
        <v>66</v>
      </c>
      <c r="E5256" s="17" t="s">
        <v>43</v>
      </c>
      <c r="F5256" s="31" t="str">
        <f>VLOOKUP(G5256,'Policy Type'!$A:$B,2,FALSE)</f>
        <v>P&amp;C</v>
      </c>
      <c r="G5256" s="17" t="s">
        <v>68</v>
      </c>
      <c r="H5256" s="32">
        <v>45425</v>
      </c>
      <c r="I5256" s="32">
        <v>45789</v>
      </c>
      <c r="J5256" s="34">
        <v>520500</v>
      </c>
      <c r="K5256" s="34">
        <f t="shared" si="1505"/>
        <v>93690</v>
      </c>
      <c r="L5256" s="34">
        <f t="shared" si="1506"/>
        <v>614190</v>
      </c>
      <c r="M5256" s="17">
        <f>L5256*0.05</f>
        <v>30709.5</v>
      </c>
      <c r="N5256" s="17" t="s">
        <v>52</v>
      </c>
      <c r="O5256" s="35" t="s">
        <v>53</v>
      </c>
      <c r="P5256" s="36" t="str">
        <f t="shared" si="1508"/>
        <v>Old Client</v>
      </c>
      <c r="Q5256" s="39" t="str">
        <f t="shared" si="4"/>
        <v>Yes</v>
      </c>
      <c r="R5256" s="40" t="str">
        <f t="shared" si="5"/>
        <v>Cross-Sold</v>
      </c>
    </row>
    <row r="5257" ht="14.25" customHeight="1" spans="1:18">
      <c r="A5257" s="30" t="s">
        <v>4992</v>
      </c>
      <c r="B5257" s="17">
        <v>3148</v>
      </c>
      <c r="C5257" s="17" t="s">
        <v>57</v>
      </c>
      <c r="D5257" s="17" t="s">
        <v>36</v>
      </c>
      <c r="E5257" s="17" t="s">
        <v>37</v>
      </c>
      <c r="F5257" s="31" t="str">
        <f>VLOOKUP(G5257,'Policy Type'!$A:$B,2,FALSE)</f>
        <v>Others</v>
      </c>
      <c r="G5257" s="17" t="s">
        <v>135</v>
      </c>
      <c r="H5257" s="32">
        <v>45431</v>
      </c>
      <c r="I5257" s="32">
        <v>45795</v>
      </c>
      <c r="J5257" s="34">
        <v>516400</v>
      </c>
      <c r="K5257" s="34">
        <f t="shared" si="1505"/>
        <v>92952</v>
      </c>
      <c r="L5257" s="34">
        <f t="shared" si="1506"/>
        <v>609352</v>
      </c>
      <c r="M5257" s="17">
        <f t="shared" ref="M5257:M5258" si="1511">L5257*0.15</f>
        <v>91402.8</v>
      </c>
      <c r="N5257" s="17" t="s">
        <v>52</v>
      </c>
      <c r="O5257" s="35" t="s">
        <v>53</v>
      </c>
      <c r="P5257" s="36" t="str">
        <f t="shared" si="1508"/>
        <v>New Client</v>
      </c>
      <c r="Q5257" s="39" t="str">
        <f t="shared" si="4"/>
        <v>No</v>
      </c>
      <c r="R5257" s="40" t="str">
        <f t="shared" si="5"/>
        <v/>
      </c>
    </row>
    <row r="5258" ht="14.25" customHeight="1" spans="1:18">
      <c r="A5258" s="30" t="s">
        <v>4993</v>
      </c>
      <c r="B5258" s="17">
        <v>3008</v>
      </c>
      <c r="C5258" s="17" t="s">
        <v>35</v>
      </c>
      <c r="D5258" s="17" t="s">
        <v>36</v>
      </c>
      <c r="E5258" s="17" t="s">
        <v>37</v>
      </c>
      <c r="F5258" s="31" t="str">
        <f>VLOOKUP(G5258,'Policy Type'!$A:$B,2,FALSE)</f>
        <v>Others</v>
      </c>
      <c r="G5258" s="17" t="s">
        <v>111</v>
      </c>
      <c r="H5258" s="32">
        <v>45416</v>
      </c>
      <c r="I5258" s="32">
        <v>45428</v>
      </c>
      <c r="J5258" s="34">
        <v>514500</v>
      </c>
      <c r="K5258" s="34">
        <f t="shared" si="1505"/>
        <v>92610</v>
      </c>
      <c r="L5258" s="34">
        <f t="shared" si="1506"/>
        <v>607110</v>
      </c>
      <c r="M5258" s="17">
        <f t="shared" si="1511"/>
        <v>91066.5</v>
      </c>
      <c r="N5258" s="17" t="s">
        <v>52</v>
      </c>
      <c r="O5258" s="35" t="s">
        <v>49</v>
      </c>
      <c r="P5258" s="36" t="str">
        <f t="shared" si="1508"/>
        <v>New Client</v>
      </c>
      <c r="Q5258" s="39" t="str">
        <f t="shared" si="4"/>
        <v>No</v>
      </c>
      <c r="R5258" s="40" t="str">
        <f t="shared" si="5"/>
        <v/>
      </c>
    </row>
    <row r="5259" ht="14.25" customHeight="1" spans="1:18">
      <c r="A5259" s="30" t="s">
        <v>4994</v>
      </c>
      <c r="B5259" s="17">
        <v>367</v>
      </c>
      <c r="C5259" s="17" t="s">
        <v>35</v>
      </c>
      <c r="D5259" s="17" t="s">
        <v>36</v>
      </c>
      <c r="E5259" s="17" t="s">
        <v>37</v>
      </c>
      <c r="F5259" s="31" t="str">
        <f>VLOOKUP(G5259,'Policy Type'!$A:$B,2,FALSE)</f>
        <v>Liability</v>
      </c>
      <c r="G5259" s="17" t="s">
        <v>38</v>
      </c>
      <c r="H5259" s="32">
        <v>45419</v>
      </c>
      <c r="I5259" s="32">
        <v>45783</v>
      </c>
      <c r="J5259" s="34">
        <v>511200</v>
      </c>
      <c r="K5259" s="34">
        <f t="shared" si="1505"/>
        <v>92016</v>
      </c>
      <c r="L5259" s="34">
        <f t="shared" si="1506"/>
        <v>603216</v>
      </c>
      <c r="M5259" s="17">
        <f>L5259*0.2</f>
        <v>120643.2</v>
      </c>
      <c r="N5259" s="17" t="s">
        <v>39</v>
      </c>
      <c r="O5259" s="35" t="s">
        <v>53</v>
      </c>
      <c r="P5259" s="36" t="str">
        <f t="shared" si="1508"/>
        <v>Old Client</v>
      </c>
      <c r="Q5259" s="39" t="str">
        <f t="shared" si="4"/>
        <v>Yes</v>
      </c>
      <c r="R5259" s="40" t="str">
        <f t="shared" si="5"/>
        <v/>
      </c>
    </row>
    <row r="5260" ht="14.25" customHeight="1" spans="1:18">
      <c r="A5260" s="30"/>
      <c r="B5260" s="17"/>
      <c r="C5260" s="17"/>
      <c r="D5260" s="17"/>
      <c r="E5260" s="17"/>
      <c r="F5260" s="31"/>
      <c r="G5260" s="17"/>
      <c r="H5260" s="32"/>
      <c r="I5260" s="32"/>
      <c r="J5260" s="34"/>
      <c r="K5260" s="34"/>
      <c r="L5260" s="17"/>
      <c r="M5260" s="17"/>
      <c r="N5260" s="17" t="s">
        <v>39</v>
      </c>
      <c r="O5260" s="35" t="s">
        <v>277</v>
      </c>
      <c r="P5260" s="36"/>
      <c r="Q5260" s="39" t="str">
        <f t="shared" si="4"/>
        <v>No</v>
      </c>
      <c r="R5260" s="40" t="str">
        <f t="shared" si="5"/>
        <v/>
      </c>
    </row>
    <row r="5261" ht="14.25" customHeight="1" spans="1:18">
      <c r="A5261" s="30" t="s">
        <v>4995</v>
      </c>
      <c r="B5261" s="17">
        <v>2980</v>
      </c>
      <c r="C5261" s="17" t="s">
        <v>46</v>
      </c>
      <c r="D5261" s="17" t="s">
        <v>88</v>
      </c>
      <c r="E5261" s="17" t="s">
        <v>37</v>
      </c>
      <c r="F5261" s="31" t="str">
        <f>VLOOKUP(G5261,'Policy Type'!$A:$B,2,FALSE)</f>
        <v>Others</v>
      </c>
      <c r="G5261" s="17" t="s">
        <v>111</v>
      </c>
      <c r="H5261" s="32">
        <v>45423</v>
      </c>
      <c r="I5261" s="32">
        <v>45787</v>
      </c>
      <c r="J5261" s="34">
        <v>510700</v>
      </c>
      <c r="K5261" s="34">
        <f t="shared" ref="K5261:K5269" si="1512">J5261*0.18</f>
        <v>91926</v>
      </c>
      <c r="L5261" s="34">
        <f t="shared" ref="L5261:L5269" si="1513">J5261+K5261</f>
        <v>602626</v>
      </c>
      <c r="M5261" s="17">
        <f>L5261*0.05</f>
        <v>30131.3</v>
      </c>
      <c r="N5261" s="17" t="s">
        <v>52</v>
      </c>
      <c r="O5261" s="35" t="s">
        <v>49</v>
      </c>
      <c r="P5261" s="36" t="str">
        <f t="shared" ref="P5261:P5269" si="1514">IF(COUNTIF(B:B,B5261)=1,"New Client","Old Client")</f>
        <v>Old Client</v>
      </c>
      <c r="Q5261" s="39" t="str">
        <f t="shared" si="4"/>
        <v>Yes</v>
      </c>
      <c r="R5261" s="40" t="str">
        <f t="shared" si="5"/>
        <v>Cross-Sold</v>
      </c>
    </row>
    <row r="5262" ht="14.25" customHeight="1" spans="1:18">
      <c r="A5262" s="30" t="s">
        <v>4996</v>
      </c>
      <c r="B5262" s="17">
        <v>134</v>
      </c>
      <c r="C5262" s="17" t="s">
        <v>57</v>
      </c>
      <c r="D5262" s="17" t="s">
        <v>36</v>
      </c>
      <c r="E5262" s="17" t="s">
        <v>132</v>
      </c>
      <c r="F5262" s="31" t="str">
        <f>VLOOKUP(G5262,'Policy Type'!$A:$B,2,FALSE)</f>
        <v>Others</v>
      </c>
      <c r="G5262" s="17" t="s">
        <v>111</v>
      </c>
      <c r="H5262" s="32">
        <v>45440</v>
      </c>
      <c r="I5262" s="32">
        <v>45453</v>
      </c>
      <c r="J5262" s="34">
        <v>508300</v>
      </c>
      <c r="K5262" s="34">
        <f t="shared" si="1512"/>
        <v>91494</v>
      </c>
      <c r="L5262" s="34">
        <f t="shared" si="1513"/>
        <v>599794</v>
      </c>
      <c r="M5262" s="17">
        <f>L5262*0.15</f>
        <v>89969.1</v>
      </c>
      <c r="N5262" s="17" t="s">
        <v>52</v>
      </c>
      <c r="O5262" s="35" t="s">
        <v>49</v>
      </c>
      <c r="P5262" s="36" t="str">
        <f t="shared" si="1514"/>
        <v>Old Client</v>
      </c>
      <c r="Q5262" s="39" t="str">
        <f t="shared" si="4"/>
        <v>Yes</v>
      </c>
      <c r="R5262" s="40" t="str">
        <f t="shared" si="5"/>
        <v>Cross-Sold</v>
      </c>
    </row>
    <row r="5263" ht="14.25" customHeight="1" spans="1:18">
      <c r="A5263" s="30" t="s">
        <v>4997</v>
      </c>
      <c r="B5263" s="17">
        <v>2186</v>
      </c>
      <c r="C5263" s="17" t="s">
        <v>46</v>
      </c>
      <c r="D5263" s="17" t="s">
        <v>47</v>
      </c>
      <c r="E5263" s="17" t="s">
        <v>132</v>
      </c>
      <c r="F5263" s="31" t="str">
        <f>VLOOKUP(G5263,'Policy Type'!$A:$B,2,FALSE)</f>
        <v>Others</v>
      </c>
      <c r="G5263" s="17" t="s">
        <v>111</v>
      </c>
      <c r="H5263" s="32">
        <v>45440</v>
      </c>
      <c r="I5263" s="32">
        <v>45453</v>
      </c>
      <c r="J5263" s="34">
        <v>508300</v>
      </c>
      <c r="K5263" s="34">
        <f t="shared" si="1512"/>
        <v>91494</v>
      </c>
      <c r="L5263" s="34">
        <f t="shared" si="1513"/>
        <v>599794</v>
      </c>
      <c r="M5263" s="17">
        <f>L5263*0.05</f>
        <v>29989.7</v>
      </c>
      <c r="N5263" s="17" t="s">
        <v>52</v>
      </c>
      <c r="O5263" s="35" t="s">
        <v>49</v>
      </c>
      <c r="P5263" s="36" t="str">
        <f t="shared" si="1514"/>
        <v>Old Client</v>
      </c>
      <c r="Q5263" s="39" t="str">
        <f t="shared" si="4"/>
        <v>No</v>
      </c>
      <c r="R5263" s="40" t="str">
        <f t="shared" si="5"/>
        <v/>
      </c>
    </row>
    <row r="5264" ht="14.25" customHeight="1" spans="1:18">
      <c r="A5264" s="30" t="s">
        <v>4998</v>
      </c>
      <c r="B5264" s="17">
        <v>3149</v>
      </c>
      <c r="C5264" s="17" t="s">
        <v>35</v>
      </c>
      <c r="D5264" s="17" t="s">
        <v>36</v>
      </c>
      <c r="E5264" s="17" t="s">
        <v>91</v>
      </c>
      <c r="F5264" s="31" t="str">
        <f>VLOOKUP(G5264,'Policy Type'!$A:$B,2,FALSE)</f>
        <v>Others</v>
      </c>
      <c r="G5264" s="17" t="s">
        <v>487</v>
      </c>
      <c r="H5264" s="32">
        <v>45436</v>
      </c>
      <c r="I5264" s="32">
        <v>45800</v>
      </c>
      <c r="J5264" s="34">
        <v>507000</v>
      </c>
      <c r="K5264" s="34">
        <f t="shared" si="1512"/>
        <v>91260</v>
      </c>
      <c r="L5264" s="34">
        <f t="shared" si="1513"/>
        <v>598260</v>
      </c>
      <c r="M5264" s="17">
        <f t="shared" ref="M5264:M5265" si="1515">L5264*0.15</f>
        <v>89739</v>
      </c>
      <c r="N5264" s="17" t="s">
        <v>52</v>
      </c>
      <c r="O5264" s="35" t="s">
        <v>49</v>
      </c>
      <c r="P5264" s="36" t="str">
        <f t="shared" si="1514"/>
        <v>New Client</v>
      </c>
      <c r="Q5264" s="39" t="str">
        <f t="shared" si="4"/>
        <v>No</v>
      </c>
      <c r="R5264" s="40" t="str">
        <f t="shared" si="5"/>
        <v/>
      </c>
    </row>
    <row r="5265" ht="14.25" customHeight="1" spans="1:18">
      <c r="A5265" s="30" t="s">
        <v>4999</v>
      </c>
      <c r="B5265" s="17">
        <v>3151</v>
      </c>
      <c r="C5265" s="17" t="s">
        <v>57</v>
      </c>
      <c r="D5265" s="17" t="s">
        <v>36</v>
      </c>
      <c r="E5265" s="17" t="s">
        <v>780</v>
      </c>
      <c r="F5265" s="31" t="str">
        <f>VLOOKUP(G5265,'Policy Type'!$A:$B,2,FALSE)</f>
        <v>Others</v>
      </c>
      <c r="G5265" s="17" t="s">
        <v>212</v>
      </c>
      <c r="H5265" s="32">
        <v>45421</v>
      </c>
      <c r="I5265" s="32">
        <v>49072</v>
      </c>
      <c r="J5265" s="34">
        <v>504500</v>
      </c>
      <c r="K5265" s="34">
        <f t="shared" si="1512"/>
        <v>90810</v>
      </c>
      <c r="L5265" s="34">
        <f t="shared" si="1513"/>
        <v>595310</v>
      </c>
      <c r="M5265" s="17">
        <f t="shared" si="1515"/>
        <v>89296.5</v>
      </c>
      <c r="N5265" s="17" t="s">
        <v>52</v>
      </c>
      <c r="O5265" s="35" t="s">
        <v>49</v>
      </c>
      <c r="P5265" s="36" t="str">
        <f t="shared" si="1514"/>
        <v>New Client</v>
      </c>
      <c r="Q5265" s="39" t="str">
        <f t="shared" si="4"/>
        <v>No</v>
      </c>
      <c r="R5265" s="40" t="str">
        <f t="shared" si="5"/>
        <v/>
      </c>
    </row>
    <row r="5266" ht="14.25" customHeight="1" spans="1:18">
      <c r="A5266" s="30" t="s">
        <v>5000</v>
      </c>
      <c r="B5266" s="17">
        <v>3253</v>
      </c>
      <c r="C5266" s="17" t="s">
        <v>57</v>
      </c>
      <c r="D5266" s="17" t="s">
        <v>36</v>
      </c>
      <c r="E5266" s="17" t="s">
        <v>780</v>
      </c>
      <c r="F5266" s="31" t="str">
        <f>VLOOKUP(G5266,'Policy Type'!$A:$B,2,FALSE)</f>
        <v>P&amp;C</v>
      </c>
      <c r="G5266" s="17" t="s">
        <v>68</v>
      </c>
      <c r="H5266" s="32">
        <v>45420</v>
      </c>
      <c r="I5266" s="32">
        <v>45784</v>
      </c>
      <c r="J5266" s="34">
        <v>496300</v>
      </c>
      <c r="K5266" s="34">
        <f t="shared" si="1512"/>
        <v>89334</v>
      </c>
      <c r="L5266" s="34">
        <f t="shared" si="1513"/>
        <v>585634</v>
      </c>
      <c r="M5266" s="17">
        <f>L5266*0.2</f>
        <v>117126.8</v>
      </c>
      <c r="N5266" s="17" t="s">
        <v>39</v>
      </c>
      <c r="O5266" s="35" t="s">
        <v>53</v>
      </c>
      <c r="P5266" s="36" t="str">
        <f t="shared" si="1514"/>
        <v>New Client</v>
      </c>
      <c r="Q5266" s="39" t="str">
        <f t="shared" si="4"/>
        <v>No</v>
      </c>
      <c r="R5266" s="40" t="str">
        <f t="shared" si="5"/>
        <v/>
      </c>
    </row>
    <row r="5267" ht="14.25" customHeight="1" spans="1:18">
      <c r="A5267" s="30" t="s">
        <v>5001</v>
      </c>
      <c r="B5267" s="17">
        <v>3033</v>
      </c>
      <c r="C5267" s="17" t="s">
        <v>57</v>
      </c>
      <c r="D5267" s="17" t="s">
        <v>36</v>
      </c>
      <c r="E5267" s="17" t="s">
        <v>43</v>
      </c>
      <c r="F5267" s="31" t="str">
        <f>VLOOKUP(G5267,'Policy Type'!$A:$B,2,FALSE)</f>
        <v>Others</v>
      </c>
      <c r="G5267" s="17" t="s">
        <v>168</v>
      </c>
      <c r="H5267" s="32">
        <v>45442</v>
      </c>
      <c r="I5267" s="32">
        <v>45806</v>
      </c>
      <c r="J5267" s="34">
        <v>496300</v>
      </c>
      <c r="K5267" s="34">
        <f t="shared" si="1512"/>
        <v>89334</v>
      </c>
      <c r="L5267" s="34">
        <f t="shared" si="1513"/>
        <v>585634</v>
      </c>
      <c r="M5267" s="17">
        <f>L5267*0.15</f>
        <v>87845.1</v>
      </c>
      <c r="N5267" s="17" t="s">
        <v>52</v>
      </c>
      <c r="O5267" s="35" t="s">
        <v>53</v>
      </c>
      <c r="P5267" s="36" t="str">
        <f t="shared" si="1514"/>
        <v>New Client</v>
      </c>
      <c r="Q5267" s="39" t="str">
        <f t="shared" si="4"/>
        <v>No</v>
      </c>
      <c r="R5267" s="40" t="str">
        <f t="shared" si="5"/>
        <v/>
      </c>
    </row>
    <row r="5268" ht="14.25" customHeight="1" spans="1:18">
      <c r="A5268" s="30" t="s">
        <v>5002</v>
      </c>
      <c r="B5268" s="17">
        <v>1335</v>
      </c>
      <c r="C5268" s="17" t="s">
        <v>57</v>
      </c>
      <c r="D5268" s="17" t="s">
        <v>36</v>
      </c>
      <c r="E5268" s="17" t="s">
        <v>78</v>
      </c>
      <c r="F5268" s="31" t="str">
        <f>VLOOKUP(G5268,'Policy Type'!$A:$B,2,FALSE)</f>
        <v>Liability</v>
      </c>
      <c r="G5268" s="17" t="s">
        <v>121</v>
      </c>
      <c r="H5268" s="32">
        <v>45439</v>
      </c>
      <c r="I5268" s="32">
        <v>45803</v>
      </c>
      <c r="J5268" s="34">
        <v>490900</v>
      </c>
      <c r="K5268" s="34">
        <f t="shared" si="1512"/>
        <v>88362</v>
      </c>
      <c r="L5268" s="34">
        <f t="shared" si="1513"/>
        <v>579262</v>
      </c>
      <c r="M5268" s="17">
        <f t="shared" ref="M5268:M5269" si="1516">L5268*0.2</f>
        <v>115852.4</v>
      </c>
      <c r="N5268" s="17" t="s">
        <v>39</v>
      </c>
      <c r="O5268" s="35" t="s">
        <v>49</v>
      </c>
      <c r="P5268" s="36" t="str">
        <f t="shared" si="1514"/>
        <v>Old Client</v>
      </c>
      <c r="Q5268" s="39" t="str">
        <f t="shared" si="4"/>
        <v>Yes</v>
      </c>
      <c r="R5268" s="40" t="str">
        <f t="shared" si="5"/>
        <v/>
      </c>
    </row>
    <row r="5269" ht="14.25" customHeight="1" spans="1:18">
      <c r="A5269" s="30" t="s">
        <v>5003</v>
      </c>
      <c r="B5269" s="17">
        <v>3499</v>
      </c>
      <c r="C5269" s="17" t="s">
        <v>42</v>
      </c>
      <c r="D5269" s="17" t="s">
        <v>36</v>
      </c>
      <c r="E5269" s="17" t="s">
        <v>37</v>
      </c>
      <c r="F5269" s="31" t="str">
        <f>VLOOKUP(G5269,'Policy Type'!$A:$B,2,FALSE)</f>
        <v>P&amp;C</v>
      </c>
      <c r="G5269" s="17" t="s">
        <v>80</v>
      </c>
      <c r="H5269" s="32">
        <v>45428</v>
      </c>
      <c r="I5269" s="32">
        <v>45428</v>
      </c>
      <c r="J5269" s="34">
        <v>487600</v>
      </c>
      <c r="K5269" s="34">
        <f t="shared" si="1512"/>
        <v>87768</v>
      </c>
      <c r="L5269" s="34">
        <f t="shared" si="1513"/>
        <v>575368</v>
      </c>
      <c r="M5269" s="17">
        <f t="shared" si="1516"/>
        <v>115073.6</v>
      </c>
      <c r="N5269" s="17" t="s">
        <v>39</v>
      </c>
      <c r="O5269" s="35" t="s">
        <v>49</v>
      </c>
      <c r="P5269" s="36" t="str">
        <f t="shared" si="1514"/>
        <v>New Client</v>
      </c>
      <c r="Q5269" s="39" t="str">
        <f t="shared" si="4"/>
        <v>No</v>
      </c>
      <c r="R5269" s="40" t="str">
        <f t="shared" si="5"/>
        <v/>
      </c>
    </row>
    <row r="5270" ht="14.25" customHeight="1" spans="1:18">
      <c r="A5270" s="41"/>
      <c r="B5270" s="17"/>
      <c r="C5270" s="17"/>
      <c r="D5270" s="17"/>
      <c r="E5270" s="42"/>
      <c r="F5270" s="31"/>
      <c r="G5270" s="42"/>
      <c r="H5270" s="43"/>
      <c r="I5270" s="44"/>
      <c r="J5270" s="34"/>
      <c r="K5270" s="34"/>
      <c r="L5270" s="17"/>
      <c r="M5270" s="45"/>
      <c r="N5270" s="45"/>
      <c r="O5270" s="35" t="s">
        <v>277</v>
      </c>
      <c r="P5270" s="36"/>
      <c r="Q5270" s="39" t="str">
        <f t="shared" si="4"/>
        <v>No</v>
      </c>
      <c r="R5270" s="40" t="str">
        <f t="shared" si="5"/>
        <v/>
      </c>
    </row>
    <row r="5271" ht="14.25" customHeight="1" spans="1:18">
      <c r="A5271" s="30" t="s">
        <v>5004</v>
      </c>
      <c r="B5271" s="17">
        <v>36</v>
      </c>
      <c r="C5271" s="17" t="s">
        <v>35</v>
      </c>
      <c r="D5271" s="17" t="s">
        <v>36</v>
      </c>
      <c r="E5271" s="17" t="s">
        <v>780</v>
      </c>
      <c r="F5271" s="31" t="str">
        <f>VLOOKUP(G5271,'Policy Type'!$A:$B,2,FALSE)</f>
        <v>Others</v>
      </c>
      <c r="G5271" s="17" t="s">
        <v>487</v>
      </c>
      <c r="H5271" s="32">
        <v>45427</v>
      </c>
      <c r="I5271" s="32">
        <v>47252</v>
      </c>
      <c r="J5271" s="34">
        <v>484600</v>
      </c>
      <c r="K5271" s="34">
        <f t="shared" ref="K5271:K5283" si="1517">J5271*0.18</f>
        <v>87228</v>
      </c>
      <c r="L5271" s="34">
        <f t="shared" ref="L5271:L5283" si="1518">J5271+K5271</f>
        <v>571828</v>
      </c>
      <c r="M5271" s="17">
        <f>L5271*0.15</f>
        <v>85774.2</v>
      </c>
      <c r="N5271" s="17" t="s">
        <v>52</v>
      </c>
      <c r="O5271" s="35" t="s">
        <v>49</v>
      </c>
      <c r="P5271" s="36" t="str">
        <f t="shared" ref="P5271:P5283" si="1519">IF(COUNTIF(B:B,B5271)=1,"New Client","Old Client")</f>
        <v>Old Client</v>
      </c>
      <c r="Q5271" s="39" t="str">
        <f t="shared" si="4"/>
        <v>No</v>
      </c>
      <c r="R5271" s="40" t="str">
        <f t="shared" si="5"/>
        <v/>
      </c>
    </row>
    <row r="5272" ht="14.25" customHeight="1" spans="1:18">
      <c r="A5272" s="30" t="s">
        <v>5005</v>
      </c>
      <c r="B5272" s="17">
        <v>36</v>
      </c>
      <c r="C5272" s="17" t="s">
        <v>46</v>
      </c>
      <c r="D5272" s="17" t="s">
        <v>47</v>
      </c>
      <c r="E5272" s="17" t="s">
        <v>780</v>
      </c>
      <c r="F5272" s="31" t="str">
        <f>VLOOKUP(G5272,'Policy Type'!$A:$B,2,FALSE)</f>
        <v>Others</v>
      </c>
      <c r="G5272" s="17" t="s">
        <v>487</v>
      </c>
      <c r="H5272" s="32">
        <v>45436</v>
      </c>
      <c r="I5272" s="32">
        <v>49087</v>
      </c>
      <c r="J5272" s="34">
        <v>483700</v>
      </c>
      <c r="K5272" s="34">
        <f t="shared" si="1517"/>
        <v>87066</v>
      </c>
      <c r="L5272" s="34">
        <f t="shared" si="1518"/>
        <v>570766</v>
      </c>
      <c r="M5272" s="17">
        <f>L5272*0.05</f>
        <v>28538.3</v>
      </c>
      <c r="N5272" s="17" t="s">
        <v>52</v>
      </c>
      <c r="O5272" s="35" t="s">
        <v>49</v>
      </c>
      <c r="P5272" s="36" t="str">
        <f t="shared" si="1519"/>
        <v>Old Client</v>
      </c>
      <c r="Q5272" s="39" t="str">
        <f t="shared" si="4"/>
        <v>No</v>
      </c>
      <c r="R5272" s="40" t="str">
        <f t="shared" si="5"/>
        <v/>
      </c>
    </row>
    <row r="5273" ht="14.25" customHeight="1" spans="1:18">
      <c r="A5273" s="30" t="s">
        <v>5006</v>
      </c>
      <c r="B5273" s="17">
        <v>3377</v>
      </c>
      <c r="C5273" s="17" t="s">
        <v>35</v>
      </c>
      <c r="D5273" s="17" t="s">
        <v>36</v>
      </c>
      <c r="E5273" s="17" t="s">
        <v>780</v>
      </c>
      <c r="F5273" s="31" t="str">
        <f>VLOOKUP(G5273,'Policy Type'!$A:$B,2,FALSE)</f>
        <v>Others</v>
      </c>
      <c r="G5273" s="17" t="s">
        <v>3913</v>
      </c>
      <c r="H5273" s="32">
        <v>45414</v>
      </c>
      <c r="I5273" s="32">
        <v>45778</v>
      </c>
      <c r="J5273" s="34">
        <v>479500</v>
      </c>
      <c r="K5273" s="34">
        <f t="shared" si="1517"/>
        <v>86310</v>
      </c>
      <c r="L5273" s="34">
        <f t="shared" si="1518"/>
        <v>565810</v>
      </c>
      <c r="M5273" s="17">
        <f t="shared" ref="M5273:M5274" si="1520">L5273*0.15</f>
        <v>84871.5</v>
      </c>
      <c r="N5273" s="17" t="s">
        <v>39</v>
      </c>
      <c r="O5273" s="35" t="s">
        <v>49</v>
      </c>
      <c r="P5273" s="36" t="str">
        <f t="shared" si="1519"/>
        <v>New Client</v>
      </c>
      <c r="Q5273" s="39" t="str">
        <f t="shared" si="4"/>
        <v>No</v>
      </c>
      <c r="R5273" s="40" t="str">
        <f t="shared" si="5"/>
        <v/>
      </c>
    </row>
    <row r="5274" ht="14.25" customHeight="1" spans="1:18">
      <c r="A5274" s="30" t="s">
        <v>5007</v>
      </c>
      <c r="B5274" s="17">
        <v>3357</v>
      </c>
      <c r="C5274" s="17" t="s">
        <v>35</v>
      </c>
      <c r="D5274" s="17" t="s">
        <v>36</v>
      </c>
      <c r="E5274" s="17" t="s">
        <v>780</v>
      </c>
      <c r="F5274" s="31" t="str">
        <f>VLOOKUP(G5274,'Policy Type'!$A:$B,2,FALSE)</f>
        <v>Others</v>
      </c>
      <c r="G5274" s="17" t="s">
        <v>487</v>
      </c>
      <c r="H5274" s="32">
        <v>45443</v>
      </c>
      <c r="I5274" s="32">
        <v>47268</v>
      </c>
      <c r="J5274" s="34">
        <v>478000</v>
      </c>
      <c r="K5274" s="34">
        <f t="shared" si="1517"/>
        <v>86040</v>
      </c>
      <c r="L5274" s="34">
        <f t="shared" si="1518"/>
        <v>564040</v>
      </c>
      <c r="M5274" s="17">
        <f t="shared" si="1520"/>
        <v>84606</v>
      </c>
      <c r="N5274" s="17" t="s">
        <v>52</v>
      </c>
      <c r="O5274" s="35" t="s">
        <v>49</v>
      </c>
      <c r="P5274" s="36" t="str">
        <f t="shared" si="1519"/>
        <v>New Client</v>
      </c>
      <c r="Q5274" s="39" t="str">
        <f t="shared" si="4"/>
        <v>No</v>
      </c>
      <c r="R5274" s="40" t="str">
        <f t="shared" si="5"/>
        <v/>
      </c>
    </row>
    <row r="5275" ht="14.25" customHeight="1" spans="1:18">
      <c r="A5275" s="30" t="s">
        <v>5008</v>
      </c>
      <c r="B5275" s="17">
        <v>2952</v>
      </c>
      <c r="C5275" s="17" t="s">
        <v>57</v>
      </c>
      <c r="D5275" s="17" t="s">
        <v>36</v>
      </c>
      <c r="E5275" s="17" t="s">
        <v>37</v>
      </c>
      <c r="F5275" s="31" t="str">
        <f>VLOOKUP(G5275,'Policy Type'!$A:$B,2,FALSE)</f>
        <v>Liability</v>
      </c>
      <c r="G5275" s="17" t="s">
        <v>38</v>
      </c>
      <c r="H5275" s="32">
        <v>45442</v>
      </c>
      <c r="I5275" s="32">
        <v>45806</v>
      </c>
      <c r="J5275" s="34">
        <v>476400</v>
      </c>
      <c r="K5275" s="34">
        <f t="shared" si="1517"/>
        <v>85752</v>
      </c>
      <c r="L5275" s="34">
        <f t="shared" si="1518"/>
        <v>562152</v>
      </c>
      <c r="M5275" s="17">
        <f>L5275*0.2</f>
        <v>112430.4</v>
      </c>
      <c r="N5275" s="17" t="s">
        <v>39</v>
      </c>
      <c r="O5275" s="35" t="s">
        <v>49</v>
      </c>
      <c r="P5275" s="36" t="str">
        <f t="shared" si="1519"/>
        <v>New Client</v>
      </c>
      <c r="Q5275" s="39" t="str">
        <f t="shared" si="4"/>
        <v>Yes</v>
      </c>
      <c r="R5275" s="40" t="str">
        <f t="shared" si="5"/>
        <v/>
      </c>
    </row>
    <row r="5276" ht="14.25" customHeight="1" spans="1:18">
      <c r="A5276" s="30" t="s">
        <v>5009</v>
      </c>
      <c r="B5276" s="17">
        <v>3470</v>
      </c>
      <c r="C5276" s="17" t="s">
        <v>57</v>
      </c>
      <c r="D5276" s="17" t="s">
        <v>36</v>
      </c>
      <c r="E5276" s="17" t="s">
        <v>221</v>
      </c>
      <c r="F5276" s="31" t="str">
        <f>VLOOKUP(G5276,'Policy Type'!$A:$B,2,FALSE)</f>
        <v>Others</v>
      </c>
      <c r="G5276" s="17" t="s">
        <v>212</v>
      </c>
      <c r="H5276" s="32">
        <v>45433</v>
      </c>
      <c r="I5276" s="32">
        <v>45797</v>
      </c>
      <c r="J5276" s="34">
        <v>472100</v>
      </c>
      <c r="K5276" s="34">
        <f t="shared" si="1517"/>
        <v>84978</v>
      </c>
      <c r="L5276" s="34">
        <f t="shared" si="1518"/>
        <v>557078</v>
      </c>
      <c r="M5276" s="17">
        <f>L5276*0.15</f>
        <v>83561.7</v>
      </c>
      <c r="N5276" s="17" t="s">
        <v>52</v>
      </c>
      <c r="O5276" s="35" t="s">
        <v>49</v>
      </c>
      <c r="P5276" s="36" t="str">
        <f t="shared" si="1519"/>
        <v>New Client</v>
      </c>
      <c r="Q5276" s="39" t="str">
        <f t="shared" si="4"/>
        <v>No</v>
      </c>
      <c r="R5276" s="40" t="str">
        <f t="shared" si="5"/>
        <v/>
      </c>
    </row>
    <row r="5277" ht="14.25" customHeight="1" spans="1:18">
      <c r="A5277" s="30" t="s">
        <v>5010</v>
      </c>
      <c r="B5277" s="17">
        <v>3390</v>
      </c>
      <c r="C5277" s="17" t="s">
        <v>46</v>
      </c>
      <c r="D5277" s="17" t="s">
        <v>88</v>
      </c>
      <c r="E5277" s="17" t="s">
        <v>91</v>
      </c>
      <c r="F5277" s="31" t="str">
        <f>VLOOKUP(G5277,'Policy Type'!$A:$B,2,FALSE)</f>
        <v>Liability</v>
      </c>
      <c r="G5277" s="17" t="s">
        <v>38</v>
      </c>
      <c r="H5277" s="32">
        <v>45439</v>
      </c>
      <c r="I5277" s="32">
        <v>45803</v>
      </c>
      <c r="J5277" s="34">
        <v>469700</v>
      </c>
      <c r="K5277" s="34">
        <f t="shared" si="1517"/>
        <v>84546</v>
      </c>
      <c r="L5277" s="34">
        <f t="shared" si="1518"/>
        <v>554246</v>
      </c>
      <c r="M5277" s="17">
        <f>L5277*0.05</f>
        <v>27712.3</v>
      </c>
      <c r="N5277" s="17" t="s">
        <v>39</v>
      </c>
      <c r="O5277" s="35" t="s">
        <v>49</v>
      </c>
      <c r="P5277" s="36" t="str">
        <f t="shared" si="1519"/>
        <v>Old Client</v>
      </c>
      <c r="Q5277" s="39" t="str">
        <f t="shared" si="4"/>
        <v>Yes</v>
      </c>
      <c r="R5277" s="40" t="str">
        <f t="shared" si="5"/>
        <v/>
      </c>
    </row>
    <row r="5278" ht="14.25" customHeight="1" spans="1:18">
      <c r="A5278" s="30" t="s">
        <v>5011</v>
      </c>
      <c r="B5278" s="17">
        <v>3285</v>
      </c>
      <c r="C5278" s="17" t="s">
        <v>35</v>
      </c>
      <c r="D5278" s="17" t="s">
        <v>36</v>
      </c>
      <c r="E5278" s="17" t="s">
        <v>780</v>
      </c>
      <c r="F5278" s="31" t="str">
        <f>VLOOKUP(G5278,'Policy Type'!$A:$B,2,FALSE)</f>
        <v>Others</v>
      </c>
      <c r="G5278" s="17" t="s">
        <v>212</v>
      </c>
      <c r="H5278" s="32">
        <v>45422</v>
      </c>
      <c r="I5278" s="32">
        <v>49073</v>
      </c>
      <c r="J5278" s="34">
        <v>469200</v>
      </c>
      <c r="K5278" s="34">
        <f t="shared" si="1517"/>
        <v>84456</v>
      </c>
      <c r="L5278" s="34">
        <f t="shared" si="1518"/>
        <v>553656</v>
      </c>
      <c r="M5278" s="17">
        <f>L5278*0.15</f>
        <v>83048.4</v>
      </c>
      <c r="N5278" s="17" t="s">
        <v>52</v>
      </c>
      <c r="O5278" s="35" t="s">
        <v>49</v>
      </c>
      <c r="P5278" s="36" t="str">
        <f t="shared" si="1519"/>
        <v>New Client</v>
      </c>
      <c r="Q5278" s="39" t="str">
        <f t="shared" si="4"/>
        <v>No</v>
      </c>
      <c r="R5278" s="40" t="str">
        <f t="shared" si="5"/>
        <v/>
      </c>
    </row>
    <row r="5279" ht="14.25" customHeight="1" spans="1:18">
      <c r="A5279" s="30" t="s">
        <v>5012</v>
      </c>
      <c r="B5279" s="17">
        <v>3289</v>
      </c>
      <c r="C5279" s="17" t="s">
        <v>57</v>
      </c>
      <c r="D5279" s="17" t="s">
        <v>36</v>
      </c>
      <c r="E5279" s="17" t="s">
        <v>78</v>
      </c>
      <c r="F5279" s="31" t="str">
        <f>VLOOKUP(G5279,'Policy Type'!$A:$B,2,FALSE)</f>
        <v>Liability</v>
      </c>
      <c r="G5279" s="17" t="s">
        <v>94</v>
      </c>
      <c r="H5279" s="32">
        <v>45426</v>
      </c>
      <c r="I5279" s="32">
        <v>45790</v>
      </c>
      <c r="J5279" s="34">
        <v>467400</v>
      </c>
      <c r="K5279" s="34">
        <f t="shared" si="1517"/>
        <v>84132</v>
      </c>
      <c r="L5279" s="34">
        <f t="shared" si="1518"/>
        <v>551532</v>
      </c>
      <c r="M5279" s="17">
        <f t="shared" ref="M5279:M5281" si="1521">L5279*0.2</f>
        <v>110306.4</v>
      </c>
      <c r="N5279" s="17" t="s">
        <v>39</v>
      </c>
      <c r="O5279" s="35" t="s">
        <v>49</v>
      </c>
      <c r="P5279" s="36" t="str">
        <f t="shared" si="1519"/>
        <v>New Client</v>
      </c>
      <c r="Q5279" s="39" t="str">
        <f t="shared" si="4"/>
        <v>Yes</v>
      </c>
      <c r="R5279" s="40" t="str">
        <f t="shared" si="5"/>
        <v/>
      </c>
    </row>
    <row r="5280" ht="14.25" customHeight="1" spans="1:18">
      <c r="A5280" s="30" t="s">
        <v>5013</v>
      </c>
      <c r="B5280" s="17">
        <v>3046</v>
      </c>
      <c r="C5280" s="17" t="s">
        <v>35</v>
      </c>
      <c r="D5280" s="17" t="s">
        <v>36</v>
      </c>
      <c r="E5280" s="17" t="s">
        <v>78</v>
      </c>
      <c r="F5280" s="31" t="str">
        <f>VLOOKUP(G5280,'Policy Type'!$A:$B,2,FALSE)</f>
        <v>Liability</v>
      </c>
      <c r="G5280" s="17" t="s">
        <v>94</v>
      </c>
      <c r="H5280" s="32">
        <v>45426</v>
      </c>
      <c r="I5280" s="32">
        <v>45790</v>
      </c>
      <c r="J5280" s="34">
        <v>467400</v>
      </c>
      <c r="K5280" s="34">
        <f t="shared" si="1517"/>
        <v>84132</v>
      </c>
      <c r="L5280" s="34">
        <f t="shared" si="1518"/>
        <v>551532</v>
      </c>
      <c r="M5280" s="17">
        <f t="shared" si="1521"/>
        <v>110306.4</v>
      </c>
      <c r="N5280" s="17" t="s">
        <v>39</v>
      </c>
      <c r="O5280" s="35" t="s">
        <v>49</v>
      </c>
      <c r="P5280" s="36" t="str">
        <f t="shared" si="1519"/>
        <v>New Client</v>
      </c>
      <c r="Q5280" s="39" t="str">
        <f t="shared" si="4"/>
        <v>Yes</v>
      </c>
      <c r="R5280" s="40" t="str">
        <f t="shared" si="5"/>
        <v/>
      </c>
    </row>
    <row r="5281" ht="14.25" customHeight="1" spans="1:18">
      <c r="A5281" s="30" t="s">
        <v>5014</v>
      </c>
      <c r="B5281" s="17">
        <v>2679</v>
      </c>
      <c r="C5281" s="17" t="s">
        <v>42</v>
      </c>
      <c r="D5281" s="17" t="s">
        <v>36</v>
      </c>
      <c r="E5281" s="17" t="s">
        <v>78</v>
      </c>
      <c r="F5281" s="31" t="str">
        <f>VLOOKUP(G5281,'Policy Type'!$A:$B,2,FALSE)</f>
        <v>Liability</v>
      </c>
      <c r="G5281" s="17" t="s">
        <v>94</v>
      </c>
      <c r="H5281" s="32">
        <v>45426</v>
      </c>
      <c r="I5281" s="32">
        <v>45790</v>
      </c>
      <c r="J5281" s="34">
        <v>467400</v>
      </c>
      <c r="K5281" s="34">
        <f t="shared" si="1517"/>
        <v>84132</v>
      </c>
      <c r="L5281" s="34">
        <f t="shared" si="1518"/>
        <v>551532</v>
      </c>
      <c r="M5281" s="17">
        <f t="shared" si="1521"/>
        <v>110306.4</v>
      </c>
      <c r="N5281" s="17" t="s">
        <v>39</v>
      </c>
      <c r="O5281" s="35" t="s">
        <v>49</v>
      </c>
      <c r="P5281" s="36" t="str">
        <f t="shared" si="1519"/>
        <v>Old Client</v>
      </c>
      <c r="Q5281" s="39" t="str">
        <f t="shared" si="4"/>
        <v>Yes</v>
      </c>
      <c r="R5281" s="40" t="str">
        <f t="shared" si="5"/>
        <v/>
      </c>
    </row>
    <row r="5282" ht="14.25" customHeight="1" spans="1:18">
      <c r="A5282" s="30" t="s">
        <v>5015</v>
      </c>
      <c r="B5282" s="17">
        <v>3102</v>
      </c>
      <c r="C5282" s="17" t="s">
        <v>57</v>
      </c>
      <c r="D5282" s="17" t="s">
        <v>36</v>
      </c>
      <c r="E5282" s="17" t="s">
        <v>78</v>
      </c>
      <c r="F5282" s="31" t="str">
        <f>VLOOKUP(G5282,'Policy Type'!$A:$B,2,FALSE)</f>
        <v>Others</v>
      </c>
      <c r="G5282" s="17" t="s">
        <v>116</v>
      </c>
      <c r="H5282" s="32">
        <v>45440</v>
      </c>
      <c r="I5282" s="32">
        <v>45628</v>
      </c>
      <c r="J5282" s="34">
        <v>465400</v>
      </c>
      <c r="K5282" s="34">
        <f t="shared" si="1517"/>
        <v>83772</v>
      </c>
      <c r="L5282" s="34">
        <f t="shared" si="1518"/>
        <v>549172</v>
      </c>
      <c r="M5282" s="17">
        <f>L5282*0.15</f>
        <v>82375.8</v>
      </c>
      <c r="N5282" s="17" t="s">
        <v>39</v>
      </c>
      <c r="O5282" s="35" t="s">
        <v>49</v>
      </c>
      <c r="P5282" s="36" t="str">
        <f t="shared" si="1519"/>
        <v>Old Client</v>
      </c>
      <c r="Q5282" s="39" t="str">
        <f t="shared" si="4"/>
        <v>Yes</v>
      </c>
      <c r="R5282" s="40" t="str">
        <f t="shared" si="5"/>
        <v>Cross-Sold</v>
      </c>
    </row>
    <row r="5283" ht="14.25" customHeight="1" spans="1:18">
      <c r="A5283" s="30" t="s">
        <v>5016</v>
      </c>
      <c r="B5283" s="17">
        <v>3102</v>
      </c>
      <c r="C5283" s="17" t="s">
        <v>57</v>
      </c>
      <c r="D5283" s="17" t="s">
        <v>36</v>
      </c>
      <c r="E5283" s="17" t="s">
        <v>78</v>
      </c>
      <c r="F5283" s="31" t="str">
        <f>VLOOKUP(G5283,'Policy Type'!$A:$B,2,FALSE)</f>
        <v>Liability</v>
      </c>
      <c r="G5283" s="17" t="s">
        <v>94</v>
      </c>
      <c r="H5283" s="32">
        <v>45427</v>
      </c>
      <c r="I5283" s="32">
        <v>45791</v>
      </c>
      <c r="J5283" s="34">
        <v>462700</v>
      </c>
      <c r="K5283" s="34">
        <f t="shared" si="1517"/>
        <v>83286</v>
      </c>
      <c r="L5283" s="34">
        <f t="shared" si="1518"/>
        <v>545986</v>
      </c>
      <c r="M5283" s="17">
        <f>L5283*0.2</f>
        <v>109197.2</v>
      </c>
      <c r="N5283" s="17" t="s">
        <v>39</v>
      </c>
      <c r="O5283" s="35" t="s">
        <v>49</v>
      </c>
      <c r="P5283" s="36" t="str">
        <f t="shared" si="1519"/>
        <v>Old Client</v>
      </c>
      <c r="Q5283" s="39" t="str">
        <f t="shared" si="4"/>
        <v>Yes</v>
      </c>
      <c r="R5283" s="40" t="str">
        <f t="shared" si="5"/>
        <v/>
      </c>
    </row>
    <row r="5284" ht="14.25" customHeight="1" spans="1:18">
      <c r="A5284" s="30"/>
      <c r="B5284" s="17"/>
      <c r="C5284" s="17"/>
      <c r="D5284" s="17"/>
      <c r="E5284" s="17"/>
      <c r="F5284" s="31"/>
      <c r="G5284" s="17"/>
      <c r="H5284" s="32"/>
      <c r="I5284" s="32"/>
      <c r="J5284" s="34"/>
      <c r="K5284" s="34"/>
      <c r="L5284" s="17"/>
      <c r="M5284" s="17"/>
      <c r="N5284" s="17" t="s">
        <v>39</v>
      </c>
      <c r="O5284" s="35" t="s">
        <v>277</v>
      </c>
      <c r="P5284" s="36"/>
      <c r="Q5284" s="39" t="str">
        <f t="shared" si="4"/>
        <v>No</v>
      </c>
      <c r="R5284" s="40" t="str">
        <f t="shared" si="5"/>
        <v/>
      </c>
    </row>
    <row r="5285" ht="14.25" customHeight="1" spans="1:18">
      <c r="A5285" s="30" t="s">
        <v>5017</v>
      </c>
      <c r="B5285" s="17">
        <v>3094</v>
      </c>
      <c r="C5285" s="17" t="s">
        <v>35</v>
      </c>
      <c r="D5285" s="17" t="s">
        <v>36</v>
      </c>
      <c r="E5285" s="17" t="s">
        <v>780</v>
      </c>
      <c r="F5285" s="31" t="str">
        <f>VLOOKUP(G5285,'Policy Type'!$A:$B,2,FALSE)</f>
        <v>Liability</v>
      </c>
      <c r="G5285" s="17" t="s">
        <v>38</v>
      </c>
      <c r="H5285" s="32">
        <v>45425</v>
      </c>
      <c r="I5285" s="32">
        <v>45789</v>
      </c>
      <c r="J5285" s="34">
        <v>452900</v>
      </c>
      <c r="K5285" s="34">
        <f>J5285*0.18</f>
        <v>81522</v>
      </c>
      <c r="L5285" s="34">
        <f>J5285+K5285</f>
        <v>534422</v>
      </c>
      <c r="M5285" s="17">
        <f>L5285*0.2</f>
        <v>106884.4</v>
      </c>
      <c r="N5285" s="17" t="s">
        <v>39</v>
      </c>
      <c r="O5285" s="35" t="s">
        <v>49</v>
      </c>
      <c r="P5285" s="36" t="str">
        <f>IF(COUNTIF(B:B,B5285)=1,"New Client","Old Client")</f>
        <v>New Client</v>
      </c>
      <c r="Q5285" s="39" t="str">
        <f t="shared" si="4"/>
        <v>Yes</v>
      </c>
      <c r="R5285" s="40" t="str">
        <f t="shared" si="5"/>
        <v/>
      </c>
    </row>
    <row r="5286" ht="14.25" customHeight="1" spans="1:18">
      <c r="A5286" s="30"/>
      <c r="B5286" s="17"/>
      <c r="C5286" s="17"/>
      <c r="D5286" s="17"/>
      <c r="E5286" s="17"/>
      <c r="F5286" s="31"/>
      <c r="G5286" s="17"/>
      <c r="H5286" s="32"/>
      <c r="I5286" s="32"/>
      <c r="J5286" s="34"/>
      <c r="K5286" s="34"/>
      <c r="L5286" s="17"/>
      <c r="M5286" s="17"/>
      <c r="N5286" s="17" t="s">
        <v>39</v>
      </c>
      <c r="O5286" s="35" t="s">
        <v>277</v>
      </c>
      <c r="P5286" s="36"/>
      <c r="Q5286" s="39" t="str">
        <f t="shared" si="4"/>
        <v>No</v>
      </c>
      <c r="R5286" s="40" t="str">
        <f t="shared" si="5"/>
        <v/>
      </c>
    </row>
    <row r="5287" ht="14.25" customHeight="1" spans="1:18">
      <c r="A5287" s="30" t="s">
        <v>5018</v>
      </c>
      <c r="B5287" s="17">
        <v>3087</v>
      </c>
      <c r="C5287" s="17" t="s">
        <v>42</v>
      </c>
      <c r="D5287" s="17" t="s">
        <v>36</v>
      </c>
      <c r="E5287" s="17" t="s">
        <v>780</v>
      </c>
      <c r="F5287" s="31" t="str">
        <f>VLOOKUP(G5287,'Policy Type'!$A:$B,2,FALSE)</f>
        <v>Others</v>
      </c>
      <c r="G5287" s="17" t="s">
        <v>212</v>
      </c>
      <c r="H5287" s="32">
        <v>45425</v>
      </c>
      <c r="I5287" s="32">
        <v>49076</v>
      </c>
      <c r="J5287" s="34">
        <v>442500</v>
      </c>
      <c r="K5287" s="34">
        <f t="shared" ref="K5287:K5314" si="1522">J5287*0.18</f>
        <v>79650</v>
      </c>
      <c r="L5287" s="34">
        <f t="shared" ref="L5287:L5314" si="1523">J5287+K5287</f>
        <v>522150</v>
      </c>
      <c r="M5287" s="17">
        <f t="shared" ref="M5287:M5291" si="1524">L5287*0.15</f>
        <v>78322.5</v>
      </c>
      <c r="N5287" s="17" t="s">
        <v>39</v>
      </c>
      <c r="O5287" s="35" t="s">
        <v>49</v>
      </c>
      <c r="P5287" s="36" t="str">
        <f t="shared" ref="P5287:P5314" si="1525">IF(COUNTIF(B:B,B5287)=1,"New Client","Old Client")</f>
        <v>New Client</v>
      </c>
      <c r="Q5287" s="39" t="str">
        <f t="shared" si="4"/>
        <v>No</v>
      </c>
      <c r="R5287" s="40" t="str">
        <f t="shared" si="5"/>
        <v/>
      </c>
    </row>
    <row r="5288" ht="14.25" customHeight="1" spans="1:18">
      <c r="A5288" s="30" t="s">
        <v>5019</v>
      </c>
      <c r="B5288" s="17">
        <v>1026</v>
      </c>
      <c r="C5288" s="17" t="s">
        <v>42</v>
      </c>
      <c r="D5288" s="17" t="s">
        <v>36</v>
      </c>
      <c r="E5288" s="17" t="s">
        <v>37</v>
      </c>
      <c r="F5288" s="31" t="str">
        <f>VLOOKUP(G5288,'Policy Type'!$A:$B,2,FALSE)</f>
        <v>Others</v>
      </c>
      <c r="G5288" s="17" t="s">
        <v>111</v>
      </c>
      <c r="H5288" s="32">
        <v>45429</v>
      </c>
      <c r="I5288" s="32">
        <v>45472</v>
      </c>
      <c r="J5288" s="34">
        <v>441700</v>
      </c>
      <c r="K5288" s="34">
        <f t="shared" si="1522"/>
        <v>79506</v>
      </c>
      <c r="L5288" s="34">
        <f t="shared" si="1523"/>
        <v>521206</v>
      </c>
      <c r="M5288" s="17">
        <f t="shared" si="1524"/>
        <v>78180.9</v>
      </c>
      <c r="N5288" s="17" t="s">
        <v>52</v>
      </c>
      <c r="O5288" s="35" t="s">
        <v>49</v>
      </c>
      <c r="P5288" s="36" t="str">
        <f t="shared" si="1525"/>
        <v>Old Client</v>
      </c>
      <c r="Q5288" s="39" t="str">
        <f t="shared" si="4"/>
        <v>No</v>
      </c>
      <c r="R5288" s="40" t="str">
        <f t="shared" si="5"/>
        <v/>
      </c>
    </row>
    <row r="5289" ht="14.25" customHeight="1" spans="1:18">
      <c r="A5289" s="30" t="s">
        <v>5020</v>
      </c>
      <c r="B5289" s="17">
        <v>3084</v>
      </c>
      <c r="C5289" s="17" t="s">
        <v>57</v>
      </c>
      <c r="D5289" s="17" t="s">
        <v>36</v>
      </c>
      <c r="E5289" s="17" t="s">
        <v>1015</v>
      </c>
      <c r="F5289" s="31" t="str">
        <f>VLOOKUP(G5289,'Policy Type'!$A:$B,2,FALSE)</f>
        <v>Others</v>
      </c>
      <c r="G5289" s="17" t="s">
        <v>478</v>
      </c>
      <c r="H5289" s="32">
        <v>45434</v>
      </c>
      <c r="I5289" s="32">
        <v>45798</v>
      </c>
      <c r="J5289" s="34">
        <v>438400</v>
      </c>
      <c r="K5289" s="34">
        <f t="shared" si="1522"/>
        <v>78912</v>
      </c>
      <c r="L5289" s="34">
        <f t="shared" si="1523"/>
        <v>517312</v>
      </c>
      <c r="M5289" s="17">
        <f t="shared" si="1524"/>
        <v>77596.8</v>
      </c>
      <c r="N5289" s="17" t="s">
        <v>39</v>
      </c>
      <c r="O5289" s="35" t="s">
        <v>40</v>
      </c>
      <c r="P5289" s="36" t="str">
        <f t="shared" si="1525"/>
        <v>New Client</v>
      </c>
      <c r="Q5289" s="39" t="str">
        <f t="shared" si="4"/>
        <v>No</v>
      </c>
      <c r="R5289" s="40" t="str">
        <f t="shared" si="5"/>
        <v/>
      </c>
    </row>
    <row r="5290" ht="14.25" customHeight="1" spans="1:18">
      <c r="A5290" s="30" t="s">
        <v>5021</v>
      </c>
      <c r="B5290" s="17">
        <v>3106</v>
      </c>
      <c r="C5290" s="17" t="s">
        <v>35</v>
      </c>
      <c r="D5290" s="17" t="s">
        <v>36</v>
      </c>
      <c r="E5290" s="17" t="s">
        <v>37</v>
      </c>
      <c r="F5290" s="31" t="str">
        <f>VLOOKUP(G5290,'Policy Type'!$A:$B,2,FALSE)</f>
        <v>Others</v>
      </c>
      <c r="G5290" s="17" t="s">
        <v>156</v>
      </c>
      <c r="H5290" s="32">
        <v>45432</v>
      </c>
      <c r="I5290" s="32">
        <v>45796</v>
      </c>
      <c r="J5290" s="34">
        <v>438100</v>
      </c>
      <c r="K5290" s="34">
        <f t="shared" si="1522"/>
        <v>78858</v>
      </c>
      <c r="L5290" s="34">
        <f t="shared" si="1523"/>
        <v>516958</v>
      </c>
      <c r="M5290" s="17">
        <f t="shared" si="1524"/>
        <v>77543.7</v>
      </c>
      <c r="N5290" s="17" t="s">
        <v>52</v>
      </c>
      <c r="O5290" s="35" t="s">
        <v>49</v>
      </c>
      <c r="P5290" s="36" t="str">
        <f t="shared" si="1525"/>
        <v>New Client</v>
      </c>
      <c r="Q5290" s="39" t="str">
        <f t="shared" si="4"/>
        <v>No</v>
      </c>
      <c r="R5290" s="40" t="str">
        <f t="shared" si="5"/>
        <v/>
      </c>
    </row>
    <row r="5291" ht="14.25" customHeight="1" spans="1:18">
      <c r="A5291" s="30" t="s">
        <v>5022</v>
      </c>
      <c r="B5291" s="17">
        <v>1170</v>
      </c>
      <c r="C5291" s="17" t="s">
        <v>42</v>
      </c>
      <c r="D5291" s="17" t="s">
        <v>36</v>
      </c>
      <c r="E5291" s="17" t="s">
        <v>221</v>
      </c>
      <c r="F5291" s="31" t="str">
        <f>VLOOKUP(G5291,'Policy Type'!$A:$B,2,FALSE)</f>
        <v>Others</v>
      </c>
      <c r="G5291" s="17" t="s">
        <v>212</v>
      </c>
      <c r="H5291" s="32">
        <v>45442</v>
      </c>
      <c r="I5291" s="32">
        <v>45806</v>
      </c>
      <c r="J5291" s="34">
        <v>436900</v>
      </c>
      <c r="K5291" s="34">
        <f t="shared" si="1522"/>
        <v>78642</v>
      </c>
      <c r="L5291" s="34">
        <f t="shared" si="1523"/>
        <v>515542</v>
      </c>
      <c r="M5291" s="17">
        <f t="shared" si="1524"/>
        <v>77331.3</v>
      </c>
      <c r="N5291" s="17" t="s">
        <v>39</v>
      </c>
      <c r="O5291" s="35" t="s">
        <v>53</v>
      </c>
      <c r="P5291" s="36" t="str">
        <f t="shared" si="1525"/>
        <v>Old Client</v>
      </c>
      <c r="Q5291" s="39" t="str">
        <f t="shared" si="4"/>
        <v>Yes</v>
      </c>
      <c r="R5291" s="40" t="str">
        <f t="shared" si="5"/>
        <v>Cross-Sold</v>
      </c>
    </row>
    <row r="5292" ht="14.25" customHeight="1" spans="1:18">
      <c r="A5292" s="30" t="s">
        <v>5023</v>
      </c>
      <c r="B5292" s="17">
        <v>3132</v>
      </c>
      <c r="C5292" s="17" t="s">
        <v>46</v>
      </c>
      <c r="D5292" s="17" t="s">
        <v>88</v>
      </c>
      <c r="E5292" s="17" t="s">
        <v>37</v>
      </c>
      <c r="F5292" s="31" t="str">
        <f>VLOOKUP(G5292,'Policy Type'!$A:$B,2,FALSE)</f>
        <v>Liability</v>
      </c>
      <c r="G5292" s="17" t="s">
        <v>38</v>
      </c>
      <c r="H5292" s="32">
        <v>45440</v>
      </c>
      <c r="I5292" s="32">
        <v>45804</v>
      </c>
      <c r="J5292" s="34">
        <v>435600</v>
      </c>
      <c r="K5292" s="34">
        <f t="shared" si="1522"/>
        <v>78408</v>
      </c>
      <c r="L5292" s="34">
        <f t="shared" si="1523"/>
        <v>514008</v>
      </c>
      <c r="M5292" s="17">
        <f>L5292*0.05</f>
        <v>25700.4</v>
      </c>
      <c r="N5292" s="17" t="s">
        <v>39</v>
      </c>
      <c r="O5292" s="35" t="s">
        <v>49</v>
      </c>
      <c r="P5292" s="36" t="str">
        <f t="shared" si="1525"/>
        <v>New Client</v>
      </c>
      <c r="Q5292" s="39" t="str">
        <f t="shared" si="4"/>
        <v>Yes</v>
      </c>
      <c r="R5292" s="40" t="str">
        <f t="shared" si="5"/>
        <v/>
      </c>
    </row>
    <row r="5293" ht="14.25" customHeight="1" spans="1:18">
      <c r="A5293" s="30" t="s">
        <v>5024</v>
      </c>
      <c r="B5293" s="17">
        <v>466</v>
      </c>
      <c r="C5293" s="17" t="s">
        <v>57</v>
      </c>
      <c r="D5293" s="17" t="s">
        <v>36</v>
      </c>
      <c r="E5293" s="17" t="s">
        <v>780</v>
      </c>
      <c r="F5293" s="31" t="str">
        <f>VLOOKUP(G5293,'Policy Type'!$A:$B,2,FALSE)</f>
        <v>Liability</v>
      </c>
      <c r="G5293" s="17" t="s">
        <v>38</v>
      </c>
      <c r="H5293" s="32">
        <v>45418</v>
      </c>
      <c r="I5293" s="32">
        <v>45601</v>
      </c>
      <c r="J5293" s="34">
        <v>434000</v>
      </c>
      <c r="K5293" s="34">
        <f t="shared" si="1522"/>
        <v>78120</v>
      </c>
      <c r="L5293" s="34">
        <f t="shared" si="1523"/>
        <v>512120</v>
      </c>
      <c r="M5293" s="17">
        <f t="shared" ref="M5293:M5294" si="1526">L5293*0.2</f>
        <v>102424</v>
      </c>
      <c r="N5293" s="17" t="s">
        <v>39</v>
      </c>
      <c r="O5293" s="35" t="s">
        <v>49</v>
      </c>
      <c r="P5293" s="36" t="str">
        <f t="shared" si="1525"/>
        <v>Old Client</v>
      </c>
      <c r="Q5293" s="39" t="str">
        <f t="shared" si="4"/>
        <v>Yes</v>
      </c>
      <c r="R5293" s="40" t="str">
        <f t="shared" si="5"/>
        <v/>
      </c>
    </row>
    <row r="5294" ht="14.25" customHeight="1" spans="1:18">
      <c r="A5294" s="30" t="s">
        <v>5025</v>
      </c>
      <c r="B5294" s="17">
        <v>3281</v>
      </c>
      <c r="C5294" s="17" t="s">
        <v>42</v>
      </c>
      <c r="D5294" s="17" t="s">
        <v>36</v>
      </c>
      <c r="E5294" s="17" t="s">
        <v>780</v>
      </c>
      <c r="F5294" s="31" t="str">
        <f>VLOOKUP(G5294,'Policy Type'!$A:$B,2,FALSE)</f>
        <v>Liability</v>
      </c>
      <c r="G5294" s="17" t="s">
        <v>38</v>
      </c>
      <c r="H5294" s="32">
        <v>45422</v>
      </c>
      <c r="I5294" s="32">
        <v>45786</v>
      </c>
      <c r="J5294" s="34">
        <v>433300</v>
      </c>
      <c r="K5294" s="34">
        <f t="shared" si="1522"/>
        <v>77994</v>
      </c>
      <c r="L5294" s="34">
        <f t="shared" si="1523"/>
        <v>511294</v>
      </c>
      <c r="M5294" s="17">
        <f t="shared" si="1526"/>
        <v>102258.8</v>
      </c>
      <c r="N5294" s="17" t="s">
        <v>39</v>
      </c>
      <c r="O5294" s="35" t="s">
        <v>49</v>
      </c>
      <c r="P5294" s="36" t="str">
        <f t="shared" si="1525"/>
        <v>New Client</v>
      </c>
      <c r="Q5294" s="39" t="str">
        <f t="shared" si="4"/>
        <v>Yes</v>
      </c>
      <c r="R5294" s="40" t="str">
        <f t="shared" si="5"/>
        <v/>
      </c>
    </row>
    <row r="5295" ht="14.25" customHeight="1" spans="1:18">
      <c r="A5295" s="30" t="s">
        <v>5026</v>
      </c>
      <c r="B5295" s="17">
        <v>2571</v>
      </c>
      <c r="C5295" s="17" t="s">
        <v>35</v>
      </c>
      <c r="D5295" s="17" t="s">
        <v>36</v>
      </c>
      <c r="E5295" s="17" t="s">
        <v>43</v>
      </c>
      <c r="F5295" s="31" t="str">
        <f>VLOOKUP(G5295,'Policy Type'!$A:$B,2,FALSE)</f>
        <v>Others</v>
      </c>
      <c r="G5295" s="17" t="s">
        <v>111</v>
      </c>
      <c r="H5295" s="32">
        <v>45430</v>
      </c>
      <c r="I5295" s="32">
        <v>45443</v>
      </c>
      <c r="J5295" s="34">
        <v>429500</v>
      </c>
      <c r="K5295" s="34">
        <f t="shared" si="1522"/>
        <v>77310</v>
      </c>
      <c r="L5295" s="34">
        <f t="shared" si="1523"/>
        <v>506810</v>
      </c>
      <c r="M5295" s="17">
        <f>L5295*0.15</f>
        <v>76021.5</v>
      </c>
      <c r="N5295" s="17" t="s">
        <v>52</v>
      </c>
      <c r="O5295" s="35" t="s">
        <v>49</v>
      </c>
      <c r="P5295" s="36" t="str">
        <f t="shared" si="1525"/>
        <v>Old Client</v>
      </c>
      <c r="Q5295" s="39" t="str">
        <f t="shared" si="4"/>
        <v>Yes</v>
      </c>
      <c r="R5295" s="40" t="str">
        <f t="shared" si="5"/>
        <v>Cross-Sold</v>
      </c>
    </row>
    <row r="5296" ht="14.25" customHeight="1" spans="1:18">
      <c r="A5296" s="30" t="s">
        <v>5027</v>
      </c>
      <c r="B5296" s="17">
        <v>3249</v>
      </c>
      <c r="C5296" s="17" t="s">
        <v>35</v>
      </c>
      <c r="D5296" s="17" t="s">
        <v>36</v>
      </c>
      <c r="E5296" s="17" t="s">
        <v>78</v>
      </c>
      <c r="F5296" s="31" t="str">
        <f>VLOOKUP(G5296,'Policy Type'!$A:$B,2,FALSE)</f>
        <v>Liability</v>
      </c>
      <c r="G5296" s="17" t="s">
        <v>38</v>
      </c>
      <c r="H5296" s="32">
        <v>45434</v>
      </c>
      <c r="I5296" s="32">
        <v>45798</v>
      </c>
      <c r="J5296" s="34">
        <v>426700</v>
      </c>
      <c r="K5296" s="34">
        <f t="shared" si="1522"/>
        <v>76806</v>
      </c>
      <c r="L5296" s="34">
        <f t="shared" si="1523"/>
        <v>503506</v>
      </c>
      <c r="M5296" s="17">
        <f t="shared" ref="M5296:M5297" si="1527">L5296*0.2</f>
        <v>100701.2</v>
      </c>
      <c r="N5296" s="17" t="s">
        <v>39</v>
      </c>
      <c r="O5296" s="35" t="s">
        <v>49</v>
      </c>
      <c r="P5296" s="36" t="str">
        <f t="shared" si="1525"/>
        <v>Old Client</v>
      </c>
      <c r="Q5296" s="39" t="str">
        <f t="shared" si="4"/>
        <v>Yes</v>
      </c>
      <c r="R5296" s="40" t="str">
        <f t="shared" si="5"/>
        <v/>
      </c>
    </row>
    <row r="5297" ht="14.25" customHeight="1" spans="1:18">
      <c r="A5297" s="30" t="s">
        <v>5028</v>
      </c>
      <c r="B5297" s="17">
        <v>3212</v>
      </c>
      <c r="C5297" s="17" t="s">
        <v>57</v>
      </c>
      <c r="D5297" s="17" t="s">
        <v>36</v>
      </c>
      <c r="E5297" s="17" t="s">
        <v>37</v>
      </c>
      <c r="F5297" s="31" t="str">
        <f>VLOOKUP(G5297,'Policy Type'!$A:$B,2,FALSE)</f>
        <v>Liability</v>
      </c>
      <c r="G5297" s="17" t="s">
        <v>38</v>
      </c>
      <c r="H5297" s="32">
        <v>45436</v>
      </c>
      <c r="I5297" s="32">
        <v>45800</v>
      </c>
      <c r="J5297" s="34">
        <v>426400</v>
      </c>
      <c r="K5297" s="34">
        <f t="shared" si="1522"/>
        <v>76752</v>
      </c>
      <c r="L5297" s="34">
        <f t="shared" si="1523"/>
        <v>503152</v>
      </c>
      <c r="M5297" s="17">
        <f t="shared" si="1527"/>
        <v>100630.4</v>
      </c>
      <c r="N5297" s="17" t="s">
        <v>39</v>
      </c>
      <c r="O5297" s="35" t="s">
        <v>49</v>
      </c>
      <c r="P5297" s="36" t="str">
        <f t="shared" si="1525"/>
        <v>New Client</v>
      </c>
      <c r="Q5297" s="39" t="str">
        <f t="shared" si="4"/>
        <v>Yes</v>
      </c>
      <c r="R5297" s="40" t="str">
        <f t="shared" si="5"/>
        <v/>
      </c>
    </row>
    <row r="5298" ht="14.25" customHeight="1" spans="1:18">
      <c r="A5298" s="30" t="s">
        <v>5029</v>
      </c>
      <c r="B5298" s="17">
        <v>2534</v>
      </c>
      <c r="C5298" s="17" t="s">
        <v>42</v>
      </c>
      <c r="D5298" s="17" t="s">
        <v>36</v>
      </c>
      <c r="E5298" s="17" t="s">
        <v>103</v>
      </c>
      <c r="F5298" s="31" t="str">
        <f>VLOOKUP(G5298,'Policy Type'!$A:$B,2,FALSE)</f>
        <v>Others</v>
      </c>
      <c r="G5298" s="17" t="s">
        <v>212</v>
      </c>
      <c r="H5298" s="32">
        <v>45429</v>
      </c>
      <c r="I5298" s="32">
        <v>45793</v>
      </c>
      <c r="J5298" s="34">
        <v>421000</v>
      </c>
      <c r="K5298" s="34">
        <f t="shared" si="1522"/>
        <v>75780</v>
      </c>
      <c r="L5298" s="34">
        <f t="shared" si="1523"/>
        <v>496780</v>
      </c>
      <c r="M5298" s="17">
        <f t="shared" ref="M5298:M5300" si="1528">L5298*0.15</f>
        <v>74517</v>
      </c>
      <c r="N5298" s="17" t="s">
        <v>39</v>
      </c>
      <c r="O5298" s="35" t="s">
        <v>53</v>
      </c>
      <c r="P5298" s="36" t="str">
        <f t="shared" si="1525"/>
        <v>Old Client</v>
      </c>
      <c r="Q5298" s="39" t="str">
        <f t="shared" si="4"/>
        <v>Yes</v>
      </c>
      <c r="R5298" s="40" t="str">
        <f t="shared" si="5"/>
        <v>Cross-Sold</v>
      </c>
    </row>
    <row r="5299" ht="14.25" customHeight="1" spans="1:18">
      <c r="A5299" s="30" t="s">
        <v>5030</v>
      </c>
      <c r="B5299" s="17">
        <v>3252</v>
      </c>
      <c r="C5299" s="17" t="s">
        <v>35</v>
      </c>
      <c r="D5299" s="17" t="s">
        <v>36</v>
      </c>
      <c r="E5299" s="17" t="s">
        <v>60</v>
      </c>
      <c r="F5299" s="31" t="str">
        <f>VLOOKUP(G5299,'Policy Type'!$A:$B,2,FALSE)</f>
        <v>Others</v>
      </c>
      <c r="G5299" s="17" t="s">
        <v>129</v>
      </c>
      <c r="H5299" s="32">
        <v>45424</v>
      </c>
      <c r="I5299" s="32">
        <v>45788</v>
      </c>
      <c r="J5299" s="34">
        <v>414500</v>
      </c>
      <c r="K5299" s="34">
        <f t="shared" si="1522"/>
        <v>74610</v>
      </c>
      <c r="L5299" s="34">
        <f t="shared" si="1523"/>
        <v>489110</v>
      </c>
      <c r="M5299" s="17">
        <f t="shared" si="1528"/>
        <v>73366.5</v>
      </c>
      <c r="N5299" s="17" t="s">
        <v>39</v>
      </c>
      <c r="O5299" s="35" t="s">
        <v>53</v>
      </c>
      <c r="P5299" s="36" t="str">
        <f t="shared" si="1525"/>
        <v>New Client</v>
      </c>
      <c r="Q5299" s="39" t="str">
        <f t="shared" si="4"/>
        <v>No</v>
      </c>
      <c r="R5299" s="40" t="str">
        <f t="shared" si="5"/>
        <v/>
      </c>
    </row>
    <row r="5300" ht="14.25" customHeight="1" spans="1:18">
      <c r="A5300" s="30" t="s">
        <v>5031</v>
      </c>
      <c r="B5300" s="17">
        <v>154</v>
      </c>
      <c r="C5300" s="17" t="s">
        <v>35</v>
      </c>
      <c r="D5300" s="17" t="s">
        <v>36</v>
      </c>
      <c r="E5300" s="17" t="s">
        <v>780</v>
      </c>
      <c r="F5300" s="31" t="str">
        <f>VLOOKUP(G5300,'Policy Type'!$A:$B,2,FALSE)</f>
        <v>Others</v>
      </c>
      <c r="G5300" s="17" t="s">
        <v>487</v>
      </c>
      <c r="H5300" s="32">
        <v>45432</v>
      </c>
      <c r="I5300" s="32">
        <v>49083</v>
      </c>
      <c r="J5300" s="34">
        <v>413600</v>
      </c>
      <c r="K5300" s="34">
        <f t="shared" si="1522"/>
        <v>74448</v>
      </c>
      <c r="L5300" s="34">
        <f t="shared" si="1523"/>
        <v>488048</v>
      </c>
      <c r="M5300" s="17">
        <f t="shared" si="1528"/>
        <v>73207.2</v>
      </c>
      <c r="N5300" s="17" t="s">
        <v>52</v>
      </c>
      <c r="O5300" s="35" t="s">
        <v>49</v>
      </c>
      <c r="P5300" s="36" t="str">
        <f t="shared" si="1525"/>
        <v>Old Client</v>
      </c>
      <c r="Q5300" s="39" t="str">
        <f t="shared" si="4"/>
        <v>Yes</v>
      </c>
      <c r="R5300" s="40" t="str">
        <f t="shared" si="5"/>
        <v>Cross-Sold</v>
      </c>
    </row>
    <row r="5301" ht="14.25" customHeight="1" spans="1:18">
      <c r="A5301" s="30" t="s">
        <v>5032</v>
      </c>
      <c r="B5301" s="17">
        <v>65</v>
      </c>
      <c r="C5301" s="17" t="s">
        <v>57</v>
      </c>
      <c r="D5301" s="17" t="s">
        <v>36</v>
      </c>
      <c r="E5301" s="17" t="s">
        <v>103</v>
      </c>
      <c r="F5301" s="31" t="str">
        <f>VLOOKUP(G5301,'Policy Type'!$A:$B,2,FALSE)</f>
        <v>P&amp;C</v>
      </c>
      <c r="G5301" s="17" t="s">
        <v>44</v>
      </c>
      <c r="H5301" s="32">
        <v>45426</v>
      </c>
      <c r="I5301" s="32">
        <v>45790</v>
      </c>
      <c r="J5301" s="34">
        <v>413000</v>
      </c>
      <c r="K5301" s="34">
        <f t="shared" si="1522"/>
        <v>74340</v>
      </c>
      <c r="L5301" s="34">
        <f t="shared" si="1523"/>
        <v>487340</v>
      </c>
      <c r="M5301" s="17">
        <f>L5301*0.2</f>
        <v>97468</v>
      </c>
      <c r="N5301" s="17" t="s">
        <v>39</v>
      </c>
      <c r="O5301" s="35" t="s">
        <v>49</v>
      </c>
      <c r="P5301" s="36" t="str">
        <f t="shared" si="1525"/>
        <v>Old Client</v>
      </c>
      <c r="Q5301" s="39" t="str">
        <f t="shared" si="4"/>
        <v>Yes</v>
      </c>
      <c r="R5301" s="40" t="str">
        <f t="shared" si="5"/>
        <v>Cross-Sold</v>
      </c>
    </row>
    <row r="5302" ht="14.25" customHeight="1" spans="1:18">
      <c r="A5302" s="30" t="s">
        <v>5033</v>
      </c>
      <c r="B5302" s="17">
        <v>3383</v>
      </c>
      <c r="C5302" s="17" t="s">
        <v>57</v>
      </c>
      <c r="D5302" s="17" t="s">
        <v>36</v>
      </c>
      <c r="E5302" s="17" t="s">
        <v>103</v>
      </c>
      <c r="F5302" s="31" t="str">
        <f>VLOOKUP(G5302,'Policy Type'!$A:$B,2,FALSE)</f>
        <v>Others</v>
      </c>
      <c r="G5302" s="17" t="s">
        <v>478</v>
      </c>
      <c r="H5302" s="32">
        <v>45422</v>
      </c>
      <c r="I5302" s="32">
        <v>45786</v>
      </c>
      <c r="J5302" s="34">
        <v>409000</v>
      </c>
      <c r="K5302" s="34">
        <f t="shared" si="1522"/>
        <v>73620</v>
      </c>
      <c r="L5302" s="34">
        <f t="shared" si="1523"/>
        <v>482620</v>
      </c>
      <c r="M5302" s="17">
        <f t="shared" ref="M5302:M5304" si="1529">L5302*0.15</f>
        <v>72393</v>
      </c>
      <c r="N5302" s="17" t="s">
        <v>39</v>
      </c>
      <c r="O5302" s="35" t="s">
        <v>49</v>
      </c>
      <c r="P5302" s="36" t="str">
        <f t="shared" si="1525"/>
        <v>New Client</v>
      </c>
      <c r="Q5302" s="39" t="str">
        <f t="shared" si="4"/>
        <v>No</v>
      </c>
      <c r="R5302" s="40" t="str">
        <f t="shared" si="5"/>
        <v/>
      </c>
    </row>
    <row r="5303" ht="14.25" customHeight="1" spans="1:18">
      <c r="A5303" s="30" t="s">
        <v>5034</v>
      </c>
      <c r="B5303" s="17">
        <v>3103</v>
      </c>
      <c r="C5303" s="17" t="s">
        <v>42</v>
      </c>
      <c r="D5303" s="17" t="s">
        <v>36</v>
      </c>
      <c r="E5303" s="17" t="s">
        <v>780</v>
      </c>
      <c r="F5303" s="31" t="str">
        <f>VLOOKUP(G5303,'Policy Type'!$A:$B,2,FALSE)</f>
        <v>Others</v>
      </c>
      <c r="G5303" s="17" t="s">
        <v>487</v>
      </c>
      <c r="H5303" s="32">
        <v>45422</v>
      </c>
      <c r="I5303" s="32">
        <v>47247</v>
      </c>
      <c r="J5303" s="34">
        <v>407400</v>
      </c>
      <c r="K5303" s="34">
        <f t="shared" si="1522"/>
        <v>73332</v>
      </c>
      <c r="L5303" s="34">
        <f t="shared" si="1523"/>
        <v>480732</v>
      </c>
      <c r="M5303" s="17">
        <f t="shared" si="1529"/>
        <v>72109.8</v>
      </c>
      <c r="N5303" s="17" t="s">
        <v>52</v>
      </c>
      <c r="O5303" s="35" t="s">
        <v>49</v>
      </c>
      <c r="P5303" s="36" t="str">
        <f t="shared" si="1525"/>
        <v>Old Client</v>
      </c>
      <c r="Q5303" s="39" t="str">
        <f t="shared" si="4"/>
        <v>No</v>
      </c>
      <c r="R5303" s="40" t="str">
        <f t="shared" si="5"/>
        <v/>
      </c>
    </row>
    <row r="5304" ht="14.25" customHeight="1" spans="1:18">
      <c r="A5304" s="30" t="s">
        <v>5035</v>
      </c>
      <c r="B5304" s="17">
        <v>1953</v>
      </c>
      <c r="C5304" s="17" t="s">
        <v>57</v>
      </c>
      <c r="D5304" s="17" t="s">
        <v>36</v>
      </c>
      <c r="E5304" s="17" t="s">
        <v>780</v>
      </c>
      <c r="F5304" s="31" t="str">
        <f>VLOOKUP(G5304,'Policy Type'!$A:$B,2,FALSE)</f>
        <v>Others</v>
      </c>
      <c r="G5304" s="17" t="s">
        <v>487</v>
      </c>
      <c r="H5304" s="32">
        <v>45426</v>
      </c>
      <c r="I5304" s="32">
        <v>49077</v>
      </c>
      <c r="J5304" s="34">
        <v>403800</v>
      </c>
      <c r="K5304" s="34">
        <f t="shared" si="1522"/>
        <v>72684</v>
      </c>
      <c r="L5304" s="34">
        <f t="shared" si="1523"/>
        <v>476484</v>
      </c>
      <c r="M5304" s="17">
        <f t="shared" si="1529"/>
        <v>71472.6</v>
      </c>
      <c r="N5304" s="17" t="s">
        <v>52</v>
      </c>
      <c r="O5304" s="35" t="s">
        <v>49</v>
      </c>
      <c r="P5304" s="36" t="str">
        <f t="shared" si="1525"/>
        <v>Old Client</v>
      </c>
      <c r="Q5304" s="39" t="str">
        <f t="shared" si="4"/>
        <v>No</v>
      </c>
      <c r="R5304" s="40" t="str">
        <f t="shared" si="5"/>
        <v/>
      </c>
    </row>
    <row r="5305" ht="14.25" customHeight="1" spans="1:18">
      <c r="A5305" s="30" t="s">
        <v>5036</v>
      </c>
      <c r="B5305" s="17">
        <v>3352</v>
      </c>
      <c r="C5305" s="17" t="s">
        <v>35</v>
      </c>
      <c r="D5305" s="17" t="s">
        <v>36</v>
      </c>
      <c r="E5305" s="17" t="s">
        <v>43</v>
      </c>
      <c r="F5305" s="31" t="str">
        <f>VLOOKUP(G5305,'Policy Type'!$A:$B,2,FALSE)</f>
        <v>P&amp;C</v>
      </c>
      <c r="G5305" s="17" t="s">
        <v>92</v>
      </c>
      <c r="H5305" s="32">
        <v>45421</v>
      </c>
      <c r="I5305" s="32">
        <v>45785</v>
      </c>
      <c r="J5305" s="34">
        <v>399000</v>
      </c>
      <c r="K5305" s="34">
        <f t="shared" si="1522"/>
        <v>71820</v>
      </c>
      <c r="L5305" s="34">
        <f t="shared" si="1523"/>
        <v>470820</v>
      </c>
      <c r="M5305" s="17">
        <f t="shared" ref="M5305:M5307" si="1530">L5305*0.2</f>
        <v>94164</v>
      </c>
      <c r="N5305" s="17" t="s">
        <v>39</v>
      </c>
      <c r="O5305" s="35" t="s">
        <v>53</v>
      </c>
      <c r="P5305" s="36" t="str">
        <f t="shared" si="1525"/>
        <v>New Client</v>
      </c>
      <c r="Q5305" s="39" t="str">
        <f t="shared" si="4"/>
        <v>No</v>
      </c>
      <c r="R5305" s="40" t="str">
        <f t="shared" si="5"/>
        <v/>
      </c>
    </row>
    <row r="5306" ht="14.25" customHeight="1" spans="1:18">
      <c r="A5306" s="30" t="s">
        <v>5037</v>
      </c>
      <c r="B5306" s="17">
        <v>3368</v>
      </c>
      <c r="C5306" s="17" t="s">
        <v>42</v>
      </c>
      <c r="D5306" s="17" t="s">
        <v>36</v>
      </c>
      <c r="E5306" s="17" t="s">
        <v>37</v>
      </c>
      <c r="F5306" s="31" t="str">
        <f>VLOOKUP(G5306,'Policy Type'!$A:$B,2,FALSE)</f>
        <v>P&amp;C</v>
      </c>
      <c r="G5306" s="17" t="s">
        <v>68</v>
      </c>
      <c r="H5306" s="32">
        <v>45434</v>
      </c>
      <c r="I5306" s="32">
        <v>45798</v>
      </c>
      <c r="J5306" s="34">
        <v>397400</v>
      </c>
      <c r="K5306" s="34">
        <f t="shared" si="1522"/>
        <v>71532</v>
      </c>
      <c r="L5306" s="34">
        <f t="shared" si="1523"/>
        <v>468932</v>
      </c>
      <c r="M5306" s="17">
        <f t="shared" si="1530"/>
        <v>93786.4</v>
      </c>
      <c r="N5306" s="17" t="s">
        <v>39</v>
      </c>
      <c r="O5306" s="35" t="s">
        <v>53</v>
      </c>
      <c r="P5306" s="36" t="str">
        <f t="shared" si="1525"/>
        <v>New Client</v>
      </c>
      <c r="Q5306" s="39" t="str">
        <f t="shared" si="4"/>
        <v>No</v>
      </c>
      <c r="R5306" s="40" t="str">
        <f t="shared" si="5"/>
        <v/>
      </c>
    </row>
    <row r="5307" ht="14.25" customHeight="1" spans="1:18">
      <c r="A5307" s="30" t="s">
        <v>5038</v>
      </c>
      <c r="B5307" s="17">
        <v>3007</v>
      </c>
      <c r="C5307" s="17" t="s">
        <v>35</v>
      </c>
      <c r="D5307" s="17" t="s">
        <v>36</v>
      </c>
      <c r="E5307" s="17" t="s">
        <v>37</v>
      </c>
      <c r="F5307" s="31" t="str">
        <f>VLOOKUP(G5307,'Policy Type'!$A:$B,2,FALSE)</f>
        <v>Liability</v>
      </c>
      <c r="G5307" s="17" t="s">
        <v>38</v>
      </c>
      <c r="H5307" s="32">
        <v>45414</v>
      </c>
      <c r="I5307" s="32">
        <v>45597</v>
      </c>
      <c r="J5307" s="34">
        <v>394800</v>
      </c>
      <c r="K5307" s="34">
        <f t="shared" si="1522"/>
        <v>71064</v>
      </c>
      <c r="L5307" s="34">
        <f t="shared" si="1523"/>
        <v>465864</v>
      </c>
      <c r="M5307" s="17">
        <f t="shared" si="1530"/>
        <v>93172.8</v>
      </c>
      <c r="N5307" s="17" t="s">
        <v>39</v>
      </c>
      <c r="O5307" s="35" t="s">
        <v>49</v>
      </c>
      <c r="P5307" s="36" t="str">
        <f t="shared" si="1525"/>
        <v>New Client</v>
      </c>
      <c r="Q5307" s="39" t="str">
        <f t="shared" si="4"/>
        <v>Yes</v>
      </c>
      <c r="R5307" s="40" t="str">
        <f t="shared" si="5"/>
        <v/>
      </c>
    </row>
    <row r="5308" ht="14.25" customHeight="1" spans="1:18">
      <c r="A5308" s="30" t="s">
        <v>5039</v>
      </c>
      <c r="B5308" s="17">
        <v>1393</v>
      </c>
      <c r="C5308" s="17" t="s">
        <v>46</v>
      </c>
      <c r="D5308" s="17" t="s">
        <v>47</v>
      </c>
      <c r="E5308" s="17" t="s">
        <v>780</v>
      </c>
      <c r="F5308" s="31" t="str">
        <f>VLOOKUP(G5308,'Policy Type'!$A:$B,2,FALSE)</f>
        <v>Liability</v>
      </c>
      <c r="G5308" s="17" t="s">
        <v>38</v>
      </c>
      <c r="H5308" s="32">
        <v>45439</v>
      </c>
      <c r="I5308" s="32">
        <v>45622</v>
      </c>
      <c r="J5308" s="34">
        <v>392200</v>
      </c>
      <c r="K5308" s="34">
        <f t="shared" si="1522"/>
        <v>70596</v>
      </c>
      <c r="L5308" s="34">
        <f t="shared" si="1523"/>
        <v>462796</v>
      </c>
      <c r="M5308" s="17">
        <f>L5308*0.05</f>
        <v>23139.8</v>
      </c>
      <c r="N5308" s="17" t="s">
        <v>39</v>
      </c>
      <c r="O5308" s="35" t="s">
        <v>49</v>
      </c>
      <c r="P5308" s="36" t="str">
        <f t="shared" si="1525"/>
        <v>Old Client</v>
      </c>
      <c r="Q5308" s="39" t="str">
        <f t="shared" si="4"/>
        <v>Yes</v>
      </c>
      <c r="R5308" s="40" t="str">
        <f t="shared" si="5"/>
        <v/>
      </c>
    </row>
    <row r="5309" ht="14.25" customHeight="1" spans="1:18">
      <c r="A5309" s="30" t="s">
        <v>5040</v>
      </c>
      <c r="B5309" s="17">
        <v>2949</v>
      </c>
      <c r="C5309" s="17" t="s">
        <v>42</v>
      </c>
      <c r="D5309" s="17" t="s">
        <v>36</v>
      </c>
      <c r="E5309" s="17" t="s">
        <v>43</v>
      </c>
      <c r="F5309" s="31" t="str">
        <f>VLOOKUP(G5309,'Policy Type'!$A:$B,2,FALSE)</f>
        <v>P&amp;C</v>
      </c>
      <c r="G5309" s="17" t="s">
        <v>92</v>
      </c>
      <c r="H5309" s="32">
        <v>45419</v>
      </c>
      <c r="I5309" s="32">
        <v>45783</v>
      </c>
      <c r="J5309" s="34">
        <v>389000</v>
      </c>
      <c r="K5309" s="34">
        <f t="shared" si="1522"/>
        <v>70020</v>
      </c>
      <c r="L5309" s="34">
        <f t="shared" si="1523"/>
        <v>459020</v>
      </c>
      <c r="M5309" s="17">
        <f>L5309*0.2</f>
        <v>91804</v>
      </c>
      <c r="N5309" s="17" t="s">
        <v>39</v>
      </c>
      <c r="O5309" s="35" t="s">
        <v>53</v>
      </c>
      <c r="P5309" s="36" t="str">
        <f t="shared" si="1525"/>
        <v>New Client</v>
      </c>
      <c r="Q5309" s="39" t="str">
        <f t="shared" si="4"/>
        <v>No</v>
      </c>
      <c r="R5309" s="40" t="str">
        <f t="shared" si="5"/>
        <v/>
      </c>
    </row>
    <row r="5310" ht="14.25" customHeight="1" spans="1:18">
      <c r="A5310" s="30" t="s">
        <v>5041</v>
      </c>
      <c r="B5310" s="17">
        <v>3275</v>
      </c>
      <c r="C5310" s="17" t="s">
        <v>57</v>
      </c>
      <c r="D5310" s="17" t="s">
        <v>36</v>
      </c>
      <c r="E5310" s="17" t="s">
        <v>780</v>
      </c>
      <c r="F5310" s="31" t="str">
        <f>VLOOKUP(G5310,'Policy Type'!$A:$B,2,FALSE)</f>
        <v>Others</v>
      </c>
      <c r="G5310" s="17" t="s">
        <v>487</v>
      </c>
      <c r="H5310" s="32">
        <v>45419</v>
      </c>
      <c r="I5310" s="32">
        <v>49070</v>
      </c>
      <c r="J5310" s="34">
        <v>382300</v>
      </c>
      <c r="K5310" s="34">
        <f t="shared" si="1522"/>
        <v>68814</v>
      </c>
      <c r="L5310" s="34">
        <f t="shared" si="1523"/>
        <v>451114</v>
      </c>
      <c r="M5310" s="17">
        <f t="shared" ref="M5310:M5312" si="1531">L5310*0.15</f>
        <v>67667.1</v>
      </c>
      <c r="N5310" s="17" t="s">
        <v>52</v>
      </c>
      <c r="O5310" s="35" t="s">
        <v>49</v>
      </c>
      <c r="P5310" s="36" t="str">
        <f t="shared" si="1525"/>
        <v>New Client</v>
      </c>
      <c r="Q5310" s="39" t="str">
        <f t="shared" si="4"/>
        <v>No</v>
      </c>
      <c r="R5310" s="40" t="str">
        <f t="shared" si="5"/>
        <v/>
      </c>
    </row>
    <row r="5311" ht="14.25" customHeight="1" spans="1:18">
      <c r="A5311" s="30" t="s">
        <v>5042</v>
      </c>
      <c r="B5311" s="17">
        <v>2988</v>
      </c>
      <c r="C5311" s="17" t="s">
        <v>35</v>
      </c>
      <c r="D5311" s="17" t="s">
        <v>36</v>
      </c>
      <c r="E5311" s="17" t="s">
        <v>103</v>
      </c>
      <c r="F5311" s="31" t="str">
        <f>VLOOKUP(G5311,'Policy Type'!$A:$B,2,FALSE)</f>
        <v>Others</v>
      </c>
      <c r="G5311" s="17" t="s">
        <v>212</v>
      </c>
      <c r="H5311" s="32">
        <v>45420</v>
      </c>
      <c r="I5311" s="32">
        <v>45784</v>
      </c>
      <c r="J5311" s="34">
        <v>382100</v>
      </c>
      <c r="K5311" s="34">
        <f t="shared" si="1522"/>
        <v>68778</v>
      </c>
      <c r="L5311" s="34">
        <f t="shared" si="1523"/>
        <v>450878</v>
      </c>
      <c r="M5311" s="17">
        <f t="shared" si="1531"/>
        <v>67631.7</v>
      </c>
      <c r="N5311" s="17" t="s">
        <v>39</v>
      </c>
      <c r="O5311" s="35" t="s">
        <v>49</v>
      </c>
      <c r="P5311" s="36" t="str">
        <f t="shared" si="1525"/>
        <v>New Client</v>
      </c>
      <c r="Q5311" s="39" t="str">
        <f t="shared" si="4"/>
        <v>No</v>
      </c>
      <c r="R5311" s="40" t="str">
        <f t="shared" si="5"/>
        <v/>
      </c>
    </row>
    <row r="5312" ht="14.25" customHeight="1" spans="1:18">
      <c r="A5312" s="30" t="s">
        <v>5043</v>
      </c>
      <c r="B5312" s="17">
        <v>3345</v>
      </c>
      <c r="C5312" s="17" t="s">
        <v>57</v>
      </c>
      <c r="D5312" s="17" t="s">
        <v>36</v>
      </c>
      <c r="E5312" s="17" t="s">
        <v>60</v>
      </c>
      <c r="F5312" s="31" t="str">
        <f>VLOOKUP(G5312,'Policy Type'!$A:$B,2,FALSE)</f>
        <v>Others</v>
      </c>
      <c r="G5312" s="17" t="s">
        <v>212</v>
      </c>
      <c r="H5312" s="32">
        <v>45442</v>
      </c>
      <c r="I5312" s="17"/>
      <c r="J5312" s="34">
        <v>377600</v>
      </c>
      <c r="K5312" s="34">
        <f t="shared" si="1522"/>
        <v>67968</v>
      </c>
      <c r="L5312" s="34">
        <f t="shared" si="1523"/>
        <v>445568</v>
      </c>
      <c r="M5312" s="17">
        <f t="shared" si="1531"/>
        <v>66835.2</v>
      </c>
      <c r="N5312" s="17" t="s">
        <v>39</v>
      </c>
      <c r="O5312" s="35" t="s">
        <v>53</v>
      </c>
      <c r="P5312" s="36" t="str">
        <f t="shared" si="1525"/>
        <v>New Client</v>
      </c>
      <c r="Q5312" s="39" t="str">
        <f t="shared" si="4"/>
        <v>No</v>
      </c>
      <c r="R5312" s="40" t="str">
        <f t="shared" si="5"/>
        <v/>
      </c>
    </row>
    <row r="5313" ht="14.25" customHeight="1" spans="1:18">
      <c r="A5313" s="30" t="s">
        <v>5044</v>
      </c>
      <c r="B5313" s="17">
        <v>3016</v>
      </c>
      <c r="C5313" s="17" t="s">
        <v>46</v>
      </c>
      <c r="D5313" s="17" t="s">
        <v>47</v>
      </c>
      <c r="E5313" s="17" t="s">
        <v>37</v>
      </c>
      <c r="F5313" s="31" t="str">
        <f>VLOOKUP(G5313,'Policy Type'!$A:$B,2,FALSE)</f>
        <v>Liability</v>
      </c>
      <c r="G5313" s="17" t="s">
        <v>38</v>
      </c>
      <c r="H5313" s="32">
        <v>45434</v>
      </c>
      <c r="I5313" s="32">
        <v>45617</v>
      </c>
      <c r="J5313" s="34">
        <v>377400</v>
      </c>
      <c r="K5313" s="34">
        <f t="shared" si="1522"/>
        <v>67932</v>
      </c>
      <c r="L5313" s="34">
        <f t="shared" si="1523"/>
        <v>445332</v>
      </c>
      <c r="M5313" s="17">
        <f>L5313*0.05</f>
        <v>22266.6</v>
      </c>
      <c r="N5313" s="17" t="s">
        <v>52</v>
      </c>
      <c r="O5313" s="35" t="s">
        <v>49</v>
      </c>
      <c r="P5313" s="36" t="str">
        <f t="shared" si="1525"/>
        <v>Old Client</v>
      </c>
      <c r="Q5313" s="39" t="str">
        <f t="shared" si="4"/>
        <v>Yes</v>
      </c>
      <c r="R5313" s="40" t="str">
        <f t="shared" si="5"/>
        <v/>
      </c>
    </row>
    <row r="5314" ht="14.25" customHeight="1" spans="1:18">
      <c r="A5314" s="30" t="s">
        <v>5045</v>
      </c>
      <c r="B5314" s="17">
        <v>1349</v>
      </c>
      <c r="C5314" s="17" t="s">
        <v>42</v>
      </c>
      <c r="D5314" s="17" t="s">
        <v>36</v>
      </c>
      <c r="E5314" s="17" t="s">
        <v>37</v>
      </c>
      <c r="F5314" s="31" t="str">
        <f>VLOOKUP(G5314,'Policy Type'!$A:$B,2,FALSE)</f>
        <v>Liability</v>
      </c>
      <c r="G5314" s="17" t="s">
        <v>38</v>
      </c>
      <c r="H5314" s="32">
        <v>45433</v>
      </c>
      <c r="I5314" s="32">
        <v>45797</v>
      </c>
      <c r="J5314" s="34">
        <v>370600</v>
      </c>
      <c r="K5314" s="34">
        <f t="shared" si="1522"/>
        <v>66708</v>
      </c>
      <c r="L5314" s="34">
        <f t="shared" si="1523"/>
        <v>437308</v>
      </c>
      <c r="M5314" s="17">
        <f>L5314*0.2</f>
        <v>87461.6</v>
      </c>
      <c r="N5314" s="17" t="s">
        <v>39</v>
      </c>
      <c r="O5314" s="35" t="s">
        <v>49</v>
      </c>
      <c r="P5314" s="36" t="str">
        <f t="shared" si="1525"/>
        <v>Old Client</v>
      </c>
      <c r="Q5314" s="39" t="str">
        <f t="shared" si="4"/>
        <v>Yes</v>
      </c>
      <c r="R5314" s="40" t="str">
        <f t="shared" si="5"/>
        <v/>
      </c>
    </row>
    <row r="5315" ht="14.25" customHeight="1" spans="1:18">
      <c r="A5315" s="30"/>
      <c r="B5315" s="17"/>
      <c r="C5315" s="17"/>
      <c r="D5315" s="17"/>
      <c r="E5315" s="17"/>
      <c r="F5315" s="31"/>
      <c r="G5315" s="17"/>
      <c r="H5315" s="32"/>
      <c r="I5315" s="32"/>
      <c r="J5315" s="34"/>
      <c r="K5315" s="34"/>
      <c r="L5315" s="17"/>
      <c r="M5315" s="17"/>
      <c r="N5315" s="17" t="s">
        <v>39</v>
      </c>
      <c r="O5315" s="35" t="s">
        <v>277</v>
      </c>
      <c r="P5315" s="36"/>
      <c r="Q5315" s="39" t="str">
        <f t="shared" si="4"/>
        <v>No</v>
      </c>
      <c r="R5315" s="40" t="str">
        <f t="shared" si="5"/>
        <v/>
      </c>
    </row>
    <row r="5316" ht="14.25" customHeight="1" spans="1:18">
      <c r="A5316" s="30" t="s">
        <v>5046</v>
      </c>
      <c r="B5316" s="17">
        <v>3191</v>
      </c>
      <c r="C5316" s="17" t="s">
        <v>42</v>
      </c>
      <c r="D5316" s="17" t="s">
        <v>36</v>
      </c>
      <c r="E5316" s="17" t="s">
        <v>91</v>
      </c>
      <c r="F5316" s="31" t="str">
        <f>VLOOKUP(G5316,'Policy Type'!$A:$B,2,FALSE)</f>
        <v>Others</v>
      </c>
      <c r="G5316" s="17" t="s">
        <v>487</v>
      </c>
      <c r="H5316" s="32">
        <v>45428</v>
      </c>
      <c r="I5316" s="32">
        <v>45792</v>
      </c>
      <c r="J5316" s="34">
        <v>362300</v>
      </c>
      <c r="K5316" s="34">
        <f t="shared" ref="K5316:K5358" si="1532">J5316*0.18</f>
        <v>65214</v>
      </c>
      <c r="L5316" s="34">
        <f t="shared" ref="L5316:L5358" si="1533">J5316+K5316</f>
        <v>427514</v>
      </c>
      <c r="M5316" s="17">
        <f>L5316*0.15</f>
        <v>64127.1</v>
      </c>
      <c r="N5316" s="17" t="s">
        <v>52</v>
      </c>
      <c r="O5316" s="35" t="s">
        <v>53</v>
      </c>
      <c r="P5316" s="36" t="str">
        <f t="shared" ref="P5316:P5358" si="1534">IF(COUNTIF(B:B,B5316)=1,"New Client","Old Client")</f>
        <v>New Client</v>
      </c>
      <c r="Q5316" s="39" t="str">
        <f t="shared" si="4"/>
        <v>No</v>
      </c>
      <c r="R5316" s="40" t="str">
        <f t="shared" si="5"/>
        <v/>
      </c>
    </row>
    <row r="5317" ht="14.25" customHeight="1" spans="1:18">
      <c r="A5317" s="30" t="s">
        <v>5047</v>
      </c>
      <c r="B5317" s="17">
        <v>497</v>
      </c>
      <c r="C5317" s="17" t="s">
        <v>42</v>
      </c>
      <c r="D5317" s="17" t="s">
        <v>36</v>
      </c>
      <c r="E5317" s="17" t="s">
        <v>780</v>
      </c>
      <c r="F5317" s="31" t="str">
        <f>VLOOKUP(G5317,'Policy Type'!$A:$B,2,FALSE)</f>
        <v>Liability</v>
      </c>
      <c r="G5317" s="17" t="s">
        <v>536</v>
      </c>
      <c r="H5317" s="32">
        <v>45433</v>
      </c>
      <c r="I5317" s="32">
        <v>45797</v>
      </c>
      <c r="J5317" s="34">
        <v>359300</v>
      </c>
      <c r="K5317" s="34">
        <f t="shared" si="1532"/>
        <v>64674</v>
      </c>
      <c r="L5317" s="34">
        <f t="shared" si="1533"/>
        <v>423974</v>
      </c>
      <c r="M5317" s="17">
        <f t="shared" ref="M5317:M5319" si="1535">L5317*0.2</f>
        <v>84794.8</v>
      </c>
      <c r="N5317" s="17" t="s">
        <v>39</v>
      </c>
      <c r="O5317" s="35" t="s">
        <v>49</v>
      </c>
      <c r="P5317" s="36" t="str">
        <f t="shared" si="1534"/>
        <v>Old Client</v>
      </c>
      <c r="Q5317" s="39" t="str">
        <f t="shared" si="4"/>
        <v>Yes</v>
      </c>
      <c r="R5317" s="40" t="str">
        <f t="shared" si="5"/>
        <v/>
      </c>
    </row>
    <row r="5318" ht="14.25" customHeight="1" spans="1:18">
      <c r="A5318" s="30" t="s">
        <v>5048</v>
      </c>
      <c r="B5318" s="17">
        <v>3113</v>
      </c>
      <c r="C5318" s="17" t="s">
        <v>42</v>
      </c>
      <c r="D5318" s="17" t="s">
        <v>36</v>
      </c>
      <c r="E5318" s="17" t="s">
        <v>37</v>
      </c>
      <c r="F5318" s="31" t="str">
        <f>VLOOKUP(G5318,'Policy Type'!$A:$B,2,FALSE)</f>
        <v>P&amp;C</v>
      </c>
      <c r="G5318" s="17" t="s">
        <v>44</v>
      </c>
      <c r="H5318" s="32">
        <v>45423</v>
      </c>
      <c r="I5318" s="32">
        <v>45787</v>
      </c>
      <c r="J5318" s="34">
        <v>358600</v>
      </c>
      <c r="K5318" s="34">
        <f t="shared" si="1532"/>
        <v>64548</v>
      </c>
      <c r="L5318" s="34">
        <f t="shared" si="1533"/>
        <v>423148</v>
      </c>
      <c r="M5318" s="17">
        <f t="shared" si="1535"/>
        <v>84629.6</v>
      </c>
      <c r="N5318" s="17" t="s">
        <v>39</v>
      </c>
      <c r="O5318" s="35" t="s">
        <v>53</v>
      </c>
      <c r="P5318" s="36" t="str">
        <f t="shared" si="1534"/>
        <v>New Client</v>
      </c>
      <c r="Q5318" s="39" t="str">
        <f t="shared" si="4"/>
        <v>No</v>
      </c>
      <c r="R5318" s="40" t="str">
        <f t="shared" si="5"/>
        <v/>
      </c>
    </row>
    <row r="5319" ht="14.25" customHeight="1" spans="1:18">
      <c r="A5319" s="30" t="s">
        <v>5049</v>
      </c>
      <c r="B5319" s="17">
        <v>2550</v>
      </c>
      <c r="C5319" s="17" t="s">
        <v>42</v>
      </c>
      <c r="D5319" s="17" t="s">
        <v>36</v>
      </c>
      <c r="E5319" s="17" t="s">
        <v>60</v>
      </c>
      <c r="F5319" s="31" t="str">
        <f>VLOOKUP(G5319,'Policy Type'!$A:$B,2,FALSE)</f>
        <v>P&amp;C</v>
      </c>
      <c r="G5319" s="17" t="s">
        <v>44</v>
      </c>
      <c r="H5319" s="32">
        <v>45424</v>
      </c>
      <c r="I5319" s="32">
        <v>45788</v>
      </c>
      <c r="J5319" s="34">
        <v>355400</v>
      </c>
      <c r="K5319" s="34">
        <f t="shared" si="1532"/>
        <v>63972</v>
      </c>
      <c r="L5319" s="34">
        <f t="shared" si="1533"/>
        <v>419372</v>
      </c>
      <c r="M5319" s="17">
        <f t="shared" si="1535"/>
        <v>83874.4</v>
      </c>
      <c r="N5319" s="17" t="s">
        <v>39</v>
      </c>
      <c r="O5319" s="35" t="s">
        <v>53</v>
      </c>
      <c r="P5319" s="36" t="str">
        <f t="shared" si="1534"/>
        <v>Old Client</v>
      </c>
      <c r="Q5319" s="39" t="str">
        <f t="shared" si="4"/>
        <v>Yes</v>
      </c>
      <c r="R5319" s="40" t="str">
        <f t="shared" si="5"/>
        <v>Cross-Sold</v>
      </c>
    </row>
    <row r="5320" ht="14.25" customHeight="1" spans="1:18">
      <c r="A5320" s="30" t="s">
        <v>5050</v>
      </c>
      <c r="B5320" s="17">
        <v>112</v>
      </c>
      <c r="C5320" s="17" t="s">
        <v>57</v>
      </c>
      <c r="D5320" s="17" t="s">
        <v>36</v>
      </c>
      <c r="E5320" s="17" t="s">
        <v>60</v>
      </c>
      <c r="F5320" s="31" t="str">
        <f>VLOOKUP(G5320,'Policy Type'!$A:$B,2,FALSE)</f>
        <v>Others</v>
      </c>
      <c r="G5320" s="17" t="s">
        <v>212</v>
      </c>
      <c r="H5320" s="32">
        <v>45428</v>
      </c>
      <c r="I5320" s="32">
        <v>45792</v>
      </c>
      <c r="J5320" s="34">
        <v>354500</v>
      </c>
      <c r="K5320" s="34">
        <f t="shared" si="1532"/>
        <v>63810</v>
      </c>
      <c r="L5320" s="34">
        <f t="shared" si="1533"/>
        <v>418310</v>
      </c>
      <c r="M5320" s="17">
        <f t="shared" ref="M5320:M5321" si="1536">L5320*0.15</f>
        <v>62746.5</v>
      </c>
      <c r="N5320" s="17" t="s">
        <v>39</v>
      </c>
      <c r="O5320" s="35" t="s">
        <v>49</v>
      </c>
      <c r="P5320" s="36" t="str">
        <f t="shared" si="1534"/>
        <v>Old Client</v>
      </c>
      <c r="Q5320" s="39" t="str">
        <f t="shared" si="4"/>
        <v>Yes</v>
      </c>
      <c r="R5320" s="40" t="str">
        <f t="shared" si="5"/>
        <v>Cross-Sold</v>
      </c>
    </row>
    <row r="5321" ht="14.25" customHeight="1" spans="1:18">
      <c r="A5321" s="30" t="s">
        <v>5051</v>
      </c>
      <c r="B5321" s="17">
        <v>65</v>
      </c>
      <c r="C5321" s="17" t="s">
        <v>42</v>
      </c>
      <c r="D5321" s="17" t="s">
        <v>36</v>
      </c>
      <c r="E5321" s="17" t="s">
        <v>60</v>
      </c>
      <c r="F5321" s="31" t="str">
        <f>VLOOKUP(G5321,'Policy Type'!$A:$B,2,FALSE)</f>
        <v>Others</v>
      </c>
      <c r="G5321" s="17" t="s">
        <v>212</v>
      </c>
      <c r="H5321" s="32">
        <v>45428</v>
      </c>
      <c r="I5321" s="32">
        <v>45792</v>
      </c>
      <c r="J5321" s="34">
        <v>354500</v>
      </c>
      <c r="K5321" s="34">
        <f t="shared" si="1532"/>
        <v>63810</v>
      </c>
      <c r="L5321" s="34">
        <f t="shared" si="1533"/>
        <v>418310</v>
      </c>
      <c r="M5321" s="17">
        <f t="shared" si="1536"/>
        <v>62746.5</v>
      </c>
      <c r="N5321" s="17" t="s">
        <v>39</v>
      </c>
      <c r="O5321" s="35" t="s">
        <v>49</v>
      </c>
      <c r="P5321" s="36" t="str">
        <f t="shared" si="1534"/>
        <v>Old Client</v>
      </c>
      <c r="Q5321" s="39" t="str">
        <f t="shared" si="4"/>
        <v>Yes</v>
      </c>
      <c r="R5321" s="40" t="str">
        <f t="shared" si="5"/>
        <v>Cross-Sold</v>
      </c>
    </row>
    <row r="5322" ht="14.25" customHeight="1" spans="1:18">
      <c r="A5322" s="30" t="s">
        <v>5052</v>
      </c>
      <c r="B5322" s="17">
        <v>3146</v>
      </c>
      <c r="C5322" s="17" t="s">
        <v>46</v>
      </c>
      <c r="D5322" s="17" t="s">
        <v>88</v>
      </c>
      <c r="E5322" s="17" t="s">
        <v>60</v>
      </c>
      <c r="F5322" s="31" t="str">
        <f>VLOOKUP(G5322,'Policy Type'!$A:$B,2,FALSE)</f>
        <v>Others</v>
      </c>
      <c r="G5322" s="17" t="s">
        <v>212</v>
      </c>
      <c r="H5322" s="32">
        <v>45428</v>
      </c>
      <c r="I5322" s="32">
        <v>45792</v>
      </c>
      <c r="J5322" s="34">
        <v>354500</v>
      </c>
      <c r="K5322" s="34">
        <f t="shared" si="1532"/>
        <v>63810</v>
      </c>
      <c r="L5322" s="34">
        <f t="shared" si="1533"/>
        <v>418310</v>
      </c>
      <c r="M5322" s="17">
        <f>L5322*0.05</f>
        <v>20915.5</v>
      </c>
      <c r="N5322" s="17" t="s">
        <v>39</v>
      </c>
      <c r="O5322" s="35" t="s">
        <v>49</v>
      </c>
      <c r="P5322" s="36" t="str">
        <f t="shared" si="1534"/>
        <v>Old Client</v>
      </c>
      <c r="Q5322" s="39" t="str">
        <f t="shared" si="4"/>
        <v>Yes</v>
      </c>
      <c r="R5322" s="40" t="str">
        <f t="shared" si="5"/>
        <v>Cross-Sold</v>
      </c>
    </row>
    <row r="5323" ht="14.25" customHeight="1" spans="1:18">
      <c r="A5323" s="30" t="s">
        <v>5053</v>
      </c>
      <c r="B5323" s="17">
        <v>3146</v>
      </c>
      <c r="C5323" s="17" t="s">
        <v>42</v>
      </c>
      <c r="D5323" s="17" t="s">
        <v>36</v>
      </c>
      <c r="E5323" s="17" t="s">
        <v>60</v>
      </c>
      <c r="F5323" s="31" t="str">
        <f>VLOOKUP(G5323,'Policy Type'!$A:$B,2,FALSE)</f>
        <v>Others</v>
      </c>
      <c r="G5323" s="17" t="s">
        <v>212</v>
      </c>
      <c r="H5323" s="32">
        <v>45428</v>
      </c>
      <c r="I5323" s="32">
        <v>45792</v>
      </c>
      <c r="J5323" s="34">
        <v>354500</v>
      </c>
      <c r="K5323" s="34">
        <f t="shared" si="1532"/>
        <v>63810</v>
      </c>
      <c r="L5323" s="34">
        <f t="shared" si="1533"/>
        <v>418310</v>
      </c>
      <c r="M5323" s="17">
        <f t="shared" ref="M5323:M5324" si="1537">L5323*0.15</f>
        <v>62746.5</v>
      </c>
      <c r="N5323" s="17" t="s">
        <v>39</v>
      </c>
      <c r="O5323" s="35" t="s">
        <v>49</v>
      </c>
      <c r="P5323" s="36" t="str">
        <f t="shared" si="1534"/>
        <v>Old Client</v>
      </c>
      <c r="Q5323" s="39" t="str">
        <f t="shared" si="4"/>
        <v>Yes</v>
      </c>
      <c r="R5323" s="40" t="str">
        <f t="shared" si="5"/>
        <v>Cross-Sold</v>
      </c>
    </row>
    <row r="5324" ht="14.25" customHeight="1" spans="1:18">
      <c r="A5324" s="30" t="s">
        <v>5054</v>
      </c>
      <c r="B5324" s="17">
        <v>3146</v>
      </c>
      <c r="C5324" s="17" t="s">
        <v>57</v>
      </c>
      <c r="D5324" s="17" t="s">
        <v>36</v>
      </c>
      <c r="E5324" s="17" t="s">
        <v>60</v>
      </c>
      <c r="F5324" s="31" t="str">
        <f>VLOOKUP(G5324,'Policy Type'!$A:$B,2,FALSE)</f>
        <v>Others</v>
      </c>
      <c r="G5324" s="17" t="s">
        <v>212</v>
      </c>
      <c r="H5324" s="32">
        <v>45428</v>
      </c>
      <c r="I5324" s="32">
        <v>45792</v>
      </c>
      <c r="J5324" s="34">
        <v>354500</v>
      </c>
      <c r="K5324" s="34">
        <f t="shared" si="1532"/>
        <v>63810</v>
      </c>
      <c r="L5324" s="34">
        <f t="shared" si="1533"/>
        <v>418310</v>
      </c>
      <c r="M5324" s="17">
        <f t="shared" si="1537"/>
        <v>62746.5</v>
      </c>
      <c r="N5324" s="17" t="s">
        <v>39</v>
      </c>
      <c r="O5324" s="35" t="s">
        <v>49</v>
      </c>
      <c r="P5324" s="36" t="str">
        <f t="shared" si="1534"/>
        <v>Old Client</v>
      </c>
      <c r="Q5324" s="39" t="str">
        <f t="shared" si="4"/>
        <v>Yes</v>
      </c>
      <c r="R5324" s="40" t="str">
        <f t="shared" si="5"/>
        <v>Cross-Sold</v>
      </c>
    </row>
    <row r="5325" ht="14.25" customHeight="1" spans="1:18">
      <c r="A5325" s="30" t="s">
        <v>5055</v>
      </c>
      <c r="B5325" s="17">
        <v>3146</v>
      </c>
      <c r="C5325" s="17" t="s">
        <v>42</v>
      </c>
      <c r="D5325" s="17" t="s">
        <v>36</v>
      </c>
      <c r="E5325" s="17" t="s">
        <v>43</v>
      </c>
      <c r="F5325" s="31" t="str">
        <f>VLOOKUP(G5325,'Policy Type'!$A:$B,2,FALSE)</f>
        <v>P&amp;C</v>
      </c>
      <c r="G5325" s="17" t="s">
        <v>68</v>
      </c>
      <c r="H5325" s="32">
        <v>45444</v>
      </c>
      <c r="I5325" s="32">
        <v>45808</v>
      </c>
      <c r="J5325" s="34">
        <v>3145300</v>
      </c>
      <c r="K5325" s="34">
        <f t="shared" si="1532"/>
        <v>566154</v>
      </c>
      <c r="L5325" s="34">
        <f t="shared" si="1533"/>
        <v>3711454</v>
      </c>
      <c r="M5325" s="17">
        <f>L5325*0.2</f>
        <v>742290.8</v>
      </c>
      <c r="N5325" s="17" t="s">
        <v>39</v>
      </c>
      <c r="O5325" s="35" t="s">
        <v>53</v>
      </c>
      <c r="P5325" s="36" t="str">
        <f t="shared" si="1534"/>
        <v>Old Client</v>
      </c>
      <c r="Q5325" s="39" t="str">
        <f t="shared" si="4"/>
        <v>Yes</v>
      </c>
      <c r="R5325" s="40" t="str">
        <f t="shared" si="5"/>
        <v>Cross-Sold</v>
      </c>
    </row>
    <row r="5326" ht="14.25" customHeight="1" spans="1:18">
      <c r="A5326" s="30" t="s">
        <v>5056</v>
      </c>
      <c r="B5326" s="17">
        <v>3146</v>
      </c>
      <c r="C5326" s="17" t="s">
        <v>57</v>
      </c>
      <c r="D5326" s="17" t="s">
        <v>36</v>
      </c>
      <c r="E5326" s="17" t="s">
        <v>780</v>
      </c>
      <c r="F5326" s="31" t="str">
        <f>VLOOKUP(G5326,'Policy Type'!$A:$B,2,FALSE)</f>
        <v>Others</v>
      </c>
      <c r="G5326" s="17" t="s">
        <v>3913</v>
      </c>
      <c r="H5326" s="32">
        <v>45415</v>
      </c>
      <c r="I5326" s="32">
        <v>45779</v>
      </c>
      <c r="J5326" s="34">
        <v>354000</v>
      </c>
      <c r="K5326" s="34">
        <f t="shared" si="1532"/>
        <v>63720</v>
      </c>
      <c r="L5326" s="34">
        <f t="shared" si="1533"/>
        <v>417720</v>
      </c>
      <c r="M5326" s="17">
        <f>L5326*0.15</f>
        <v>62658</v>
      </c>
      <c r="N5326" s="17" t="s">
        <v>39</v>
      </c>
      <c r="O5326" s="35" t="s">
        <v>49</v>
      </c>
      <c r="P5326" s="36" t="str">
        <f t="shared" si="1534"/>
        <v>Old Client</v>
      </c>
      <c r="Q5326" s="39" t="str">
        <f t="shared" si="4"/>
        <v>Yes</v>
      </c>
      <c r="R5326" s="40" t="str">
        <f t="shared" si="5"/>
        <v>Cross-Sold</v>
      </c>
    </row>
    <row r="5327" ht="14.25" customHeight="1" spans="1:18">
      <c r="A5327" s="30" t="s">
        <v>5057</v>
      </c>
      <c r="B5327" s="17">
        <v>329</v>
      </c>
      <c r="C5327" s="17" t="s">
        <v>46</v>
      </c>
      <c r="D5327" s="17" t="s">
        <v>66</v>
      </c>
      <c r="E5327" s="17" t="s">
        <v>780</v>
      </c>
      <c r="F5327" s="31" t="str">
        <f>VLOOKUP(G5327,'Policy Type'!$A:$B,2,FALSE)</f>
        <v>Others</v>
      </c>
      <c r="G5327" s="17" t="s">
        <v>212</v>
      </c>
      <c r="H5327" s="32">
        <v>45418</v>
      </c>
      <c r="I5327" s="32">
        <v>45782</v>
      </c>
      <c r="J5327" s="34">
        <v>354000</v>
      </c>
      <c r="K5327" s="34">
        <f t="shared" si="1532"/>
        <v>63720</v>
      </c>
      <c r="L5327" s="34">
        <f t="shared" si="1533"/>
        <v>417720</v>
      </c>
      <c r="M5327" s="17">
        <f>L5327*0.05</f>
        <v>20886</v>
      </c>
      <c r="N5327" s="17" t="s">
        <v>39</v>
      </c>
      <c r="O5327" s="35" t="s">
        <v>49</v>
      </c>
      <c r="P5327" s="36" t="str">
        <f t="shared" si="1534"/>
        <v>Old Client</v>
      </c>
      <c r="Q5327" s="39" t="str">
        <f t="shared" si="4"/>
        <v>Yes</v>
      </c>
      <c r="R5327" s="40" t="str">
        <f t="shared" si="5"/>
        <v>Cross-Sold</v>
      </c>
    </row>
    <row r="5328" ht="14.25" customHeight="1" spans="1:18">
      <c r="A5328" s="30" t="s">
        <v>5058</v>
      </c>
      <c r="B5328" s="17">
        <v>2953</v>
      </c>
      <c r="C5328" s="17" t="s">
        <v>35</v>
      </c>
      <c r="D5328" s="17" t="s">
        <v>36</v>
      </c>
      <c r="E5328" s="17" t="s">
        <v>78</v>
      </c>
      <c r="F5328" s="31" t="str">
        <f>VLOOKUP(G5328,'Policy Type'!$A:$B,2,FALSE)</f>
        <v>Liability</v>
      </c>
      <c r="G5328" s="17" t="s">
        <v>38</v>
      </c>
      <c r="H5328" s="32">
        <v>45438</v>
      </c>
      <c r="I5328" s="32">
        <v>45651</v>
      </c>
      <c r="J5328" s="34">
        <v>344600</v>
      </c>
      <c r="K5328" s="34">
        <f t="shared" si="1532"/>
        <v>62028</v>
      </c>
      <c r="L5328" s="34">
        <f t="shared" si="1533"/>
        <v>406628</v>
      </c>
      <c r="M5328" s="17">
        <f>L5328*0.2</f>
        <v>81325.6</v>
      </c>
      <c r="N5328" s="17" t="s">
        <v>39</v>
      </c>
      <c r="O5328" s="35" t="s">
        <v>49</v>
      </c>
      <c r="P5328" s="36" t="str">
        <f t="shared" si="1534"/>
        <v>Old Client</v>
      </c>
      <c r="Q5328" s="39" t="str">
        <f t="shared" si="4"/>
        <v>Yes</v>
      </c>
      <c r="R5328" s="40" t="str">
        <f t="shared" si="5"/>
        <v/>
      </c>
    </row>
    <row r="5329" ht="14.25" customHeight="1" spans="1:18">
      <c r="A5329" s="30" t="s">
        <v>5059</v>
      </c>
      <c r="B5329" s="17">
        <v>2970</v>
      </c>
      <c r="C5329" s="17" t="s">
        <v>46</v>
      </c>
      <c r="D5329" s="17" t="s">
        <v>88</v>
      </c>
      <c r="E5329" s="17" t="s">
        <v>780</v>
      </c>
      <c r="F5329" s="31" t="str">
        <f>VLOOKUP(G5329,'Policy Type'!$A:$B,2,FALSE)</f>
        <v>Others</v>
      </c>
      <c r="G5329" s="17" t="s">
        <v>487</v>
      </c>
      <c r="H5329" s="32">
        <v>45427</v>
      </c>
      <c r="I5329" s="32">
        <v>49078</v>
      </c>
      <c r="J5329" s="34">
        <v>343800</v>
      </c>
      <c r="K5329" s="34">
        <f t="shared" si="1532"/>
        <v>61884</v>
      </c>
      <c r="L5329" s="34">
        <f t="shared" si="1533"/>
        <v>405684</v>
      </c>
      <c r="M5329" s="17">
        <f>L5329*0.05</f>
        <v>20284.2</v>
      </c>
      <c r="N5329" s="17" t="s">
        <v>52</v>
      </c>
      <c r="O5329" s="35" t="s">
        <v>49</v>
      </c>
      <c r="P5329" s="36" t="str">
        <f t="shared" si="1534"/>
        <v>New Client</v>
      </c>
      <c r="Q5329" s="39" t="str">
        <f t="shared" si="4"/>
        <v>No</v>
      </c>
      <c r="R5329" s="40" t="str">
        <f t="shared" si="5"/>
        <v/>
      </c>
    </row>
    <row r="5330" ht="14.25" customHeight="1" spans="1:18">
      <c r="A5330" s="30" t="s">
        <v>5060</v>
      </c>
      <c r="B5330" s="17">
        <v>3277</v>
      </c>
      <c r="C5330" s="17" t="s">
        <v>57</v>
      </c>
      <c r="D5330" s="17" t="s">
        <v>36</v>
      </c>
      <c r="E5330" s="17" t="s">
        <v>103</v>
      </c>
      <c r="F5330" s="31" t="str">
        <f>VLOOKUP(G5330,'Policy Type'!$A:$B,2,FALSE)</f>
        <v>Liability</v>
      </c>
      <c r="G5330" s="17" t="s">
        <v>94</v>
      </c>
      <c r="H5330" s="32">
        <v>45423</v>
      </c>
      <c r="I5330" s="32">
        <v>45787</v>
      </c>
      <c r="J5330" s="34">
        <v>341600</v>
      </c>
      <c r="K5330" s="34">
        <f t="shared" si="1532"/>
        <v>61488</v>
      </c>
      <c r="L5330" s="34">
        <f t="shared" si="1533"/>
        <v>403088</v>
      </c>
      <c r="M5330" s="17">
        <f>L5330*0.2</f>
        <v>80617.6</v>
      </c>
      <c r="N5330" s="17" t="s">
        <v>39</v>
      </c>
      <c r="O5330" s="35" t="s">
        <v>49</v>
      </c>
      <c r="P5330" s="36" t="str">
        <f t="shared" si="1534"/>
        <v>Old Client</v>
      </c>
      <c r="Q5330" s="39" t="str">
        <f t="shared" si="4"/>
        <v>Yes</v>
      </c>
      <c r="R5330" s="40" t="str">
        <f t="shared" si="5"/>
        <v/>
      </c>
    </row>
    <row r="5331" ht="14.25" customHeight="1" spans="1:18">
      <c r="A5331" s="30" t="s">
        <v>5061</v>
      </c>
      <c r="B5331" s="17">
        <v>3376</v>
      </c>
      <c r="C5331" s="17" t="s">
        <v>57</v>
      </c>
      <c r="D5331" s="17" t="s">
        <v>36</v>
      </c>
      <c r="E5331" s="17" t="s">
        <v>780</v>
      </c>
      <c r="F5331" s="31" t="str">
        <f>VLOOKUP(G5331,'Policy Type'!$A:$B,2,FALSE)</f>
        <v>Others</v>
      </c>
      <c r="G5331" s="17" t="s">
        <v>3913</v>
      </c>
      <c r="H5331" s="32">
        <v>45420</v>
      </c>
      <c r="I5331" s="32">
        <v>45784</v>
      </c>
      <c r="J5331" s="34">
        <v>341400</v>
      </c>
      <c r="K5331" s="34">
        <f t="shared" si="1532"/>
        <v>61452</v>
      </c>
      <c r="L5331" s="34">
        <f t="shared" si="1533"/>
        <v>402852</v>
      </c>
      <c r="M5331" s="17">
        <f>L5331*0.15</f>
        <v>60427.8</v>
      </c>
      <c r="N5331" s="17" t="s">
        <v>39</v>
      </c>
      <c r="O5331" s="35" t="s">
        <v>49</v>
      </c>
      <c r="P5331" s="36" t="str">
        <f t="shared" si="1534"/>
        <v>New Client</v>
      </c>
      <c r="Q5331" s="39" t="str">
        <f t="shared" si="4"/>
        <v>No</v>
      </c>
      <c r="R5331" s="40" t="str">
        <f t="shared" si="5"/>
        <v/>
      </c>
    </row>
    <row r="5332" ht="14.25" customHeight="1" spans="1:18">
      <c r="A5332" s="30" t="s">
        <v>5062</v>
      </c>
      <c r="B5332" s="17">
        <v>3027</v>
      </c>
      <c r="C5332" s="17" t="s">
        <v>35</v>
      </c>
      <c r="D5332" s="17" t="s">
        <v>36</v>
      </c>
      <c r="E5332" s="17" t="s">
        <v>780</v>
      </c>
      <c r="F5332" s="31" t="str">
        <f>VLOOKUP(G5332,'Policy Type'!$A:$B,2,FALSE)</f>
        <v>P&amp;C</v>
      </c>
      <c r="G5332" s="17" t="s">
        <v>80</v>
      </c>
      <c r="H5332" s="32">
        <v>45442</v>
      </c>
      <c r="I5332" s="32">
        <v>47267</v>
      </c>
      <c r="J5332" s="34">
        <v>341200</v>
      </c>
      <c r="K5332" s="34">
        <f t="shared" si="1532"/>
        <v>61416</v>
      </c>
      <c r="L5332" s="34">
        <f t="shared" si="1533"/>
        <v>402616</v>
      </c>
      <c r="M5332" s="17">
        <f>L5332*0.2</f>
        <v>80523.2</v>
      </c>
      <c r="N5332" s="17" t="s">
        <v>52</v>
      </c>
      <c r="O5332" s="35" t="s">
        <v>49</v>
      </c>
      <c r="P5332" s="36" t="str">
        <f t="shared" si="1534"/>
        <v>Old Client</v>
      </c>
      <c r="Q5332" s="39" t="str">
        <f t="shared" si="4"/>
        <v>No</v>
      </c>
      <c r="R5332" s="40" t="str">
        <f t="shared" si="5"/>
        <v/>
      </c>
    </row>
    <row r="5333" ht="14.25" customHeight="1" spans="1:18">
      <c r="A5333" s="30" t="s">
        <v>5063</v>
      </c>
      <c r="B5333" s="17">
        <v>2910</v>
      </c>
      <c r="C5333" s="17" t="s">
        <v>46</v>
      </c>
      <c r="D5333" s="17" t="s">
        <v>88</v>
      </c>
      <c r="E5333" s="17" t="s">
        <v>1933</v>
      </c>
      <c r="F5333" s="31" t="str">
        <f>VLOOKUP(G5333,'Policy Type'!$A:$B,2,FALSE)</f>
        <v>Liability</v>
      </c>
      <c r="G5333" s="17" t="s">
        <v>121</v>
      </c>
      <c r="H5333" s="32">
        <v>45429</v>
      </c>
      <c r="I5333" s="32">
        <v>45793</v>
      </c>
      <c r="J5333" s="34">
        <v>341000</v>
      </c>
      <c r="K5333" s="34">
        <f t="shared" si="1532"/>
        <v>61380</v>
      </c>
      <c r="L5333" s="34">
        <f t="shared" si="1533"/>
        <v>402380</v>
      </c>
      <c r="M5333" s="17">
        <f>L5333*0.05</f>
        <v>20119</v>
      </c>
      <c r="N5333" s="17" t="s">
        <v>39</v>
      </c>
      <c r="O5333" s="35" t="s">
        <v>49</v>
      </c>
      <c r="P5333" s="36" t="str">
        <f t="shared" si="1534"/>
        <v>New Client</v>
      </c>
      <c r="Q5333" s="39" t="str">
        <f t="shared" si="4"/>
        <v>Yes</v>
      </c>
      <c r="R5333" s="40" t="str">
        <f t="shared" si="5"/>
        <v/>
      </c>
    </row>
    <row r="5334" ht="14.25" customHeight="1" spans="1:18">
      <c r="A5334" s="30" t="s">
        <v>5064</v>
      </c>
      <c r="B5334" s="17">
        <v>3354</v>
      </c>
      <c r="C5334" s="17" t="s">
        <v>42</v>
      </c>
      <c r="D5334" s="17" t="s">
        <v>36</v>
      </c>
      <c r="E5334" s="17" t="s">
        <v>780</v>
      </c>
      <c r="F5334" s="31" t="str">
        <f>VLOOKUP(G5334,'Policy Type'!$A:$B,2,FALSE)</f>
        <v>Liability</v>
      </c>
      <c r="G5334" s="17" t="s">
        <v>38</v>
      </c>
      <c r="H5334" s="32">
        <v>45433</v>
      </c>
      <c r="I5334" s="32">
        <v>45797</v>
      </c>
      <c r="J5334" s="34">
        <v>328600</v>
      </c>
      <c r="K5334" s="34">
        <f t="shared" si="1532"/>
        <v>59148</v>
      </c>
      <c r="L5334" s="34">
        <f t="shared" si="1533"/>
        <v>387748</v>
      </c>
      <c r="M5334" s="17">
        <f>L5334*0.2</f>
        <v>77549.6</v>
      </c>
      <c r="N5334" s="17" t="s">
        <v>39</v>
      </c>
      <c r="O5334" s="35" t="s">
        <v>49</v>
      </c>
      <c r="P5334" s="36" t="str">
        <f t="shared" si="1534"/>
        <v>New Client</v>
      </c>
      <c r="Q5334" s="39" t="str">
        <f t="shared" si="4"/>
        <v>Yes</v>
      </c>
      <c r="R5334" s="40" t="str">
        <f t="shared" si="5"/>
        <v/>
      </c>
    </row>
    <row r="5335" ht="14.25" customHeight="1" spans="1:18">
      <c r="A5335" s="30" t="s">
        <v>5065</v>
      </c>
      <c r="B5335" s="17">
        <v>3044</v>
      </c>
      <c r="C5335" s="17" t="s">
        <v>46</v>
      </c>
      <c r="D5335" s="17" t="s">
        <v>76</v>
      </c>
      <c r="E5335" s="17" t="s">
        <v>780</v>
      </c>
      <c r="F5335" s="31" t="str">
        <f>VLOOKUP(G5335,'Policy Type'!$A:$B,2,FALSE)</f>
        <v>Liability</v>
      </c>
      <c r="G5335" s="17" t="s">
        <v>38</v>
      </c>
      <c r="H5335" s="32">
        <v>45433</v>
      </c>
      <c r="I5335" s="32">
        <v>45797</v>
      </c>
      <c r="J5335" s="34">
        <v>328600</v>
      </c>
      <c r="K5335" s="34">
        <f t="shared" si="1532"/>
        <v>59148</v>
      </c>
      <c r="L5335" s="34">
        <f t="shared" si="1533"/>
        <v>387748</v>
      </c>
      <c r="M5335" s="17">
        <f t="shared" ref="M5335:M5336" si="1538">L5335*0.05</f>
        <v>19387.4</v>
      </c>
      <c r="N5335" s="17" t="s">
        <v>39</v>
      </c>
      <c r="O5335" s="35" t="s">
        <v>49</v>
      </c>
      <c r="P5335" s="36" t="str">
        <f t="shared" si="1534"/>
        <v>Old Client</v>
      </c>
      <c r="Q5335" s="39" t="str">
        <f t="shared" si="4"/>
        <v>Yes</v>
      </c>
      <c r="R5335" s="40" t="str">
        <f t="shared" si="5"/>
        <v/>
      </c>
    </row>
    <row r="5336" ht="14.25" customHeight="1" spans="1:18">
      <c r="A5336" s="30" t="s">
        <v>5066</v>
      </c>
      <c r="B5336" s="17">
        <v>2550</v>
      </c>
      <c r="C5336" s="17" t="s">
        <v>46</v>
      </c>
      <c r="D5336" s="17" t="s">
        <v>76</v>
      </c>
      <c r="E5336" s="17" t="s">
        <v>780</v>
      </c>
      <c r="F5336" s="31" t="str">
        <f>VLOOKUP(G5336,'Policy Type'!$A:$B,2,FALSE)</f>
        <v>Liability</v>
      </c>
      <c r="G5336" s="17" t="s">
        <v>38</v>
      </c>
      <c r="H5336" s="32">
        <v>45443</v>
      </c>
      <c r="I5336" s="32">
        <v>45807</v>
      </c>
      <c r="J5336" s="34">
        <v>327200</v>
      </c>
      <c r="K5336" s="34">
        <f t="shared" si="1532"/>
        <v>58896</v>
      </c>
      <c r="L5336" s="34">
        <f t="shared" si="1533"/>
        <v>386096</v>
      </c>
      <c r="M5336" s="17">
        <f t="shared" si="1538"/>
        <v>19304.8</v>
      </c>
      <c r="N5336" s="17" t="s">
        <v>39</v>
      </c>
      <c r="O5336" s="35" t="s">
        <v>49</v>
      </c>
      <c r="P5336" s="36" t="str">
        <f t="shared" si="1534"/>
        <v>Old Client</v>
      </c>
      <c r="Q5336" s="39" t="str">
        <f t="shared" si="4"/>
        <v>Yes</v>
      </c>
      <c r="R5336" s="40" t="str">
        <f t="shared" si="5"/>
        <v/>
      </c>
    </row>
    <row r="5337" ht="14.25" customHeight="1" spans="1:18">
      <c r="A5337" s="30" t="s">
        <v>5067</v>
      </c>
      <c r="B5337" s="17">
        <v>2550</v>
      </c>
      <c r="C5337" s="17" t="s">
        <v>35</v>
      </c>
      <c r="D5337" s="17" t="s">
        <v>36</v>
      </c>
      <c r="E5337" s="17" t="s">
        <v>78</v>
      </c>
      <c r="F5337" s="31" t="str">
        <f>VLOOKUP(G5337,'Policy Type'!$A:$B,2,FALSE)</f>
        <v>Liability</v>
      </c>
      <c r="G5337" s="17" t="s">
        <v>38</v>
      </c>
      <c r="H5337" s="32">
        <v>45434</v>
      </c>
      <c r="I5337" s="32">
        <v>45798</v>
      </c>
      <c r="J5337" s="34">
        <v>326800</v>
      </c>
      <c r="K5337" s="34">
        <f t="shared" si="1532"/>
        <v>58824</v>
      </c>
      <c r="L5337" s="34">
        <f t="shared" si="1533"/>
        <v>385624</v>
      </c>
      <c r="M5337" s="17">
        <f>L5337*0.2</f>
        <v>77124.8</v>
      </c>
      <c r="N5337" s="17" t="s">
        <v>39</v>
      </c>
      <c r="O5337" s="35" t="s">
        <v>49</v>
      </c>
      <c r="P5337" s="36" t="str">
        <f t="shared" si="1534"/>
        <v>Old Client</v>
      </c>
      <c r="Q5337" s="39" t="str">
        <f t="shared" si="4"/>
        <v>Yes</v>
      </c>
      <c r="R5337" s="40" t="str">
        <f t="shared" si="5"/>
        <v/>
      </c>
    </row>
    <row r="5338" ht="14.25" customHeight="1" spans="1:18">
      <c r="A5338" s="30" t="s">
        <v>5068</v>
      </c>
      <c r="B5338" s="17">
        <v>3330</v>
      </c>
      <c r="C5338" s="17" t="s">
        <v>46</v>
      </c>
      <c r="D5338" s="17" t="s">
        <v>47</v>
      </c>
      <c r="E5338" s="17" t="s">
        <v>84</v>
      </c>
      <c r="F5338" s="31" t="str">
        <f>VLOOKUP(G5338,'Policy Type'!$A:$B,2,FALSE)</f>
        <v>Others</v>
      </c>
      <c r="G5338" s="17" t="s">
        <v>116</v>
      </c>
      <c r="H5338" s="32">
        <v>45430</v>
      </c>
      <c r="I5338" s="32">
        <v>45488</v>
      </c>
      <c r="J5338" s="34">
        <v>323200</v>
      </c>
      <c r="K5338" s="34">
        <f t="shared" si="1532"/>
        <v>58176</v>
      </c>
      <c r="L5338" s="34">
        <f t="shared" si="1533"/>
        <v>381376</v>
      </c>
      <c r="M5338" s="17">
        <f>L5338*0.05</f>
        <v>19068.8</v>
      </c>
      <c r="N5338" s="17" t="s">
        <v>39</v>
      </c>
      <c r="O5338" s="35" t="s">
        <v>49</v>
      </c>
      <c r="P5338" s="36" t="str">
        <f t="shared" si="1534"/>
        <v>New Client</v>
      </c>
      <c r="Q5338" s="39" t="str">
        <f t="shared" si="4"/>
        <v>No</v>
      </c>
      <c r="R5338" s="40" t="str">
        <f t="shared" si="5"/>
        <v/>
      </c>
    </row>
    <row r="5339" ht="14.25" customHeight="1" spans="1:18">
      <c r="A5339" s="30" t="s">
        <v>5069</v>
      </c>
      <c r="B5339" s="17">
        <v>2534</v>
      </c>
      <c r="C5339" s="17" t="s">
        <v>35</v>
      </c>
      <c r="D5339" s="17" t="s">
        <v>36</v>
      </c>
      <c r="E5339" s="17" t="s">
        <v>780</v>
      </c>
      <c r="F5339" s="31" t="str">
        <f>VLOOKUP(G5339,'Policy Type'!$A:$B,2,FALSE)</f>
        <v>Others</v>
      </c>
      <c r="G5339" s="17" t="s">
        <v>487</v>
      </c>
      <c r="H5339" s="32">
        <v>45428</v>
      </c>
      <c r="I5339" s="32">
        <v>49079</v>
      </c>
      <c r="J5339" s="34">
        <v>321700</v>
      </c>
      <c r="K5339" s="34">
        <f t="shared" si="1532"/>
        <v>57906</v>
      </c>
      <c r="L5339" s="34">
        <f t="shared" si="1533"/>
        <v>379606</v>
      </c>
      <c r="M5339" s="17">
        <f>L5339*0.15</f>
        <v>56940.9</v>
      </c>
      <c r="N5339" s="17" t="s">
        <v>52</v>
      </c>
      <c r="O5339" s="35" t="s">
        <v>49</v>
      </c>
      <c r="P5339" s="36" t="str">
        <f t="shared" si="1534"/>
        <v>Old Client</v>
      </c>
      <c r="Q5339" s="39" t="str">
        <f t="shared" si="4"/>
        <v>Yes</v>
      </c>
      <c r="R5339" s="40" t="str">
        <f t="shared" si="5"/>
        <v>Cross-Sold</v>
      </c>
    </row>
    <row r="5340" ht="14.25" customHeight="1" spans="1:18">
      <c r="A5340" s="30" t="s">
        <v>5070</v>
      </c>
      <c r="B5340" s="17">
        <v>76</v>
      </c>
      <c r="C5340" s="17" t="s">
        <v>46</v>
      </c>
      <c r="D5340" s="17" t="s">
        <v>88</v>
      </c>
      <c r="E5340" s="17" t="s">
        <v>78</v>
      </c>
      <c r="F5340" s="31" t="str">
        <f>VLOOKUP(G5340,'Policy Type'!$A:$B,2,FALSE)</f>
        <v>Liability</v>
      </c>
      <c r="G5340" s="17" t="s">
        <v>38</v>
      </c>
      <c r="H5340" s="32">
        <v>45423</v>
      </c>
      <c r="I5340" s="32">
        <v>45545</v>
      </c>
      <c r="J5340" s="34">
        <v>317800</v>
      </c>
      <c r="K5340" s="34">
        <f t="shared" si="1532"/>
        <v>57204</v>
      </c>
      <c r="L5340" s="34">
        <f t="shared" si="1533"/>
        <v>375004</v>
      </c>
      <c r="M5340" s="17">
        <f>L5340*0.05</f>
        <v>18750.2</v>
      </c>
      <c r="N5340" s="17" t="s">
        <v>39</v>
      </c>
      <c r="O5340" s="35" t="s">
        <v>49</v>
      </c>
      <c r="P5340" s="36" t="str">
        <f t="shared" si="1534"/>
        <v>Old Client</v>
      </c>
      <c r="Q5340" s="39" t="str">
        <f t="shared" si="4"/>
        <v>Yes</v>
      </c>
      <c r="R5340" s="40" t="str">
        <f t="shared" si="5"/>
        <v/>
      </c>
    </row>
    <row r="5341" ht="14.25" customHeight="1" spans="1:18">
      <c r="A5341" s="30" t="s">
        <v>5071</v>
      </c>
      <c r="B5341" s="17">
        <v>3379</v>
      </c>
      <c r="C5341" s="17" t="s">
        <v>35</v>
      </c>
      <c r="D5341" s="17" t="s">
        <v>36</v>
      </c>
      <c r="E5341" s="17" t="s">
        <v>78</v>
      </c>
      <c r="F5341" s="31" t="str">
        <f>VLOOKUP(G5341,'Policy Type'!$A:$B,2,FALSE)</f>
        <v>Liability</v>
      </c>
      <c r="G5341" s="17" t="s">
        <v>94</v>
      </c>
      <c r="H5341" s="32">
        <v>45420</v>
      </c>
      <c r="I5341" s="32">
        <v>45784</v>
      </c>
      <c r="J5341" s="34">
        <v>317400</v>
      </c>
      <c r="K5341" s="34">
        <f t="shared" si="1532"/>
        <v>57132</v>
      </c>
      <c r="L5341" s="34">
        <f t="shared" si="1533"/>
        <v>374532</v>
      </c>
      <c r="M5341" s="17">
        <f t="shared" ref="M5341:M5342" si="1539">L5341*0.2</f>
        <v>74906.4</v>
      </c>
      <c r="N5341" s="17" t="s">
        <v>39</v>
      </c>
      <c r="O5341" s="35" t="s">
        <v>49</v>
      </c>
      <c r="P5341" s="36" t="str">
        <f t="shared" si="1534"/>
        <v>New Client</v>
      </c>
      <c r="Q5341" s="39" t="str">
        <f t="shared" si="4"/>
        <v>Yes</v>
      </c>
      <c r="R5341" s="40" t="str">
        <f t="shared" si="5"/>
        <v/>
      </c>
    </row>
    <row r="5342" ht="14.25" customHeight="1" spans="1:18">
      <c r="A5342" s="30" t="s">
        <v>5072</v>
      </c>
      <c r="B5342" s="17">
        <v>3073</v>
      </c>
      <c r="C5342" s="17" t="s">
        <v>35</v>
      </c>
      <c r="D5342" s="17" t="s">
        <v>36</v>
      </c>
      <c r="E5342" s="17" t="s">
        <v>78</v>
      </c>
      <c r="F5342" s="31" t="str">
        <f>VLOOKUP(G5342,'Policy Type'!$A:$B,2,FALSE)</f>
        <v>Liability</v>
      </c>
      <c r="G5342" s="17" t="s">
        <v>94</v>
      </c>
      <c r="H5342" s="32">
        <v>45420</v>
      </c>
      <c r="I5342" s="32">
        <v>45784</v>
      </c>
      <c r="J5342" s="34">
        <v>317400</v>
      </c>
      <c r="K5342" s="34">
        <f t="shared" si="1532"/>
        <v>57132</v>
      </c>
      <c r="L5342" s="34">
        <f t="shared" si="1533"/>
        <v>374532</v>
      </c>
      <c r="M5342" s="17">
        <f t="shared" si="1539"/>
        <v>74906.4</v>
      </c>
      <c r="N5342" s="17" t="s">
        <v>39</v>
      </c>
      <c r="O5342" s="35" t="s">
        <v>49</v>
      </c>
      <c r="P5342" s="36" t="str">
        <f t="shared" si="1534"/>
        <v>New Client</v>
      </c>
      <c r="Q5342" s="39" t="str">
        <f t="shared" si="4"/>
        <v>Yes</v>
      </c>
      <c r="R5342" s="40" t="str">
        <f t="shared" si="5"/>
        <v/>
      </c>
    </row>
    <row r="5343" ht="14.25" customHeight="1" spans="1:18">
      <c r="A5343" s="30" t="s">
        <v>5073</v>
      </c>
      <c r="B5343" s="17">
        <v>3014</v>
      </c>
      <c r="C5343" s="17" t="s">
        <v>46</v>
      </c>
      <c r="D5343" s="17" t="s">
        <v>47</v>
      </c>
      <c r="E5343" s="17" t="s">
        <v>43</v>
      </c>
      <c r="F5343" s="31" t="str">
        <f>VLOOKUP(G5343,'Policy Type'!$A:$B,2,FALSE)</f>
        <v>Others</v>
      </c>
      <c r="G5343" s="17" t="s">
        <v>212</v>
      </c>
      <c r="H5343" s="32">
        <v>45433</v>
      </c>
      <c r="I5343" s="32">
        <v>45797</v>
      </c>
      <c r="J5343" s="34">
        <v>317400</v>
      </c>
      <c r="K5343" s="34">
        <f t="shared" si="1532"/>
        <v>57132</v>
      </c>
      <c r="L5343" s="34">
        <f t="shared" si="1533"/>
        <v>374532</v>
      </c>
      <c r="M5343" s="17">
        <f t="shared" ref="M5343:M5344" si="1540">L5343*0.05</f>
        <v>18726.6</v>
      </c>
      <c r="N5343" s="17" t="s">
        <v>39</v>
      </c>
      <c r="O5343" s="35" t="s">
        <v>49</v>
      </c>
      <c r="P5343" s="36" t="str">
        <f t="shared" si="1534"/>
        <v>New Client</v>
      </c>
      <c r="Q5343" s="39" t="str">
        <f t="shared" si="4"/>
        <v>No</v>
      </c>
      <c r="R5343" s="40" t="str">
        <f t="shared" si="5"/>
        <v/>
      </c>
    </row>
    <row r="5344" ht="14.25" customHeight="1" spans="1:18">
      <c r="A5344" s="30" t="s">
        <v>5074</v>
      </c>
      <c r="B5344" s="17">
        <v>3015</v>
      </c>
      <c r="C5344" s="17" t="s">
        <v>46</v>
      </c>
      <c r="D5344" s="17" t="s">
        <v>76</v>
      </c>
      <c r="E5344" s="17" t="s">
        <v>78</v>
      </c>
      <c r="F5344" s="31" t="str">
        <f>VLOOKUP(G5344,'Policy Type'!$A:$B,2,FALSE)</f>
        <v>Liability</v>
      </c>
      <c r="G5344" s="17" t="s">
        <v>94</v>
      </c>
      <c r="H5344" s="32">
        <v>45421</v>
      </c>
      <c r="I5344" s="32">
        <v>45785</v>
      </c>
      <c r="J5344" s="34">
        <v>317400</v>
      </c>
      <c r="K5344" s="34">
        <f t="shared" si="1532"/>
        <v>57132</v>
      </c>
      <c r="L5344" s="34">
        <f t="shared" si="1533"/>
        <v>374532</v>
      </c>
      <c r="M5344" s="17">
        <f t="shared" si="1540"/>
        <v>18726.6</v>
      </c>
      <c r="N5344" s="17" t="s">
        <v>39</v>
      </c>
      <c r="O5344" s="35" t="s">
        <v>49</v>
      </c>
      <c r="P5344" s="36" t="str">
        <f t="shared" si="1534"/>
        <v>New Client</v>
      </c>
      <c r="Q5344" s="39" t="str">
        <f t="shared" si="4"/>
        <v>Yes</v>
      </c>
      <c r="R5344" s="40" t="str">
        <f t="shared" si="5"/>
        <v/>
      </c>
    </row>
    <row r="5345" ht="14.25" customHeight="1" spans="1:18">
      <c r="A5345" s="30" t="s">
        <v>5075</v>
      </c>
      <c r="B5345" s="17">
        <v>3190</v>
      </c>
      <c r="C5345" s="17" t="s">
        <v>35</v>
      </c>
      <c r="D5345" s="17" t="s">
        <v>36</v>
      </c>
      <c r="E5345" s="17" t="s">
        <v>37</v>
      </c>
      <c r="F5345" s="31" t="str">
        <f>VLOOKUP(G5345,'Policy Type'!$A:$B,2,FALSE)</f>
        <v>Liability</v>
      </c>
      <c r="G5345" s="17" t="s">
        <v>38</v>
      </c>
      <c r="H5345" s="32">
        <v>45418</v>
      </c>
      <c r="I5345" s="32">
        <v>45601</v>
      </c>
      <c r="J5345" s="34">
        <v>314600</v>
      </c>
      <c r="K5345" s="34">
        <f t="shared" si="1532"/>
        <v>56628</v>
      </c>
      <c r="L5345" s="34">
        <f t="shared" si="1533"/>
        <v>371228</v>
      </c>
      <c r="M5345" s="17">
        <f>L5345*0.2</f>
        <v>74245.6</v>
      </c>
      <c r="N5345" s="17" t="s">
        <v>39</v>
      </c>
      <c r="O5345" s="35" t="s">
        <v>49</v>
      </c>
      <c r="P5345" s="36" t="str">
        <f t="shared" si="1534"/>
        <v>Old Client</v>
      </c>
      <c r="Q5345" s="39" t="str">
        <f t="shared" si="4"/>
        <v>Yes</v>
      </c>
      <c r="R5345" s="40" t="str">
        <f t="shared" si="5"/>
        <v/>
      </c>
    </row>
    <row r="5346" ht="14.25" customHeight="1" spans="1:18">
      <c r="A5346" s="30" t="s">
        <v>5076</v>
      </c>
      <c r="B5346" s="17">
        <v>1750</v>
      </c>
      <c r="C5346" s="17" t="s">
        <v>46</v>
      </c>
      <c r="D5346" s="17" t="s">
        <v>76</v>
      </c>
      <c r="E5346" s="17" t="s">
        <v>43</v>
      </c>
      <c r="F5346" s="31" t="str">
        <f>VLOOKUP(G5346,'Policy Type'!$A:$B,2,FALSE)</f>
        <v>P&amp;C</v>
      </c>
      <c r="G5346" s="17" t="s">
        <v>51</v>
      </c>
      <c r="H5346" s="32">
        <v>45439</v>
      </c>
      <c r="I5346" s="32">
        <v>45803</v>
      </c>
      <c r="J5346" s="34">
        <v>314300</v>
      </c>
      <c r="K5346" s="34">
        <f t="shared" si="1532"/>
        <v>56574</v>
      </c>
      <c r="L5346" s="34">
        <f t="shared" si="1533"/>
        <v>370874</v>
      </c>
      <c r="M5346" s="17">
        <f>L5346*0.05</f>
        <v>18543.7</v>
      </c>
      <c r="N5346" s="17" t="s">
        <v>52</v>
      </c>
      <c r="O5346" s="35" t="s">
        <v>53</v>
      </c>
      <c r="P5346" s="36" t="str">
        <f t="shared" si="1534"/>
        <v>Old Client</v>
      </c>
      <c r="Q5346" s="39" t="str">
        <f t="shared" si="4"/>
        <v>No</v>
      </c>
      <c r="R5346" s="40" t="str">
        <f t="shared" si="5"/>
        <v/>
      </c>
    </row>
    <row r="5347" ht="14.25" customHeight="1" spans="1:18">
      <c r="A5347" s="30" t="s">
        <v>5077</v>
      </c>
      <c r="B5347" s="17">
        <v>2993</v>
      </c>
      <c r="C5347" s="17" t="s">
        <v>57</v>
      </c>
      <c r="D5347" s="17" t="s">
        <v>36</v>
      </c>
      <c r="E5347" s="17" t="s">
        <v>780</v>
      </c>
      <c r="F5347" s="31" t="str">
        <f>VLOOKUP(G5347,'Policy Type'!$A:$B,2,FALSE)</f>
        <v>Others</v>
      </c>
      <c r="G5347" s="17" t="s">
        <v>487</v>
      </c>
      <c r="H5347" s="32">
        <v>45426</v>
      </c>
      <c r="I5347" s="32">
        <v>47251</v>
      </c>
      <c r="J5347" s="34">
        <v>308800</v>
      </c>
      <c r="K5347" s="34">
        <f t="shared" si="1532"/>
        <v>55584</v>
      </c>
      <c r="L5347" s="34">
        <f t="shared" si="1533"/>
        <v>364384</v>
      </c>
      <c r="M5347" s="17">
        <f t="shared" ref="M5347:M5348" si="1541">L5347*0.15</f>
        <v>54657.6</v>
      </c>
      <c r="N5347" s="17" t="s">
        <v>52</v>
      </c>
      <c r="O5347" s="35" t="s">
        <v>49</v>
      </c>
      <c r="P5347" s="36" t="str">
        <f t="shared" si="1534"/>
        <v>New Client</v>
      </c>
      <c r="Q5347" s="39" t="str">
        <f t="shared" si="4"/>
        <v>No</v>
      </c>
      <c r="R5347" s="40" t="str">
        <f t="shared" si="5"/>
        <v/>
      </c>
    </row>
    <row r="5348" ht="14.25" customHeight="1" spans="1:18">
      <c r="A5348" s="30" t="s">
        <v>5078</v>
      </c>
      <c r="B5348" s="17">
        <v>319</v>
      </c>
      <c r="C5348" s="17" t="s">
        <v>57</v>
      </c>
      <c r="D5348" s="17" t="s">
        <v>36</v>
      </c>
      <c r="E5348" s="17" t="s">
        <v>780</v>
      </c>
      <c r="F5348" s="31" t="str">
        <f>VLOOKUP(G5348,'Policy Type'!$A:$B,2,FALSE)</f>
        <v>Others</v>
      </c>
      <c r="G5348" s="17" t="s">
        <v>487</v>
      </c>
      <c r="H5348" s="32">
        <v>45433</v>
      </c>
      <c r="I5348" s="32">
        <v>49084</v>
      </c>
      <c r="J5348" s="34">
        <v>308200</v>
      </c>
      <c r="K5348" s="34">
        <f t="shared" si="1532"/>
        <v>55476</v>
      </c>
      <c r="L5348" s="34">
        <f t="shared" si="1533"/>
        <v>363676</v>
      </c>
      <c r="M5348" s="17">
        <f t="shared" si="1541"/>
        <v>54551.4</v>
      </c>
      <c r="N5348" s="17" t="s">
        <v>52</v>
      </c>
      <c r="O5348" s="35" t="s">
        <v>49</v>
      </c>
      <c r="P5348" s="36" t="str">
        <f t="shared" si="1534"/>
        <v>Old Client</v>
      </c>
      <c r="Q5348" s="39" t="str">
        <f t="shared" si="4"/>
        <v>No</v>
      </c>
      <c r="R5348" s="40" t="str">
        <f t="shared" si="5"/>
        <v/>
      </c>
    </row>
    <row r="5349" ht="14.25" customHeight="1" spans="1:18">
      <c r="A5349" s="30" t="s">
        <v>5079</v>
      </c>
      <c r="B5349" s="17">
        <v>3372</v>
      </c>
      <c r="C5349" s="17" t="s">
        <v>35</v>
      </c>
      <c r="D5349" s="17" t="s">
        <v>36</v>
      </c>
      <c r="E5349" s="17" t="s">
        <v>78</v>
      </c>
      <c r="F5349" s="31" t="str">
        <f>VLOOKUP(G5349,'Policy Type'!$A:$B,2,FALSE)</f>
        <v>Liability</v>
      </c>
      <c r="G5349" s="17" t="s">
        <v>38</v>
      </c>
      <c r="H5349" s="32">
        <v>45421</v>
      </c>
      <c r="I5349" s="32">
        <v>45785</v>
      </c>
      <c r="J5349" s="34">
        <v>304300</v>
      </c>
      <c r="K5349" s="34">
        <f t="shared" si="1532"/>
        <v>54774</v>
      </c>
      <c r="L5349" s="34">
        <f t="shared" si="1533"/>
        <v>359074</v>
      </c>
      <c r="M5349" s="17">
        <f t="shared" ref="M5349:M5351" si="1542">L5349*0.2</f>
        <v>71814.8</v>
      </c>
      <c r="N5349" s="17" t="s">
        <v>39</v>
      </c>
      <c r="O5349" s="35" t="s">
        <v>49</v>
      </c>
      <c r="P5349" s="36" t="str">
        <f t="shared" si="1534"/>
        <v>New Client</v>
      </c>
      <c r="Q5349" s="39" t="str">
        <f t="shared" si="4"/>
        <v>Yes</v>
      </c>
      <c r="R5349" s="40" t="str">
        <f t="shared" si="5"/>
        <v/>
      </c>
    </row>
    <row r="5350" ht="14.25" customHeight="1" spans="1:18">
      <c r="A5350" s="30" t="s">
        <v>5080</v>
      </c>
      <c r="B5350" s="17">
        <v>3363</v>
      </c>
      <c r="C5350" s="17" t="s">
        <v>57</v>
      </c>
      <c r="D5350" s="17" t="s">
        <v>36</v>
      </c>
      <c r="E5350" s="17" t="s">
        <v>780</v>
      </c>
      <c r="F5350" s="31" t="str">
        <f>VLOOKUP(G5350,'Policy Type'!$A:$B,2,FALSE)</f>
        <v>Liability</v>
      </c>
      <c r="G5350" s="17" t="s">
        <v>38</v>
      </c>
      <c r="H5350" s="32">
        <v>45415</v>
      </c>
      <c r="I5350" s="32">
        <v>45598</v>
      </c>
      <c r="J5350" s="34">
        <v>304100</v>
      </c>
      <c r="K5350" s="34">
        <f t="shared" si="1532"/>
        <v>54738</v>
      </c>
      <c r="L5350" s="34">
        <f t="shared" si="1533"/>
        <v>358838</v>
      </c>
      <c r="M5350" s="17">
        <f t="shared" si="1542"/>
        <v>71767.6</v>
      </c>
      <c r="N5350" s="17" t="s">
        <v>39</v>
      </c>
      <c r="O5350" s="35" t="s">
        <v>49</v>
      </c>
      <c r="P5350" s="36" t="str">
        <f t="shared" si="1534"/>
        <v>New Client</v>
      </c>
      <c r="Q5350" s="39" t="str">
        <f t="shared" si="4"/>
        <v>Yes</v>
      </c>
      <c r="R5350" s="40" t="str">
        <f t="shared" si="5"/>
        <v/>
      </c>
    </row>
    <row r="5351" ht="14.25" customHeight="1" spans="1:18">
      <c r="A5351" s="30" t="s">
        <v>5081</v>
      </c>
      <c r="B5351" s="17">
        <v>3388</v>
      </c>
      <c r="C5351" s="17" t="s">
        <v>57</v>
      </c>
      <c r="D5351" s="17" t="s">
        <v>36</v>
      </c>
      <c r="E5351" s="17" t="s">
        <v>84</v>
      </c>
      <c r="F5351" s="31" t="str">
        <f>VLOOKUP(G5351,'Policy Type'!$A:$B,2,FALSE)</f>
        <v>Liability</v>
      </c>
      <c r="G5351" s="17" t="s">
        <v>3702</v>
      </c>
      <c r="H5351" s="32">
        <v>45444</v>
      </c>
      <c r="I5351" s="32">
        <v>45808</v>
      </c>
      <c r="J5351" s="34">
        <v>1593000</v>
      </c>
      <c r="K5351" s="34">
        <f t="shared" si="1532"/>
        <v>286740</v>
      </c>
      <c r="L5351" s="34">
        <f t="shared" si="1533"/>
        <v>1879740</v>
      </c>
      <c r="M5351" s="17">
        <f t="shared" si="1542"/>
        <v>375948</v>
      </c>
      <c r="N5351" s="17" t="s">
        <v>39</v>
      </c>
      <c r="O5351" s="35" t="s">
        <v>53</v>
      </c>
      <c r="P5351" s="36" t="str">
        <f t="shared" si="1534"/>
        <v>New Client</v>
      </c>
      <c r="Q5351" s="39" t="str">
        <f t="shared" si="4"/>
        <v>Yes</v>
      </c>
      <c r="R5351" s="40" t="str">
        <f t="shared" si="5"/>
        <v/>
      </c>
    </row>
    <row r="5352" ht="14.25" customHeight="1" spans="1:18">
      <c r="A5352" s="30" t="s">
        <v>5082</v>
      </c>
      <c r="B5352" s="17">
        <v>2855</v>
      </c>
      <c r="C5352" s="17" t="s">
        <v>35</v>
      </c>
      <c r="D5352" s="17" t="s">
        <v>36</v>
      </c>
      <c r="E5352" s="17" t="s">
        <v>37</v>
      </c>
      <c r="F5352" s="31" t="str">
        <f>VLOOKUP(G5352,'Policy Type'!$A:$B,2,FALSE)</f>
        <v>Others</v>
      </c>
      <c r="G5352" s="17" t="s">
        <v>111</v>
      </c>
      <c r="H5352" s="32">
        <v>45416</v>
      </c>
      <c r="I5352" s="32">
        <v>45423</v>
      </c>
      <c r="J5352" s="34">
        <v>301100</v>
      </c>
      <c r="K5352" s="34">
        <f t="shared" si="1532"/>
        <v>54198</v>
      </c>
      <c r="L5352" s="34">
        <f t="shared" si="1533"/>
        <v>355298</v>
      </c>
      <c r="M5352" s="17">
        <f t="shared" ref="M5352:M5353" si="1543">L5352*0.15</f>
        <v>53294.7</v>
      </c>
      <c r="N5352" s="17" t="s">
        <v>52</v>
      </c>
      <c r="O5352" s="35" t="s">
        <v>49</v>
      </c>
      <c r="P5352" s="36" t="str">
        <f t="shared" si="1534"/>
        <v>New Client</v>
      </c>
      <c r="Q5352" s="39" t="str">
        <f t="shared" si="4"/>
        <v>No</v>
      </c>
      <c r="R5352" s="40" t="str">
        <f t="shared" si="5"/>
        <v/>
      </c>
    </row>
    <row r="5353" ht="14.25" customHeight="1" spans="1:18">
      <c r="A5353" s="30" t="s">
        <v>5083</v>
      </c>
      <c r="B5353" s="17">
        <v>2612</v>
      </c>
      <c r="C5353" s="17" t="s">
        <v>57</v>
      </c>
      <c r="D5353" s="17" t="s">
        <v>36</v>
      </c>
      <c r="E5353" s="17" t="s">
        <v>780</v>
      </c>
      <c r="F5353" s="31" t="str">
        <f>VLOOKUP(G5353,'Policy Type'!$A:$B,2,FALSE)</f>
        <v>Others</v>
      </c>
      <c r="G5353" s="17" t="s">
        <v>487</v>
      </c>
      <c r="H5353" s="32">
        <v>45421</v>
      </c>
      <c r="I5353" s="32">
        <v>47246</v>
      </c>
      <c r="J5353" s="34">
        <v>300400</v>
      </c>
      <c r="K5353" s="34">
        <f t="shared" si="1532"/>
        <v>54072</v>
      </c>
      <c r="L5353" s="34">
        <f t="shared" si="1533"/>
        <v>354472</v>
      </c>
      <c r="M5353" s="17">
        <f t="shared" si="1543"/>
        <v>53170.8</v>
      </c>
      <c r="N5353" s="17" t="s">
        <v>52</v>
      </c>
      <c r="O5353" s="35" t="s">
        <v>49</v>
      </c>
      <c r="P5353" s="36" t="str">
        <f t="shared" si="1534"/>
        <v>Old Client</v>
      </c>
      <c r="Q5353" s="39" t="str">
        <f t="shared" si="4"/>
        <v>Yes</v>
      </c>
      <c r="R5353" s="40" t="str">
        <f t="shared" si="5"/>
        <v>Cross-Sold</v>
      </c>
    </row>
    <row r="5354" ht="14.25" customHeight="1" spans="1:18">
      <c r="A5354" s="30" t="s">
        <v>5084</v>
      </c>
      <c r="B5354" s="17">
        <v>2909</v>
      </c>
      <c r="C5354" s="17" t="s">
        <v>35</v>
      </c>
      <c r="D5354" s="17" t="s">
        <v>36</v>
      </c>
      <c r="E5354" s="17" t="s">
        <v>78</v>
      </c>
      <c r="F5354" s="31" t="str">
        <f>VLOOKUP(G5354,'Policy Type'!$A:$B,2,FALSE)</f>
        <v>Liability</v>
      </c>
      <c r="G5354" s="17" t="s">
        <v>38</v>
      </c>
      <c r="H5354" s="32">
        <v>45441</v>
      </c>
      <c r="I5354" s="32">
        <v>45805</v>
      </c>
      <c r="J5354" s="34">
        <v>300000</v>
      </c>
      <c r="K5354" s="34">
        <f t="shared" si="1532"/>
        <v>54000</v>
      </c>
      <c r="L5354" s="34">
        <f t="shared" si="1533"/>
        <v>354000</v>
      </c>
      <c r="M5354" s="17">
        <f t="shared" ref="M5354:M5356" si="1544">L5354*0.2</f>
        <v>70800</v>
      </c>
      <c r="N5354" s="17" t="s">
        <v>39</v>
      </c>
      <c r="O5354" s="35" t="s">
        <v>49</v>
      </c>
      <c r="P5354" s="36" t="str">
        <f t="shared" si="1534"/>
        <v>New Client</v>
      </c>
      <c r="Q5354" s="39" t="str">
        <f t="shared" si="4"/>
        <v>Yes</v>
      </c>
      <c r="R5354" s="40" t="str">
        <f t="shared" si="5"/>
        <v/>
      </c>
    </row>
    <row r="5355" ht="14.25" customHeight="1" spans="1:18">
      <c r="A5355" s="30" t="s">
        <v>5085</v>
      </c>
      <c r="B5355" s="17">
        <v>3350</v>
      </c>
      <c r="C5355" s="17" t="s">
        <v>57</v>
      </c>
      <c r="D5355" s="17" t="s">
        <v>36</v>
      </c>
      <c r="E5355" s="17" t="s">
        <v>43</v>
      </c>
      <c r="F5355" s="31" t="str">
        <f>VLOOKUP(G5355,'Policy Type'!$A:$B,2,FALSE)</f>
        <v>Liability</v>
      </c>
      <c r="G5355" s="17" t="s">
        <v>402</v>
      </c>
      <c r="H5355" s="32">
        <v>45428</v>
      </c>
      <c r="I5355" s="32">
        <v>45792</v>
      </c>
      <c r="J5355" s="34">
        <v>295000</v>
      </c>
      <c r="K5355" s="34">
        <f t="shared" si="1532"/>
        <v>53100</v>
      </c>
      <c r="L5355" s="34">
        <f t="shared" si="1533"/>
        <v>348100</v>
      </c>
      <c r="M5355" s="17">
        <f t="shared" si="1544"/>
        <v>69620</v>
      </c>
      <c r="N5355" s="17" t="s">
        <v>39</v>
      </c>
      <c r="O5355" s="35" t="s">
        <v>53</v>
      </c>
      <c r="P5355" s="36" t="str">
        <f t="shared" si="1534"/>
        <v>New Client</v>
      </c>
      <c r="Q5355" s="39" t="str">
        <f t="shared" si="4"/>
        <v>Yes</v>
      </c>
      <c r="R5355" s="40" t="str">
        <f t="shared" si="5"/>
        <v/>
      </c>
    </row>
    <row r="5356" ht="14.25" customHeight="1" spans="1:18">
      <c r="A5356" s="30" t="s">
        <v>5086</v>
      </c>
      <c r="B5356" s="17">
        <v>3295</v>
      </c>
      <c r="C5356" s="17" t="s">
        <v>35</v>
      </c>
      <c r="D5356" s="17" t="s">
        <v>36</v>
      </c>
      <c r="E5356" s="17" t="s">
        <v>103</v>
      </c>
      <c r="F5356" s="31" t="str">
        <f>VLOOKUP(G5356,'Policy Type'!$A:$B,2,FALSE)</f>
        <v>P&amp;C</v>
      </c>
      <c r="G5356" s="17" t="s">
        <v>80</v>
      </c>
      <c r="H5356" s="32">
        <v>45436</v>
      </c>
      <c r="I5356" s="32">
        <v>45436</v>
      </c>
      <c r="J5356" s="34">
        <v>295000</v>
      </c>
      <c r="K5356" s="34">
        <f t="shared" si="1532"/>
        <v>53100</v>
      </c>
      <c r="L5356" s="34">
        <f t="shared" si="1533"/>
        <v>348100</v>
      </c>
      <c r="M5356" s="17">
        <f t="shared" si="1544"/>
        <v>69620</v>
      </c>
      <c r="N5356" s="17" t="s">
        <v>52</v>
      </c>
      <c r="O5356" s="35" t="s">
        <v>49</v>
      </c>
      <c r="P5356" s="36" t="str">
        <f t="shared" si="1534"/>
        <v>New Client</v>
      </c>
      <c r="Q5356" s="39" t="str">
        <f t="shared" si="4"/>
        <v>No</v>
      </c>
      <c r="R5356" s="40" t="str">
        <f t="shared" si="5"/>
        <v/>
      </c>
    </row>
    <row r="5357" ht="14.25" customHeight="1" spans="1:18">
      <c r="A5357" s="30" t="s">
        <v>5087</v>
      </c>
      <c r="B5357" s="17">
        <v>3080</v>
      </c>
      <c r="C5357" s="17" t="s">
        <v>46</v>
      </c>
      <c r="D5357" s="17" t="s">
        <v>47</v>
      </c>
      <c r="E5357" s="17" t="s">
        <v>103</v>
      </c>
      <c r="F5357" s="31" t="str">
        <f>VLOOKUP(G5357,'Policy Type'!$A:$B,2,FALSE)</f>
        <v>P&amp;C</v>
      </c>
      <c r="G5357" s="17" t="s">
        <v>80</v>
      </c>
      <c r="H5357" s="32">
        <v>45439</v>
      </c>
      <c r="I5357" s="32">
        <v>45439</v>
      </c>
      <c r="J5357" s="34">
        <v>295000</v>
      </c>
      <c r="K5357" s="34">
        <f t="shared" si="1532"/>
        <v>53100</v>
      </c>
      <c r="L5357" s="34">
        <f t="shared" si="1533"/>
        <v>348100</v>
      </c>
      <c r="M5357" s="17">
        <f t="shared" ref="M5357:M5358" si="1545">L5357*0.05</f>
        <v>17405</v>
      </c>
      <c r="N5357" s="17" t="s">
        <v>52</v>
      </c>
      <c r="O5357" s="35" t="s">
        <v>49</v>
      </c>
      <c r="P5357" s="36" t="str">
        <f t="shared" si="1534"/>
        <v>Old Client</v>
      </c>
      <c r="Q5357" s="39" t="str">
        <f t="shared" si="4"/>
        <v>Yes</v>
      </c>
      <c r="R5357" s="40" t="str">
        <f t="shared" si="5"/>
        <v>Cross-Sold</v>
      </c>
    </row>
    <row r="5358" ht="14.25" customHeight="1" spans="1:18">
      <c r="A5358" s="30" t="s">
        <v>5088</v>
      </c>
      <c r="B5358" s="17">
        <v>3246</v>
      </c>
      <c r="C5358" s="17" t="s">
        <v>46</v>
      </c>
      <c r="D5358" s="17" t="s">
        <v>66</v>
      </c>
      <c r="E5358" s="17" t="s">
        <v>780</v>
      </c>
      <c r="F5358" s="31" t="str">
        <f>VLOOKUP(G5358,'Policy Type'!$A:$B,2,FALSE)</f>
        <v>Others</v>
      </c>
      <c r="G5358" s="17" t="s">
        <v>487</v>
      </c>
      <c r="H5358" s="32">
        <v>45426</v>
      </c>
      <c r="I5358" s="32">
        <v>49077</v>
      </c>
      <c r="J5358" s="34">
        <v>295000</v>
      </c>
      <c r="K5358" s="34">
        <f t="shared" si="1532"/>
        <v>53100</v>
      </c>
      <c r="L5358" s="34">
        <f t="shared" si="1533"/>
        <v>348100</v>
      </c>
      <c r="M5358" s="17">
        <f t="shared" si="1545"/>
        <v>17405</v>
      </c>
      <c r="N5358" s="17" t="s">
        <v>52</v>
      </c>
      <c r="O5358" s="35" t="s">
        <v>49</v>
      </c>
      <c r="P5358" s="36" t="str">
        <f t="shared" si="1534"/>
        <v>New Client</v>
      </c>
      <c r="Q5358" s="39" t="str">
        <f t="shared" si="4"/>
        <v>No</v>
      </c>
      <c r="R5358" s="40" t="str">
        <f t="shared" si="5"/>
        <v/>
      </c>
    </row>
    <row r="5359" ht="14.25" customHeight="1" spans="1:18">
      <c r="A5359" s="30"/>
      <c r="B5359" s="17"/>
      <c r="C5359" s="17"/>
      <c r="D5359" s="17"/>
      <c r="E5359" s="17"/>
      <c r="F5359" s="31"/>
      <c r="G5359" s="17"/>
      <c r="H5359" s="32"/>
      <c r="I5359" s="32"/>
      <c r="J5359" s="34"/>
      <c r="K5359" s="34"/>
      <c r="L5359" s="17"/>
      <c r="M5359" s="17"/>
      <c r="N5359" s="17" t="s">
        <v>39</v>
      </c>
      <c r="O5359" s="35" t="s">
        <v>277</v>
      </c>
      <c r="P5359" s="36"/>
      <c r="Q5359" s="39" t="str">
        <f t="shared" si="4"/>
        <v>No</v>
      </c>
      <c r="R5359" s="40" t="str">
        <f t="shared" si="5"/>
        <v/>
      </c>
    </row>
    <row r="5360" ht="14.25" customHeight="1" spans="1:18">
      <c r="A5360" s="30" t="s">
        <v>5089</v>
      </c>
      <c r="B5360" s="17">
        <v>3370</v>
      </c>
      <c r="C5360" s="17" t="s">
        <v>35</v>
      </c>
      <c r="D5360" s="17" t="s">
        <v>36</v>
      </c>
      <c r="E5360" s="17" t="s">
        <v>780</v>
      </c>
      <c r="F5360" s="31" t="str">
        <f>VLOOKUP(G5360,'Policy Type'!$A:$B,2,FALSE)</f>
        <v>Liability</v>
      </c>
      <c r="G5360" s="17" t="s">
        <v>38</v>
      </c>
      <c r="H5360" s="32">
        <v>45434</v>
      </c>
      <c r="I5360" s="32">
        <v>45617</v>
      </c>
      <c r="J5360" s="34">
        <v>286300</v>
      </c>
      <c r="K5360" s="34">
        <f t="shared" ref="K5360:K5363" si="1546">J5360*0.18</f>
        <v>51534</v>
      </c>
      <c r="L5360" s="34">
        <f t="shared" ref="L5360:L5363" si="1547">J5360+K5360</f>
        <v>337834</v>
      </c>
      <c r="M5360" s="17">
        <f t="shared" ref="M5360:M5362" si="1548">L5360*0.2</f>
        <v>67566.8</v>
      </c>
      <c r="N5360" s="17" t="s">
        <v>39</v>
      </c>
      <c r="O5360" s="35" t="s">
        <v>49</v>
      </c>
      <c r="P5360" s="36" t="str">
        <f t="shared" ref="P5360:P5363" si="1549">IF(COUNTIF(B:B,B5360)=1,"New Client","Old Client")</f>
        <v>New Client</v>
      </c>
      <c r="Q5360" s="39" t="str">
        <f t="shared" si="4"/>
        <v>Yes</v>
      </c>
      <c r="R5360" s="40" t="str">
        <f t="shared" si="5"/>
        <v/>
      </c>
    </row>
    <row r="5361" ht="14.25" customHeight="1" spans="1:18">
      <c r="A5361" s="30" t="s">
        <v>5090</v>
      </c>
      <c r="B5361" s="17">
        <v>212</v>
      </c>
      <c r="C5361" s="17" t="s">
        <v>57</v>
      </c>
      <c r="D5361" s="17" t="s">
        <v>36</v>
      </c>
      <c r="E5361" s="17" t="s">
        <v>78</v>
      </c>
      <c r="F5361" s="31" t="str">
        <f>VLOOKUP(G5361,'Policy Type'!$A:$B,2,FALSE)</f>
        <v>Liability</v>
      </c>
      <c r="G5361" s="17" t="s">
        <v>94</v>
      </c>
      <c r="H5361" s="32">
        <v>45438</v>
      </c>
      <c r="I5361" s="32">
        <v>45802</v>
      </c>
      <c r="J5361" s="34">
        <v>283300</v>
      </c>
      <c r="K5361" s="34">
        <f t="shared" si="1546"/>
        <v>50994</v>
      </c>
      <c r="L5361" s="34">
        <f t="shared" si="1547"/>
        <v>334294</v>
      </c>
      <c r="M5361" s="17">
        <f t="shared" si="1548"/>
        <v>66858.8</v>
      </c>
      <c r="N5361" s="17" t="s">
        <v>39</v>
      </c>
      <c r="O5361" s="35" t="s">
        <v>49</v>
      </c>
      <c r="P5361" s="36" t="str">
        <f t="shared" si="1549"/>
        <v>Old Client</v>
      </c>
      <c r="Q5361" s="39" t="str">
        <f t="shared" si="4"/>
        <v>Yes</v>
      </c>
      <c r="R5361" s="40" t="str">
        <f t="shared" si="5"/>
        <v/>
      </c>
    </row>
    <row r="5362" ht="14.25" customHeight="1" spans="1:18">
      <c r="A5362" s="30" t="s">
        <v>5091</v>
      </c>
      <c r="B5362" s="17">
        <v>3220</v>
      </c>
      <c r="C5362" s="17" t="s">
        <v>35</v>
      </c>
      <c r="D5362" s="17" t="s">
        <v>36</v>
      </c>
      <c r="E5362" s="17" t="s">
        <v>103</v>
      </c>
      <c r="F5362" s="31" t="str">
        <f>VLOOKUP(G5362,'Policy Type'!$A:$B,2,FALSE)</f>
        <v>P&amp;C</v>
      </c>
      <c r="G5362" s="17" t="s">
        <v>80</v>
      </c>
      <c r="H5362" s="32">
        <v>45436</v>
      </c>
      <c r="I5362" s="32">
        <v>45436</v>
      </c>
      <c r="J5362" s="34">
        <v>283200</v>
      </c>
      <c r="K5362" s="34">
        <f t="shared" si="1546"/>
        <v>50976</v>
      </c>
      <c r="L5362" s="34">
        <f t="shared" si="1547"/>
        <v>334176</v>
      </c>
      <c r="M5362" s="17">
        <f t="shared" si="1548"/>
        <v>66835.2</v>
      </c>
      <c r="N5362" s="17" t="s">
        <v>39</v>
      </c>
      <c r="O5362" s="35" t="s">
        <v>49</v>
      </c>
      <c r="P5362" s="36" t="str">
        <f t="shared" si="1549"/>
        <v>New Client</v>
      </c>
      <c r="Q5362" s="39" t="str">
        <f t="shared" si="4"/>
        <v>No</v>
      </c>
      <c r="R5362" s="40" t="str">
        <f t="shared" si="5"/>
        <v/>
      </c>
    </row>
    <row r="5363" ht="14.25" customHeight="1" spans="1:18">
      <c r="A5363" s="30" t="s">
        <v>5092</v>
      </c>
      <c r="B5363" s="17">
        <v>3277</v>
      </c>
      <c r="C5363" s="17" t="s">
        <v>46</v>
      </c>
      <c r="D5363" s="17" t="s">
        <v>66</v>
      </c>
      <c r="E5363" s="17" t="s">
        <v>43</v>
      </c>
      <c r="F5363" s="31" t="str">
        <f>VLOOKUP(G5363,'Policy Type'!$A:$B,2,FALSE)</f>
        <v>Liability</v>
      </c>
      <c r="G5363" s="17" t="s">
        <v>38</v>
      </c>
      <c r="H5363" s="32">
        <v>45427</v>
      </c>
      <c r="I5363" s="32">
        <v>45791</v>
      </c>
      <c r="J5363" s="34">
        <v>273800</v>
      </c>
      <c r="K5363" s="34">
        <f t="shared" si="1546"/>
        <v>49284</v>
      </c>
      <c r="L5363" s="34">
        <f t="shared" si="1547"/>
        <v>323084</v>
      </c>
      <c r="M5363" s="17">
        <f>L5363*0.05</f>
        <v>16154.2</v>
      </c>
      <c r="N5363" s="17" t="s">
        <v>39</v>
      </c>
      <c r="O5363" s="35" t="s">
        <v>49</v>
      </c>
      <c r="P5363" s="36" t="str">
        <f t="shared" si="1549"/>
        <v>Old Client</v>
      </c>
      <c r="Q5363" s="39" t="str">
        <f t="shared" si="4"/>
        <v>Yes</v>
      </c>
      <c r="R5363" s="40" t="str">
        <f t="shared" si="5"/>
        <v/>
      </c>
    </row>
    <row r="5364" ht="14.25" customHeight="1" spans="1:18">
      <c r="A5364" s="30"/>
      <c r="B5364" s="17"/>
      <c r="C5364" s="17"/>
      <c r="D5364" s="17"/>
      <c r="E5364" s="17"/>
      <c r="F5364" s="31"/>
      <c r="G5364" s="17"/>
      <c r="H5364" s="32"/>
      <c r="I5364" s="32"/>
      <c r="J5364" s="34"/>
      <c r="K5364" s="34"/>
      <c r="L5364" s="17"/>
      <c r="M5364" s="17"/>
      <c r="N5364" s="17" t="s">
        <v>39</v>
      </c>
      <c r="O5364" s="35" t="s">
        <v>277</v>
      </c>
      <c r="P5364" s="36"/>
      <c r="Q5364" s="39" t="str">
        <f t="shared" si="4"/>
        <v>No</v>
      </c>
      <c r="R5364" s="40" t="str">
        <f t="shared" si="5"/>
        <v/>
      </c>
    </row>
    <row r="5365" ht="14.25" customHeight="1" spans="1:18">
      <c r="A5365" s="30" t="s">
        <v>5093</v>
      </c>
      <c r="B5365" s="17">
        <v>584</v>
      </c>
      <c r="C5365" s="17" t="s">
        <v>57</v>
      </c>
      <c r="D5365" s="17" t="s">
        <v>36</v>
      </c>
      <c r="E5365" s="17" t="s">
        <v>37</v>
      </c>
      <c r="F5365" s="31" t="str">
        <f>VLOOKUP(G5365,'Policy Type'!$A:$B,2,FALSE)</f>
        <v>Liability</v>
      </c>
      <c r="G5365" s="17" t="s">
        <v>402</v>
      </c>
      <c r="H5365" s="32">
        <v>45422</v>
      </c>
      <c r="I5365" s="32">
        <v>45786</v>
      </c>
      <c r="J5365" s="34">
        <v>271400</v>
      </c>
      <c r="K5365" s="34">
        <f t="shared" ref="K5365:K5369" si="1550">J5365*0.18</f>
        <v>48852</v>
      </c>
      <c r="L5365" s="34">
        <f t="shared" ref="L5365:L5369" si="1551">J5365+K5365</f>
        <v>320252</v>
      </c>
      <c r="M5365" s="17">
        <f t="shared" ref="M5365:M5368" si="1552">L5365*0.2</f>
        <v>64050.4</v>
      </c>
      <c r="N5365" s="17" t="s">
        <v>39</v>
      </c>
      <c r="O5365" s="35" t="s">
        <v>53</v>
      </c>
      <c r="P5365" s="36" t="str">
        <f t="shared" ref="P5365:P5369" si="1553">IF(COUNTIF(B:B,B5365)=1,"New Client","Old Client")</f>
        <v>Old Client</v>
      </c>
      <c r="Q5365" s="39" t="str">
        <f t="shared" si="4"/>
        <v>Yes</v>
      </c>
      <c r="R5365" s="40" t="str">
        <f t="shared" si="5"/>
        <v/>
      </c>
    </row>
    <row r="5366" ht="14.25" customHeight="1" spans="1:18">
      <c r="A5366" s="30" t="s">
        <v>5094</v>
      </c>
      <c r="B5366" s="17">
        <v>134</v>
      </c>
      <c r="C5366" s="17" t="s">
        <v>42</v>
      </c>
      <c r="D5366" s="17" t="s">
        <v>36</v>
      </c>
      <c r="E5366" s="17" t="s">
        <v>780</v>
      </c>
      <c r="F5366" s="31" t="str">
        <f>VLOOKUP(G5366,'Policy Type'!$A:$B,2,FALSE)</f>
        <v>Liability</v>
      </c>
      <c r="G5366" s="17" t="s">
        <v>38</v>
      </c>
      <c r="H5366" s="32">
        <v>45427</v>
      </c>
      <c r="I5366" s="32">
        <v>45791</v>
      </c>
      <c r="J5366" s="34">
        <v>269600</v>
      </c>
      <c r="K5366" s="34">
        <f t="shared" si="1550"/>
        <v>48528</v>
      </c>
      <c r="L5366" s="34">
        <f t="shared" si="1551"/>
        <v>318128</v>
      </c>
      <c r="M5366" s="17">
        <f t="shared" si="1552"/>
        <v>63625.6</v>
      </c>
      <c r="N5366" s="17" t="s">
        <v>39</v>
      </c>
      <c r="O5366" s="35" t="s">
        <v>49</v>
      </c>
      <c r="P5366" s="36" t="str">
        <f t="shared" si="1553"/>
        <v>Old Client</v>
      </c>
      <c r="Q5366" s="39" t="str">
        <f t="shared" si="4"/>
        <v>Yes</v>
      </c>
      <c r="R5366" s="40" t="str">
        <f t="shared" si="5"/>
        <v/>
      </c>
    </row>
    <row r="5367" ht="14.25" customHeight="1" spans="1:18">
      <c r="A5367" s="30" t="s">
        <v>5095</v>
      </c>
      <c r="B5367" s="17">
        <v>32</v>
      </c>
      <c r="C5367" s="17" t="s">
        <v>57</v>
      </c>
      <c r="D5367" s="17" t="s">
        <v>36</v>
      </c>
      <c r="E5367" s="17" t="s">
        <v>78</v>
      </c>
      <c r="F5367" s="31" t="str">
        <f>VLOOKUP(G5367,'Policy Type'!$A:$B,2,FALSE)</f>
        <v>Liability</v>
      </c>
      <c r="G5367" s="17" t="s">
        <v>38</v>
      </c>
      <c r="H5367" s="32">
        <v>45434</v>
      </c>
      <c r="I5367" s="32">
        <v>45716</v>
      </c>
      <c r="J5367" s="34">
        <v>269400</v>
      </c>
      <c r="K5367" s="34">
        <f t="shared" si="1550"/>
        <v>48492</v>
      </c>
      <c r="L5367" s="34">
        <f t="shared" si="1551"/>
        <v>317892</v>
      </c>
      <c r="M5367" s="17">
        <f t="shared" si="1552"/>
        <v>63578.4</v>
      </c>
      <c r="N5367" s="17" t="s">
        <v>39</v>
      </c>
      <c r="O5367" s="35" t="s">
        <v>49</v>
      </c>
      <c r="P5367" s="36" t="str">
        <f t="shared" si="1553"/>
        <v>Old Client</v>
      </c>
      <c r="Q5367" s="39" t="str">
        <f t="shared" si="4"/>
        <v>Yes</v>
      </c>
      <c r="R5367" s="40" t="str">
        <f t="shared" si="5"/>
        <v/>
      </c>
    </row>
    <row r="5368" ht="14.25" customHeight="1" spans="1:18">
      <c r="A5368" s="30" t="s">
        <v>5096</v>
      </c>
      <c r="B5368" s="17">
        <v>921</v>
      </c>
      <c r="C5368" s="17" t="s">
        <v>57</v>
      </c>
      <c r="D5368" s="17" t="s">
        <v>36</v>
      </c>
      <c r="E5368" s="17" t="s">
        <v>780</v>
      </c>
      <c r="F5368" s="31" t="str">
        <f>VLOOKUP(G5368,'Policy Type'!$A:$B,2,FALSE)</f>
        <v>Liability</v>
      </c>
      <c r="G5368" s="17" t="s">
        <v>38</v>
      </c>
      <c r="H5368" s="32">
        <v>45415</v>
      </c>
      <c r="I5368" s="32">
        <v>45445</v>
      </c>
      <c r="J5368" s="34">
        <v>269300</v>
      </c>
      <c r="K5368" s="34">
        <f t="shared" si="1550"/>
        <v>48474</v>
      </c>
      <c r="L5368" s="34">
        <f t="shared" si="1551"/>
        <v>317774</v>
      </c>
      <c r="M5368" s="17">
        <f t="shared" si="1552"/>
        <v>63554.8</v>
      </c>
      <c r="N5368" s="17" t="s">
        <v>39</v>
      </c>
      <c r="O5368" s="35" t="s">
        <v>49</v>
      </c>
      <c r="P5368" s="36" t="str">
        <f t="shared" si="1553"/>
        <v>Old Client</v>
      </c>
      <c r="Q5368" s="39" t="str">
        <f t="shared" si="4"/>
        <v>Yes</v>
      </c>
      <c r="R5368" s="40" t="str">
        <f t="shared" si="5"/>
        <v/>
      </c>
    </row>
    <row r="5369" ht="14.25" customHeight="1" spans="1:18">
      <c r="A5369" s="30" t="s">
        <v>5097</v>
      </c>
      <c r="B5369" s="17">
        <v>1783</v>
      </c>
      <c r="C5369" s="17" t="s">
        <v>46</v>
      </c>
      <c r="D5369" s="17" t="s">
        <v>76</v>
      </c>
      <c r="E5369" s="17" t="s">
        <v>780</v>
      </c>
      <c r="F5369" s="31" t="str">
        <f>VLOOKUP(G5369,'Policy Type'!$A:$B,2,FALSE)</f>
        <v>Liability</v>
      </c>
      <c r="G5369" s="17" t="s">
        <v>38</v>
      </c>
      <c r="H5369" s="32">
        <v>45425</v>
      </c>
      <c r="I5369" s="32">
        <v>45455</v>
      </c>
      <c r="J5369" s="34">
        <v>269000</v>
      </c>
      <c r="K5369" s="34">
        <f t="shared" si="1550"/>
        <v>48420</v>
      </c>
      <c r="L5369" s="34">
        <f t="shared" si="1551"/>
        <v>317420</v>
      </c>
      <c r="M5369" s="17">
        <f>L5369*0.05</f>
        <v>15871</v>
      </c>
      <c r="N5369" s="17" t="s">
        <v>39</v>
      </c>
      <c r="O5369" s="35" t="s">
        <v>49</v>
      </c>
      <c r="P5369" s="36" t="str">
        <f t="shared" si="1553"/>
        <v>Old Client</v>
      </c>
      <c r="Q5369" s="39" t="str">
        <f t="shared" si="4"/>
        <v>Yes</v>
      </c>
      <c r="R5369" s="40" t="str">
        <f t="shared" si="5"/>
        <v/>
      </c>
    </row>
    <row r="5370" ht="14.25" customHeight="1" spans="1:18">
      <c r="A5370" s="30"/>
      <c r="B5370" s="17"/>
      <c r="C5370" s="17"/>
      <c r="D5370" s="17"/>
      <c r="E5370" s="17"/>
      <c r="F5370" s="31"/>
      <c r="G5370" s="17"/>
      <c r="H5370" s="32"/>
      <c r="I5370" s="32"/>
      <c r="J5370" s="34"/>
      <c r="K5370" s="34"/>
      <c r="L5370" s="17"/>
      <c r="M5370" s="17"/>
      <c r="N5370" s="17" t="s">
        <v>39</v>
      </c>
      <c r="O5370" s="35" t="s">
        <v>277</v>
      </c>
      <c r="P5370" s="36"/>
      <c r="Q5370" s="39" t="str">
        <f t="shared" si="4"/>
        <v>No</v>
      </c>
      <c r="R5370" s="40" t="str">
        <f t="shared" si="5"/>
        <v/>
      </c>
    </row>
    <row r="5371" ht="14.25" customHeight="1" spans="1:18">
      <c r="A5371" s="30" t="s">
        <v>5098</v>
      </c>
      <c r="B5371" s="17">
        <v>584</v>
      </c>
      <c r="C5371" s="17" t="s">
        <v>35</v>
      </c>
      <c r="D5371" s="17" t="s">
        <v>36</v>
      </c>
      <c r="E5371" s="17" t="s">
        <v>780</v>
      </c>
      <c r="F5371" s="31" t="str">
        <f>VLOOKUP(G5371,'Policy Type'!$A:$B,2,FALSE)</f>
        <v>Others</v>
      </c>
      <c r="G5371" s="17" t="s">
        <v>487</v>
      </c>
      <c r="H5371" s="32">
        <v>45443</v>
      </c>
      <c r="I5371" s="32">
        <v>49094</v>
      </c>
      <c r="J5371" s="34">
        <v>261700</v>
      </c>
      <c r="K5371" s="34">
        <f t="shared" ref="K5371:K5373" si="1554">J5371*0.18</f>
        <v>47106</v>
      </c>
      <c r="L5371" s="34">
        <f t="shared" ref="L5371:L5373" si="1555">J5371+K5371</f>
        <v>308806</v>
      </c>
      <c r="M5371" s="17">
        <f>L5371*0.15</f>
        <v>46320.9</v>
      </c>
      <c r="N5371" s="17" t="s">
        <v>52</v>
      </c>
      <c r="O5371" s="35" t="s">
        <v>49</v>
      </c>
      <c r="P5371" s="36" t="str">
        <f t="shared" ref="P5371:P5373" si="1556">IF(COUNTIF(B:B,B5371)=1,"New Client","Old Client")</f>
        <v>Old Client</v>
      </c>
      <c r="Q5371" s="39" t="str">
        <f t="shared" si="4"/>
        <v>Yes</v>
      </c>
      <c r="R5371" s="40" t="str">
        <f t="shared" si="5"/>
        <v>Cross-Sold</v>
      </c>
    </row>
    <row r="5372" ht="14.25" customHeight="1" spans="1:18">
      <c r="A5372" s="30" t="s">
        <v>5099</v>
      </c>
      <c r="B5372" s="17">
        <v>1873</v>
      </c>
      <c r="C5372" s="17" t="s">
        <v>35</v>
      </c>
      <c r="D5372" s="17" t="s">
        <v>36</v>
      </c>
      <c r="E5372" s="17" t="s">
        <v>37</v>
      </c>
      <c r="F5372" s="31" t="str">
        <f>VLOOKUP(G5372,'Policy Type'!$A:$B,2,FALSE)</f>
        <v>Liability</v>
      </c>
      <c r="G5372" s="17" t="s">
        <v>38</v>
      </c>
      <c r="H5372" s="32">
        <v>45433</v>
      </c>
      <c r="I5372" s="32">
        <v>45797</v>
      </c>
      <c r="J5372" s="34">
        <v>261100</v>
      </c>
      <c r="K5372" s="34">
        <f t="shared" si="1554"/>
        <v>46998</v>
      </c>
      <c r="L5372" s="34">
        <f t="shared" si="1555"/>
        <v>308098</v>
      </c>
      <c r="M5372" s="17">
        <f>L5372*0.2</f>
        <v>61619.6</v>
      </c>
      <c r="N5372" s="17" t="s">
        <v>39</v>
      </c>
      <c r="O5372" s="35" t="s">
        <v>49</v>
      </c>
      <c r="P5372" s="36" t="str">
        <f t="shared" si="1556"/>
        <v>Old Client</v>
      </c>
      <c r="Q5372" s="39" t="str">
        <f t="shared" si="4"/>
        <v>Yes</v>
      </c>
      <c r="R5372" s="40" t="str">
        <f t="shared" si="5"/>
        <v/>
      </c>
    </row>
    <row r="5373" ht="14.25" customHeight="1" spans="1:18">
      <c r="A5373" s="30" t="s">
        <v>5100</v>
      </c>
      <c r="B5373" s="17">
        <v>3471</v>
      </c>
      <c r="C5373" s="17" t="s">
        <v>57</v>
      </c>
      <c r="D5373" s="17" t="s">
        <v>36</v>
      </c>
      <c r="E5373" s="17" t="s">
        <v>780</v>
      </c>
      <c r="F5373" s="31" t="str">
        <f>VLOOKUP(G5373,'Policy Type'!$A:$B,2,FALSE)</f>
        <v>Others</v>
      </c>
      <c r="G5373" s="17" t="s">
        <v>212</v>
      </c>
      <c r="H5373" s="32">
        <v>45442</v>
      </c>
      <c r="I5373" s="32">
        <v>45806</v>
      </c>
      <c r="J5373" s="34">
        <v>259700</v>
      </c>
      <c r="K5373" s="34">
        <f t="shared" si="1554"/>
        <v>46746</v>
      </c>
      <c r="L5373" s="34">
        <f t="shared" si="1555"/>
        <v>306446</v>
      </c>
      <c r="M5373" s="17">
        <f>L5373*0.15</f>
        <v>45966.9</v>
      </c>
      <c r="N5373" s="17" t="s">
        <v>39</v>
      </c>
      <c r="O5373" s="35" t="s">
        <v>49</v>
      </c>
      <c r="P5373" s="36" t="str">
        <f t="shared" si="1556"/>
        <v>New Client</v>
      </c>
      <c r="Q5373" s="39" t="str">
        <f t="shared" si="4"/>
        <v>No</v>
      </c>
      <c r="R5373" s="40" t="str">
        <f t="shared" si="5"/>
        <v/>
      </c>
    </row>
    <row r="5374" ht="14.25" customHeight="1" spans="1:18">
      <c r="A5374" s="30"/>
      <c r="B5374" s="17"/>
      <c r="C5374" s="17"/>
      <c r="D5374" s="17"/>
      <c r="E5374" s="17"/>
      <c r="F5374" s="31"/>
      <c r="G5374" s="17"/>
      <c r="H5374" s="32"/>
      <c r="I5374" s="32"/>
      <c r="J5374" s="34"/>
      <c r="K5374" s="34"/>
      <c r="L5374" s="17"/>
      <c r="M5374" s="17"/>
      <c r="N5374" s="17" t="s">
        <v>39</v>
      </c>
      <c r="O5374" s="35" t="s">
        <v>277</v>
      </c>
      <c r="P5374" s="36"/>
      <c r="Q5374" s="39" t="str">
        <f t="shared" si="4"/>
        <v>No</v>
      </c>
      <c r="R5374" s="40" t="str">
        <f t="shared" si="5"/>
        <v/>
      </c>
    </row>
    <row r="5375" ht="14.25" customHeight="1" spans="1:18">
      <c r="A5375" s="30"/>
      <c r="B5375" s="17"/>
      <c r="C5375" s="17"/>
      <c r="D5375" s="17"/>
      <c r="E5375" s="17"/>
      <c r="F5375" s="31"/>
      <c r="G5375" s="17"/>
      <c r="H5375" s="32"/>
      <c r="I5375" s="32"/>
      <c r="J5375" s="34"/>
      <c r="K5375" s="34"/>
      <c r="L5375" s="17"/>
      <c r="M5375" s="17"/>
      <c r="N5375" s="17" t="s">
        <v>39</v>
      </c>
      <c r="O5375" s="35" t="s">
        <v>277</v>
      </c>
      <c r="P5375" s="36"/>
      <c r="Q5375" s="39" t="str">
        <f t="shared" si="4"/>
        <v>No</v>
      </c>
      <c r="R5375" s="40" t="str">
        <f t="shared" si="5"/>
        <v/>
      </c>
    </row>
    <row r="5376" ht="14.25" customHeight="1" spans="1:18">
      <c r="A5376" s="30" t="s">
        <v>5101</v>
      </c>
      <c r="B5376" s="17">
        <v>498</v>
      </c>
      <c r="C5376" s="17" t="s">
        <v>57</v>
      </c>
      <c r="D5376" s="17" t="s">
        <v>36</v>
      </c>
      <c r="E5376" s="17" t="s">
        <v>108</v>
      </c>
      <c r="F5376" s="31" t="str">
        <f>VLOOKUP(G5376,'Policy Type'!$A:$B,2,FALSE)</f>
        <v>P&amp;C</v>
      </c>
      <c r="G5376" s="17" t="s">
        <v>92</v>
      </c>
      <c r="H5376" s="32">
        <v>45430</v>
      </c>
      <c r="I5376" s="32">
        <v>45794</v>
      </c>
      <c r="J5376" s="34">
        <v>259300</v>
      </c>
      <c r="K5376" s="34">
        <f t="shared" ref="K5376:K5383" si="1557">J5376*0.18</f>
        <v>46674</v>
      </c>
      <c r="L5376" s="34">
        <f t="shared" ref="L5376:L5383" si="1558">J5376+K5376</f>
        <v>305974</v>
      </c>
      <c r="M5376" s="17">
        <f>L5376*0.2</f>
        <v>61194.8</v>
      </c>
      <c r="N5376" s="17" t="s">
        <v>39</v>
      </c>
      <c r="O5376" s="35" t="s">
        <v>49</v>
      </c>
      <c r="P5376" s="36" t="str">
        <f t="shared" ref="P5376:P5383" si="1559">IF(COUNTIF(B:B,B5376)=1,"New Client","Old Client")</f>
        <v>Old Client</v>
      </c>
      <c r="Q5376" s="39" t="str">
        <f t="shared" si="4"/>
        <v>Yes</v>
      </c>
      <c r="R5376" s="40" t="str">
        <f t="shared" si="5"/>
        <v>Cross-Sold</v>
      </c>
    </row>
    <row r="5377" ht="14.25" customHeight="1" spans="1:18">
      <c r="A5377" s="30" t="s">
        <v>5102</v>
      </c>
      <c r="B5377" s="17">
        <v>498</v>
      </c>
      <c r="C5377" s="17" t="s">
        <v>35</v>
      </c>
      <c r="D5377" s="17" t="s">
        <v>36</v>
      </c>
      <c r="E5377" s="17" t="s">
        <v>780</v>
      </c>
      <c r="F5377" s="31" t="str">
        <f>VLOOKUP(G5377,'Policy Type'!$A:$B,2,FALSE)</f>
        <v>Others</v>
      </c>
      <c r="G5377" s="17" t="s">
        <v>487</v>
      </c>
      <c r="H5377" s="32">
        <v>45427</v>
      </c>
      <c r="I5377" s="32">
        <v>47252</v>
      </c>
      <c r="J5377" s="34">
        <v>258100</v>
      </c>
      <c r="K5377" s="34">
        <f t="shared" si="1557"/>
        <v>46458</v>
      </c>
      <c r="L5377" s="34">
        <f t="shared" si="1558"/>
        <v>304558</v>
      </c>
      <c r="M5377" s="17">
        <f>L5377*0.15</f>
        <v>45683.7</v>
      </c>
      <c r="N5377" s="17" t="s">
        <v>52</v>
      </c>
      <c r="O5377" s="35" t="s">
        <v>49</v>
      </c>
      <c r="P5377" s="36" t="str">
        <f t="shared" si="1559"/>
        <v>Old Client</v>
      </c>
      <c r="Q5377" s="39" t="str">
        <f t="shared" si="4"/>
        <v>Yes</v>
      </c>
      <c r="R5377" s="40" t="str">
        <f t="shared" si="5"/>
        <v>Cross-Sold</v>
      </c>
    </row>
    <row r="5378" ht="14.25" customHeight="1" spans="1:18">
      <c r="A5378" s="30" t="s">
        <v>5103</v>
      </c>
      <c r="B5378" s="17">
        <v>1421</v>
      </c>
      <c r="C5378" s="17" t="s">
        <v>35</v>
      </c>
      <c r="D5378" s="17" t="s">
        <v>36</v>
      </c>
      <c r="E5378" s="17" t="s">
        <v>37</v>
      </c>
      <c r="F5378" s="31" t="str">
        <f>VLOOKUP(G5378,'Policy Type'!$A:$B,2,FALSE)</f>
        <v>P&amp;C</v>
      </c>
      <c r="G5378" s="17" t="s">
        <v>80</v>
      </c>
      <c r="H5378" s="32">
        <v>45434</v>
      </c>
      <c r="I5378" s="32">
        <v>45434</v>
      </c>
      <c r="J5378" s="34">
        <v>257600</v>
      </c>
      <c r="K5378" s="34">
        <f t="shared" si="1557"/>
        <v>46368</v>
      </c>
      <c r="L5378" s="34">
        <f t="shared" si="1558"/>
        <v>303968</v>
      </c>
      <c r="M5378" s="17">
        <f t="shared" ref="M5378:M5380" si="1560">L5378*0.2</f>
        <v>60793.6</v>
      </c>
      <c r="N5378" s="17" t="s">
        <v>39</v>
      </c>
      <c r="O5378" s="35" t="s">
        <v>49</v>
      </c>
      <c r="P5378" s="36" t="str">
        <f t="shared" si="1559"/>
        <v>Old Client</v>
      </c>
      <c r="Q5378" s="39" t="str">
        <f t="shared" si="4"/>
        <v>Yes</v>
      </c>
      <c r="R5378" s="40" t="str">
        <f t="shared" si="5"/>
        <v>Cross-Sold</v>
      </c>
    </row>
    <row r="5379" ht="14.25" customHeight="1" spans="1:18">
      <c r="A5379" s="30" t="s">
        <v>5104</v>
      </c>
      <c r="B5379" s="17">
        <v>3375</v>
      </c>
      <c r="C5379" s="17" t="s">
        <v>57</v>
      </c>
      <c r="D5379" s="17" t="s">
        <v>36</v>
      </c>
      <c r="E5379" s="17" t="s">
        <v>37</v>
      </c>
      <c r="F5379" s="31" t="str">
        <f>VLOOKUP(G5379,'Policy Type'!$A:$B,2,FALSE)</f>
        <v>Liability</v>
      </c>
      <c r="G5379" s="17" t="s">
        <v>38</v>
      </c>
      <c r="H5379" s="32">
        <v>45428</v>
      </c>
      <c r="I5379" s="32">
        <v>45792</v>
      </c>
      <c r="J5379" s="34">
        <v>257200</v>
      </c>
      <c r="K5379" s="34">
        <f t="shared" si="1557"/>
        <v>46296</v>
      </c>
      <c r="L5379" s="34">
        <f t="shared" si="1558"/>
        <v>303496</v>
      </c>
      <c r="M5379" s="17">
        <f t="shared" si="1560"/>
        <v>60699.2</v>
      </c>
      <c r="N5379" s="17" t="s">
        <v>39</v>
      </c>
      <c r="O5379" s="35" t="s">
        <v>49</v>
      </c>
      <c r="P5379" s="36" t="str">
        <f t="shared" si="1559"/>
        <v>New Client</v>
      </c>
      <c r="Q5379" s="39" t="str">
        <f t="shared" si="4"/>
        <v>Yes</v>
      </c>
      <c r="R5379" s="40" t="str">
        <f t="shared" si="5"/>
        <v/>
      </c>
    </row>
    <row r="5380" ht="14.25" customHeight="1" spans="1:18">
      <c r="A5380" s="30" t="s">
        <v>5105</v>
      </c>
      <c r="B5380" s="17">
        <v>15</v>
      </c>
      <c r="C5380" s="17" t="s">
        <v>35</v>
      </c>
      <c r="D5380" s="17" t="s">
        <v>36</v>
      </c>
      <c r="E5380" s="17" t="s">
        <v>780</v>
      </c>
      <c r="F5380" s="31" t="str">
        <f>VLOOKUP(G5380,'Policy Type'!$A:$B,2,FALSE)</f>
        <v>Liability</v>
      </c>
      <c r="G5380" s="17" t="s">
        <v>38</v>
      </c>
      <c r="H5380" s="32">
        <v>45434</v>
      </c>
      <c r="I5380" s="32">
        <v>45798</v>
      </c>
      <c r="J5380" s="34">
        <v>255800</v>
      </c>
      <c r="K5380" s="34">
        <f t="shared" si="1557"/>
        <v>46044</v>
      </c>
      <c r="L5380" s="34">
        <f t="shared" si="1558"/>
        <v>301844</v>
      </c>
      <c r="M5380" s="17">
        <f t="shared" si="1560"/>
        <v>60368.8</v>
      </c>
      <c r="N5380" s="17" t="s">
        <v>39</v>
      </c>
      <c r="O5380" s="35" t="s">
        <v>49</v>
      </c>
      <c r="P5380" s="36" t="str">
        <f t="shared" si="1559"/>
        <v>Old Client</v>
      </c>
      <c r="Q5380" s="39" t="str">
        <f t="shared" si="4"/>
        <v>Yes</v>
      </c>
      <c r="R5380" s="40" t="str">
        <f t="shared" si="5"/>
        <v/>
      </c>
    </row>
    <row r="5381" ht="14.25" customHeight="1" spans="1:18">
      <c r="A5381" s="30" t="s">
        <v>5106</v>
      </c>
      <c r="B5381" s="17">
        <v>3126</v>
      </c>
      <c r="C5381" s="17" t="s">
        <v>35</v>
      </c>
      <c r="D5381" s="17" t="s">
        <v>36</v>
      </c>
      <c r="E5381" s="17" t="s">
        <v>780</v>
      </c>
      <c r="F5381" s="31" t="str">
        <f>VLOOKUP(G5381,'Policy Type'!$A:$B,2,FALSE)</f>
        <v>Others</v>
      </c>
      <c r="G5381" s="17" t="s">
        <v>487</v>
      </c>
      <c r="H5381" s="32">
        <v>45432</v>
      </c>
      <c r="I5381" s="32">
        <v>49083</v>
      </c>
      <c r="J5381" s="34">
        <v>254900</v>
      </c>
      <c r="K5381" s="34">
        <f t="shared" si="1557"/>
        <v>45882</v>
      </c>
      <c r="L5381" s="34">
        <f t="shared" si="1558"/>
        <v>300782</v>
      </c>
      <c r="M5381" s="17">
        <f t="shared" ref="M5381:M5382" si="1561">L5381*0.15</f>
        <v>45117.3</v>
      </c>
      <c r="N5381" s="17" t="s">
        <v>52</v>
      </c>
      <c r="O5381" s="35" t="s">
        <v>49</v>
      </c>
      <c r="P5381" s="36" t="str">
        <f t="shared" si="1559"/>
        <v>New Client</v>
      </c>
      <c r="Q5381" s="39" t="str">
        <f t="shared" si="4"/>
        <v>No</v>
      </c>
      <c r="R5381" s="40" t="str">
        <f t="shared" si="5"/>
        <v/>
      </c>
    </row>
    <row r="5382" ht="14.25" customHeight="1" spans="1:18">
      <c r="A5382" s="30" t="s">
        <v>5107</v>
      </c>
      <c r="B5382" s="17">
        <v>3223</v>
      </c>
      <c r="C5382" s="17" t="s">
        <v>42</v>
      </c>
      <c r="D5382" s="17" t="s">
        <v>36</v>
      </c>
      <c r="E5382" s="17" t="s">
        <v>780</v>
      </c>
      <c r="F5382" s="31" t="str">
        <f>VLOOKUP(G5382,'Policy Type'!$A:$B,2,FALSE)</f>
        <v>Others</v>
      </c>
      <c r="G5382" s="17" t="s">
        <v>487</v>
      </c>
      <c r="H5382" s="32">
        <v>45418</v>
      </c>
      <c r="I5382" s="32">
        <v>47243</v>
      </c>
      <c r="J5382" s="34">
        <v>254500</v>
      </c>
      <c r="K5382" s="34">
        <f t="shared" si="1557"/>
        <v>45810</v>
      </c>
      <c r="L5382" s="34">
        <f t="shared" si="1558"/>
        <v>300310</v>
      </c>
      <c r="M5382" s="17">
        <f t="shared" si="1561"/>
        <v>45046.5</v>
      </c>
      <c r="N5382" s="17" t="s">
        <v>52</v>
      </c>
      <c r="O5382" s="35" t="s">
        <v>49</v>
      </c>
      <c r="P5382" s="36" t="str">
        <f t="shared" si="1559"/>
        <v>New Client</v>
      </c>
      <c r="Q5382" s="39" t="str">
        <f t="shared" si="4"/>
        <v>No</v>
      </c>
      <c r="R5382" s="40" t="str">
        <f t="shared" si="5"/>
        <v/>
      </c>
    </row>
    <row r="5383" ht="14.25" customHeight="1" spans="1:18">
      <c r="A5383" s="30" t="s">
        <v>5108</v>
      </c>
      <c r="B5383" s="17">
        <v>3365</v>
      </c>
      <c r="C5383" s="17" t="s">
        <v>46</v>
      </c>
      <c r="D5383" s="17" t="s">
        <v>47</v>
      </c>
      <c r="E5383" s="17" t="s">
        <v>37</v>
      </c>
      <c r="F5383" s="31" t="str">
        <f>VLOOKUP(G5383,'Policy Type'!$A:$B,2,FALSE)</f>
        <v>Liability</v>
      </c>
      <c r="G5383" s="17" t="s">
        <v>38</v>
      </c>
      <c r="H5383" s="32">
        <v>45426</v>
      </c>
      <c r="I5383" s="32">
        <v>45790</v>
      </c>
      <c r="J5383" s="34">
        <v>253300</v>
      </c>
      <c r="K5383" s="34">
        <f t="shared" si="1557"/>
        <v>45594</v>
      </c>
      <c r="L5383" s="34">
        <f t="shared" si="1558"/>
        <v>298894</v>
      </c>
      <c r="M5383" s="17">
        <f>L5383*0.05</f>
        <v>14944.7</v>
      </c>
      <c r="N5383" s="17" t="s">
        <v>39</v>
      </c>
      <c r="O5383" s="35" t="s">
        <v>49</v>
      </c>
      <c r="P5383" s="36" t="str">
        <f t="shared" si="1559"/>
        <v>New Client</v>
      </c>
      <c r="Q5383" s="39" t="str">
        <f t="shared" si="4"/>
        <v>Yes</v>
      </c>
      <c r="R5383" s="40" t="str">
        <f t="shared" si="5"/>
        <v/>
      </c>
    </row>
    <row r="5384" ht="14.25" customHeight="1" spans="1:18">
      <c r="A5384" s="30"/>
      <c r="B5384" s="17"/>
      <c r="C5384" s="17"/>
      <c r="D5384" s="17"/>
      <c r="E5384" s="17"/>
      <c r="F5384" s="31"/>
      <c r="G5384" s="17"/>
      <c r="H5384" s="32"/>
      <c r="I5384" s="32"/>
      <c r="J5384" s="34"/>
      <c r="K5384" s="34"/>
      <c r="L5384" s="17"/>
      <c r="M5384" s="17"/>
      <c r="N5384" s="17" t="s">
        <v>39</v>
      </c>
      <c r="O5384" s="35" t="s">
        <v>277</v>
      </c>
      <c r="P5384" s="36"/>
      <c r="Q5384" s="39" t="str">
        <f t="shared" si="4"/>
        <v>No</v>
      </c>
      <c r="R5384" s="40" t="str">
        <f t="shared" si="5"/>
        <v/>
      </c>
    </row>
    <row r="5385" ht="14.25" customHeight="1" spans="1:18">
      <c r="A5385" s="30" t="s">
        <v>5109</v>
      </c>
      <c r="B5385" s="17">
        <v>3099</v>
      </c>
      <c r="C5385" s="17" t="s">
        <v>57</v>
      </c>
      <c r="D5385" s="17" t="s">
        <v>36</v>
      </c>
      <c r="E5385" s="17" t="s">
        <v>780</v>
      </c>
      <c r="F5385" s="31" t="str">
        <f>VLOOKUP(G5385,'Policy Type'!$A:$B,2,FALSE)</f>
        <v>Others</v>
      </c>
      <c r="G5385" s="17" t="s">
        <v>487</v>
      </c>
      <c r="H5385" s="32">
        <v>45425</v>
      </c>
      <c r="I5385" s="32">
        <v>49076</v>
      </c>
      <c r="J5385" s="34">
        <v>250800</v>
      </c>
      <c r="K5385" s="34">
        <f t="shared" ref="K5385:K5390" si="1562">J5385*0.18</f>
        <v>45144</v>
      </c>
      <c r="L5385" s="34">
        <f t="shared" ref="L5385:L5390" si="1563">J5385+K5385</f>
        <v>295944</v>
      </c>
      <c r="M5385" s="17">
        <f>L5385*0.15</f>
        <v>44391.6</v>
      </c>
      <c r="N5385" s="17" t="s">
        <v>52</v>
      </c>
      <c r="O5385" s="35" t="s">
        <v>49</v>
      </c>
      <c r="P5385" s="36" t="str">
        <f t="shared" ref="P5385:P5390" si="1564">IF(COUNTIF(B:B,B5385)=1,"New Client","Old Client")</f>
        <v>New Client</v>
      </c>
      <c r="Q5385" s="39" t="str">
        <f t="shared" si="4"/>
        <v>No</v>
      </c>
      <c r="R5385" s="40" t="str">
        <f t="shared" si="5"/>
        <v/>
      </c>
    </row>
    <row r="5386" ht="14.25" customHeight="1" spans="1:18">
      <c r="A5386" s="30" t="s">
        <v>5110</v>
      </c>
      <c r="B5386" s="17">
        <v>66</v>
      </c>
      <c r="C5386" s="17" t="s">
        <v>35</v>
      </c>
      <c r="D5386" s="17" t="s">
        <v>36</v>
      </c>
      <c r="E5386" s="17" t="s">
        <v>780</v>
      </c>
      <c r="F5386" s="31" t="str">
        <f>VLOOKUP(G5386,'Policy Type'!$A:$B,2,FALSE)</f>
        <v>Liability</v>
      </c>
      <c r="G5386" s="17" t="s">
        <v>38</v>
      </c>
      <c r="H5386" s="32">
        <v>45434</v>
      </c>
      <c r="I5386" s="32">
        <v>45525</v>
      </c>
      <c r="J5386" s="34">
        <v>248500</v>
      </c>
      <c r="K5386" s="34">
        <f t="shared" si="1562"/>
        <v>44730</v>
      </c>
      <c r="L5386" s="34">
        <f t="shared" si="1563"/>
        <v>293230</v>
      </c>
      <c r="M5386" s="17">
        <f>L5386*0.2</f>
        <v>58646</v>
      </c>
      <c r="N5386" s="17" t="s">
        <v>39</v>
      </c>
      <c r="O5386" s="35" t="s">
        <v>49</v>
      </c>
      <c r="P5386" s="36" t="str">
        <f t="shared" si="1564"/>
        <v>Old Client</v>
      </c>
      <c r="Q5386" s="39" t="str">
        <f t="shared" si="4"/>
        <v>Yes</v>
      </c>
      <c r="R5386" s="40" t="str">
        <f t="shared" si="5"/>
        <v/>
      </c>
    </row>
    <row r="5387" ht="14.25" customHeight="1" spans="1:18">
      <c r="A5387" s="30" t="s">
        <v>5111</v>
      </c>
      <c r="B5387" s="17">
        <v>3367</v>
      </c>
      <c r="C5387" s="17" t="s">
        <v>57</v>
      </c>
      <c r="D5387" s="17" t="s">
        <v>36</v>
      </c>
      <c r="E5387" s="17" t="s">
        <v>43</v>
      </c>
      <c r="F5387" s="31" t="str">
        <f>VLOOKUP(G5387,'Policy Type'!$A:$B,2,FALSE)</f>
        <v>Others</v>
      </c>
      <c r="G5387" s="17" t="s">
        <v>111</v>
      </c>
      <c r="H5387" s="32">
        <v>45417</v>
      </c>
      <c r="I5387" s="32">
        <v>45423</v>
      </c>
      <c r="J5387" s="34">
        <v>247000</v>
      </c>
      <c r="K5387" s="34">
        <f t="shared" si="1562"/>
        <v>44460</v>
      </c>
      <c r="L5387" s="34">
        <f t="shared" si="1563"/>
        <v>291460</v>
      </c>
      <c r="M5387" s="17">
        <f>L5387*0.15</f>
        <v>43719</v>
      </c>
      <c r="N5387" s="17" t="s">
        <v>52</v>
      </c>
      <c r="O5387" s="35" t="s">
        <v>49</v>
      </c>
      <c r="P5387" s="36" t="str">
        <f t="shared" si="1564"/>
        <v>New Client</v>
      </c>
      <c r="Q5387" s="39" t="str">
        <f t="shared" si="4"/>
        <v>No</v>
      </c>
      <c r="R5387" s="40" t="str">
        <f t="shared" si="5"/>
        <v/>
      </c>
    </row>
    <row r="5388" ht="14.25" customHeight="1" spans="1:18">
      <c r="A5388" s="30" t="s">
        <v>5112</v>
      </c>
      <c r="B5388" s="17">
        <v>3217</v>
      </c>
      <c r="C5388" s="17" t="s">
        <v>57</v>
      </c>
      <c r="D5388" s="17" t="s">
        <v>36</v>
      </c>
      <c r="E5388" s="17" t="s">
        <v>60</v>
      </c>
      <c r="F5388" s="31" t="str">
        <f>VLOOKUP(G5388,'Policy Type'!$A:$B,2,FALSE)</f>
        <v>P&amp;C</v>
      </c>
      <c r="G5388" s="17" t="s">
        <v>55</v>
      </c>
      <c r="H5388" s="32">
        <v>45422</v>
      </c>
      <c r="I5388" s="32">
        <v>45786</v>
      </c>
      <c r="J5388" s="34">
        <v>246900</v>
      </c>
      <c r="K5388" s="34">
        <f t="shared" si="1562"/>
        <v>44442</v>
      </c>
      <c r="L5388" s="34">
        <f t="shared" si="1563"/>
        <v>291342</v>
      </c>
      <c r="M5388" s="17">
        <f t="shared" ref="M5388:M5390" si="1565">L5388*0.2</f>
        <v>58268.4</v>
      </c>
      <c r="N5388" s="17" t="s">
        <v>52</v>
      </c>
      <c r="O5388" s="35" t="s">
        <v>40</v>
      </c>
      <c r="P5388" s="36" t="str">
        <f t="shared" si="1564"/>
        <v>New Client</v>
      </c>
      <c r="Q5388" s="39" t="str">
        <f t="shared" si="4"/>
        <v>No</v>
      </c>
      <c r="R5388" s="40" t="str">
        <f t="shared" si="5"/>
        <v/>
      </c>
    </row>
    <row r="5389" ht="14.25" customHeight="1" spans="1:18">
      <c r="A5389" s="30" t="s">
        <v>5113</v>
      </c>
      <c r="B5389" s="17">
        <v>2859</v>
      </c>
      <c r="C5389" s="17" t="s">
        <v>35</v>
      </c>
      <c r="D5389" s="17" t="s">
        <v>36</v>
      </c>
      <c r="E5389" s="17" t="s">
        <v>37</v>
      </c>
      <c r="F5389" s="31" t="str">
        <f>VLOOKUP(G5389,'Policy Type'!$A:$B,2,FALSE)</f>
        <v>Liability</v>
      </c>
      <c r="G5389" s="17" t="s">
        <v>38</v>
      </c>
      <c r="H5389" s="32">
        <v>45439</v>
      </c>
      <c r="I5389" s="32">
        <v>45714</v>
      </c>
      <c r="J5389" s="34">
        <v>246800</v>
      </c>
      <c r="K5389" s="34">
        <f t="shared" si="1562"/>
        <v>44424</v>
      </c>
      <c r="L5389" s="34">
        <f t="shared" si="1563"/>
        <v>291224</v>
      </c>
      <c r="M5389" s="17">
        <f t="shared" si="1565"/>
        <v>58244.8</v>
      </c>
      <c r="N5389" s="17" t="s">
        <v>39</v>
      </c>
      <c r="O5389" s="35" t="s">
        <v>49</v>
      </c>
      <c r="P5389" s="36" t="str">
        <f t="shared" si="1564"/>
        <v>New Client</v>
      </c>
      <c r="Q5389" s="39" t="str">
        <f t="shared" si="4"/>
        <v>Yes</v>
      </c>
      <c r="R5389" s="40" t="str">
        <f t="shared" si="5"/>
        <v/>
      </c>
    </row>
    <row r="5390" ht="14.25" customHeight="1" spans="1:18">
      <c r="A5390" s="30" t="s">
        <v>5114</v>
      </c>
      <c r="B5390" s="17">
        <v>3234</v>
      </c>
      <c r="C5390" s="17" t="s">
        <v>35</v>
      </c>
      <c r="D5390" s="17" t="s">
        <v>36</v>
      </c>
      <c r="E5390" s="17" t="s">
        <v>43</v>
      </c>
      <c r="F5390" s="31" t="str">
        <f>VLOOKUP(G5390,'Policy Type'!$A:$B,2,FALSE)</f>
        <v>P&amp;C</v>
      </c>
      <c r="G5390" s="17" t="s">
        <v>55</v>
      </c>
      <c r="H5390" s="32">
        <v>45432</v>
      </c>
      <c r="I5390" s="32">
        <v>45796</v>
      </c>
      <c r="J5390" s="34">
        <v>244700</v>
      </c>
      <c r="K5390" s="34">
        <f t="shared" si="1562"/>
        <v>44046</v>
      </c>
      <c r="L5390" s="34">
        <f t="shared" si="1563"/>
        <v>288746</v>
      </c>
      <c r="M5390" s="17">
        <f t="shared" si="1565"/>
        <v>57749.2</v>
      </c>
      <c r="N5390" s="17" t="s">
        <v>52</v>
      </c>
      <c r="O5390" s="35" t="s">
        <v>53</v>
      </c>
      <c r="P5390" s="36" t="str">
        <f t="shared" si="1564"/>
        <v>New Client</v>
      </c>
      <c r="Q5390" s="39" t="str">
        <f t="shared" si="4"/>
        <v>No</v>
      </c>
      <c r="R5390" s="40" t="str">
        <f t="shared" si="5"/>
        <v/>
      </c>
    </row>
    <row r="5391" ht="14.25" customHeight="1" spans="1:18">
      <c r="A5391" s="30"/>
      <c r="B5391" s="17"/>
      <c r="C5391" s="17"/>
      <c r="D5391" s="17"/>
      <c r="E5391" s="17"/>
      <c r="F5391" s="31"/>
      <c r="G5391" s="17"/>
      <c r="H5391" s="32"/>
      <c r="I5391" s="32"/>
      <c r="J5391" s="34"/>
      <c r="K5391" s="34"/>
      <c r="L5391" s="17"/>
      <c r="M5391" s="17"/>
      <c r="N5391" s="17" t="s">
        <v>39</v>
      </c>
      <c r="O5391" s="35" t="s">
        <v>277</v>
      </c>
      <c r="P5391" s="36"/>
      <c r="Q5391" s="39" t="str">
        <f t="shared" si="4"/>
        <v>No</v>
      </c>
      <c r="R5391" s="40" t="str">
        <f t="shared" si="5"/>
        <v/>
      </c>
    </row>
    <row r="5392" ht="14.25" customHeight="1" spans="1:18">
      <c r="A5392" s="30" t="s">
        <v>5115</v>
      </c>
      <c r="B5392" s="17">
        <v>3010</v>
      </c>
      <c r="C5392" s="17" t="s">
        <v>42</v>
      </c>
      <c r="D5392" s="17" t="s">
        <v>36</v>
      </c>
      <c r="E5392" s="17" t="s">
        <v>780</v>
      </c>
      <c r="F5392" s="31" t="str">
        <f>VLOOKUP(G5392,'Policy Type'!$A:$B,2,FALSE)</f>
        <v>Others</v>
      </c>
      <c r="G5392" s="17" t="s">
        <v>487</v>
      </c>
      <c r="H5392" s="32">
        <v>45421</v>
      </c>
      <c r="I5392" s="32">
        <v>49072</v>
      </c>
      <c r="J5392" s="34">
        <v>242500</v>
      </c>
      <c r="K5392" s="34">
        <f t="shared" ref="K5392:K5478" si="1566">J5392*0.18</f>
        <v>43650</v>
      </c>
      <c r="L5392" s="34">
        <f t="shared" ref="L5392:L5478" si="1567">J5392+K5392</f>
        <v>286150</v>
      </c>
      <c r="M5392" s="17">
        <f t="shared" ref="M5392:M5395" si="1568">L5392*0.15</f>
        <v>42922.5</v>
      </c>
      <c r="N5392" s="17" t="s">
        <v>52</v>
      </c>
      <c r="O5392" s="35" t="s">
        <v>49</v>
      </c>
      <c r="P5392" s="36" t="str">
        <f t="shared" ref="P5392:P5478" si="1569">IF(COUNTIF(B:B,B5392)=1,"New Client","Old Client")</f>
        <v>New Client</v>
      </c>
      <c r="Q5392" s="39" t="str">
        <f t="shared" si="4"/>
        <v>No</v>
      </c>
      <c r="R5392" s="40" t="str">
        <f t="shared" si="5"/>
        <v/>
      </c>
    </row>
    <row r="5393" ht="14.25" customHeight="1" spans="1:18">
      <c r="A5393" s="30" t="s">
        <v>5116</v>
      </c>
      <c r="B5393" s="17">
        <v>696</v>
      </c>
      <c r="C5393" s="17" t="s">
        <v>57</v>
      </c>
      <c r="D5393" s="17" t="s">
        <v>36</v>
      </c>
      <c r="E5393" s="17" t="s">
        <v>780</v>
      </c>
      <c r="F5393" s="31" t="str">
        <f>VLOOKUP(G5393,'Policy Type'!$A:$B,2,FALSE)</f>
        <v>Others</v>
      </c>
      <c r="G5393" s="17" t="s">
        <v>212</v>
      </c>
      <c r="H5393" s="32">
        <v>45421</v>
      </c>
      <c r="I5393" s="32">
        <v>45785</v>
      </c>
      <c r="J5393" s="34">
        <v>242500</v>
      </c>
      <c r="K5393" s="34">
        <f t="shared" si="1566"/>
        <v>43650</v>
      </c>
      <c r="L5393" s="34">
        <f t="shared" si="1567"/>
        <v>286150</v>
      </c>
      <c r="M5393" s="17">
        <f t="shared" si="1568"/>
        <v>42922.5</v>
      </c>
      <c r="N5393" s="17" t="s">
        <v>52</v>
      </c>
      <c r="O5393" s="35" t="s">
        <v>49</v>
      </c>
      <c r="P5393" s="36" t="str">
        <f t="shared" si="1569"/>
        <v>Old Client</v>
      </c>
      <c r="Q5393" s="39" t="str">
        <f t="shared" si="4"/>
        <v>Yes</v>
      </c>
      <c r="R5393" s="40" t="str">
        <f t="shared" si="5"/>
        <v>Cross-Sold</v>
      </c>
    </row>
    <row r="5394" ht="14.25" customHeight="1" spans="1:18">
      <c r="A5394" s="30" t="s">
        <v>5117</v>
      </c>
      <c r="B5394" s="17">
        <v>3024</v>
      </c>
      <c r="C5394" s="17" t="s">
        <v>42</v>
      </c>
      <c r="D5394" s="17" t="s">
        <v>36</v>
      </c>
      <c r="E5394" s="17" t="s">
        <v>780</v>
      </c>
      <c r="F5394" s="31" t="str">
        <f>VLOOKUP(G5394,'Policy Type'!$A:$B,2,FALSE)</f>
        <v>Others</v>
      </c>
      <c r="G5394" s="17" t="s">
        <v>487</v>
      </c>
      <c r="H5394" s="32">
        <v>45433</v>
      </c>
      <c r="I5394" s="32">
        <v>49084</v>
      </c>
      <c r="J5394" s="34">
        <v>242500</v>
      </c>
      <c r="K5394" s="34">
        <f t="shared" si="1566"/>
        <v>43650</v>
      </c>
      <c r="L5394" s="34">
        <f t="shared" si="1567"/>
        <v>286150</v>
      </c>
      <c r="M5394" s="17">
        <f t="shared" si="1568"/>
        <v>42922.5</v>
      </c>
      <c r="N5394" s="17" t="s">
        <v>52</v>
      </c>
      <c r="O5394" s="35" t="s">
        <v>49</v>
      </c>
      <c r="P5394" s="36" t="str">
        <f t="shared" si="1569"/>
        <v>New Client</v>
      </c>
      <c r="Q5394" s="39" t="str">
        <f t="shared" si="4"/>
        <v>No</v>
      </c>
      <c r="R5394" s="40" t="str">
        <f t="shared" si="5"/>
        <v/>
      </c>
    </row>
    <row r="5395" ht="14.25" customHeight="1" spans="1:18">
      <c r="A5395" s="30" t="s">
        <v>5118</v>
      </c>
      <c r="B5395" s="17">
        <v>3034</v>
      </c>
      <c r="C5395" s="17" t="s">
        <v>42</v>
      </c>
      <c r="D5395" s="17" t="s">
        <v>36</v>
      </c>
      <c r="E5395" s="17" t="s">
        <v>780</v>
      </c>
      <c r="F5395" s="31" t="str">
        <f>VLOOKUP(G5395,'Policy Type'!$A:$B,2,FALSE)</f>
        <v>Others</v>
      </c>
      <c r="G5395" s="17" t="s">
        <v>487</v>
      </c>
      <c r="H5395" s="32">
        <v>45421</v>
      </c>
      <c r="I5395" s="32">
        <v>47246</v>
      </c>
      <c r="J5395" s="34">
        <v>242500</v>
      </c>
      <c r="K5395" s="34">
        <f t="shared" si="1566"/>
        <v>43650</v>
      </c>
      <c r="L5395" s="34">
        <f t="shared" si="1567"/>
        <v>286150</v>
      </c>
      <c r="M5395" s="17">
        <f t="shared" si="1568"/>
        <v>42922.5</v>
      </c>
      <c r="N5395" s="17" t="s">
        <v>52</v>
      </c>
      <c r="O5395" s="35" t="s">
        <v>49</v>
      </c>
      <c r="P5395" s="36" t="str">
        <f t="shared" si="1569"/>
        <v>New Client</v>
      </c>
      <c r="Q5395" s="39" t="str">
        <f t="shared" si="4"/>
        <v>No</v>
      </c>
      <c r="R5395" s="40" t="str">
        <f t="shared" si="5"/>
        <v/>
      </c>
    </row>
    <row r="5396" ht="14.25" customHeight="1" spans="1:18">
      <c r="A5396" s="30" t="s">
        <v>5119</v>
      </c>
      <c r="B5396" s="17">
        <v>3188</v>
      </c>
      <c r="C5396" s="17" t="s">
        <v>35</v>
      </c>
      <c r="D5396" s="17" t="s">
        <v>36</v>
      </c>
      <c r="E5396" s="17" t="s">
        <v>78</v>
      </c>
      <c r="F5396" s="31" t="str">
        <f>VLOOKUP(G5396,'Policy Type'!$A:$B,2,FALSE)</f>
        <v>Liability</v>
      </c>
      <c r="G5396" s="17" t="s">
        <v>94</v>
      </c>
      <c r="H5396" s="32">
        <v>45415</v>
      </c>
      <c r="I5396" s="32">
        <v>45779</v>
      </c>
      <c r="J5396" s="34">
        <v>242000</v>
      </c>
      <c r="K5396" s="34">
        <f t="shared" si="1566"/>
        <v>43560</v>
      </c>
      <c r="L5396" s="34">
        <f t="shared" si="1567"/>
        <v>285560</v>
      </c>
      <c r="M5396" s="17">
        <f>L5396*0.2</f>
        <v>57112</v>
      </c>
      <c r="N5396" s="17" t="s">
        <v>39</v>
      </c>
      <c r="O5396" s="35" t="s">
        <v>49</v>
      </c>
      <c r="P5396" s="36" t="str">
        <f t="shared" si="1569"/>
        <v>New Client</v>
      </c>
      <c r="Q5396" s="39" t="str">
        <f t="shared" si="4"/>
        <v>Yes</v>
      </c>
      <c r="R5396" s="40" t="str">
        <f t="shared" si="5"/>
        <v/>
      </c>
    </row>
    <row r="5397" ht="14.25" customHeight="1" spans="1:18">
      <c r="A5397" s="30" t="s">
        <v>5120</v>
      </c>
      <c r="B5397" s="17">
        <v>3349</v>
      </c>
      <c r="C5397" s="17" t="s">
        <v>57</v>
      </c>
      <c r="D5397" s="17" t="s">
        <v>36</v>
      </c>
      <c r="E5397" s="17" t="s">
        <v>780</v>
      </c>
      <c r="F5397" s="31" t="str">
        <f>VLOOKUP(G5397,'Policy Type'!$A:$B,2,FALSE)</f>
        <v>Others</v>
      </c>
      <c r="G5397" s="17" t="s">
        <v>487</v>
      </c>
      <c r="H5397" s="32">
        <v>45415</v>
      </c>
      <c r="I5397" s="32">
        <v>45779</v>
      </c>
      <c r="J5397" s="34">
        <v>241900</v>
      </c>
      <c r="K5397" s="34">
        <f t="shared" si="1566"/>
        <v>43542</v>
      </c>
      <c r="L5397" s="34">
        <f t="shared" si="1567"/>
        <v>285442</v>
      </c>
      <c r="M5397" s="17">
        <f>L5397*0.15</f>
        <v>42816.3</v>
      </c>
      <c r="N5397" s="17" t="s">
        <v>52</v>
      </c>
      <c r="O5397" s="35" t="s">
        <v>49</v>
      </c>
      <c r="P5397" s="36" t="str">
        <f t="shared" si="1569"/>
        <v>New Client</v>
      </c>
      <c r="Q5397" s="39" t="str">
        <f t="shared" si="4"/>
        <v>No</v>
      </c>
      <c r="R5397" s="40" t="str">
        <f t="shared" si="5"/>
        <v/>
      </c>
    </row>
    <row r="5398" ht="14.25" customHeight="1" spans="1:18">
      <c r="A5398" s="30" t="s">
        <v>5121</v>
      </c>
      <c r="B5398" s="17">
        <v>2961</v>
      </c>
      <c r="C5398" s="17" t="s">
        <v>46</v>
      </c>
      <c r="D5398" s="17" t="s">
        <v>66</v>
      </c>
      <c r="E5398" s="17" t="s">
        <v>780</v>
      </c>
      <c r="F5398" s="31" t="str">
        <f>VLOOKUP(G5398,'Policy Type'!$A:$B,2,FALSE)</f>
        <v>Others</v>
      </c>
      <c r="G5398" s="17" t="s">
        <v>487</v>
      </c>
      <c r="H5398" s="32">
        <v>45420</v>
      </c>
      <c r="I5398" s="32">
        <v>49071</v>
      </c>
      <c r="J5398" s="34">
        <v>241700</v>
      </c>
      <c r="K5398" s="34">
        <f t="shared" si="1566"/>
        <v>43506</v>
      </c>
      <c r="L5398" s="34">
        <f t="shared" si="1567"/>
        <v>285206</v>
      </c>
      <c r="M5398" s="17">
        <f>L5398*0.05</f>
        <v>14260.3</v>
      </c>
      <c r="N5398" s="17" t="s">
        <v>52</v>
      </c>
      <c r="O5398" s="35" t="s">
        <v>49</v>
      </c>
      <c r="P5398" s="36" t="str">
        <f t="shared" si="1569"/>
        <v>New Client</v>
      </c>
      <c r="Q5398" s="39" t="str">
        <f t="shared" si="4"/>
        <v>No</v>
      </c>
      <c r="R5398" s="40" t="str">
        <f t="shared" si="5"/>
        <v/>
      </c>
    </row>
    <row r="5399" ht="14.25" customHeight="1" spans="1:18">
      <c r="A5399" s="30" t="s">
        <v>5122</v>
      </c>
      <c r="B5399" s="17">
        <v>3340</v>
      </c>
      <c r="C5399" s="17" t="s">
        <v>57</v>
      </c>
      <c r="D5399" s="17" t="s">
        <v>36</v>
      </c>
      <c r="E5399" s="17" t="s">
        <v>37</v>
      </c>
      <c r="F5399" s="31" t="str">
        <f>VLOOKUP(G5399,'Policy Type'!$A:$B,2,FALSE)</f>
        <v>Liability</v>
      </c>
      <c r="G5399" s="17" t="s">
        <v>38</v>
      </c>
      <c r="H5399" s="32">
        <v>45442</v>
      </c>
      <c r="I5399" s="32">
        <v>45502</v>
      </c>
      <c r="J5399" s="34">
        <v>241600</v>
      </c>
      <c r="K5399" s="34">
        <f t="shared" si="1566"/>
        <v>43488</v>
      </c>
      <c r="L5399" s="34">
        <f t="shared" si="1567"/>
        <v>285088</v>
      </c>
      <c r="M5399" s="17">
        <f t="shared" ref="M5399:M5401" si="1570">L5399*0.2</f>
        <v>57017.6</v>
      </c>
      <c r="N5399" s="17" t="s">
        <v>39</v>
      </c>
      <c r="O5399" s="35" t="s">
        <v>49</v>
      </c>
      <c r="P5399" s="36" t="str">
        <f t="shared" si="1569"/>
        <v>New Client</v>
      </c>
      <c r="Q5399" s="39" t="str">
        <f t="shared" si="4"/>
        <v>Yes</v>
      </c>
      <c r="R5399" s="40" t="str">
        <f t="shared" si="5"/>
        <v/>
      </c>
    </row>
    <row r="5400" ht="14.25" customHeight="1" spans="1:18">
      <c r="A5400" s="30" t="s">
        <v>5123</v>
      </c>
      <c r="B5400" s="17">
        <v>3348</v>
      </c>
      <c r="C5400" s="17" t="s">
        <v>35</v>
      </c>
      <c r="D5400" s="17" t="s">
        <v>36</v>
      </c>
      <c r="E5400" s="17" t="s">
        <v>780</v>
      </c>
      <c r="F5400" s="31" t="str">
        <f>VLOOKUP(G5400,'Policy Type'!$A:$B,2,FALSE)</f>
        <v>Liability</v>
      </c>
      <c r="G5400" s="17" t="s">
        <v>38</v>
      </c>
      <c r="H5400" s="32">
        <v>45420</v>
      </c>
      <c r="I5400" s="32">
        <v>45450</v>
      </c>
      <c r="J5400" s="34">
        <v>240300</v>
      </c>
      <c r="K5400" s="34">
        <f t="shared" si="1566"/>
        <v>43254</v>
      </c>
      <c r="L5400" s="34">
        <f t="shared" si="1567"/>
        <v>283554</v>
      </c>
      <c r="M5400" s="17">
        <f t="shared" si="1570"/>
        <v>56710.8</v>
      </c>
      <c r="N5400" s="17" t="s">
        <v>39</v>
      </c>
      <c r="O5400" s="35" t="s">
        <v>49</v>
      </c>
      <c r="P5400" s="36" t="str">
        <f t="shared" si="1569"/>
        <v>New Client</v>
      </c>
      <c r="Q5400" s="39" t="str">
        <f t="shared" si="4"/>
        <v>Yes</v>
      </c>
      <c r="R5400" s="40" t="str">
        <f t="shared" si="5"/>
        <v/>
      </c>
    </row>
    <row r="5401" ht="14.25" customHeight="1" spans="1:18">
      <c r="A5401" s="30" t="s">
        <v>5124</v>
      </c>
      <c r="B5401" s="17">
        <v>1049</v>
      </c>
      <c r="C5401" s="17" t="s">
        <v>57</v>
      </c>
      <c r="D5401" s="17" t="s">
        <v>36</v>
      </c>
      <c r="E5401" s="17" t="s">
        <v>43</v>
      </c>
      <c r="F5401" s="31" t="str">
        <f>VLOOKUP(G5401,'Policy Type'!$A:$B,2,FALSE)</f>
        <v>Liability</v>
      </c>
      <c r="G5401" s="17" t="s">
        <v>38</v>
      </c>
      <c r="H5401" s="32">
        <v>45441</v>
      </c>
      <c r="I5401" s="32">
        <v>45805</v>
      </c>
      <c r="J5401" s="34">
        <v>236600</v>
      </c>
      <c r="K5401" s="34">
        <f t="shared" si="1566"/>
        <v>42588</v>
      </c>
      <c r="L5401" s="34">
        <f t="shared" si="1567"/>
        <v>279188</v>
      </c>
      <c r="M5401" s="17">
        <f t="shared" si="1570"/>
        <v>55837.6</v>
      </c>
      <c r="N5401" s="17" t="s">
        <v>39</v>
      </c>
      <c r="O5401" s="35" t="s">
        <v>49</v>
      </c>
      <c r="P5401" s="36" t="str">
        <f t="shared" si="1569"/>
        <v>Old Client</v>
      </c>
      <c r="Q5401" s="39" t="str">
        <f t="shared" si="4"/>
        <v>Yes</v>
      </c>
      <c r="R5401" s="40" t="str">
        <f t="shared" si="5"/>
        <v/>
      </c>
    </row>
    <row r="5402" ht="14.25" customHeight="1" spans="1:18">
      <c r="A5402" s="30" t="s">
        <v>5125</v>
      </c>
      <c r="B5402" s="17">
        <v>1402</v>
      </c>
      <c r="C5402" s="17" t="s">
        <v>46</v>
      </c>
      <c r="D5402" s="17" t="s">
        <v>66</v>
      </c>
      <c r="E5402" s="17" t="s">
        <v>780</v>
      </c>
      <c r="F5402" s="31" t="str">
        <f>VLOOKUP(G5402,'Policy Type'!$A:$B,2,FALSE)</f>
        <v>Others</v>
      </c>
      <c r="G5402" s="17" t="s">
        <v>212</v>
      </c>
      <c r="H5402" s="32">
        <v>45434</v>
      </c>
      <c r="I5402" s="32">
        <v>45798</v>
      </c>
      <c r="J5402" s="34">
        <v>236200</v>
      </c>
      <c r="K5402" s="34">
        <f t="shared" si="1566"/>
        <v>42516</v>
      </c>
      <c r="L5402" s="34">
        <f t="shared" si="1567"/>
        <v>278716</v>
      </c>
      <c r="M5402" s="17">
        <f>L5402*0.05</f>
        <v>13935.8</v>
      </c>
      <c r="N5402" s="17" t="s">
        <v>39</v>
      </c>
      <c r="O5402" s="35" t="s">
        <v>49</v>
      </c>
      <c r="P5402" s="36" t="str">
        <f t="shared" si="1569"/>
        <v>Old Client</v>
      </c>
      <c r="Q5402" s="39" t="str">
        <f t="shared" si="4"/>
        <v>Yes</v>
      </c>
      <c r="R5402" s="40" t="str">
        <f t="shared" si="5"/>
        <v>Cross-Sold</v>
      </c>
    </row>
    <row r="5403" ht="14.25" customHeight="1" spans="1:18">
      <c r="A5403" s="30" t="s">
        <v>5126</v>
      </c>
      <c r="B5403" s="17">
        <v>3297</v>
      </c>
      <c r="C5403" s="17" t="s">
        <v>57</v>
      </c>
      <c r="D5403" s="17" t="s">
        <v>36</v>
      </c>
      <c r="E5403" s="17" t="s">
        <v>60</v>
      </c>
      <c r="F5403" s="31" t="str">
        <f>VLOOKUP(G5403,'Policy Type'!$A:$B,2,FALSE)</f>
        <v>Liability</v>
      </c>
      <c r="G5403" s="17" t="s">
        <v>94</v>
      </c>
      <c r="H5403" s="32">
        <v>45428</v>
      </c>
      <c r="I5403" s="32">
        <v>45792</v>
      </c>
      <c r="J5403" s="34">
        <v>236100</v>
      </c>
      <c r="K5403" s="34">
        <f t="shared" si="1566"/>
        <v>42498</v>
      </c>
      <c r="L5403" s="34">
        <f t="shared" si="1567"/>
        <v>278598</v>
      </c>
      <c r="M5403" s="17">
        <f t="shared" ref="M5403:M5407" si="1571">L5403*0.2</f>
        <v>55719.6</v>
      </c>
      <c r="N5403" s="17" t="s">
        <v>39</v>
      </c>
      <c r="O5403" s="35" t="s">
        <v>49</v>
      </c>
      <c r="P5403" s="36" t="str">
        <f t="shared" si="1569"/>
        <v>New Client</v>
      </c>
      <c r="Q5403" s="39" t="str">
        <f t="shared" si="4"/>
        <v>Yes</v>
      </c>
      <c r="R5403" s="40" t="str">
        <f t="shared" si="5"/>
        <v/>
      </c>
    </row>
    <row r="5404" ht="14.25" customHeight="1" spans="1:18">
      <c r="A5404" s="30" t="s">
        <v>5127</v>
      </c>
      <c r="B5404" s="17">
        <v>3225</v>
      </c>
      <c r="C5404" s="17" t="s">
        <v>42</v>
      </c>
      <c r="D5404" s="17" t="s">
        <v>36</v>
      </c>
      <c r="E5404" s="17" t="s">
        <v>60</v>
      </c>
      <c r="F5404" s="31" t="str">
        <f>VLOOKUP(G5404,'Policy Type'!$A:$B,2,FALSE)</f>
        <v>Liability</v>
      </c>
      <c r="G5404" s="17" t="s">
        <v>94</v>
      </c>
      <c r="H5404" s="32">
        <v>45428</v>
      </c>
      <c r="I5404" s="32">
        <v>45792</v>
      </c>
      <c r="J5404" s="34">
        <v>236100</v>
      </c>
      <c r="K5404" s="34">
        <f t="shared" si="1566"/>
        <v>42498</v>
      </c>
      <c r="L5404" s="34">
        <f t="shared" si="1567"/>
        <v>278598</v>
      </c>
      <c r="M5404" s="17">
        <f t="shared" si="1571"/>
        <v>55719.6</v>
      </c>
      <c r="N5404" s="17" t="s">
        <v>39</v>
      </c>
      <c r="O5404" s="35" t="s">
        <v>49</v>
      </c>
      <c r="P5404" s="36" t="str">
        <f t="shared" si="1569"/>
        <v>New Client</v>
      </c>
      <c r="Q5404" s="39" t="str">
        <f t="shared" si="4"/>
        <v>Yes</v>
      </c>
      <c r="R5404" s="40" t="str">
        <f t="shared" si="5"/>
        <v/>
      </c>
    </row>
    <row r="5405" ht="14.25" customHeight="1" spans="1:18">
      <c r="A5405" s="30" t="s">
        <v>5128</v>
      </c>
      <c r="B5405" s="17">
        <v>3146</v>
      </c>
      <c r="C5405" s="17" t="s">
        <v>42</v>
      </c>
      <c r="D5405" s="17" t="s">
        <v>36</v>
      </c>
      <c r="E5405" s="17" t="s">
        <v>60</v>
      </c>
      <c r="F5405" s="31" t="str">
        <f>VLOOKUP(G5405,'Policy Type'!$A:$B,2,FALSE)</f>
        <v>Liability</v>
      </c>
      <c r="G5405" s="17" t="s">
        <v>94</v>
      </c>
      <c r="H5405" s="32">
        <v>45428</v>
      </c>
      <c r="I5405" s="32">
        <v>45792</v>
      </c>
      <c r="J5405" s="34">
        <v>236100</v>
      </c>
      <c r="K5405" s="34">
        <f t="shared" si="1566"/>
        <v>42498</v>
      </c>
      <c r="L5405" s="34">
        <f t="shared" si="1567"/>
        <v>278598</v>
      </c>
      <c r="M5405" s="17">
        <f t="shared" si="1571"/>
        <v>55719.6</v>
      </c>
      <c r="N5405" s="17" t="s">
        <v>39</v>
      </c>
      <c r="O5405" s="35" t="s">
        <v>49</v>
      </c>
      <c r="P5405" s="36" t="str">
        <f t="shared" si="1569"/>
        <v>Old Client</v>
      </c>
      <c r="Q5405" s="39" t="str">
        <f t="shared" si="4"/>
        <v>Yes</v>
      </c>
      <c r="R5405" s="40" t="str">
        <f t="shared" si="5"/>
        <v/>
      </c>
    </row>
    <row r="5406" ht="14.25" customHeight="1" spans="1:18">
      <c r="A5406" s="30" t="s">
        <v>5129</v>
      </c>
      <c r="B5406" s="17">
        <v>3146</v>
      </c>
      <c r="C5406" s="17" t="s">
        <v>35</v>
      </c>
      <c r="D5406" s="17" t="s">
        <v>36</v>
      </c>
      <c r="E5406" s="17" t="s">
        <v>60</v>
      </c>
      <c r="F5406" s="31" t="str">
        <f>VLOOKUP(G5406,'Policy Type'!$A:$B,2,FALSE)</f>
        <v>Liability</v>
      </c>
      <c r="G5406" s="17" t="s">
        <v>94</v>
      </c>
      <c r="H5406" s="32">
        <v>45428</v>
      </c>
      <c r="I5406" s="32">
        <v>45792</v>
      </c>
      <c r="J5406" s="34">
        <v>236100</v>
      </c>
      <c r="K5406" s="34">
        <f t="shared" si="1566"/>
        <v>42498</v>
      </c>
      <c r="L5406" s="34">
        <f t="shared" si="1567"/>
        <v>278598</v>
      </c>
      <c r="M5406" s="17">
        <f t="shared" si="1571"/>
        <v>55719.6</v>
      </c>
      <c r="N5406" s="17" t="s">
        <v>39</v>
      </c>
      <c r="O5406" s="35" t="s">
        <v>49</v>
      </c>
      <c r="P5406" s="36" t="str">
        <f t="shared" si="1569"/>
        <v>Old Client</v>
      </c>
      <c r="Q5406" s="39" t="str">
        <f t="shared" si="4"/>
        <v>Yes</v>
      </c>
      <c r="R5406" s="40" t="str">
        <f t="shared" si="5"/>
        <v/>
      </c>
    </row>
    <row r="5407" ht="14.25" customHeight="1" spans="1:18">
      <c r="A5407" s="30" t="s">
        <v>5130</v>
      </c>
      <c r="B5407" s="17">
        <v>3146</v>
      </c>
      <c r="C5407" s="17" t="s">
        <v>42</v>
      </c>
      <c r="D5407" s="17" t="s">
        <v>36</v>
      </c>
      <c r="E5407" s="17" t="s">
        <v>60</v>
      </c>
      <c r="F5407" s="31" t="str">
        <f>VLOOKUP(G5407,'Policy Type'!$A:$B,2,FALSE)</f>
        <v>Liability</v>
      </c>
      <c r="G5407" s="17" t="s">
        <v>94</v>
      </c>
      <c r="H5407" s="32">
        <v>45428</v>
      </c>
      <c r="I5407" s="32">
        <v>45792</v>
      </c>
      <c r="J5407" s="34">
        <v>236100</v>
      </c>
      <c r="K5407" s="34">
        <f t="shared" si="1566"/>
        <v>42498</v>
      </c>
      <c r="L5407" s="34">
        <f t="shared" si="1567"/>
        <v>278598</v>
      </c>
      <c r="M5407" s="17">
        <f t="shared" si="1571"/>
        <v>55719.6</v>
      </c>
      <c r="N5407" s="17" t="s">
        <v>39</v>
      </c>
      <c r="O5407" s="35" t="s">
        <v>49</v>
      </c>
      <c r="P5407" s="36" t="str">
        <f t="shared" si="1569"/>
        <v>Old Client</v>
      </c>
      <c r="Q5407" s="39" t="str">
        <f t="shared" si="4"/>
        <v>Yes</v>
      </c>
      <c r="R5407" s="40" t="str">
        <f t="shared" si="5"/>
        <v/>
      </c>
    </row>
    <row r="5408" ht="14.25" customHeight="1" spans="1:18">
      <c r="A5408" s="30" t="s">
        <v>5131</v>
      </c>
      <c r="B5408" s="17">
        <v>3146</v>
      </c>
      <c r="C5408" s="17" t="s">
        <v>42</v>
      </c>
      <c r="D5408" s="17" t="s">
        <v>36</v>
      </c>
      <c r="E5408" s="17" t="s">
        <v>780</v>
      </c>
      <c r="F5408" s="31" t="str">
        <f>VLOOKUP(G5408,'Policy Type'!$A:$B,2,FALSE)</f>
        <v>Others</v>
      </c>
      <c r="G5408" s="17" t="s">
        <v>487</v>
      </c>
      <c r="H5408" s="32">
        <v>45426</v>
      </c>
      <c r="I5408" s="32">
        <v>47251</v>
      </c>
      <c r="J5408" s="34">
        <v>236100</v>
      </c>
      <c r="K5408" s="34">
        <f t="shared" si="1566"/>
        <v>42498</v>
      </c>
      <c r="L5408" s="34">
        <f t="shared" si="1567"/>
        <v>278598</v>
      </c>
      <c r="M5408" s="17">
        <f t="shared" ref="M5408:M5410" si="1572">L5408*0.15</f>
        <v>41789.7</v>
      </c>
      <c r="N5408" s="17" t="s">
        <v>52</v>
      </c>
      <c r="O5408" s="35" t="s">
        <v>49</v>
      </c>
      <c r="P5408" s="36" t="str">
        <f t="shared" si="1569"/>
        <v>Old Client</v>
      </c>
      <c r="Q5408" s="39" t="str">
        <f t="shared" si="4"/>
        <v>Yes</v>
      </c>
      <c r="R5408" s="40" t="str">
        <f t="shared" si="5"/>
        <v>Cross-Sold</v>
      </c>
    </row>
    <row r="5409" ht="14.25" customHeight="1" spans="1:18">
      <c r="A5409" s="30" t="s">
        <v>5132</v>
      </c>
      <c r="B5409" s="17">
        <v>3146</v>
      </c>
      <c r="C5409" s="17" t="s">
        <v>57</v>
      </c>
      <c r="D5409" s="17" t="s">
        <v>36</v>
      </c>
      <c r="E5409" s="17" t="s">
        <v>103</v>
      </c>
      <c r="F5409" s="31" t="str">
        <f>VLOOKUP(G5409,'Policy Type'!$A:$B,2,FALSE)</f>
        <v>Others</v>
      </c>
      <c r="G5409" s="17" t="s">
        <v>487</v>
      </c>
      <c r="H5409" s="32">
        <v>45433</v>
      </c>
      <c r="I5409" s="32">
        <v>45797</v>
      </c>
      <c r="J5409" s="34">
        <v>236000</v>
      </c>
      <c r="K5409" s="34">
        <f t="shared" si="1566"/>
        <v>42480</v>
      </c>
      <c r="L5409" s="34">
        <f t="shared" si="1567"/>
        <v>278480</v>
      </c>
      <c r="M5409" s="17">
        <f t="shared" si="1572"/>
        <v>41772</v>
      </c>
      <c r="N5409" s="17" t="s">
        <v>52</v>
      </c>
      <c r="O5409" s="35" t="s">
        <v>49</v>
      </c>
      <c r="P5409" s="36" t="str">
        <f t="shared" si="1569"/>
        <v>Old Client</v>
      </c>
      <c r="Q5409" s="39" t="str">
        <f t="shared" si="4"/>
        <v>Yes</v>
      </c>
      <c r="R5409" s="40" t="str">
        <f t="shared" si="5"/>
        <v>Cross-Sold</v>
      </c>
    </row>
    <row r="5410" ht="14.25" customHeight="1" spans="1:18">
      <c r="A5410" s="30" t="s">
        <v>5133</v>
      </c>
      <c r="B5410" s="17">
        <v>3369</v>
      </c>
      <c r="C5410" s="17" t="s">
        <v>35</v>
      </c>
      <c r="D5410" s="17" t="s">
        <v>36</v>
      </c>
      <c r="E5410" s="17" t="s">
        <v>780</v>
      </c>
      <c r="F5410" s="31" t="str">
        <f>VLOOKUP(G5410,'Policy Type'!$A:$B,2,FALSE)</f>
        <v>Others</v>
      </c>
      <c r="G5410" s="17" t="s">
        <v>487</v>
      </c>
      <c r="H5410" s="32">
        <v>45429</v>
      </c>
      <c r="I5410" s="32">
        <v>47254</v>
      </c>
      <c r="J5410" s="34">
        <v>236000</v>
      </c>
      <c r="K5410" s="34">
        <f t="shared" si="1566"/>
        <v>42480</v>
      </c>
      <c r="L5410" s="34">
        <f t="shared" si="1567"/>
        <v>278480</v>
      </c>
      <c r="M5410" s="17">
        <f t="shared" si="1572"/>
        <v>41772</v>
      </c>
      <c r="N5410" s="17" t="s">
        <v>52</v>
      </c>
      <c r="O5410" s="35" t="s">
        <v>49</v>
      </c>
      <c r="P5410" s="36" t="str">
        <f t="shared" si="1569"/>
        <v>New Client</v>
      </c>
      <c r="Q5410" s="39" t="str">
        <f t="shared" si="4"/>
        <v>No</v>
      </c>
      <c r="R5410" s="40" t="str">
        <f t="shared" si="5"/>
        <v/>
      </c>
    </row>
    <row r="5411" ht="14.25" customHeight="1" spans="1:18">
      <c r="A5411" s="30" t="s">
        <v>5134</v>
      </c>
      <c r="B5411" s="17">
        <v>3184</v>
      </c>
      <c r="C5411" s="17" t="s">
        <v>42</v>
      </c>
      <c r="D5411" s="17" t="s">
        <v>36</v>
      </c>
      <c r="E5411" s="17" t="s">
        <v>78</v>
      </c>
      <c r="F5411" s="31" t="str">
        <f>VLOOKUP(G5411,'Policy Type'!$A:$B,2,FALSE)</f>
        <v>Liability</v>
      </c>
      <c r="G5411" s="17" t="s">
        <v>121</v>
      </c>
      <c r="H5411" s="32">
        <v>45436</v>
      </c>
      <c r="I5411" s="32">
        <v>45800</v>
      </c>
      <c r="J5411" s="34">
        <v>231500</v>
      </c>
      <c r="K5411" s="34">
        <f t="shared" si="1566"/>
        <v>41670</v>
      </c>
      <c r="L5411" s="34">
        <f t="shared" si="1567"/>
        <v>273170</v>
      </c>
      <c r="M5411" s="17">
        <f t="shared" ref="M5411:M5413" si="1573">L5411*0.2</f>
        <v>54634</v>
      </c>
      <c r="N5411" s="17" t="s">
        <v>39</v>
      </c>
      <c r="O5411" s="35" t="s">
        <v>49</v>
      </c>
      <c r="P5411" s="36" t="str">
        <f t="shared" si="1569"/>
        <v>New Client</v>
      </c>
      <c r="Q5411" s="39" t="str">
        <f t="shared" si="4"/>
        <v>Yes</v>
      </c>
      <c r="R5411" s="40" t="str">
        <f t="shared" si="5"/>
        <v/>
      </c>
    </row>
    <row r="5412" ht="14.25" customHeight="1" spans="1:18">
      <c r="A5412" s="30" t="s">
        <v>5135</v>
      </c>
      <c r="B5412" s="17">
        <v>3381</v>
      </c>
      <c r="C5412" s="17" t="s">
        <v>35</v>
      </c>
      <c r="D5412" s="17" t="s">
        <v>36</v>
      </c>
      <c r="E5412" s="17" t="s">
        <v>37</v>
      </c>
      <c r="F5412" s="31" t="str">
        <f>VLOOKUP(G5412,'Policy Type'!$A:$B,2,FALSE)</f>
        <v>P&amp;C</v>
      </c>
      <c r="G5412" s="17" t="s">
        <v>80</v>
      </c>
      <c r="H5412" s="32">
        <v>45428</v>
      </c>
      <c r="I5412" s="32">
        <v>45428</v>
      </c>
      <c r="J5412" s="34">
        <v>230300</v>
      </c>
      <c r="K5412" s="34">
        <f t="shared" si="1566"/>
        <v>41454</v>
      </c>
      <c r="L5412" s="34">
        <f t="shared" si="1567"/>
        <v>271754</v>
      </c>
      <c r="M5412" s="17">
        <f t="shared" si="1573"/>
        <v>54350.8</v>
      </c>
      <c r="N5412" s="17" t="s">
        <v>39</v>
      </c>
      <c r="O5412" s="35" t="s">
        <v>49</v>
      </c>
      <c r="P5412" s="36" t="str">
        <f t="shared" si="1569"/>
        <v>New Client</v>
      </c>
      <c r="Q5412" s="39" t="str">
        <f t="shared" si="4"/>
        <v>No</v>
      </c>
      <c r="R5412" s="40" t="str">
        <f t="shared" si="5"/>
        <v/>
      </c>
    </row>
    <row r="5413" ht="14.25" customHeight="1" spans="1:18">
      <c r="A5413" s="30" t="s">
        <v>5136</v>
      </c>
      <c r="B5413" s="17">
        <v>1822</v>
      </c>
      <c r="C5413" s="17" t="s">
        <v>57</v>
      </c>
      <c r="D5413" s="17" t="s">
        <v>36</v>
      </c>
      <c r="E5413" s="17" t="s">
        <v>78</v>
      </c>
      <c r="F5413" s="31" t="str">
        <f>VLOOKUP(G5413,'Policy Type'!$A:$B,2,FALSE)</f>
        <v>Liability</v>
      </c>
      <c r="G5413" s="17" t="s">
        <v>94</v>
      </c>
      <c r="H5413" s="32">
        <v>45429</v>
      </c>
      <c r="I5413" s="32">
        <v>45793</v>
      </c>
      <c r="J5413" s="34">
        <v>229200</v>
      </c>
      <c r="K5413" s="34">
        <f t="shared" si="1566"/>
        <v>41256</v>
      </c>
      <c r="L5413" s="34">
        <f t="shared" si="1567"/>
        <v>270456</v>
      </c>
      <c r="M5413" s="17">
        <f t="shared" si="1573"/>
        <v>54091.2</v>
      </c>
      <c r="N5413" s="17" t="s">
        <v>39</v>
      </c>
      <c r="O5413" s="35" t="s">
        <v>49</v>
      </c>
      <c r="P5413" s="36" t="str">
        <f t="shared" si="1569"/>
        <v>Old Client</v>
      </c>
      <c r="Q5413" s="39" t="str">
        <f t="shared" si="4"/>
        <v>Yes</v>
      </c>
      <c r="R5413" s="40" t="str">
        <f t="shared" si="5"/>
        <v/>
      </c>
    </row>
    <row r="5414" ht="14.25" customHeight="1" spans="1:18">
      <c r="A5414" s="30" t="s">
        <v>5137</v>
      </c>
      <c r="B5414" s="17">
        <v>539</v>
      </c>
      <c r="C5414" s="17" t="s">
        <v>42</v>
      </c>
      <c r="D5414" s="17" t="s">
        <v>36</v>
      </c>
      <c r="E5414" s="17" t="s">
        <v>780</v>
      </c>
      <c r="F5414" s="31" t="str">
        <f>VLOOKUP(G5414,'Policy Type'!$A:$B,2,FALSE)</f>
        <v>Others</v>
      </c>
      <c r="G5414" s="17" t="s">
        <v>487</v>
      </c>
      <c r="H5414" s="32">
        <v>45422</v>
      </c>
      <c r="I5414" s="32">
        <v>49073</v>
      </c>
      <c r="J5414" s="34">
        <v>228500</v>
      </c>
      <c r="K5414" s="34">
        <f t="shared" si="1566"/>
        <v>41130</v>
      </c>
      <c r="L5414" s="34">
        <f t="shared" si="1567"/>
        <v>269630</v>
      </c>
      <c r="M5414" s="17">
        <f>L5414*0.15</f>
        <v>40444.5</v>
      </c>
      <c r="N5414" s="17" t="s">
        <v>52</v>
      </c>
      <c r="O5414" s="35" t="s">
        <v>49</v>
      </c>
      <c r="P5414" s="36" t="str">
        <f t="shared" si="1569"/>
        <v>Old Client</v>
      </c>
      <c r="Q5414" s="39" t="str">
        <f t="shared" si="4"/>
        <v>Yes</v>
      </c>
      <c r="R5414" s="40" t="str">
        <f t="shared" si="5"/>
        <v>Cross-Sold</v>
      </c>
    </row>
    <row r="5415" ht="14.25" customHeight="1" spans="1:18">
      <c r="A5415" s="30" t="s">
        <v>5138</v>
      </c>
      <c r="B5415" s="17">
        <v>3052</v>
      </c>
      <c r="C5415" s="17" t="s">
        <v>46</v>
      </c>
      <c r="D5415" s="17" t="s">
        <v>88</v>
      </c>
      <c r="E5415" s="17" t="s">
        <v>37</v>
      </c>
      <c r="F5415" s="31" t="str">
        <f>VLOOKUP(G5415,'Policy Type'!$A:$B,2,FALSE)</f>
        <v>Liability</v>
      </c>
      <c r="G5415" s="17" t="s">
        <v>38</v>
      </c>
      <c r="H5415" s="32">
        <v>45413</v>
      </c>
      <c r="I5415" s="32">
        <v>45777</v>
      </c>
      <c r="J5415" s="34">
        <v>226900</v>
      </c>
      <c r="K5415" s="34">
        <f t="shared" si="1566"/>
        <v>40842</v>
      </c>
      <c r="L5415" s="34">
        <f t="shared" si="1567"/>
        <v>267742</v>
      </c>
      <c r="M5415" s="17">
        <f t="shared" ref="M5415:M5417" si="1574">L5415*0.05</f>
        <v>13387.1</v>
      </c>
      <c r="N5415" s="17" t="s">
        <v>39</v>
      </c>
      <c r="O5415" s="35" t="s">
        <v>49</v>
      </c>
      <c r="P5415" s="36" t="str">
        <f t="shared" si="1569"/>
        <v>Old Client</v>
      </c>
      <c r="Q5415" s="39" t="str">
        <f t="shared" si="4"/>
        <v>Yes</v>
      </c>
      <c r="R5415" s="40" t="str">
        <f t="shared" si="5"/>
        <v/>
      </c>
    </row>
    <row r="5416" ht="14.25" customHeight="1" spans="1:18">
      <c r="A5416" s="30" t="s">
        <v>5139</v>
      </c>
      <c r="B5416" s="17">
        <v>3353</v>
      </c>
      <c r="C5416" s="17" t="s">
        <v>46</v>
      </c>
      <c r="D5416" s="17" t="s">
        <v>88</v>
      </c>
      <c r="E5416" s="17" t="s">
        <v>37</v>
      </c>
      <c r="F5416" s="31" t="str">
        <f>VLOOKUP(G5416,'Policy Type'!$A:$B,2,FALSE)</f>
        <v>P&amp;C</v>
      </c>
      <c r="G5416" s="17" t="s">
        <v>80</v>
      </c>
      <c r="H5416" s="32">
        <v>45436</v>
      </c>
      <c r="I5416" s="32">
        <v>45436</v>
      </c>
      <c r="J5416" s="34">
        <v>225500</v>
      </c>
      <c r="K5416" s="34">
        <f t="shared" si="1566"/>
        <v>40590</v>
      </c>
      <c r="L5416" s="34">
        <f t="shared" si="1567"/>
        <v>266090</v>
      </c>
      <c r="M5416" s="17">
        <f t="shared" si="1574"/>
        <v>13304.5</v>
      </c>
      <c r="N5416" s="17" t="s">
        <v>39</v>
      </c>
      <c r="O5416" s="35" t="s">
        <v>49</v>
      </c>
      <c r="P5416" s="36" t="str">
        <f t="shared" si="1569"/>
        <v>New Client</v>
      </c>
      <c r="Q5416" s="39" t="str">
        <f t="shared" si="4"/>
        <v>No</v>
      </c>
      <c r="R5416" s="40" t="str">
        <f t="shared" si="5"/>
        <v/>
      </c>
    </row>
    <row r="5417" ht="14.25" customHeight="1" spans="1:18">
      <c r="A5417" s="30" t="s">
        <v>5140</v>
      </c>
      <c r="B5417" s="17">
        <v>3529</v>
      </c>
      <c r="C5417" s="17" t="s">
        <v>46</v>
      </c>
      <c r="D5417" s="17" t="s">
        <v>88</v>
      </c>
      <c r="E5417" s="17" t="s">
        <v>37</v>
      </c>
      <c r="F5417" s="31" t="str">
        <f>VLOOKUP(G5417,'Policy Type'!$A:$B,2,FALSE)</f>
        <v>Liability</v>
      </c>
      <c r="G5417" s="17" t="s">
        <v>38</v>
      </c>
      <c r="H5417" s="32">
        <v>45414</v>
      </c>
      <c r="I5417" s="32">
        <v>45778</v>
      </c>
      <c r="J5417" s="34">
        <v>225000</v>
      </c>
      <c r="K5417" s="34">
        <f t="shared" si="1566"/>
        <v>40500</v>
      </c>
      <c r="L5417" s="34">
        <f t="shared" si="1567"/>
        <v>265500</v>
      </c>
      <c r="M5417" s="17">
        <f t="shared" si="1574"/>
        <v>13275</v>
      </c>
      <c r="N5417" s="17" t="s">
        <v>39</v>
      </c>
      <c r="O5417" s="35" t="s">
        <v>49</v>
      </c>
      <c r="P5417" s="36" t="str">
        <f t="shared" si="1569"/>
        <v>New Client</v>
      </c>
      <c r="Q5417" s="39" t="str">
        <f t="shared" si="4"/>
        <v>Yes</v>
      </c>
      <c r="R5417" s="40" t="str">
        <f t="shared" si="5"/>
        <v/>
      </c>
    </row>
    <row r="5418" ht="14.25" customHeight="1" spans="1:18">
      <c r="A5418" s="30" t="s">
        <v>5141</v>
      </c>
      <c r="B5418" s="17">
        <v>15</v>
      </c>
      <c r="C5418" s="17" t="s">
        <v>42</v>
      </c>
      <c r="D5418" s="17" t="s">
        <v>36</v>
      </c>
      <c r="E5418" s="17" t="s">
        <v>91</v>
      </c>
      <c r="F5418" s="31" t="str">
        <f>VLOOKUP(G5418,'Policy Type'!$A:$B,2,FALSE)</f>
        <v>Others</v>
      </c>
      <c r="G5418" s="17" t="s">
        <v>487</v>
      </c>
      <c r="H5418" s="32">
        <v>45420</v>
      </c>
      <c r="I5418" s="32">
        <v>49071</v>
      </c>
      <c r="J5418" s="34">
        <v>223400</v>
      </c>
      <c r="K5418" s="34">
        <f t="shared" si="1566"/>
        <v>40212</v>
      </c>
      <c r="L5418" s="34">
        <f t="shared" si="1567"/>
        <v>263612</v>
      </c>
      <c r="M5418" s="17">
        <f>L5418*0.15</f>
        <v>39541.8</v>
      </c>
      <c r="N5418" s="17" t="s">
        <v>52</v>
      </c>
      <c r="O5418" s="35" t="s">
        <v>49</v>
      </c>
      <c r="P5418" s="36" t="str">
        <f t="shared" si="1569"/>
        <v>Old Client</v>
      </c>
      <c r="Q5418" s="39" t="str">
        <f t="shared" si="4"/>
        <v>Yes</v>
      </c>
      <c r="R5418" s="40" t="str">
        <f t="shared" si="5"/>
        <v>Cross-Sold</v>
      </c>
    </row>
    <row r="5419" ht="14.25" customHeight="1" spans="1:18">
      <c r="A5419" s="30" t="s">
        <v>5142</v>
      </c>
      <c r="B5419" s="17">
        <v>2943</v>
      </c>
      <c r="C5419" s="17" t="s">
        <v>57</v>
      </c>
      <c r="D5419" s="17" t="s">
        <v>36</v>
      </c>
      <c r="E5419" s="17" t="s">
        <v>780</v>
      </c>
      <c r="F5419" s="31" t="str">
        <f>VLOOKUP(G5419,'Policy Type'!$A:$B,2,FALSE)</f>
        <v>Liability</v>
      </c>
      <c r="G5419" s="17" t="s">
        <v>38</v>
      </c>
      <c r="H5419" s="32">
        <v>45442</v>
      </c>
      <c r="I5419" s="32">
        <v>45806</v>
      </c>
      <c r="J5419" s="34">
        <v>217200</v>
      </c>
      <c r="K5419" s="34">
        <f t="shared" si="1566"/>
        <v>39096</v>
      </c>
      <c r="L5419" s="34">
        <f t="shared" si="1567"/>
        <v>256296</v>
      </c>
      <c r="M5419" s="17">
        <f>L5419*0.2</f>
        <v>51259.2</v>
      </c>
      <c r="N5419" s="17" t="s">
        <v>39</v>
      </c>
      <c r="O5419" s="35" t="s">
        <v>49</v>
      </c>
      <c r="P5419" s="36" t="str">
        <f t="shared" si="1569"/>
        <v>New Client</v>
      </c>
      <c r="Q5419" s="39" t="str">
        <f t="shared" si="4"/>
        <v>Yes</v>
      </c>
      <c r="R5419" s="40" t="str">
        <f t="shared" si="5"/>
        <v/>
      </c>
    </row>
    <row r="5420" ht="14.25" customHeight="1" spans="1:18">
      <c r="A5420" s="30" t="s">
        <v>5143</v>
      </c>
      <c r="B5420" s="17">
        <v>3573</v>
      </c>
      <c r="C5420" s="17" t="s">
        <v>46</v>
      </c>
      <c r="D5420" s="17" t="s">
        <v>66</v>
      </c>
      <c r="E5420" s="17" t="s">
        <v>780</v>
      </c>
      <c r="F5420" s="31" t="str">
        <f>VLOOKUP(G5420,'Policy Type'!$A:$B,2,FALSE)</f>
        <v>Liability</v>
      </c>
      <c r="G5420" s="17" t="s">
        <v>38</v>
      </c>
      <c r="H5420" s="32">
        <v>45430</v>
      </c>
      <c r="I5420" s="32">
        <v>45521</v>
      </c>
      <c r="J5420" s="34">
        <v>216200</v>
      </c>
      <c r="K5420" s="34">
        <f t="shared" si="1566"/>
        <v>38916</v>
      </c>
      <c r="L5420" s="34">
        <f t="shared" si="1567"/>
        <v>255116</v>
      </c>
      <c r="M5420" s="17">
        <f>L5420*0.05</f>
        <v>12755.8</v>
      </c>
      <c r="N5420" s="17" t="s">
        <v>39</v>
      </c>
      <c r="O5420" s="35" t="s">
        <v>49</v>
      </c>
      <c r="P5420" s="36" t="str">
        <f t="shared" si="1569"/>
        <v>New Client</v>
      </c>
      <c r="Q5420" s="39" t="str">
        <f t="shared" si="4"/>
        <v>Yes</v>
      </c>
      <c r="R5420" s="40" t="str">
        <f t="shared" si="5"/>
        <v/>
      </c>
    </row>
    <row r="5421" ht="14.25" customHeight="1" spans="1:18">
      <c r="A5421" s="30" t="s">
        <v>5144</v>
      </c>
      <c r="B5421" s="17">
        <v>3324</v>
      </c>
      <c r="C5421" s="17" t="s">
        <v>35</v>
      </c>
      <c r="D5421" s="17" t="s">
        <v>36</v>
      </c>
      <c r="E5421" s="17" t="s">
        <v>780</v>
      </c>
      <c r="F5421" s="31" t="str">
        <f>VLOOKUP(G5421,'Policy Type'!$A:$B,2,FALSE)</f>
        <v>Liability</v>
      </c>
      <c r="G5421" s="17" t="s">
        <v>38</v>
      </c>
      <c r="H5421" s="32">
        <v>45434</v>
      </c>
      <c r="I5421" s="32">
        <v>45494</v>
      </c>
      <c r="J5421" s="34">
        <v>215200</v>
      </c>
      <c r="K5421" s="34">
        <f t="shared" si="1566"/>
        <v>38736</v>
      </c>
      <c r="L5421" s="34">
        <f t="shared" si="1567"/>
        <v>253936</v>
      </c>
      <c r="M5421" s="17">
        <f t="shared" ref="M5421:M5422" si="1575">L5421*0.2</f>
        <v>50787.2</v>
      </c>
      <c r="N5421" s="17" t="s">
        <v>39</v>
      </c>
      <c r="O5421" s="35" t="s">
        <v>49</v>
      </c>
      <c r="P5421" s="36" t="str">
        <f t="shared" si="1569"/>
        <v>New Client</v>
      </c>
      <c r="Q5421" s="39" t="str">
        <f t="shared" si="4"/>
        <v>Yes</v>
      </c>
      <c r="R5421" s="40" t="str">
        <f t="shared" si="5"/>
        <v/>
      </c>
    </row>
    <row r="5422" ht="14.25" customHeight="1" spans="1:18">
      <c r="A5422" s="30" t="s">
        <v>5145</v>
      </c>
      <c r="B5422" s="17">
        <v>3141</v>
      </c>
      <c r="C5422" s="17" t="s">
        <v>35</v>
      </c>
      <c r="D5422" s="17" t="s">
        <v>36</v>
      </c>
      <c r="E5422" s="17" t="s">
        <v>780</v>
      </c>
      <c r="F5422" s="31" t="str">
        <f>VLOOKUP(G5422,'Policy Type'!$A:$B,2,FALSE)</f>
        <v>Liability</v>
      </c>
      <c r="G5422" s="17" t="s">
        <v>38</v>
      </c>
      <c r="H5422" s="32">
        <v>45442</v>
      </c>
      <c r="I5422" s="32">
        <v>45564</v>
      </c>
      <c r="J5422" s="34">
        <v>215200</v>
      </c>
      <c r="K5422" s="34">
        <f t="shared" si="1566"/>
        <v>38736</v>
      </c>
      <c r="L5422" s="34">
        <f t="shared" si="1567"/>
        <v>253936</v>
      </c>
      <c r="M5422" s="17">
        <f t="shared" si="1575"/>
        <v>50787.2</v>
      </c>
      <c r="N5422" s="17" t="s">
        <v>39</v>
      </c>
      <c r="O5422" s="35" t="s">
        <v>49</v>
      </c>
      <c r="P5422" s="36" t="str">
        <f t="shared" si="1569"/>
        <v>New Client</v>
      </c>
      <c r="Q5422" s="39" t="str">
        <f t="shared" si="4"/>
        <v>Yes</v>
      </c>
      <c r="R5422" s="40" t="str">
        <f t="shared" si="5"/>
        <v/>
      </c>
    </row>
    <row r="5423" ht="14.25" customHeight="1" spans="1:18">
      <c r="A5423" s="30" t="s">
        <v>5146</v>
      </c>
      <c r="B5423" s="17">
        <v>3219</v>
      </c>
      <c r="C5423" s="17" t="s">
        <v>35</v>
      </c>
      <c r="D5423" s="17" t="s">
        <v>36</v>
      </c>
      <c r="E5423" s="17" t="s">
        <v>78</v>
      </c>
      <c r="F5423" s="31" t="str">
        <f>VLOOKUP(G5423,'Policy Type'!$A:$B,2,FALSE)</f>
        <v>Others</v>
      </c>
      <c r="G5423" s="17" t="s">
        <v>116</v>
      </c>
      <c r="H5423" s="32">
        <v>45422</v>
      </c>
      <c r="I5423" s="32">
        <v>45504</v>
      </c>
      <c r="J5423" s="34">
        <v>214700</v>
      </c>
      <c r="K5423" s="34">
        <f t="shared" si="1566"/>
        <v>38646</v>
      </c>
      <c r="L5423" s="34">
        <f t="shared" si="1567"/>
        <v>253346</v>
      </c>
      <c r="M5423" s="17">
        <f>L5423*0.15</f>
        <v>38001.9</v>
      </c>
      <c r="N5423" s="17" t="s">
        <v>39</v>
      </c>
      <c r="O5423" s="35" t="s">
        <v>49</v>
      </c>
      <c r="P5423" s="36" t="str">
        <f t="shared" si="1569"/>
        <v>New Client</v>
      </c>
      <c r="Q5423" s="39" t="str">
        <f t="shared" si="4"/>
        <v>No</v>
      </c>
      <c r="R5423" s="40" t="str">
        <f t="shared" si="5"/>
        <v/>
      </c>
    </row>
    <row r="5424" ht="14.25" customHeight="1" spans="1:18">
      <c r="A5424" s="30" t="s">
        <v>5147</v>
      </c>
      <c r="B5424" s="17">
        <v>3311</v>
      </c>
      <c r="C5424" s="17" t="s">
        <v>35</v>
      </c>
      <c r="D5424" s="17" t="s">
        <v>36</v>
      </c>
      <c r="E5424" s="17" t="s">
        <v>37</v>
      </c>
      <c r="F5424" s="31" t="str">
        <f>VLOOKUP(G5424,'Policy Type'!$A:$B,2,FALSE)</f>
        <v>Liability</v>
      </c>
      <c r="G5424" s="17" t="s">
        <v>38</v>
      </c>
      <c r="H5424" s="32">
        <v>45428</v>
      </c>
      <c r="I5424" s="32">
        <v>45792</v>
      </c>
      <c r="J5424" s="34">
        <v>212800</v>
      </c>
      <c r="K5424" s="34">
        <f t="shared" si="1566"/>
        <v>38304</v>
      </c>
      <c r="L5424" s="34">
        <f t="shared" si="1567"/>
        <v>251104</v>
      </c>
      <c r="M5424" s="17">
        <f t="shared" ref="M5424:M5425" si="1576">L5424*0.2</f>
        <v>50220.8</v>
      </c>
      <c r="N5424" s="17" t="s">
        <v>52</v>
      </c>
      <c r="O5424" s="35" t="s">
        <v>49</v>
      </c>
      <c r="P5424" s="36" t="str">
        <f t="shared" si="1569"/>
        <v>New Client</v>
      </c>
      <c r="Q5424" s="39" t="str">
        <f t="shared" si="4"/>
        <v>Yes</v>
      </c>
      <c r="R5424" s="40" t="str">
        <f t="shared" si="5"/>
        <v/>
      </c>
    </row>
    <row r="5425" ht="14.25" customHeight="1" spans="1:18">
      <c r="A5425" s="30" t="s">
        <v>5148</v>
      </c>
      <c r="B5425" s="17">
        <v>3389</v>
      </c>
      <c r="C5425" s="17" t="s">
        <v>42</v>
      </c>
      <c r="D5425" s="17" t="s">
        <v>36</v>
      </c>
      <c r="E5425" s="17" t="s">
        <v>43</v>
      </c>
      <c r="F5425" s="31" t="str">
        <f>VLOOKUP(G5425,'Policy Type'!$A:$B,2,FALSE)</f>
        <v>P&amp;C</v>
      </c>
      <c r="G5425" s="17" t="s">
        <v>44</v>
      </c>
      <c r="H5425" s="32">
        <v>45430</v>
      </c>
      <c r="I5425" s="32">
        <v>45794</v>
      </c>
      <c r="J5425" s="34">
        <v>212400</v>
      </c>
      <c r="K5425" s="34">
        <f t="shared" si="1566"/>
        <v>38232</v>
      </c>
      <c r="L5425" s="34">
        <f t="shared" si="1567"/>
        <v>250632</v>
      </c>
      <c r="M5425" s="17">
        <f t="shared" si="1576"/>
        <v>50126.4</v>
      </c>
      <c r="N5425" s="17" t="s">
        <v>39</v>
      </c>
      <c r="O5425" s="35" t="s">
        <v>49</v>
      </c>
      <c r="P5425" s="36" t="str">
        <f t="shared" si="1569"/>
        <v>New Client</v>
      </c>
      <c r="Q5425" s="39" t="str">
        <f t="shared" si="4"/>
        <v>No</v>
      </c>
      <c r="R5425" s="40" t="str">
        <f t="shared" si="5"/>
        <v/>
      </c>
    </row>
    <row r="5426" ht="14.25" customHeight="1" spans="1:18">
      <c r="A5426" s="30" t="s">
        <v>5149</v>
      </c>
      <c r="B5426" s="17">
        <v>730</v>
      </c>
      <c r="C5426" s="17" t="s">
        <v>57</v>
      </c>
      <c r="D5426" s="17" t="s">
        <v>36</v>
      </c>
      <c r="E5426" s="17" t="s">
        <v>91</v>
      </c>
      <c r="F5426" s="31" t="str">
        <f>VLOOKUP(G5426,'Policy Type'!$A:$B,2,FALSE)</f>
        <v>Others</v>
      </c>
      <c r="G5426" s="17" t="s">
        <v>487</v>
      </c>
      <c r="H5426" s="32">
        <v>45428</v>
      </c>
      <c r="I5426" s="32">
        <v>45792</v>
      </c>
      <c r="J5426" s="34">
        <v>211300</v>
      </c>
      <c r="K5426" s="34">
        <f t="shared" si="1566"/>
        <v>38034</v>
      </c>
      <c r="L5426" s="34">
        <f t="shared" si="1567"/>
        <v>249334</v>
      </c>
      <c r="M5426" s="17">
        <f t="shared" ref="M5426:M5427" si="1577">L5426*0.15</f>
        <v>37400.1</v>
      </c>
      <c r="N5426" s="17" t="s">
        <v>52</v>
      </c>
      <c r="O5426" s="35" t="s">
        <v>53</v>
      </c>
      <c r="P5426" s="36" t="str">
        <f t="shared" si="1569"/>
        <v>Old Client</v>
      </c>
      <c r="Q5426" s="39" t="str">
        <f t="shared" si="4"/>
        <v>No</v>
      </c>
      <c r="R5426" s="40" t="str">
        <f t="shared" si="5"/>
        <v/>
      </c>
    </row>
    <row r="5427" ht="14.25" customHeight="1" spans="1:18">
      <c r="A5427" s="30" t="s">
        <v>5150</v>
      </c>
      <c r="B5427" s="17">
        <v>3206</v>
      </c>
      <c r="C5427" s="17" t="s">
        <v>35</v>
      </c>
      <c r="D5427" s="17" t="s">
        <v>36</v>
      </c>
      <c r="E5427" s="17" t="s">
        <v>91</v>
      </c>
      <c r="F5427" s="31" t="str">
        <f>VLOOKUP(G5427,'Policy Type'!$A:$B,2,FALSE)</f>
        <v>Others</v>
      </c>
      <c r="G5427" s="17" t="s">
        <v>487</v>
      </c>
      <c r="H5427" s="32">
        <v>45428</v>
      </c>
      <c r="I5427" s="32">
        <v>45792</v>
      </c>
      <c r="J5427" s="34">
        <v>211300</v>
      </c>
      <c r="K5427" s="34">
        <f t="shared" si="1566"/>
        <v>38034</v>
      </c>
      <c r="L5427" s="34">
        <f t="shared" si="1567"/>
        <v>249334</v>
      </c>
      <c r="M5427" s="17">
        <f t="shared" si="1577"/>
        <v>37400.1</v>
      </c>
      <c r="N5427" s="17" t="s">
        <v>52</v>
      </c>
      <c r="O5427" s="35" t="s">
        <v>53</v>
      </c>
      <c r="P5427" s="36" t="str">
        <f t="shared" si="1569"/>
        <v>Old Client</v>
      </c>
      <c r="Q5427" s="39" t="str">
        <f t="shared" si="4"/>
        <v>Yes</v>
      </c>
      <c r="R5427" s="40" t="str">
        <f t="shared" si="5"/>
        <v>Cross-Sold</v>
      </c>
    </row>
    <row r="5428" ht="14.25" customHeight="1" spans="1:18">
      <c r="A5428" s="30" t="s">
        <v>5151</v>
      </c>
      <c r="B5428" s="17">
        <v>3111</v>
      </c>
      <c r="C5428" s="17" t="s">
        <v>57</v>
      </c>
      <c r="D5428" s="17" t="s">
        <v>36</v>
      </c>
      <c r="E5428" s="17" t="s">
        <v>37</v>
      </c>
      <c r="F5428" s="31" t="str">
        <f>VLOOKUP(G5428,'Policy Type'!$A:$B,2,FALSE)</f>
        <v>Liability</v>
      </c>
      <c r="G5428" s="17" t="s">
        <v>38</v>
      </c>
      <c r="H5428" s="32">
        <v>45416</v>
      </c>
      <c r="I5428" s="32">
        <v>45780</v>
      </c>
      <c r="J5428" s="34">
        <v>209700</v>
      </c>
      <c r="K5428" s="34">
        <f t="shared" si="1566"/>
        <v>37746</v>
      </c>
      <c r="L5428" s="34">
        <f t="shared" si="1567"/>
        <v>247446</v>
      </c>
      <c r="M5428" s="17">
        <f>L5428*0.2</f>
        <v>49489.2</v>
      </c>
      <c r="N5428" s="17" t="s">
        <v>39</v>
      </c>
      <c r="O5428" s="35" t="s">
        <v>49</v>
      </c>
      <c r="P5428" s="36" t="str">
        <f t="shared" si="1569"/>
        <v>New Client</v>
      </c>
      <c r="Q5428" s="39" t="str">
        <f t="shared" si="4"/>
        <v>Yes</v>
      </c>
      <c r="R5428" s="40" t="str">
        <f t="shared" si="5"/>
        <v/>
      </c>
    </row>
    <row r="5429" ht="14.25" customHeight="1" spans="1:18">
      <c r="A5429" s="30" t="s">
        <v>5152</v>
      </c>
      <c r="B5429" s="17">
        <v>3112</v>
      </c>
      <c r="C5429" s="17" t="s">
        <v>57</v>
      </c>
      <c r="D5429" s="17" t="s">
        <v>36</v>
      </c>
      <c r="E5429" s="17" t="s">
        <v>780</v>
      </c>
      <c r="F5429" s="31" t="str">
        <f>VLOOKUP(G5429,'Policy Type'!$A:$B,2,FALSE)</f>
        <v>Others</v>
      </c>
      <c r="G5429" s="17" t="s">
        <v>487</v>
      </c>
      <c r="H5429" s="32">
        <v>45439</v>
      </c>
      <c r="I5429" s="32">
        <v>47264</v>
      </c>
      <c r="J5429" s="34">
        <v>209500</v>
      </c>
      <c r="K5429" s="34">
        <f t="shared" si="1566"/>
        <v>37710</v>
      </c>
      <c r="L5429" s="34">
        <f t="shared" si="1567"/>
        <v>247210</v>
      </c>
      <c r="M5429" s="17">
        <f>L5429*0.15</f>
        <v>37081.5</v>
      </c>
      <c r="N5429" s="17" t="s">
        <v>52</v>
      </c>
      <c r="O5429" s="35" t="s">
        <v>49</v>
      </c>
      <c r="P5429" s="36" t="str">
        <f t="shared" si="1569"/>
        <v>New Client</v>
      </c>
      <c r="Q5429" s="39" t="str">
        <f t="shared" si="4"/>
        <v>No</v>
      </c>
      <c r="R5429" s="40" t="str">
        <f t="shared" si="5"/>
        <v/>
      </c>
    </row>
    <row r="5430" ht="14.25" customHeight="1" spans="1:18">
      <c r="A5430" s="30" t="s">
        <v>5153</v>
      </c>
      <c r="B5430" s="17">
        <v>2965</v>
      </c>
      <c r="C5430" s="17" t="s">
        <v>57</v>
      </c>
      <c r="D5430" s="17" t="s">
        <v>36</v>
      </c>
      <c r="E5430" s="17" t="s">
        <v>37</v>
      </c>
      <c r="F5430" s="31" t="str">
        <f>VLOOKUP(G5430,'Policy Type'!$A:$B,2,FALSE)</f>
        <v>Liability</v>
      </c>
      <c r="G5430" s="17" t="s">
        <v>38</v>
      </c>
      <c r="H5430" s="32">
        <v>45422</v>
      </c>
      <c r="I5430" s="32">
        <v>45452</v>
      </c>
      <c r="J5430" s="34">
        <v>209300</v>
      </c>
      <c r="K5430" s="34">
        <f t="shared" si="1566"/>
        <v>37674</v>
      </c>
      <c r="L5430" s="34">
        <f t="shared" si="1567"/>
        <v>246974</v>
      </c>
      <c r="M5430" s="17">
        <f t="shared" ref="M5430:M5431" si="1578">L5430*0.2</f>
        <v>49394.8</v>
      </c>
      <c r="N5430" s="17" t="s">
        <v>39</v>
      </c>
      <c r="O5430" s="35" t="s">
        <v>49</v>
      </c>
      <c r="P5430" s="36" t="str">
        <f t="shared" si="1569"/>
        <v>New Client</v>
      </c>
      <c r="Q5430" s="39" t="str">
        <f t="shared" si="4"/>
        <v>Yes</v>
      </c>
      <c r="R5430" s="40" t="str">
        <f t="shared" si="5"/>
        <v/>
      </c>
    </row>
    <row r="5431" ht="14.25" customHeight="1" spans="1:18">
      <c r="A5431" s="30" t="s">
        <v>5154</v>
      </c>
      <c r="B5431" s="17">
        <v>3356</v>
      </c>
      <c r="C5431" s="17" t="s">
        <v>42</v>
      </c>
      <c r="D5431" s="17" t="s">
        <v>36</v>
      </c>
      <c r="E5431" s="17" t="s">
        <v>78</v>
      </c>
      <c r="F5431" s="31" t="str">
        <f>VLOOKUP(G5431,'Policy Type'!$A:$B,2,FALSE)</f>
        <v>Liability</v>
      </c>
      <c r="G5431" s="17" t="s">
        <v>94</v>
      </c>
      <c r="H5431" s="32">
        <v>45441</v>
      </c>
      <c r="I5431" s="32">
        <v>45805</v>
      </c>
      <c r="J5431" s="34">
        <v>207700</v>
      </c>
      <c r="K5431" s="34">
        <f t="shared" si="1566"/>
        <v>37386</v>
      </c>
      <c r="L5431" s="34">
        <f t="shared" si="1567"/>
        <v>245086</v>
      </c>
      <c r="M5431" s="17">
        <f t="shared" si="1578"/>
        <v>49017.2</v>
      </c>
      <c r="N5431" s="17" t="s">
        <v>39</v>
      </c>
      <c r="O5431" s="35" t="s">
        <v>49</v>
      </c>
      <c r="P5431" s="36" t="str">
        <f t="shared" si="1569"/>
        <v>New Client</v>
      </c>
      <c r="Q5431" s="39" t="str">
        <f t="shared" si="4"/>
        <v>Yes</v>
      </c>
      <c r="R5431" s="40" t="str">
        <f t="shared" si="5"/>
        <v/>
      </c>
    </row>
    <row r="5432" ht="14.25" customHeight="1" spans="1:18">
      <c r="A5432" s="30" t="s">
        <v>5155</v>
      </c>
      <c r="B5432" s="17">
        <v>3037</v>
      </c>
      <c r="C5432" s="17" t="s">
        <v>35</v>
      </c>
      <c r="D5432" s="17" t="s">
        <v>36</v>
      </c>
      <c r="E5432" s="17" t="s">
        <v>780</v>
      </c>
      <c r="F5432" s="31" t="str">
        <f>VLOOKUP(G5432,'Policy Type'!$A:$B,2,FALSE)</f>
        <v>Others</v>
      </c>
      <c r="G5432" s="17" t="s">
        <v>487</v>
      </c>
      <c r="H5432" s="32">
        <v>45428</v>
      </c>
      <c r="I5432" s="32">
        <v>47253</v>
      </c>
      <c r="J5432" s="34">
        <v>207700</v>
      </c>
      <c r="K5432" s="34">
        <f t="shared" si="1566"/>
        <v>37386</v>
      </c>
      <c r="L5432" s="34">
        <f t="shared" si="1567"/>
        <v>245086</v>
      </c>
      <c r="M5432" s="17">
        <f>L5432*0.15</f>
        <v>36762.9</v>
      </c>
      <c r="N5432" s="17" t="s">
        <v>52</v>
      </c>
      <c r="O5432" s="35" t="s">
        <v>49</v>
      </c>
      <c r="P5432" s="36" t="str">
        <f t="shared" si="1569"/>
        <v>New Client</v>
      </c>
      <c r="Q5432" s="39" t="str">
        <f t="shared" si="4"/>
        <v>No</v>
      </c>
      <c r="R5432" s="40" t="str">
        <f t="shared" si="5"/>
        <v/>
      </c>
    </row>
    <row r="5433" ht="14.25" customHeight="1" spans="1:18">
      <c r="A5433" s="30" t="s">
        <v>5156</v>
      </c>
      <c r="B5433" s="17">
        <v>3052</v>
      </c>
      <c r="C5433" s="17" t="s">
        <v>57</v>
      </c>
      <c r="D5433" s="17" t="s">
        <v>36</v>
      </c>
      <c r="E5433" s="17" t="s">
        <v>43</v>
      </c>
      <c r="F5433" s="31" t="str">
        <f>VLOOKUP(G5433,'Policy Type'!$A:$B,2,FALSE)</f>
        <v>P&amp;C</v>
      </c>
      <c r="G5433" s="17" t="s">
        <v>44</v>
      </c>
      <c r="H5433" s="32">
        <v>45430</v>
      </c>
      <c r="I5433" s="32">
        <v>45794</v>
      </c>
      <c r="J5433" s="34">
        <v>206500</v>
      </c>
      <c r="K5433" s="34">
        <f t="shared" si="1566"/>
        <v>37170</v>
      </c>
      <c r="L5433" s="34">
        <f t="shared" si="1567"/>
        <v>243670</v>
      </c>
      <c r="M5433" s="17">
        <f t="shared" ref="M5433:M5439" si="1579">L5433*0.2</f>
        <v>48734</v>
      </c>
      <c r="N5433" s="17" t="s">
        <v>39</v>
      </c>
      <c r="O5433" s="35" t="s">
        <v>49</v>
      </c>
      <c r="P5433" s="36" t="str">
        <f t="shared" si="1569"/>
        <v>Old Client</v>
      </c>
      <c r="Q5433" s="39" t="str">
        <f t="shared" si="4"/>
        <v>Yes</v>
      </c>
      <c r="R5433" s="40" t="str">
        <f t="shared" si="5"/>
        <v>Cross-Sold</v>
      </c>
    </row>
    <row r="5434" ht="14.25" customHeight="1" spans="1:18">
      <c r="A5434" s="30" t="s">
        <v>5157</v>
      </c>
      <c r="B5434" s="17">
        <v>3378</v>
      </c>
      <c r="C5434" s="17" t="s">
        <v>57</v>
      </c>
      <c r="D5434" s="17" t="s">
        <v>36</v>
      </c>
      <c r="E5434" s="17" t="s">
        <v>780</v>
      </c>
      <c r="F5434" s="31" t="str">
        <f>VLOOKUP(G5434,'Policy Type'!$A:$B,2,FALSE)</f>
        <v>Liability</v>
      </c>
      <c r="G5434" s="17" t="s">
        <v>38</v>
      </c>
      <c r="H5434" s="32">
        <v>45414</v>
      </c>
      <c r="I5434" s="32">
        <v>45505</v>
      </c>
      <c r="J5434" s="34">
        <v>206400</v>
      </c>
      <c r="K5434" s="34">
        <f t="shared" si="1566"/>
        <v>37152</v>
      </c>
      <c r="L5434" s="34">
        <f t="shared" si="1567"/>
        <v>243552</v>
      </c>
      <c r="M5434" s="17">
        <f t="shared" si="1579"/>
        <v>48710.4</v>
      </c>
      <c r="N5434" s="17" t="s">
        <v>52</v>
      </c>
      <c r="O5434" s="35" t="s">
        <v>49</v>
      </c>
      <c r="P5434" s="36" t="str">
        <f t="shared" si="1569"/>
        <v>New Client</v>
      </c>
      <c r="Q5434" s="39" t="str">
        <f t="shared" si="4"/>
        <v>Yes</v>
      </c>
      <c r="R5434" s="40" t="str">
        <f t="shared" si="5"/>
        <v/>
      </c>
    </row>
    <row r="5435" ht="14.25" customHeight="1" spans="1:18">
      <c r="A5435" s="30" t="s">
        <v>5158</v>
      </c>
      <c r="B5435" s="17">
        <v>3206</v>
      </c>
      <c r="C5435" s="17" t="s">
        <v>42</v>
      </c>
      <c r="D5435" s="17" t="s">
        <v>36</v>
      </c>
      <c r="E5435" s="17" t="s">
        <v>780</v>
      </c>
      <c r="F5435" s="31" t="str">
        <f>VLOOKUP(G5435,'Policy Type'!$A:$B,2,FALSE)</f>
        <v>Liability</v>
      </c>
      <c r="G5435" s="17" t="s">
        <v>38</v>
      </c>
      <c r="H5435" s="32">
        <v>45415</v>
      </c>
      <c r="I5435" s="32">
        <v>45475</v>
      </c>
      <c r="J5435" s="34">
        <v>204800</v>
      </c>
      <c r="K5435" s="34">
        <f t="shared" si="1566"/>
        <v>36864</v>
      </c>
      <c r="L5435" s="34">
        <f t="shared" si="1567"/>
        <v>241664</v>
      </c>
      <c r="M5435" s="17">
        <f t="shared" si="1579"/>
        <v>48332.8</v>
      </c>
      <c r="N5435" s="17" t="s">
        <v>39</v>
      </c>
      <c r="O5435" s="35" t="s">
        <v>49</v>
      </c>
      <c r="P5435" s="36" t="str">
        <f t="shared" si="1569"/>
        <v>Old Client</v>
      </c>
      <c r="Q5435" s="39" t="str">
        <f t="shared" si="4"/>
        <v>Yes</v>
      </c>
      <c r="R5435" s="40" t="str">
        <f t="shared" si="5"/>
        <v/>
      </c>
    </row>
    <row r="5436" ht="14.25" customHeight="1" spans="1:18">
      <c r="A5436" s="30" t="s">
        <v>5159</v>
      </c>
      <c r="B5436" s="17">
        <v>2735</v>
      </c>
      <c r="C5436" s="17" t="s">
        <v>42</v>
      </c>
      <c r="D5436" s="17" t="s">
        <v>36</v>
      </c>
      <c r="E5436" s="17" t="s">
        <v>78</v>
      </c>
      <c r="F5436" s="31" t="str">
        <f>VLOOKUP(G5436,'Policy Type'!$A:$B,2,FALSE)</f>
        <v>Liability</v>
      </c>
      <c r="G5436" s="17" t="s">
        <v>38</v>
      </c>
      <c r="H5436" s="32">
        <v>45418</v>
      </c>
      <c r="I5436" s="32">
        <v>45509</v>
      </c>
      <c r="J5436" s="34">
        <v>204100</v>
      </c>
      <c r="K5436" s="34">
        <f t="shared" si="1566"/>
        <v>36738</v>
      </c>
      <c r="L5436" s="34">
        <f t="shared" si="1567"/>
        <v>240838</v>
      </c>
      <c r="M5436" s="17">
        <f t="shared" si="1579"/>
        <v>48167.6</v>
      </c>
      <c r="N5436" s="17" t="s">
        <v>39</v>
      </c>
      <c r="O5436" s="35" t="s">
        <v>49</v>
      </c>
      <c r="P5436" s="36" t="str">
        <f t="shared" si="1569"/>
        <v>Old Client</v>
      </c>
      <c r="Q5436" s="39" t="str">
        <f t="shared" si="4"/>
        <v>Yes</v>
      </c>
      <c r="R5436" s="40" t="str">
        <f t="shared" si="5"/>
        <v/>
      </c>
    </row>
    <row r="5437" ht="14.25" customHeight="1" spans="1:18">
      <c r="A5437" s="30" t="s">
        <v>5160</v>
      </c>
      <c r="B5437" s="17">
        <v>2199</v>
      </c>
      <c r="C5437" s="17" t="s">
        <v>35</v>
      </c>
      <c r="D5437" s="17" t="s">
        <v>36</v>
      </c>
      <c r="E5437" s="17" t="s">
        <v>37</v>
      </c>
      <c r="F5437" s="31" t="str">
        <f>VLOOKUP(G5437,'Policy Type'!$A:$B,2,FALSE)</f>
        <v>Liability</v>
      </c>
      <c r="G5437" s="17" t="s">
        <v>38</v>
      </c>
      <c r="H5437" s="32">
        <v>45425</v>
      </c>
      <c r="I5437" s="32">
        <v>45789</v>
      </c>
      <c r="J5437" s="34">
        <v>201700</v>
      </c>
      <c r="K5437" s="34">
        <f t="shared" si="1566"/>
        <v>36306</v>
      </c>
      <c r="L5437" s="34">
        <f t="shared" si="1567"/>
        <v>238006</v>
      </c>
      <c r="M5437" s="17">
        <f t="shared" si="1579"/>
        <v>47601.2</v>
      </c>
      <c r="N5437" s="17" t="s">
        <v>52</v>
      </c>
      <c r="O5437" s="35" t="s">
        <v>49</v>
      </c>
      <c r="P5437" s="36" t="str">
        <f t="shared" si="1569"/>
        <v>Old Client</v>
      </c>
      <c r="Q5437" s="39" t="str">
        <f t="shared" si="4"/>
        <v>Yes</v>
      </c>
      <c r="R5437" s="40" t="str">
        <f t="shared" si="5"/>
        <v/>
      </c>
    </row>
    <row r="5438" ht="14.25" customHeight="1" spans="1:18">
      <c r="A5438" s="30" t="s">
        <v>5161</v>
      </c>
      <c r="B5438" s="17">
        <v>3393</v>
      </c>
      <c r="C5438" s="17" t="s">
        <v>35</v>
      </c>
      <c r="D5438" s="17" t="s">
        <v>36</v>
      </c>
      <c r="E5438" s="17" t="s">
        <v>78</v>
      </c>
      <c r="F5438" s="31" t="str">
        <f>VLOOKUP(G5438,'Policy Type'!$A:$B,2,FALSE)</f>
        <v>Liability</v>
      </c>
      <c r="G5438" s="17" t="s">
        <v>94</v>
      </c>
      <c r="H5438" s="32">
        <v>45429</v>
      </c>
      <c r="I5438" s="32">
        <v>45793</v>
      </c>
      <c r="J5438" s="34">
        <v>200700</v>
      </c>
      <c r="K5438" s="34">
        <f t="shared" si="1566"/>
        <v>36126</v>
      </c>
      <c r="L5438" s="34">
        <f t="shared" si="1567"/>
        <v>236826</v>
      </c>
      <c r="M5438" s="17">
        <f t="shared" si="1579"/>
        <v>47365.2</v>
      </c>
      <c r="N5438" s="17" t="s">
        <v>39</v>
      </c>
      <c r="O5438" s="35" t="s">
        <v>49</v>
      </c>
      <c r="P5438" s="36" t="str">
        <f t="shared" si="1569"/>
        <v>New Client</v>
      </c>
      <c r="Q5438" s="39" t="str">
        <f t="shared" si="4"/>
        <v>Yes</v>
      </c>
      <c r="R5438" s="40" t="str">
        <f t="shared" si="5"/>
        <v/>
      </c>
    </row>
    <row r="5439" ht="14.25" customHeight="1" spans="1:18">
      <c r="A5439" s="30" t="s">
        <v>5162</v>
      </c>
      <c r="B5439" s="17">
        <v>3081</v>
      </c>
      <c r="C5439" s="17" t="s">
        <v>42</v>
      </c>
      <c r="D5439" s="17" t="s">
        <v>36</v>
      </c>
      <c r="E5439" s="17" t="s">
        <v>43</v>
      </c>
      <c r="F5439" s="31" t="str">
        <f>VLOOKUP(G5439,'Policy Type'!$A:$B,2,FALSE)</f>
        <v>P&amp;C</v>
      </c>
      <c r="G5439" s="17" t="s">
        <v>44</v>
      </c>
      <c r="H5439" s="32">
        <v>45441</v>
      </c>
      <c r="I5439" s="32">
        <v>45805</v>
      </c>
      <c r="J5439" s="34">
        <v>200600</v>
      </c>
      <c r="K5439" s="34">
        <f t="shared" si="1566"/>
        <v>36108</v>
      </c>
      <c r="L5439" s="34">
        <f t="shared" si="1567"/>
        <v>236708</v>
      </c>
      <c r="M5439" s="17">
        <f t="shared" si="1579"/>
        <v>47341.6</v>
      </c>
      <c r="N5439" s="17" t="s">
        <v>39</v>
      </c>
      <c r="O5439" s="35" t="s">
        <v>49</v>
      </c>
      <c r="P5439" s="36" t="str">
        <f t="shared" si="1569"/>
        <v>New Client</v>
      </c>
      <c r="Q5439" s="39" t="str">
        <f t="shared" si="4"/>
        <v>No</v>
      </c>
      <c r="R5439" s="40" t="str">
        <f t="shared" si="5"/>
        <v/>
      </c>
    </row>
    <row r="5440" ht="14.25" customHeight="1" spans="1:18">
      <c r="A5440" s="30" t="s">
        <v>5163</v>
      </c>
      <c r="B5440" s="17">
        <v>1318</v>
      </c>
      <c r="C5440" s="17" t="s">
        <v>42</v>
      </c>
      <c r="D5440" s="17" t="s">
        <v>36</v>
      </c>
      <c r="E5440" s="17" t="s">
        <v>37</v>
      </c>
      <c r="F5440" s="31" t="str">
        <f>VLOOKUP(G5440,'Policy Type'!$A:$B,2,FALSE)</f>
        <v>Others</v>
      </c>
      <c r="G5440" s="17" t="s">
        <v>212</v>
      </c>
      <c r="H5440" s="32">
        <v>45440</v>
      </c>
      <c r="I5440" s="32">
        <v>45804</v>
      </c>
      <c r="J5440" s="34">
        <v>200500</v>
      </c>
      <c r="K5440" s="34">
        <f t="shared" si="1566"/>
        <v>36090</v>
      </c>
      <c r="L5440" s="34">
        <f t="shared" si="1567"/>
        <v>236590</v>
      </c>
      <c r="M5440" s="17">
        <f t="shared" ref="M5440:M5441" si="1580">L5440*0.15</f>
        <v>35488.5</v>
      </c>
      <c r="N5440" s="17" t="s">
        <v>52</v>
      </c>
      <c r="O5440" s="35" t="s">
        <v>53</v>
      </c>
      <c r="P5440" s="36" t="str">
        <f t="shared" si="1569"/>
        <v>Old Client</v>
      </c>
      <c r="Q5440" s="39" t="str">
        <f t="shared" si="4"/>
        <v>Yes</v>
      </c>
      <c r="R5440" s="40" t="str">
        <f t="shared" si="5"/>
        <v>Cross-Sold</v>
      </c>
    </row>
    <row r="5441" ht="14.25" customHeight="1" spans="1:18">
      <c r="A5441" s="30" t="s">
        <v>5164</v>
      </c>
      <c r="B5441" s="17">
        <v>1400</v>
      </c>
      <c r="C5441" s="17" t="s">
        <v>42</v>
      </c>
      <c r="D5441" s="17" t="s">
        <v>36</v>
      </c>
      <c r="E5441" s="17" t="s">
        <v>37</v>
      </c>
      <c r="F5441" s="31" t="str">
        <f>VLOOKUP(G5441,'Policy Type'!$A:$B,2,FALSE)</f>
        <v>Others</v>
      </c>
      <c r="G5441" s="17" t="s">
        <v>212</v>
      </c>
      <c r="H5441" s="32">
        <v>45439</v>
      </c>
      <c r="I5441" s="32">
        <v>45803</v>
      </c>
      <c r="J5441" s="34">
        <v>200000</v>
      </c>
      <c r="K5441" s="34">
        <f t="shared" si="1566"/>
        <v>36000</v>
      </c>
      <c r="L5441" s="34">
        <f t="shared" si="1567"/>
        <v>236000</v>
      </c>
      <c r="M5441" s="17">
        <f t="shared" si="1580"/>
        <v>35400</v>
      </c>
      <c r="N5441" s="17" t="s">
        <v>39</v>
      </c>
      <c r="O5441" s="35" t="s">
        <v>53</v>
      </c>
      <c r="P5441" s="36" t="str">
        <f t="shared" si="1569"/>
        <v>Old Client</v>
      </c>
      <c r="Q5441" s="39" t="str">
        <f t="shared" si="4"/>
        <v>Yes</v>
      </c>
      <c r="R5441" s="40" t="str">
        <f t="shared" si="5"/>
        <v>Cross-Sold</v>
      </c>
    </row>
    <row r="5442" ht="14.25" customHeight="1" spans="1:18">
      <c r="A5442" s="30" t="s">
        <v>5165</v>
      </c>
      <c r="B5442" s="17">
        <v>989</v>
      </c>
      <c r="C5442" s="17" t="s">
        <v>42</v>
      </c>
      <c r="D5442" s="17" t="s">
        <v>36</v>
      </c>
      <c r="E5442" s="17" t="s">
        <v>78</v>
      </c>
      <c r="F5442" s="31" t="str">
        <f>VLOOKUP(G5442,'Policy Type'!$A:$B,2,FALSE)</f>
        <v>Liability</v>
      </c>
      <c r="G5442" s="17" t="s">
        <v>121</v>
      </c>
      <c r="H5442" s="32">
        <v>45439</v>
      </c>
      <c r="I5442" s="32">
        <v>45803</v>
      </c>
      <c r="J5442" s="34">
        <v>200000</v>
      </c>
      <c r="K5442" s="34">
        <f t="shared" si="1566"/>
        <v>36000</v>
      </c>
      <c r="L5442" s="34">
        <f t="shared" si="1567"/>
        <v>236000</v>
      </c>
      <c r="M5442" s="17">
        <f t="shared" ref="M5442:M5444" si="1581">L5442*0.2</f>
        <v>47200</v>
      </c>
      <c r="N5442" s="17" t="s">
        <v>39</v>
      </c>
      <c r="O5442" s="35" t="s">
        <v>49</v>
      </c>
      <c r="P5442" s="36" t="str">
        <f t="shared" si="1569"/>
        <v>Old Client</v>
      </c>
      <c r="Q5442" s="39" t="str">
        <f t="shared" si="4"/>
        <v>Yes</v>
      </c>
      <c r="R5442" s="40" t="str">
        <f t="shared" si="5"/>
        <v/>
      </c>
    </row>
    <row r="5443" ht="14.25" customHeight="1" spans="1:18">
      <c r="A5443" s="30" t="s">
        <v>5166</v>
      </c>
      <c r="B5443" s="17">
        <v>39</v>
      </c>
      <c r="C5443" s="17" t="s">
        <v>42</v>
      </c>
      <c r="D5443" s="17" t="s">
        <v>36</v>
      </c>
      <c r="E5443" s="17" t="s">
        <v>78</v>
      </c>
      <c r="F5443" s="31" t="str">
        <f>VLOOKUP(G5443,'Policy Type'!$A:$B,2,FALSE)</f>
        <v>Liability</v>
      </c>
      <c r="G5443" s="17" t="s">
        <v>121</v>
      </c>
      <c r="H5443" s="32">
        <v>45439</v>
      </c>
      <c r="I5443" s="32">
        <v>45803</v>
      </c>
      <c r="J5443" s="34">
        <v>200000</v>
      </c>
      <c r="K5443" s="34">
        <f t="shared" si="1566"/>
        <v>36000</v>
      </c>
      <c r="L5443" s="34">
        <f t="shared" si="1567"/>
        <v>236000</v>
      </c>
      <c r="M5443" s="17">
        <f t="shared" si="1581"/>
        <v>47200</v>
      </c>
      <c r="N5443" s="17" t="s">
        <v>39</v>
      </c>
      <c r="O5443" s="35" t="s">
        <v>49</v>
      </c>
      <c r="P5443" s="36" t="str">
        <f t="shared" si="1569"/>
        <v>Old Client</v>
      </c>
      <c r="Q5443" s="39" t="str">
        <f t="shared" si="4"/>
        <v>Yes</v>
      </c>
      <c r="R5443" s="40" t="str">
        <f t="shared" si="5"/>
        <v/>
      </c>
    </row>
    <row r="5444" ht="14.25" customHeight="1" spans="1:18">
      <c r="A5444" s="30" t="s">
        <v>5167</v>
      </c>
      <c r="B5444" s="17">
        <v>1926</v>
      </c>
      <c r="C5444" s="17" t="s">
        <v>42</v>
      </c>
      <c r="D5444" s="17" t="s">
        <v>36</v>
      </c>
      <c r="E5444" s="17" t="s">
        <v>780</v>
      </c>
      <c r="F5444" s="31" t="str">
        <f>VLOOKUP(G5444,'Policy Type'!$A:$B,2,FALSE)</f>
        <v>Liability</v>
      </c>
      <c r="G5444" s="17" t="s">
        <v>38</v>
      </c>
      <c r="H5444" s="32">
        <v>45422</v>
      </c>
      <c r="I5444" s="32">
        <v>45452</v>
      </c>
      <c r="J5444" s="34">
        <v>197200</v>
      </c>
      <c r="K5444" s="34">
        <f t="shared" si="1566"/>
        <v>35496</v>
      </c>
      <c r="L5444" s="34">
        <f t="shared" si="1567"/>
        <v>232696</v>
      </c>
      <c r="M5444" s="17">
        <f t="shared" si="1581"/>
        <v>46539.2</v>
      </c>
      <c r="N5444" s="17" t="s">
        <v>39</v>
      </c>
      <c r="O5444" s="35" t="s">
        <v>49</v>
      </c>
      <c r="P5444" s="36" t="str">
        <f t="shared" si="1569"/>
        <v>Old Client</v>
      </c>
      <c r="Q5444" s="39" t="str">
        <f t="shared" si="4"/>
        <v>Yes</v>
      </c>
      <c r="R5444" s="40" t="str">
        <f t="shared" si="5"/>
        <v/>
      </c>
    </row>
    <row r="5445" ht="14.25" customHeight="1" spans="1:18">
      <c r="A5445" s="30" t="s">
        <v>5168</v>
      </c>
      <c r="B5445" s="17">
        <v>3135</v>
      </c>
      <c r="C5445" s="17" t="s">
        <v>35</v>
      </c>
      <c r="D5445" s="17" t="s">
        <v>36</v>
      </c>
      <c r="E5445" s="17" t="s">
        <v>780</v>
      </c>
      <c r="F5445" s="31" t="str">
        <f>VLOOKUP(G5445,'Policy Type'!$A:$B,2,FALSE)</f>
        <v>Others</v>
      </c>
      <c r="G5445" s="17" t="s">
        <v>487</v>
      </c>
      <c r="H5445" s="32">
        <v>45418</v>
      </c>
      <c r="I5445" s="32">
        <v>47243</v>
      </c>
      <c r="J5445" s="34">
        <v>193300</v>
      </c>
      <c r="K5445" s="34">
        <f t="shared" si="1566"/>
        <v>34794</v>
      </c>
      <c r="L5445" s="34">
        <f t="shared" si="1567"/>
        <v>228094</v>
      </c>
      <c r="M5445" s="17">
        <f>L5445*0.15</f>
        <v>34214.1</v>
      </c>
      <c r="N5445" s="17" t="s">
        <v>52</v>
      </c>
      <c r="O5445" s="35" t="s">
        <v>49</v>
      </c>
      <c r="P5445" s="36" t="str">
        <f t="shared" si="1569"/>
        <v>Old Client</v>
      </c>
      <c r="Q5445" s="39" t="str">
        <f t="shared" si="4"/>
        <v>Yes</v>
      </c>
      <c r="R5445" s="40" t="str">
        <f t="shared" si="5"/>
        <v>Cross-Sold</v>
      </c>
    </row>
    <row r="5446" ht="14.25" customHeight="1" spans="1:18">
      <c r="A5446" s="30" t="s">
        <v>5169</v>
      </c>
      <c r="B5446" s="17">
        <v>2734</v>
      </c>
      <c r="C5446" s="17" t="s">
        <v>42</v>
      </c>
      <c r="D5446" s="17" t="s">
        <v>36</v>
      </c>
      <c r="E5446" s="17" t="s">
        <v>37</v>
      </c>
      <c r="F5446" s="31" t="str">
        <f>VLOOKUP(G5446,'Policy Type'!$A:$B,2,FALSE)</f>
        <v>Liability</v>
      </c>
      <c r="G5446" s="17" t="s">
        <v>121</v>
      </c>
      <c r="H5446" s="32">
        <v>45429</v>
      </c>
      <c r="I5446" s="32">
        <v>45793</v>
      </c>
      <c r="J5446" s="34">
        <v>192900</v>
      </c>
      <c r="K5446" s="34">
        <f t="shared" si="1566"/>
        <v>34722</v>
      </c>
      <c r="L5446" s="34">
        <f t="shared" si="1567"/>
        <v>227622</v>
      </c>
      <c r="M5446" s="17">
        <f t="shared" ref="M5446:M5458" si="1582">L5446*0.2</f>
        <v>45524.4</v>
      </c>
      <c r="N5446" s="17" t="s">
        <v>39</v>
      </c>
      <c r="O5446" s="35" t="s">
        <v>53</v>
      </c>
      <c r="P5446" s="36" t="str">
        <f t="shared" si="1569"/>
        <v>Old Client</v>
      </c>
      <c r="Q5446" s="39" t="str">
        <f t="shared" si="4"/>
        <v>Yes</v>
      </c>
      <c r="R5446" s="40" t="str">
        <f t="shared" si="5"/>
        <v/>
      </c>
    </row>
    <row r="5447" ht="14.25" customHeight="1" spans="1:18">
      <c r="A5447" s="30" t="s">
        <v>5170</v>
      </c>
      <c r="B5447" s="17">
        <v>3341</v>
      </c>
      <c r="C5447" s="17" t="s">
        <v>35</v>
      </c>
      <c r="D5447" s="17" t="s">
        <v>36</v>
      </c>
      <c r="E5447" s="17" t="s">
        <v>37</v>
      </c>
      <c r="F5447" s="31" t="str">
        <f>VLOOKUP(G5447,'Policy Type'!$A:$B,2,FALSE)</f>
        <v>Liability</v>
      </c>
      <c r="G5447" s="17" t="s">
        <v>38</v>
      </c>
      <c r="H5447" s="32">
        <v>45441</v>
      </c>
      <c r="I5447" s="32">
        <v>45471</v>
      </c>
      <c r="J5447" s="34">
        <v>192900</v>
      </c>
      <c r="K5447" s="34">
        <f t="shared" si="1566"/>
        <v>34722</v>
      </c>
      <c r="L5447" s="34">
        <f t="shared" si="1567"/>
        <v>227622</v>
      </c>
      <c r="M5447" s="17">
        <f t="shared" si="1582"/>
        <v>45524.4</v>
      </c>
      <c r="N5447" s="17" t="s">
        <v>39</v>
      </c>
      <c r="O5447" s="35" t="s">
        <v>49</v>
      </c>
      <c r="P5447" s="36" t="str">
        <f t="shared" si="1569"/>
        <v>New Client</v>
      </c>
      <c r="Q5447" s="39" t="str">
        <f t="shared" si="4"/>
        <v>Yes</v>
      </c>
      <c r="R5447" s="40" t="str">
        <f t="shared" si="5"/>
        <v/>
      </c>
    </row>
    <row r="5448" ht="14.25" customHeight="1" spans="1:18">
      <c r="A5448" s="30" t="s">
        <v>5171</v>
      </c>
      <c r="B5448" s="17">
        <v>3121</v>
      </c>
      <c r="C5448" s="17" t="s">
        <v>35</v>
      </c>
      <c r="D5448" s="17" t="s">
        <v>36</v>
      </c>
      <c r="E5448" s="17" t="s">
        <v>780</v>
      </c>
      <c r="F5448" s="31" t="str">
        <f>VLOOKUP(G5448,'Policy Type'!$A:$B,2,FALSE)</f>
        <v>Liability</v>
      </c>
      <c r="G5448" s="17" t="s">
        <v>38</v>
      </c>
      <c r="H5448" s="32">
        <v>45437</v>
      </c>
      <c r="I5448" s="32">
        <v>45559</v>
      </c>
      <c r="J5448" s="34">
        <v>192500</v>
      </c>
      <c r="K5448" s="34">
        <f t="shared" si="1566"/>
        <v>34650</v>
      </c>
      <c r="L5448" s="34">
        <f t="shared" si="1567"/>
        <v>227150</v>
      </c>
      <c r="M5448" s="17">
        <f t="shared" si="1582"/>
        <v>45430</v>
      </c>
      <c r="N5448" s="17" t="s">
        <v>39</v>
      </c>
      <c r="O5448" s="35" t="s">
        <v>49</v>
      </c>
      <c r="P5448" s="36" t="str">
        <f t="shared" si="1569"/>
        <v>New Client</v>
      </c>
      <c r="Q5448" s="39" t="str">
        <f t="shared" si="4"/>
        <v>Yes</v>
      </c>
      <c r="R5448" s="40" t="str">
        <f t="shared" si="5"/>
        <v/>
      </c>
    </row>
    <row r="5449" ht="14.25" customHeight="1" spans="1:18">
      <c r="A5449" s="30" t="s">
        <v>5172</v>
      </c>
      <c r="B5449" s="17">
        <v>3327</v>
      </c>
      <c r="C5449" s="17" t="s">
        <v>42</v>
      </c>
      <c r="D5449" s="17" t="s">
        <v>36</v>
      </c>
      <c r="E5449" s="17" t="s">
        <v>780</v>
      </c>
      <c r="F5449" s="31" t="str">
        <f>VLOOKUP(G5449,'Policy Type'!$A:$B,2,FALSE)</f>
        <v>Liability</v>
      </c>
      <c r="G5449" s="17" t="s">
        <v>38</v>
      </c>
      <c r="H5449" s="32">
        <v>45437</v>
      </c>
      <c r="I5449" s="32">
        <v>45559</v>
      </c>
      <c r="J5449" s="34">
        <v>192500</v>
      </c>
      <c r="K5449" s="34">
        <f t="shared" si="1566"/>
        <v>34650</v>
      </c>
      <c r="L5449" s="34">
        <f t="shared" si="1567"/>
        <v>227150</v>
      </c>
      <c r="M5449" s="17">
        <f t="shared" si="1582"/>
        <v>45430</v>
      </c>
      <c r="N5449" s="17" t="s">
        <v>39</v>
      </c>
      <c r="O5449" s="35" t="s">
        <v>49</v>
      </c>
      <c r="P5449" s="36" t="str">
        <f t="shared" si="1569"/>
        <v>New Client</v>
      </c>
      <c r="Q5449" s="39" t="str">
        <f t="shared" si="4"/>
        <v>Yes</v>
      </c>
      <c r="R5449" s="40" t="str">
        <f t="shared" si="5"/>
        <v/>
      </c>
    </row>
    <row r="5450" ht="14.25" customHeight="1" spans="1:18">
      <c r="A5450" s="30" t="s">
        <v>5173</v>
      </c>
      <c r="B5450" s="17">
        <v>3273</v>
      </c>
      <c r="C5450" s="17" t="s">
        <v>42</v>
      </c>
      <c r="D5450" s="17" t="s">
        <v>36</v>
      </c>
      <c r="E5450" s="17" t="s">
        <v>485</v>
      </c>
      <c r="F5450" s="31" t="str">
        <f>VLOOKUP(G5450,'Policy Type'!$A:$B,2,FALSE)</f>
        <v>Liability</v>
      </c>
      <c r="G5450" s="17" t="s">
        <v>38</v>
      </c>
      <c r="H5450" s="32">
        <v>45421</v>
      </c>
      <c r="I5450" s="32">
        <v>45604</v>
      </c>
      <c r="J5450" s="34">
        <v>190500</v>
      </c>
      <c r="K5450" s="34">
        <f t="shared" si="1566"/>
        <v>34290</v>
      </c>
      <c r="L5450" s="34">
        <f t="shared" si="1567"/>
        <v>224790</v>
      </c>
      <c r="M5450" s="17">
        <f t="shared" si="1582"/>
        <v>44958</v>
      </c>
      <c r="N5450" s="17" t="s">
        <v>39</v>
      </c>
      <c r="O5450" s="35" t="s">
        <v>49</v>
      </c>
      <c r="P5450" s="36" t="str">
        <f t="shared" si="1569"/>
        <v>Old Client</v>
      </c>
      <c r="Q5450" s="39" t="str">
        <f t="shared" si="4"/>
        <v>Yes</v>
      </c>
      <c r="R5450" s="40" t="str">
        <f t="shared" si="5"/>
        <v/>
      </c>
    </row>
    <row r="5451" ht="14.25" customHeight="1" spans="1:18">
      <c r="A5451" s="30" t="s">
        <v>5174</v>
      </c>
      <c r="B5451" s="17">
        <v>3273</v>
      </c>
      <c r="C5451" s="17" t="s">
        <v>57</v>
      </c>
      <c r="D5451" s="17" t="s">
        <v>36</v>
      </c>
      <c r="E5451" s="17" t="s">
        <v>43</v>
      </c>
      <c r="F5451" s="31" t="str">
        <f>VLOOKUP(G5451,'Policy Type'!$A:$B,2,FALSE)</f>
        <v>P&amp;C</v>
      </c>
      <c r="G5451" s="17" t="s">
        <v>80</v>
      </c>
      <c r="H5451" s="32">
        <v>45427</v>
      </c>
      <c r="I5451" s="32">
        <v>45427</v>
      </c>
      <c r="J5451" s="34">
        <v>190100</v>
      </c>
      <c r="K5451" s="34">
        <f t="shared" si="1566"/>
        <v>34218</v>
      </c>
      <c r="L5451" s="34">
        <f t="shared" si="1567"/>
        <v>224318</v>
      </c>
      <c r="M5451" s="17">
        <f t="shared" si="1582"/>
        <v>44863.6</v>
      </c>
      <c r="N5451" s="17" t="s">
        <v>39</v>
      </c>
      <c r="O5451" s="35" t="s">
        <v>49</v>
      </c>
      <c r="P5451" s="36" t="str">
        <f t="shared" si="1569"/>
        <v>Old Client</v>
      </c>
      <c r="Q5451" s="39" t="str">
        <f t="shared" si="4"/>
        <v>Yes</v>
      </c>
      <c r="R5451" s="40" t="str">
        <f t="shared" si="5"/>
        <v>Cross-Sold</v>
      </c>
    </row>
    <row r="5452" ht="14.25" customHeight="1" spans="1:18">
      <c r="A5452" s="30" t="s">
        <v>5175</v>
      </c>
      <c r="B5452" s="17">
        <v>3039</v>
      </c>
      <c r="C5452" s="17" t="s">
        <v>57</v>
      </c>
      <c r="D5452" s="17" t="s">
        <v>36</v>
      </c>
      <c r="E5452" s="17" t="s">
        <v>132</v>
      </c>
      <c r="F5452" s="31" t="str">
        <f>VLOOKUP(G5452,'Policy Type'!$A:$B,2,FALSE)</f>
        <v>P&amp;C</v>
      </c>
      <c r="G5452" s="17" t="s">
        <v>80</v>
      </c>
      <c r="H5452" s="32">
        <v>45436</v>
      </c>
      <c r="I5452" s="32">
        <v>45436</v>
      </c>
      <c r="J5452" s="34">
        <v>189400</v>
      </c>
      <c r="K5452" s="34">
        <f t="shared" si="1566"/>
        <v>34092</v>
      </c>
      <c r="L5452" s="34">
        <f t="shared" si="1567"/>
        <v>223492</v>
      </c>
      <c r="M5452" s="17">
        <f t="shared" si="1582"/>
        <v>44698.4</v>
      </c>
      <c r="N5452" s="17" t="s">
        <v>39</v>
      </c>
      <c r="O5452" s="35" t="s">
        <v>49</v>
      </c>
      <c r="P5452" s="36" t="str">
        <f t="shared" si="1569"/>
        <v>New Client</v>
      </c>
      <c r="Q5452" s="39" t="str">
        <f t="shared" si="4"/>
        <v>No</v>
      </c>
      <c r="R5452" s="40" t="str">
        <f t="shared" si="5"/>
        <v/>
      </c>
    </row>
    <row r="5453" ht="14.25" customHeight="1" spans="1:18">
      <c r="A5453" s="30" t="s">
        <v>5176</v>
      </c>
      <c r="B5453" s="17">
        <v>3235</v>
      </c>
      <c r="C5453" s="17" t="s">
        <v>57</v>
      </c>
      <c r="D5453" s="17" t="s">
        <v>36</v>
      </c>
      <c r="E5453" s="17" t="s">
        <v>78</v>
      </c>
      <c r="F5453" s="31" t="str">
        <f>VLOOKUP(G5453,'Policy Type'!$A:$B,2,FALSE)</f>
        <v>Liability</v>
      </c>
      <c r="G5453" s="17" t="s">
        <v>94</v>
      </c>
      <c r="H5453" s="32">
        <v>45428</v>
      </c>
      <c r="I5453" s="32">
        <v>45792</v>
      </c>
      <c r="J5453" s="34">
        <v>188900</v>
      </c>
      <c r="K5453" s="34">
        <f t="shared" si="1566"/>
        <v>34002</v>
      </c>
      <c r="L5453" s="34">
        <f t="shared" si="1567"/>
        <v>222902</v>
      </c>
      <c r="M5453" s="17">
        <f t="shared" si="1582"/>
        <v>44580.4</v>
      </c>
      <c r="N5453" s="17" t="s">
        <v>39</v>
      </c>
      <c r="O5453" s="35" t="s">
        <v>49</v>
      </c>
      <c r="P5453" s="36" t="str">
        <f t="shared" si="1569"/>
        <v>New Client</v>
      </c>
      <c r="Q5453" s="39" t="str">
        <f t="shared" si="4"/>
        <v>Yes</v>
      </c>
      <c r="R5453" s="40" t="str">
        <f t="shared" si="5"/>
        <v/>
      </c>
    </row>
    <row r="5454" ht="14.25" customHeight="1" spans="1:18">
      <c r="A5454" s="30" t="s">
        <v>5177</v>
      </c>
      <c r="B5454" s="17">
        <v>3249</v>
      </c>
      <c r="C5454" s="17" t="s">
        <v>35</v>
      </c>
      <c r="D5454" s="17" t="s">
        <v>36</v>
      </c>
      <c r="E5454" s="17" t="s">
        <v>780</v>
      </c>
      <c r="F5454" s="31" t="str">
        <f>VLOOKUP(G5454,'Policy Type'!$A:$B,2,FALSE)</f>
        <v>Liability</v>
      </c>
      <c r="G5454" s="17" t="s">
        <v>38</v>
      </c>
      <c r="H5454" s="32">
        <v>45429</v>
      </c>
      <c r="I5454" s="32">
        <v>45551</v>
      </c>
      <c r="J5454" s="34">
        <v>188100</v>
      </c>
      <c r="K5454" s="34">
        <f t="shared" si="1566"/>
        <v>33858</v>
      </c>
      <c r="L5454" s="34">
        <f t="shared" si="1567"/>
        <v>221958</v>
      </c>
      <c r="M5454" s="17">
        <f t="shared" si="1582"/>
        <v>44391.6</v>
      </c>
      <c r="N5454" s="17" t="s">
        <v>39</v>
      </c>
      <c r="O5454" s="35" t="s">
        <v>49</v>
      </c>
      <c r="P5454" s="36" t="str">
        <f t="shared" si="1569"/>
        <v>Old Client</v>
      </c>
      <c r="Q5454" s="39" t="str">
        <f t="shared" si="4"/>
        <v>Yes</v>
      </c>
      <c r="R5454" s="40" t="str">
        <f t="shared" si="5"/>
        <v/>
      </c>
    </row>
    <row r="5455" ht="14.25" customHeight="1" spans="1:18">
      <c r="A5455" s="30" t="s">
        <v>5178</v>
      </c>
      <c r="B5455" s="17">
        <v>3175</v>
      </c>
      <c r="C5455" s="17" t="s">
        <v>57</v>
      </c>
      <c r="D5455" s="17" t="s">
        <v>36</v>
      </c>
      <c r="E5455" s="17" t="s">
        <v>132</v>
      </c>
      <c r="F5455" s="31" t="str">
        <f>VLOOKUP(G5455,'Policy Type'!$A:$B,2,FALSE)</f>
        <v>P&amp;C</v>
      </c>
      <c r="G5455" s="17" t="s">
        <v>80</v>
      </c>
      <c r="H5455" s="32">
        <v>45430</v>
      </c>
      <c r="I5455" s="32">
        <v>45430</v>
      </c>
      <c r="J5455" s="34">
        <v>187900</v>
      </c>
      <c r="K5455" s="34">
        <f t="shared" si="1566"/>
        <v>33822</v>
      </c>
      <c r="L5455" s="34">
        <f t="shared" si="1567"/>
        <v>221722</v>
      </c>
      <c r="M5455" s="17">
        <f t="shared" si="1582"/>
        <v>44344.4</v>
      </c>
      <c r="N5455" s="17" t="s">
        <v>39</v>
      </c>
      <c r="O5455" s="35" t="s">
        <v>49</v>
      </c>
      <c r="P5455" s="36" t="str">
        <f t="shared" si="1569"/>
        <v>New Client</v>
      </c>
      <c r="Q5455" s="39" t="str">
        <f t="shared" si="4"/>
        <v>No</v>
      </c>
      <c r="R5455" s="40" t="str">
        <f t="shared" si="5"/>
        <v/>
      </c>
    </row>
    <row r="5456" ht="14.25" customHeight="1" spans="1:18">
      <c r="A5456" s="30" t="s">
        <v>5179</v>
      </c>
      <c r="B5456" s="17">
        <v>2313</v>
      </c>
      <c r="C5456" s="17" t="s">
        <v>35</v>
      </c>
      <c r="D5456" s="17" t="s">
        <v>36</v>
      </c>
      <c r="E5456" s="17" t="s">
        <v>37</v>
      </c>
      <c r="F5456" s="31" t="str">
        <f>VLOOKUP(G5456,'Policy Type'!$A:$B,2,FALSE)</f>
        <v>Liability</v>
      </c>
      <c r="G5456" s="17" t="s">
        <v>38</v>
      </c>
      <c r="H5456" s="32">
        <v>45414</v>
      </c>
      <c r="I5456" s="32">
        <v>45778</v>
      </c>
      <c r="J5456" s="34">
        <v>187700</v>
      </c>
      <c r="K5456" s="34">
        <f t="shared" si="1566"/>
        <v>33786</v>
      </c>
      <c r="L5456" s="34">
        <f t="shared" si="1567"/>
        <v>221486</v>
      </c>
      <c r="M5456" s="17">
        <f t="shared" si="1582"/>
        <v>44297.2</v>
      </c>
      <c r="N5456" s="17" t="s">
        <v>39</v>
      </c>
      <c r="O5456" s="35" t="s">
        <v>49</v>
      </c>
      <c r="P5456" s="36" t="str">
        <f t="shared" si="1569"/>
        <v>Old Client</v>
      </c>
      <c r="Q5456" s="39" t="str">
        <f t="shared" si="4"/>
        <v>Yes</v>
      </c>
      <c r="R5456" s="40" t="str">
        <f t="shared" si="5"/>
        <v/>
      </c>
    </row>
    <row r="5457" ht="14.25" customHeight="1" spans="1:18">
      <c r="A5457" s="30" t="s">
        <v>5180</v>
      </c>
      <c r="B5457" s="17">
        <v>395</v>
      </c>
      <c r="C5457" s="17" t="s">
        <v>57</v>
      </c>
      <c r="D5457" s="17" t="s">
        <v>36</v>
      </c>
      <c r="E5457" s="17" t="s">
        <v>780</v>
      </c>
      <c r="F5457" s="31" t="str">
        <f>VLOOKUP(G5457,'Policy Type'!$A:$B,2,FALSE)</f>
        <v>Liability</v>
      </c>
      <c r="G5457" s="17" t="s">
        <v>536</v>
      </c>
      <c r="H5457" s="32">
        <v>45433</v>
      </c>
      <c r="I5457" s="32">
        <v>45797</v>
      </c>
      <c r="J5457" s="34">
        <v>187400</v>
      </c>
      <c r="K5457" s="34">
        <f t="shared" si="1566"/>
        <v>33732</v>
      </c>
      <c r="L5457" s="34">
        <f t="shared" si="1567"/>
        <v>221132</v>
      </c>
      <c r="M5457" s="17">
        <f t="shared" si="1582"/>
        <v>44226.4</v>
      </c>
      <c r="N5457" s="17" t="s">
        <v>39</v>
      </c>
      <c r="O5457" s="35" t="s">
        <v>49</v>
      </c>
      <c r="P5457" s="36" t="str">
        <f t="shared" si="1569"/>
        <v>Old Client</v>
      </c>
      <c r="Q5457" s="39" t="str">
        <f t="shared" si="4"/>
        <v>Yes</v>
      </c>
      <c r="R5457" s="40" t="str">
        <f t="shared" si="5"/>
        <v/>
      </c>
    </row>
    <row r="5458" ht="14.25" customHeight="1" spans="1:18">
      <c r="A5458" s="30" t="s">
        <v>5181</v>
      </c>
      <c r="B5458" s="17">
        <v>2948</v>
      </c>
      <c r="C5458" s="17" t="s">
        <v>35</v>
      </c>
      <c r="D5458" s="17" t="s">
        <v>36</v>
      </c>
      <c r="E5458" s="17" t="s">
        <v>91</v>
      </c>
      <c r="F5458" s="31" t="str">
        <f>VLOOKUP(G5458,'Policy Type'!$A:$B,2,FALSE)</f>
        <v>P&amp;C</v>
      </c>
      <c r="G5458" s="17" t="s">
        <v>44</v>
      </c>
      <c r="H5458" s="32">
        <v>45435</v>
      </c>
      <c r="I5458" s="32">
        <v>45799</v>
      </c>
      <c r="J5458" s="34">
        <v>187000</v>
      </c>
      <c r="K5458" s="34">
        <f t="shared" si="1566"/>
        <v>33660</v>
      </c>
      <c r="L5458" s="34">
        <f t="shared" si="1567"/>
        <v>220660</v>
      </c>
      <c r="M5458" s="17">
        <f t="shared" si="1582"/>
        <v>44132</v>
      </c>
      <c r="N5458" s="17" t="s">
        <v>39</v>
      </c>
      <c r="O5458" s="35" t="s">
        <v>49</v>
      </c>
      <c r="P5458" s="36" t="str">
        <f t="shared" si="1569"/>
        <v>New Client</v>
      </c>
      <c r="Q5458" s="39" t="str">
        <f t="shared" si="4"/>
        <v>No</v>
      </c>
      <c r="R5458" s="40" t="str">
        <f t="shared" si="5"/>
        <v/>
      </c>
    </row>
    <row r="5459" ht="14.25" customHeight="1" spans="1:18">
      <c r="A5459" s="30" t="s">
        <v>5182</v>
      </c>
      <c r="B5459" s="17">
        <v>2550</v>
      </c>
      <c r="C5459" s="17" t="s">
        <v>35</v>
      </c>
      <c r="D5459" s="17" t="s">
        <v>36</v>
      </c>
      <c r="E5459" s="17" t="s">
        <v>780</v>
      </c>
      <c r="F5459" s="31" t="str">
        <f>VLOOKUP(G5459,'Policy Type'!$A:$B,2,FALSE)</f>
        <v>Others</v>
      </c>
      <c r="G5459" s="17" t="s">
        <v>487</v>
      </c>
      <c r="H5459" s="32">
        <v>45429</v>
      </c>
      <c r="I5459" s="32">
        <v>47254</v>
      </c>
      <c r="J5459" s="34">
        <v>187000</v>
      </c>
      <c r="K5459" s="34">
        <f t="shared" si="1566"/>
        <v>33660</v>
      </c>
      <c r="L5459" s="34">
        <f t="shared" si="1567"/>
        <v>220660</v>
      </c>
      <c r="M5459" s="17">
        <f t="shared" ref="M5459:M5463" si="1583">L5459*0.15</f>
        <v>33099</v>
      </c>
      <c r="N5459" s="17" t="s">
        <v>52</v>
      </c>
      <c r="O5459" s="35" t="s">
        <v>49</v>
      </c>
      <c r="P5459" s="36" t="str">
        <f t="shared" si="1569"/>
        <v>Old Client</v>
      </c>
      <c r="Q5459" s="39" t="str">
        <f t="shared" si="4"/>
        <v>Yes</v>
      </c>
      <c r="R5459" s="40" t="str">
        <f t="shared" si="5"/>
        <v>Cross-Sold</v>
      </c>
    </row>
    <row r="5460" ht="14.25" customHeight="1" spans="1:18">
      <c r="A5460" s="30" t="s">
        <v>5183</v>
      </c>
      <c r="B5460" s="17">
        <v>3241</v>
      </c>
      <c r="C5460" s="17" t="s">
        <v>42</v>
      </c>
      <c r="D5460" s="17" t="s">
        <v>36</v>
      </c>
      <c r="E5460" s="17" t="s">
        <v>37</v>
      </c>
      <c r="F5460" s="31" t="str">
        <f>VLOOKUP(G5460,'Policy Type'!$A:$B,2,FALSE)</f>
        <v>Others</v>
      </c>
      <c r="G5460" s="17" t="s">
        <v>156</v>
      </c>
      <c r="H5460" s="32">
        <v>45432</v>
      </c>
      <c r="I5460" s="32">
        <v>45796</v>
      </c>
      <c r="J5460" s="34">
        <v>185900</v>
      </c>
      <c r="K5460" s="34">
        <f t="shared" si="1566"/>
        <v>33462</v>
      </c>
      <c r="L5460" s="34">
        <f t="shared" si="1567"/>
        <v>219362</v>
      </c>
      <c r="M5460" s="17">
        <f t="shared" si="1583"/>
        <v>32904.3</v>
      </c>
      <c r="N5460" s="17" t="s">
        <v>52</v>
      </c>
      <c r="O5460" s="35" t="s">
        <v>49</v>
      </c>
      <c r="P5460" s="36" t="str">
        <f t="shared" si="1569"/>
        <v>Old Client</v>
      </c>
      <c r="Q5460" s="39" t="str">
        <f t="shared" si="4"/>
        <v>No</v>
      </c>
      <c r="R5460" s="40" t="str">
        <f t="shared" si="5"/>
        <v/>
      </c>
    </row>
    <row r="5461" ht="14.25" customHeight="1" spans="1:18">
      <c r="A5461" s="30" t="s">
        <v>5184</v>
      </c>
      <c r="B5461" s="17">
        <v>3380</v>
      </c>
      <c r="C5461" s="17" t="s">
        <v>57</v>
      </c>
      <c r="D5461" s="17" t="s">
        <v>36</v>
      </c>
      <c r="E5461" s="17" t="s">
        <v>37</v>
      </c>
      <c r="F5461" s="31" t="str">
        <f>VLOOKUP(G5461,'Policy Type'!$A:$B,2,FALSE)</f>
        <v>Others</v>
      </c>
      <c r="G5461" s="17" t="s">
        <v>156</v>
      </c>
      <c r="H5461" s="32">
        <v>45430</v>
      </c>
      <c r="I5461" s="32">
        <v>45794</v>
      </c>
      <c r="J5461" s="34">
        <v>185900</v>
      </c>
      <c r="K5461" s="34">
        <f t="shared" si="1566"/>
        <v>33462</v>
      </c>
      <c r="L5461" s="34">
        <f t="shared" si="1567"/>
        <v>219362</v>
      </c>
      <c r="M5461" s="17">
        <f t="shared" si="1583"/>
        <v>32904.3</v>
      </c>
      <c r="N5461" s="17" t="s">
        <v>52</v>
      </c>
      <c r="O5461" s="35" t="s">
        <v>49</v>
      </c>
      <c r="P5461" s="36" t="str">
        <f t="shared" si="1569"/>
        <v>New Client</v>
      </c>
      <c r="Q5461" s="39" t="str">
        <f t="shared" si="4"/>
        <v>No</v>
      </c>
      <c r="R5461" s="40" t="str">
        <f t="shared" si="5"/>
        <v/>
      </c>
    </row>
    <row r="5462" ht="14.25" customHeight="1" spans="1:18">
      <c r="A5462" s="30" t="s">
        <v>5185</v>
      </c>
      <c r="B5462" s="17">
        <v>3133</v>
      </c>
      <c r="C5462" s="17" t="s">
        <v>35</v>
      </c>
      <c r="D5462" s="17" t="s">
        <v>36</v>
      </c>
      <c r="E5462" s="17" t="s">
        <v>37</v>
      </c>
      <c r="F5462" s="31" t="str">
        <f>VLOOKUP(G5462,'Policy Type'!$A:$B,2,FALSE)</f>
        <v>Others</v>
      </c>
      <c r="G5462" s="17" t="s">
        <v>156</v>
      </c>
      <c r="H5462" s="32">
        <v>45430</v>
      </c>
      <c r="I5462" s="32">
        <v>45794</v>
      </c>
      <c r="J5462" s="34">
        <v>185900</v>
      </c>
      <c r="K5462" s="34">
        <f t="shared" si="1566"/>
        <v>33462</v>
      </c>
      <c r="L5462" s="34">
        <f t="shared" si="1567"/>
        <v>219362</v>
      </c>
      <c r="M5462" s="17">
        <f t="shared" si="1583"/>
        <v>32904.3</v>
      </c>
      <c r="N5462" s="17" t="s">
        <v>52</v>
      </c>
      <c r="O5462" s="35" t="s">
        <v>49</v>
      </c>
      <c r="P5462" s="36" t="str">
        <f t="shared" si="1569"/>
        <v>Old Client</v>
      </c>
      <c r="Q5462" s="39" t="str">
        <f t="shared" si="4"/>
        <v>Yes</v>
      </c>
      <c r="R5462" s="40" t="str">
        <f t="shared" si="5"/>
        <v>Cross-Sold</v>
      </c>
    </row>
    <row r="5463" ht="14.25" customHeight="1" spans="1:18">
      <c r="A5463" s="30" t="s">
        <v>5186</v>
      </c>
      <c r="B5463" s="17">
        <v>3134</v>
      </c>
      <c r="C5463" s="17" t="s">
        <v>57</v>
      </c>
      <c r="D5463" s="17" t="s">
        <v>36</v>
      </c>
      <c r="E5463" s="17" t="s">
        <v>37</v>
      </c>
      <c r="F5463" s="31" t="str">
        <f>VLOOKUP(G5463,'Policy Type'!$A:$B,2,FALSE)</f>
        <v>Others</v>
      </c>
      <c r="G5463" s="17" t="s">
        <v>156</v>
      </c>
      <c r="H5463" s="32">
        <v>45443</v>
      </c>
      <c r="I5463" s="32">
        <v>45807</v>
      </c>
      <c r="J5463" s="34">
        <v>185800</v>
      </c>
      <c r="K5463" s="34">
        <f t="shared" si="1566"/>
        <v>33444</v>
      </c>
      <c r="L5463" s="34">
        <f t="shared" si="1567"/>
        <v>219244</v>
      </c>
      <c r="M5463" s="17">
        <f t="shared" si="1583"/>
        <v>32886.6</v>
      </c>
      <c r="N5463" s="17" t="s">
        <v>52</v>
      </c>
      <c r="O5463" s="35" t="s">
        <v>49</v>
      </c>
      <c r="P5463" s="36" t="str">
        <f t="shared" si="1569"/>
        <v>Old Client</v>
      </c>
      <c r="Q5463" s="39" t="str">
        <f t="shared" si="4"/>
        <v>Yes</v>
      </c>
      <c r="R5463" s="40" t="str">
        <f t="shared" si="5"/>
        <v>Cross-Sold</v>
      </c>
    </row>
    <row r="5464" ht="14.25" customHeight="1" spans="1:18">
      <c r="A5464" s="30" t="s">
        <v>5187</v>
      </c>
      <c r="B5464" s="17">
        <v>3205</v>
      </c>
      <c r="C5464" s="17" t="s">
        <v>46</v>
      </c>
      <c r="D5464" s="17" t="s">
        <v>76</v>
      </c>
      <c r="E5464" s="17" t="s">
        <v>780</v>
      </c>
      <c r="F5464" s="31" t="str">
        <f>VLOOKUP(G5464,'Policy Type'!$A:$B,2,FALSE)</f>
        <v>Liability</v>
      </c>
      <c r="G5464" s="17" t="s">
        <v>38</v>
      </c>
      <c r="H5464" s="32">
        <v>45433</v>
      </c>
      <c r="I5464" s="32">
        <v>45797</v>
      </c>
      <c r="J5464" s="34">
        <v>185300</v>
      </c>
      <c r="K5464" s="34">
        <f t="shared" si="1566"/>
        <v>33354</v>
      </c>
      <c r="L5464" s="34">
        <f t="shared" si="1567"/>
        <v>218654</v>
      </c>
      <c r="M5464" s="17">
        <f>L5464*0.05</f>
        <v>10932.7</v>
      </c>
      <c r="N5464" s="17" t="s">
        <v>39</v>
      </c>
      <c r="O5464" s="35" t="s">
        <v>49</v>
      </c>
      <c r="P5464" s="36" t="str">
        <f t="shared" si="1569"/>
        <v>New Client</v>
      </c>
      <c r="Q5464" s="39" t="str">
        <f t="shared" si="4"/>
        <v>Yes</v>
      </c>
      <c r="R5464" s="40" t="str">
        <f t="shared" si="5"/>
        <v/>
      </c>
    </row>
    <row r="5465" ht="14.25" customHeight="1" spans="1:18">
      <c r="A5465" s="30" t="s">
        <v>5188</v>
      </c>
      <c r="B5465" s="17">
        <v>727</v>
      </c>
      <c r="C5465" s="17" t="s">
        <v>42</v>
      </c>
      <c r="D5465" s="17" t="s">
        <v>36</v>
      </c>
      <c r="E5465" s="17" t="s">
        <v>780</v>
      </c>
      <c r="F5465" s="31" t="str">
        <f>VLOOKUP(G5465,'Policy Type'!$A:$B,2,FALSE)</f>
        <v>Others</v>
      </c>
      <c r="G5465" s="17" t="s">
        <v>3913</v>
      </c>
      <c r="H5465" s="32">
        <v>45430</v>
      </c>
      <c r="I5465" s="32">
        <v>45794</v>
      </c>
      <c r="J5465" s="34">
        <v>184100</v>
      </c>
      <c r="K5465" s="34">
        <f t="shared" si="1566"/>
        <v>33138</v>
      </c>
      <c r="L5465" s="34">
        <f t="shared" si="1567"/>
        <v>217238</v>
      </c>
      <c r="M5465" s="17">
        <f>L5465*0.15</f>
        <v>32585.7</v>
      </c>
      <c r="N5465" s="17" t="s">
        <v>39</v>
      </c>
      <c r="O5465" s="35" t="s">
        <v>49</v>
      </c>
      <c r="P5465" s="36" t="str">
        <f t="shared" si="1569"/>
        <v>Old Client</v>
      </c>
      <c r="Q5465" s="39" t="str">
        <f t="shared" si="4"/>
        <v>No</v>
      </c>
      <c r="R5465" s="40" t="str">
        <f t="shared" si="5"/>
        <v/>
      </c>
    </row>
    <row r="5466" ht="14.25" customHeight="1" spans="1:18">
      <c r="A5466" s="30" t="s">
        <v>5189</v>
      </c>
      <c r="B5466" s="17">
        <v>2550</v>
      </c>
      <c r="C5466" s="17" t="s">
        <v>57</v>
      </c>
      <c r="D5466" s="17" t="s">
        <v>36</v>
      </c>
      <c r="E5466" s="17" t="s">
        <v>78</v>
      </c>
      <c r="F5466" s="31" t="str">
        <f>VLOOKUP(G5466,'Policy Type'!$A:$B,2,FALSE)</f>
        <v>Liability</v>
      </c>
      <c r="G5466" s="17" t="s">
        <v>536</v>
      </c>
      <c r="H5466" s="32">
        <v>45423</v>
      </c>
      <c r="I5466" s="32">
        <v>45606</v>
      </c>
      <c r="J5466" s="34">
        <v>182500</v>
      </c>
      <c r="K5466" s="34">
        <f t="shared" si="1566"/>
        <v>32850</v>
      </c>
      <c r="L5466" s="34">
        <f t="shared" si="1567"/>
        <v>215350</v>
      </c>
      <c r="M5466" s="17">
        <f>L5466*0.2</f>
        <v>43070</v>
      </c>
      <c r="N5466" s="17" t="s">
        <v>39</v>
      </c>
      <c r="O5466" s="35" t="s">
        <v>49</v>
      </c>
      <c r="P5466" s="36" t="str">
        <f t="shared" si="1569"/>
        <v>Old Client</v>
      </c>
      <c r="Q5466" s="39" t="str">
        <f t="shared" si="4"/>
        <v>Yes</v>
      </c>
      <c r="R5466" s="40" t="str">
        <f t="shared" si="5"/>
        <v/>
      </c>
    </row>
    <row r="5467" ht="14.25" customHeight="1" spans="1:18">
      <c r="A5467" s="30" t="s">
        <v>5190</v>
      </c>
      <c r="B5467" s="17">
        <v>3159</v>
      </c>
      <c r="C5467" s="17" t="s">
        <v>46</v>
      </c>
      <c r="D5467" s="17" t="s">
        <v>47</v>
      </c>
      <c r="E5467" s="17" t="s">
        <v>37</v>
      </c>
      <c r="F5467" s="31" t="str">
        <f>VLOOKUP(G5467,'Policy Type'!$A:$B,2,FALSE)</f>
        <v>Liability</v>
      </c>
      <c r="G5467" s="17" t="s">
        <v>38</v>
      </c>
      <c r="H5467" s="32">
        <v>45442</v>
      </c>
      <c r="I5467" s="32">
        <v>45564</v>
      </c>
      <c r="J5467" s="34">
        <v>181600</v>
      </c>
      <c r="K5467" s="34">
        <f t="shared" si="1566"/>
        <v>32688</v>
      </c>
      <c r="L5467" s="34">
        <f t="shared" si="1567"/>
        <v>214288</v>
      </c>
      <c r="M5467" s="17">
        <f>L5467*0.05</f>
        <v>10714.4</v>
      </c>
      <c r="N5467" s="17" t="s">
        <v>39</v>
      </c>
      <c r="O5467" s="35" t="s">
        <v>49</v>
      </c>
      <c r="P5467" s="36" t="str">
        <f t="shared" si="1569"/>
        <v>New Client</v>
      </c>
      <c r="Q5467" s="39" t="str">
        <f t="shared" si="4"/>
        <v>Yes</v>
      </c>
      <c r="R5467" s="40" t="str">
        <f t="shared" si="5"/>
        <v/>
      </c>
    </row>
    <row r="5468" ht="14.25" customHeight="1" spans="1:18">
      <c r="A5468" s="30" t="s">
        <v>5191</v>
      </c>
      <c r="B5468" s="17">
        <v>2918</v>
      </c>
      <c r="C5468" s="17" t="s">
        <v>42</v>
      </c>
      <c r="D5468" s="17" t="s">
        <v>36</v>
      </c>
      <c r="E5468" s="17" t="s">
        <v>37</v>
      </c>
      <c r="F5468" s="31" t="str">
        <f>VLOOKUP(G5468,'Policy Type'!$A:$B,2,FALSE)</f>
        <v>P&amp;C</v>
      </c>
      <c r="G5468" s="17" t="s">
        <v>80</v>
      </c>
      <c r="H5468" s="32">
        <v>45416</v>
      </c>
      <c r="I5468" s="32">
        <v>45416</v>
      </c>
      <c r="J5468" s="34">
        <v>179600</v>
      </c>
      <c r="K5468" s="34">
        <f t="shared" si="1566"/>
        <v>32328</v>
      </c>
      <c r="L5468" s="34">
        <f t="shared" si="1567"/>
        <v>211928</v>
      </c>
      <c r="M5468" s="17">
        <f t="shared" ref="M5468:M5469" si="1584">L5468*0.2</f>
        <v>42385.6</v>
      </c>
      <c r="N5468" s="17" t="s">
        <v>39</v>
      </c>
      <c r="O5468" s="35" t="s">
        <v>49</v>
      </c>
      <c r="P5468" s="36" t="str">
        <f t="shared" si="1569"/>
        <v>Old Client</v>
      </c>
      <c r="Q5468" s="39" t="str">
        <f t="shared" si="4"/>
        <v>Yes</v>
      </c>
      <c r="R5468" s="40" t="str">
        <f t="shared" si="5"/>
        <v>Cross-Sold</v>
      </c>
    </row>
    <row r="5469" ht="14.25" customHeight="1" spans="1:18">
      <c r="A5469" s="30" t="s">
        <v>5192</v>
      </c>
      <c r="B5469" s="17">
        <v>3305</v>
      </c>
      <c r="C5469" s="17" t="s">
        <v>35</v>
      </c>
      <c r="D5469" s="17" t="s">
        <v>36</v>
      </c>
      <c r="E5469" s="17" t="s">
        <v>103</v>
      </c>
      <c r="F5469" s="31" t="str">
        <f>VLOOKUP(G5469,'Policy Type'!$A:$B,2,FALSE)</f>
        <v>P&amp;C</v>
      </c>
      <c r="G5469" s="17" t="s">
        <v>80</v>
      </c>
      <c r="H5469" s="32">
        <v>45426</v>
      </c>
      <c r="I5469" s="32">
        <v>45426</v>
      </c>
      <c r="J5469" s="34">
        <v>177800</v>
      </c>
      <c r="K5469" s="34">
        <f t="shared" si="1566"/>
        <v>32004</v>
      </c>
      <c r="L5469" s="34">
        <f t="shared" si="1567"/>
        <v>209804</v>
      </c>
      <c r="M5469" s="17">
        <f t="shared" si="1584"/>
        <v>41960.8</v>
      </c>
      <c r="N5469" s="17" t="s">
        <v>39</v>
      </c>
      <c r="O5469" s="35" t="s">
        <v>49</v>
      </c>
      <c r="P5469" s="36" t="str">
        <f t="shared" si="1569"/>
        <v>New Client</v>
      </c>
      <c r="Q5469" s="39" t="str">
        <f t="shared" si="4"/>
        <v>No</v>
      </c>
      <c r="R5469" s="40" t="str">
        <f t="shared" si="5"/>
        <v/>
      </c>
    </row>
    <row r="5470" ht="14.25" customHeight="1" spans="1:18">
      <c r="A5470" s="30" t="s">
        <v>5193</v>
      </c>
      <c r="B5470" s="17">
        <v>211</v>
      </c>
      <c r="C5470" s="17" t="s">
        <v>46</v>
      </c>
      <c r="D5470" s="17" t="s">
        <v>47</v>
      </c>
      <c r="E5470" s="17" t="s">
        <v>37</v>
      </c>
      <c r="F5470" s="31" t="str">
        <f>VLOOKUP(G5470,'Policy Type'!$A:$B,2,FALSE)</f>
        <v>Liability</v>
      </c>
      <c r="G5470" s="17" t="s">
        <v>38</v>
      </c>
      <c r="H5470" s="32">
        <v>45413</v>
      </c>
      <c r="I5470" s="32">
        <v>45777</v>
      </c>
      <c r="J5470" s="34">
        <v>177700</v>
      </c>
      <c r="K5470" s="34">
        <f t="shared" si="1566"/>
        <v>31986</v>
      </c>
      <c r="L5470" s="34">
        <f t="shared" si="1567"/>
        <v>209686</v>
      </c>
      <c r="M5470" s="17">
        <f>L5470*0.05</f>
        <v>10484.3</v>
      </c>
      <c r="N5470" s="17" t="s">
        <v>39</v>
      </c>
      <c r="O5470" s="35" t="s">
        <v>49</v>
      </c>
      <c r="P5470" s="36" t="str">
        <f t="shared" si="1569"/>
        <v>Old Client</v>
      </c>
      <c r="Q5470" s="39" t="str">
        <f t="shared" si="4"/>
        <v>Yes</v>
      </c>
      <c r="R5470" s="40" t="str">
        <f t="shared" si="5"/>
        <v/>
      </c>
    </row>
    <row r="5471" ht="14.25" customHeight="1" spans="1:18">
      <c r="A5471" s="30" t="s">
        <v>5194</v>
      </c>
      <c r="B5471" s="17">
        <v>3092</v>
      </c>
      <c r="C5471" s="17" t="s">
        <v>42</v>
      </c>
      <c r="D5471" s="17" t="s">
        <v>36</v>
      </c>
      <c r="E5471" s="17" t="s">
        <v>78</v>
      </c>
      <c r="F5471" s="31" t="str">
        <f>VLOOKUP(G5471,'Policy Type'!$A:$B,2,FALSE)</f>
        <v>Liability</v>
      </c>
      <c r="G5471" s="17" t="s">
        <v>536</v>
      </c>
      <c r="H5471" s="32">
        <v>45428</v>
      </c>
      <c r="I5471" s="32">
        <v>45609</v>
      </c>
      <c r="J5471" s="34">
        <v>177700</v>
      </c>
      <c r="K5471" s="34">
        <f t="shared" si="1566"/>
        <v>31986</v>
      </c>
      <c r="L5471" s="34">
        <f t="shared" si="1567"/>
        <v>209686</v>
      </c>
      <c r="M5471" s="17">
        <f>L5471*0.2</f>
        <v>41937.2</v>
      </c>
      <c r="N5471" s="17" t="s">
        <v>39</v>
      </c>
      <c r="O5471" s="35" t="s">
        <v>49</v>
      </c>
      <c r="P5471" s="36" t="str">
        <f t="shared" si="1569"/>
        <v>New Client</v>
      </c>
      <c r="Q5471" s="39" t="str">
        <f t="shared" si="4"/>
        <v>Yes</v>
      </c>
      <c r="R5471" s="40" t="str">
        <f t="shared" si="5"/>
        <v/>
      </c>
    </row>
    <row r="5472" ht="14.25" customHeight="1" spans="1:18">
      <c r="A5472" s="30" t="s">
        <v>5195</v>
      </c>
      <c r="B5472" s="17">
        <v>2912</v>
      </c>
      <c r="C5472" s="17" t="s">
        <v>35</v>
      </c>
      <c r="D5472" s="17" t="s">
        <v>36</v>
      </c>
      <c r="E5472" s="17" t="s">
        <v>37</v>
      </c>
      <c r="F5472" s="31" t="str">
        <f>VLOOKUP(G5472,'Policy Type'!$A:$B,2,FALSE)</f>
        <v>Others</v>
      </c>
      <c r="G5472" s="17" t="s">
        <v>212</v>
      </c>
      <c r="H5472" s="32">
        <v>45440</v>
      </c>
      <c r="I5472" s="32">
        <v>45804</v>
      </c>
      <c r="J5472" s="34">
        <v>176700</v>
      </c>
      <c r="K5472" s="34">
        <f t="shared" si="1566"/>
        <v>31806</v>
      </c>
      <c r="L5472" s="34">
        <f t="shared" si="1567"/>
        <v>208506</v>
      </c>
      <c r="M5472" s="17">
        <f>L5472*0.15</f>
        <v>31275.9</v>
      </c>
      <c r="N5472" s="17" t="s">
        <v>52</v>
      </c>
      <c r="O5472" s="35" t="s">
        <v>53</v>
      </c>
      <c r="P5472" s="36" t="str">
        <f t="shared" si="1569"/>
        <v>New Client</v>
      </c>
      <c r="Q5472" s="39" t="str">
        <f t="shared" si="4"/>
        <v>No</v>
      </c>
      <c r="R5472" s="40" t="str">
        <f t="shared" si="5"/>
        <v/>
      </c>
    </row>
    <row r="5473" ht="14.25" customHeight="1" spans="1:18">
      <c r="A5473" s="30" t="s">
        <v>5196</v>
      </c>
      <c r="B5473" s="17">
        <v>1739</v>
      </c>
      <c r="C5473" s="17" t="s">
        <v>46</v>
      </c>
      <c r="D5473" s="17" t="s">
        <v>47</v>
      </c>
      <c r="E5473" s="17" t="s">
        <v>37</v>
      </c>
      <c r="F5473" s="31" t="str">
        <f>VLOOKUP(G5473,'Policy Type'!$A:$B,2,FALSE)</f>
        <v>Others</v>
      </c>
      <c r="G5473" s="17" t="s">
        <v>212</v>
      </c>
      <c r="H5473" s="32">
        <v>45440</v>
      </c>
      <c r="I5473" s="32">
        <v>45804</v>
      </c>
      <c r="J5473" s="34">
        <v>176700</v>
      </c>
      <c r="K5473" s="34">
        <f t="shared" si="1566"/>
        <v>31806</v>
      </c>
      <c r="L5473" s="34">
        <f t="shared" si="1567"/>
        <v>208506</v>
      </c>
      <c r="M5473" s="17">
        <f t="shared" ref="M5473:M5474" si="1585">L5473*0.05</f>
        <v>10425.3</v>
      </c>
      <c r="N5473" s="17" t="s">
        <v>52</v>
      </c>
      <c r="O5473" s="35" t="s">
        <v>53</v>
      </c>
      <c r="P5473" s="36" t="str">
        <f t="shared" si="1569"/>
        <v>Old Client</v>
      </c>
      <c r="Q5473" s="39" t="str">
        <f t="shared" si="4"/>
        <v>Yes</v>
      </c>
      <c r="R5473" s="40" t="str">
        <f t="shared" si="5"/>
        <v>Cross-Sold</v>
      </c>
    </row>
    <row r="5474" ht="14.25" customHeight="1" spans="1:18">
      <c r="A5474" s="30" t="s">
        <v>5197</v>
      </c>
      <c r="B5474" s="17">
        <v>3120</v>
      </c>
      <c r="C5474" s="17" t="s">
        <v>46</v>
      </c>
      <c r="D5474" s="17" t="s">
        <v>88</v>
      </c>
      <c r="E5474" s="17" t="s">
        <v>221</v>
      </c>
      <c r="F5474" s="31" t="str">
        <f>VLOOKUP(G5474,'Policy Type'!$A:$B,2,FALSE)</f>
        <v>P&amp;C</v>
      </c>
      <c r="G5474" s="17" t="s">
        <v>44</v>
      </c>
      <c r="H5474" s="32">
        <v>45442</v>
      </c>
      <c r="I5474" s="32">
        <v>45806</v>
      </c>
      <c r="J5474" s="34">
        <v>175500</v>
      </c>
      <c r="K5474" s="34">
        <f t="shared" si="1566"/>
        <v>31590</v>
      </c>
      <c r="L5474" s="34">
        <f t="shared" si="1567"/>
        <v>207090</v>
      </c>
      <c r="M5474" s="17">
        <f t="shared" si="1585"/>
        <v>10354.5</v>
      </c>
      <c r="N5474" s="17" t="s">
        <v>39</v>
      </c>
      <c r="O5474" s="35" t="s">
        <v>53</v>
      </c>
      <c r="P5474" s="36" t="str">
        <f t="shared" si="1569"/>
        <v>Old Client</v>
      </c>
      <c r="Q5474" s="39" t="str">
        <f t="shared" si="4"/>
        <v>Yes</v>
      </c>
      <c r="R5474" s="40" t="str">
        <f t="shared" si="5"/>
        <v>Cross-Sold</v>
      </c>
    </row>
    <row r="5475" ht="14.25" customHeight="1" spans="1:18">
      <c r="A5475" s="30" t="s">
        <v>5198</v>
      </c>
      <c r="B5475" s="17">
        <v>3165</v>
      </c>
      <c r="C5475" s="17" t="s">
        <v>57</v>
      </c>
      <c r="D5475" s="17" t="s">
        <v>36</v>
      </c>
      <c r="E5475" s="17" t="s">
        <v>78</v>
      </c>
      <c r="F5475" s="31" t="str">
        <f>VLOOKUP(G5475,'Policy Type'!$A:$B,2,FALSE)</f>
        <v>Liability</v>
      </c>
      <c r="G5475" s="17" t="s">
        <v>38</v>
      </c>
      <c r="H5475" s="32">
        <v>45433</v>
      </c>
      <c r="I5475" s="32">
        <v>45524</v>
      </c>
      <c r="J5475" s="34">
        <v>175400</v>
      </c>
      <c r="K5475" s="34">
        <f t="shared" si="1566"/>
        <v>31572</v>
      </c>
      <c r="L5475" s="34">
        <f t="shared" si="1567"/>
        <v>206972</v>
      </c>
      <c r="M5475" s="17">
        <f t="shared" ref="M5475:M5476" si="1586">L5475*0.2</f>
        <v>41394.4</v>
      </c>
      <c r="N5475" s="17" t="s">
        <v>39</v>
      </c>
      <c r="O5475" s="35" t="s">
        <v>49</v>
      </c>
      <c r="P5475" s="36" t="str">
        <f t="shared" si="1569"/>
        <v>New Client</v>
      </c>
      <c r="Q5475" s="39" t="str">
        <f t="shared" si="4"/>
        <v>Yes</v>
      </c>
      <c r="R5475" s="40" t="str">
        <f t="shared" si="5"/>
        <v/>
      </c>
    </row>
    <row r="5476" ht="14.25" customHeight="1" spans="1:18">
      <c r="A5476" s="30" t="s">
        <v>5199</v>
      </c>
      <c r="B5476" s="17">
        <v>466</v>
      </c>
      <c r="C5476" s="17" t="s">
        <v>35</v>
      </c>
      <c r="D5476" s="17" t="s">
        <v>36</v>
      </c>
      <c r="E5476" s="17" t="s">
        <v>78</v>
      </c>
      <c r="F5476" s="31" t="str">
        <f>VLOOKUP(G5476,'Policy Type'!$A:$B,2,FALSE)</f>
        <v>Liability</v>
      </c>
      <c r="G5476" s="17" t="s">
        <v>38</v>
      </c>
      <c r="H5476" s="32">
        <v>45433</v>
      </c>
      <c r="I5476" s="32">
        <v>45524</v>
      </c>
      <c r="J5476" s="34">
        <v>175400</v>
      </c>
      <c r="K5476" s="34">
        <f t="shared" si="1566"/>
        <v>31572</v>
      </c>
      <c r="L5476" s="34">
        <f t="shared" si="1567"/>
        <v>206972</v>
      </c>
      <c r="M5476" s="17">
        <f t="shared" si="1586"/>
        <v>41394.4</v>
      </c>
      <c r="N5476" s="17" t="s">
        <v>39</v>
      </c>
      <c r="O5476" s="35" t="s">
        <v>49</v>
      </c>
      <c r="P5476" s="36" t="str">
        <f t="shared" si="1569"/>
        <v>Old Client</v>
      </c>
      <c r="Q5476" s="39" t="str">
        <f t="shared" si="4"/>
        <v>Yes</v>
      </c>
      <c r="R5476" s="40" t="str">
        <f t="shared" si="5"/>
        <v/>
      </c>
    </row>
    <row r="5477" ht="14.25" customHeight="1" spans="1:18">
      <c r="A5477" s="30" t="s">
        <v>5200</v>
      </c>
      <c r="B5477" s="17">
        <v>2597</v>
      </c>
      <c r="C5477" s="17" t="s">
        <v>57</v>
      </c>
      <c r="D5477" s="17" t="s">
        <v>36</v>
      </c>
      <c r="E5477" s="17" t="s">
        <v>780</v>
      </c>
      <c r="F5477" s="31" t="str">
        <f>VLOOKUP(G5477,'Policy Type'!$A:$B,2,FALSE)</f>
        <v>Others</v>
      </c>
      <c r="G5477" s="17" t="s">
        <v>487</v>
      </c>
      <c r="H5477" s="32">
        <v>45415</v>
      </c>
      <c r="I5477" s="32">
        <v>49066</v>
      </c>
      <c r="J5477" s="34">
        <v>175100</v>
      </c>
      <c r="K5477" s="34">
        <f t="shared" si="1566"/>
        <v>31518</v>
      </c>
      <c r="L5477" s="34">
        <f t="shared" si="1567"/>
        <v>206618</v>
      </c>
      <c r="M5477" s="17">
        <f>L5477*0.15</f>
        <v>30992.7</v>
      </c>
      <c r="N5477" s="17" t="s">
        <v>52</v>
      </c>
      <c r="O5477" s="35" t="s">
        <v>49</v>
      </c>
      <c r="P5477" s="36" t="str">
        <f t="shared" si="1569"/>
        <v>Old Client</v>
      </c>
      <c r="Q5477" s="39" t="str">
        <f t="shared" si="4"/>
        <v>Yes</v>
      </c>
      <c r="R5477" s="40" t="str">
        <f t="shared" si="5"/>
        <v>Cross-Sold</v>
      </c>
    </row>
    <row r="5478" ht="14.25" customHeight="1" spans="1:18">
      <c r="A5478" s="30" t="s">
        <v>5201</v>
      </c>
      <c r="B5478" s="17">
        <v>2597</v>
      </c>
      <c r="C5478" s="17" t="s">
        <v>46</v>
      </c>
      <c r="D5478" s="17" t="s">
        <v>88</v>
      </c>
      <c r="E5478" s="17" t="s">
        <v>780</v>
      </c>
      <c r="F5478" s="31" t="str">
        <f>VLOOKUP(G5478,'Policy Type'!$A:$B,2,FALSE)</f>
        <v>Liability</v>
      </c>
      <c r="G5478" s="17" t="s">
        <v>536</v>
      </c>
      <c r="H5478" s="32">
        <v>45433</v>
      </c>
      <c r="I5478" s="32">
        <v>45797</v>
      </c>
      <c r="J5478" s="34">
        <v>175000</v>
      </c>
      <c r="K5478" s="34">
        <f t="shared" si="1566"/>
        <v>31500</v>
      </c>
      <c r="L5478" s="34">
        <f t="shared" si="1567"/>
        <v>206500</v>
      </c>
      <c r="M5478" s="17">
        <f>L5478*0.05</f>
        <v>10325</v>
      </c>
      <c r="N5478" s="17" t="s">
        <v>39</v>
      </c>
      <c r="O5478" s="35" t="s">
        <v>49</v>
      </c>
      <c r="P5478" s="36" t="str">
        <f t="shared" si="1569"/>
        <v>Old Client</v>
      </c>
      <c r="Q5478" s="39" t="str">
        <f t="shared" si="4"/>
        <v>Yes</v>
      </c>
      <c r="R5478" s="40" t="str">
        <f t="shared" si="5"/>
        <v/>
      </c>
    </row>
    <row r="5479" ht="14.25" customHeight="1" spans="1:18">
      <c r="A5479" s="41"/>
      <c r="B5479" s="17"/>
      <c r="C5479" s="17"/>
      <c r="D5479" s="17"/>
      <c r="E5479" s="42"/>
      <c r="F5479" s="31"/>
      <c r="G5479" s="42"/>
      <c r="H5479" s="43"/>
      <c r="I5479" s="44"/>
      <c r="J5479" s="34"/>
      <c r="K5479" s="34"/>
      <c r="L5479" s="17"/>
      <c r="M5479" s="45"/>
      <c r="N5479" s="45"/>
      <c r="O5479" s="35" t="s">
        <v>277</v>
      </c>
      <c r="P5479" s="36"/>
      <c r="Q5479" s="39" t="str">
        <f t="shared" si="4"/>
        <v>No</v>
      </c>
      <c r="R5479" s="40" t="str">
        <f t="shared" si="5"/>
        <v/>
      </c>
    </row>
    <row r="5480" ht="14.25" customHeight="1" spans="1:18">
      <c r="A5480" s="30" t="s">
        <v>5202</v>
      </c>
      <c r="B5480" s="17">
        <v>2550</v>
      </c>
      <c r="C5480" s="17" t="s">
        <v>42</v>
      </c>
      <c r="D5480" s="17" t="s">
        <v>36</v>
      </c>
      <c r="E5480" s="17" t="s">
        <v>78</v>
      </c>
      <c r="F5480" s="31" t="str">
        <f>VLOOKUP(G5480,'Policy Type'!$A:$B,2,FALSE)</f>
        <v>Liability</v>
      </c>
      <c r="G5480" s="17" t="s">
        <v>38</v>
      </c>
      <c r="H5480" s="32">
        <v>45421</v>
      </c>
      <c r="I5480" s="32">
        <v>45481</v>
      </c>
      <c r="J5480" s="34">
        <v>174100</v>
      </c>
      <c r="K5480" s="34">
        <f t="shared" ref="K5480:K5481" si="1587">J5480*0.18</f>
        <v>31338</v>
      </c>
      <c r="L5480" s="34">
        <f t="shared" ref="L5480:L5481" si="1588">J5480+K5480</f>
        <v>205438</v>
      </c>
      <c r="M5480" s="17">
        <f>L5480*0.2</f>
        <v>41087.6</v>
      </c>
      <c r="N5480" s="17" t="s">
        <v>39</v>
      </c>
      <c r="O5480" s="35" t="s">
        <v>49</v>
      </c>
      <c r="P5480" s="36" t="str">
        <f t="shared" ref="P5480:P5481" si="1589">IF(COUNTIF(B:B,B5480)=1,"New Client","Old Client")</f>
        <v>Old Client</v>
      </c>
      <c r="Q5480" s="39" t="str">
        <f t="shared" si="4"/>
        <v>Yes</v>
      </c>
      <c r="R5480" s="40" t="str">
        <f t="shared" si="5"/>
        <v/>
      </c>
    </row>
    <row r="5481" ht="14.25" customHeight="1" spans="1:18">
      <c r="A5481" s="30" t="s">
        <v>5203</v>
      </c>
      <c r="B5481" s="17">
        <v>3215</v>
      </c>
      <c r="C5481" s="17" t="s">
        <v>35</v>
      </c>
      <c r="D5481" s="17" t="s">
        <v>36</v>
      </c>
      <c r="E5481" s="17" t="s">
        <v>132</v>
      </c>
      <c r="F5481" s="31" t="str">
        <f>VLOOKUP(G5481,'Policy Type'!$A:$B,2,FALSE)</f>
        <v>Others</v>
      </c>
      <c r="G5481" s="17" t="s">
        <v>217</v>
      </c>
      <c r="H5481" s="32">
        <v>45444</v>
      </c>
      <c r="I5481" s="32">
        <v>45808</v>
      </c>
      <c r="J5481" s="34">
        <v>5971000</v>
      </c>
      <c r="K5481" s="34">
        <f t="shared" si="1587"/>
        <v>1074780</v>
      </c>
      <c r="L5481" s="34">
        <f t="shared" si="1588"/>
        <v>7045780</v>
      </c>
      <c r="M5481" s="17">
        <f>L5481*0.15</f>
        <v>1056867</v>
      </c>
      <c r="N5481" s="17" t="s">
        <v>52</v>
      </c>
      <c r="O5481" s="35" t="s">
        <v>53</v>
      </c>
      <c r="P5481" s="36" t="str">
        <f t="shared" si="1589"/>
        <v>Old Client</v>
      </c>
      <c r="Q5481" s="39" t="str">
        <f t="shared" si="4"/>
        <v>No</v>
      </c>
      <c r="R5481" s="40" t="str">
        <f t="shared" si="5"/>
        <v/>
      </c>
    </row>
    <row r="5482" ht="14.25" customHeight="1" spans="1:18">
      <c r="A5482" s="30"/>
      <c r="B5482" s="17"/>
      <c r="C5482" s="17"/>
      <c r="D5482" s="17"/>
      <c r="E5482" s="17"/>
      <c r="F5482" s="31"/>
      <c r="G5482" s="17"/>
      <c r="H5482" s="32"/>
      <c r="I5482" s="32"/>
      <c r="J5482" s="34"/>
      <c r="K5482" s="34"/>
      <c r="L5482" s="17"/>
      <c r="M5482" s="17"/>
      <c r="N5482" s="17" t="s">
        <v>39</v>
      </c>
      <c r="O5482" s="35" t="s">
        <v>277</v>
      </c>
      <c r="P5482" s="36"/>
      <c r="Q5482" s="39" t="str">
        <f t="shared" si="4"/>
        <v>No</v>
      </c>
      <c r="R5482" s="40" t="str">
        <f t="shared" si="5"/>
        <v/>
      </c>
    </row>
    <row r="5483" ht="14.25" customHeight="1" spans="1:18">
      <c r="A5483" s="30" t="s">
        <v>5204</v>
      </c>
      <c r="B5483" s="17">
        <v>3215</v>
      </c>
      <c r="C5483" s="17" t="s">
        <v>35</v>
      </c>
      <c r="D5483" s="17" t="s">
        <v>36</v>
      </c>
      <c r="E5483" s="17" t="s">
        <v>60</v>
      </c>
      <c r="F5483" s="31" t="str">
        <f>VLOOKUP(G5483,'Policy Type'!$A:$B,2,FALSE)</f>
        <v>P&amp;C</v>
      </c>
      <c r="G5483" s="17" t="s">
        <v>55</v>
      </c>
      <c r="H5483" s="32">
        <v>45437</v>
      </c>
      <c r="I5483" s="32">
        <v>45801</v>
      </c>
      <c r="J5483" s="34">
        <v>172800</v>
      </c>
      <c r="K5483" s="34">
        <f t="shared" ref="K5483:K5494" si="1590">J5483*0.18</f>
        <v>31104</v>
      </c>
      <c r="L5483" s="34">
        <f t="shared" ref="L5483:L5494" si="1591">J5483+K5483</f>
        <v>203904</v>
      </c>
      <c r="M5483" s="17">
        <f>L5483*0.2</f>
        <v>40780.8</v>
      </c>
      <c r="N5483" s="17" t="s">
        <v>52</v>
      </c>
      <c r="O5483" s="35" t="s">
        <v>49</v>
      </c>
      <c r="P5483" s="36" t="str">
        <f t="shared" ref="P5483:P5494" si="1592">IF(COUNTIF(B:B,B5483)=1,"New Client","Old Client")</f>
        <v>Old Client</v>
      </c>
      <c r="Q5483" s="39" t="str">
        <f t="shared" si="4"/>
        <v>No</v>
      </c>
      <c r="R5483" s="40" t="str">
        <f t="shared" si="5"/>
        <v/>
      </c>
    </row>
    <row r="5484" ht="14.25" customHeight="1" spans="1:18">
      <c r="A5484" s="30" t="s">
        <v>5205</v>
      </c>
      <c r="B5484" s="17">
        <v>539</v>
      </c>
      <c r="C5484" s="17" t="s">
        <v>46</v>
      </c>
      <c r="D5484" s="17" t="s">
        <v>66</v>
      </c>
      <c r="E5484" s="17" t="s">
        <v>132</v>
      </c>
      <c r="F5484" s="31" t="str">
        <f>VLOOKUP(G5484,'Policy Type'!$A:$B,2,FALSE)</f>
        <v>P&amp;C</v>
      </c>
      <c r="G5484" s="17" t="s">
        <v>80</v>
      </c>
      <c r="H5484" s="32">
        <v>45441</v>
      </c>
      <c r="I5484" s="32">
        <v>45441</v>
      </c>
      <c r="J5484" s="34">
        <v>172200</v>
      </c>
      <c r="K5484" s="34">
        <f t="shared" si="1590"/>
        <v>30996</v>
      </c>
      <c r="L5484" s="34">
        <f t="shared" si="1591"/>
        <v>203196</v>
      </c>
      <c r="M5484" s="17">
        <f>L5484*0.05</f>
        <v>10159.8</v>
      </c>
      <c r="N5484" s="17" t="s">
        <v>39</v>
      </c>
      <c r="O5484" s="35" t="s">
        <v>49</v>
      </c>
      <c r="P5484" s="36" t="str">
        <f t="shared" si="1592"/>
        <v>Old Client</v>
      </c>
      <c r="Q5484" s="39" t="str">
        <f t="shared" si="4"/>
        <v>Yes</v>
      </c>
      <c r="R5484" s="40" t="str">
        <f t="shared" si="5"/>
        <v>Cross-Sold</v>
      </c>
    </row>
    <row r="5485" ht="14.25" customHeight="1" spans="1:18">
      <c r="A5485" s="30" t="s">
        <v>5206</v>
      </c>
      <c r="B5485" s="17">
        <v>2307</v>
      </c>
      <c r="C5485" s="17" t="s">
        <v>35</v>
      </c>
      <c r="D5485" s="17" t="s">
        <v>36</v>
      </c>
      <c r="E5485" s="17" t="s">
        <v>37</v>
      </c>
      <c r="F5485" s="31" t="str">
        <f>VLOOKUP(G5485,'Policy Type'!$A:$B,2,FALSE)</f>
        <v>Liability</v>
      </c>
      <c r="G5485" s="17" t="s">
        <v>38</v>
      </c>
      <c r="H5485" s="32">
        <v>45435</v>
      </c>
      <c r="I5485" s="32">
        <v>45799</v>
      </c>
      <c r="J5485" s="34">
        <v>171900</v>
      </c>
      <c r="K5485" s="34">
        <f t="shared" si="1590"/>
        <v>30942</v>
      </c>
      <c r="L5485" s="34">
        <f t="shared" si="1591"/>
        <v>202842</v>
      </c>
      <c r="M5485" s="17">
        <f>L5485*0.2</f>
        <v>40568.4</v>
      </c>
      <c r="N5485" s="17" t="s">
        <v>39</v>
      </c>
      <c r="O5485" s="35" t="s">
        <v>49</v>
      </c>
      <c r="P5485" s="36" t="str">
        <f t="shared" si="1592"/>
        <v>Old Client</v>
      </c>
      <c r="Q5485" s="39" t="str">
        <f t="shared" si="4"/>
        <v>Yes</v>
      </c>
      <c r="R5485" s="40" t="str">
        <f t="shared" si="5"/>
        <v/>
      </c>
    </row>
    <row r="5486" ht="14.25" customHeight="1" spans="1:18">
      <c r="A5486" s="30" t="s">
        <v>5207</v>
      </c>
      <c r="B5486" s="17">
        <v>3249</v>
      </c>
      <c r="C5486" s="17" t="s">
        <v>57</v>
      </c>
      <c r="D5486" s="17" t="s">
        <v>36</v>
      </c>
      <c r="E5486" s="17" t="s">
        <v>780</v>
      </c>
      <c r="F5486" s="31" t="str">
        <f>VLOOKUP(G5486,'Policy Type'!$A:$B,2,FALSE)</f>
        <v>Others</v>
      </c>
      <c r="G5486" s="17" t="s">
        <v>212</v>
      </c>
      <c r="H5486" s="32">
        <v>45419</v>
      </c>
      <c r="I5486" s="32">
        <v>45783</v>
      </c>
      <c r="J5486" s="34">
        <v>171700</v>
      </c>
      <c r="K5486" s="34">
        <f t="shared" si="1590"/>
        <v>30906</v>
      </c>
      <c r="L5486" s="34">
        <f t="shared" si="1591"/>
        <v>202606</v>
      </c>
      <c r="M5486" s="17">
        <f>L5486*0.15</f>
        <v>30390.9</v>
      </c>
      <c r="N5486" s="17" t="s">
        <v>52</v>
      </c>
      <c r="O5486" s="35" t="s">
        <v>49</v>
      </c>
      <c r="P5486" s="36" t="str">
        <f t="shared" si="1592"/>
        <v>Old Client</v>
      </c>
      <c r="Q5486" s="39" t="str">
        <f t="shared" si="4"/>
        <v>Yes</v>
      </c>
      <c r="R5486" s="40" t="str">
        <f t="shared" si="5"/>
        <v>Cross-Sold</v>
      </c>
    </row>
    <row r="5487" ht="14.25" customHeight="1" spans="1:18">
      <c r="A5487" s="30" t="s">
        <v>5208</v>
      </c>
      <c r="B5487" s="17">
        <v>3242</v>
      </c>
      <c r="C5487" s="17" t="s">
        <v>46</v>
      </c>
      <c r="D5487" s="17" t="s">
        <v>76</v>
      </c>
      <c r="E5487" s="17" t="s">
        <v>780</v>
      </c>
      <c r="F5487" s="31" t="str">
        <f>VLOOKUP(G5487,'Policy Type'!$A:$B,2,FALSE)</f>
        <v>Liability</v>
      </c>
      <c r="G5487" s="17" t="s">
        <v>38</v>
      </c>
      <c r="H5487" s="32">
        <v>45432</v>
      </c>
      <c r="I5487" s="32">
        <v>45462</v>
      </c>
      <c r="J5487" s="34">
        <v>171500</v>
      </c>
      <c r="K5487" s="34">
        <f t="shared" si="1590"/>
        <v>30870</v>
      </c>
      <c r="L5487" s="34">
        <f t="shared" si="1591"/>
        <v>202370</v>
      </c>
      <c r="M5487" s="17">
        <f t="shared" ref="M5487:M5488" si="1593">L5487*0.05</f>
        <v>10118.5</v>
      </c>
      <c r="N5487" s="17" t="s">
        <v>39</v>
      </c>
      <c r="O5487" s="35" t="s">
        <v>49</v>
      </c>
      <c r="P5487" s="36" t="str">
        <f t="shared" si="1592"/>
        <v>New Client</v>
      </c>
      <c r="Q5487" s="39" t="str">
        <f t="shared" si="4"/>
        <v>Yes</v>
      </c>
      <c r="R5487" s="40" t="str">
        <f t="shared" si="5"/>
        <v/>
      </c>
    </row>
    <row r="5488" ht="14.25" customHeight="1" spans="1:18">
      <c r="A5488" s="30" t="s">
        <v>5209</v>
      </c>
      <c r="B5488" s="17">
        <v>3001</v>
      </c>
      <c r="C5488" s="17" t="s">
        <v>46</v>
      </c>
      <c r="D5488" s="17" t="s">
        <v>88</v>
      </c>
      <c r="E5488" s="17" t="s">
        <v>37</v>
      </c>
      <c r="F5488" s="31" t="str">
        <f>VLOOKUP(G5488,'Policy Type'!$A:$B,2,FALSE)</f>
        <v>P&amp;C</v>
      </c>
      <c r="G5488" s="17" t="s">
        <v>80</v>
      </c>
      <c r="H5488" s="32">
        <v>45439</v>
      </c>
      <c r="I5488" s="32">
        <v>45439</v>
      </c>
      <c r="J5488" s="34">
        <v>171300</v>
      </c>
      <c r="K5488" s="34">
        <f t="shared" si="1590"/>
        <v>30834</v>
      </c>
      <c r="L5488" s="34">
        <f t="shared" si="1591"/>
        <v>202134</v>
      </c>
      <c r="M5488" s="17">
        <f t="shared" si="1593"/>
        <v>10106.7</v>
      </c>
      <c r="N5488" s="17" t="s">
        <v>39</v>
      </c>
      <c r="O5488" s="35" t="s">
        <v>49</v>
      </c>
      <c r="P5488" s="36" t="str">
        <f t="shared" si="1592"/>
        <v>New Client</v>
      </c>
      <c r="Q5488" s="39" t="str">
        <f t="shared" si="4"/>
        <v>No</v>
      </c>
      <c r="R5488" s="40" t="str">
        <f t="shared" si="5"/>
        <v/>
      </c>
    </row>
    <row r="5489" ht="14.25" customHeight="1" spans="1:18">
      <c r="A5489" s="30" t="s">
        <v>5210</v>
      </c>
      <c r="B5489" s="17">
        <v>3210</v>
      </c>
      <c r="C5489" s="17" t="s">
        <v>57</v>
      </c>
      <c r="D5489" s="17" t="s">
        <v>36</v>
      </c>
      <c r="E5489" s="17" t="s">
        <v>780</v>
      </c>
      <c r="F5489" s="31" t="str">
        <f>VLOOKUP(G5489,'Policy Type'!$A:$B,2,FALSE)</f>
        <v>Liability</v>
      </c>
      <c r="G5489" s="17" t="s">
        <v>38</v>
      </c>
      <c r="H5489" s="32">
        <v>45433</v>
      </c>
      <c r="I5489" s="32">
        <v>45493</v>
      </c>
      <c r="J5489" s="34">
        <v>169200</v>
      </c>
      <c r="K5489" s="34">
        <f t="shared" si="1590"/>
        <v>30456</v>
      </c>
      <c r="L5489" s="34">
        <f t="shared" si="1591"/>
        <v>199656</v>
      </c>
      <c r="M5489" s="17">
        <f>L5489*0.2</f>
        <v>39931.2</v>
      </c>
      <c r="N5489" s="17" t="s">
        <v>39</v>
      </c>
      <c r="O5489" s="35" t="s">
        <v>49</v>
      </c>
      <c r="P5489" s="36" t="str">
        <f t="shared" si="1592"/>
        <v>New Client</v>
      </c>
      <c r="Q5489" s="39" t="str">
        <f t="shared" si="4"/>
        <v>Yes</v>
      </c>
      <c r="R5489" s="40" t="str">
        <f t="shared" si="5"/>
        <v/>
      </c>
    </row>
    <row r="5490" ht="14.25" customHeight="1" spans="1:18">
      <c r="A5490" s="30" t="s">
        <v>5211</v>
      </c>
      <c r="B5490" s="17">
        <v>211</v>
      </c>
      <c r="C5490" s="17" t="s">
        <v>42</v>
      </c>
      <c r="D5490" s="17" t="s">
        <v>36</v>
      </c>
      <c r="E5490" s="17" t="s">
        <v>78</v>
      </c>
      <c r="F5490" s="31" t="str">
        <f>VLOOKUP(G5490,'Policy Type'!$A:$B,2,FALSE)</f>
        <v>Others</v>
      </c>
      <c r="G5490" s="17" t="s">
        <v>116</v>
      </c>
      <c r="H5490" s="32">
        <v>45433</v>
      </c>
      <c r="I5490" s="32">
        <v>45473</v>
      </c>
      <c r="J5490" s="34">
        <v>168900</v>
      </c>
      <c r="K5490" s="34">
        <f t="shared" si="1590"/>
        <v>30402</v>
      </c>
      <c r="L5490" s="34">
        <f t="shared" si="1591"/>
        <v>199302</v>
      </c>
      <c r="M5490" s="17">
        <f>L5490*0.15</f>
        <v>29895.3</v>
      </c>
      <c r="N5490" s="17" t="s">
        <v>39</v>
      </c>
      <c r="O5490" s="35" t="s">
        <v>49</v>
      </c>
      <c r="P5490" s="36" t="str">
        <f t="shared" si="1592"/>
        <v>Old Client</v>
      </c>
      <c r="Q5490" s="39" t="str">
        <f t="shared" si="4"/>
        <v>Yes</v>
      </c>
      <c r="R5490" s="40" t="str">
        <f t="shared" si="5"/>
        <v>Cross-Sold</v>
      </c>
    </row>
    <row r="5491" ht="14.25" customHeight="1" spans="1:18">
      <c r="A5491" s="30" t="s">
        <v>5212</v>
      </c>
      <c r="B5491" s="17">
        <v>3194</v>
      </c>
      <c r="C5491" s="17" t="s">
        <v>46</v>
      </c>
      <c r="D5491" s="17" t="s">
        <v>66</v>
      </c>
      <c r="E5491" s="17" t="s">
        <v>103</v>
      </c>
      <c r="F5491" s="31" t="str">
        <f>VLOOKUP(G5491,'Policy Type'!$A:$B,2,FALSE)</f>
        <v>Others</v>
      </c>
      <c r="G5491" s="17" t="s">
        <v>135</v>
      </c>
      <c r="H5491" s="32">
        <v>45425</v>
      </c>
      <c r="I5491" s="32">
        <v>45789</v>
      </c>
      <c r="J5491" s="34">
        <v>167400</v>
      </c>
      <c r="K5491" s="34">
        <f t="shared" si="1590"/>
        <v>30132</v>
      </c>
      <c r="L5491" s="34">
        <f t="shared" si="1591"/>
        <v>197532</v>
      </c>
      <c r="M5491" s="17">
        <f>L5491*0.05</f>
        <v>9876.6</v>
      </c>
      <c r="N5491" s="17" t="s">
        <v>39</v>
      </c>
      <c r="O5491" s="35" t="s">
        <v>49</v>
      </c>
      <c r="P5491" s="36" t="str">
        <f t="shared" si="1592"/>
        <v>New Client</v>
      </c>
      <c r="Q5491" s="39" t="str">
        <f t="shared" si="4"/>
        <v>No</v>
      </c>
      <c r="R5491" s="40" t="str">
        <f t="shared" si="5"/>
        <v/>
      </c>
    </row>
    <row r="5492" ht="14.25" customHeight="1" spans="1:18">
      <c r="A5492" s="30" t="s">
        <v>5213</v>
      </c>
      <c r="B5492" s="17">
        <v>3385</v>
      </c>
      <c r="C5492" s="17" t="s">
        <v>35</v>
      </c>
      <c r="D5492" s="17" t="s">
        <v>36</v>
      </c>
      <c r="E5492" s="17" t="s">
        <v>43</v>
      </c>
      <c r="F5492" s="31" t="str">
        <f>VLOOKUP(G5492,'Policy Type'!$A:$B,2,FALSE)</f>
        <v>Others</v>
      </c>
      <c r="G5492" s="17" t="s">
        <v>212</v>
      </c>
      <c r="H5492" s="32">
        <v>45433</v>
      </c>
      <c r="I5492" s="32">
        <v>45797</v>
      </c>
      <c r="J5492" s="34">
        <v>167000</v>
      </c>
      <c r="K5492" s="34">
        <f t="shared" si="1590"/>
        <v>30060</v>
      </c>
      <c r="L5492" s="34">
        <f t="shared" si="1591"/>
        <v>197060</v>
      </c>
      <c r="M5492" s="17">
        <f t="shared" ref="M5492:M5493" si="1594">L5492*0.15</f>
        <v>29559</v>
      </c>
      <c r="N5492" s="17" t="s">
        <v>39</v>
      </c>
      <c r="O5492" s="35" t="s">
        <v>49</v>
      </c>
      <c r="P5492" s="36" t="str">
        <f t="shared" si="1592"/>
        <v>Old Client</v>
      </c>
      <c r="Q5492" s="39" t="str">
        <f t="shared" si="4"/>
        <v>No</v>
      </c>
      <c r="R5492" s="40" t="str">
        <f t="shared" si="5"/>
        <v/>
      </c>
    </row>
    <row r="5493" ht="14.25" customHeight="1" spans="1:18">
      <c r="A5493" s="30" t="s">
        <v>5214</v>
      </c>
      <c r="B5493" s="17">
        <v>3016</v>
      </c>
      <c r="C5493" s="17" t="s">
        <v>42</v>
      </c>
      <c r="D5493" s="17" t="s">
        <v>36</v>
      </c>
      <c r="E5493" s="17" t="s">
        <v>78</v>
      </c>
      <c r="F5493" s="31" t="str">
        <f>VLOOKUP(G5493,'Policy Type'!$A:$B,2,FALSE)</f>
        <v>Others</v>
      </c>
      <c r="G5493" s="17" t="s">
        <v>116</v>
      </c>
      <c r="H5493" s="32">
        <v>45413</v>
      </c>
      <c r="I5493" s="32">
        <v>45504</v>
      </c>
      <c r="J5493" s="34">
        <v>166200</v>
      </c>
      <c r="K5493" s="34">
        <f t="shared" si="1590"/>
        <v>29916</v>
      </c>
      <c r="L5493" s="34">
        <f t="shared" si="1591"/>
        <v>196116</v>
      </c>
      <c r="M5493" s="17">
        <f t="shared" si="1594"/>
        <v>29417.4</v>
      </c>
      <c r="N5493" s="17" t="s">
        <v>39</v>
      </c>
      <c r="O5493" s="35" t="s">
        <v>49</v>
      </c>
      <c r="P5493" s="36" t="str">
        <f t="shared" si="1592"/>
        <v>Old Client</v>
      </c>
      <c r="Q5493" s="39" t="str">
        <f t="shared" si="4"/>
        <v>Yes</v>
      </c>
      <c r="R5493" s="40" t="str">
        <f t="shared" si="5"/>
        <v>Cross-Sold</v>
      </c>
    </row>
    <row r="5494" ht="14.25" customHeight="1" spans="1:18">
      <c r="A5494" s="30" t="s">
        <v>5215</v>
      </c>
      <c r="B5494" s="17">
        <v>3158</v>
      </c>
      <c r="C5494" s="17" t="s">
        <v>46</v>
      </c>
      <c r="D5494" s="17" t="s">
        <v>88</v>
      </c>
      <c r="E5494" s="17" t="s">
        <v>43</v>
      </c>
      <c r="F5494" s="31" t="str">
        <f>VLOOKUP(G5494,'Policy Type'!$A:$B,2,FALSE)</f>
        <v>Others</v>
      </c>
      <c r="G5494" s="17" t="s">
        <v>135</v>
      </c>
      <c r="H5494" s="32">
        <v>45428</v>
      </c>
      <c r="I5494" s="32">
        <v>45792</v>
      </c>
      <c r="J5494" s="34">
        <v>165600</v>
      </c>
      <c r="K5494" s="34">
        <f t="shared" si="1590"/>
        <v>29808</v>
      </c>
      <c r="L5494" s="34">
        <f t="shared" si="1591"/>
        <v>195408</v>
      </c>
      <c r="M5494" s="17">
        <f>L5494*0.05</f>
        <v>9770.4</v>
      </c>
      <c r="N5494" s="17" t="s">
        <v>52</v>
      </c>
      <c r="O5494" s="35" t="s">
        <v>53</v>
      </c>
      <c r="P5494" s="36" t="str">
        <f t="shared" si="1592"/>
        <v>Old Client</v>
      </c>
      <c r="Q5494" s="39" t="str">
        <f t="shared" si="4"/>
        <v>Yes</v>
      </c>
      <c r="R5494" s="40" t="str">
        <f t="shared" si="5"/>
        <v>Cross-Sold</v>
      </c>
    </row>
    <row r="5495" ht="14.25" customHeight="1" spans="1:18">
      <c r="A5495" s="30"/>
      <c r="B5495" s="17"/>
      <c r="C5495" s="17"/>
      <c r="D5495" s="17"/>
      <c r="E5495" s="17"/>
      <c r="F5495" s="31"/>
      <c r="G5495" s="17"/>
      <c r="H5495" s="32"/>
      <c r="I5495" s="32"/>
      <c r="J5495" s="34"/>
      <c r="K5495" s="34"/>
      <c r="L5495" s="17"/>
      <c r="M5495" s="17"/>
      <c r="N5495" s="17" t="s">
        <v>39</v>
      </c>
      <c r="O5495" s="35" t="s">
        <v>277</v>
      </c>
      <c r="P5495" s="36"/>
      <c r="Q5495" s="39" t="str">
        <f t="shared" si="4"/>
        <v>No</v>
      </c>
      <c r="R5495" s="40" t="str">
        <f t="shared" si="5"/>
        <v/>
      </c>
    </row>
    <row r="5496" ht="14.25" customHeight="1" spans="1:18">
      <c r="A5496" s="30"/>
      <c r="B5496" s="17"/>
      <c r="C5496" s="17"/>
      <c r="D5496" s="17"/>
      <c r="E5496" s="17"/>
      <c r="F5496" s="31"/>
      <c r="G5496" s="17"/>
      <c r="H5496" s="32"/>
      <c r="I5496" s="32"/>
      <c r="J5496" s="34"/>
      <c r="K5496" s="34"/>
      <c r="L5496" s="17"/>
      <c r="M5496" s="17"/>
      <c r="N5496" s="17" t="s">
        <v>39</v>
      </c>
      <c r="O5496" s="35" t="s">
        <v>277</v>
      </c>
      <c r="P5496" s="36"/>
      <c r="Q5496" s="39" t="str">
        <f t="shared" si="4"/>
        <v>No</v>
      </c>
      <c r="R5496" s="40" t="str">
        <f t="shared" si="5"/>
        <v/>
      </c>
    </row>
    <row r="5497" ht="14.25" customHeight="1" spans="1:18">
      <c r="A5497" s="30" t="s">
        <v>5216</v>
      </c>
      <c r="B5497" s="17">
        <v>2954</v>
      </c>
      <c r="C5497" s="17" t="s">
        <v>42</v>
      </c>
      <c r="D5497" s="17" t="s">
        <v>36</v>
      </c>
      <c r="E5497" s="17" t="s">
        <v>43</v>
      </c>
      <c r="F5497" s="31" t="str">
        <f>VLOOKUP(G5497,'Policy Type'!$A:$B,2,FALSE)</f>
        <v>Liability</v>
      </c>
      <c r="G5497" s="17" t="s">
        <v>38</v>
      </c>
      <c r="H5497" s="32">
        <v>45436</v>
      </c>
      <c r="I5497" s="32">
        <v>45800</v>
      </c>
      <c r="J5497" s="34">
        <v>162600</v>
      </c>
      <c r="K5497" s="34">
        <f t="shared" ref="K5497:K5589" si="1595">J5497*0.18</f>
        <v>29268</v>
      </c>
      <c r="L5497" s="34">
        <f t="shared" ref="L5497:L5589" si="1596">J5497+K5497</f>
        <v>191868</v>
      </c>
      <c r="M5497" s="17">
        <f t="shared" ref="M5497:M5499" si="1597">L5497*0.2</f>
        <v>38373.6</v>
      </c>
      <c r="N5497" s="17" t="s">
        <v>39</v>
      </c>
      <c r="O5497" s="35" t="s">
        <v>49</v>
      </c>
      <c r="P5497" s="36" t="str">
        <f t="shared" ref="P5497:P5589" si="1598">IF(COUNTIF(B:B,B5497)=1,"New Client","Old Client")</f>
        <v>Old Client</v>
      </c>
      <c r="Q5497" s="39" t="str">
        <f t="shared" si="4"/>
        <v>Yes</v>
      </c>
      <c r="R5497" s="40" t="str">
        <f t="shared" si="5"/>
        <v/>
      </c>
    </row>
    <row r="5498" ht="14.25" customHeight="1" spans="1:18">
      <c r="A5498" s="30" t="s">
        <v>5217</v>
      </c>
      <c r="B5498" s="17">
        <v>70</v>
      </c>
      <c r="C5498" s="17" t="s">
        <v>57</v>
      </c>
      <c r="D5498" s="17" t="s">
        <v>36</v>
      </c>
      <c r="E5498" s="17" t="s">
        <v>780</v>
      </c>
      <c r="F5498" s="31" t="str">
        <f>VLOOKUP(G5498,'Policy Type'!$A:$B,2,FALSE)</f>
        <v>Liability</v>
      </c>
      <c r="G5498" s="17" t="s">
        <v>38</v>
      </c>
      <c r="H5498" s="32">
        <v>45429</v>
      </c>
      <c r="I5498" s="32">
        <v>45520</v>
      </c>
      <c r="J5498" s="34">
        <v>161400</v>
      </c>
      <c r="K5498" s="34">
        <f t="shared" si="1595"/>
        <v>29052</v>
      </c>
      <c r="L5498" s="34">
        <f t="shared" si="1596"/>
        <v>190452</v>
      </c>
      <c r="M5498" s="17">
        <f t="shared" si="1597"/>
        <v>38090.4</v>
      </c>
      <c r="N5498" s="17" t="s">
        <v>39</v>
      </c>
      <c r="O5498" s="35" t="s">
        <v>49</v>
      </c>
      <c r="P5498" s="36" t="str">
        <f t="shared" si="1598"/>
        <v>Old Client</v>
      </c>
      <c r="Q5498" s="39" t="str">
        <f t="shared" si="4"/>
        <v>Yes</v>
      </c>
      <c r="R5498" s="40" t="str">
        <f t="shared" si="5"/>
        <v/>
      </c>
    </row>
    <row r="5499" ht="14.25" customHeight="1" spans="1:18">
      <c r="A5499" s="30" t="s">
        <v>5218</v>
      </c>
      <c r="B5499" s="17">
        <v>3255</v>
      </c>
      <c r="C5499" s="17" t="s">
        <v>35</v>
      </c>
      <c r="D5499" s="17" t="s">
        <v>36</v>
      </c>
      <c r="E5499" s="17" t="s">
        <v>780</v>
      </c>
      <c r="F5499" s="31" t="str">
        <f>VLOOKUP(G5499,'Policy Type'!$A:$B,2,FALSE)</f>
        <v>Liability</v>
      </c>
      <c r="G5499" s="17" t="s">
        <v>38</v>
      </c>
      <c r="H5499" s="32">
        <v>45432</v>
      </c>
      <c r="I5499" s="32">
        <v>45796</v>
      </c>
      <c r="J5499" s="34">
        <v>160900</v>
      </c>
      <c r="K5499" s="34">
        <f t="shared" si="1595"/>
        <v>28962</v>
      </c>
      <c r="L5499" s="34">
        <f t="shared" si="1596"/>
        <v>189862</v>
      </c>
      <c r="M5499" s="17">
        <f t="shared" si="1597"/>
        <v>37972.4</v>
      </c>
      <c r="N5499" s="17" t="s">
        <v>39</v>
      </c>
      <c r="O5499" s="35" t="s">
        <v>49</v>
      </c>
      <c r="P5499" s="36" t="str">
        <f t="shared" si="1598"/>
        <v>New Client</v>
      </c>
      <c r="Q5499" s="39" t="str">
        <f t="shared" si="4"/>
        <v>Yes</v>
      </c>
      <c r="R5499" s="40" t="str">
        <f t="shared" si="5"/>
        <v/>
      </c>
    </row>
    <row r="5500" ht="14.25" customHeight="1" spans="1:18">
      <c r="A5500" s="30" t="s">
        <v>5219</v>
      </c>
      <c r="B5500" s="17">
        <v>3209</v>
      </c>
      <c r="C5500" s="17" t="s">
        <v>42</v>
      </c>
      <c r="D5500" s="17" t="s">
        <v>36</v>
      </c>
      <c r="E5500" s="17" t="s">
        <v>780</v>
      </c>
      <c r="F5500" s="31" t="str">
        <f>VLOOKUP(G5500,'Policy Type'!$A:$B,2,FALSE)</f>
        <v>Others</v>
      </c>
      <c r="G5500" s="17" t="s">
        <v>212</v>
      </c>
      <c r="H5500" s="32">
        <v>45425</v>
      </c>
      <c r="I5500" s="32">
        <v>45789</v>
      </c>
      <c r="J5500" s="34">
        <v>160900</v>
      </c>
      <c r="K5500" s="34">
        <f t="shared" si="1595"/>
        <v>28962</v>
      </c>
      <c r="L5500" s="34">
        <f t="shared" si="1596"/>
        <v>189862</v>
      </c>
      <c r="M5500" s="17">
        <f>L5500*0.15</f>
        <v>28479.3</v>
      </c>
      <c r="N5500" s="17" t="s">
        <v>52</v>
      </c>
      <c r="O5500" s="35" t="s">
        <v>49</v>
      </c>
      <c r="P5500" s="36" t="str">
        <f t="shared" si="1598"/>
        <v>New Client</v>
      </c>
      <c r="Q5500" s="39" t="str">
        <f t="shared" si="4"/>
        <v>No</v>
      </c>
      <c r="R5500" s="40" t="str">
        <f t="shared" si="5"/>
        <v/>
      </c>
    </row>
    <row r="5501" ht="14.25" customHeight="1" spans="1:18">
      <c r="A5501" s="30" t="s">
        <v>5220</v>
      </c>
      <c r="B5501" s="17">
        <v>2121</v>
      </c>
      <c r="C5501" s="17" t="s">
        <v>57</v>
      </c>
      <c r="D5501" s="17" t="s">
        <v>36</v>
      </c>
      <c r="E5501" s="17" t="s">
        <v>60</v>
      </c>
      <c r="F5501" s="31" t="str">
        <f>VLOOKUP(G5501,'Policy Type'!$A:$B,2,FALSE)</f>
        <v>P&amp;C</v>
      </c>
      <c r="G5501" s="17" t="s">
        <v>55</v>
      </c>
      <c r="H5501" s="32">
        <v>45433</v>
      </c>
      <c r="I5501" s="32">
        <v>45797</v>
      </c>
      <c r="J5501" s="34">
        <v>156000</v>
      </c>
      <c r="K5501" s="34">
        <f t="shared" si="1595"/>
        <v>28080</v>
      </c>
      <c r="L5501" s="34">
        <f t="shared" si="1596"/>
        <v>184080</v>
      </c>
      <c r="M5501" s="17">
        <f t="shared" ref="M5501:M5503" si="1599">L5501*0.2</f>
        <v>36816</v>
      </c>
      <c r="N5501" s="17" t="s">
        <v>52</v>
      </c>
      <c r="O5501" s="35" t="s">
        <v>40</v>
      </c>
      <c r="P5501" s="36" t="str">
        <f t="shared" si="1598"/>
        <v>Old Client</v>
      </c>
      <c r="Q5501" s="39" t="str">
        <f t="shared" si="4"/>
        <v>Yes</v>
      </c>
      <c r="R5501" s="40" t="str">
        <f t="shared" si="5"/>
        <v>Cross-Sold</v>
      </c>
    </row>
    <row r="5502" ht="14.25" customHeight="1" spans="1:18">
      <c r="A5502" s="30" t="s">
        <v>5221</v>
      </c>
      <c r="B5502" s="17">
        <v>3366</v>
      </c>
      <c r="C5502" s="17" t="s">
        <v>57</v>
      </c>
      <c r="D5502" s="17" t="s">
        <v>36</v>
      </c>
      <c r="E5502" s="17" t="s">
        <v>60</v>
      </c>
      <c r="F5502" s="31" t="str">
        <f>VLOOKUP(G5502,'Policy Type'!$A:$B,2,FALSE)</f>
        <v>P&amp;C</v>
      </c>
      <c r="G5502" s="17" t="s">
        <v>55</v>
      </c>
      <c r="H5502" s="32">
        <v>45421</v>
      </c>
      <c r="I5502" s="32">
        <v>45785</v>
      </c>
      <c r="J5502" s="34">
        <v>155600</v>
      </c>
      <c r="K5502" s="34">
        <f t="shared" si="1595"/>
        <v>28008</v>
      </c>
      <c r="L5502" s="34">
        <f t="shared" si="1596"/>
        <v>183608</v>
      </c>
      <c r="M5502" s="17">
        <f t="shared" si="1599"/>
        <v>36721.6</v>
      </c>
      <c r="N5502" s="17" t="s">
        <v>52</v>
      </c>
      <c r="O5502" s="35" t="s">
        <v>49</v>
      </c>
      <c r="P5502" s="36" t="str">
        <f t="shared" si="1598"/>
        <v>New Client</v>
      </c>
      <c r="Q5502" s="39" t="str">
        <f t="shared" si="4"/>
        <v>No</v>
      </c>
      <c r="R5502" s="40" t="str">
        <f t="shared" si="5"/>
        <v/>
      </c>
    </row>
    <row r="5503" ht="14.25" customHeight="1" spans="1:18">
      <c r="A5503" s="30" t="s">
        <v>5222</v>
      </c>
      <c r="B5503" s="17">
        <v>3134</v>
      </c>
      <c r="C5503" s="17" t="s">
        <v>35</v>
      </c>
      <c r="D5503" s="17" t="s">
        <v>36</v>
      </c>
      <c r="E5503" s="17" t="s">
        <v>780</v>
      </c>
      <c r="F5503" s="31" t="str">
        <f>VLOOKUP(G5503,'Policy Type'!$A:$B,2,FALSE)</f>
        <v>Liability</v>
      </c>
      <c r="G5503" s="17" t="s">
        <v>38</v>
      </c>
      <c r="H5503" s="32">
        <v>45443</v>
      </c>
      <c r="I5503" s="32">
        <v>45807</v>
      </c>
      <c r="J5503" s="34">
        <v>155300</v>
      </c>
      <c r="K5503" s="34">
        <f t="shared" si="1595"/>
        <v>27954</v>
      </c>
      <c r="L5503" s="34">
        <f t="shared" si="1596"/>
        <v>183254</v>
      </c>
      <c r="M5503" s="17">
        <f t="shared" si="1599"/>
        <v>36650.8</v>
      </c>
      <c r="N5503" s="17" t="s">
        <v>39</v>
      </c>
      <c r="O5503" s="35" t="s">
        <v>49</v>
      </c>
      <c r="P5503" s="36" t="str">
        <f t="shared" si="1598"/>
        <v>Old Client</v>
      </c>
      <c r="Q5503" s="39" t="str">
        <f t="shared" si="4"/>
        <v>Yes</v>
      </c>
      <c r="R5503" s="40" t="str">
        <f t="shared" si="5"/>
        <v/>
      </c>
    </row>
    <row r="5504" ht="14.25" customHeight="1" spans="1:18">
      <c r="A5504" s="30" t="s">
        <v>5223</v>
      </c>
      <c r="B5504" s="17">
        <v>2934</v>
      </c>
      <c r="C5504" s="17" t="s">
        <v>46</v>
      </c>
      <c r="D5504" s="17" t="s">
        <v>66</v>
      </c>
      <c r="E5504" s="17" t="s">
        <v>84</v>
      </c>
      <c r="F5504" s="31" t="str">
        <f>VLOOKUP(G5504,'Policy Type'!$A:$B,2,FALSE)</f>
        <v>Liability</v>
      </c>
      <c r="G5504" s="17" t="s">
        <v>536</v>
      </c>
      <c r="H5504" s="32">
        <v>45444</v>
      </c>
      <c r="I5504" s="32">
        <v>45535</v>
      </c>
      <c r="J5504" s="34">
        <v>238300</v>
      </c>
      <c r="K5504" s="34">
        <f t="shared" si="1595"/>
        <v>42894</v>
      </c>
      <c r="L5504" s="34">
        <f t="shared" si="1596"/>
        <v>281194</v>
      </c>
      <c r="M5504" s="17">
        <f>L5504*0.05</f>
        <v>14059.7</v>
      </c>
      <c r="N5504" s="17" t="s">
        <v>39</v>
      </c>
      <c r="O5504" s="35" t="s">
        <v>49</v>
      </c>
      <c r="P5504" s="36" t="str">
        <f t="shared" si="1598"/>
        <v>Old Client</v>
      </c>
      <c r="Q5504" s="39" t="str">
        <f t="shared" si="4"/>
        <v>Yes</v>
      </c>
      <c r="R5504" s="40" t="str">
        <f t="shared" si="5"/>
        <v/>
      </c>
    </row>
    <row r="5505" ht="14.25" customHeight="1" spans="1:18">
      <c r="A5505" s="30" t="s">
        <v>5224</v>
      </c>
      <c r="B5505" s="17">
        <v>3334</v>
      </c>
      <c r="C5505" s="17" t="s">
        <v>42</v>
      </c>
      <c r="D5505" s="17" t="s">
        <v>36</v>
      </c>
      <c r="E5505" s="17" t="s">
        <v>37</v>
      </c>
      <c r="F5505" s="31" t="str">
        <f>VLOOKUP(G5505,'Policy Type'!$A:$B,2,FALSE)</f>
        <v>Liability</v>
      </c>
      <c r="G5505" s="17" t="s">
        <v>38</v>
      </c>
      <c r="H5505" s="32">
        <v>45418</v>
      </c>
      <c r="I5505" s="32">
        <v>45782</v>
      </c>
      <c r="J5505" s="34">
        <v>155100</v>
      </c>
      <c r="K5505" s="34">
        <f t="shared" si="1595"/>
        <v>27918</v>
      </c>
      <c r="L5505" s="34">
        <f t="shared" si="1596"/>
        <v>183018</v>
      </c>
      <c r="M5505" s="17">
        <f t="shared" ref="M5505:M5506" si="1600">L5505*0.2</f>
        <v>36603.6</v>
      </c>
      <c r="N5505" s="17" t="s">
        <v>39</v>
      </c>
      <c r="O5505" s="35" t="s">
        <v>49</v>
      </c>
      <c r="P5505" s="36" t="str">
        <f t="shared" si="1598"/>
        <v>New Client</v>
      </c>
      <c r="Q5505" s="39" t="str">
        <f t="shared" si="4"/>
        <v>Yes</v>
      </c>
      <c r="R5505" s="40" t="str">
        <f t="shared" si="5"/>
        <v/>
      </c>
    </row>
    <row r="5506" ht="14.25" customHeight="1" spans="1:18">
      <c r="A5506" s="30" t="s">
        <v>5225</v>
      </c>
      <c r="B5506" s="17">
        <v>381</v>
      </c>
      <c r="C5506" s="17" t="s">
        <v>57</v>
      </c>
      <c r="D5506" s="17" t="s">
        <v>36</v>
      </c>
      <c r="E5506" s="17" t="s">
        <v>60</v>
      </c>
      <c r="F5506" s="31" t="str">
        <f>VLOOKUP(G5506,'Policy Type'!$A:$B,2,FALSE)</f>
        <v>Liability</v>
      </c>
      <c r="G5506" s="17" t="s">
        <v>140</v>
      </c>
      <c r="H5506" s="32">
        <v>45421</v>
      </c>
      <c r="I5506" s="32">
        <v>45785</v>
      </c>
      <c r="J5506" s="34">
        <v>151000</v>
      </c>
      <c r="K5506" s="34">
        <f t="shared" si="1595"/>
        <v>27180</v>
      </c>
      <c r="L5506" s="34">
        <f t="shared" si="1596"/>
        <v>178180</v>
      </c>
      <c r="M5506" s="17">
        <f t="shared" si="1600"/>
        <v>35636</v>
      </c>
      <c r="N5506" s="17" t="s">
        <v>52</v>
      </c>
      <c r="O5506" s="35" t="s">
        <v>53</v>
      </c>
      <c r="P5506" s="36" t="str">
        <f t="shared" si="1598"/>
        <v>Old Client</v>
      </c>
      <c r="Q5506" s="39" t="str">
        <f t="shared" si="4"/>
        <v>Yes</v>
      </c>
      <c r="R5506" s="40" t="str">
        <f t="shared" si="5"/>
        <v/>
      </c>
    </row>
    <row r="5507" ht="14.25" customHeight="1" spans="1:18">
      <c r="A5507" s="30" t="s">
        <v>5226</v>
      </c>
      <c r="B5507" s="17">
        <v>1828</v>
      </c>
      <c r="C5507" s="17" t="s">
        <v>46</v>
      </c>
      <c r="D5507" s="17" t="s">
        <v>47</v>
      </c>
      <c r="E5507" s="17" t="s">
        <v>780</v>
      </c>
      <c r="F5507" s="31" t="str">
        <f>VLOOKUP(G5507,'Policy Type'!$A:$B,2,FALSE)</f>
        <v>Others</v>
      </c>
      <c r="G5507" s="17" t="s">
        <v>487</v>
      </c>
      <c r="H5507" s="32">
        <v>45414</v>
      </c>
      <c r="I5507" s="32">
        <v>47239</v>
      </c>
      <c r="J5507" s="34">
        <v>150500</v>
      </c>
      <c r="K5507" s="34">
        <f t="shared" si="1595"/>
        <v>27090</v>
      </c>
      <c r="L5507" s="34">
        <f t="shared" si="1596"/>
        <v>177590</v>
      </c>
      <c r="M5507" s="17">
        <f t="shared" ref="M5507:M5509" si="1601">L5507*0.05</f>
        <v>8879.5</v>
      </c>
      <c r="N5507" s="17" t="s">
        <v>52</v>
      </c>
      <c r="O5507" s="35" t="s">
        <v>49</v>
      </c>
      <c r="P5507" s="36" t="str">
        <f t="shared" si="1598"/>
        <v>Old Client</v>
      </c>
      <c r="Q5507" s="39" t="str">
        <f t="shared" si="4"/>
        <v>No</v>
      </c>
      <c r="R5507" s="40" t="str">
        <f t="shared" si="5"/>
        <v/>
      </c>
    </row>
    <row r="5508" ht="14.25" customHeight="1" spans="1:18">
      <c r="A5508" s="30" t="s">
        <v>5227</v>
      </c>
      <c r="B5508" s="17">
        <v>2972</v>
      </c>
      <c r="C5508" s="17" t="s">
        <v>46</v>
      </c>
      <c r="D5508" s="17" t="s">
        <v>47</v>
      </c>
      <c r="E5508" s="17" t="s">
        <v>37</v>
      </c>
      <c r="F5508" s="31" t="str">
        <f>VLOOKUP(G5508,'Policy Type'!$A:$B,2,FALSE)</f>
        <v>Liability</v>
      </c>
      <c r="G5508" s="17" t="s">
        <v>38</v>
      </c>
      <c r="H5508" s="32">
        <v>45427</v>
      </c>
      <c r="I5508" s="32">
        <v>45791</v>
      </c>
      <c r="J5508" s="34">
        <v>150100</v>
      </c>
      <c r="K5508" s="34">
        <f t="shared" si="1595"/>
        <v>27018</v>
      </c>
      <c r="L5508" s="34">
        <f t="shared" si="1596"/>
        <v>177118</v>
      </c>
      <c r="M5508" s="17">
        <f t="shared" si="1601"/>
        <v>8855.9</v>
      </c>
      <c r="N5508" s="17" t="s">
        <v>39</v>
      </c>
      <c r="O5508" s="35" t="s">
        <v>49</v>
      </c>
      <c r="P5508" s="36" t="str">
        <f t="shared" si="1598"/>
        <v>New Client</v>
      </c>
      <c r="Q5508" s="39" t="str">
        <f t="shared" si="4"/>
        <v>Yes</v>
      </c>
      <c r="R5508" s="40" t="str">
        <f t="shared" si="5"/>
        <v/>
      </c>
    </row>
    <row r="5509" ht="14.25" customHeight="1" spans="1:18">
      <c r="A5509" s="30" t="s">
        <v>5228</v>
      </c>
      <c r="B5509" s="17">
        <v>3342</v>
      </c>
      <c r="C5509" s="17" t="s">
        <v>46</v>
      </c>
      <c r="D5509" s="17" t="s">
        <v>66</v>
      </c>
      <c r="E5509" s="17" t="s">
        <v>780</v>
      </c>
      <c r="F5509" s="31" t="str">
        <f>VLOOKUP(G5509,'Policy Type'!$A:$B,2,FALSE)</f>
        <v>Others</v>
      </c>
      <c r="G5509" s="17" t="s">
        <v>212</v>
      </c>
      <c r="H5509" s="32">
        <v>45429</v>
      </c>
      <c r="I5509" s="32">
        <v>45793</v>
      </c>
      <c r="J5509" s="34">
        <v>148700</v>
      </c>
      <c r="K5509" s="34">
        <f t="shared" si="1595"/>
        <v>26766</v>
      </c>
      <c r="L5509" s="34">
        <f t="shared" si="1596"/>
        <v>175466</v>
      </c>
      <c r="M5509" s="17">
        <f t="shared" si="1601"/>
        <v>8773.3</v>
      </c>
      <c r="N5509" s="17" t="s">
        <v>52</v>
      </c>
      <c r="O5509" s="35" t="s">
        <v>49</v>
      </c>
      <c r="P5509" s="36" t="str">
        <f t="shared" si="1598"/>
        <v>New Client</v>
      </c>
      <c r="Q5509" s="39" t="str">
        <f t="shared" si="4"/>
        <v>No</v>
      </c>
      <c r="R5509" s="40" t="str">
        <f t="shared" si="5"/>
        <v/>
      </c>
    </row>
    <row r="5510" ht="14.25" customHeight="1" spans="1:18">
      <c r="A5510" s="30" t="s">
        <v>5229</v>
      </c>
      <c r="B5510" s="17">
        <v>3108</v>
      </c>
      <c r="C5510" s="17" t="s">
        <v>57</v>
      </c>
      <c r="D5510" s="17" t="s">
        <v>36</v>
      </c>
      <c r="E5510" s="17" t="s">
        <v>43</v>
      </c>
      <c r="F5510" s="31" t="str">
        <f>VLOOKUP(G5510,'Policy Type'!$A:$B,2,FALSE)</f>
        <v>P&amp;C</v>
      </c>
      <c r="G5510" s="17" t="s">
        <v>55</v>
      </c>
      <c r="H5510" s="32">
        <v>45430</v>
      </c>
      <c r="I5510" s="32">
        <v>45794</v>
      </c>
      <c r="J5510" s="34">
        <v>148200</v>
      </c>
      <c r="K5510" s="34">
        <f t="shared" si="1595"/>
        <v>26676</v>
      </c>
      <c r="L5510" s="34">
        <f t="shared" si="1596"/>
        <v>174876</v>
      </c>
      <c r="M5510" s="17">
        <f t="shared" ref="M5510:M5511" si="1602">L5510*0.2</f>
        <v>34975.2</v>
      </c>
      <c r="N5510" s="17" t="s">
        <v>52</v>
      </c>
      <c r="O5510" s="35" t="s">
        <v>53</v>
      </c>
      <c r="P5510" s="36" t="str">
        <f t="shared" si="1598"/>
        <v>New Client</v>
      </c>
      <c r="Q5510" s="39" t="str">
        <f t="shared" si="4"/>
        <v>No</v>
      </c>
      <c r="R5510" s="40" t="str">
        <f t="shared" si="5"/>
        <v/>
      </c>
    </row>
    <row r="5511" ht="14.25" customHeight="1" spans="1:18">
      <c r="A5511" s="30" t="s">
        <v>5230</v>
      </c>
      <c r="B5511" s="17">
        <v>3152</v>
      </c>
      <c r="C5511" s="17" t="s">
        <v>57</v>
      </c>
      <c r="D5511" s="17" t="s">
        <v>36</v>
      </c>
      <c r="E5511" s="17" t="s">
        <v>780</v>
      </c>
      <c r="F5511" s="31" t="str">
        <f>VLOOKUP(G5511,'Policy Type'!$A:$B,2,FALSE)</f>
        <v>Liability</v>
      </c>
      <c r="G5511" s="17" t="s">
        <v>38</v>
      </c>
      <c r="H5511" s="32">
        <v>45440</v>
      </c>
      <c r="I5511" s="32">
        <v>45500</v>
      </c>
      <c r="J5511" s="34">
        <v>147200</v>
      </c>
      <c r="K5511" s="34">
        <f t="shared" si="1595"/>
        <v>26496</v>
      </c>
      <c r="L5511" s="34">
        <f t="shared" si="1596"/>
        <v>173696</v>
      </c>
      <c r="M5511" s="17">
        <f t="shared" si="1602"/>
        <v>34739.2</v>
      </c>
      <c r="N5511" s="17" t="s">
        <v>39</v>
      </c>
      <c r="O5511" s="35" t="s">
        <v>49</v>
      </c>
      <c r="P5511" s="36" t="str">
        <f t="shared" si="1598"/>
        <v>New Client</v>
      </c>
      <c r="Q5511" s="39" t="str">
        <f t="shared" si="4"/>
        <v>Yes</v>
      </c>
      <c r="R5511" s="40" t="str">
        <f t="shared" si="5"/>
        <v/>
      </c>
    </row>
    <row r="5512" ht="14.25" customHeight="1" spans="1:18">
      <c r="A5512" s="30" t="s">
        <v>5231</v>
      </c>
      <c r="B5512" s="17">
        <v>18</v>
      </c>
      <c r="C5512" s="17" t="s">
        <v>46</v>
      </c>
      <c r="D5512" s="17" t="s">
        <v>47</v>
      </c>
      <c r="E5512" s="17" t="s">
        <v>132</v>
      </c>
      <c r="F5512" s="31" t="str">
        <f>VLOOKUP(G5512,'Policy Type'!$A:$B,2,FALSE)</f>
        <v>Others</v>
      </c>
      <c r="G5512" s="17" t="s">
        <v>111</v>
      </c>
      <c r="H5512" s="32">
        <v>45432</v>
      </c>
      <c r="I5512" s="32">
        <v>45438</v>
      </c>
      <c r="J5512" s="34">
        <v>146600</v>
      </c>
      <c r="K5512" s="34">
        <f t="shared" si="1595"/>
        <v>26388</v>
      </c>
      <c r="L5512" s="34">
        <f t="shared" si="1596"/>
        <v>172988</v>
      </c>
      <c r="M5512" s="17">
        <f>L5512*0.05</f>
        <v>8649.4</v>
      </c>
      <c r="N5512" s="17" t="s">
        <v>52</v>
      </c>
      <c r="O5512" s="35" t="s">
        <v>49</v>
      </c>
      <c r="P5512" s="36" t="str">
        <f t="shared" si="1598"/>
        <v>Old Client</v>
      </c>
      <c r="Q5512" s="39" t="str">
        <f t="shared" si="4"/>
        <v>No</v>
      </c>
      <c r="R5512" s="40" t="str">
        <f t="shared" si="5"/>
        <v/>
      </c>
    </row>
    <row r="5513" ht="14.25" customHeight="1" spans="1:18">
      <c r="A5513" s="30" t="s">
        <v>5232</v>
      </c>
      <c r="B5513" s="17">
        <v>3284</v>
      </c>
      <c r="C5513" s="17" t="s">
        <v>57</v>
      </c>
      <c r="D5513" s="17" t="s">
        <v>36</v>
      </c>
      <c r="E5513" s="17" t="s">
        <v>78</v>
      </c>
      <c r="F5513" s="31" t="str">
        <f>VLOOKUP(G5513,'Policy Type'!$A:$B,2,FALSE)</f>
        <v>P&amp;C</v>
      </c>
      <c r="G5513" s="17" t="s">
        <v>80</v>
      </c>
      <c r="H5513" s="32">
        <v>45440</v>
      </c>
      <c r="I5513" s="17"/>
      <c r="J5513" s="34">
        <v>145500</v>
      </c>
      <c r="K5513" s="34">
        <f t="shared" si="1595"/>
        <v>26190</v>
      </c>
      <c r="L5513" s="34">
        <f t="shared" si="1596"/>
        <v>171690</v>
      </c>
      <c r="M5513" s="17">
        <f t="shared" ref="M5513:M5515" si="1603">L5513*0.2</f>
        <v>34338</v>
      </c>
      <c r="N5513" s="17" t="s">
        <v>39</v>
      </c>
      <c r="O5513" s="35" t="s">
        <v>49</v>
      </c>
      <c r="P5513" s="36" t="str">
        <f t="shared" si="1598"/>
        <v>New Client</v>
      </c>
      <c r="Q5513" s="39" t="str">
        <f t="shared" si="4"/>
        <v>No</v>
      </c>
      <c r="R5513" s="40" t="str">
        <f t="shared" si="5"/>
        <v/>
      </c>
    </row>
    <row r="5514" ht="14.25" customHeight="1" spans="1:18">
      <c r="A5514" s="30" t="s">
        <v>5233</v>
      </c>
      <c r="B5514" s="17">
        <v>3040</v>
      </c>
      <c r="C5514" s="17" t="s">
        <v>57</v>
      </c>
      <c r="D5514" s="17" t="s">
        <v>36</v>
      </c>
      <c r="E5514" s="17" t="s">
        <v>78</v>
      </c>
      <c r="F5514" s="31" t="str">
        <f>VLOOKUP(G5514,'Policy Type'!$A:$B,2,FALSE)</f>
        <v>P&amp;C</v>
      </c>
      <c r="G5514" s="17" t="s">
        <v>80</v>
      </c>
      <c r="H5514" s="32">
        <v>45440</v>
      </c>
      <c r="I5514" s="32">
        <v>45440</v>
      </c>
      <c r="J5514" s="34">
        <v>145500</v>
      </c>
      <c r="K5514" s="34">
        <f t="shared" si="1595"/>
        <v>26190</v>
      </c>
      <c r="L5514" s="34">
        <f t="shared" si="1596"/>
        <v>171690</v>
      </c>
      <c r="M5514" s="17">
        <f t="shared" si="1603"/>
        <v>34338</v>
      </c>
      <c r="N5514" s="17" t="s">
        <v>39</v>
      </c>
      <c r="O5514" s="35" t="s">
        <v>49</v>
      </c>
      <c r="P5514" s="36" t="str">
        <f t="shared" si="1598"/>
        <v>New Client</v>
      </c>
      <c r="Q5514" s="39" t="str">
        <f t="shared" si="4"/>
        <v>No</v>
      </c>
      <c r="R5514" s="40" t="str">
        <f t="shared" si="5"/>
        <v/>
      </c>
    </row>
    <row r="5515" ht="14.25" customHeight="1" spans="1:18">
      <c r="A5515" s="30" t="s">
        <v>5234</v>
      </c>
      <c r="B5515" s="17">
        <v>3355</v>
      </c>
      <c r="C5515" s="17" t="s">
        <v>57</v>
      </c>
      <c r="D5515" s="17" t="s">
        <v>36</v>
      </c>
      <c r="E5515" s="17" t="s">
        <v>60</v>
      </c>
      <c r="F5515" s="31" t="str">
        <f>VLOOKUP(G5515,'Policy Type'!$A:$B,2,FALSE)</f>
        <v>P&amp;C</v>
      </c>
      <c r="G5515" s="17" t="s">
        <v>55</v>
      </c>
      <c r="H5515" s="32">
        <v>45440</v>
      </c>
      <c r="I5515" s="32">
        <v>45804</v>
      </c>
      <c r="J5515" s="34">
        <v>143400</v>
      </c>
      <c r="K5515" s="34">
        <f t="shared" si="1595"/>
        <v>25812</v>
      </c>
      <c r="L5515" s="34">
        <f t="shared" si="1596"/>
        <v>169212</v>
      </c>
      <c r="M5515" s="17">
        <f t="shared" si="1603"/>
        <v>33842.4</v>
      </c>
      <c r="N5515" s="17" t="s">
        <v>52</v>
      </c>
      <c r="O5515" s="35" t="s">
        <v>53</v>
      </c>
      <c r="P5515" s="36" t="str">
        <f t="shared" si="1598"/>
        <v>New Client</v>
      </c>
      <c r="Q5515" s="39" t="str">
        <f t="shared" si="4"/>
        <v>No</v>
      </c>
      <c r="R5515" s="40" t="str">
        <f t="shared" si="5"/>
        <v/>
      </c>
    </row>
    <row r="5516" ht="14.25" customHeight="1" spans="1:18">
      <c r="A5516" s="30" t="s">
        <v>5235</v>
      </c>
      <c r="B5516" s="17">
        <v>3469</v>
      </c>
      <c r="C5516" s="17" t="s">
        <v>46</v>
      </c>
      <c r="D5516" s="17" t="s">
        <v>76</v>
      </c>
      <c r="E5516" s="17" t="s">
        <v>37</v>
      </c>
      <c r="F5516" s="31" t="str">
        <f>VLOOKUP(G5516,'Policy Type'!$A:$B,2,FALSE)</f>
        <v>Others</v>
      </c>
      <c r="G5516" s="17" t="s">
        <v>111</v>
      </c>
      <c r="H5516" s="32">
        <v>45444</v>
      </c>
      <c r="I5516" s="32">
        <v>45473</v>
      </c>
      <c r="J5516" s="34">
        <v>735000</v>
      </c>
      <c r="K5516" s="34">
        <f t="shared" si="1595"/>
        <v>132300</v>
      </c>
      <c r="L5516" s="34">
        <f t="shared" si="1596"/>
        <v>867300</v>
      </c>
      <c r="M5516" s="17">
        <f>L5516*0.05</f>
        <v>43365</v>
      </c>
      <c r="N5516" s="17" t="s">
        <v>52</v>
      </c>
      <c r="O5516" s="35" t="s">
        <v>49</v>
      </c>
      <c r="P5516" s="36" t="str">
        <f t="shared" si="1598"/>
        <v>New Client</v>
      </c>
      <c r="Q5516" s="39" t="str">
        <f t="shared" si="4"/>
        <v>No</v>
      </c>
      <c r="R5516" s="40" t="str">
        <f t="shared" si="5"/>
        <v/>
      </c>
    </row>
    <row r="5517" ht="14.25" customHeight="1" spans="1:18">
      <c r="A5517" s="30" t="s">
        <v>5236</v>
      </c>
      <c r="B5517" s="17">
        <v>3266</v>
      </c>
      <c r="C5517" s="17" t="s">
        <v>57</v>
      </c>
      <c r="D5517" s="17" t="s">
        <v>36</v>
      </c>
      <c r="E5517" s="17" t="s">
        <v>37</v>
      </c>
      <c r="F5517" s="31" t="str">
        <f>VLOOKUP(G5517,'Policy Type'!$A:$B,2,FALSE)</f>
        <v>Others</v>
      </c>
      <c r="G5517" s="17" t="s">
        <v>111</v>
      </c>
      <c r="H5517" s="32">
        <v>45444</v>
      </c>
      <c r="I5517" s="32">
        <v>45473</v>
      </c>
      <c r="J5517" s="34">
        <v>228800</v>
      </c>
      <c r="K5517" s="34">
        <f t="shared" si="1595"/>
        <v>41184</v>
      </c>
      <c r="L5517" s="34">
        <f t="shared" si="1596"/>
        <v>269984</v>
      </c>
      <c r="M5517" s="17">
        <f t="shared" ref="M5517:M5518" si="1604">L5517*0.15</f>
        <v>40497.6</v>
      </c>
      <c r="N5517" s="17" t="s">
        <v>52</v>
      </c>
      <c r="O5517" s="35" t="s">
        <v>49</v>
      </c>
      <c r="P5517" s="36" t="str">
        <f t="shared" si="1598"/>
        <v>New Client</v>
      </c>
      <c r="Q5517" s="39" t="str">
        <f t="shared" si="4"/>
        <v>No</v>
      </c>
      <c r="R5517" s="40" t="str">
        <f t="shared" si="5"/>
        <v/>
      </c>
    </row>
    <row r="5518" ht="14.25" customHeight="1" spans="1:18">
      <c r="A5518" s="30" t="s">
        <v>5237</v>
      </c>
      <c r="B5518" s="17">
        <v>406</v>
      </c>
      <c r="C5518" s="17" t="s">
        <v>35</v>
      </c>
      <c r="D5518" s="17" t="s">
        <v>36</v>
      </c>
      <c r="E5518" s="17" t="s">
        <v>37</v>
      </c>
      <c r="F5518" s="31" t="str">
        <f>VLOOKUP(G5518,'Policy Type'!$A:$B,2,FALSE)</f>
        <v>Others</v>
      </c>
      <c r="G5518" s="17" t="s">
        <v>111</v>
      </c>
      <c r="H5518" s="32">
        <v>45444</v>
      </c>
      <c r="I5518" s="32">
        <v>45473</v>
      </c>
      <c r="J5518" s="34">
        <v>457600</v>
      </c>
      <c r="K5518" s="34">
        <f t="shared" si="1595"/>
        <v>82368</v>
      </c>
      <c r="L5518" s="34">
        <f t="shared" si="1596"/>
        <v>539968</v>
      </c>
      <c r="M5518" s="17">
        <f t="shared" si="1604"/>
        <v>80995.2</v>
      </c>
      <c r="N5518" s="17" t="s">
        <v>52</v>
      </c>
      <c r="O5518" s="35" t="s">
        <v>49</v>
      </c>
      <c r="P5518" s="36" t="str">
        <f t="shared" si="1598"/>
        <v>Old Client</v>
      </c>
      <c r="Q5518" s="39" t="str">
        <f t="shared" si="4"/>
        <v>No</v>
      </c>
      <c r="R5518" s="40" t="str">
        <f t="shared" si="5"/>
        <v/>
      </c>
    </row>
    <row r="5519" ht="14.25" customHeight="1" spans="1:18">
      <c r="A5519" s="30" t="s">
        <v>5238</v>
      </c>
      <c r="B5519" s="17">
        <v>2974</v>
      </c>
      <c r="C5519" s="17" t="s">
        <v>46</v>
      </c>
      <c r="D5519" s="17" t="s">
        <v>76</v>
      </c>
      <c r="E5519" s="17" t="s">
        <v>103</v>
      </c>
      <c r="F5519" s="31" t="str">
        <f>VLOOKUP(G5519,'Policy Type'!$A:$B,2,FALSE)</f>
        <v>P&amp;C</v>
      </c>
      <c r="G5519" s="17" t="s">
        <v>80</v>
      </c>
      <c r="H5519" s="32">
        <v>45431</v>
      </c>
      <c r="I5519" s="32">
        <v>45431</v>
      </c>
      <c r="J5519" s="34">
        <v>141600</v>
      </c>
      <c r="K5519" s="34">
        <f t="shared" si="1595"/>
        <v>25488</v>
      </c>
      <c r="L5519" s="34">
        <f t="shared" si="1596"/>
        <v>167088</v>
      </c>
      <c r="M5519" s="17">
        <f t="shared" ref="M5519:M5520" si="1605">L5519*0.05</f>
        <v>8354.4</v>
      </c>
      <c r="N5519" s="17" t="s">
        <v>39</v>
      </c>
      <c r="O5519" s="35" t="s">
        <v>49</v>
      </c>
      <c r="P5519" s="36" t="str">
        <f t="shared" si="1598"/>
        <v>Old Client</v>
      </c>
      <c r="Q5519" s="39" t="str">
        <f t="shared" si="4"/>
        <v>No</v>
      </c>
      <c r="R5519" s="40" t="str">
        <f t="shared" si="5"/>
        <v/>
      </c>
    </row>
    <row r="5520" ht="14.25" customHeight="1" spans="1:18">
      <c r="A5520" s="30" t="s">
        <v>5239</v>
      </c>
      <c r="B5520" s="17">
        <v>2598</v>
      </c>
      <c r="C5520" s="17" t="s">
        <v>46</v>
      </c>
      <c r="D5520" s="17" t="s">
        <v>88</v>
      </c>
      <c r="E5520" s="17" t="s">
        <v>43</v>
      </c>
      <c r="F5520" s="31" t="str">
        <f>VLOOKUP(G5520,'Policy Type'!$A:$B,2,FALSE)</f>
        <v>P&amp;C</v>
      </c>
      <c r="G5520" s="17" t="s">
        <v>55</v>
      </c>
      <c r="H5520" s="32">
        <v>45414</v>
      </c>
      <c r="I5520" s="32">
        <v>45778</v>
      </c>
      <c r="J5520" s="34">
        <v>141400</v>
      </c>
      <c r="K5520" s="34">
        <f t="shared" si="1595"/>
        <v>25452</v>
      </c>
      <c r="L5520" s="34">
        <f t="shared" si="1596"/>
        <v>166852</v>
      </c>
      <c r="M5520" s="17">
        <f t="shared" si="1605"/>
        <v>8342.6</v>
      </c>
      <c r="N5520" s="17" t="s">
        <v>52</v>
      </c>
      <c r="O5520" s="35" t="s">
        <v>53</v>
      </c>
      <c r="P5520" s="36" t="str">
        <f t="shared" si="1598"/>
        <v>Old Client</v>
      </c>
      <c r="Q5520" s="39" t="str">
        <f t="shared" si="4"/>
        <v>No</v>
      </c>
      <c r="R5520" s="40" t="str">
        <f t="shared" si="5"/>
        <v/>
      </c>
    </row>
    <row r="5521" ht="14.25" customHeight="1" spans="1:18">
      <c r="A5521" s="30" t="s">
        <v>5240</v>
      </c>
      <c r="B5521" s="17">
        <v>3153</v>
      </c>
      <c r="C5521" s="17" t="s">
        <v>35</v>
      </c>
      <c r="D5521" s="17" t="s">
        <v>36</v>
      </c>
      <c r="E5521" s="17" t="s">
        <v>60</v>
      </c>
      <c r="F5521" s="31" t="str">
        <f>VLOOKUP(G5521,'Policy Type'!$A:$B,2,FALSE)</f>
        <v>P&amp;C</v>
      </c>
      <c r="G5521" s="17" t="s">
        <v>55</v>
      </c>
      <c r="H5521" s="32">
        <v>45433</v>
      </c>
      <c r="I5521" s="32">
        <v>45797</v>
      </c>
      <c r="J5521" s="34">
        <v>141200</v>
      </c>
      <c r="K5521" s="34">
        <f t="shared" si="1595"/>
        <v>25416</v>
      </c>
      <c r="L5521" s="34">
        <f t="shared" si="1596"/>
        <v>166616</v>
      </c>
      <c r="M5521" s="17">
        <f t="shared" ref="M5521:M5525" si="1606">L5521*0.2</f>
        <v>33323.2</v>
      </c>
      <c r="N5521" s="17" t="s">
        <v>52</v>
      </c>
      <c r="O5521" s="35" t="s">
        <v>53</v>
      </c>
      <c r="P5521" s="36" t="str">
        <f t="shared" si="1598"/>
        <v>New Client</v>
      </c>
      <c r="Q5521" s="39" t="str">
        <f t="shared" si="4"/>
        <v>No</v>
      </c>
      <c r="R5521" s="40" t="str">
        <f t="shared" si="5"/>
        <v/>
      </c>
    </row>
    <row r="5522" ht="14.25" customHeight="1" spans="1:18">
      <c r="A5522" s="30" t="s">
        <v>5241</v>
      </c>
      <c r="B5522" s="17">
        <v>1841</v>
      </c>
      <c r="C5522" s="17" t="s">
        <v>42</v>
      </c>
      <c r="D5522" s="17" t="s">
        <v>36</v>
      </c>
      <c r="E5522" s="17" t="s">
        <v>37</v>
      </c>
      <c r="F5522" s="31" t="str">
        <f>VLOOKUP(G5522,'Policy Type'!$A:$B,2,FALSE)</f>
        <v>Liability</v>
      </c>
      <c r="G5522" s="17" t="s">
        <v>38</v>
      </c>
      <c r="H5522" s="32">
        <v>45416</v>
      </c>
      <c r="I5522" s="32">
        <v>45507</v>
      </c>
      <c r="J5522" s="34">
        <v>140800</v>
      </c>
      <c r="K5522" s="34">
        <f t="shared" si="1595"/>
        <v>25344</v>
      </c>
      <c r="L5522" s="34">
        <f t="shared" si="1596"/>
        <v>166144</v>
      </c>
      <c r="M5522" s="17">
        <f t="shared" si="1606"/>
        <v>33228.8</v>
      </c>
      <c r="N5522" s="17" t="s">
        <v>39</v>
      </c>
      <c r="O5522" s="35" t="s">
        <v>49</v>
      </c>
      <c r="P5522" s="36" t="str">
        <f t="shared" si="1598"/>
        <v>Old Client</v>
      </c>
      <c r="Q5522" s="39" t="str">
        <f t="shared" si="4"/>
        <v>Yes</v>
      </c>
      <c r="R5522" s="40" t="str">
        <f t="shared" si="5"/>
        <v/>
      </c>
    </row>
    <row r="5523" ht="14.25" customHeight="1" spans="1:18">
      <c r="A5523" s="30" t="s">
        <v>5242</v>
      </c>
      <c r="B5523" s="17">
        <v>3022</v>
      </c>
      <c r="C5523" s="17" t="s">
        <v>57</v>
      </c>
      <c r="D5523" s="17" t="s">
        <v>36</v>
      </c>
      <c r="E5523" s="17" t="s">
        <v>37</v>
      </c>
      <c r="F5523" s="31" t="str">
        <f>VLOOKUP(G5523,'Policy Type'!$A:$B,2,FALSE)</f>
        <v>Liability</v>
      </c>
      <c r="G5523" s="17" t="s">
        <v>38</v>
      </c>
      <c r="H5523" s="32">
        <v>45418</v>
      </c>
      <c r="I5523" s="32">
        <v>45601</v>
      </c>
      <c r="J5523" s="34">
        <v>140600</v>
      </c>
      <c r="K5523" s="34">
        <f t="shared" si="1595"/>
        <v>25308</v>
      </c>
      <c r="L5523" s="34">
        <f t="shared" si="1596"/>
        <v>165908</v>
      </c>
      <c r="M5523" s="17">
        <f t="shared" si="1606"/>
        <v>33181.6</v>
      </c>
      <c r="N5523" s="17" t="s">
        <v>39</v>
      </c>
      <c r="O5523" s="35" t="s">
        <v>49</v>
      </c>
      <c r="P5523" s="36" t="str">
        <f t="shared" si="1598"/>
        <v>New Client</v>
      </c>
      <c r="Q5523" s="39" t="str">
        <f t="shared" si="4"/>
        <v>Yes</v>
      </c>
      <c r="R5523" s="40" t="str">
        <f t="shared" si="5"/>
        <v/>
      </c>
    </row>
    <row r="5524" ht="14.25" customHeight="1" spans="1:18">
      <c r="A5524" s="30" t="s">
        <v>5243</v>
      </c>
      <c r="B5524" s="17">
        <v>2966</v>
      </c>
      <c r="C5524" s="17" t="s">
        <v>57</v>
      </c>
      <c r="D5524" s="17" t="s">
        <v>36</v>
      </c>
      <c r="E5524" s="17" t="s">
        <v>43</v>
      </c>
      <c r="F5524" s="31" t="str">
        <f>VLOOKUP(G5524,'Policy Type'!$A:$B,2,FALSE)</f>
        <v>P&amp;C</v>
      </c>
      <c r="G5524" s="17" t="s">
        <v>55</v>
      </c>
      <c r="H5524" s="32">
        <v>45427</v>
      </c>
      <c r="I5524" s="32">
        <v>45791</v>
      </c>
      <c r="J5524" s="34">
        <v>140600</v>
      </c>
      <c r="K5524" s="34">
        <f t="shared" si="1595"/>
        <v>25308</v>
      </c>
      <c r="L5524" s="34">
        <f t="shared" si="1596"/>
        <v>165908</v>
      </c>
      <c r="M5524" s="17">
        <f t="shared" si="1606"/>
        <v>33181.6</v>
      </c>
      <c r="N5524" s="17" t="s">
        <v>52</v>
      </c>
      <c r="O5524" s="35" t="s">
        <v>53</v>
      </c>
      <c r="P5524" s="36" t="str">
        <f t="shared" si="1598"/>
        <v>New Client</v>
      </c>
      <c r="Q5524" s="39" t="str">
        <f t="shared" si="4"/>
        <v>No</v>
      </c>
      <c r="R5524" s="40" t="str">
        <f t="shared" si="5"/>
        <v/>
      </c>
    </row>
    <row r="5525" ht="14.25" customHeight="1" spans="1:18">
      <c r="A5525" s="30" t="s">
        <v>5244</v>
      </c>
      <c r="B5525" s="17">
        <v>2971</v>
      </c>
      <c r="C5525" s="17" t="s">
        <v>35</v>
      </c>
      <c r="D5525" s="17" t="s">
        <v>36</v>
      </c>
      <c r="E5525" s="17" t="s">
        <v>43</v>
      </c>
      <c r="F5525" s="31" t="str">
        <f>VLOOKUP(G5525,'Policy Type'!$A:$B,2,FALSE)</f>
        <v>P&amp;C</v>
      </c>
      <c r="G5525" s="17" t="s">
        <v>55</v>
      </c>
      <c r="H5525" s="32">
        <v>45431</v>
      </c>
      <c r="I5525" s="32">
        <v>45795</v>
      </c>
      <c r="J5525" s="34">
        <v>140100</v>
      </c>
      <c r="K5525" s="34">
        <f t="shared" si="1595"/>
        <v>25218</v>
      </c>
      <c r="L5525" s="34">
        <f t="shared" si="1596"/>
        <v>165318</v>
      </c>
      <c r="M5525" s="17">
        <f t="shared" si="1606"/>
        <v>33063.6</v>
      </c>
      <c r="N5525" s="17" t="s">
        <v>52</v>
      </c>
      <c r="O5525" s="35" t="s">
        <v>53</v>
      </c>
      <c r="P5525" s="36" t="str">
        <f t="shared" si="1598"/>
        <v>New Client</v>
      </c>
      <c r="Q5525" s="39" t="str">
        <f t="shared" si="4"/>
        <v>No</v>
      </c>
      <c r="R5525" s="40" t="str">
        <f t="shared" si="5"/>
        <v/>
      </c>
    </row>
    <row r="5526" ht="14.25" customHeight="1" spans="1:18">
      <c r="A5526" s="30" t="s">
        <v>5245</v>
      </c>
      <c r="B5526" s="17">
        <v>2999</v>
      </c>
      <c r="C5526" s="17" t="s">
        <v>46</v>
      </c>
      <c r="D5526" s="17" t="s">
        <v>76</v>
      </c>
      <c r="E5526" s="17" t="s">
        <v>60</v>
      </c>
      <c r="F5526" s="31" t="str">
        <f>VLOOKUP(G5526,'Policy Type'!$A:$B,2,FALSE)</f>
        <v>P&amp;C</v>
      </c>
      <c r="G5526" s="17" t="s">
        <v>55</v>
      </c>
      <c r="H5526" s="32">
        <v>45422</v>
      </c>
      <c r="I5526" s="32">
        <v>45786</v>
      </c>
      <c r="J5526" s="34">
        <v>139800</v>
      </c>
      <c r="K5526" s="34">
        <f t="shared" si="1595"/>
        <v>25164</v>
      </c>
      <c r="L5526" s="34">
        <f t="shared" si="1596"/>
        <v>164964</v>
      </c>
      <c r="M5526" s="17">
        <f>L5526*0.05</f>
        <v>8248.2</v>
      </c>
      <c r="N5526" s="17" t="s">
        <v>52</v>
      </c>
      <c r="O5526" s="35" t="s">
        <v>53</v>
      </c>
      <c r="P5526" s="36" t="str">
        <f t="shared" si="1598"/>
        <v>New Client</v>
      </c>
      <c r="Q5526" s="39" t="str">
        <f t="shared" si="4"/>
        <v>No</v>
      </c>
      <c r="R5526" s="40" t="str">
        <f t="shared" si="5"/>
        <v/>
      </c>
    </row>
    <row r="5527" ht="14.25" customHeight="1" spans="1:18">
      <c r="A5527" s="30" t="s">
        <v>5246</v>
      </c>
      <c r="B5527" s="17">
        <v>3200</v>
      </c>
      <c r="C5527" s="17" t="s">
        <v>35</v>
      </c>
      <c r="D5527" s="17" t="s">
        <v>36</v>
      </c>
      <c r="E5527" s="17" t="s">
        <v>37</v>
      </c>
      <c r="F5527" s="31" t="str">
        <f>VLOOKUP(G5527,'Policy Type'!$A:$B,2,FALSE)</f>
        <v>P&amp;C</v>
      </c>
      <c r="G5527" s="17" t="s">
        <v>80</v>
      </c>
      <c r="H5527" s="32">
        <v>45437</v>
      </c>
      <c r="I5527" s="32">
        <v>45437</v>
      </c>
      <c r="J5527" s="34">
        <v>139600</v>
      </c>
      <c r="K5527" s="34">
        <f t="shared" si="1595"/>
        <v>25128</v>
      </c>
      <c r="L5527" s="34">
        <f t="shared" si="1596"/>
        <v>164728</v>
      </c>
      <c r="M5527" s="17">
        <f t="shared" ref="M5527:M5528" si="1607">L5527*0.2</f>
        <v>32945.6</v>
      </c>
      <c r="N5527" s="17" t="s">
        <v>39</v>
      </c>
      <c r="O5527" s="35" t="s">
        <v>49</v>
      </c>
      <c r="P5527" s="36" t="str">
        <f t="shared" si="1598"/>
        <v>New Client</v>
      </c>
      <c r="Q5527" s="39" t="str">
        <f t="shared" si="4"/>
        <v>No</v>
      </c>
      <c r="R5527" s="40" t="str">
        <f t="shared" si="5"/>
        <v/>
      </c>
    </row>
    <row r="5528" ht="14.25" customHeight="1" spans="1:18">
      <c r="A5528" s="30" t="s">
        <v>5247</v>
      </c>
      <c r="B5528" s="17">
        <v>2986</v>
      </c>
      <c r="C5528" s="17" t="s">
        <v>42</v>
      </c>
      <c r="D5528" s="17" t="s">
        <v>36</v>
      </c>
      <c r="E5528" s="17" t="s">
        <v>780</v>
      </c>
      <c r="F5528" s="31" t="str">
        <f>VLOOKUP(G5528,'Policy Type'!$A:$B,2,FALSE)</f>
        <v>Liability</v>
      </c>
      <c r="G5528" s="17" t="s">
        <v>38</v>
      </c>
      <c r="H5528" s="32">
        <v>45422</v>
      </c>
      <c r="I5528" s="32">
        <v>45482</v>
      </c>
      <c r="J5528" s="34">
        <v>139200</v>
      </c>
      <c r="K5528" s="34">
        <f t="shared" si="1595"/>
        <v>25056</v>
      </c>
      <c r="L5528" s="34">
        <f t="shared" si="1596"/>
        <v>164256</v>
      </c>
      <c r="M5528" s="17">
        <f t="shared" si="1607"/>
        <v>32851.2</v>
      </c>
      <c r="N5528" s="17" t="s">
        <v>39</v>
      </c>
      <c r="O5528" s="35" t="s">
        <v>49</v>
      </c>
      <c r="P5528" s="36" t="str">
        <f t="shared" si="1598"/>
        <v>New Client</v>
      </c>
      <c r="Q5528" s="39" t="str">
        <f t="shared" si="4"/>
        <v>Yes</v>
      </c>
      <c r="R5528" s="40" t="str">
        <f t="shared" si="5"/>
        <v/>
      </c>
    </row>
    <row r="5529" ht="14.25" customHeight="1" spans="1:18">
      <c r="A5529" s="30" t="s">
        <v>5248</v>
      </c>
      <c r="B5529" s="17">
        <v>15</v>
      </c>
      <c r="C5529" s="17" t="s">
        <v>46</v>
      </c>
      <c r="D5529" s="17" t="s">
        <v>66</v>
      </c>
      <c r="E5529" s="17" t="s">
        <v>37</v>
      </c>
      <c r="F5529" s="31" t="str">
        <f>VLOOKUP(G5529,'Policy Type'!$A:$B,2,FALSE)</f>
        <v>Liability</v>
      </c>
      <c r="G5529" s="17" t="s">
        <v>38</v>
      </c>
      <c r="H5529" s="32">
        <v>45425</v>
      </c>
      <c r="I5529" s="32">
        <v>45485</v>
      </c>
      <c r="J5529" s="34">
        <v>139200</v>
      </c>
      <c r="K5529" s="34">
        <f t="shared" si="1595"/>
        <v>25056</v>
      </c>
      <c r="L5529" s="34">
        <f t="shared" si="1596"/>
        <v>164256</v>
      </c>
      <c r="M5529" s="17">
        <f t="shared" ref="M5529:M5530" si="1608">L5529*0.05</f>
        <v>8212.8</v>
      </c>
      <c r="N5529" s="17" t="s">
        <v>39</v>
      </c>
      <c r="O5529" s="35" t="s">
        <v>49</v>
      </c>
      <c r="P5529" s="36" t="str">
        <f t="shared" si="1598"/>
        <v>Old Client</v>
      </c>
      <c r="Q5529" s="39" t="str">
        <f t="shared" si="4"/>
        <v>Yes</v>
      </c>
      <c r="R5529" s="40" t="str">
        <f t="shared" si="5"/>
        <v/>
      </c>
    </row>
    <row r="5530" ht="14.25" customHeight="1" spans="1:18">
      <c r="A5530" s="30" t="s">
        <v>5249</v>
      </c>
      <c r="B5530" s="17">
        <v>1367</v>
      </c>
      <c r="C5530" s="17" t="s">
        <v>46</v>
      </c>
      <c r="D5530" s="17" t="s">
        <v>88</v>
      </c>
      <c r="E5530" s="17" t="s">
        <v>60</v>
      </c>
      <c r="F5530" s="31" t="str">
        <f>VLOOKUP(G5530,'Policy Type'!$A:$B,2,FALSE)</f>
        <v>P&amp;C</v>
      </c>
      <c r="G5530" s="17" t="s">
        <v>55</v>
      </c>
      <c r="H5530" s="32">
        <v>45440</v>
      </c>
      <c r="I5530" s="32">
        <v>45804</v>
      </c>
      <c r="J5530" s="34">
        <v>139000</v>
      </c>
      <c r="K5530" s="34">
        <f t="shared" si="1595"/>
        <v>25020</v>
      </c>
      <c r="L5530" s="34">
        <f t="shared" si="1596"/>
        <v>164020</v>
      </c>
      <c r="M5530" s="17">
        <f t="shared" si="1608"/>
        <v>8201</v>
      </c>
      <c r="N5530" s="17" t="s">
        <v>52</v>
      </c>
      <c r="O5530" s="35" t="s">
        <v>49</v>
      </c>
      <c r="P5530" s="36" t="str">
        <f t="shared" si="1598"/>
        <v>Old Client</v>
      </c>
      <c r="Q5530" s="39" t="str">
        <f t="shared" si="4"/>
        <v>Yes</v>
      </c>
      <c r="R5530" s="40" t="str">
        <f t="shared" si="5"/>
        <v>Cross-Sold</v>
      </c>
    </row>
    <row r="5531" ht="14.25" customHeight="1" spans="1:18">
      <c r="A5531" s="30" t="s">
        <v>5250</v>
      </c>
      <c r="B5531" s="17">
        <v>3088</v>
      </c>
      <c r="C5531" s="17" t="s">
        <v>35</v>
      </c>
      <c r="D5531" s="17" t="s">
        <v>36</v>
      </c>
      <c r="E5531" s="17" t="s">
        <v>780</v>
      </c>
      <c r="F5531" s="31" t="str">
        <f>VLOOKUP(G5531,'Policy Type'!$A:$B,2,FALSE)</f>
        <v>Others</v>
      </c>
      <c r="G5531" s="17" t="s">
        <v>487</v>
      </c>
      <c r="H5531" s="32">
        <v>45420</v>
      </c>
      <c r="I5531" s="32">
        <v>47245</v>
      </c>
      <c r="J5531" s="34">
        <v>139000</v>
      </c>
      <c r="K5531" s="34">
        <f t="shared" si="1595"/>
        <v>25020</v>
      </c>
      <c r="L5531" s="34">
        <f t="shared" si="1596"/>
        <v>164020</v>
      </c>
      <c r="M5531" s="17">
        <f>L5531*0.15</f>
        <v>24603</v>
      </c>
      <c r="N5531" s="17" t="s">
        <v>52</v>
      </c>
      <c r="O5531" s="35" t="s">
        <v>49</v>
      </c>
      <c r="P5531" s="36" t="str">
        <f t="shared" si="1598"/>
        <v>Old Client</v>
      </c>
      <c r="Q5531" s="39" t="str">
        <f t="shared" si="4"/>
        <v>Yes</v>
      </c>
      <c r="R5531" s="40" t="str">
        <f t="shared" si="5"/>
        <v>Cross-Sold</v>
      </c>
    </row>
    <row r="5532" ht="14.25" customHeight="1" spans="1:18">
      <c r="A5532" s="30" t="s">
        <v>5251</v>
      </c>
      <c r="B5532" s="17">
        <v>3237</v>
      </c>
      <c r="C5532" s="17" t="s">
        <v>35</v>
      </c>
      <c r="D5532" s="17" t="s">
        <v>36</v>
      </c>
      <c r="E5532" s="17" t="s">
        <v>43</v>
      </c>
      <c r="F5532" s="31" t="str">
        <f>VLOOKUP(G5532,'Policy Type'!$A:$B,2,FALSE)</f>
        <v>P&amp;C</v>
      </c>
      <c r="G5532" s="17" t="s">
        <v>55</v>
      </c>
      <c r="H5532" s="32">
        <v>45433</v>
      </c>
      <c r="I5532" s="32">
        <v>45797</v>
      </c>
      <c r="J5532" s="34">
        <v>138900</v>
      </c>
      <c r="K5532" s="34">
        <f t="shared" si="1595"/>
        <v>25002</v>
      </c>
      <c r="L5532" s="34">
        <f t="shared" si="1596"/>
        <v>163902</v>
      </c>
      <c r="M5532" s="17">
        <f t="shared" ref="M5532:M5533" si="1609">L5532*0.2</f>
        <v>32780.4</v>
      </c>
      <c r="N5532" s="17" t="s">
        <v>52</v>
      </c>
      <c r="O5532" s="35" t="s">
        <v>53</v>
      </c>
      <c r="P5532" s="36" t="str">
        <f t="shared" si="1598"/>
        <v>New Client</v>
      </c>
      <c r="Q5532" s="39" t="str">
        <f t="shared" si="4"/>
        <v>No</v>
      </c>
      <c r="R5532" s="40" t="str">
        <f t="shared" si="5"/>
        <v/>
      </c>
    </row>
    <row r="5533" ht="14.25" customHeight="1" spans="1:18">
      <c r="A5533" s="30" t="s">
        <v>5252</v>
      </c>
      <c r="B5533" s="17">
        <v>3347</v>
      </c>
      <c r="C5533" s="17" t="s">
        <v>57</v>
      </c>
      <c r="D5533" s="17" t="s">
        <v>36</v>
      </c>
      <c r="E5533" s="17" t="s">
        <v>37</v>
      </c>
      <c r="F5533" s="31" t="str">
        <f>VLOOKUP(G5533,'Policy Type'!$A:$B,2,FALSE)</f>
        <v>Liability</v>
      </c>
      <c r="G5533" s="17" t="s">
        <v>38</v>
      </c>
      <c r="H5533" s="32">
        <v>45436</v>
      </c>
      <c r="I5533" s="32">
        <v>45800</v>
      </c>
      <c r="J5533" s="34">
        <v>138900</v>
      </c>
      <c r="K5533" s="34">
        <f t="shared" si="1595"/>
        <v>25002</v>
      </c>
      <c r="L5533" s="34">
        <f t="shared" si="1596"/>
        <v>163902</v>
      </c>
      <c r="M5533" s="17">
        <f t="shared" si="1609"/>
        <v>32780.4</v>
      </c>
      <c r="N5533" s="17" t="s">
        <v>39</v>
      </c>
      <c r="O5533" s="35" t="s">
        <v>49</v>
      </c>
      <c r="P5533" s="36" t="str">
        <f t="shared" si="1598"/>
        <v>New Client</v>
      </c>
      <c r="Q5533" s="39" t="str">
        <f t="shared" si="4"/>
        <v>Yes</v>
      </c>
      <c r="R5533" s="40" t="str">
        <f t="shared" si="5"/>
        <v/>
      </c>
    </row>
    <row r="5534" ht="14.25" customHeight="1" spans="1:18">
      <c r="A5534" s="30" t="s">
        <v>5253</v>
      </c>
      <c r="B5534" s="17">
        <v>3011</v>
      </c>
      <c r="C5534" s="17" t="s">
        <v>57</v>
      </c>
      <c r="D5534" s="17" t="s">
        <v>36</v>
      </c>
      <c r="E5534" s="17" t="s">
        <v>780</v>
      </c>
      <c r="F5534" s="31" t="str">
        <f>VLOOKUP(G5534,'Policy Type'!$A:$B,2,FALSE)</f>
        <v>Others</v>
      </c>
      <c r="G5534" s="17" t="s">
        <v>487</v>
      </c>
      <c r="H5534" s="32">
        <v>45419</v>
      </c>
      <c r="I5534" s="32">
        <v>47244</v>
      </c>
      <c r="J5534" s="34">
        <v>137800</v>
      </c>
      <c r="K5534" s="34">
        <f t="shared" si="1595"/>
        <v>24804</v>
      </c>
      <c r="L5534" s="34">
        <f t="shared" si="1596"/>
        <v>162604</v>
      </c>
      <c r="M5534" s="17">
        <f>L5534*0.15</f>
        <v>24390.6</v>
      </c>
      <c r="N5534" s="17" t="s">
        <v>52</v>
      </c>
      <c r="O5534" s="35" t="s">
        <v>49</v>
      </c>
      <c r="P5534" s="36" t="str">
        <f t="shared" si="1598"/>
        <v>New Client</v>
      </c>
      <c r="Q5534" s="39" t="str">
        <f t="shared" si="4"/>
        <v>No</v>
      </c>
      <c r="R5534" s="40" t="str">
        <f t="shared" si="5"/>
        <v/>
      </c>
    </row>
    <row r="5535" ht="14.25" customHeight="1" spans="1:18">
      <c r="A5535" s="30" t="s">
        <v>5254</v>
      </c>
      <c r="B5535" s="17">
        <v>3256</v>
      </c>
      <c r="C5535" s="17" t="s">
        <v>57</v>
      </c>
      <c r="D5535" s="17" t="s">
        <v>36</v>
      </c>
      <c r="E5535" s="17" t="s">
        <v>43</v>
      </c>
      <c r="F5535" s="31" t="str">
        <f>VLOOKUP(G5535,'Policy Type'!$A:$B,2,FALSE)</f>
        <v>P&amp;C</v>
      </c>
      <c r="G5535" s="17" t="s">
        <v>55</v>
      </c>
      <c r="H5535" s="32">
        <v>45438</v>
      </c>
      <c r="I5535" s="32">
        <v>45802</v>
      </c>
      <c r="J5535" s="34">
        <v>136900</v>
      </c>
      <c r="K5535" s="34">
        <f t="shared" si="1595"/>
        <v>24642</v>
      </c>
      <c r="L5535" s="34">
        <f t="shared" si="1596"/>
        <v>161542</v>
      </c>
      <c r="M5535" s="17">
        <f t="shared" ref="M5535:M5538" si="1610">L5535*0.2</f>
        <v>32308.4</v>
      </c>
      <c r="N5535" s="17" t="s">
        <v>52</v>
      </c>
      <c r="O5535" s="35" t="s">
        <v>53</v>
      </c>
      <c r="P5535" s="36" t="str">
        <f t="shared" si="1598"/>
        <v>New Client</v>
      </c>
      <c r="Q5535" s="39" t="str">
        <f t="shared" si="4"/>
        <v>No</v>
      </c>
      <c r="R5535" s="40" t="str">
        <f t="shared" si="5"/>
        <v/>
      </c>
    </row>
    <row r="5536" ht="14.25" customHeight="1" spans="1:18">
      <c r="A5536" s="30" t="s">
        <v>5255</v>
      </c>
      <c r="B5536" s="17">
        <v>3346</v>
      </c>
      <c r="C5536" s="17" t="s">
        <v>57</v>
      </c>
      <c r="D5536" s="17" t="s">
        <v>36</v>
      </c>
      <c r="E5536" s="17" t="s">
        <v>60</v>
      </c>
      <c r="F5536" s="31" t="str">
        <f>VLOOKUP(G5536,'Policy Type'!$A:$B,2,FALSE)</f>
        <v>P&amp;C</v>
      </c>
      <c r="G5536" s="17" t="s">
        <v>55</v>
      </c>
      <c r="H5536" s="32">
        <v>45434</v>
      </c>
      <c r="I5536" s="32">
        <v>45798</v>
      </c>
      <c r="J5536" s="34">
        <v>136900</v>
      </c>
      <c r="K5536" s="34">
        <f t="shared" si="1595"/>
        <v>24642</v>
      </c>
      <c r="L5536" s="34">
        <f t="shared" si="1596"/>
        <v>161542</v>
      </c>
      <c r="M5536" s="17">
        <f t="shared" si="1610"/>
        <v>32308.4</v>
      </c>
      <c r="N5536" s="17" t="s">
        <v>52</v>
      </c>
      <c r="O5536" s="35" t="s">
        <v>53</v>
      </c>
      <c r="P5536" s="36" t="str">
        <f t="shared" si="1598"/>
        <v>New Client</v>
      </c>
      <c r="Q5536" s="39" t="str">
        <f t="shared" si="4"/>
        <v>No</v>
      </c>
      <c r="R5536" s="40" t="str">
        <f t="shared" si="5"/>
        <v/>
      </c>
    </row>
    <row r="5537" ht="14.25" customHeight="1" spans="1:18">
      <c r="A5537" s="30" t="s">
        <v>5256</v>
      </c>
      <c r="B5537" s="17">
        <v>1239</v>
      </c>
      <c r="C5537" s="17" t="s">
        <v>57</v>
      </c>
      <c r="D5537" s="17" t="s">
        <v>36</v>
      </c>
      <c r="E5537" s="17" t="s">
        <v>78</v>
      </c>
      <c r="F5537" s="31" t="str">
        <f>VLOOKUP(G5537,'Policy Type'!$A:$B,2,FALSE)</f>
        <v>Liability</v>
      </c>
      <c r="G5537" s="17" t="s">
        <v>38</v>
      </c>
      <c r="H5537" s="32">
        <v>45429</v>
      </c>
      <c r="I5537" s="32">
        <v>45520</v>
      </c>
      <c r="J5537" s="34">
        <v>136800</v>
      </c>
      <c r="K5537" s="34">
        <f t="shared" si="1595"/>
        <v>24624</v>
      </c>
      <c r="L5537" s="34">
        <f t="shared" si="1596"/>
        <v>161424</v>
      </c>
      <c r="M5537" s="17">
        <f t="shared" si="1610"/>
        <v>32284.8</v>
      </c>
      <c r="N5537" s="17" t="s">
        <v>39</v>
      </c>
      <c r="O5537" s="35" t="s">
        <v>49</v>
      </c>
      <c r="P5537" s="36" t="str">
        <f t="shared" si="1598"/>
        <v>Old Client</v>
      </c>
      <c r="Q5537" s="39" t="str">
        <f t="shared" si="4"/>
        <v>Yes</v>
      </c>
      <c r="R5537" s="40" t="str">
        <f t="shared" si="5"/>
        <v/>
      </c>
    </row>
    <row r="5538" ht="14.25" customHeight="1" spans="1:18">
      <c r="A5538" s="30" t="s">
        <v>5257</v>
      </c>
      <c r="B5538" s="17">
        <v>3131</v>
      </c>
      <c r="C5538" s="17" t="s">
        <v>57</v>
      </c>
      <c r="D5538" s="17" t="s">
        <v>36</v>
      </c>
      <c r="E5538" s="17" t="s">
        <v>78</v>
      </c>
      <c r="F5538" s="31" t="str">
        <f>VLOOKUP(G5538,'Policy Type'!$A:$B,2,FALSE)</f>
        <v>Liability</v>
      </c>
      <c r="G5538" s="17" t="s">
        <v>38</v>
      </c>
      <c r="H5538" s="32">
        <v>45429</v>
      </c>
      <c r="I5538" s="32">
        <v>45520</v>
      </c>
      <c r="J5538" s="34">
        <v>136800</v>
      </c>
      <c r="K5538" s="34">
        <f t="shared" si="1595"/>
        <v>24624</v>
      </c>
      <c r="L5538" s="34">
        <f t="shared" si="1596"/>
        <v>161424</v>
      </c>
      <c r="M5538" s="17">
        <f t="shared" si="1610"/>
        <v>32284.8</v>
      </c>
      <c r="N5538" s="17" t="s">
        <v>39</v>
      </c>
      <c r="O5538" s="35" t="s">
        <v>49</v>
      </c>
      <c r="P5538" s="36" t="str">
        <f t="shared" si="1598"/>
        <v>New Client</v>
      </c>
      <c r="Q5538" s="39" t="str">
        <f t="shared" si="4"/>
        <v>Yes</v>
      </c>
      <c r="R5538" s="40" t="str">
        <f t="shared" si="5"/>
        <v/>
      </c>
    </row>
    <row r="5539" ht="14.25" customHeight="1" spans="1:18">
      <c r="A5539" s="30" t="s">
        <v>5258</v>
      </c>
      <c r="B5539" s="17">
        <v>3052</v>
      </c>
      <c r="C5539" s="17" t="s">
        <v>46</v>
      </c>
      <c r="D5539" s="17" t="s">
        <v>66</v>
      </c>
      <c r="E5539" s="17" t="s">
        <v>43</v>
      </c>
      <c r="F5539" s="31" t="str">
        <f>VLOOKUP(G5539,'Policy Type'!$A:$B,2,FALSE)</f>
        <v>P&amp;C</v>
      </c>
      <c r="G5539" s="17" t="s">
        <v>55</v>
      </c>
      <c r="H5539" s="32">
        <v>45428</v>
      </c>
      <c r="I5539" s="32">
        <v>45792</v>
      </c>
      <c r="J5539" s="34">
        <v>136700</v>
      </c>
      <c r="K5539" s="34">
        <f t="shared" si="1595"/>
        <v>24606</v>
      </c>
      <c r="L5539" s="34">
        <f t="shared" si="1596"/>
        <v>161306</v>
      </c>
      <c r="M5539" s="17">
        <f t="shared" ref="M5539:M5540" si="1611">L5539*0.05</f>
        <v>8065.3</v>
      </c>
      <c r="N5539" s="17" t="s">
        <v>52</v>
      </c>
      <c r="O5539" s="35" t="s">
        <v>53</v>
      </c>
      <c r="P5539" s="36" t="str">
        <f t="shared" si="1598"/>
        <v>Old Client</v>
      </c>
      <c r="Q5539" s="39" t="str">
        <f t="shared" si="4"/>
        <v>Yes</v>
      </c>
      <c r="R5539" s="40" t="str">
        <f t="shared" si="5"/>
        <v>Cross-Sold</v>
      </c>
    </row>
    <row r="5540" ht="14.25" customHeight="1" spans="1:18">
      <c r="A5540" s="30" t="s">
        <v>5259</v>
      </c>
      <c r="B5540" s="17">
        <v>3052</v>
      </c>
      <c r="C5540" s="17" t="s">
        <v>46</v>
      </c>
      <c r="D5540" s="17" t="s">
        <v>76</v>
      </c>
      <c r="E5540" s="17" t="s">
        <v>60</v>
      </c>
      <c r="F5540" s="31" t="str">
        <f>VLOOKUP(G5540,'Policy Type'!$A:$B,2,FALSE)</f>
        <v>P&amp;C</v>
      </c>
      <c r="G5540" s="17" t="s">
        <v>55</v>
      </c>
      <c r="H5540" s="32">
        <v>45440</v>
      </c>
      <c r="I5540" s="32">
        <v>45804</v>
      </c>
      <c r="J5540" s="34">
        <v>136400</v>
      </c>
      <c r="K5540" s="34">
        <f t="shared" si="1595"/>
        <v>24552</v>
      </c>
      <c r="L5540" s="34">
        <f t="shared" si="1596"/>
        <v>160952</v>
      </c>
      <c r="M5540" s="17">
        <f t="shared" si="1611"/>
        <v>8047.6</v>
      </c>
      <c r="N5540" s="17" t="s">
        <v>52</v>
      </c>
      <c r="O5540" s="35" t="s">
        <v>40</v>
      </c>
      <c r="P5540" s="36" t="str">
        <f t="shared" si="1598"/>
        <v>Old Client</v>
      </c>
      <c r="Q5540" s="39" t="str">
        <f t="shared" si="4"/>
        <v>Yes</v>
      </c>
      <c r="R5540" s="40" t="str">
        <f t="shared" si="5"/>
        <v>Cross-Sold</v>
      </c>
    </row>
    <row r="5541" ht="14.25" customHeight="1" spans="1:18">
      <c r="A5541" s="30" t="s">
        <v>5260</v>
      </c>
      <c r="B5541" s="17">
        <v>180</v>
      </c>
      <c r="C5541" s="17" t="s">
        <v>42</v>
      </c>
      <c r="D5541" s="17" t="s">
        <v>36</v>
      </c>
      <c r="E5541" s="17" t="s">
        <v>78</v>
      </c>
      <c r="F5541" s="31" t="str">
        <f>VLOOKUP(G5541,'Policy Type'!$A:$B,2,FALSE)</f>
        <v>Others</v>
      </c>
      <c r="G5541" s="17" t="s">
        <v>116</v>
      </c>
      <c r="H5541" s="32">
        <v>45414</v>
      </c>
      <c r="I5541" s="32">
        <v>45505</v>
      </c>
      <c r="J5541" s="34">
        <v>135500</v>
      </c>
      <c r="K5541" s="34">
        <f t="shared" si="1595"/>
        <v>24390</v>
      </c>
      <c r="L5541" s="34">
        <f t="shared" si="1596"/>
        <v>159890</v>
      </c>
      <c r="M5541" s="17">
        <f>L5541*0.15</f>
        <v>23983.5</v>
      </c>
      <c r="N5541" s="17" t="s">
        <v>39</v>
      </c>
      <c r="O5541" s="35" t="s">
        <v>49</v>
      </c>
      <c r="P5541" s="36" t="str">
        <f t="shared" si="1598"/>
        <v>New Client</v>
      </c>
      <c r="Q5541" s="39" t="str">
        <f t="shared" si="4"/>
        <v>No</v>
      </c>
      <c r="R5541" s="40" t="str">
        <f t="shared" si="5"/>
        <v/>
      </c>
    </row>
    <row r="5542" ht="14.25" customHeight="1" spans="1:18">
      <c r="A5542" s="30" t="s">
        <v>5261</v>
      </c>
      <c r="B5542" s="17">
        <v>3328</v>
      </c>
      <c r="C5542" s="17" t="s">
        <v>35</v>
      </c>
      <c r="D5542" s="17" t="s">
        <v>36</v>
      </c>
      <c r="E5542" s="17" t="s">
        <v>43</v>
      </c>
      <c r="F5542" s="31" t="str">
        <f>VLOOKUP(G5542,'Policy Type'!$A:$B,2,FALSE)</f>
        <v>P&amp;C</v>
      </c>
      <c r="G5542" s="17" t="s">
        <v>55</v>
      </c>
      <c r="H5542" s="32">
        <v>45422</v>
      </c>
      <c r="I5542" s="32">
        <v>45786</v>
      </c>
      <c r="J5542" s="34">
        <v>135200</v>
      </c>
      <c r="K5542" s="34">
        <f t="shared" si="1595"/>
        <v>24336</v>
      </c>
      <c r="L5542" s="34">
        <f t="shared" si="1596"/>
        <v>159536</v>
      </c>
      <c r="M5542" s="17">
        <f t="shared" ref="M5542:M5549" si="1612">L5542*0.2</f>
        <v>31907.2</v>
      </c>
      <c r="N5542" s="17" t="s">
        <v>52</v>
      </c>
      <c r="O5542" s="35" t="s">
        <v>53</v>
      </c>
      <c r="P5542" s="36" t="str">
        <f t="shared" si="1598"/>
        <v>New Client</v>
      </c>
      <c r="Q5542" s="39" t="str">
        <f t="shared" si="4"/>
        <v>No</v>
      </c>
      <c r="R5542" s="40" t="str">
        <f t="shared" si="5"/>
        <v/>
      </c>
    </row>
    <row r="5543" ht="14.25" customHeight="1" spans="1:18">
      <c r="A5543" s="30" t="s">
        <v>5262</v>
      </c>
      <c r="B5543" s="17">
        <v>3239</v>
      </c>
      <c r="C5543" s="17" t="s">
        <v>57</v>
      </c>
      <c r="D5543" s="17" t="s">
        <v>36</v>
      </c>
      <c r="E5543" s="17" t="s">
        <v>60</v>
      </c>
      <c r="F5543" s="31" t="str">
        <f>VLOOKUP(G5543,'Policy Type'!$A:$B,2,FALSE)</f>
        <v>P&amp;C</v>
      </c>
      <c r="G5543" s="17" t="s">
        <v>55</v>
      </c>
      <c r="H5543" s="32">
        <v>45443</v>
      </c>
      <c r="I5543" s="32">
        <v>45807</v>
      </c>
      <c r="J5543" s="34">
        <v>134800</v>
      </c>
      <c r="K5543" s="34">
        <f t="shared" si="1595"/>
        <v>24264</v>
      </c>
      <c r="L5543" s="34">
        <f t="shared" si="1596"/>
        <v>159064</v>
      </c>
      <c r="M5543" s="17">
        <f t="shared" si="1612"/>
        <v>31812.8</v>
      </c>
      <c r="N5543" s="17" t="s">
        <v>52</v>
      </c>
      <c r="O5543" s="35" t="s">
        <v>53</v>
      </c>
      <c r="P5543" s="36" t="str">
        <f t="shared" si="1598"/>
        <v>Old Client</v>
      </c>
      <c r="Q5543" s="39" t="str">
        <f t="shared" si="4"/>
        <v>Yes</v>
      </c>
      <c r="R5543" s="40" t="str">
        <f t="shared" si="5"/>
        <v>Cross-Sold</v>
      </c>
    </row>
    <row r="5544" ht="14.25" customHeight="1" spans="1:18">
      <c r="A5544" s="30" t="s">
        <v>5263</v>
      </c>
      <c r="B5544" s="17">
        <v>3021</v>
      </c>
      <c r="C5544" s="17" t="s">
        <v>57</v>
      </c>
      <c r="D5544" s="17" t="s">
        <v>36</v>
      </c>
      <c r="E5544" s="17" t="s">
        <v>60</v>
      </c>
      <c r="F5544" s="31" t="str">
        <f>VLOOKUP(G5544,'Policy Type'!$A:$B,2,FALSE)</f>
        <v>P&amp;C</v>
      </c>
      <c r="G5544" s="17" t="s">
        <v>55</v>
      </c>
      <c r="H5544" s="32">
        <v>45421</v>
      </c>
      <c r="I5544" s="32">
        <v>45785</v>
      </c>
      <c r="J5544" s="34">
        <v>134600</v>
      </c>
      <c r="K5544" s="34">
        <f t="shared" si="1595"/>
        <v>24228</v>
      </c>
      <c r="L5544" s="34">
        <f t="shared" si="1596"/>
        <v>158828</v>
      </c>
      <c r="M5544" s="17">
        <f t="shared" si="1612"/>
        <v>31765.6</v>
      </c>
      <c r="N5544" s="17" t="s">
        <v>52</v>
      </c>
      <c r="O5544" s="35" t="s">
        <v>49</v>
      </c>
      <c r="P5544" s="36" t="str">
        <f t="shared" si="1598"/>
        <v>New Client</v>
      </c>
      <c r="Q5544" s="39" t="str">
        <f t="shared" si="4"/>
        <v>No</v>
      </c>
      <c r="R5544" s="40" t="str">
        <f t="shared" si="5"/>
        <v/>
      </c>
    </row>
    <row r="5545" ht="14.25" customHeight="1" spans="1:18">
      <c r="A5545" s="30" t="s">
        <v>5264</v>
      </c>
      <c r="B5545" s="17">
        <v>3160</v>
      </c>
      <c r="C5545" s="17" t="s">
        <v>57</v>
      </c>
      <c r="D5545" s="17" t="s">
        <v>36</v>
      </c>
      <c r="E5545" s="17" t="s">
        <v>780</v>
      </c>
      <c r="F5545" s="31" t="str">
        <f>VLOOKUP(G5545,'Policy Type'!$A:$B,2,FALSE)</f>
        <v>Liability</v>
      </c>
      <c r="G5545" s="17" t="s">
        <v>38</v>
      </c>
      <c r="H5545" s="32">
        <v>45429</v>
      </c>
      <c r="I5545" s="32">
        <v>45489</v>
      </c>
      <c r="J5545" s="34">
        <v>134500</v>
      </c>
      <c r="K5545" s="34">
        <f t="shared" si="1595"/>
        <v>24210</v>
      </c>
      <c r="L5545" s="34">
        <f t="shared" si="1596"/>
        <v>158710</v>
      </c>
      <c r="M5545" s="17">
        <f t="shared" si="1612"/>
        <v>31742</v>
      </c>
      <c r="N5545" s="17" t="s">
        <v>39</v>
      </c>
      <c r="O5545" s="35" t="s">
        <v>49</v>
      </c>
      <c r="P5545" s="36" t="str">
        <f t="shared" si="1598"/>
        <v>New Client</v>
      </c>
      <c r="Q5545" s="39" t="str">
        <f t="shared" si="4"/>
        <v>Yes</v>
      </c>
      <c r="R5545" s="40" t="str">
        <f t="shared" si="5"/>
        <v/>
      </c>
    </row>
    <row r="5546" ht="14.25" customHeight="1" spans="1:18">
      <c r="A5546" s="30" t="s">
        <v>5265</v>
      </c>
      <c r="B5546" s="17">
        <v>3012</v>
      </c>
      <c r="C5546" s="17" t="s">
        <v>57</v>
      </c>
      <c r="D5546" s="17" t="s">
        <v>36</v>
      </c>
      <c r="E5546" s="17" t="s">
        <v>37</v>
      </c>
      <c r="F5546" s="31" t="str">
        <f>VLOOKUP(G5546,'Policy Type'!$A:$B,2,FALSE)</f>
        <v>Liability</v>
      </c>
      <c r="G5546" s="17" t="s">
        <v>38</v>
      </c>
      <c r="H5546" s="32">
        <v>45436</v>
      </c>
      <c r="I5546" s="32">
        <v>45496</v>
      </c>
      <c r="J5546" s="34">
        <v>133800</v>
      </c>
      <c r="K5546" s="34">
        <f t="shared" si="1595"/>
        <v>24084</v>
      </c>
      <c r="L5546" s="34">
        <f t="shared" si="1596"/>
        <v>157884</v>
      </c>
      <c r="M5546" s="17">
        <f t="shared" si="1612"/>
        <v>31576.8</v>
      </c>
      <c r="N5546" s="17" t="s">
        <v>39</v>
      </c>
      <c r="O5546" s="35" t="s">
        <v>49</v>
      </c>
      <c r="P5546" s="36" t="str">
        <f t="shared" si="1598"/>
        <v>New Client</v>
      </c>
      <c r="Q5546" s="39" t="str">
        <f t="shared" si="4"/>
        <v>Yes</v>
      </c>
      <c r="R5546" s="40" t="str">
        <f t="shared" si="5"/>
        <v/>
      </c>
    </row>
    <row r="5547" ht="14.25" customHeight="1" spans="1:18">
      <c r="A5547" s="30" t="s">
        <v>5266</v>
      </c>
      <c r="B5547" s="17">
        <v>3208</v>
      </c>
      <c r="C5547" s="17" t="s">
        <v>42</v>
      </c>
      <c r="D5547" s="17" t="s">
        <v>36</v>
      </c>
      <c r="E5547" s="17" t="s">
        <v>780</v>
      </c>
      <c r="F5547" s="31" t="str">
        <f>VLOOKUP(G5547,'Policy Type'!$A:$B,2,FALSE)</f>
        <v>Liability</v>
      </c>
      <c r="G5547" s="17" t="s">
        <v>38</v>
      </c>
      <c r="H5547" s="32">
        <v>45443</v>
      </c>
      <c r="I5547" s="32">
        <v>45626</v>
      </c>
      <c r="J5547" s="34">
        <v>133800</v>
      </c>
      <c r="K5547" s="34">
        <f t="shared" si="1595"/>
        <v>24084</v>
      </c>
      <c r="L5547" s="34">
        <f t="shared" si="1596"/>
        <v>157884</v>
      </c>
      <c r="M5547" s="17">
        <f t="shared" si="1612"/>
        <v>31576.8</v>
      </c>
      <c r="N5547" s="17" t="s">
        <v>39</v>
      </c>
      <c r="O5547" s="35" t="s">
        <v>49</v>
      </c>
      <c r="P5547" s="36" t="str">
        <f t="shared" si="1598"/>
        <v>New Client</v>
      </c>
      <c r="Q5547" s="39" t="str">
        <f t="shared" si="4"/>
        <v>Yes</v>
      </c>
      <c r="R5547" s="40" t="str">
        <f t="shared" si="5"/>
        <v/>
      </c>
    </row>
    <row r="5548" ht="14.25" customHeight="1" spans="1:18">
      <c r="A5548" s="30" t="s">
        <v>5267</v>
      </c>
      <c r="B5548" s="17">
        <v>3180</v>
      </c>
      <c r="C5548" s="17" t="s">
        <v>57</v>
      </c>
      <c r="D5548" s="17" t="s">
        <v>36</v>
      </c>
      <c r="E5548" s="17" t="s">
        <v>132</v>
      </c>
      <c r="F5548" s="31" t="str">
        <f>VLOOKUP(G5548,'Policy Type'!$A:$B,2,FALSE)</f>
        <v>P&amp;C</v>
      </c>
      <c r="G5548" s="17" t="s">
        <v>80</v>
      </c>
      <c r="H5548" s="32">
        <v>45441</v>
      </c>
      <c r="I5548" s="32">
        <v>45441</v>
      </c>
      <c r="J5548" s="34">
        <v>133500</v>
      </c>
      <c r="K5548" s="34">
        <f t="shared" si="1595"/>
        <v>24030</v>
      </c>
      <c r="L5548" s="34">
        <f t="shared" si="1596"/>
        <v>157530</v>
      </c>
      <c r="M5548" s="17">
        <f t="shared" si="1612"/>
        <v>31506</v>
      </c>
      <c r="N5548" s="17" t="s">
        <v>39</v>
      </c>
      <c r="O5548" s="35" t="s">
        <v>49</v>
      </c>
      <c r="P5548" s="36" t="str">
        <f t="shared" si="1598"/>
        <v>Old Client</v>
      </c>
      <c r="Q5548" s="39" t="str">
        <f t="shared" si="4"/>
        <v>Yes</v>
      </c>
      <c r="R5548" s="40" t="str">
        <f t="shared" si="5"/>
        <v>Cross-Sold</v>
      </c>
    </row>
    <row r="5549" ht="14.25" customHeight="1" spans="1:18">
      <c r="A5549" s="30" t="s">
        <v>5268</v>
      </c>
      <c r="B5549" s="17">
        <v>3329</v>
      </c>
      <c r="C5549" s="17" t="s">
        <v>35</v>
      </c>
      <c r="D5549" s="17" t="s">
        <v>36</v>
      </c>
      <c r="E5549" s="17" t="s">
        <v>37</v>
      </c>
      <c r="F5549" s="31" t="str">
        <f>VLOOKUP(G5549,'Policy Type'!$A:$B,2,FALSE)</f>
        <v>P&amp;C</v>
      </c>
      <c r="G5549" s="17" t="s">
        <v>80</v>
      </c>
      <c r="H5549" s="32">
        <v>45435</v>
      </c>
      <c r="I5549" s="32">
        <v>45435</v>
      </c>
      <c r="J5549" s="34">
        <v>132700</v>
      </c>
      <c r="K5549" s="34">
        <f t="shared" si="1595"/>
        <v>23886</v>
      </c>
      <c r="L5549" s="34">
        <f t="shared" si="1596"/>
        <v>156586</v>
      </c>
      <c r="M5549" s="17">
        <f t="shared" si="1612"/>
        <v>31317.2</v>
      </c>
      <c r="N5549" s="17" t="s">
        <v>39</v>
      </c>
      <c r="O5549" s="35" t="s">
        <v>49</v>
      </c>
      <c r="P5549" s="36" t="str">
        <f t="shared" si="1598"/>
        <v>New Client</v>
      </c>
      <c r="Q5549" s="39" t="str">
        <f t="shared" si="4"/>
        <v>No</v>
      </c>
      <c r="R5549" s="40" t="str">
        <f t="shared" si="5"/>
        <v/>
      </c>
    </row>
    <row r="5550" ht="14.25" customHeight="1" spans="1:18">
      <c r="A5550" s="30" t="s">
        <v>5269</v>
      </c>
      <c r="B5550" s="17">
        <v>3249</v>
      </c>
      <c r="C5550" s="17" t="s">
        <v>35</v>
      </c>
      <c r="D5550" s="17" t="s">
        <v>36</v>
      </c>
      <c r="E5550" s="17" t="s">
        <v>37</v>
      </c>
      <c r="F5550" s="31" t="str">
        <f>VLOOKUP(G5550,'Policy Type'!$A:$B,2,FALSE)</f>
        <v>Others</v>
      </c>
      <c r="G5550" s="17" t="s">
        <v>212</v>
      </c>
      <c r="H5550" s="32">
        <v>45440</v>
      </c>
      <c r="I5550" s="32">
        <v>45804</v>
      </c>
      <c r="J5550" s="34">
        <v>132600</v>
      </c>
      <c r="K5550" s="34">
        <f t="shared" si="1595"/>
        <v>23868</v>
      </c>
      <c r="L5550" s="34">
        <f t="shared" si="1596"/>
        <v>156468</v>
      </c>
      <c r="M5550" s="17">
        <f>L5550*0.15</f>
        <v>23470.2</v>
      </c>
      <c r="N5550" s="17" t="s">
        <v>52</v>
      </c>
      <c r="O5550" s="35" t="s">
        <v>53</v>
      </c>
      <c r="P5550" s="36" t="str">
        <f t="shared" si="1598"/>
        <v>Old Client</v>
      </c>
      <c r="Q5550" s="39" t="str">
        <f t="shared" si="4"/>
        <v>Yes</v>
      </c>
      <c r="R5550" s="40" t="str">
        <f t="shared" si="5"/>
        <v>Cross-Sold</v>
      </c>
    </row>
    <row r="5551" ht="14.25" customHeight="1" spans="1:18">
      <c r="A5551" s="30" t="s">
        <v>5270</v>
      </c>
      <c r="B5551" s="17">
        <v>3233</v>
      </c>
      <c r="C5551" s="17" t="s">
        <v>42</v>
      </c>
      <c r="D5551" s="17" t="s">
        <v>36</v>
      </c>
      <c r="E5551" s="17" t="s">
        <v>485</v>
      </c>
      <c r="F5551" s="31" t="str">
        <f>VLOOKUP(G5551,'Policy Type'!$A:$B,2,FALSE)</f>
        <v>Liability</v>
      </c>
      <c r="G5551" s="17" t="s">
        <v>38</v>
      </c>
      <c r="H5551" s="32">
        <v>45425</v>
      </c>
      <c r="I5551" s="32">
        <v>45608</v>
      </c>
      <c r="J5551" s="34">
        <v>131500</v>
      </c>
      <c r="K5551" s="34">
        <f t="shared" si="1595"/>
        <v>23670</v>
      </c>
      <c r="L5551" s="34">
        <f t="shared" si="1596"/>
        <v>155170</v>
      </c>
      <c r="M5551" s="17">
        <f t="shared" ref="M5551:M5553" si="1613">L5551*0.2</f>
        <v>31034</v>
      </c>
      <c r="N5551" s="17" t="s">
        <v>39</v>
      </c>
      <c r="O5551" s="35" t="s">
        <v>49</v>
      </c>
      <c r="P5551" s="36" t="str">
        <f t="shared" si="1598"/>
        <v>Old Client</v>
      </c>
      <c r="Q5551" s="39" t="str">
        <f t="shared" si="4"/>
        <v>Yes</v>
      </c>
      <c r="R5551" s="40" t="str">
        <f t="shared" si="5"/>
        <v/>
      </c>
    </row>
    <row r="5552" ht="14.25" customHeight="1" spans="1:18">
      <c r="A5552" s="30" t="s">
        <v>5271</v>
      </c>
      <c r="B5552" s="17">
        <v>3120</v>
      </c>
      <c r="C5552" s="17" t="s">
        <v>35</v>
      </c>
      <c r="D5552" s="17" t="s">
        <v>36</v>
      </c>
      <c r="E5552" s="17" t="s">
        <v>37</v>
      </c>
      <c r="F5552" s="31" t="str">
        <f>VLOOKUP(G5552,'Policy Type'!$A:$B,2,FALSE)</f>
        <v>P&amp;C</v>
      </c>
      <c r="G5552" s="17" t="s">
        <v>80</v>
      </c>
      <c r="H5552" s="32">
        <v>45443</v>
      </c>
      <c r="I5552" s="32">
        <v>45443</v>
      </c>
      <c r="J5552" s="34">
        <v>131200</v>
      </c>
      <c r="K5552" s="34">
        <f t="shared" si="1595"/>
        <v>23616</v>
      </c>
      <c r="L5552" s="34">
        <f t="shared" si="1596"/>
        <v>154816</v>
      </c>
      <c r="M5552" s="17">
        <f t="shared" si="1613"/>
        <v>30963.2</v>
      </c>
      <c r="N5552" s="17" t="s">
        <v>39</v>
      </c>
      <c r="O5552" s="35" t="s">
        <v>49</v>
      </c>
      <c r="P5552" s="36" t="str">
        <f t="shared" si="1598"/>
        <v>Old Client</v>
      </c>
      <c r="Q5552" s="39" t="str">
        <f t="shared" si="4"/>
        <v>Yes</v>
      </c>
      <c r="R5552" s="40" t="str">
        <f t="shared" si="5"/>
        <v>Cross-Sold</v>
      </c>
    </row>
    <row r="5553" ht="14.25" customHeight="1" spans="1:18">
      <c r="A5553" s="30" t="s">
        <v>5272</v>
      </c>
      <c r="B5553" s="17">
        <v>3085</v>
      </c>
      <c r="C5553" s="17" t="s">
        <v>42</v>
      </c>
      <c r="D5553" s="17" t="s">
        <v>36</v>
      </c>
      <c r="E5553" s="17" t="s">
        <v>103</v>
      </c>
      <c r="F5553" s="31" t="str">
        <f>VLOOKUP(G5553,'Policy Type'!$A:$B,2,FALSE)</f>
        <v>P&amp;C</v>
      </c>
      <c r="G5553" s="17" t="s">
        <v>80</v>
      </c>
      <c r="H5553" s="32">
        <v>45425</v>
      </c>
      <c r="I5553" s="32">
        <v>45425</v>
      </c>
      <c r="J5553" s="34">
        <v>130300</v>
      </c>
      <c r="K5553" s="34">
        <f t="shared" si="1595"/>
        <v>23454</v>
      </c>
      <c r="L5553" s="34">
        <f t="shared" si="1596"/>
        <v>153754</v>
      </c>
      <c r="M5553" s="17">
        <f t="shared" si="1613"/>
        <v>30750.8</v>
      </c>
      <c r="N5553" s="17" t="s">
        <v>39</v>
      </c>
      <c r="O5553" s="35" t="s">
        <v>49</v>
      </c>
      <c r="P5553" s="36" t="str">
        <f t="shared" si="1598"/>
        <v>New Client</v>
      </c>
      <c r="Q5553" s="39" t="str">
        <f t="shared" si="4"/>
        <v>No</v>
      </c>
      <c r="R5553" s="40" t="str">
        <f t="shared" si="5"/>
        <v/>
      </c>
    </row>
    <row r="5554" ht="14.25" customHeight="1" spans="1:18">
      <c r="A5554" s="30" t="s">
        <v>5273</v>
      </c>
      <c r="B5554" s="17">
        <v>15</v>
      </c>
      <c r="C5554" s="17" t="s">
        <v>46</v>
      </c>
      <c r="D5554" s="17" t="s">
        <v>76</v>
      </c>
      <c r="E5554" s="17" t="s">
        <v>37</v>
      </c>
      <c r="F5554" s="31" t="str">
        <f>VLOOKUP(G5554,'Policy Type'!$A:$B,2,FALSE)</f>
        <v>Liability</v>
      </c>
      <c r="G5554" s="17" t="s">
        <v>38</v>
      </c>
      <c r="H5554" s="32">
        <v>45414</v>
      </c>
      <c r="I5554" s="32">
        <v>45597</v>
      </c>
      <c r="J5554" s="34">
        <v>130200</v>
      </c>
      <c r="K5554" s="34">
        <f t="shared" si="1595"/>
        <v>23436</v>
      </c>
      <c r="L5554" s="34">
        <f t="shared" si="1596"/>
        <v>153636</v>
      </c>
      <c r="M5554" s="17">
        <f>L5554*0.05</f>
        <v>7681.8</v>
      </c>
      <c r="N5554" s="17" t="s">
        <v>39</v>
      </c>
      <c r="O5554" s="35" t="s">
        <v>49</v>
      </c>
      <c r="P5554" s="36" t="str">
        <f t="shared" si="1598"/>
        <v>Old Client</v>
      </c>
      <c r="Q5554" s="39" t="str">
        <f t="shared" si="4"/>
        <v>Yes</v>
      </c>
      <c r="R5554" s="40" t="str">
        <f t="shared" si="5"/>
        <v/>
      </c>
    </row>
    <row r="5555" ht="14.25" customHeight="1" spans="1:18">
      <c r="A5555" s="30" t="s">
        <v>5274</v>
      </c>
      <c r="B5555" s="17">
        <v>3076</v>
      </c>
      <c r="C5555" s="17" t="s">
        <v>57</v>
      </c>
      <c r="D5555" s="17" t="s">
        <v>36</v>
      </c>
      <c r="E5555" s="17" t="s">
        <v>780</v>
      </c>
      <c r="F5555" s="31" t="str">
        <f>VLOOKUP(G5555,'Policy Type'!$A:$B,2,FALSE)</f>
        <v>Others</v>
      </c>
      <c r="G5555" s="17" t="s">
        <v>3913</v>
      </c>
      <c r="H5555" s="32">
        <v>45415</v>
      </c>
      <c r="I5555" s="32">
        <v>45779</v>
      </c>
      <c r="J5555" s="34">
        <v>129800</v>
      </c>
      <c r="K5555" s="34">
        <f t="shared" si="1595"/>
        <v>23364</v>
      </c>
      <c r="L5555" s="34">
        <f t="shared" si="1596"/>
        <v>153164</v>
      </c>
      <c r="M5555" s="17">
        <f>L5555*0.15</f>
        <v>22974.6</v>
      </c>
      <c r="N5555" s="17" t="s">
        <v>39</v>
      </c>
      <c r="O5555" s="35" t="s">
        <v>49</v>
      </c>
      <c r="P5555" s="36" t="str">
        <f t="shared" si="1598"/>
        <v>Old Client</v>
      </c>
      <c r="Q5555" s="39" t="str">
        <f t="shared" si="4"/>
        <v>No</v>
      </c>
      <c r="R5555" s="40" t="str">
        <f t="shared" si="5"/>
        <v/>
      </c>
    </row>
    <row r="5556" ht="14.25" customHeight="1" spans="1:18">
      <c r="A5556" s="30" t="s">
        <v>5275</v>
      </c>
      <c r="B5556" s="17">
        <v>2946</v>
      </c>
      <c r="C5556" s="17" t="s">
        <v>46</v>
      </c>
      <c r="D5556" s="17" t="s">
        <v>47</v>
      </c>
      <c r="E5556" s="17" t="s">
        <v>78</v>
      </c>
      <c r="F5556" s="31" t="str">
        <f>VLOOKUP(G5556,'Policy Type'!$A:$B,2,FALSE)</f>
        <v>Liability</v>
      </c>
      <c r="G5556" s="17" t="s">
        <v>94</v>
      </c>
      <c r="H5556" s="32">
        <v>45435</v>
      </c>
      <c r="I5556" s="32">
        <v>45799</v>
      </c>
      <c r="J5556" s="34">
        <v>129800</v>
      </c>
      <c r="K5556" s="34">
        <f t="shared" si="1595"/>
        <v>23364</v>
      </c>
      <c r="L5556" s="34">
        <f t="shared" si="1596"/>
        <v>153164</v>
      </c>
      <c r="M5556" s="17">
        <f t="shared" ref="M5556:M5557" si="1614">L5556*0.05</f>
        <v>7658.2</v>
      </c>
      <c r="N5556" s="17" t="s">
        <v>39</v>
      </c>
      <c r="O5556" s="35" t="s">
        <v>49</v>
      </c>
      <c r="P5556" s="36" t="str">
        <f t="shared" si="1598"/>
        <v>New Client</v>
      </c>
      <c r="Q5556" s="39" t="str">
        <f t="shared" si="4"/>
        <v>Yes</v>
      </c>
      <c r="R5556" s="40" t="str">
        <f t="shared" si="5"/>
        <v/>
      </c>
    </row>
    <row r="5557" ht="14.25" customHeight="1" spans="1:18">
      <c r="A5557" s="30" t="s">
        <v>5276</v>
      </c>
      <c r="B5557" s="17">
        <v>2953</v>
      </c>
      <c r="C5557" s="17" t="s">
        <v>46</v>
      </c>
      <c r="D5557" s="17" t="s">
        <v>66</v>
      </c>
      <c r="E5557" s="17" t="s">
        <v>37</v>
      </c>
      <c r="F5557" s="31" t="str">
        <f>VLOOKUP(G5557,'Policy Type'!$A:$B,2,FALSE)</f>
        <v>Liability</v>
      </c>
      <c r="G5557" s="17" t="s">
        <v>38</v>
      </c>
      <c r="H5557" s="32">
        <v>45444</v>
      </c>
      <c r="I5557" s="32">
        <v>45473</v>
      </c>
      <c r="J5557" s="34">
        <v>129000</v>
      </c>
      <c r="K5557" s="34">
        <f t="shared" si="1595"/>
        <v>23220</v>
      </c>
      <c r="L5557" s="34">
        <f t="shared" si="1596"/>
        <v>152220</v>
      </c>
      <c r="M5557" s="17">
        <f t="shared" si="1614"/>
        <v>7611</v>
      </c>
      <c r="N5557" s="17" t="s">
        <v>39</v>
      </c>
      <c r="O5557" s="35" t="s">
        <v>49</v>
      </c>
      <c r="P5557" s="36" t="str">
        <f t="shared" si="1598"/>
        <v>Old Client</v>
      </c>
      <c r="Q5557" s="39" t="str">
        <f t="shared" si="4"/>
        <v>Yes</v>
      </c>
      <c r="R5557" s="40" t="str">
        <f t="shared" si="5"/>
        <v/>
      </c>
    </row>
    <row r="5558" ht="14.25" customHeight="1" spans="1:18">
      <c r="A5558" s="30" t="s">
        <v>5277</v>
      </c>
      <c r="B5558" s="17">
        <v>3230</v>
      </c>
      <c r="C5558" s="17" t="s">
        <v>42</v>
      </c>
      <c r="D5558" s="17" t="s">
        <v>36</v>
      </c>
      <c r="E5558" s="17" t="s">
        <v>103</v>
      </c>
      <c r="F5558" s="31" t="str">
        <f>VLOOKUP(G5558,'Policy Type'!$A:$B,2,FALSE)</f>
        <v>Liability</v>
      </c>
      <c r="G5558" s="17" t="s">
        <v>94</v>
      </c>
      <c r="H5558" s="32">
        <v>45443</v>
      </c>
      <c r="I5558" s="32">
        <v>45807</v>
      </c>
      <c r="J5558" s="34">
        <v>129800</v>
      </c>
      <c r="K5558" s="34">
        <f t="shared" si="1595"/>
        <v>23364</v>
      </c>
      <c r="L5558" s="34">
        <f t="shared" si="1596"/>
        <v>153164</v>
      </c>
      <c r="M5558" s="17">
        <f t="shared" ref="M5558:M5559" si="1615">L5558*0.2</f>
        <v>30632.8</v>
      </c>
      <c r="N5558" s="17" t="s">
        <v>39</v>
      </c>
      <c r="O5558" s="35" t="s">
        <v>49</v>
      </c>
      <c r="P5558" s="36" t="str">
        <f t="shared" si="1598"/>
        <v>New Client</v>
      </c>
      <c r="Q5558" s="39" t="str">
        <f t="shared" si="4"/>
        <v>Yes</v>
      </c>
      <c r="R5558" s="40" t="str">
        <f t="shared" si="5"/>
        <v/>
      </c>
    </row>
    <row r="5559" ht="14.25" customHeight="1" spans="1:18">
      <c r="A5559" s="30" t="s">
        <v>5278</v>
      </c>
      <c r="B5559" s="17">
        <v>1145</v>
      </c>
      <c r="C5559" s="17" t="s">
        <v>42</v>
      </c>
      <c r="D5559" s="17" t="s">
        <v>36</v>
      </c>
      <c r="E5559" s="17" t="s">
        <v>780</v>
      </c>
      <c r="F5559" s="31" t="str">
        <f>VLOOKUP(G5559,'Policy Type'!$A:$B,2,FALSE)</f>
        <v>P&amp;C</v>
      </c>
      <c r="G5559" s="17" t="s">
        <v>44</v>
      </c>
      <c r="H5559" s="32">
        <v>45435</v>
      </c>
      <c r="I5559" s="32">
        <v>45799</v>
      </c>
      <c r="J5559" s="34">
        <v>128300</v>
      </c>
      <c r="K5559" s="34">
        <f t="shared" si="1595"/>
        <v>23094</v>
      </c>
      <c r="L5559" s="34">
        <f t="shared" si="1596"/>
        <v>151394</v>
      </c>
      <c r="M5559" s="17">
        <f t="shared" si="1615"/>
        <v>30278.8</v>
      </c>
      <c r="N5559" s="17" t="s">
        <v>39</v>
      </c>
      <c r="O5559" s="35" t="s">
        <v>49</v>
      </c>
      <c r="P5559" s="36" t="str">
        <f t="shared" si="1598"/>
        <v>Old Client</v>
      </c>
      <c r="Q5559" s="39" t="str">
        <f t="shared" si="4"/>
        <v>Yes</v>
      </c>
      <c r="R5559" s="40" t="str">
        <f t="shared" si="5"/>
        <v>Cross-Sold</v>
      </c>
    </row>
    <row r="5560" ht="14.25" customHeight="1" spans="1:18">
      <c r="A5560" s="30" t="s">
        <v>5279</v>
      </c>
      <c r="B5560" s="17">
        <v>3317</v>
      </c>
      <c r="C5560" s="17" t="s">
        <v>35</v>
      </c>
      <c r="D5560" s="17" t="s">
        <v>36</v>
      </c>
      <c r="E5560" s="17" t="s">
        <v>78</v>
      </c>
      <c r="F5560" s="31" t="str">
        <f>VLOOKUP(G5560,'Policy Type'!$A:$B,2,FALSE)</f>
        <v>Others</v>
      </c>
      <c r="G5560" s="17" t="s">
        <v>116</v>
      </c>
      <c r="H5560" s="32">
        <v>45441</v>
      </c>
      <c r="I5560" s="32">
        <v>45518</v>
      </c>
      <c r="J5560" s="34">
        <v>128200</v>
      </c>
      <c r="K5560" s="34">
        <f t="shared" si="1595"/>
        <v>23076</v>
      </c>
      <c r="L5560" s="34">
        <f t="shared" si="1596"/>
        <v>151276</v>
      </c>
      <c r="M5560" s="17">
        <f>L5560*0.15</f>
        <v>22691.4</v>
      </c>
      <c r="N5560" s="17" t="s">
        <v>39</v>
      </c>
      <c r="O5560" s="35" t="s">
        <v>49</v>
      </c>
      <c r="P5560" s="36" t="str">
        <f t="shared" si="1598"/>
        <v>New Client</v>
      </c>
      <c r="Q5560" s="39" t="str">
        <f t="shared" si="4"/>
        <v>No</v>
      </c>
      <c r="R5560" s="40" t="str">
        <f t="shared" si="5"/>
        <v/>
      </c>
    </row>
    <row r="5561" ht="14.25" customHeight="1" spans="1:18">
      <c r="A5561" s="30" t="s">
        <v>5280</v>
      </c>
      <c r="B5561" s="17">
        <v>3541</v>
      </c>
      <c r="C5561" s="17" t="s">
        <v>46</v>
      </c>
      <c r="D5561" s="17" t="s">
        <v>88</v>
      </c>
      <c r="E5561" s="17" t="s">
        <v>37</v>
      </c>
      <c r="F5561" s="31" t="str">
        <f>VLOOKUP(G5561,'Policy Type'!$A:$B,2,FALSE)</f>
        <v>P&amp;C</v>
      </c>
      <c r="G5561" s="17" t="s">
        <v>80</v>
      </c>
      <c r="H5561" s="32">
        <v>45435</v>
      </c>
      <c r="I5561" s="32">
        <v>45435</v>
      </c>
      <c r="J5561" s="34">
        <v>125700</v>
      </c>
      <c r="K5561" s="34">
        <f t="shared" si="1595"/>
        <v>22626</v>
      </c>
      <c r="L5561" s="34">
        <f t="shared" si="1596"/>
        <v>148326</v>
      </c>
      <c r="M5561" s="17">
        <f>L5561*0.05</f>
        <v>7416.3</v>
      </c>
      <c r="N5561" s="17" t="s">
        <v>39</v>
      </c>
      <c r="O5561" s="35" t="s">
        <v>49</v>
      </c>
      <c r="P5561" s="36" t="str">
        <f t="shared" si="1598"/>
        <v>New Client</v>
      </c>
      <c r="Q5561" s="39" t="str">
        <f t="shared" si="4"/>
        <v>No</v>
      </c>
      <c r="R5561" s="40" t="str">
        <f t="shared" si="5"/>
        <v/>
      </c>
    </row>
    <row r="5562" ht="14.25" customHeight="1" spans="1:18">
      <c r="A5562" s="30" t="s">
        <v>5281</v>
      </c>
      <c r="B5562" s="17">
        <v>3052</v>
      </c>
      <c r="C5562" s="17" t="s">
        <v>42</v>
      </c>
      <c r="D5562" s="17" t="s">
        <v>36</v>
      </c>
      <c r="E5562" s="17" t="s">
        <v>780</v>
      </c>
      <c r="F5562" s="31" t="str">
        <f>VLOOKUP(G5562,'Policy Type'!$A:$B,2,FALSE)</f>
        <v>Others</v>
      </c>
      <c r="G5562" s="17" t="s">
        <v>487</v>
      </c>
      <c r="H5562" s="32">
        <v>45427</v>
      </c>
      <c r="I5562" s="32">
        <v>47252</v>
      </c>
      <c r="J5562" s="34">
        <v>125300</v>
      </c>
      <c r="K5562" s="34">
        <f t="shared" si="1595"/>
        <v>22554</v>
      </c>
      <c r="L5562" s="34">
        <f t="shared" si="1596"/>
        <v>147854</v>
      </c>
      <c r="M5562" s="17">
        <f>L5562*0.15</f>
        <v>22178.1</v>
      </c>
      <c r="N5562" s="17" t="s">
        <v>52</v>
      </c>
      <c r="O5562" s="35" t="s">
        <v>49</v>
      </c>
      <c r="P5562" s="36" t="str">
        <f t="shared" si="1598"/>
        <v>Old Client</v>
      </c>
      <c r="Q5562" s="39" t="str">
        <f t="shared" si="4"/>
        <v>Yes</v>
      </c>
      <c r="R5562" s="40" t="str">
        <f t="shared" si="5"/>
        <v>Cross-Sold</v>
      </c>
    </row>
    <row r="5563" ht="14.25" customHeight="1" spans="1:18">
      <c r="A5563" s="30" t="s">
        <v>5282</v>
      </c>
      <c r="B5563" s="17">
        <v>3233</v>
      </c>
      <c r="C5563" s="17" t="s">
        <v>46</v>
      </c>
      <c r="D5563" s="17" t="s">
        <v>47</v>
      </c>
      <c r="E5563" s="17" t="s">
        <v>132</v>
      </c>
      <c r="F5563" s="31" t="str">
        <f>VLOOKUP(G5563,'Policy Type'!$A:$B,2,FALSE)</f>
        <v>P&amp;C</v>
      </c>
      <c r="G5563" s="17" t="s">
        <v>80</v>
      </c>
      <c r="H5563" s="32">
        <v>45436</v>
      </c>
      <c r="I5563" s="32">
        <v>45436</v>
      </c>
      <c r="J5563" s="34">
        <v>124500</v>
      </c>
      <c r="K5563" s="34">
        <f t="shared" si="1595"/>
        <v>22410</v>
      </c>
      <c r="L5563" s="34">
        <f t="shared" si="1596"/>
        <v>146910</v>
      </c>
      <c r="M5563" s="17">
        <f>L5563*0.05</f>
        <v>7345.5</v>
      </c>
      <c r="N5563" s="17" t="s">
        <v>39</v>
      </c>
      <c r="O5563" s="35" t="s">
        <v>49</v>
      </c>
      <c r="P5563" s="36" t="str">
        <f t="shared" si="1598"/>
        <v>Old Client</v>
      </c>
      <c r="Q5563" s="39" t="str">
        <f t="shared" si="4"/>
        <v>Yes</v>
      </c>
      <c r="R5563" s="40" t="str">
        <f t="shared" si="5"/>
        <v>Cross-Sold</v>
      </c>
    </row>
    <row r="5564" ht="14.25" customHeight="1" spans="1:18">
      <c r="A5564" s="30" t="s">
        <v>5283</v>
      </c>
      <c r="B5564" s="17">
        <v>3374</v>
      </c>
      <c r="C5564" s="17" t="s">
        <v>42</v>
      </c>
      <c r="D5564" s="17" t="s">
        <v>36</v>
      </c>
      <c r="E5564" s="17" t="s">
        <v>780</v>
      </c>
      <c r="F5564" s="31" t="str">
        <f>VLOOKUP(G5564,'Policy Type'!$A:$B,2,FALSE)</f>
        <v>Liability</v>
      </c>
      <c r="G5564" s="17" t="s">
        <v>536</v>
      </c>
      <c r="H5564" s="32">
        <v>45426</v>
      </c>
      <c r="I5564" s="32">
        <v>45517</v>
      </c>
      <c r="J5564" s="34">
        <v>124500</v>
      </c>
      <c r="K5564" s="34">
        <f t="shared" si="1595"/>
        <v>22410</v>
      </c>
      <c r="L5564" s="34">
        <f t="shared" si="1596"/>
        <v>146910</v>
      </c>
      <c r="M5564" s="17">
        <f>L5564*0.2</f>
        <v>29382</v>
      </c>
      <c r="N5564" s="17" t="s">
        <v>39</v>
      </c>
      <c r="O5564" s="35" t="s">
        <v>49</v>
      </c>
      <c r="P5564" s="36" t="str">
        <f t="shared" si="1598"/>
        <v>New Client</v>
      </c>
      <c r="Q5564" s="39" t="str">
        <f t="shared" si="4"/>
        <v>Yes</v>
      </c>
      <c r="R5564" s="40" t="str">
        <f t="shared" si="5"/>
        <v/>
      </c>
    </row>
    <row r="5565" ht="14.25" customHeight="1" spans="1:18">
      <c r="A5565" s="30" t="s">
        <v>5284</v>
      </c>
      <c r="B5565" s="17">
        <v>3249</v>
      </c>
      <c r="C5565" s="17" t="s">
        <v>46</v>
      </c>
      <c r="D5565" s="17" t="s">
        <v>76</v>
      </c>
      <c r="E5565" s="17" t="s">
        <v>103</v>
      </c>
      <c r="F5565" s="31" t="str">
        <f>VLOOKUP(G5565,'Policy Type'!$A:$B,2,FALSE)</f>
        <v>P&amp;C</v>
      </c>
      <c r="G5565" s="17" t="s">
        <v>80</v>
      </c>
      <c r="H5565" s="32">
        <v>45426</v>
      </c>
      <c r="I5565" s="32">
        <v>45426</v>
      </c>
      <c r="J5565" s="34">
        <v>124000</v>
      </c>
      <c r="K5565" s="34">
        <f t="shared" si="1595"/>
        <v>22320</v>
      </c>
      <c r="L5565" s="34">
        <f t="shared" si="1596"/>
        <v>146320</v>
      </c>
      <c r="M5565" s="17">
        <f>L5565*0.05</f>
        <v>7316</v>
      </c>
      <c r="N5565" s="17" t="s">
        <v>39</v>
      </c>
      <c r="O5565" s="35" t="s">
        <v>49</v>
      </c>
      <c r="P5565" s="36" t="str">
        <f t="shared" si="1598"/>
        <v>Old Client</v>
      </c>
      <c r="Q5565" s="39" t="str">
        <f t="shared" si="4"/>
        <v>Yes</v>
      </c>
      <c r="R5565" s="40" t="str">
        <f t="shared" si="5"/>
        <v>Cross-Sold</v>
      </c>
    </row>
    <row r="5566" ht="14.25" customHeight="1" spans="1:18">
      <c r="A5566" s="30" t="s">
        <v>5285</v>
      </c>
      <c r="B5566" s="17">
        <v>1781</v>
      </c>
      <c r="C5566" s="17" t="s">
        <v>57</v>
      </c>
      <c r="D5566" s="17" t="s">
        <v>36</v>
      </c>
      <c r="E5566" s="17" t="s">
        <v>780</v>
      </c>
      <c r="F5566" s="31" t="str">
        <f>VLOOKUP(G5566,'Policy Type'!$A:$B,2,FALSE)</f>
        <v>Liability</v>
      </c>
      <c r="G5566" s="17" t="s">
        <v>38</v>
      </c>
      <c r="H5566" s="32">
        <v>45427</v>
      </c>
      <c r="I5566" s="32">
        <v>45791</v>
      </c>
      <c r="J5566" s="34">
        <v>124000</v>
      </c>
      <c r="K5566" s="34">
        <f t="shared" si="1595"/>
        <v>22320</v>
      </c>
      <c r="L5566" s="34">
        <f t="shared" si="1596"/>
        <v>146320</v>
      </c>
      <c r="M5566" s="17">
        <f>L5566*0.2</f>
        <v>29264</v>
      </c>
      <c r="N5566" s="17" t="s">
        <v>39</v>
      </c>
      <c r="O5566" s="35" t="s">
        <v>49</v>
      </c>
      <c r="P5566" s="36" t="str">
        <f t="shared" si="1598"/>
        <v>Old Client</v>
      </c>
      <c r="Q5566" s="39" t="str">
        <f t="shared" si="4"/>
        <v>Yes</v>
      </c>
      <c r="R5566" s="40" t="str">
        <f t="shared" si="5"/>
        <v/>
      </c>
    </row>
    <row r="5567" ht="14.25" customHeight="1" spans="1:18">
      <c r="A5567" s="30" t="s">
        <v>5286</v>
      </c>
      <c r="B5567" s="17">
        <v>3076</v>
      </c>
      <c r="C5567" s="17" t="s">
        <v>35</v>
      </c>
      <c r="D5567" s="17" t="s">
        <v>36</v>
      </c>
      <c r="E5567" s="17" t="s">
        <v>78</v>
      </c>
      <c r="F5567" s="31" t="str">
        <f>VLOOKUP(G5567,'Policy Type'!$A:$B,2,FALSE)</f>
        <v>Others</v>
      </c>
      <c r="G5567" s="17" t="s">
        <v>116</v>
      </c>
      <c r="H5567" s="32">
        <v>45428</v>
      </c>
      <c r="I5567" s="32">
        <v>45519</v>
      </c>
      <c r="J5567" s="34">
        <v>123500</v>
      </c>
      <c r="K5567" s="34">
        <f t="shared" si="1595"/>
        <v>22230</v>
      </c>
      <c r="L5567" s="34">
        <f t="shared" si="1596"/>
        <v>145730</v>
      </c>
      <c r="M5567" s="17">
        <f>L5567*0.15</f>
        <v>21859.5</v>
      </c>
      <c r="N5567" s="17" t="s">
        <v>39</v>
      </c>
      <c r="O5567" s="35" t="s">
        <v>49</v>
      </c>
      <c r="P5567" s="36" t="str">
        <f t="shared" si="1598"/>
        <v>Old Client</v>
      </c>
      <c r="Q5567" s="39" t="str">
        <f t="shared" si="4"/>
        <v>No</v>
      </c>
      <c r="R5567" s="40" t="str">
        <f t="shared" si="5"/>
        <v/>
      </c>
    </row>
    <row r="5568" ht="14.25" customHeight="1" spans="1:18">
      <c r="A5568" s="30" t="s">
        <v>5287</v>
      </c>
      <c r="B5568" s="17">
        <v>3115</v>
      </c>
      <c r="C5568" s="17" t="s">
        <v>35</v>
      </c>
      <c r="D5568" s="17" t="s">
        <v>36</v>
      </c>
      <c r="E5568" s="17" t="s">
        <v>78</v>
      </c>
      <c r="F5568" s="31" t="str">
        <f>VLOOKUP(G5568,'Policy Type'!$A:$B,2,FALSE)</f>
        <v>Liability</v>
      </c>
      <c r="G5568" s="17" t="s">
        <v>38</v>
      </c>
      <c r="H5568" s="32">
        <v>45441</v>
      </c>
      <c r="I5568" s="32">
        <v>45532</v>
      </c>
      <c r="J5568" s="34">
        <v>123100</v>
      </c>
      <c r="K5568" s="34">
        <f t="shared" si="1595"/>
        <v>22158</v>
      </c>
      <c r="L5568" s="34">
        <f t="shared" si="1596"/>
        <v>145258</v>
      </c>
      <c r="M5568" s="17">
        <f t="shared" ref="M5568:M5571" si="1616">L5568*0.2</f>
        <v>29051.6</v>
      </c>
      <c r="N5568" s="17" t="s">
        <v>39</v>
      </c>
      <c r="O5568" s="35" t="s">
        <v>49</v>
      </c>
      <c r="P5568" s="36" t="str">
        <f t="shared" si="1598"/>
        <v>New Client</v>
      </c>
      <c r="Q5568" s="39" t="str">
        <f t="shared" si="4"/>
        <v>Yes</v>
      </c>
      <c r="R5568" s="40" t="str">
        <f t="shared" si="5"/>
        <v/>
      </c>
    </row>
    <row r="5569" ht="14.25" customHeight="1" spans="1:18">
      <c r="A5569" s="30" t="s">
        <v>5288</v>
      </c>
      <c r="B5569" s="17">
        <v>3386</v>
      </c>
      <c r="C5569" s="17" t="s">
        <v>57</v>
      </c>
      <c r="D5569" s="17" t="s">
        <v>36</v>
      </c>
      <c r="E5569" s="17" t="s">
        <v>780</v>
      </c>
      <c r="F5569" s="31" t="str">
        <f>VLOOKUP(G5569,'Policy Type'!$A:$B,2,FALSE)</f>
        <v>Liability</v>
      </c>
      <c r="G5569" s="17" t="s">
        <v>38</v>
      </c>
      <c r="H5569" s="32">
        <v>45427</v>
      </c>
      <c r="I5569" s="32">
        <v>45791</v>
      </c>
      <c r="J5569" s="34">
        <v>122700</v>
      </c>
      <c r="K5569" s="34">
        <f t="shared" si="1595"/>
        <v>22086</v>
      </c>
      <c r="L5569" s="34">
        <f t="shared" si="1596"/>
        <v>144786</v>
      </c>
      <c r="M5569" s="17">
        <f t="shared" si="1616"/>
        <v>28957.2</v>
      </c>
      <c r="N5569" s="17" t="s">
        <v>39</v>
      </c>
      <c r="O5569" s="35" t="s">
        <v>49</v>
      </c>
      <c r="P5569" s="36" t="str">
        <f t="shared" si="1598"/>
        <v>New Client</v>
      </c>
      <c r="Q5569" s="39" t="str">
        <f t="shared" si="4"/>
        <v>Yes</v>
      </c>
      <c r="R5569" s="40" t="str">
        <f t="shared" si="5"/>
        <v/>
      </c>
    </row>
    <row r="5570" ht="14.25" customHeight="1" spans="1:18">
      <c r="A5570" s="30" t="s">
        <v>5289</v>
      </c>
      <c r="B5570" s="17">
        <v>3052</v>
      </c>
      <c r="C5570" s="17" t="s">
        <v>35</v>
      </c>
      <c r="D5570" s="17" t="s">
        <v>36</v>
      </c>
      <c r="E5570" s="17" t="s">
        <v>37</v>
      </c>
      <c r="F5570" s="31" t="str">
        <f>VLOOKUP(G5570,'Policy Type'!$A:$B,2,FALSE)</f>
        <v>P&amp;C</v>
      </c>
      <c r="G5570" s="17" t="s">
        <v>80</v>
      </c>
      <c r="H5570" s="32">
        <v>45434</v>
      </c>
      <c r="I5570" s="32">
        <v>45434</v>
      </c>
      <c r="J5570" s="34">
        <v>122400</v>
      </c>
      <c r="K5570" s="34">
        <f t="shared" si="1595"/>
        <v>22032</v>
      </c>
      <c r="L5570" s="34">
        <f t="shared" si="1596"/>
        <v>144432</v>
      </c>
      <c r="M5570" s="17">
        <f t="shared" si="1616"/>
        <v>28886.4</v>
      </c>
      <c r="N5570" s="17" t="s">
        <v>39</v>
      </c>
      <c r="O5570" s="35" t="s">
        <v>49</v>
      </c>
      <c r="P5570" s="36" t="str">
        <f t="shared" si="1598"/>
        <v>Old Client</v>
      </c>
      <c r="Q5570" s="39" t="str">
        <f t="shared" si="4"/>
        <v>Yes</v>
      </c>
      <c r="R5570" s="40" t="str">
        <f t="shared" si="5"/>
        <v>Cross-Sold</v>
      </c>
    </row>
    <row r="5571" ht="14.25" customHeight="1" spans="1:18">
      <c r="A5571" s="30" t="s">
        <v>5290</v>
      </c>
      <c r="B5571" s="17">
        <v>3110</v>
      </c>
      <c r="C5571" s="17" t="s">
        <v>57</v>
      </c>
      <c r="D5571" s="17" t="s">
        <v>36</v>
      </c>
      <c r="E5571" s="17" t="s">
        <v>37</v>
      </c>
      <c r="F5571" s="31" t="str">
        <f>VLOOKUP(G5571,'Policy Type'!$A:$B,2,FALSE)</f>
        <v>Liability</v>
      </c>
      <c r="G5571" s="17" t="s">
        <v>38</v>
      </c>
      <c r="H5571" s="32">
        <v>45442</v>
      </c>
      <c r="I5571" s="32">
        <v>45625</v>
      </c>
      <c r="J5571" s="34">
        <v>121800</v>
      </c>
      <c r="K5571" s="34">
        <f t="shared" si="1595"/>
        <v>21924</v>
      </c>
      <c r="L5571" s="34">
        <f t="shared" si="1596"/>
        <v>143724</v>
      </c>
      <c r="M5571" s="17">
        <f t="shared" si="1616"/>
        <v>28744.8</v>
      </c>
      <c r="N5571" s="17" t="s">
        <v>39</v>
      </c>
      <c r="O5571" s="35" t="s">
        <v>49</v>
      </c>
      <c r="P5571" s="36" t="str">
        <f t="shared" si="1598"/>
        <v>New Client</v>
      </c>
      <c r="Q5571" s="39" t="str">
        <f t="shared" si="4"/>
        <v>Yes</v>
      </c>
      <c r="R5571" s="40" t="str">
        <f t="shared" si="5"/>
        <v/>
      </c>
    </row>
    <row r="5572" ht="14.25" customHeight="1" spans="1:18">
      <c r="A5572" s="30" t="s">
        <v>5291</v>
      </c>
      <c r="B5572" s="17">
        <v>15</v>
      </c>
      <c r="C5572" s="17" t="s">
        <v>35</v>
      </c>
      <c r="D5572" s="17" t="s">
        <v>36</v>
      </c>
      <c r="E5572" s="17" t="s">
        <v>37</v>
      </c>
      <c r="F5572" s="31" t="str">
        <f>VLOOKUP(G5572,'Policy Type'!$A:$B,2,FALSE)</f>
        <v>Others</v>
      </c>
      <c r="G5572" s="17" t="s">
        <v>212</v>
      </c>
      <c r="H5572" s="32">
        <v>45440</v>
      </c>
      <c r="I5572" s="32">
        <v>45804</v>
      </c>
      <c r="J5572" s="34">
        <v>121500</v>
      </c>
      <c r="K5572" s="34">
        <f t="shared" si="1595"/>
        <v>21870</v>
      </c>
      <c r="L5572" s="34">
        <f t="shared" si="1596"/>
        <v>143370</v>
      </c>
      <c r="M5572" s="17">
        <f t="shared" ref="M5572:M5576" si="1617">L5572*0.15</f>
        <v>21505.5</v>
      </c>
      <c r="N5572" s="17" t="s">
        <v>52</v>
      </c>
      <c r="O5572" s="35" t="s">
        <v>53</v>
      </c>
      <c r="P5572" s="36" t="str">
        <f t="shared" si="1598"/>
        <v>Old Client</v>
      </c>
      <c r="Q5572" s="39" t="str">
        <f t="shared" si="4"/>
        <v>Yes</v>
      </c>
      <c r="R5572" s="40" t="str">
        <f t="shared" si="5"/>
        <v>Cross-Sold</v>
      </c>
    </row>
    <row r="5573" ht="14.25" customHeight="1" spans="1:18">
      <c r="A5573" s="30" t="s">
        <v>5292</v>
      </c>
      <c r="B5573" s="17">
        <v>1711</v>
      </c>
      <c r="C5573" s="17" t="s">
        <v>57</v>
      </c>
      <c r="D5573" s="17" t="s">
        <v>36</v>
      </c>
      <c r="E5573" s="17" t="s">
        <v>780</v>
      </c>
      <c r="F5573" s="31" t="str">
        <f>VLOOKUP(G5573,'Policy Type'!$A:$B,2,FALSE)</f>
        <v>Others</v>
      </c>
      <c r="G5573" s="17" t="s">
        <v>487</v>
      </c>
      <c r="H5573" s="32">
        <v>45426</v>
      </c>
      <c r="I5573" s="32">
        <v>49077</v>
      </c>
      <c r="J5573" s="34">
        <v>121200</v>
      </c>
      <c r="K5573" s="34">
        <f t="shared" si="1595"/>
        <v>21816</v>
      </c>
      <c r="L5573" s="34">
        <f t="shared" si="1596"/>
        <v>143016</v>
      </c>
      <c r="M5573" s="17">
        <f t="shared" si="1617"/>
        <v>21452.4</v>
      </c>
      <c r="N5573" s="17" t="s">
        <v>52</v>
      </c>
      <c r="O5573" s="35" t="s">
        <v>49</v>
      </c>
      <c r="P5573" s="36" t="str">
        <f t="shared" si="1598"/>
        <v>Old Client</v>
      </c>
      <c r="Q5573" s="39" t="str">
        <f t="shared" si="4"/>
        <v>Yes</v>
      </c>
      <c r="R5573" s="40" t="str">
        <f t="shared" si="5"/>
        <v>Cross-Sold</v>
      </c>
    </row>
    <row r="5574" ht="14.25" customHeight="1" spans="1:18">
      <c r="A5574" s="30" t="s">
        <v>5293</v>
      </c>
      <c r="B5574" s="17">
        <v>3120</v>
      </c>
      <c r="C5574" s="17" t="s">
        <v>35</v>
      </c>
      <c r="D5574" s="17" t="s">
        <v>36</v>
      </c>
      <c r="E5574" s="17" t="s">
        <v>780</v>
      </c>
      <c r="F5574" s="31" t="str">
        <f>VLOOKUP(G5574,'Policy Type'!$A:$B,2,FALSE)</f>
        <v>Others</v>
      </c>
      <c r="G5574" s="17" t="s">
        <v>487</v>
      </c>
      <c r="H5574" s="32">
        <v>45440</v>
      </c>
      <c r="I5574" s="32">
        <v>49091</v>
      </c>
      <c r="J5574" s="34">
        <v>121200</v>
      </c>
      <c r="K5574" s="34">
        <f t="shared" si="1595"/>
        <v>21816</v>
      </c>
      <c r="L5574" s="34">
        <f t="shared" si="1596"/>
        <v>143016</v>
      </c>
      <c r="M5574" s="17">
        <f t="shared" si="1617"/>
        <v>21452.4</v>
      </c>
      <c r="N5574" s="17" t="s">
        <v>52</v>
      </c>
      <c r="O5574" s="35" t="s">
        <v>49</v>
      </c>
      <c r="P5574" s="36" t="str">
        <f t="shared" si="1598"/>
        <v>Old Client</v>
      </c>
      <c r="Q5574" s="39" t="str">
        <f t="shared" si="4"/>
        <v>Yes</v>
      </c>
      <c r="R5574" s="40" t="str">
        <f t="shared" si="5"/>
        <v>Cross-Sold</v>
      </c>
    </row>
    <row r="5575" ht="14.25" customHeight="1" spans="1:18">
      <c r="A5575" s="30" t="s">
        <v>5294</v>
      </c>
      <c r="B5575" s="17">
        <v>3104</v>
      </c>
      <c r="C5575" s="17" t="s">
        <v>35</v>
      </c>
      <c r="D5575" s="17" t="s">
        <v>36</v>
      </c>
      <c r="E5575" s="17" t="s">
        <v>780</v>
      </c>
      <c r="F5575" s="31" t="str">
        <f>VLOOKUP(G5575,'Policy Type'!$A:$B,2,FALSE)</f>
        <v>Others</v>
      </c>
      <c r="G5575" s="17" t="s">
        <v>487</v>
      </c>
      <c r="H5575" s="32">
        <v>45426</v>
      </c>
      <c r="I5575" s="32">
        <v>49077</v>
      </c>
      <c r="J5575" s="34">
        <v>121200</v>
      </c>
      <c r="K5575" s="34">
        <f t="shared" si="1595"/>
        <v>21816</v>
      </c>
      <c r="L5575" s="34">
        <f t="shared" si="1596"/>
        <v>143016</v>
      </c>
      <c r="M5575" s="17">
        <f t="shared" si="1617"/>
        <v>21452.4</v>
      </c>
      <c r="N5575" s="17" t="s">
        <v>52</v>
      </c>
      <c r="O5575" s="35" t="s">
        <v>49</v>
      </c>
      <c r="P5575" s="36" t="str">
        <f t="shared" si="1598"/>
        <v>New Client</v>
      </c>
      <c r="Q5575" s="39" t="str">
        <f t="shared" si="4"/>
        <v>No</v>
      </c>
      <c r="R5575" s="40" t="str">
        <f t="shared" si="5"/>
        <v/>
      </c>
    </row>
    <row r="5576" ht="14.25" customHeight="1" spans="1:18">
      <c r="A5576" s="30" t="s">
        <v>5295</v>
      </c>
      <c r="B5576" s="17">
        <v>3313</v>
      </c>
      <c r="C5576" s="17" t="s">
        <v>35</v>
      </c>
      <c r="D5576" s="17" t="s">
        <v>36</v>
      </c>
      <c r="E5576" s="17" t="s">
        <v>780</v>
      </c>
      <c r="F5576" s="31" t="str">
        <f>VLOOKUP(G5576,'Policy Type'!$A:$B,2,FALSE)</f>
        <v>Others</v>
      </c>
      <c r="G5576" s="17" t="s">
        <v>487</v>
      </c>
      <c r="H5576" s="32">
        <v>45413</v>
      </c>
      <c r="I5576" s="32">
        <v>49064</v>
      </c>
      <c r="J5576" s="34">
        <v>121200</v>
      </c>
      <c r="K5576" s="34">
        <f t="shared" si="1595"/>
        <v>21816</v>
      </c>
      <c r="L5576" s="34">
        <f t="shared" si="1596"/>
        <v>143016</v>
      </c>
      <c r="M5576" s="17">
        <f t="shared" si="1617"/>
        <v>21452.4</v>
      </c>
      <c r="N5576" s="17" t="s">
        <v>52</v>
      </c>
      <c r="O5576" s="35" t="s">
        <v>49</v>
      </c>
      <c r="P5576" s="36" t="str">
        <f t="shared" si="1598"/>
        <v>New Client</v>
      </c>
      <c r="Q5576" s="39" t="str">
        <f t="shared" si="4"/>
        <v>No</v>
      </c>
      <c r="R5576" s="40" t="str">
        <f t="shared" si="5"/>
        <v/>
      </c>
    </row>
    <row r="5577" ht="14.25" customHeight="1" spans="1:18">
      <c r="A5577" s="30" t="s">
        <v>5296</v>
      </c>
      <c r="B5577" s="17">
        <v>3371</v>
      </c>
      <c r="C5577" s="17" t="s">
        <v>46</v>
      </c>
      <c r="D5577" s="17" t="s">
        <v>76</v>
      </c>
      <c r="E5577" s="17" t="s">
        <v>780</v>
      </c>
      <c r="F5577" s="31" t="str">
        <f>VLOOKUP(G5577,'Policy Type'!$A:$B,2,FALSE)</f>
        <v>Others</v>
      </c>
      <c r="G5577" s="17" t="s">
        <v>487</v>
      </c>
      <c r="H5577" s="32">
        <v>45414</v>
      </c>
      <c r="I5577" s="32">
        <v>49065</v>
      </c>
      <c r="J5577" s="34">
        <v>121200</v>
      </c>
      <c r="K5577" s="34">
        <f t="shared" si="1595"/>
        <v>21816</v>
      </c>
      <c r="L5577" s="34">
        <f t="shared" si="1596"/>
        <v>143016</v>
      </c>
      <c r="M5577" s="17">
        <f>L5577*0.05</f>
        <v>7150.8</v>
      </c>
      <c r="N5577" s="17" t="s">
        <v>52</v>
      </c>
      <c r="O5577" s="35" t="s">
        <v>49</v>
      </c>
      <c r="P5577" s="36" t="str">
        <f t="shared" si="1598"/>
        <v>New Client</v>
      </c>
      <c r="Q5577" s="39" t="str">
        <f t="shared" si="4"/>
        <v>No</v>
      </c>
      <c r="R5577" s="40" t="str">
        <f t="shared" si="5"/>
        <v/>
      </c>
    </row>
    <row r="5578" ht="14.25" customHeight="1" spans="1:18">
      <c r="A5578" s="30" t="s">
        <v>5297</v>
      </c>
      <c r="B5578" s="17">
        <v>3542</v>
      </c>
      <c r="C5578" s="17" t="s">
        <v>57</v>
      </c>
      <c r="D5578" s="17" t="s">
        <v>36</v>
      </c>
      <c r="E5578" s="17" t="s">
        <v>780</v>
      </c>
      <c r="F5578" s="31" t="str">
        <f>VLOOKUP(G5578,'Policy Type'!$A:$B,2,FALSE)</f>
        <v>Liability</v>
      </c>
      <c r="G5578" s="17" t="s">
        <v>38</v>
      </c>
      <c r="H5578" s="32">
        <v>45430</v>
      </c>
      <c r="I5578" s="32">
        <v>45794</v>
      </c>
      <c r="J5578" s="34">
        <v>120900</v>
      </c>
      <c r="K5578" s="34">
        <f t="shared" si="1595"/>
        <v>21762</v>
      </c>
      <c r="L5578" s="34">
        <f t="shared" si="1596"/>
        <v>142662</v>
      </c>
      <c r="M5578" s="17">
        <f t="shared" ref="M5578:M5579" si="1618">L5578*0.2</f>
        <v>28532.4</v>
      </c>
      <c r="N5578" s="17" t="s">
        <v>39</v>
      </c>
      <c r="O5578" s="35" t="s">
        <v>49</v>
      </c>
      <c r="P5578" s="36" t="str">
        <f t="shared" si="1598"/>
        <v>New Client</v>
      </c>
      <c r="Q5578" s="39" t="str">
        <f t="shared" si="4"/>
        <v>Yes</v>
      </c>
      <c r="R5578" s="40" t="str">
        <f t="shared" si="5"/>
        <v/>
      </c>
    </row>
    <row r="5579" ht="14.25" customHeight="1" spans="1:18">
      <c r="A5579" s="30" t="s">
        <v>5298</v>
      </c>
      <c r="B5579" s="17">
        <v>3548</v>
      </c>
      <c r="C5579" s="17" t="s">
        <v>35</v>
      </c>
      <c r="D5579" s="17" t="s">
        <v>36</v>
      </c>
      <c r="E5579" s="17" t="s">
        <v>37</v>
      </c>
      <c r="F5579" s="31" t="str">
        <f>VLOOKUP(G5579,'Policy Type'!$A:$B,2,FALSE)</f>
        <v>Liability</v>
      </c>
      <c r="G5579" s="17" t="s">
        <v>38</v>
      </c>
      <c r="H5579" s="32">
        <v>45430</v>
      </c>
      <c r="I5579" s="32">
        <v>45613</v>
      </c>
      <c r="J5579" s="34">
        <v>120300</v>
      </c>
      <c r="K5579" s="34">
        <f t="shared" si="1595"/>
        <v>21654</v>
      </c>
      <c r="L5579" s="34">
        <f t="shared" si="1596"/>
        <v>141954</v>
      </c>
      <c r="M5579" s="17">
        <f t="shared" si="1618"/>
        <v>28390.8</v>
      </c>
      <c r="N5579" s="17" t="s">
        <v>39</v>
      </c>
      <c r="O5579" s="35" t="s">
        <v>49</v>
      </c>
      <c r="P5579" s="36" t="str">
        <f t="shared" si="1598"/>
        <v>New Client</v>
      </c>
      <c r="Q5579" s="39" t="str">
        <f t="shared" si="4"/>
        <v>Yes</v>
      </c>
      <c r="R5579" s="40" t="str">
        <f t="shared" si="5"/>
        <v/>
      </c>
    </row>
    <row r="5580" ht="14.25" customHeight="1" spans="1:18">
      <c r="A5580" s="30" t="s">
        <v>5299</v>
      </c>
      <c r="B5580" s="17">
        <v>3161</v>
      </c>
      <c r="C5580" s="17" t="s">
        <v>46</v>
      </c>
      <c r="D5580" s="17" t="s">
        <v>47</v>
      </c>
      <c r="E5580" s="17" t="s">
        <v>78</v>
      </c>
      <c r="F5580" s="31" t="str">
        <f>VLOOKUP(G5580,'Policy Type'!$A:$B,2,FALSE)</f>
        <v>Liability</v>
      </c>
      <c r="G5580" s="17" t="s">
        <v>94</v>
      </c>
      <c r="H5580" s="32">
        <v>45422</v>
      </c>
      <c r="I5580" s="32">
        <v>45786</v>
      </c>
      <c r="J5580" s="34">
        <v>119200</v>
      </c>
      <c r="K5580" s="34">
        <f t="shared" si="1595"/>
        <v>21456</v>
      </c>
      <c r="L5580" s="34">
        <f t="shared" si="1596"/>
        <v>140656</v>
      </c>
      <c r="M5580" s="17">
        <f t="shared" ref="M5580:M5581" si="1619">L5580*0.05</f>
        <v>7032.8</v>
      </c>
      <c r="N5580" s="17" t="s">
        <v>39</v>
      </c>
      <c r="O5580" s="35" t="s">
        <v>49</v>
      </c>
      <c r="P5580" s="36" t="str">
        <f t="shared" si="1598"/>
        <v>New Client</v>
      </c>
      <c r="Q5580" s="39" t="str">
        <f t="shared" si="4"/>
        <v>Yes</v>
      </c>
      <c r="R5580" s="40" t="str">
        <f t="shared" si="5"/>
        <v/>
      </c>
    </row>
    <row r="5581" ht="14.25" customHeight="1" spans="1:18">
      <c r="A5581" s="30" t="s">
        <v>5300</v>
      </c>
      <c r="B5581" s="17">
        <v>2033</v>
      </c>
      <c r="C5581" s="17" t="s">
        <v>46</v>
      </c>
      <c r="D5581" s="17" t="s">
        <v>66</v>
      </c>
      <c r="E5581" s="17" t="s">
        <v>780</v>
      </c>
      <c r="F5581" s="31" t="str">
        <f>VLOOKUP(G5581,'Policy Type'!$A:$B,2,FALSE)</f>
        <v>Others</v>
      </c>
      <c r="G5581" s="17" t="s">
        <v>487</v>
      </c>
      <c r="H5581" s="32">
        <v>45433</v>
      </c>
      <c r="I5581" s="32">
        <v>47258</v>
      </c>
      <c r="J5581" s="34">
        <v>118500</v>
      </c>
      <c r="K5581" s="34">
        <f t="shared" si="1595"/>
        <v>21330</v>
      </c>
      <c r="L5581" s="34">
        <f t="shared" si="1596"/>
        <v>139830</v>
      </c>
      <c r="M5581" s="17">
        <f t="shared" si="1619"/>
        <v>6991.5</v>
      </c>
      <c r="N5581" s="17" t="s">
        <v>52</v>
      </c>
      <c r="O5581" s="35" t="s">
        <v>49</v>
      </c>
      <c r="P5581" s="36" t="str">
        <f t="shared" si="1598"/>
        <v>Old Client</v>
      </c>
      <c r="Q5581" s="39" t="str">
        <f t="shared" si="4"/>
        <v>Yes</v>
      </c>
      <c r="R5581" s="40" t="str">
        <f t="shared" si="5"/>
        <v>Cross-Sold</v>
      </c>
    </row>
    <row r="5582" ht="14.25" customHeight="1" spans="1:18">
      <c r="A5582" s="30" t="s">
        <v>5301</v>
      </c>
      <c r="B5582" s="17">
        <v>3036</v>
      </c>
      <c r="C5582" s="17" t="s">
        <v>42</v>
      </c>
      <c r="D5582" s="17" t="s">
        <v>36</v>
      </c>
      <c r="E5582" s="17" t="s">
        <v>37</v>
      </c>
      <c r="F5582" s="31" t="str">
        <f>VLOOKUP(G5582,'Policy Type'!$A:$B,2,FALSE)</f>
        <v>P&amp;C</v>
      </c>
      <c r="G5582" s="17" t="s">
        <v>80</v>
      </c>
      <c r="H5582" s="32">
        <v>45425</v>
      </c>
      <c r="I5582" s="32">
        <v>45425</v>
      </c>
      <c r="J5582" s="34">
        <v>118200</v>
      </c>
      <c r="K5582" s="34">
        <f t="shared" si="1595"/>
        <v>21276</v>
      </c>
      <c r="L5582" s="34">
        <f t="shared" si="1596"/>
        <v>139476</v>
      </c>
      <c r="M5582" s="17">
        <f t="shared" ref="M5582:M5584" si="1620">L5582*0.2</f>
        <v>27895.2</v>
      </c>
      <c r="N5582" s="17" t="s">
        <v>39</v>
      </c>
      <c r="O5582" s="35" t="s">
        <v>49</v>
      </c>
      <c r="P5582" s="36" t="str">
        <f t="shared" si="1598"/>
        <v>New Client</v>
      </c>
      <c r="Q5582" s="39" t="str">
        <f t="shared" si="4"/>
        <v>No</v>
      </c>
      <c r="R5582" s="40" t="str">
        <f t="shared" si="5"/>
        <v/>
      </c>
    </row>
    <row r="5583" ht="14.25" customHeight="1" spans="1:18">
      <c r="A5583" s="30" t="s">
        <v>5302</v>
      </c>
      <c r="B5583" s="17">
        <v>3362</v>
      </c>
      <c r="C5583" s="17" t="s">
        <v>42</v>
      </c>
      <c r="D5583" s="17" t="s">
        <v>36</v>
      </c>
      <c r="E5583" s="17" t="s">
        <v>108</v>
      </c>
      <c r="F5583" s="31" t="str">
        <f>VLOOKUP(G5583,'Policy Type'!$A:$B,2,FALSE)</f>
        <v>Liability</v>
      </c>
      <c r="G5583" s="17" t="s">
        <v>94</v>
      </c>
      <c r="H5583" s="32">
        <v>45430</v>
      </c>
      <c r="I5583" s="32">
        <v>45794</v>
      </c>
      <c r="J5583" s="34">
        <v>118200</v>
      </c>
      <c r="K5583" s="34">
        <f t="shared" si="1595"/>
        <v>21276</v>
      </c>
      <c r="L5583" s="34">
        <f t="shared" si="1596"/>
        <v>139476</v>
      </c>
      <c r="M5583" s="17">
        <f t="shared" si="1620"/>
        <v>27895.2</v>
      </c>
      <c r="N5583" s="17" t="s">
        <v>39</v>
      </c>
      <c r="O5583" s="35" t="s">
        <v>49</v>
      </c>
      <c r="P5583" s="36" t="str">
        <f t="shared" si="1598"/>
        <v>New Client</v>
      </c>
      <c r="Q5583" s="39" t="str">
        <f t="shared" si="4"/>
        <v>Yes</v>
      </c>
      <c r="R5583" s="40" t="str">
        <f t="shared" si="5"/>
        <v/>
      </c>
    </row>
    <row r="5584" ht="14.25" customHeight="1" spans="1:18">
      <c r="A5584" s="30" t="s">
        <v>5303</v>
      </c>
      <c r="B5584" s="17">
        <v>445</v>
      </c>
      <c r="C5584" s="17" t="s">
        <v>35</v>
      </c>
      <c r="D5584" s="17" t="s">
        <v>36</v>
      </c>
      <c r="E5584" s="17" t="s">
        <v>78</v>
      </c>
      <c r="F5584" s="31" t="str">
        <f>VLOOKUP(G5584,'Policy Type'!$A:$B,2,FALSE)</f>
        <v>P&amp;C</v>
      </c>
      <c r="G5584" s="17" t="s">
        <v>80</v>
      </c>
      <c r="H5584" s="32">
        <v>45420</v>
      </c>
      <c r="I5584" s="32">
        <v>45420</v>
      </c>
      <c r="J5584" s="34">
        <v>118100</v>
      </c>
      <c r="K5584" s="34">
        <f t="shared" si="1595"/>
        <v>21258</v>
      </c>
      <c r="L5584" s="34">
        <f t="shared" si="1596"/>
        <v>139358</v>
      </c>
      <c r="M5584" s="17">
        <f t="shared" si="1620"/>
        <v>27871.6</v>
      </c>
      <c r="N5584" s="17" t="s">
        <v>39</v>
      </c>
      <c r="O5584" s="35" t="s">
        <v>49</v>
      </c>
      <c r="P5584" s="36" t="str">
        <f t="shared" si="1598"/>
        <v>Old Client</v>
      </c>
      <c r="Q5584" s="39" t="str">
        <f t="shared" si="4"/>
        <v>No</v>
      </c>
      <c r="R5584" s="40" t="str">
        <f t="shared" si="5"/>
        <v/>
      </c>
    </row>
    <row r="5585" ht="14.25" customHeight="1" spans="1:18">
      <c r="A5585" s="30" t="s">
        <v>5304</v>
      </c>
      <c r="B5585" s="17">
        <v>1421</v>
      </c>
      <c r="C5585" s="17" t="s">
        <v>42</v>
      </c>
      <c r="D5585" s="17" t="s">
        <v>36</v>
      </c>
      <c r="E5585" s="17" t="s">
        <v>43</v>
      </c>
      <c r="F5585" s="31" t="str">
        <f>VLOOKUP(G5585,'Policy Type'!$A:$B,2,FALSE)</f>
        <v>Others</v>
      </c>
      <c r="G5585" s="17" t="s">
        <v>287</v>
      </c>
      <c r="H5585" s="32">
        <v>45455</v>
      </c>
      <c r="I5585" s="32">
        <v>45819</v>
      </c>
      <c r="J5585" s="34">
        <v>3034600</v>
      </c>
      <c r="K5585" s="34">
        <f t="shared" si="1595"/>
        <v>546228</v>
      </c>
      <c r="L5585" s="34">
        <f t="shared" si="1596"/>
        <v>3580828</v>
      </c>
      <c r="M5585" s="17">
        <f t="shared" ref="M5585:M5586" si="1621">L5585*0.15</f>
        <v>537124.2</v>
      </c>
      <c r="N5585" s="17" t="s">
        <v>52</v>
      </c>
      <c r="O5585" s="35" t="s">
        <v>53</v>
      </c>
      <c r="P5585" s="36" t="str">
        <f t="shared" si="1598"/>
        <v>Old Client</v>
      </c>
      <c r="Q5585" s="39" t="str">
        <f t="shared" si="4"/>
        <v>Yes</v>
      </c>
      <c r="R5585" s="40" t="str">
        <f t="shared" si="5"/>
        <v>Cross-Sold</v>
      </c>
    </row>
    <row r="5586" ht="14.25" customHeight="1" spans="1:18">
      <c r="A5586" s="30" t="s">
        <v>5305</v>
      </c>
      <c r="B5586" s="17">
        <v>3019</v>
      </c>
      <c r="C5586" s="17" t="s">
        <v>57</v>
      </c>
      <c r="D5586" s="17" t="s">
        <v>36</v>
      </c>
      <c r="E5586" s="17" t="s">
        <v>84</v>
      </c>
      <c r="F5586" s="31" t="str">
        <f>VLOOKUP(G5586,'Policy Type'!$A:$B,2,FALSE)</f>
        <v>Others</v>
      </c>
      <c r="G5586" s="17" t="s">
        <v>135</v>
      </c>
      <c r="H5586" s="32">
        <v>45436</v>
      </c>
      <c r="I5586" s="32">
        <v>45800</v>
      </c>
      <c r="J5586" s="34">
        <v>118100</v>
      </c>
      <c r="K5586" s="34">
        <f t="shared" si="1595"/>
        <v>21258</v>
      </c>
      <c r="L5586" s="34">
        <f t="shared" si="1596"/>
        <v>139358</v>
      </c>
      <c r="M5586" s="17">
        <f t="shared" si="1621"/>
        <v>20903.7</v>
      </c>
      <c r="N5586" s="17" t="s">
        <v>39</v>
      </c>
      <c r="O5586" s="35" t="s">
        <v>40</v>
      </c>
      <c r="P5586" s="36" t="str">
        <f t="shared" si="1598"/>
        <v>New Client</v>
      </c>
      <c r="Q5586" s="39" t="str">
        <f t="shared" si="4"/>
        <v>No</v>
      </c>
      <c r="R5586" s="40" t="str">
        <f t="shared" si="5"/>
        <v/>
      </c>
    </row>
    <row r="5587" ht="14.25" customHeight="1" spans="1:18">
      <c r="A5587" s="30" t="s">
        <v>5306</v>
      </c>
      <c r="B5587" s="17">
        <v>1800</v>
      </c>
      <c r="C5587" s="17" t="s">
        <v>35</v>
      </c>
      <c r="D5587" s="17" t="s">
        <v>36</v>
      </c>
      <c r="E5587" s="17" t="s">
        <v>60</v>
      </c>
      <c r="F5587" s="31" t="str">
        <f>VLOOKUP(G5587,'Policy Type'!$A:$B,2,FALSE)</f>
        <v>Liability</v>
      </c>
      <c r="G5587" s="17" t="s">
        <v>402</v>
      </c>
      <c r="H5587" s="32">
        <v>45424</v>
      </c>
      <c r="I5587" s="32">
        <v>45788</v>
      </c>
      <c r="J5587" s="34">
        <v>118100</v>
      </c>
      <c r="K5587" s="34">
        <f t="shared" si="1595"/>
        <v>21258</v>
      </c>
      <c r="L5587" s="34">
        <f t="shared" si="1596"/>
        <v>139358</v>
      </c>
      <c r="M5587" s="17">
        <f>L5587*0.2</f>
        <v>27871.6</v>
      </c>
      <c r="N5587" s="17" t="s">
        <v>39</v>
      </c>
      <c r="O5587" s="35" t="s">
        <v>53</v>
      </c>
      <c r="P5587" s="36" t="str">
        <f t="shared" si="1598"/>
        <v>Old Client</v>
      </c>
      <c r="Q5587" s="39" t="str">
        <f t="shared" si="4"/>
        <v>Yes</v>
      </c>
      <c r="R5587" s="40" t="str">
        <f t="shared" si="5"/>
        <v/>
      </c>
    </row>
    <row r="5588" ht="14.25" customHeight="1" spans="1:18">
      <c r="A5588" s="30" t="s">
        <v>5307</v>
      </c>
      <c r="B5588" s="17">
        <v>3248</v>
      </c>
      <c r="C5588" s="17" t="s">
        <v>46</v>
      </c>
      <c r="D5588" s="17" t="s">
        <v>76</v>
      </c>
      <c r="E5588" s="17" t="s">
        <v>84</v>
      </c>
      <c r="F5588" s="31" t="str">
        <f>VLOOKUP(G5588,'Policy Type'!$A:$B,2,FALSE)</f>
        <v>Others</v>
      </c>
      <c r="G5588" s="17" t="s">
        <v>116</v>
      </c>
      <c r="H5588" s="32">
        <v>45430</v>
      </c>
      <c r="I5588" s="32">
        <v>45488</v>
      </c>
      <c r="J5588" s="34">
        <v>118000</v>
      </c>
      <c r="K5588" s="34">
        <f t="shared" si="1595"/>
        <v>21240</v>
      </c>
      <c r="L5588" s="34">
        <f t="shared" si="1596"/>
        <v>139240</v>
      </c>
      <c r="M5588" s="17">
        <f t="shared" ref="M5588:M5589" si="1622">L5588*0.05</f>
        <v>6962</v>
      </c>
      <c r="N5588" s="17" t="s">
        <v>39</v>
      </c>
      <c r="O5588" s="35" t="s">
        <v>49</v>
      </c>
      <c r="P5588" s="36" t="str">
        <f t="shared" si="1598"/>
        <v>New Client</v>
      </c>
      <c r="Q5588" s="39" t="str">
        <f t="shared" si="4"/>
        <v>No</v>
      </c>
      <c r="R5588" s="40" t="str">
        <f t="shared" si="5"/>
        <v/>
      </c>
    </row>
    <row r="5589" ht="14.25" customHeight="1" spans="1:18">
      <c r="A5589" s="30" t="s">
        <v>5308</v>
      </c>
      <c r="B5589" s="17">
        <v>65</v>
      </c>
      <c r="C5589" s="17" t="s">
        <v>46</v>
      </c>
      <c r="D5589" s="17" t="s">
        <v>66</v>
      </c>
      <c r="E5589" s="17" t="s">
        <v>78</v>
      </c>
      <c r="F5589" s="31" t="str">
        <f>VLOOKUP(G5589,'Policy Type'!$A:$B,2,FALSE)</f>
        <v>Liability</v>
      </c>
      <c r="G5589" s="17" t="s">
        <v>94</v>
      </c>
      <c r="H5589" s="32">
        <v>45414</v>
      </c>
      <c r="I5589" s="32">
        <v>45778</v>
      </c>
      <c r="J5589" s="34">
        <v>118000</v>
      </c>
      <c r="K5589" s="34">
        <f t="shared" si="1595"/>
        <v>21240</v>
      </c>
      <c r="L5589" s="34">
        <f t="shared" si="1596"/>
        <v>139240</v>
      </c>
      <c r="M5589" s="17">
        <f t="shared" si="1622"/>
        <v>6962</v>
      </c>
      <c r="N5589" s="17" t="s">
        <v>39</v>
      </c>
      <c r="O5589" s="35" t="s">
        <v>49</v>
      </c>
      <c r="P5589" s="36" t="str">
        <f t="shared" si="1598"/>
        <v>Old Client</v>
      </c>
      <c r="Q5589" s="39" t="str">
        <f t="shared" si="4"/>
        <v>Yes</v>
      </c>
      <c r="R5589" s="40" t="str">
        <f t="shared" si="5"/>
        <v/>
      </c>
    </row>
    <row r="5590" ht="14.25" customHeight="1" spans="1:18">
      <c r="A5590" s="30"/>
      <c r="B5590" s="17"/>
      <c r="C5590" s="17"/>
      <c r="D5590" s="17"/>
      <c r="E5590" s="17"/>
      <c r="F5590" s="31"/>
      <c r="G5590" s="17"/>
      <c r="H5590" s="32"/>
      <c r="I5590" s="32"/>
      <c r="J5590" s="34"/>
      <c r="K5590" s="34"/>
      <c r="L5590" s="17"/>
      <c r="M5590" s="17"/>
      <c r="N5590" s="17" t="s">
        <v>39</v>
      </c>
      <c r="O5590" s="35" t="s">
        <v>277</v>
      </c>
      <c r="P5590" s="36"/>
      <c r="Q5590" s="39" t="str">
        <f t="shared" si="4"/>
        <v>No</v>
      </c>
      <c r="R5590" s="40" t="str">
        <f t="shared" si="5"/>
        <v/>
      </c>
    </row>
    <row r="5591" ht="14.25" customHeight="1" spans="1:18">
      <c r="A5591" s="30"/>
      <c r="B5591" s="17"/>
      <c r="C5591" s="17"/>
      <c r="D5591" s="17"/>
      <c r="E5591" s="17"/>
      <c r="F5591" s="31"/>
      <c r="G5591" s="17"/>
      <c r="H5591" s="32"/>
      <c r="I5591" s="32"/>
      <c r="J5591" s="34"/>
      <c r="K5591" s="34"/>
      <c r="L5591" s="17"/>
      <c r="M5591" s="17"/>
      <c r="N5591" s="17" t="s">
        <v>39</v>
      </c>
      <c r="O5591" s="35" t="s">
        <v>277</v>
      </c>
      <c r="P5591" s="36"/>
      <c r="Q5591" s="39" t="str">
        <f t="shared" si="4"/>
        <v>No</v>
      </c>
      <c r="R5591" s="40" t="str">
        <f t="shared" si="5"/>
        <v/>
      </c>
    </row>
    <row r="5592" ht="14.25" customHeight="1" spans="1:18">
      <c r="A5592" s="30" t="s">
        <v>5309</v>
      </c>
      <c r="B5592" s="17">
        <v>1589</v>
      </c>
      <c r="C5592" s="17" t="s">
        <v>46</v>
      </c>
      <c r="D5592" s="17" t="s">
        <v>47</v>
      </c>
      <c r="E5592" s="17" t="s">
        <v>780</v>
      </c>
      <c r="F5592" s="31" t="str">
        <f>VLOOKUP(G5592,'Policy Type'!$A:$B,2,FALSE)</f>
        <v>Liability</v>
      </c>
      <c r="G5592" s="17" t="s">
        <v>38</v>
      </c>
      <c r="H5592" s="32">
        <v>45426</v>
      </c>
      <c r="I5592" s="32">
        <v>45456</v>
      </c>
      <c r="J5592" s="34">
        <v>117800</v>
      </c>
      <c r="K5592" s="34">
        <f t="shared" ref="K5592:K5673" si="1623">J5592*0.18</f>
        <v>21204</v>
      </c>
      <c r="L5592" s="34">
        <f t="shared" ref="L5592:L5673" si="1624">J5592+K5592</f>
        <v>139004</v>
      </c>
      <c r="M5592" s="17">
        <f>L5592*0.05</f>
        <v>6950.2</v>
      </c>
      <c r="N5592" s="17" t="s">
        <v>39</v>
      </c>
      <c r="O5592" s="35" t="s">
        <v>49</v>
      </c>
      <c r="P5592" s="36" t="str">
        <f t="shared" ref="P5592:P5673" si="1625">IF(COUNTIF(B:B,B5592)=1,"New Client","Old Client")</f>
        <v>Old Client</v>
      </c>
      <c r="Q5592" s="39" t="str">
        <f t="shared" si="4"/>
        <v>Yes</v>
      </c>
      <c r="R5592" s="40" t="str">
        <f t="shared" si="5"/>
        <v/>
      </c>
    </row>
    <row r="5593" ht="14.25" customHeight="1" spans="1:18">
      <c r="A5593" s="30" t="s">
        <v>5310</v>
      </c>
      <c r="B5593" s="17">
        <v>1589</v>
      </c>
      <c r="C5593" s="17" t="s">
        <v>35</v>
      </c>
      <c r="D5593" s="17" t="s">
        <v>36</v>
      </c>
      <c r="E5593" s="17" t="s">
        <v>37</v>
      </c>
      <c r="F5593" s="31" t="str">
        <f>VLOOKUP(G5593,'Policy Type'!$A:$B,2,FALSE)</f>
        <v>Liability</v>
      </c>
      <c r="G5593" s="17" t="s">
        <v>38</v>
      </c>
      <c r="H5593" s="32">
        <v>45442</v>
      </c>
      <c r="I5593" s="32">
        <v>45806</v>
      </c>
      <c r="J5593" s="34">
        <v>116300</v>
      </c>
      <c r="K5593" s="34">
        <f t="shared" si="1623"/>
        <v>20934</v>
      </c>
      <c r="L5593" s="34">
        <f t="shared" si="1624"/>
        <v>137234</v>
      </c>
      <c r="M5593" s="17">
        <f>L5593*0.2</f>
        <v>27446.8</v>
      </c>
      <c r="N5593" s="17" t="s">
        <v>39</v>
      </c>
      <c r="O5593" s="35" t="s">
        <v>49</v>
      </c>
      <c r="P5593" s="36" t="str">
        <f t="shared" si="1625"/>
        <v>Old Client</v>
      </c>
      <c r="Q5593" s="39" t="str">
        <f t="shared" si="4"/>
        <v>Yes</v>
      </c>
      <c r="R5593" s="40" t="str">
        <f t="shared" si="5"/>
        <v/>
      </c>
    </row>
    <row r="5594" ht="14.25" customHeight="1" spans="1:18">
      <c r="A5594" s="30" t="s">
        <v>5311</v>
      </c>
      <c r="B5594" s="17">
        <v>1075</v>
      </c>
      <c r="C5594" s="17" t="s">
        <v>46</v>
      </c>
      <c r="D5594" s="17" t="s">
        <v>76</v>
      </c>
      <c r="E5594" s="17" t="s">
        <v>78</v>
      </c>
      <c r="F5594" s="31" t="str">
        <f>VLOOKUP(G5594,'Policy Type'!$A:$B,2,FALSE)</f>
        <v>Others</v>
      </c>
      <c r="G5594" s="17" t="s">
        <v>116</v>
      </c>
      <c r="H5594" s="32">
        <v>45436</v>
      </c>
      <c r="I5594" s="32">
        <v>45527</v>
      </c>
      <c r="J5594" s="34">
        <v>115800</v>
      </c>
      <c r="K5594" s="34">
        <f t="shared" si="1623"/>
        <v>20844</v>
      </c>
      <c r="L5594" s="34">
        <f t="shared" si="1624"/>
        <v>136644</v>
      </c>
      <c r="M5594" s="17">
        <f t="shared" ref="M5594:M5595" si="1626">L5594*0.05</f>
        <v>6832.2</v>
      </c>
      <c r="N5594" s="17" t="s">
        <v>39</v>
      </c>
      <c r="O5594" s="35" t="s">
        <v>49</v>
      </c>
      <c r="P5594" s="36" t="str">
        <f t="shared" si="1625"/>
        <v>Old Client</v>
      </c>
      <c r="Q5594" s="39" t="str">
        <f t="shared" si="4"/>
        <v>Yes</v>
      </c>
      <c r="R5594" s="40" t="str">
        <f t="shared" si="5"/>
        <v>Cross-Sold</v>
      </c>
    </row>
    <row r="5595" ht="14.25" customHeight="1" spans="1:18">
      <c r="A5595" s="30" t="s">
        <v>5312</v>
      </c>
      <c r="B5595" s="17">
        <v>3304</v>
      </c>
      <c r="C5595" s="17" t="s">
        <v>46</v>
      </c>
      <c r="D5595" s="17" t="s">
        <v>76</v>
      </c>
      <c r="E5595" s="17" t="s">
        <v>78</v>
      </c>
      <c r="F5595" s="31" t="str">
        <f>VLOOKUP(G5595,'Policy Type'!$A:$B,2,FALSE)</f>
        <v>Others</v>
      </c>
      <c r="G5595" s="17" t="s">
        <v>116</v>
      </c>
      <c r="H5595" s="32">
        <v>45439</v>
      </c>
      <c r="I5595" s="32">
        <v>45652</v>
      </c>
      <c r="J5595" s="34">
        <v>115500</v>
      </c>
      <c r="K5595" s="34">
        <f t="shared" si="1623"/>
        <v>20790</v>
      </c>
      <c r="L5595" s="34">
        <f t="shared" si="1624"/>
        <v>136290</v>
      </c>
      <c r="M5595" s="17">
        <f t="shared" si="1626"/>
        <v>6814.5</v>
      </c>
      <c r="N5595" s="17" t="s">
        <v>39</v>
      </c>
      <c r="O5595" s="35" t="s">
        <v>49</v>
      </c>
      <c r="P5595" s="36" t="str">
        <f t="shared" si="1625"/>
        <v>New Client</v>
      </c>
      <c r="Q5595" s="39" t="str">
        <f t="shared" si="4"/>
        <v>No</v>
      </c>
      <c r="R5595" s="40" t="str">
        <f t="shared" si="5"/>
        <v/>
      </c>
    </row>
    <row r="5596" ht="14.25" customHeight="1" spans="1:18">
      <c r="A5596" s="30" t="s">
        <v>5313</v>
      </c>
      <c r="B5596" s="17">
        <v>3384</v>
      </c>
      <c r="C5596" s="17" t="s">
        <v>57</v>
      </c>
      <c r="D5596" s="17" t="s">
        <v>36</v>
      </c>
      <c r="E5596" s="17" t="s">
        <v>78</v>
      </c>
      <c r="F5596" s="31" t="str">
        <f>VLOOKUP(G5596,'Policy Type'!$A:$B,2,FALSE)</f>
        <v>Liability</v>
      </c>
      <c r="G5596" s="17" t="s">
        <v>94</v>
      </c>
      <c r="H5596" s="32">
        <v>45443</v>
      </c>
      <c r="I5596" s="32">
        <v>45807</v>
      </c>
      <c r="J5596" s="34">
        <v>114500</v>
      </c>
      <c r="K5596" s="34">
        <f t="shared" si="1623"/>
        <v>20610</v>
      </c>
      <c r="L5596" s="34">
        <f t="shared" si="1624"/>
        <v>135110</v>
      </c>
      <c r="M5596" s="17">
        <f t="shared" ref="M5596:M5597" si="1627">L5596*0.2</f>
        <v>27022</v>
      </c>
      <c r="N5596" s="17" t="s">
        <v>39</v>
      </c>
      <c r="O5596" s="35" t="s">
        <v>49</v>
      </c>
      <c r="P5596" s="36" t="str">
        <f t="shared" si="1625"/>
        <v>New Client</v>
      </c>
      <c r="Q5596" s="39" t="str">
        <f t="shared" si="4"/>
        <v>Yes</v>
      </c>
      <c r="R5596" s="40" t="str">
        <f t="shared" si="5"/>
        <v/>
      </c>
    </row>
    <row r="5597" ht="14.25" customHeight="1" spans="1:18">
      <c r="A5597" s="30" t="s">
        <v>5314</v>
      </c>
      <c r="B5597" s="17">
        <v>3277</v>
      </c>
      <c r="C5597" s="17" t="s">
        <v>35</v>
      </c>
      <c r="D5597" s="17" t="s">
        <v>36</v>
      </c>
      <c r="E5597" s="17" t="s">
        <v>37</v>
      </c>
      <c r="F5597" s="31" t="str">
        <f>VLOOKUP(G5597,'Policy Type'!$A:$B,2,FALSE)</f>
        <v>Liability</v>
      </c>
      <c r="G5597" s="17" t="s">
        <v>38</v>
      </c>
      <c r="H5597" s="32">
        <v>45428</v>
      </c>
      <c r="I5597" s="32">
        <v>45792</v>
      </c>
      <c r="J5597" s="34">
        <v>113700</v>
      </c>
      <c r="K5597" s="34">
        <f t="shared" si="1623"/>
        <v>20466</v>
      </c>
      <c r="L5597" s="34">
        <f t="shared" si="1624"/>
        <v>134166</v>
      </c>
      <c r="M5597" s="17">
        <f t="shared" si="1627"/>
        <v>26833.2</v>
      </c>
      <c r="N5597" s="17" t="s">
        <v>39</v>
      </c>
      <c r="O5597" s="35" t="s">
        <v>49</v>
      </c>
      <c r="P5597" s="36" t="str">
        <f t="shared" si="1625"/>
        <v>Old Client</v>
      </c>
      <c r="Q5597" s="39" t="str">
        <f t="shared" si="4"/>
        <v>Yes</v>
      </c>
      <c r="R5597" s="40" t="str">
        <f t="shared" si="5"/>
        <v/>
      </c>
    </row>
    <row r="5598" ht="14.25" customHeight="1" spans="1:18">
      <c r="A5598" s="30" t="s">
        <v>5315</v>
      </c>
      <c r="B5598" s="17">
        <v>3320</v>
      </c>
      <c r="C5598" s="17" t="s">
        <v>46</v>
      </c>
      <c r="D5598" s="17" t="s">
        <v>47</v>
      </c>
      <c r="E5598" s="17" t="s">
        <v>78</v>
      </c>
      <c r="F5598" s="31" t="str">
        <f>VLOOKUP(G5598,'Policy Type'!$A:$B,2,FALSE)</f>
        <v>Others</v>
      </c>
      <c r="G5598" s="17" t="s">
        <v>116</v>
      </c>
      <c r="H5598" s="32">
        <v>45433</v>
      </c>
      <c r="I5598" s="32">
        <v>45463</v>
      </c>
      <c r="J5598" s="34">
        <v>112600</v>
      </c>
      <c r="K5598" s="34">
        <f t="shared" si="1623"/>
        <v>20268</v>
      </c>
      <c r="L5598" s="34">
        <f t="shared" si="1624"/>
        <v>132868</v>
      </c>
      <c r="M5598" s="17">
        <f t="shared" ref="M5598:M5599" si="1628">L5598*0.05</f>
        <v>6643.4</v>
      </c>
      <c r="N5598" s="17" t="s">
        <v>39</v>
      </c>
      <c r="O5598" s="35" t="s">
        <v>49</v>
      </c>
      <c r="P5598" s="36" t="str">
        <f t="shared" si="1625"/>
        <v>New Client</v>
      </c>
      <c r="Q5598" s="39" t="str">
        <f t="shared" si="4"/>
        <v>No</v>
      </c>
      <c r="R5598" s="40" t="str">
        <f t="shared" si="5"/>
        <v/>
      </c>
    </row>
    <row r="5599" ht="14.25" customHeight="1" spans="1:18">
      <c r="A5599" s="30" t="s">
        <v>5316</v>
      </c>
      <c r="B5599" s="17">
        <v>3174</v>
      </c>
      <c r="C5599" s="17" t="s">
        <v>46</v>
      </c>
      <c r="D5599" s="17" t="s">
        <v>76</v>
      </c>
      <c r="E5599" s="17" t="s">
        <v>78</v>
      </c>
      <c r="F5599" s="31" t="str">
        <f>VLOOKUP(G5599,'Policy Type'!$A:$B,2,FALSE)</f>
        <v>Liability</v>
      </c>
      <c r="G5599" s="17" t="s">
        <v>94</v>
      </c>
      <c r="H5599" s="32">
        <v>45439</v>
      </c>
      <c r="I5599" s="32">
        <v>45803</v>
      </c>
      <c r="J5599" s="34">
        <v>112000</v>
      </c>
      <c r="K5599" s="34">
        <f t="shared" si="1623"/>
        <v>20160</v>
      </c>
      <c r="L5599" s="34">
        <f t="shared" si="1624"/>
        <v>132160</v>
      </c>
      <c r="M5599" s="17">
        <f t="shared" si="1628"/>
        <v>6608</v>
      </c>
      <c r="N5599" s="17" t="s">
        <v>39</v>
      </c>
      <c r="O5599" s="35" t="s">
        <v>49</v>
      </c>
      <c r="P5599" s="36" t="str">
        <f t="shared" si="1625"/>
        <v>New Client</v>
      </c>
      <c r="Q5599" s="39" t="str">
        <f t="shared" si="4"/>
        <v>Yes</v>
      </c>
      <c r="R5599" s="40" t="str">
        <f t="shared" si="5"/>
        <v/>
      </c>
    </row>
    <row r="5600" ht="14.25" customHeight="1" spans="1:18">
      <c r="A5600" s="30" t="s">
        <v>5317</v>
      </c>
      <c r="B5600" s="17">
        <v>3391</v>
      </c>
      <c r="C5600" s="17" t="s">
        <v>42</v>
      </c>
      <c r="D5600" s="17" t="s">
        <v>36</v>
      </c>
      <c r="E5600" s="17" t="s">
        <v>78</v>
      </c>
      <c r="F5600" s="31" t="str">
        <f>VLOOKUP(G5600,'Policy Type'!$A:$B,2,FALSE)</f>
        <v>Liability</v>
      </c>
      <c r="G5600" s="17" t="s">
        <v>94</v>
      </c>
      <c r="H5600" s="32">
        <v>45439</v>
      </c>
      <c r="I5600" s="32">
        <v>45803</v>
      </c>
      <c r="J5600" s="34">
        <v>112000</v>
      </c>
      <c r="K5600" s="34">
        <f t="shared" si="1623"/>
        <v>20160</v>
      </c>
      <c r="L5600" s="34">
        <f t="shared" si="1624"/>
        <v>132160</v>
      </c>
      <c r="M5600" s="17">
        <f>L5600*0.2</f>
        <v>26432</v>
      </c>
      <c r="N5600" s="17" t="s">
        <v>39</v>
      </c>
      <c r="O5600" s="35" t="s">
        <v>49</v>
      </c>
      <c r="P5600" s="36" t="str">
        <f t="shared" si="1625"/>
        <v>Old Client</v>
      </c>
      <c r="Q5600" s="39" t="str">
        <f t="shared" si="4"/>
        <v>Yes</v>
      </c>
      <c r="R5600" s="40" t="str">
        <f t="shared" si="5"/>
        <v/>
      </c>
    </row>
    <row r="5601" ht="14.25" customHeight="1" spans="1:18">
      <c r="A5601" s="30" t="s">
        <v>5318</v>
      </c>
      <c r="B5601" s="17">
        <v>3321</v>
      </c>
      <c r="C5601" s="17" t="s">
        <v>35</v>
      </c>
      <c r="D5601" s="17" t="s">
        <v>36</v>
      </c>
      <c r="E5601" s="17" t="s">
        <v>78</v>
      </c>
      <c r="F5601" s="31" t="str">
        <f>VLOOKUP(G5601,'Policy Type'!$A:$B,2,FALSE)</f>
        <v>Others</v>
      </c>
      <c r="G5601" s="17" t="s">
        <v>116</v>
      </c>
      <c r="H5601" s="32">
        <v>45422</v>
      </c>
      <c r="I5601" s="32">
        <v>45421</v>
      </c>
      <c r="J5601" s="34">
        <v>111800</v>
      </c>
      <c r="K5601" s="34">
        <f t="shared" si="1623"/>
        <v>20124</v>
      </c>
      <c r="L5601" s="34">
        <f t="shared" si="1624"/>
        <v>131924</v>
      </c>
      <c r="M5601" s="17">
        <f>L5601*0.15</f>
        <v>19788.6</v>
      </c>
      <c r="N5601" s="17" t="s">
        <v>39</v>
      </c>
      <c r="O5601" s="35" t="s">
        <v>49</v>
      </c>
      <c r="P5601" s="36" t="str">
        <f t="shared" si="1625"/>
        <v>New Client</v>
      </c>
      <c r="Q5601" s="39" t="str">
        <f t="shared" si="4"/>
        <v>No</v>
      </c>
      <c r="R5601" s="40" t="str">
        <f t="shared" si="5"/>
        <v/>
      </c>
    </row>
    <row r="5602" ht="14.25" customHeight="1" spans="1:18">
      <c r="A5602" s="30" t="s">
        <v>5319</v>
      </c>
      <c r="B5602" s="17">
        <v>3322</v>
      </c>
      <c r="C5602" s="17" t="s">
        <v>35</v>
      </c>
      <c r="D5602" s="17" t="s">
        <v>36</v>
      </c>
      <c r="E5602" s="17" t="s">
        <v>37</v>
      </c>
      <c r="F5602" s="31" t="str">
        <f>VLOOKUP(G5602,'Policy Type'!$A:$B,2,FALSE)</f>
        <v>P&amp;C</v>
      </c>
      <c r="G5602" s="17" t="s">
        <v>80</v>
      </c>
      <c r="H5602" s="32">
        <v>45432</v>
      </c>
      <c r="I5602" s="32">
        <v>45432</v>
      </c>
      <c r="J5602" s="34">
        <v>111500</v>
      </c>
      <c r="K5602" s="34">
        <f t="shared" si="1623"/>
        <v>20070</v>
      </c>
      <c r="L5602" s="34">
        <f t="shared" si="1624"/>
        <v>131570</v>
      </c>
      <c r="M5602" s="17">
        <f t="shared" ref="M5602:M5605" si="1629">L5602*0.2</f>
        <v>26314</v>
      </c>
      <c r="N5602" s="17" t="s">
        <v>39</v>
      </c>
      <c r="O5602" s="35" t="s">
        <v>49</v>
      </c>
      <c r="P5602" s="36" t="str">
        <f t="shared" si="1625"/>
        <v>New Client</v>
      </c>
      <c r="Q5602" s="39" t="str">
        <f t="shared" si="4"/>
        <v>No</v>
      </c>
      <c r="R5602" s="40" t="str">
        <f t="shared" si="5"/>
        <v/>
      </c>
    </row>
    <row r="5603" ht="14.25" customHeight="1" spans="1:18">
      <c r="A5603" s="30" t="s">
        <v>5320</v>
      </c>
      <c r="B5603" s="17">
        <v>3391</v>
      </c>
      <c r="C5603" s="17" t="s">
        <v>57</v>
      </c>
      <c r="D5603" s="17" t="s">
        <v>36</v>
      </c>
      <c r="E5603" s="17" t="s">
        <v>78</v>
      </c>
      <c r="F5603" s="31" t="str">
        <f>VLOOKUP(G5603,'Policy Type'!$A:$B,2,FALSE)</f>
        <v>Liability</v>
      </c>
      <c r="G5603" s="17" t="s">
        <v>38</v>
      </c>
      <c r="H5603" s="32">
        <v>45426</v>
      </c>
      <c r="I5603" s="32">
        <v>45504</v>
      </c>
      <c r="J5603" s="34">
        <v>111500</v>
      </c>
      <c r="K5603" s="34">
        <f t="shared" si="1623"/>
        <v>20070</v>
      </c>
      <c r="L5603" s="34">
        <f t="shared" si="1624"/>
        <v>131570</v>
      </c>
      <c r="M5603" s="17">
        <f t="shared" si="1629"/>
        <v>26314</v>
      </c>
      <c r="N5603" s="17" t="s">
        <v>39</v>
      </c>
      <c r="O5603" s="35" t="s">
        <v>49</v>
      </c>
      <c r="P5603" s="36" t="str">
        <f t="shared" si="1625"/>
        <v>Old Client</v>
      </c>
      <c r="Q5603" s="39" t="str">
        <f t="shared" si="4"/>
        <v>Yes</v>
      </c>
      <c r="R5603" s="40" t="str">
        <f t="shared" si="5"/>
        <v/>
      </c>
    </row>
    <row r="5604" ht="14.25" customHeight="1" spans="1:18">
      <c r="A5604" s="30" t="s">
        <v>5321</v>
      </c>
      <c r="B5604" s="17">
        <v>445</v>
      </c>
      <c r="C5604" s="17" t="s">
        <v>57</v>
      </c>
      <c r="D5604" s="17" t="s">
        <v>36</v>
      </c>
      <c r="E5604" s="17" t="s">
        <v>43</v>
      </c>
      <c r="F5604" s="31" t="str">
        <f>VLOOKUP(G5604,'Policy Type'!$A:$B,2,FALSE)</f>
        <v>P&amp;C</v>
      </c>
      <c r="G5604" s="17" t="s">
        <v>55</v>
      </c>
      <c r="H5604" s="32">
        <v>45421</v>
      </c>
      <c r="I5604" s="32">
        <v>45785</v>
      </c>
      <c r="J5604" s="34">
        <v>108800</v>
      </c>
      <c r="K5604" s="34">
        <f t="shared" si="1623"/>
        <v>19584</v>
      </c>
      <c r="L5604" s="34">
        <f t="shared" si="1624"/>
        <v>128384</v>
      </c>
      <c r="M5604" s="17">
        <f t="shared" si="1629"/>
        <v>25676.8</v>
      </c>
      <c r="N5604" s="17" t="s">
        <v>39</v>
      </c>
      <c r="O5604" s="35" t="s">
        <v>53</v>
      </c>
      <c r="P5604" s="36" t="str">
        <f t="shared" si="1625"/>
        <v>Old Client</v>
      </c>
      <c r="Q5604" s="39" t="str">
        <f t="shared" si="4"/>
        <v>No</v>
      </c>
      <c r="R5604" s="40" t="str">
        <f t="shared" si="5"/>
        <v/>
      </c>
    </row>
    <row r="5605" ht="14.25" customHeight="1" spans="1:18">
      <c r="A5605" s="30" t="s">
        <v>5322</v>
      </c>
      <c r="B5605" s="17">
        <v>1767</v>
      </c>
      <c r="C5605" s="17" t="s">
        <v>57</v>
      </c>
      <c r="D5605" s="17" t="s">
        <v>36</v>
      </c>
      <c r="E5605" s="17" t="s">
        <v>37</v>
      </c>
      <c r="F5605" s="31" t="str">
        <f>VLOOKUP(G5605,'Policy Type'!$A:$B,2,FALSE)</f>
        <v>Liability</v>
      </c>
      <c r="G5605" s="17" t="s">
        <v>38</v>
      </c>
      <c r="H5605" s="32">
        <v>45436</v>
      </c>
      <c r="I5605" s="32">
        <v>45496</v>
      </c>
      <c r="J5605" s="34">
        <v>108800</v>
      </c>
      <c r="K5605" s="34">
        <f t="shared" si="1623"/>
        <v>19584</v>
      </c>
      <c r="L5605" s="34">
        <f t="shared" si="1624"/>
        <v>128384</v>
      </c>
      <c r="M5605" s="17">
        <f t="shared" si="1629"/>
        <v>25676.8</v>
      </c>
      <c r="N5605" s="17" t="s">
        <v>39</v>
      </c>
      <c r="O5605" s="35" t="s">
        <v>49</v>
      </c>
      <c r="P5605" s="36" t="str">
        <f t="shared" si="1625"/>
        <v>Old Client</v>
      </c>
      <c r="Q5605" s="39" t="str">
        <f t="shared" si="4"/>
        <v>Yes</v>
      </c>
      <c r="R5605" s="40" t="str">
        <f t="shared" si="5"/>
        <v/>
      </c>
    </row>
    <row r="5606" ht="14.25" customHeight="1" spans="1:18">
      <c r="A5606" s="30" t="s">
        <v>5323</v>
      </c>
      <c r="B5606" s="17">
        <v>329</v>
      </c>
      <c r="C5606" s="17" t="s">
        <v>46</v>
      </c>
      <c r="D5606" s="17" t="s">
        <v>47</v>
      </c>
      <c r="E5606" s="17" t="s">
        <v>780</v>
      </c>
      <c r="F5606" s="31" t="str">
        <f>VLOOKUP(G5606,'Policy Type'!$A:$B,2,FALSE)</f>
        <v>Others</v>
      </c>
      <c r="G5606" s="17" t="s">
        <v>487</v>
      </c>
      <c r="H5606" s="32">
        <v>45419</v>
      </c>
      <c r="I5606" s="32">
        <v>47244</v>
      </c>
      <c r="J5606" s="34">
        <v>108500</v>
      </c>
      <c r="K5606" s="34">
        <f t="shared" si="1623"/>
        <v>19530</v>
      </c>
      <c r="L5606" s="34">
        <f t="shared" si="1624"/>
        <v>128030</v>
      </c>
      <c r="M5606" s="17">
        <f t="shared" ref="M5606:M5607" si="1630">L5606*0.05</f>
        <v>6401.5</v>
      </c>
      <c r="N5606" s="17" t="s">
        <v>52</v>
      </c>
      <c r="O5606" s="35" t="s">
        <v>49</v>
      </c>
      <c r="P5606" s="36" t="str">
        <f t="shared" si="1625"/>
        <v>Old Client</v>
      </c>
      <c r="Q5606" s="39" t="str">
        <f t="shared" si="4"/>
        <v>Yes</v>
      </c>
      <c r="R5606" s="40" t="str">
        <f t="shared" si="5"/>
        <v>Cross-Sold</v>
      </c>
    </row>
    <row r="5607" ht="14.25" customHeight="1" spans="1:18">
      <c r="A5607" s="30" t="s">
        <v>5324</v>
      </c>
      <c r="B5607" s="17">
        <v>3262</v>
      </c>
      <c r="C5607" s="17" t="s">
        <v>46</v>
      </c>
      <c r="D5607" s="17" t="s">
        <v>76</v>
      </c>
      <c r="E5607" s="17" t="s">
        <v>780</v>
      </c>
      <c r="F5607" s="31" t="str">
        <f>VLOOKUP(G5607,'Policy Type'!$A:$B,2,FALSE)</f>
        <v>Liability</v>
      </c>
      <c r="G5607" s="17" t="s">
        <v>38</v>
      </c>
      <c r="H5607" s="32">
        <v>45418</v>
      </c>
      <c r="I5607" s="32">
        <v>45448</v>
      </c>
      <c r="J5607" s="34">
        <v>107800</v>
      </c>
      <c r="K5607" s="34">
        <f t="shared" si="1623"/>
        <v>19404</v>
      </c>
      <c r="L5607" s="34">
        <f t="shared" si="1624"/>
        <v>127204</v>
      </c>
      <c r="M5607" s="17">
        <f t="shared" si="1630"/>
        <v>6360.2</v>
      </c>
      <c r="N5607" s="17" t="s">
        <v>39</v>
      </c>
      <c r="O5607" s="35" t="s">
        <v>49</v>
      </c>
      <c r="P5607" s="36" t="str">
        <f t="shared" si="1625"/>
        <v>New Client</v>
      </c>
      <c r="Q5607" s="39" t="str">
        <f t="shared" si="4"/>
        <v>Yes</v>
      </c>
      <c r="R5607" s="40" t="str">
        <f t="shared" si="5"/>
        <v/>
      </c>
    </row>
    <row r="5608" ht="14.25" customHeight="1" spans="1:18">
      <c r="A5608" s="30" t="s">
        <v>5325</v>
      </c>
      <c r="B5608" s="17">
        <v>3344</v>
      </c>
      <c r="C5608" s="17" t="s">
        <v>57</v>
      </c>
      <c r="D5608" s="17" t="s">
        <v>36</v>
      </c>
      <c r="E5608" s="17" t="s">
        <v>78</v>
      </c>
      <c r="F5608" s="31" t="str">
        <f>VLOOKUP(G5608,'Policy Type'!$A:$B,2,FALSE)</f>
        <v>Liability</v>
      </c>
      <c r="G5608" s="17" t="s">
        <v>94</v>
      </c>
      <c r="H5608" s="32">
        <v>45434</v>
      </c>
      <c r="I5608" s="32">
        <v>45798</v>
      </c>
      <c r="J5608" s="34">
        <v>107500</v>
      </c>
      <c r="K5608" s="34">
        <f t="shared" si="1623"/>
        <v>19350</v>
      </c>
      <c r="L5608" s="34">
        <f t="shared" si="1624"/>
        <v>126850</v>
      </c>
      <c r="M5608" s="17">
        <f t="shared" ref="M5608:M5611" si="1631">L5608*0.2</f>
        <v>25370</v>
      </c>
      <c r="N5608" s="17" t="s">
        <v>39</v>
      </c>
      <c r="O5608" s="35" t="s">
        <v>49</v>
      </c>
      <c r="P5608" s="36" t="str">
        <f t="shared" si="1625"/>
        <v>New Client</v>
      </c>
      <c r="Q5608" s="39" t="str">
        <f t="shared" si="4"/>
        <v>Yes</v>
      </c>
      <c r="R5608" s="40" t="str">
        <f t="shared" si="5"/>
        <v/>
      </c>
    </row>
    <row r="5609" ht="14.25" customHeight="1" spans="1:18">
      <c r="A5609" s="30" t="s">
        <v>5326</v>
      </c>
      <c r="B5609" s="17">
        <v>1711</v>
      </c>
      <c r="C5609" s="17" t="s">
        <v>57</v>
      </c>
      <c r="D5609" s="17" t="s">
        <v>36</v>
      </c>
      <c r="E5609" s="17" t="s">
        <v>78</v>
      </c>
      <c r="F5609" s="31" t="str">
        <f>VLOOKUP(G5609,'Policy Type'!$A:$B,2,FALSE)</f>
        <v>Liability</v>
      </c>
      <c r="G5609" s="17" t="s">
        <v>94</v>
      </c>
      <c r="H5609" s="32">
        <v>45434</v>
      </c>
      <c r="I5609" s="32">
        <v>45798</v>
      </c>
      <c r="J5609" s="34">
        <v>107500</v>
      </c>
      <c r="K5609" s="34">
        <f t="shared" si="1623"/>
        <v>19350</v>
      </c>
      <c r="L5609" s="34">
        <f t="shared" si="1624"/>
        <v>126850</v>
      </c>
      <c r="M5609" s="17">
        <f t="shared" si="1631"/>
        <v>25370</v>
      </c>
      <c r="N5609" s="17" t="s">
        <v>39</v>
      </c>
      <c r="O5609" s="35" t="s">
        <v>49</v>
      </c>
      <c r="P5609" s="36" t="str">
        <f t="shared" si="1625"/>
        <v>Old Client</v>
      </c>
      <c r="Q5609" s="39" t="str">
        <f t="shared" si="4"/>
        <v>Yes</v>
      </c>
      <c r="R5609" s="40" t="str">
        <f t="shared" si="5"/>
        <v/>
      </c>
    </row>
    <row r="5610" ht="14.25" customHeight="1" spans="1:18">
      <c r="A5610" s="30" t="s">
        <v>5327</v>
      </c>
      <c r="B5610" s="17">
        <v>2550</v>
      </c>
      <c r="C5610" s="17" t="s">
        <v>35</v>
      </c>
      <c r="D5610" s="17" t="s">
        <v>36</v>
      </c>
      <c r="E5610" s="17" t="s">
        <v>780</v>
      </c>
      <c r="F5610" s="31" t="str">
        <f>VLOOKUP(G5610,'Policy Type'!$A:$B,2,FALSE)</f>
        <v>Liability</v>
      </c>
      <c r="G5610" s="17" t="s">
        <v>38</v>
      </c>
      <c r="H5610" s="32">
        <v>45422</v>
      </c>
      <c r="I5610" s="32">
        <v>45482</v>
      </c>
      <c r="J5610" s="34">
        <v>107200</v>
      </c>
      <c r="K5610" s="34">
        <f t="shared" si="1623"/>
        <v>19296</v>
      </c>
      <c r="L5610" s="34">
        <f t="shared" si="1624"/>
        <v>126496</v>
      </c>
      <c r="M5610" s="17">
        <f t="shared" si="1631"/>
        <v>25299.2</v>
      </c>
      <c r="N5610" s="17" t="s">
        <v>39</v>
      </c>
      <c r="O5610" s="35" t="s">
        <v>49</v>
      </c>
      <c r="P5610" s="36" t="str">
        <f t="shared" si="1625"/>
        <v>Old Client</v>
      </c>
      <c r="Q5610" s="39" t="str">
        <f t="shared" si="4"/>
        <v>Yes</v>
      </c>
      <c r="R5610" s="40" t="str">
        <f t="shared" si="5"/>
        <v/>
      </c>
    </row>
    <row r="5611" ht="14.25" customHeight="1" spans="1:18">
      <c r="A5611" s="30" t="s">
        <v>5328</v>
      </c>
      <c r="B5611" s="17">
        <v>2550</v>
      </c>
      <c r="C5611" s="17" t="s">
        <v>35</v>
      </c>
      <c r="D5611" s="17" t="s">
        <v>36</v>
      </c>
      <c r="E5611" s="17" t="s">
        <v>780</v>
      </c>
      <c r="F5611" s="31" t="str">
        <f>VLOOKUP(G5611,'Policy Type'!$A:$B,2,FALSE)</f>
        <v>Liability</v>
      </c>
      <c r="G5611" s="17" t="s">
        <v>38</v>
      </c>
      <c r="H5611" s="32">
        <v>45413</v>
      </c>
      <c r="I5611" s="32">
        <v>45443</v>
      </c>
      <c r="J5611" s="34">
        <v>107000</v>
      </c>
      <c r="K5611" s="34">
        <f t="shared" si="1623"/>
        <v>19260</v>
      </c>
      <c r="L5611" s="34">
        <f t="shared" si="1624"/>
        <v>126260</v>
      </c>
      <c r="M5611" s="17">
        <f t="shared" si="1631"/>
        <v>25252</v>
      </c>
      <c r="N5611" s="17" t="s">
        <v>39</v>
      </c>
      <c r="O5611" s="35" t="s">
        <v>49</v>
      </c>
      <c r="P5611" s="36" t="str">
        <f t="shared" si="1625"/>
        <v>Old Client</v>
      </c>
      <c r="Q5611" s="39" t="str">
        <f t="shared" si="4"/>
        <v>Yes</v>
      </c>
      <c r="R5611" s="40" t="str">
        <f t="shared" si="5"/>
        <v/>
      </c>
    </row>
    <row r="5612" ht="14.25" customHeight="1" spans="1:18">
      <c r="A5612" s="30" t="s">
        <v>5329</v>
      </c>
      <c r="B5612" s="17">
        <v>3038</v>
      </c>
      <c r="C5612" s="17" t="s">
        <v>46</v>
      </c>
      <c r="D5612" s="17" t="s">
        <v>76</v>
      </c>
      <c r="E5612" s="17" t="s">
        <v>37</v>
      </c>
      <c r="F5612" s="31" t="str">
        <f>VLOOKUP(G5612,'Policy Type'!$A:$B,2,FALSE)</f>
        <v>Others</v>
      </c>
      <c r="G5612" s="17" t="s">
        <v>212</v>
      </c>
      <c r="H5612" s="32">
        <v>45440</v>
      </c>
      <c r="I5612" s="32">
        <v>45804</v>
      </c>
      <c r="J5612" s="34">
        <v>106800</v>
      </c>
      <c r="K5612" s="34">
        <f t="shared" si="1623"/>
        <v>19224</v>
      </c>
      <c r="L5612" s="34">
        <f t="shared" si="1624"/>
        <v>126024</v>
      </c>
      <c r="M5612" s="17">
        <f t="shared" ref="M5612:M5613" si="1632">L5612*0.05</f>
        <v>6301.2</v>
      </c>
      <c r="N5612" s="17" t="s">
        <v>52</v>
      </c>
      <c r="O5612" s="35" t="s">
        <v>53</v>
      </c>
      <c r="P5612" s="36" t="str">
        <f t="shared" si="1625"/>
        <v>New Client</v>
      </c>
      <c r="Q5612" s="39" t="str">
        <f t="shared" si="4"/>
        <v>No</v>
      </c>
      <c r="R5612" s="40" t="str">
        <f t="shared" si="5"/>
        <v/>
      </c>
    </row>
    <row r="5613" ht="14.25" customHeight="1" spans="1:18">
      <c r="A5613" s="30" t="s">
        <v>5330</v>
      </c>
      <c r="B5613" s="17">
        <v>2359</v>
      </c>
      <c r="C5613" s="17" t="s">
        <v>46</v>
      </c>
      <c r="D5613" s="17" t="s">
        <v>66</v>
      </c>
      <c r="E5613" s="17" t="s">
        <v>37</v>
      </c>
      <c r="F5613" s="31" t="str">
        <f>VLOOKUP(G5613,'Policy Type'!$A:$B,2,FALSE)</f>
        <v>Others</v>
      </c>
      <c r="G5613" s="17" t="s">
        <v>212</v>
      </c>
      <c r="H5613" s="32">
        <v>45440</v>
      </c>
      <c r="I5613" s="32">
        <v>45804</v>
      </c>
      <c r="J5613" s="34">
        <v>106800</v>
      </c>
      <c r="K5613" s="34">
        <f t="shared" si="1623"/>
        <v>19224</v>
      </c>
      <c r="L5613" s="34">
        <f t="shared" si="1624"/>
        <v>126024</v>
      </c>
      <c r="M5613" s="17">
        <f t="shared" si="1632"/>
        <v>6301.2</v>
      </c>
      <c r="N5613" s="17" t="s">
        <v>52</v>
      </c>
      <c r="O5613" s="35" t="s">
        <v>53</v>
      </c>
      <c r="P5613" s="36" t="str">
        <f t="shared" si="1625"/>
        <v>Old Client</v>
      </c>
      <c r="Q5613" s="39" t="str">
        <f t="shared" si="4"/>
        <v>Yes</v>
      </c>
      <c r="R5613" s="40" t="str">
        <f t="shared" si="5"/>
        <v>Cross-Sold</v>
      </c>
    </row>
    <row r="5614" ht="14.25" customHeight="1" spans="1:18">
      <c r="A5614" s="30" t="s">
        <v>5331</v>
      </c>
      <c r="B5614" s="17">
        <v>3120</v>
      </c>
      <c r="C5614" s="17" t="s">
        <v>57</v>
      </c>
      <c r="D5614" s="17" t="s">
        <v>36</v>
      </c>
      <c r="E5614" s="17" t="s">
        <v>37</v>
      </c>
      <c r="F5614" s="31" t="str">
        <f>VLOOKUP(G5614,'Policy Type'!$A:$B,2,FALSE)</f>
        <v>Liability</v>
      </c>
      <c r="G5614" s="17" t="s">
        <v>38</v>
      </c>
      <c r="H5614" s="32">
        <v>45432</v>
      </c>
      <c r="I5614" s="32">
        <v>45462</v>
      </c>
      <c r="J5614" s="34">
        <v>106800</v>
      </c>
      <c r="K5614" s="34">
        <f t="shared" si="1623"/>
        <v>19224</v>
      </c>
      <c r="L5614" s="34">
        <f t="shared" si="1624"/>
        <v>126024</v>
      </c>
      <c r="M5614" s="17">
        <f t="shared" ref="M5614:M5615" si="1633">L5614*0.2</f>
        <v>25204.8</v>
      </c>
      <c r="N5614" s="17" t="s">
        <v>39</v>
      </c>
      <c r="O5614" s="35" t="s">
        <v>49</v>
      </c>
      <c r="P5614" s="36" t="str">
        <f t="shared" si="1625"/>
        <v>Old Client</v>
      </c>
      <c r="Q5614" s="39" t="str">
        <f t="shared" si="4"/>
        <v>Yes</v>
      </c>
      <c r="R5614" s="40" t="str">
        <f t="shared" si="5"/>
        <v/>
      </c>
    </row>
    <row r="5615" ht="14.25" customHeight="1" spans="1:18">
      <c r="A5615" s="30" t="s">
        <v>5332</v>
      </c>
      <c r="B5615" s="17">
        <v>3120</v>
      </c>
      <c r="C5615" s="17" t="s">
        <v>35</v>
      </c>
      <c r="D5615" s="17" t="s">
        <v>36</v>
      </c>
      <c r="E5615" s="17" t="s">
        <v>780</v>
      </c>
      <c r="F5615" s="31" t="str">
        <f>VLOOKUP(G5615,'Policy Type'!$A:$B,2,FALSE)</f>
        <v>Liability</v>
      </c>
      <c r="G5615" s="17" t="s">
        <v>38</v>
      </c>
      <c r="H5615" s="32">
        <v>45437</v>
      </c>
      <c r="I5615" s="32">
        <v>45801</v>
      </c>
      <c r="J5615" s="34">
        <v>106700</v>
      </c>
      <c r="K5615" s="34">
        <f t="shared" si="1623"/>
        <v>19206</v>
      </c>
      <c r="L5615" s="34">
        <f t="shared" si="1624"/>
        <v>125906</v>
      </c>
      <c r="M5615" s="17">
        <f t="shared" si="1633"/>
        <v>25181.2</v>
      </c>
      <c r="N5615" s="17" t="s">
        <v>52</v>
      </c>
      <c r="O5615" s="35" t="s">
        <v>49</v>
      </c>
      <c r="P5615" s="36" t="str">
        <f t="shared" si="1625"/>
        <v>Old Client</v>
      </c>
      <c r="Q5615" s="39" t="str">
        <f t="shared" si="4"/>
        <v>Yes</v>
      </c>
      <c r="R5615" s="40" t="str">
        <f t="shared" si="5"/>
        <v/>
      </c>
    </row>
    <row r="5616" ht="14.25" customHeight="1" spans="1:18">
      <c r="A5616" s="30" t="s">
        <v>5333</v>
      </c>
      <c r="B5616" s="17">
        <v>3088</v>
      </c>
      <c r="C5616" s="17" t="s">
        <v>46</v>
      </c>
      <c r="D5616" s="17" t="s">
        <v>88</v>
      </c>
      <c r="E5616" s="17" t="s">
        <v>37</v>
      </c>
      <c r="F5616" s="31" t="str">
        <f>VLOOKUP(G5616,'Policy Type'!$A:$B,2,FALSE)</f>
        <v>Liability</v>
      </c>
      <c r="G5616" s="17" t="s">
        <v>38</v>
      </c>
      <c r="H5616" s="32">
        <v>45419</v>
      </c>
      <c r="I5616" s="32">
        <v>45783</v>
      </c>
      <c r="J5616" s="34">
        <v>106500</v>
      </c>
      <c r="K5616" s="34">
        <f t="shared" si="1623"/>
        <v>19170</v>
      </c>
      <c r="L5616" s="34">
        <f t="shared" si="1624"/>
        <v>125670</v>
      </c>
      <c r="M5616" s="17">
        <f>L5616*0.05</f>
        <v>6283.5</v>
      </c>
      <c r="N5616" s="17" t="s">
        <v>52</v>
      </c>
      <c r="O5616" s="35" t="s">
        <v>49</v>
      </c>
      <c r="P5616" s="36" t="str">
        <f t="shared" si="1625"/>
        <v>Old Client</v>
      </c>
      <c r="Q5616" s="39" t="str">
        <f t="shared" si="4"/>
        <v>Yes</v>
      </c>
      <c r="R5616" s="40" t="str">
        <f t="shared" si="5"/>
        <v/>
      </c>
    </row>
    <row r="5617" ht="14.25" customHeight="1" spans="1:18">
      <c r="A5617" s="30" t="s">
        <v>5334</v>
      </c>
      <c r="B5617" s="17">
        <v>3270</v>
      </c>
      <c r="C5617" s="17" t="s">
        <v>42</v>
      </c>
      <c r="D5617" s="17" t="s">
        <v>36</v>
      </c>
      <c r="E5617" s="17" t="s">
        <v>103</v>
      </c>
      <c r="F5617" s="31" t="str">
        <f>VLOOKUP(G5617,'Policy Type'!$A:$B,2,FALSE)</f>
        <v>P&amp;C</v>
      </c>
      <c r="G5617" s="17" t="s">
        <v>80</v>
      </c>
      <c r="H5617" s="32">
        <v>45426</v>
      </c>
      <c r="I5617" s="32">
        <v>45426</v>
      </c>
      <c r="J5617" s="34">
        <v>106300</v>
      </c>
      <c r="K5617" s="34">
        <f t="shared" si="1623"/>
        <v>19134</v>
      </c>
      <c r="L5617" s="34">
        <f t="shared" si="1624"/>
        <v>125434</v>
      </c>
      <c r="M5617" s="17">
        <f>L5617*0.2</f>
        <v>25086.8</v>
      </c>
      <c r="N5617" s="17" t="s">
        <v>39</v>
      </c>
      <c r="O5617" s="35" t="s">
        <v>49</v>
      </c>
      <c r="P5617" s="36" t="str">
        <f t="shared" si="1625"/>
        <v>New Client</v>
      </c>
      <c r="Q5617" s="39" t="str">
        <f t="shared" si="4"/>
        <v>No</v>
      </c>
      <c r="R5617" s="40" t="str">
        <f t="shared" si="5"/>
        <v/>
      </c>
    </row>
    <row r="5618" ht="14.25" customHeight="1" spans="1:18">
      <c r="A5618" s="30" t="s">
        <v>5335</v>
      </c>
      <c r="B5618" s="17">
        <v>2997</v>
      </c>
      <c r="C5618" s="17" t="s">
        <v>42</v>
      </c>
      <c r="D5618" s="17" t="s">
        <v>36</v>
      </c>
      <c r="E5618" s="17" t="s">
        <v>78</v>
      </c>
      <c r="F5618" s="31" t="str">
        <f>VLOOKUP(G5618,'Policy Type'!$A:$B,2,FALSE)</f>
        <v>Others</v>
      </c>
      <c r="G5618" s="17" t="s">
        <v>116</v>
      </c>
      <c r="H5618" s="32">
        <v>45439</v>
      </c>
      <c r="I5618" s="32">
        <v>45473</v>
      </c>
      <c r="J5618" s="34">
        <v>106300</v>
      </c>
      <c r="K5618" s="34">
        <f t="shared" si="1623"/>
        <v>19134</v>
      </c>
      <c r="L5618" s="34">
        <f t="shared" si="1624"/>
        <v>125434</v>
      </c>
      <c r="M5618" s="17">
        <f>L5618*0.15</f>
        <v>18815.1</v>
      </c>
      <c r="N5618" s="17" t="s">
        <v>39</v>
      </c>
      <c r="O5618" s="35" t="s">
        <v>49</v>
      </c>
      <c r="P5618" s="36" t="str">
        <f t="shared" si="1625"/>
        <v>New Client</v>
      </c>
      <c r="Q5618" s="39" t="str">
        <f t="shared" si="4"/>
        <v>No</v>
      </c>
      <c r="R5618" s="40" t="str">
        <f t="shared" si="5"/>
        <v/>
      </c>
    </row>
    <row r="5619" ht="14.25" customHeight="1" spans="1:18">
      <c r="A5619" s="30" t="s">
        <v>5336</v>
      </c>
      <c r="B5619" s="17">
        <v>3076</v>
      </c>
      <c r="C5619" s="17" t="s">
        <v>42</v>
      </c>
      <c r="D5619" s="17" t="s">
        <v>36</v>
      </c>
      <c r="E5619" s="17" t="s">
        <v>103</v>
      </c>
      <c r="F5619" s="31" t="str">
        <f>VLOOKUP(G5619,'Policy Type'!$A:$B,2,FALSE)</f>
        <v>P&amp;C</v>
      </c>
      <c r="G5619" s="17" t="s">
        <v>44</v>
      </c>
      <c r="H5619" s="32">
        <v>45429</v>
      </c>
      <c r="I5619" s="32">
        <v>45793</v>
      </c>
      <c r="J5619" s="34">
        <v>106200</v>
      </c>
      <c r="K5619" s="34">
        <f t="shared" si="1623"/>
        <v>19116</v>
      </c>
      <c r="L5619" s="34">
        <f t="shared" si="1624"/>
        <v>125316</v>
      </c>
      <c r="M5619" s="17">
        <f t="shared" ref="M5619:M5620" si="1634">L5619*0.2</f>
        <v>25063.2</v>
      </c>
      <c r="N5619" s="17" t="s">
        <v>39</v>
      </c>
      <c r="O5619" s="35" t="s">
        <v>53</v>
      </c>
      <c r="P5619" s="36" t="str">
        <f t="shared" si="1625"/>
        <v>Old Client</v>
      </c>
      <c r="Q5619" s="39" t="str">
        <f t="shared" si="4"/>
        <v>No</v>
      </c>
      <c r="R5619" s="40" t="str">
        <f t="shared" si="5"/>
        <v/>
      </c>
    </row>
    <row r="5620" ht="14.25" customHeight="1" spans="1:18">
      <c r="A5620" s="30" t="s">
        <v>5337</v>
      </c>
      <c r="B5620" s="17">
        <v>3391</v>
      </c>
      <c r="C5620" s="17" t="s">
        <v>57</v>
      </c>
      <c r="D5620" s="17" t="s">
        <v>36</v>
      </c>
      <c r="E5620" s="17" t="s">
        <v>43</v>
      </c>
      <c r="F5620" s="31" t="str">
        <f>VLOOKUP(G5620,'Policy Type'!$A:$B,2,FALSE)</f>
        <v>P&amp;C</v>
      </c>
      <c r="G5620" s="17" t="s">
        <v>55</v>
      </c>
      <c r="H5620" s="32">
        <v>45432</v>
      </c>
      <c r="I5620" s="32">
        <v>45796</v>
      </c>
      <c r="J5620" s="34">
        <v>105900</v>
      </c>
      <c r="K5620" s="34">
        <f t="shared" si="1623"/>
        <v>19062</v>
      </c>
      <c r="L5620" s="34">
        <f t="shared" si="1624"/>
        <v>124962</v>
      </c>
      <c r="M5620" s="17">
        <f t="shared" si="1634"/>
        <v>24992.4</v>
      </c>
      <c r="N5620" s="17" t="s">
        <v>39</v>
      </c>
      <c r="O5620" s="35" t="s">
        <v>53</v>
      </c>
      <c r="P5620" s="36" t="str">
        <f t="shared" si="1625"/>
        <v>Old Client</v>
      </c>
      <c r="Q5620" s="39" t="str">
        <f t="shared" si="4"/>
        <v>Yes</v>
      </c>
      <c r="R5620" s="40" t="str">
        <f t="shared" si="5"/>
        <v>Cross-Sold</v>
      </c>
    </row>
    <row r="5621" ht="14.25" customHeight="1" spans="1:18">
      <c r="A5621" s="30" t="s">
        <v>5338</v>
      </c>
      <c r="B5621" s="17">
        <v>154</v>
      </c>
      <c r="C5621" s="17" t="s">
        <v>46</v>
      </c>
      <c r="D5621" s="17" t="s">
        <v>88</v>
      </c>
      <c r="E5621" s="17" t="s">
        <v>103</v>
      </c>
      <c r="F5621" s="31" t="str">
        <f>VLOOKUP(G5621,'Policy Type'!$A:$B,2,FALSE)</f>
        <v>P&amp;C</v>
      </c>
      <c r="G5621" s="17" t="s">
        <v>80</v>
      </c>
      <c r="H5621" s="32">
        <v>45433</v>
      </c>
      <c r="I5621" s="32">
        <v>45433</v>
      </c>
      <c r="J5621" s="34">
        <v>105800</v>
      </c>
      <c r="K5621" s="34">
        <f t="shared" si="1623"/>
        <v>19044</v>
      </c>
      <c r="L5621" s="34">
        <f t="shared" si="1624"/>
        <v>124844</v>
      </c>
      <c r="M5621" s="17">
        <f>L5621*0.05</f>
        <v>6242.2</v>
      </c>
      <c r="N5621" s="17" t="s">
        <v>39</v>
      </c>
      <c r="O5621" s="35" t="s">
        <v>49</v>
      </c>
      <c r="P5621" s="36" t="str">
        <f t="shared" si="1625"/>
        <v>Old Client</v>
      </c>
      <c r="Q5621" s="39" t="str">
        <f t="shared" si="4"/>
        <v>Yes</v>
      </c>
      <c r="R5621" s="40" t="str">
        <f t="shared" si="5"/>
        <v>Cross-Sold</v>
      </c>
    </row>
    <row r="5622" ht="14.25" customHeight="1" spans="1:18">
      <c r="A5622" s="30" t="s">
        <v>5339</v>
      </c>
      <c r="B5622" s="17">
        <v>59</v>
      </c>
      <c r="C5622" s="17" t="s">
        <v>57</v>
      </c>
      <c r="D5622" s="17" t="s">
        <v>36</v>
      </c>
      <c r="E5622" s="17" t="s">
        <v>78</v>
      </c>
      <c r="F5622" s="31" t="str">
        <f>VLOOKUP(G5622,'Policy Type'!$A:$B,2,FALSE)</f>
        <v>Liability</v>
      </c>
      <c r="G5622" s="17" t="s">
        <v>38</v>
      </c>
      <c r="H5622" s="32">
        <v>45433</v>
      </c>
      <c r="I5622" s="32">
        <v>45616</v>
      </c>
      <c r="J5622" s="34">
        <v>105600</v>
      </c>
      <c r="K5622" s="34">
        <f t="shared" si="1623"/>
        <v>19008</v>
      </c>
      <c r="L5622" s="34">
        <f t="shared" si="1624"/>
        <v>124608</v>
      </c>
      <c r="M5622" s="17">
        <f>L5622*0.2</f>
        <v>24921.6</v>
      </c>
      <c r="N5622" s="17" t="s">
        <v>39</v>
      </c>
      <c r="O5622" s="35" t="s">
        <v>49</v>
      </c>
      <c r="P5622" s="36" t="str">
        <f t="shared" si="1625"/>
        <v>Old Client</v>
      </c>
      <c r="Q5622" s="39" t="str">
        <f t="shared" si="4"/>
        <v>Yes</v>
      </c>
      <c r="R5622" s="40" t="str">
        <f t="shared" si="5"/>
        <v/>
      </c>
    </row>
    <row r="5623" ht="14.25" customHeight="1" spans="1:18">
      <c r="A5623" s="30" t="s">
        <v>5340</v>
      </c>
      <c r="B5623" s="17">
        <v>3128</v>
      </c>
      <c r="C5623" s="17" t="s">
        <v>35</v>
      </c>
      <c r="D5623" s="17" t="s">
        <v>36</v>
      </c>
      <c r="E5623" s="17" t="s">
        <v>78</v>
      </c>
      <c r="F5623" s="31" t="str">
        <f>VLOOKUP(G5623,'Policy Type'!$A:$B,2,FALSE)</f>
        <v>Others</v>
      </c>
      <c r="G5623" s="17" t="s">
        <v>116</v>
      </c>
      <c r="H5623" s="32">
        <v>45436</v>
      </c>
      <c r="I5623" s="32">
        <v>45517</v>
      </c>
      <c r="J5623" s="34">
        <v>105600</v>
      </c>
      <c r="K5623" s="34">
        <f t="shared" si="1623"/>
        <v>19008</v>
      </c>
      <c r="L5623" s="34">
        <f t="shared" si="1624"/>
        <v>124608</v>
      </c>
      <c r="M5623" s="17">
        <f t="shared" ref="M5623:M5625" si="1635">L5623*0.15</f>
        <v>18691.2</v>
      </c>
      <c r="N5623" s="17" t="s">
        <v>39</v>
      </c>
      <c r="O5623" s="35" t="s">
        <v>49</v>
      </c>
      <c r="P5623" s="36" t="str">
        <f t="shared" si="1625"/>
        <v>Old Client</v>
      </c>
      <c r="Q5623" s="39" t="str">
        <f t="shared" si="4"/>
        <v>No</v>
      </c>
      <c r="R5623" s="40" t="str">
        <f t="shared" si="5"/>
        <v/>
      </c>
    </row>
    <row r="5624" ht="14.25" customHeight="1" spans="1:18">
      <c r="A5624" s="30" t="s">
        <v>5341</v>
      </c>
      <c r="B5624" s="17">
        <v>3385</v>
      </c>
      <c r="C5624" s="17" t="s">
        <v>57</v>
      </c>
      <c r="D5624" s="17" t="s">
        <v>36</v>
      </c>
      <c r="E5624" s="17" t="s">
        <v>78</v>
      </c>
      <c r="F5624" s="31" t="str">
        <f>VLOOKUP(G5624,'Policy Type'!$A:$B,2,FALSE)</f>
        <v>Others</v>
      </c>
      <c r="G5624" s="17" t="s">
        <v>116</v>
      </c>
      <c r="H5624" s="32">
        <v>45436</v>
      </c>
      <c r="I5624" s="32">
        <v>45517</v>
      </c>
      <c r="J5624" s="34">
        <v>105100</v>
      </c>
      <c r="K5624" s="34">
        <f t="shared" si="1623"/>
        <v>18918</v>
      </c>
      <c r="L5624" s="34">
        <f t="shared" si="1624"/>
        <v>124018</v>
      </c>
      <c r="M5624" s="17">
        <f t="shared" si="1635"/>
        <v>18602.7</v>
      </c>
      <c r="N5624" s="17" t="s">
        <v>39</v>
      </c>
      <c r="O5624" s="35" t="s">
        <v>49</v>
      </c>
      <c r="P5624" s="36" t="str">
        <f t="shared" si="1625"/>
        <v>Old Client</v>
      </c>
      <c r="Q5624" s="39" t="str">
        <f t="shared" si="4"/>
        <v>No</v>
      </c>
      <c r="R5624" s="40" t="str">
        <f t="shared" si="5"/>
        <v/>
      </c>
    </row>
    <row r="5625" ht="14.25" customHeight="1" spans="1:18">
      <c r="A5625" s="30" t="s">
        <v>5342</v>
      </c>
      <c r="B5625" s="17">
        <v>3391</v>
      </c>
      <c r="C5625" s="17" t="s">
        <v>57</v>
      </c>
      <c r="D5625" s="17" t="s">
        <v>36</v>
      </c>
      <c r="E5625" s="17" t="s">
        <v>37</v>
      </c>
      <c r="F5625" s="31" t="str">
        <f>VLOOKUP(G5625,'Policy Type'!$A:$B,2,FALSE)</f>
        <v>Others</v>
      </c>
      <c r="G5625" s="17" t="s">
        <v>111</v>
      </c>
      <c r="H5625" s="32">
        <v>45426</v>
      </c>
      <c r="I5625" s="32">
        <v>45455</v>
      </c>
      <c r="J5625" s="34">
        <v>104800</v>
      </c>
      <c r="K5625" s="34">
        <f t="shared" si="1623"/>
        <v>18864</v>
      </c>
      <c r="L5625" s="34">
        <f t="shared" si="1624"/>
        <v>123664</v>
      </c>
      <c r="M5625" s="17">
        <f t="shared" si="1635"/>
        <v>18549.6</v>
      </c>
      <c r="N5625" s="17" t="s">
        <v>52</v>
      </c>
      <c r="O5625" s="35" t="s">
        <v>49</v>
      </c>
      <c r="P5625" s="36" t="str">
        <f t="shared" si="1625"/>
        <v>Old Client</v>
      </c>
      <c r="Q5625" s="39" t="str">
        <f t="shared" si="4"/>
        <v>Yes</v>
      </c>
      <c r="R5625" s="40" t="str">
        <f t="shared" si="5"/>
        <v>Cross-Sold</v>
      </c>
    </row>
    <row r="5626" ht="14.25" customHeight="1" spans="1:18">
      <c r="A5626" s="30" t="s">
        <v>5343</v>
      </c>
      <c r="B5626" s="17">
        <v>3391</v>
      </c>
      <c r="C5626" s="17" t="s">
        <v>57</v>
      </c>
      <c r="D5626" s="17" t="s">
        <v>36</v>
      </c>
      <c r="E5626" s="17" t="s">
        <v>780</v>
      </c>
      <c r="F5626" s="31" t="str">
        <f>VLOOKUP(G5626,'Policy Type'!$A:$B,2,FALSE)</f>
        <v>Liability</v>
      </c>
      <c r="G5626" s="17" t="s">
        <v>38</v>
      </c>
      <c r="H5626" s="32">
        <v>45426</v>
      </c>
      <c r="I5626" s="32">
        <v>45548</v>
      </c>
      <c r="J5626" s="34">
        <v>104300</v>
      </c>
      <c r="K5626" s="34">
        <f t="shared" si="1623"/>
        <v>18774</v>
      </c>
      <c r="L5626" s="34">
        <f t="shared" si="1624"/>
        <v>123074</v>
      </c>
      <c r="M5626" s="17">
        <f t="shared" ref="M5626:M5627" si="1636">L5626*0.2</f>
        <v>24614.8</v>
      </c>
      <c r="N5626" s="17" t="s">
        <v>39</v>
      </c>
      <c r="O5626" s="35" t="s">
        <v>49</v>
      </c>
      <c r="P5626" s="36" t="str">
        <f t="shared" si="1625"/>
        <v>Old Client</v>
      </c>
      <c r="Q5626" s="39" t="str">
        <f t="shared" si="4"/>
        <v>Yes</v>
      </c>
      <c r="R5626" s="40" t="str">
        <f t="shared" si="5"/>
        <v/>
      </c>
    </row>
    <row r="5627" ht="14.25" customHeight="1" spans="1:18">
      <c r="A5627" s="30" t="s">
        <v>5344</v>
      </c>
      <c r="B5627" s="17">
        <v>3074</v>
      </c>
      <c r="C5627" s="17" t="s">
        <v>57</v>
      </c>
      <c r="D5627" s="17" t="s">
        <v>36</v>
      </c>
      <c r="E5627" s="17" t="s">
        <v>780</v>
      </c>
      <c r="F5627" s="31" t="str">
        <f>VLOOKUP(G5627,'Policy Type'!$A:$B,2,FALSE)</f>
        <v>Liability</v>
      </c>
      <c r="G5627" s="17" t="s">
        <v>38</v>
      </c>
      <c r="H5627" s="32">
        <v>45419</v>
      </c>
      <c r="I5627" s="32">
        <v>45510</v>
      </c>
      <c r="J5627" s="34">
        <v>103500</v>
      </c>
      <c r="K5627" s="34">
        <f t="shared" si="1623"/>
        <v>18630</v>
      </c>
      <c r="L5627" s="34">
        <f t="shared" si="1624"/>
        <v>122130</v>
      </c>
      <c r="M5627" s="17">
        <f t="shared" si="1636"/>
        <v>24426</v>
      </c>
      <c r="N5627" s="17" t="s">
        <v>39</v>
      </c>
      <c r="O5627" s="35" t="s">
        <v>49</v>
      </c>
      <c r="P5627" s="36" t="str">
        <f t="shared" si="1625"/>
        <v>New Client</v>
      </c>
      <c r="Q5627" s="39" t="str">
        <f t="shared" si="4"/>
        <v>Yes</v>
      </c>
      <c r="R5627" s="40" t="str">
        <f t="shared" si="5"/>
        <v/>
      </c>
    </row>
    <row r="5628" ht="14.25" customHeight="1" spans="1:18">
      <c r="A5628" s="30" t="s">
        <v>5345</v>
      </c>
      <c r="B5628" s="17">
        <v>3358</v>
      </c>
      <c r="C5628" s="17" t="s">
        <v>35</v>
      </c>
      <c r="D5628" s="17" t="s">
        <v>36</v>
      </c>
      <c r="E5628" s="17" t="s">
        <v>78</v>
      </c>
      <c r="F5628" s="31" t="str">
        <f>VLOOKUP(G5628,'Policy Type'!$A:$B,2,FALSE)</f>
        <v>Others</v>
      </c>
      <c r="G5628" s="17" t="s">
        <v>116</v>
      </c>
      <c r="H5628" s="32">
        <v>45436</v>
      </c>
      <c r="I5628" s="32">
        <v>45517</v>
      </c>
      <c r="J5628" s="34">
        <v>102700</v>
      </c>
      <c r="K5628" s="34">
        <f t="shared" si="1623"/>
        <v>18486</v>
      </c>
      <c r="L5628" s="34">
        <f t="shared" si="1624"/>
        <v>121186</v>
      </c>
      <c r="M5628" s="17">
        <f>L5628*0.15</f>
        <v>18177.9</v>
      </c>
      <c r="N5628" s="17" t="s">
        <v>39</v>
      </c>
      <c r="O5628" s="35" t="s">
        <v>49</v>
      </c>
      <c r="P5628" s="36" t="str">
        <f t="shared" si="1625"/>
        <v>Old Client</v>
      </c>
      <c r="Q5628" s="39" t="str">
        <f t="shared" si="4"/>
        <v>No</v>
      </c>
      <c r="R5628" s="40" t="str">
        <f t="shared" si="5"/>
        <v/>
      </c>
    </row>
    <row r="5629" ht="14.25" customHeight="1" spans="1:18">
      <c r="A5629" s="30" t="s">
        <v>5346</v>
      </c>
      <c r="B5629" s="17">
        <v>1095</v>
      </c>
      <c r="C5629" s="17" t="s">
        <v>57</v>
      </c>
      <c r="D5629" s="17" t="s">
        <v>36</v>
      </c>
      <c r="E5629" s="17" t="s">
        <v>43</v>
      </c>
      <c r="F5629" s="31" t="str">
        <f>VLOOKUP(G5629,'Policy Type'!$A:$B,2,FALSE)</f>
        <v>P&amp;C</v>
      </c>
      <c r="G5629" s="17" t="s">
        <v>55</v>
      </c>
      <c r="H5629" s="32">
        <v>45438</v>
      </c>
      <c r="I5629" s="32">
        <v>45802</v>
      </c>
      <c r="J5629" s="34">
        <v>102000</v>
      </c>
      <c r="K5629" s="34">
        <f t="shared" si="1623"/>
        <v>18360</v>
      </c>
      <c r="L5629" s="34">
        <f t="shared" si="1624"/>
        <v>120360</v>
      </c>
      <c r="M5629" s="17">
        <f>L5629*0.2</f>
        <v>24072</v>
      </c>
      <c r="N5629" s="17" t="s">
        <v>39</v>
      </c>
      <c r="O5629" s="35" t="s">
        <v>53</v>
      </c>
      <c r="P5629" s="36" t="str">
        <f t="shared" si="1625"/>
        <v>Old Client</v>
      </c>
      <c r="Q5629" s="39" t="str">
        <f t="shared" si="4"/>
        <v>Yes</v>
      </c>
      <c r="R5629" s="40" t="str">
        <f t="shared" si="5"/>
        <v>Cross-Sold</v>
      </c>
    </row>
    <row r="5630" ht="14.25" customHeight="1" spans="1:18">
      <c r="A5630" s="30" t="s">
        <v>5347</v>
      </c>
      <c r="B5630" s="17">
        <v>3391</v>
      </c>
      <c r="C5630" s="17" t="s">
        <v>42</v>
      </c>
      <c r="D5630" s="17" t="s">
        <v>36</v>
      </c>
      <c r="E5630" s="17" t="s">
        <v>43</v>
      </c>
      <c r="F5630" s="31" t="str">
        <f>VLOOKUP(G5630,'Policy Type'!$A:$B,2,FALSE)</f>
        <v>Others</v>
      </c>
      <c r="G5630" s="17" t="s">
        <v>212</v>
      </c>
      <c r="H5630" s="32">
        <v>45440</v>
      </c>
      <c r="I5630" s="32">
        <v>45804</v>
      </c>
      <c r="J5630" s="34">
        <v>101100</v>
      </c>
      <c r="K5630" s="34">
        <f t="shared" si="1623"/>
        <v>18198</v>
      </c>
      <c r="L5630" s="34">
        <f t="shared" si="1624"/>
        <v>119298</v>
      </c>
      <c r="M5630" s="17">
        <f t="shared" ref="M5630:M5631" si="1637">L5630*0.15</f>
        <v>17894.7</v>
      </c>
      <c r="N5630" s="17" t="s">
        <v>52</v>
      </c>
      <c r="O5630" s="35" t="s">
        <v>49</v>
      </c>
      <c r="P5630" s="36" t="str">
        <f t="shared" si="1625"/>
        <v>Old Client</v>
      </c>
      <c r="Q5630" s="39" t="str">
        <f t="shared" si="4"/>
        <v>Yes</v>
      </c>
      <c r="R5630" s="40" t="str">
        <f t="shared" si="5"/>
        <v>Cross-Sold</v>
      </c>
    </row>
    <row r="5631" ht="14.25" customHeight="1" spans="1:18">
      <c r="A5631" s="30" t="s">
        <v>5348</v>
      </c>
      <c r="B5631" s="17">
        <v>294</v>
      </c>
      <c r="C5631" s="17" t="s">
        <v>57</v>
      </c>
      <c r="D5631" s="17" t="s">
        <v>36</v>
      </c>
      <c r="E5631" s="17" t="s">
        <v>78</v>
      </c>
      <c r="F5631" s="31" t="str">
        <f>VLOOKUP(G5631,'Policy Type'!$A:$B,2,FALSE)</f>
        <v>Others</v>
      </c>
      <c r="G5631" s="17" t="s">
        <v>116</v>
      </c>
      <c r="H5631" s="32">
        <v>45436</v>
      </c>
      <c r="I5631" s="32">
        <v>45517</v>
      </c>
      <c r="J5631" s="34">
        <v>101100</v>
      </c>
      <c r="K5631" s="34">
        <f t="shared" si="1623"/>
        <v>18198</v>
      </c>
      <c r="L5631" s="34">
        <f t="shared" si="1624"/>
        <v>119298</v>
      </c>
      <c r="M5631" s="17">
        <f t="shared" si="1637"/>
        <v>17894.7</v>
      </c>
      <c r="N5631" s="17" t="s">
        <v>39</v>
      </c>
      <c r="O5631" s="35" t="s">
        <v>49</v>
      </c>
      <c r="P5631" s="36" t="str">
        <f t="shared" si="1625"/>
        <v>Old Client</v>
      </c>
      <c r="Q5631" s="39" t="str">
        <f t="shared" si="4"/>
        <v>Yes</v>
      </c>
      <c r="R5631" s="40" t="str">
        <f t="shared" si="5"/>
        <v>Cross-Sold</v>
      </c>
    </row>
    <row r="5632" ht="14.25" customHeight="1" spans="1:18">
      <c r="A5632" s="30" t="s">
        <v>5349</v>
      </c>
      <c r="B5632" s="17">
        <v>3279</v>
      </c>
      <c r="C5632" s="17" t="s">
        <v>46</v>
      </c>
      <c r="D5632" s="17" t="s">
        <v>47</v>
      </c>
      <c r="E5632" s="17" t="s">
        <v>780</v>
      </c>
      <c r="F5632" s="31" t="str">
        <f>VLOOKUP(G5632,'Policy Type'!$A:$B,2,FALSE)</f>
        <v>Liability</v>
      </c>
      <c r="G5632" s="17" t="s">
        <v>38</v>
      </c>
      <c r="H5632" s="32">
        <v>45426</v>
      </c>
      <c r="I5632" s="32">
        <v>45456</v>
      </c>
      <c r="J5632" s="34">
        <v>100800</v>
      </c>
      <c r="K5632" s="34">
        <f t="shared" si="1623"/>
        <v>18144</v>
      </c>
      <c r="L5632" s="34">
        <f t="shared" si="1624"/>
        <v>118944</v>
      </c>
      <c r="M5632" s="17">
        <f>L5632*0.05</f>
        <v>5947.2</v>
      </c>
      <c r="N5632" s="17" t="s">
        <v>39</v>
      </c>
      <c r="O5632" s="35" t="s">
        <v>49</v>
      </c>
      <c r="P5632" s="36" t="str">
        <f t="shared" si="1625"/>
        <v>Old Client</v>
      </c>
      <c r="Q5632" s="39" t="str">
        <f t="shared" si="4"/>
        <v>Yes</v>
      </c>
      <c r="R5632" s="40" t="str">
        <f t="shared" si="5"/>
        <v/>
      </c>
    </row>
    <row r="5633" ht="14.25" customHeight="1" spans="1:18">
      <c r="A5633" s="30" t="s">
        <v>5350</v>
      </c>
      <c r="B5633" s="17">
        <v>3391</v>
      </c>
      <c r="C5633" s="17" t="s">
        <v>35</v>
      </c>
      <c r="D5633" s="17" t="s">
        <v>36</v>
      </c>
      <c r="E5633" s="17" t="s">
        <v>78</v>
      </c>
      <c r="F5633" s="31" t="str">
        <f>VLOOKUP(G5633,'Policy Type'!$A:$B,2,FALSE)</f>
        <v>Liability</v>
      </c>
      <c r="G5633" s="17" t="s">
        <v>38</v>
      </c>
      <c r="H5633" s="32">
        <v>45420</v>
      </c>
      <c r="I5633" s="32">
        <v>45421</v>
      </c>
      <c r="J5633" s="34">
        <v>100200</v>
      </c>
      <c r="K5633" s="34">
        <f t="shared" si="1623"/>
        <v>18036</v>
      </c>
      <c r="L5633" s="34">
        <f t="shared" si="1624"/>
        <v>118236</v>
      </c>
      <c r="M5633" s="17">
        <f t="shared" ref="M5633:M5634" si="1638">L5633*0.2</f>
        <v>23647.2</v>
      </c>
      <c r="N5633" s="17" t="s">
        <v>39</v>
      </c>
      <c r="O5633" s="35" t="s">
        <v>49</v>
      </c>
      <c r="P5633" s="36" t="str">
        <f t="shared" si="1625"/>
        <v>Old Client</v>
      </c>
      <c r="Q5633" s="39" t="str">
        <f t="shared" si="4"/>
        <v>Yes</v>
      </c>
      <c r="R5633" s="40" t="str">
        <f t="shared" si="5"/>
        <v/>
      </c>
    </row>
    <row r="5634" ht="14.25" customHeight="1" spans="1:18">
      <c r="A5634" s="30" t="s">
        <v>5351</v>
      </c>
      <c r="B5634" s="17">
        <v>3101</v>
      </c>
      <c r="C5634" s="17" t="s">
        <v>57</v>
      </c>
      <c r="D5634" s="17" t="s">
        <v>36</v>
      </c>
      <c r="E5634" s="17" t="s">
        <v>78</v>
      </c>
      <c r="F5634" s="31" t="str">
        <f>VLOOKUP(G5634,'Policy Type'!$A:$B,2,FALSE)</f>
        <v>Liability</v>
      </c>
      <c r="G5634" s="17" t="s">
        <v>38</v>
      </c>
      <c r="H5634" s="32">
        <v>45420</v>
      </c>
      <c r="I5634" s="32">
        <v>45450</v>
      </c>
      <c r="J5634" s="34">
        <v>100200</v>
      </c>
      <c r="K5634" s="34">
        <f t="shared" si="1623"/>
        <v>18036</v>
      </c>
      <c r="L5634" s="34">
        <f t="shared" si="1624"/>
        <v>118236</v>
      </c>
      <c r="M5634" s="17">
        <f t="shared" si="1638"/>
        <v>23647.2</v>
      </c>
      <c r="N5634" s="17" t="s">
        <v>39</v>
      </c>
      <c r="O5634" s="35" t="s">
        <v>49</v>
      </c>
      <c r="P5634" s="36" t="str">
        <f t="shared" si="1625"/>
        <v>New Client</v>
      </c>
      <c r="Q5634" s="39" t="str">
        <f t="shared" si="4"/>
        <v>Yes</v>
      </c>
      <c r="R5634" s="40" t="str">
        <f t="shared" si="5"/>
        <v/>
      </c>
    </row>
    <row r="5635" ht="14.25" customHeight="1" spans="1:18">
      <c r="A5635" s="30" t="s">
        <v>5352</v>
      </c>
      <c r="B5635" s="17">
        <v>2247</v>
      </c>
      <c r="C5635" s="17" t="s">
        <v>46</v>
      </c>
      <c r="D5635" s="17" t="s">
        <v>88</v>
      </c>
      <c r="E5635" s="17" t="s">
        <v>37</v>
      </c>
      <c r="F5635" s="31" t="str">
        <f>VLOOKUP(G5635,'Policy Type'!$A:$B,2,FALSE)</f>
        <v>Liability</v>
      </c>
      <c r="G5635" s="17" t="s">
        <v>38</v>
      </c>
      <c r="H5635" s="32">
        <v>45414</v>
      </c>
      <c r="I5635" s="32">
        <v>45778</v>
      </c>
      <c r="J5635" s="34">
        <v>100100</v>
      </c>
      <c r="K5635" s="34">
        <f t="shared" si="1623"/>
        <v>18018</v>
      </c>
      <c r="L5635" s="34">
        <f t="shared" si="1624"/>
        <v>118118</v>
      </c>
      <c r="M5635" s="17">
        <f>L5635*0.05</f>
        <v>5905.9</v>
      </c>
      <c r="N5635" s="17" t="s">
        <v>39</v>
      </c>
      <c r="O5635" s="35" t="s">
        <v>49</v>
      </c>
      <c r="P5635" s="36" t="str">
        <f t="shared" si="1625"/>
        <v>Old Client</v>
      </c>
      <c r="Q5635" s="39" t="str">
        <f t="shared" si="4"/>
        <v>Yes</v>
      </c>
      <c r="R5635" s="40" t="str">
        <f t="shared" si="5"/>
        <v/>
      </c>
    </row>
    <row r="5636" ht="14.25" customHeight="1" spans="1:18">
      <c r="A5636" s="30" t="s">
        <v>5353</v>
      </c>
      <c r="B5636" s="17">
        <v>2247</v>
      </c>
      <c r="C5636" s="17" t="s">
        <v>35</v>
      </c>
      <c r="D5636" s="17" t="s">
        <v>36</v>
      </c>
      <c r="E5636" s="17" t="s">
        <v>37</v>
      </c>
      <c r="F5636" s="31" t="str">
        <f>VLOOKUP(G5636,'Policy Type'!$A:$B,2,FALSE)</f>
        <v>Liability</v>
      </c>
      <c r="G5636" s="17" t="s">
        <v>38</v>
      </c>
      <c r="H5636" s="32">
        <v>45414</v>
      </c>
      <c r="I5636" s="32">
        <v>45778</v>
      </c>
      <c r="J5636" s="34">
        <v>100100</v>
      </c>
      <c r="K5636" s="34">
        <f t="shared" si="1623"/>
        <v>18018</v>
      </c>
      <c r="L5636" s="34">
        <f t="shared" si="1624"/>
        <v>118118</v>
      </c>
      <c r="M5636" s="17">
        <f t="shared" ref="M5636:M5644" si="1639">L5636*0.2</f>
        <v>23623.6</v>
      </c>
      <c r="N5636" s="17" t="s">
        <v>39</v>
      </c>
      <c r="O5636" s="35" t="s">
        <v>49</v>
      </c>
      <c r="P5636" s="36" t="str">
        <f t="shared" si="1625"/>
        <v>Old Client</v>
      </c>
      <c r="Q5636" s="39" t="str">
        <f t="shared" si="4"/>
        <v>Yes</v>
      </c>
      <c r="R5636" s="40" t="str">
        <f t="shared" si="5"/>
        <v/>
      </c>
    </row>
    <row r="5637" ht="14.25" customHeight="1" spans="1:18">
      <c r="A5637" s="30" t="s">
        <v>5354</v>
      </c>
      <c r="B5637" s="17">
        <v>2947</v>
      </c>
      <c r="C5637" s="17" t="s">
        <v>57</v>
      </c>
      <c r="D5637" s="17" t="s">
        <v>36</v>
      </c>
      <c r="E5637" s="17" t="s">
        <v>43</v>
      </c>
      <c r="F5637" s="31" t="str">
        <f>VLOOKUP(G5637,'Policy Type'!$A:$B,2,FALSE)</f>
        <v>P&amp;C</v>
      </c>
      <c r="G5637" s="17" t="s">
        <v>55</v>
      </c>
      <c r="H5637" s="32">
        <v>45444</v>
      </c>
      <c r="I5637" s="32">
        <v>45808</v>
      </c>
      <c r="J5637" s="34">
        <v>141500</v>
      </c>
      <c r="K5637" s="34">
        <f t="shared" si="1623"/>
        <v>25470</v>
      </c>
      <c r="L5637" s="34">
        <f t="shared" si="1624"/>
        <v>166970</v>
      </c>
      <c r="M5637" s="17">
        <f t="shared" si="1639"/>
        <v>33394</v>
      </c>
      <c r="N5637" s="17" t="s">
        <v>52</v>
      </c>
      <c r="O5637" s="35" t="s">
        <v>53</v>
      </c>
      <c r="P5637" s="36" t="str">
        <f t="shared" si="1625"/>
        <v>Old Client</v>
      </c>
      <c r="Q5637" s="39" t="str">
        <f t="shared" si="4"/>
        <v>Yes</v>
      </c>
      <c r="R5637" s="40" t="str">
        <f t="shared" si="5"/>
        <v>Cross-Sold</v>
      </c>
    </row>
    <row r="5638" ht="14.25" customHeight="1" spans="1:18">
      <c r="A5638" s="30" t="s">
        <v>5355</v>
      </c>
      <c r="B5638" s="17">
        <v>2947</v>
      </c>
      <c r="C5638" s="17" t="s">
        <v>35</v>
      </c>
      <c r="D5638" s="17" t="s">
        <v>36</v>
      </c>
      <c r="E5638" s="17" t="s">
        <v>37</v>
      </c>
      <c r="F5638" s="31" t="str">
        <f>VLOOKUP(G5638,'Policy Type'!$A:$B,2,FALSE)</f>
        <v>Liability</v>
      </c>
      <c r="G5638" s="17" t="s">
        <v>38</v>
      </c>
      <c r="H5638" s="32">
        <v>45414</v>
      </c>
      <c r="I5638" s="32">
        <v>45778</v>
      </c>
      <c r="J5638" s="34">
        <v>100100</v>
      </c>
      <c r="K5638" s="34">
        <f t="shared" si="1623"/>
        <v>18018</v>
      </c>
      <c r="L5638" s="34">
        <f t="shared" si="1624"/>
        <v>118118</v>
      </c>
      <c r="M5638" s="17">
        <f t="shared" si="1639"/>
        <v>23623.6</v>
      </c>
      <c r="N5638" s="17" t="s">
        <v>39</v>
      </c>
      <c r="O5638" s="35" t="s">
        <v>49</v>
      </c>
      <c r="P5638" s="36" t="str">
        <f t="shared" si="1625"/>
        <v>Old Client</v>
      </c>
      <c r="Q5638" s="39" t="str">
        <f t="shared" si="4"/>
        <v>Yes</v>
      </c>
      <c r="R5638" s="40" t="str">
        <f t="shared" si="5"/>
        <v/>
      </c>
    </row>
    <row r="5639" ht="14.25" customHeight="1" spans="1:18">
      <c r="A5639" s="30" t="s">
        <v>5356</v>
      </c>
      <c r="B5639" s="17">
        <v>199</v>
      </c>
      <c r="C5639" s="17" t="s">
        <v>35</v>
      </c>
      <c r="D5639" s="17" t="s">
        <v>36</v>
      </c>
      <c r="E5639" s="17" t="s">
        <v>780</v>
      </c>
      <c r="F5639" s="31" t="str">
        <f>VLOOKUP(G5639,'Policy Type'!$A:$B,2,FALSE)</f>
        <v>Liability</v>
      </c>
      <c r="G5639" s="17" t="s">
        <v>38</v>
      </c>
      <c r="H5639" s="32">
        <v>45419</v>
      </c>
      <c r="I5639" s="32">
        <v>45541</v>
      </c>
      <c r="J5639" s="34">
        <v>100100</v>
      </c>
      <c r="K5639" s="34">
        <f t="shared" si="1623"/>
        <v>18018</v>
      </c>
      <c r="L5639" s="34">
        <f t="shared" si="1624"/>
        <v>118118</v>
      </c>
      <c r="M5639" s="17">
        <f t="shared" si="1639"/>
        <v>23623.6</v>
      </c>
      <c r="N5639" s="17" t="s">
        <v>52</v>
      </c>
      <c r="O5639" s="35" t="s">
        <v>49</v>
      </c>
      <c r="P5639" s="36" t="str">
        <f t="shared" si="1625"/>
        <v>Old Client</v>
      </c>
      <c r="Q5639" s="39" t="str">
        <f t="shared" si="4"/>
        <v>Yes</v>
      </c>
      <c r="R5639" s="40" t="str">
        <f t="shared" si="5"/>
        <v/>
      </c>
    </row>
    <row r="5640" ht="14.25" customHeight="1" spans="1:18">
      <c r="A5640" s="30" t="s">
        <v>5357</v>
      </c>
      <c r="B5640" s="17">
        <v>2947</v>
      </c>
      <c r="C5640" s="17" t="s">
        <v>35</v>
      </c>
      <c r="D5640" s="17" t="s">
        <v>36</v>
      </c>
      <c r="E5640" s="17" t="s">
        <v>78</v>
      </c>
      <c r="F5640" s="31" t="str">
        <f>VLOOKUP(G5640,'Policy Type'!$A:$B,2,FALSE)</f>
        <v>Liability</v>
      </c>
      <c r="G5640" s="17" t="s">
        <v>38</v>
      </c>
      <c r="H5640" s="32">
        <v>45415</v>
      </c>
      <c r="I5640" s="32">
        <v>45506</v>
      </c>
      <c r="J5640" s="34">
        <v>100100</v>
      </c>
      <c r="K5640" s="34">
        <f t="shared" si="1623"/>
        <v>18018</v>
      </c>
      <c r="L5640" s="34">
        <f t="shared" si="1624"/>
        <v>118118</v>
      </c>
      <c r="M5640" s="17">
        <f t="shared" si="1639"/>
        <v>23623.6</v>
      </c>
      <c r="N5640" s="17" t="s">
        <v>39</v>
      </c>
      <c r="O5640" s="35" t="s">
        <v>49</v>
      </c>
      <c r="P5640" s="36" t="str">
        <f t="shared" si="1625"/>
        <v>Old Client</v>
      </c>
      <c r="Q5640" s="39" t="str">
        <f t="shared" si="4"/>
        <v>Yes</v>
      </c>
      <c r="R5640" s="40" t="str">
        <f t="shared" si="5"/>
        <v/>
      </c>
    </row>
    <row r="5641" ht="14.25" customHeight="1" spans="1:18">
      <c r="A5641" s="30" t="s">
        <v>5358</v>
      </c>
      <c r="B5641" s="17">
        <v>3005</v>
      </c>
      <c r="C5641" s="17" t="s">
        <v>35</v>
      </c>
      <c r="D5641" s="17" t="s">
        <v>36</v>
      </c>
      <c r="E5641" s="17" t="s">
        <v>78</v>
      </c>
      <c r="F5641" s="31" t="str">
        <f>VLOOKUP(G5641,'Policy Type'!$A:$B,2,FALSE)</f>
        <v>Liability</v>
      </c>
      <c r="G5641" s="17" t="s">
        <v>38</v>
      </c>
      <c r="H5641" s="32">
        <v>45437</v>
      </c>
      <c r="I5641" s="32">
        <v>45467</v>
      </c>
      <c r="J5641" s="34">
        <v>99900</v>
      </c>
      <c r="K5641" s="34">
        <f t="shared" si="1623"/>
        <v>17982</v>
      </c>
      <c r="L5641" s="34">
        <f t="shared" si="1624"/>
        <v>117882</v>
      </c>
      <c r="M5641" s="17">
        <f t="shared" si="1639"/>
        <v>23576.4</v>
      </c>
      <c r="N5641" s="17" t="s">
        <v>39</v>
      </c>
      <c r="O5641" s="35" t="s">
        <v>49</v>
      </c>
      <c r="P5641" s="36" t="str">
        <f t="shared" si="1625"/>
        <v>New Client</v>
      </c>
      <c r="Q5641" s="39" t="str">
        <f t="shared" si="4"/>
        <v>Yes</v>
      </c>
      <c r="R5641" s="40" t="str">
        <f t="shared" si="5"/>
        <v/>
      </c>
    </row>
    <row r="5642" ht="14.25" customHeight="1" spans="1:18">
      <c r="A5642" s="30" t="s">
        <v>5359</v>
      </c>
      <c r="B5642" s="17">
        <v>2699</v>
      </c>
      <c r="C5642" s="17" t="s">
        <v>35</v>
      </c>
      <c r="D5642" s="17" t="s">
        <v>36</v>
      </c>
      <c r="E5642" s="17" t="s">
        <v>78</v>
      </c>
      <c r="F5642" s="31" t="str">
        <f>VLOOKUP(G5642,'Policy Type'!$A:$B,2,FALSE)</f>
        <v>Liability</v>
      </c>
      <c r="G5642" s="17" t="s">
        <v>38</v>
      </c>
      <c r="H5642" s="32">
        <v>45427</v>
      </c>
      <c r="I5642" s="32">
        <v>45457</v>
      </c>
      <c r="J5642" s="34">
        <v>99900</v>
      </c>
      <c r="K5642" s="34">
        <f t="shared" si="1623"/>
        <v>17982</v>
      </c>
      <c r="L5642" s="34">
        <f t="shared" si="1624"/>
        <v>117882</v>
      </c>
      <c r="M5642" s="17">
        <f t="shared" si="1639"/>
        <v>23576.4</v>
      </c>
      <c r="N5642" s="17" t="s">
        <v>39</v>
      </c>
      <c r="O5642" s="35" t="s">
        <v>49</v>
      </c>
      <c r="P5642" s="36" t="str">
        <f t="shared" si="1625"/>
        <v>Old Client</v>
      </c>
      <c r="Q5642" s="39" t="str">
        <f t="shared" si="4"/>
        <v>Yes</v>
      </c>
      <c r="R5642" s="40" t="str">
        <f t="shared" si="5"/>
        <v/>
      </c>
    </row>
    <row r="5643" ht="14.25" customHeight="1" spans="1:18">
      <c r="A5643" s="30" t="s">
        <v>5360</v>
      </c>
      <c r="B5643" s="17">
        <v>2247</v>
      </c>
      <c r="C5643" s="17" t="s">
        <v>57</v>
      </c>
      <c r="D5643" s="17" t="s">
        <v>36</v>
      </c>
      <c r="E5643" s="17" t="s">
        <v>37</v>
      </c>
      <c r="F5643" s="31" t="str">
        <f>VLOOKUP(G5643,'Policy Type'!$A:$B,2,FALSE)</f>
        <v>Liability</v>
      </c>
      <c r="G5643" s="17" t="s">
        <v>38</v>
      </c>
      <c r="H5643" s="32">
        <v>45427</v>
      </c>
      <c r="I5643" s="32">
        <v>45791</v>
      </c>
      <c r="J5643" s="34">
        <v>99100</v>
      </c>
      <c r="K5643" s="34">
        <f t="shared" si="1623"/>
        <v>17838</v>
      </c>
      <c r="L5643" s="34">
        <f t="shared" si="1624"/>
        <v>116938</v>
      </c>
      <c r="M5643" s="17">
        <f t="shared" si="1639"/>
        <v>23387.6</v>
      </c>
      <c r="N5643" s="17" t="s">
        <v>39</v>
      </c>
      <c r="O5643" s="35" t="s">
        <v>49</v>
      </c>
      <c r="P5643" s="36" t="str">
        <f t="shared" si="1625"/>
        <v>Old Client</v>
      </c>
      <c r="Q5643" s="39" t="str">
        <f t="shared" si="4"/>
        <v>Yes</v>
      </c>
      <c r="R5643" s="40" t="str">
        <f t="shared" si="5"/>
        <v/>
      </c>
    </row>
    <row r="5644" ht="14.25" customHeight="1" spans="1:18">
      <c r="A5644" s="30" t="s">
        <v>5361</v>
      </c>
      <c r="B5644" s="17">
        <v>2247</v>
      </c>
      <c r="C5644" s="17" t="s">
        <v>57</v>
      </c>
      <c r="D5644" s="17" t="s">
        <v>36</v>
      </c>
      <c r="E5644" s="17" t="s">
        <v>37</v>
      </c>
      <c r="F5644" s="31" t="str">
        <f>VLOOKUP(G5644,'Policy Type'!$A:$B,2,FALSE)</f>
        <v>Liability</v>
      </c>
      <c r="G5644" s="17" t="s">
        <v>38</v>
      </c>
      <c r="H5644" s="32">
        <v>45421</v>
      </c>
      <c r="I5644" s="32">
        <v>45604</v>
      </c>
      <c r="J5644" s="34">
        <v>98600</v>
      </c>
      <c r="K5644" s="34">
        <f t="shared" si="1623"/>
        <v>17748</v>
      </c>
      <c r="L5644" s="34">
        <f t="shared" si="1624"/>
        <v>116348</v>
      </c>
      <c r="M5644" s="17">
        <f t="shared" si="1639"/>
        <v>23269.6</v>
      </c>
      <c r="N5644" s="17" t="s">
        <v>39</v>
      </c>
      <c r="O5644" s="35" t="s">
        <v>49</v>
      </c>
      <c r="P5644" s="36" t="str">
        <f t="shared" si="1625"/>
        <v>Old Client</v>
      </c>
      <c r="Q5644" s="39" t="str">
        <f t="shared" si="4"/>
        <v>Yes</v>
      </c>
      <c r="R5644" s="40" t="str">
        <f t="shared" si="5"/>
        <v/>
      </c>
    </row>
    <row r="5645" ht="14.25" customHeight="1" spans="1:18">
      <c r="A5645" s="30" t="s">
        <v>5362</v>
      </c>
      <c r="B5645" s="17">
        <v>2139</v>
      </c>
      <c r="C5645" s="17" t="s">
        <v>46</v>
      </c>
      <c r="D5645" s="17" t="s">
        <v>47</v>
      </c>
      <c r="E5645" s="17" t="s">
        <v>43</v>
      </c>
      <c r="F5645" s="31" t="str">
        <f>VLOOKUP(G5645,'Policy Type'!$A:$B,2,FALSE)</f>
        <v>P&amp;C</v>
      </c>
      <c r="G5645" s="17" t="s">
        <v>55</v>
      </c>
      <c r="H5645" s="32">
        <v>45438</v>
      </c>
      <c r="I5645" s="32">
        <v>45802</v>
      </c>
      <c r="J5645" s="34">
        <v>97500</v>
      </c>
      <c r="K5645" s="34">
        <f t="shared" si="1623"/>
        <v>17550</v>
      </c>
      <c r="L5645" s="34">
        <f t="shared" si="1624"/>
        <v>115050</v>
      </c>
      <c r="M5645" s="17">
        <f>L5645*0.05</f>
        <v>5752.5</v>
      </c>
      <c r="N5645" s="17" t="s">
        <v>39</v>
      </c>
      <c r="O5645" s="35" t="s">
        <v>53</v>
      </c>
      <c r="P5645" s="36" t="str">
        <f t="shared" si="1625"/>
        <v>Old Client</v>
      </c>
      <c r="Q5645" s="39" t="str">
        <f t="shared" si="4"/>
        <v>Yes</v>
      </c>
      <c r="R5645" s="40" t="str">
        <f t="shared" si="5"/>
        <v>Cross-Sold</v>
      </c>
    </row>
    <row r="5646" ht="14.25" customHeight="1" spans="1:18">
      <c r="A5646" s="30" t="s">
        <v>5363</v>
      </c>
      <c r="B5646" s="17">
        <v>3032</v>
      </c>
      <c r="C5646" s="17" t="s">
        <v>57</v>
      </c>
      <c r="D5646" s="17" t="s">
        <v>36</v>
      </c>
      <c r="E5646" s="17" t="s">
        <v>37</v>
      </c>
      <c r="F5646" s="31" t="str">
        <f>VLOOKUP(G5646,'Policy Type'!$A:$B,2,FALSE)</f>
        <v>Liability</v>
      </c>
      <c r="G5646" s="17" t="s">
        <v>38</v>
      </c>
      <c r="H5646" s="32">
        <v>45428</v>
      </c>
      <c r="I5646" s="32">
        <v>45458</v>
      </c>
      <c r="J5646" s="34">
        <v>97100</v>
      </c>
      <c r="K5646" s="34">
        <f t="shared" si="1623"/>
        <v>17478</v>
      </c>
      <c r="L5646" s="34">
        <f t="shared" si="1624"/>
        <v>114578</v>
      </c>
      <c r="M5646" s="17">
        <f t="shared" ref="M5646:M5648" si="1640">L5646*0.2</f>
        <v>22915.6</v>
      </c>
      <c r="N5646" s="17" t="s">
        <v>39</v>
      </c>
      <c r="O5646" s="35" t="s">
        <v>49</v>
      </c>
      <c r="P5646" s="36" t="str">
        <f t="shared" si="1625"/>
        <v>New Client</v>
      </c>
      <c r="Q5646" s="39" t="str">
        <f t="shared" si="4"/>
        <v>Yes</v>
      </c>
      <c r="R5646" s="40" t="str">
        <f t="shared" si="5"/>
        <v/>
      </c>
    </row>
    <row r="5647" ht="14.25" customHeight="1" spans="1:18">
      <c r="A5647" s="30" t="s">
        <v>5364</v>
      </c>
      <c r="B5647" s="17">
        <v>294</v>
      </c>
      <c r="C5647" s="17" t="s">
        <v>57</v>
      </c>
      <c r="D5647" s="17" t="s">
        <v>36</v>
      </c>
      <c r="E5647" s="17" t="s">
        <v>37</v>
      </c>
      <c r="F5647" s="31" t="str">
        <f>VLOOKUP(G5647,'Policy Type'!$A:$B,2,FALSE)</f>
        <v>Liability</v>
      </c>
      <c r="G5647" s="17" t="s">
        <v>38</v>
      </c>
      <c r="H5647" s="32">
        <v>45435</v>
      </c>
      <c r="I5647" s="32">
        <v>45618</v>
      </c>
      <c r="J5647" s="34">
        <v>96500</v>
      </c>
      <c r="K5647" s="34">
        <f t="shared" si="1623"/>
        <v>17370</v>
      </c>
      <c r="L5647" s="34">
        <f t="shared" si="1624"/>
        <v>113870</v>
      </c>
      <c r="M5647" s="17">
        <f t="shared" si="1640"/>
        <v>22774</v>
      </c>
      <c r="N5647" s="17" t="s">
        <v>39</v>
      </c>
      <c r="O5647" s="35" t="s">
        <v>49</v>
      </c>
      <c r="P5647" s="36" t="str">
        <f t="shared" si="1625"/>
        <v>Old Client</v>
      </c>
      <c r="Q5647" s="39" t="str">
        <f t="shared" si="4"/>
        <v>Yes</v>
      </c>
      <c r="R5647" s="40" t="str">
        <f t="shared" si="5"/>
        <v/>
      </c>
    </row>
    <row r="5648" ht="14.25" customHeight="1" spans="1:18">
      <c r="A5648" s="30" t="s">
        <v>5365</v>
      </c>
      <c r="B5648" s="17">
        <v>3168</v>
      </c>
      <c r="C5648" s="17" t="s">
        <v>42</v>
      </c>
      <c r="D5648" s="17" t="s">
        <v>36</v>
      </c>
      <c r="E5648" s="17" t="s">
        <v>780</v>
      </c>
      <c r="F5648" s="31" t="str">
        <f>VLOOKUP(G5648,'Policy Type'!$A:$B,2,FALSE)</f>
        <v>Liability</v>
      </c>
      <c r="G5648" s="17" t="s">
        <v>38</v>
      </c>
      <c r="H5648" s="32">
        <v>45432</v>
      </c>
      <c r="I5648" s="32">
        <v>45523</v>
      </c>
      <c r="J5648" s="34">
        <v>96000</v>
      </c>
      <c r="K5648" s="34">
        <f t="shared" si="1623"/>
        <v>17280</v>
      </c>
      <c r="L5648" s="34">
        <f t="shared" si="1624"/>
        <v>113280</v>
      </c>
      <c r="M5648" s="17">
        <f t="shared" si="1640"/>
        <v>22656</v>
      </c>
      <c r="N5648" s="17" t="s">
        <v>39</v>
      </c>
      <c r="O5648" s="35" t="s">
        <v>49</v>
      </c>
      <c r="P5648" s="36" t="str">
        <f t="shared" si="1625"/>
        <v>Old Client</v>
      </c>
      <c r="Q5648" s="39" t="str">
        <f t="shared" si="4"/>
        <v>Yes</v>
      </c>
      <c r="R5648" s="40" t="str">
        <f t="shared" si="5"/>
        <v/>
      </c>
    </row>
    <row r="5649" ht="14.25" customHeight="1" spans="1:18">
      <c r="A5649" s="30" t="s">
        <v>5366</v>
      </c>
      <c r="B5649" s="17">
        <v>3238</v>
      </c>
      <c r="C5649" s="17" t="s">
        <v>57</v>
      </c>
      <c r="D5649" s="17" t="s">
        <v>36</v>
      </c>
      <c r="E5649" s="17" t="s">
        <v>84</v>
      </c>
      <c r="F5649" s="31" t="str">
        <f>VLOOKUP(G5649,'Policy Type'!$A:$B,2,FALSE)</f>
        <v>Others</v>
      </c>
      <c r="G5649" s="17" t="s">
        <v>116</v>
      </c>
      <c r="H5649" s="32">
        <v>45418</v>
      </c>
      <c r="I5649" s="32">
        <v>45473</v>
      </c>
      <c r="J5649" s="34">
        <v>94400</v>
      </c>
      <c r="K5649" s="34">
        <f t="shared" si="1623"/>
        <v>16992</v>
      </c>
      <c r="L5649" s="34">
        <f t="shared" si="1624"/>
        <v>111392</v>
      </c>
      <c r="M5649" s="17">
        <f t="shared" ref="M5649:M5651" si="1641">L5649*0.15</f>
        <v>16708.8</v>
      </c>
      <c r="N5649" s="17" t="s">
        <v>39</v>
      </c>
      <c r="O5649" s="35" t="s">
        <v>49</v>
      </c>
      <c r="P5649" s="36" t="str">
        <f t="shared" si="1625"/>
        <v>New Client</v>
      </c>
      <c r="Q5649" s="39" t="str">
        <f t="shared" si="4"/>
        <v>No</v>
      </c>
      <c r="R5649" s="40" t="str">
        <f t="shared" si="5"/>
        <v/>
      </c>
    </row>
    <row r="5650" ht="14.25" customHeight="1" spans="1:18">
      <c r="A5650" s="30" t="s">
        <v>5367</v>
      </c>
      <c r="B5650" s="17">
        <v>3140</v>
      </c>
      <c r="C5650" s="17" t="s">
        <v>42</v>
      </c>
      <c r="D5650" s="17" t="s">
        <v>36</v>
      </c>
      <c r="E5650" s="17" t="s">
        <v>37</v>
      </c>
      <c r="F5650" s="31" t="str">
        <f>VLOOKUP(G5650,'Policy Type'!$A:$B,2,FALSE)</f>
        <v>Others</v>
      </c>
      <c r="G5650" s="17" t="s">
        <v>212</v>
      </c>
      <c r="H5650" s="32">
        <v>45440</v>
      </c>
      <c r="I5650" s="32">
        <v>45804</v>
      </c>
      <c r="J5650" s="34">
        <v>94200</v>
      </c>
      <c r="K5650" s="34">
        <f t="shared" si="1623"/>
        <v>16956</v>
      </c>
      <c r="L5650" s="34">
        <f t="shared" si="1624"/>
        <v>111156</v>
      </c>
      <c r="M5650" s="17">
        <f t="shared" si="1641"/>
        <v>16673.4</v>
      </c>
      <c r="N5650" s="17" t="s">
        <v>52</v>
      </c>
      <c r="O5650" s="35" t="s">
        <v>53</v>
      </c>
      <c r="P5650" s="36" t="str">
        <f t="shared" si="1625"/>
        <v>New Client</v>
      </c>
      <c r="Q5650" s="39" t="str">
        <f t="shared" si="4"/>
        <v>No</v>
      </c>
      <c r="R5650" s="40" t="str">
        <f t="shared" si="5"/>
        <v/>
      </c>
    </row>
    <row r="5651" ht="14.25" customHeight="1" spans="1:18">
      <c r="A5651" s="30" t="s">
        <v>5368</v>
      </c>
      <c r="B5651" s="17">
        <v>76</v>
      </c>
      <c r="C5651" s="17" t="s">
        <v>42</v>
      </c>
      <c r="D5651" s="17" t="s">
        <v>36</v>
      </c>
      <c r="E5651" s="17" t="s">
        <v>37</v>
      </c>
      <c r="F5651" s="31" t="str">
        <f>VLOOKUP(G5651,'Policy Type'!$A:$B,2,FALSE)</f>
        <v>Others</v>
      </c>
      <c r="G5651" s="17" t="s">
        <v>212</v>
      </c>
      <c r="H5651" s="32">
        <v>45440</v>
      </c>
      <c r="I5651" s="32">
        <v>45804</v>
      </c>
      <c r="J5651" s="34">
        <v>94200</v>
      </c>
      <c r="K5651" s="34">
        <f t="shared" si="1623"/>
        <v>16956</v>
      </c>
      <c r="L5651" s="34">
        <f t="shared" si="1624"/>
        <v>111156</v>
      </c>
      <c r="M5651" s="17">
        <f t="shared" si="1641"/>
        <v>16673.4</v>
      </c>
      <c r="N5651" s="17" t="s">
        <v>52</v>
      </c>
      <c r="O5651" s="35" t="s">
        <v>53</v>
      </c>
      <c r="P5651" s="36" t="str">
        <f t="shared" si="1625"/>
        <v>Old Client</v>
      </c>
      <c r="Q5651" s="39" t="str">
        <f t="shared" si="4"/>
        <v>Yes</v>
      </c>
      <c r="R5651" s="40" t="str">
        <f t="shared" si="5"/>
        <v>Cross-Sold</v>
      </c>
    </row>
    <row r="5652" ht="14.25" customHeight="1" spans="1:18">
      <c r="A5652" s="30" t="s">
        <v>5369</v>
      </c>
      <c r="B5652" s="17">
        <v>3120</v>
      </c>
      <c r="C5652" s="17" t="s">
        <v>46</v>
      </c>
      <c r="D5652" s="17" t="s">
        <v>66</v>
      </c>
      <c r="E5652" s="17" t="s">
        <v>37</v>
      </c>
      <c r="F5652" s="31" t="str">
        <f>VLOOKUP(G5652,'Policy Type'!$A:$B,2,FALSE)</f>
        <v>Others</v>
      </c>
      <c r="G5652" s="17" t="s">
        <v>212</v>
      </c>
      <c r="H5652" s="32">
        <v>45440</v>
      </c>
      <c r="I5652" s="32">
        <v>45804</v>
      </c>
      <c r="J5652" s="34">
        <v>94200</v>
      </c>
      <c r="K5652" s="34">
        <f t="shared" si="1623"/>
        <v>16956</v>
      </c>
      <c r="L5652" s="34">
        <f t="shared" si="1624"/>
        <v>111156</v>
      </c>
      <c r="M5652" s="17">
        <f t="shared" ref="M5652:M5655" si="1642">L5652*0.05</f>
        <v>5557.8</v>
      </c>
      <c r="N5652" s="17" t="s">
        <v>52</v>
      </c>
      <c r="O5652" s="35" t="s">
        <v>53</v>
      </c>
      <c r="P5652" s="36" t="str">
        <f t="shared" si="1625"/>
        <v>Old Client</v>
      </c>
      <c r="Q5652" s="39" t="str">
        <f t="shared" si="4"/>
        <v>Yes</v>
      </c>
      <c r="R5652" s="40" t="str">
        <f t="shared" si="5"/>
        <v>Cross-Sold</v>
      </c>
    </row>
    <row r="5653" ht="14.25" customHeight="1" spans="1:18">
      <c r="A5653" s="30" t="s">
        <v>5370</v>
      </c>
      <c r="B5653" s="17">
        <v>3120</v>
      </c>
      <c r="C5653" s="17" t="s">
        <v>46</v>
      </c>
      <c r="D5653" s="17" t="s">
        <v>76</v>
      </c>
      <c r="E5653" s="17" t="s">
        <v>37</v>
      </c>
      <c r="F5653" s="31" t="str">
        <f>VLOOKUP(G5653,'Policy Type'!$A:$B,2,FALSE)</f>
        <v>Liability</v>
      </c>
      <c r="G5653" s="17" t="s">
        <v>38</v>
      </c>
      <c r="H5653" s="32">
        <v>45429</v>
      </c>
      <c r="I5653" s="32">
        <v>45793</v>
      </c>
      <c r="J5653" s="34">
        <v>93600</v>
      </c>
      <c r="K5653" s="34">
        <f t="shared" si="1623"/>
        <v>16848</v>
      </c>
      <c r="L5653" s="34">
        <f t="shared" si="1624"/>
        <v>110448</v>
      </c>
      <c r="M5653" s="17">
        <f t="shared" si="1642"/>
        <v>5522.4</v>
      </c>
      <c r="N5653" s="17" t="s">
        <v>39</v>
      </c>
      <c r="O5653" s="35" t="s">
        <v>49</v>
      </c>
      <c r="P5653" s="36" t="str">
        <f t="shared" si="1625"/>
        <v>Old Client</v>
      </c>
      <c r="Q5653" s="39" t="str">
        <f t="shared" si="4"/>
        <v>Yes</v>
      </c>
      <c r="R5653" s="40" t="str">
        <f t="shared" si="5"/>
        <v/>
      </c>
    </row>
    <row r="5654" ht="14.25" customHeight="1" spans="1:18">
      <c r="A5654" s="30" t="s">
        <v>5371</v>
      </c>
      <c r="B5654" s="17">
        <v>3166</v>
      </c>
      <c r="C5654" s="17" t="s">
        <v>46</v>
      </c>
      <c r="D5654" s="17" t="s">
        <v>76</v>
      </c>
      <c r="E5654" s="17" t="s">
        <v>780</v>
      </c>
      <c r="F5654" s="31" t="str">
        <f>VLOOKUP(G5654,'Policy Type'!$A:$B,2,FALSE)</f>
        <v>P&amp;C</v>
      </c>
      <c r="G5654" s="17" t="s">
        <v>80</v>
      </c>
      <c r="H5654" s="32">
        <v>45415</v>
      </c>
      <c r="I5654" s="32">
        <v>45415</v>
      </c>
      <c r="J5654" s="34">
        <v>92300</v>
      </c>
      <c r="K5654" s="34">
        <f t="shared" si="1623"/>
        <v>16614</v>
      </c>
      <c r="L5654" s="34">
        <f t="shared" si="1624"/>
        <v>108914</v>
      </c>
      <c r="M5654" s="17">
        <f t="shared" si="1642"/>
        <v>5445.7</v>
      </c>
      <c r="N5654" s="17" t="s">
        <v>39</v>
      </c>
      <c r="O5654" s="35" t="s">
        <v>49</v>
      </c>
      <c r="P5654" s="36" t="str">
        <f t="shared" si="1625"/>
        <v>New Client</v>
      </c>
      <c r="Q5654" s="39" t="str">
        <f t="shared" si="4"/>
        <v>No</v>
      </c>
      <c r="R5654" s="40" t="str">
        <f t="shared" si="5"/>
        <v/>
      </c>
    </row>
    <row r="5655" ht="14.25" customHeight="1" spans="1:18">
      <c r="A5655" s="30" t="s">
        <v>5372</v>
      </c>
      <c r="B5655" s="17">
        <v>3031</v>
      </c>
      <c r="C5655" s="17" t="s">
        <v>46</v>
      </c>
      <c r="D5655" s="17" t="s">
        <v>66</v>
      </c>
      <c r="E5655" s="17" t="s">
        <v>780</v>
      </c>
      <c r="F5655" s="31" t="str">
        <f>VLOOKUP(G5655,'Policy Type'!$A:$B,2,FALSE)</f>
        <v>P&amp;C</v>
      </c>
      <c r="G5655" s="17" t="s">
        <v>80</v>
      </c>
      <c r="H5655" s="32">
        <v>45421</v>
      </c>
      <c r="I5655" s="32">
        <v>45421</v>
      </c>
      <c r="J5655" s="34">
        <v>90700</v>
      </c>
      <c r="K5655" s="34">
        <f t="shared" si="1623"/>
        <v>16326</v>
      </c>
      <c r="L5655" s="34">
        <f t="shared" si="1624"/>
        <v>107026</v>
      </c>
      <c r="M5655" s="17">
        <f t="shared" si="1642"/>
        <v>5351.3</v>
      </c>
      <c r="N5655" s="17" t="s">
        <v>39</v>
      </c>
      <c r="O5655" s="35" t="s">
        <v>49</v>
      </c>
      <c r="P5655" s="36" t="str">
        <f t="shared" si="1625"/>
        <v>Old Client</v>
      </c>
      <c r="Q5655" s="39" t="str">
        <f t="shared" si="4"/>
        <v>No</v>
      </c>
      <c r="R5655" s="40" t="str">
        <f t="shared" si="5"/>
        <v/>
      </c>
    </row>
    <row r="5656" ht="14.25" customHeight="1" spans="1:18">
      <c r="A5656" s="30" t="s">
        <v>5373</v>
      </c>
      <c r="B5656" s="17">
        <v>2155</v>
      </c>
      <c r="C5656" s="17" t="s">
        <v>42</v>
      </c>
      <c r="D5656" s="17" t="s">
        <v>36</v>
      </c>
      <c r="E5656" s="17" t="s">
        <v>43</v>
      </c>
      <c r="F5656" s="31" t="str">
        <f>VLOOKUP(G5656,'Policy Type'!$A:$B,2,FALSE)</f>
        <v>P&amp;C</v>
      </c>
      <c r="G5656" s="17" t="s">
        <v>44</v>
      </c>
      <c r="H5656" s="32">
        <v>45441</v>
      </c>
      <c r="I5656" s="32">
        <v>45805</v>
      </c>
      <c r="J5656" s="34">
        <v>90000</v>
      </c>
      <c r="K5656" s="34">
        <f t="shared" si="1623"/>
        <v>16200</v>
      </c>
      <c r="L5656" s="34">
        <f t="shared" si="1624"/>
        <v>106200</v>
      </c>
      <c r="M5656" s="17">
        <f t="shared" ref="M5656:M5657" si="1643">L5656*0.2</f>
        <v>21240</v>
      </c>
      <c r="N5656" s="17" t="s">
        <v>39</v>
      </c>
      <c r="O5656" s="35" t="s">
        <v>53</v>
      </c>
      <c r="P5656" s="36" t="str">
        <f t="shared" si="1625"/>
        <v>Old Client</v>
      </c>
      <c r="Q5656" s="39" t="str">
        <f t="shared" si="4"/>
        <v>Yes</v>
      </c>
      <c r="R5656" s="40" t="str">
        <f t="shared" si="5"/>
        <v>Cross-Sold</v>
      </c>
    </row>
    <row r="5657" ht="14.25" customHeight="1" spans="1:18">
      <c r="A5657" s="30" t="s">
        <v>5374</v>
      </c>
      <c r="B5657" s="17">
        <v>2536</v>
      </c>
      <c r="C5657" s="17" t="s">
        <v>35</v>
      </c>
      <c r="D5657" s="17" t="s">
        <v>36</v>
      </c>
      <c r="E5657" s="17" t="s">
        <v>780</v>
      </c>
      <c r="F5657" s="31" t="str">
        <f>VLOOKUP(G5657,'Policy Type'!$A:$B,2,FALSE)</f>
        <v>Liability</v>
      </c>
      <c r="G5657" s="17" t="s">
        <v>38</v>
      </c>
      <c r="H5657" s="32">
        <v>45415</v>
      </c>
      <c r="I5657" s="32">
        <v>45475</v>
      </c>
      <c r="J5657" s="34">
        <v>89300</v>
      </c>
      <c r="K5657" s="34">
        <f t="shared" si="1623"/>
        <v>16074</v>
      </c>
      <c r="L5657" s="34">
        <f t="shared" si="1624"/>
        <v>105374</v>
      </c>
      <c r="M5657" s="17">
        <f t="shared" si="1643"/>
        <v>21074.8</v>
      </c>
      <c r="N5657" s="17" t="s">
        <v>39</v>
      </c>
      <c r="O5657" s="35" t="s">
        <v>49</v>
      </c>
      <c r="P5657" s="36" t="str">
        <f t="shared" si="1625"/>
        <v>Old Client</v>
      </c>
      <c r="Q5657" s="39" t="str">
        <f t="shared" si="4"/>
        <v>Yes</v>
      </c>
      <c r="R5657" s="40" t="str">
        <f t="shared" si="5"/>
        <v/>
      </c>
    </row>
    <row r="5658" ht="14.25" customHeight="1" spans="1:18">
      <c r="A5658" s="30" t="s">
        <v>5375</v>
      </c>
      <c r="B5658" s="17">
        <v>3298</v>
      </c>
      <c r="C5658" s="17" t="s">
        <v>46</v>
      </c>
      <c r="D5658" s="17" t="s">
        <v>47</v>
      </c>
      <c r="E5658" s="17" t="s">
        <v>78</v>
      </c>
      <c r="F5658" s="31" t="str">
        <f>VLOOKUP(G5658,'Policy Type'!$A:$B,2,FALSE)</f>
        <v>P&amp;C</v>
      </c>
      <c r="G5658" s="17" t="s">
        <v>80</v>
      </c>
      <c r="H5658" s="32">
        <v>45422</v>
      </c>
      <c r="I5658" s="32">
        <v>45422</v>
      </c>
      <c r="J5658" s="34">
        <v>88600</v>
      </c>
      <c r="K5658" s="34">
        <f t="shared" si="1623"/>
        <v>15948</v>
      </c>
      <c r="L5658" s="34">
        <f t="shared" si="1624"/>
        <v>104548</v>
      </c>
      <c r="M5658" s="17">
        <f>L5658*0.05</f>
        <v>5227.4</v>
      </c>
      <c r="N5658" s="17" t="s">
        <v>52</v>
      </c>
      <c r="O5658" s="35" t="s">
        <v>49</v>
      </c>
      <c r="P5658" s="36" t="str">
        <f t="shared" si="1625"/>
        <v>Old Client</v>
      </c>
      <c r="Q5658" s="39" t="str">
        <f t="shared" si="4"/>
        <v>Yes</v>
      </c>
      <c r="R5658" s="40" t="str">
        <f t="shared" si="5"/>
        <v>Cross-Sold</v>
      </c>
    </row>
    <row r="5659" ht="14.25" customHeight="1" spans="1:18">
      <c r="A5659" s="30" t="s">
        <v>5376</v>
      </c>
      <c r="B5659" s="17">
        <v>2955</v>
      </c>
      <c r="C5659" s="17" t="s">
        <v>57</v>
      </c>
      <c r="D5659" s="17" t="s">
        <v>36</v>
      </c>
      <c r="E5659" s="17" t="s">
        <v>103</v>
      </c>
      <c r="F5659" s="31" t="str">
        <f>VLOOKUP(G5659,'Policy Type'!$A:$B,2,FALSE)</f>
        <v>P&amp;C</v>
      </c>
      <c r="G5659" s="17" t="s">
        <v>80</v>
      </c>
      <c r="H5659" s="32">
        <v>45436</v>
      </c>
      <c r="I5659" s="32">
        <v>45436</v>
      </c>
      <c r="J5659" s="34">
        <v>88600</v>
      </c>
      <c r="K5659" s="34">
        <f t="shared" si="1623"/>
        <v>15948</v>
      </c>
      <c r="L5659" s="34">
        <f t="shared" si="1624"/>
        <v>104548</v>
      </c>
      <c r="M5659" s="17">
        <f>L5659*0.2</f>
        <v>20909.6</v>
      </c>
      <c r="N5659" s="17" t="s">
        <v>39</v>
      </c>
      <c r="O5659" s="35" t="s">
        <v>49</v>
      </c>
      <c r="P5659" s="36" t="str">
        <f t="shared" si="1625"/>
        <v>Old Client</v>
      </c>
      <c r="Q5659" s="39" t="str">
        <f t="shared" si="4"/>
        <v>Yes</v>
      </c>
      <c r="R5659" s="40" t="str">
        <f t="shared" si="5"/>
        <v>Cross-Sold</v>
      </c>
    </row>
    <row r="5660" ht="14.25" customHeight="1" spans="1:18">
      <c r="A5660" s="30" t="s">
        <v>5377</v>
      </c>
      <c r="B5660" s="17">
        <v>3045</v>
      </c>
      <c r="C5660" s="17" t="s">
        <v>46</v>
      </c>
      <c r="D5660" s="17" t="s">
        <v>47</v>
      </c>
      <c r="E5660" s="17" t="s">
        <v>43</v>
      </c>
      <c r="F5660" s="31" t="str">
        <f>VLOOKUP(G5660,'Policy Type'!$A:$B,2,FALSE)</f>
        <v>Others</v>
      </c>
      <c r="G5660" s="17" t="s">
        <v>111</v>
      </c>
      <c r="H5660" s="32">
        <v>45430</v>
      </c>
      <c r="I5660" s="32">
        <v>45443</v>
      </c>
      <c r="J5660" s="34">
        <v>88500</v>
      </c>
      <c r="K5660" s="34">
        <f t="shared" si="1623"/>
        <v>15930</v>
      </c>
      <c r="L5660" s="34">
        <f t="shared" si="1624"/>
        <v>104430</v>
      </c>
      <c r="M5660" s="17">
        <f>L5660*0.05</f>
        <v>5221.5</v>
      </c>
      <c r="N5660" s="17" t="s">
        <v>39</v>
      </c>
      <c r="O5660" s="35" t="s">
        <v>49</v>
      </c>
      <c r="P5660" s="36" t="str">
        <f t="shared" si="1625"/>
        <v>New Client</v>
      </c>
      <c r="Q5660" s="39" t="str">
        <f t="shared" si="4"/>
        <v>No</v>
      </c>
      <c r="R5660" s="40" t="str">
        <f t="shared" si="5"/>
        <v/>
      </c>
    </row>
    <row r="5661" ht="14.25" customHeight="1" spans="1:18">
      <c r="A5661" s="30" t="s">
        <v>5378</v>
      </c>
      <c r="B5661" s="17">
        <v>3265</v>
      </c>
      <c r="C5661" s="17" t="s">
        <v>35</v>
      </c>
      <c r="D5661" s="17" t="s">
        <v>36</v>
      </c>
      <c r="E5661" s="17" t="s">
        <v>78</v>
      </c>
      <c r="F5661" s="31" t="str">
        <f>VLOOKUP(G5661,'Policy Type'!$A:$B,2,FALSE)</f>
        <v>Liability</v>
      </c>
      <c r="G5661" s="17" t="s">
        <v>38</v>
      </c>
      <c r="H5661" s="32">
        <v>45440</v>
      </c>
      <c r="I5661" s="32">
        <v>45804</v>
      </c>
      <c r="J5661" s="34">
        <v>88500</v>
      </c>
      <c r="K5661" s="34">
        <f t="shared" si="1623"/>
        <v>15930</v>
      </c>
      <c r="L5661" s="34">
        <f t="shared" si="1624"/>
        <v>104430</v>
      </c>
      <c r="M5661" s="17">
        <f t="shared" ref="M5661:M5662" si="1644">L5661*0.2</f>
        <v>20886</v>
      </c>
      <c r="N5661" s="17" t="s">
        <v>39</v>
      </c>
      <c r="O5661" s="35" t="s">
        <v>49</v>
      </c>
      <c r="P5661" s="36" t="str">
        <f t="shared" si="1625"/>
        <v>Old Client</v>
      </c>
      <c r="Q5661" s="39" t="str">
        <f t="shared" si="4"/>
        <v>Yes</v>
      </c>
      <c r="R5661" s="40" t="str">
        <f t="shared" si="5"/>
        <v/>
      </c>
    </row>
    <row r="5662" ht="14.25" customHeight="1" spans="1:18">
      <c r="A5662" s="30" t="s">
        <v>5379</v>
      </c>
      <c r="B5662" s="17">
        <v>3211</v>
      </c>
      <c r="C5662" s="17" t="s">
        <v>35</v>
      </c>
      <c r="D5662" s="17" t="s">
        <v>36</v>
      </c>
      <c r="E5662" s="17" t="s">
        <v>37</v>
      </c>
      <c r="F5662" s="31" t="str">
        <f>VLOOKUP(G5662,'Policy Type'!$A:$B,2,FALSE)</f>
        <v>Liability</v>
      </c>
      <c r="G5662" s="17" t="s">
        <v>38</v>
      </c>
      <c r="H5662" s="32">
        <v>45433</v>
      </c>
      <c r="I5662" s="32">
        <v>45463</v>
      </c>
      <c r="J5662" s="34">
        <v>88300</v>
      </c>
      <c r="K5662" s="34">
        <f t="shared" si="1623"/>
        <v>15894</v>
      </c>
      <c r="L5662" s="34">
        <f t="shared" si="1624"/>
        <v>104194</v>
      </c>
      <c r="M5662" s="17">
        <f t="shared" si="1644"/>
        <v>20838.8</v>
      </c>
      <c r="N5662" s="17" t="s">
        <v>39</v>
      </c>
      <c r="O5662" s="35" t="s">
        <v>49</v>
      </c>
      <c r="P5662" s="36" t="str">
        <f t="shared" si="1625"/>
        <v>New Client</v>
      </c>
      <c r="Q5662" s="39" t="str">
        <f t="shared" si="4"/>
        <v>Yes</v>
      </c>
      <c r="R5662" s="40" t="str">
        <f t="shared" si="5"/>
        <v/>
      </c>
    </row>
    <row r="5663" ht="14.25" customHeight="1" spans="1:18">
      <c r="A5663" s="30" t="s">
        <v>5380</v>
      </c>
      <c r="B5663" s="17">
        <v>3135</v>
      </c>
      <c r="C5663" s="17" t="s">
        <v>46</v>
      </c>
      <c r="D5663" s="17" t="s">
        <v>47</v>
      </c>
      <c r="E5663" s="17" t="s">
        <v>60</v>
      </c>
      <c r="F5663" s="31" t="str">
        <f>VLOOKUP(G5663,'Policy Type'!$A:$B,2,FALSE)</f>
        <v>P&amp;C</v>
      </c>
      <c r="G5663" s="17" t="s">
        <v>68</v>
      </c>
      <c r="H5663" s="32">
        <v>45448</v>
      </c>
      <c r="I5663" s="32">
        <v>45812</v>
      </c>
      <c r="J5663" s="34">
        <v>1780400</v>
      </c>
      <c r="K5663" s="34">
        <f t="shared" si="1623"/>
        <v>320472</v>
      </c>
      <c r="L5663" s="34">
        <f t="shared" si="1624"/>
        <v>2100872</v>
      </c>
      <c r="M5663" s="17">
        <f>L5663*0.05</f>
        <v>105043.6</v>
      </c>
      <c r="N5663" s="17" t="s">
        <v>39</v>
      </c>
      <c r="O5663" s="35" t="s">
        <v>53</v>
      </c>
      <c r="P5663" s="36" t="str">
        <f t="shared" si="1625"/>
        <v>Old Client</v>
      </c>
      <c r="Q5663" s="39" t="str">
        <f t="shared" si="4"/>
        <v>Yes</v>
      </c>
      <c r="R5663" s="40" t="str">
        <f t="shared" si="5"/>
        <v>Cross-Sold</v>
      </c>
    </row>
    <row r="5664" ht="14.25" customHeight="1" spans="1:18">
      <c r="A5664" s="30" t="s">
        <v>5381</v>
      </c>
      <c r="B5664" s="17">
        <v>2505</v>
      </c>
      <c r="C5664" s="17" t="s">
        <v>42</v>
      </c>
      <c r="D5664" s="17" t="s">
        <v>36</v>
      </c>
      <c r="E5664" s="17" t="s">
        <v>780</v>
      </c>
      <c r="F5664" s="31" t="str">
        <f>VLOOKUP(G5664,'Policy Type'!$A:$B,2,FALSE)</f>
        <v>Liability</v>
      </c>
      <c r="G5664" s="17" t="s">
        <v>38</v>
      </c>
      <c r="H5664" s="32">
        <v>45440</v>
      </c>
      <c r="I5664" s="32">
        <v>45804</v>
      </c>
      <c r="J5664" s="34">
        <v>86900</v>
      </c>
      <c r="K5664" s="34">
        <f t="shared" si="1623"/>
        <v>15642</v>
      </c>
      <c r="L5664" s="34">
        <f t="shared" si="1624"/>
        <v>102542</v>
      </c>
      <c r="M5664" s="17">
        <f t="shared" ref="M5664:M5668" si="1645">L5664*0.2</f>
        <v>20508.4</v>
      </c>
      <c r="N5664" s="17" t="s">
        <v>52</v>
      </c>
      <c r="O5664" s="35" t="s">
        <v>49</v>
      </c>
      <c r="P5664" s="36" t="str">
        <f t="shared" si="1625"/>
        <v>Old Client</v>
      </c>
      <c r="Q5664" s="39" t="str">
        <f t="shared" si="4"/>
        <v>Yes</v>
      </c>
      <c r="R5664" s="40" t="str">
        <f t="shared" si="5"/>
        <v/>
      </c>
    </row>
    <row r="5665" ht="14.25" customHeight="1" spans="1:18">
      <c r="A5665" s="30" t="s">
        <v>5382</v>
      </c>
      <c r="B5665" s="17">
        <v>3299</v>
      </c>
      <c r="C5665" s="17" t="s">
        <v>57</v>
      </c>
      <c r="D5665" s="17" t="s">
        <v>36</v>
      </c>
      <c r="E5665" s="17" t="s">
        <v>37</v>
      </c>
      <c r="F5665" s="31" t="str">
        <f>VLOOKUP(G5665,'Policy Type'!$A:$B,2,FALSE)</f>
        <v>Liability</v>
      </c>
      <c r="G5665" s="17" t="s">
        <v>38</v>
      </c>
      <c r="H5665" s="32">
        <v>45414</v>
      </c>
      <c r="I5665" s="32">
        <v>45778</v>
      </c>
      <c r="J5665" s="34">
        <v>86400</v>
      </c>
      <c r="K5665" s="34">
        <f t="shared" si="1623"/>
        <v>15552</v>
      </c>
      <c r="L5665" s="34">
        <f t="shared" si="1624"/>
        <v>101952</v>
      </c>
      <c r="M5665" s="17">
        <f t="shared" si="1645"/>
        <v>20390.4</v>
      </c>
      <c r="N5665" s="17" t="s">
        <v>52</v>
      </c>
      <c r="O5665" s="35" t="s">
        <v>49</v>
      </c>
      <c r="P5665" s="36" t="str">
        <f t="shared" si="1625"/>
        <v>New Client</v>
      </c>
      <c r="Q5665" s="39" t="str">
        <f t="shared" si="4"/>
        <v>Yes</v>
      </c>
      <c r="R5665" s="40" t="str">
        <f t="shared" si="5"/>
        <v/>
      </c>
    </row>
    <row r="5666" ht="14.25" customHeight="1" spans="1:18">
      <c r="A5666" s="30" t="s">
        <v>5383</v>
      </c>
      <c r="B5666" s="17">
        <v>3290</v>
      </c>
      <c r="C5666" s="17" t="s">
        <v>35</v>
      </c>
      <c r="D5666" s="17" t="s">
        <v>36</v>
      </c>
      <c r="E5666" s="17" t="s">
        <v>37</v>
      </c>
      <c r="F5666" s="31" t="str">
        <f>VLOOKUP(G5666,'Policy Type'!$A:$B,2,FALSE)</f>
        <v>Liability</v>
      </c>
      <c r="G5666" s="17" t="s">
        <v>38</v>
      </c>
      <c r="H5666" s="32">
        <v>45427</v>
      </c>
      <c r="I5666" s="32">
        <v>45610</v>
      </c>
      <c r="J5666" s="34">
        <v>84900</v>
      </c>
      <c r="K5666" s="34">
        <f t="shared" si="1623"/>
        <v>15282</v>
      </c>
      <c r="L5666" s="34">
        <f t="shared" si="1624"/>
        <v>100182</v>
      </c>
      <c r="M5666" s="17">
        <f t="shared" si="1645"/>
        <v>20036.4</v>
      </c>
      <c r="N5666" s="17" t="s">
        <v>39</v>
      </c>
      <c r="O5666" s="35" t="s">
        <v>49</v>
      </c>
      <c r="P5666" s="36" t="str">
        <f t="shared" si="1625"/>
        <v>New Client</v>
      </c>
      <c r="Q5666" s="39" t="str">
        <f t="shared" si="4"/>
        <v>Yes</v>
      </c>
      <c r="R5666" s="40" t="str">
        <f t="shared" si="5"/>
        <v/>
      </c>
    </row>
    <row r="5667" ht="14.25" customHeight="1" spans="1:18">
      <c r="A5667" s="30" t="s">
        <v>5384</v>
      </c>
      <c r="B5667" s="17">
        <v>2950</v>
      </c>
      <c r="C5667" s="17" t="s">
        <v>57</v>
      </c>
      <c r="D5667" s="17" t="s">
        <v>36</v>
      </c>
      <c r="E5667" s="17" t="s">
        <v>43</v>
      </c>
      <c r="F5667" s="31" t="str">
        <f>VLOOKUP(G5667,'Policy Type'!$A:$B,2,FALSE)</f>
        <v>Liability</v>
      </c>
      <c r="G5667" s="17" t="s">
        <v>38</v>
      </c>
      <c r="H5667" s="32">
        <v>45439</v>
      </c>
      <c r="I5667" s="32">
        <v>45803</v>
      </c>
      <c r="J5667" s="34">
        <v>84700</v>
      </c>
      <c r="K5667" s="34">
        <f t="shared" si="1623"/>
        <v>15246</v>
      </c>
      <c r="L5667" s="34">
        <f t="shared" si="1624"/>
        <v>99946</v>
      </c>
      <c r="M5667" s="17">
        <f t="shared" si="1645"/>
        <v>19989.2</v>
      </c>
      <c r="N5667" s="17" t="s">
        <v>39</v>
      </c>
      <c r="O5667" s="35" t="s">
        <v>49</v>
      </c>
      <c r="P5667" s="36" t="str">
        <f t="shared" si="1625"/>
        <v>New Client</v>
      </c>
      <c r="Q5667" s="39" t="str">
        <f t="shared" si="4"/>
        <v>Yes</v>
      </c>
      <c r="R5667" s="40" t="str">
        <f t="shared" si="5"/>
        <v/>
      </c>
    </row>
    <row r="5668" ht="14.25" customHeight="1" spans="1:18">
      <c r="A5668" s="30" t="s">
        <v>5385</v>
      </c>
      <c r="B5668" s="17">
        <v>3109</v>
      </c>
      <c r="C5668" s="17" t="s">
        <v>35</v>
      </c>
      <c r="D5668" s="17" t="s">
        <v>36</v>
      </c>
      <c r="E5668" s="17" t="s">
        <v>60</v>
      </c>
      <c r="F5668" s="31" t="str">
        <f>VLOOKUP(G5668,'Policy Type'!$A:$B,2,FALSE)</f>
        <v>P&amp;C</v>
      </c>
      <c r="G5668" s="17" t="s">
        <v>62</v>
      </c>
      <c r="H5668" s="32">
        <v>45416</v>
      </c>
      <c r="I5668" s="32">
        <v>45780</v>
      </c>
      <c r="J5668" s="34">
        <v>84200</v>
      </c>
      <c r="K5668" s="34">
        <f t="shared" si="1623"/>
        <v>15156</v>
      </c>
      <c r="L5668" s="34">
        <f t="shared" si="1624"/>
        <v>99356</v>
      </c>
      <c r="M5668" s="17">
        <f t="shared" si="1645"/>
        <v>19871.2</v>
      </c>
      <c r="N5668" s="17" t="s">
        <v>39</v>
      </c>
      <c r="O5668" s="35" t="s">
        <v>40</v>
      </c>
      <c r="P5668" s="36" t="str">
        <f t="shared" si="1625"/>
        <v>New Client</v>
      </c>
      <c r="Q5668" s="39" t="str">
        <f t="shared" si="4"/>
        <v>No</v>
      </c>
      <c r="R5668" s="40" t="str">
        <f t="shared" si="5"/>
        <v/>
      </c>
    </row>
    <row r="5669" ht="14.25" customHeight="1" spans="1:18">
      <c r="A5669" s="30" t="s">
        <v>5386</v>
      </c>
      <c r="B5669" s="17">
        <v>1926</v>
      </c>
      <c r="C5669" s="17" t="s">
        <v>35</v>
      </c>
      <c r="D5669" s="17" t="s">
        <v>36</v>
      </c>
      <c r="E5669" s="17" t="s">
        <v>91</v>
      </c>
      <c r="F5669" s="31" t="str">
        <f>VLOOKUP(G5669,'Policy Type'!$A:$B,2,FALSE)</f>
        <v>Others</v>
      </c>
      <c r="G5669" s="17" t="s">
        <v>3913</v>
      </c>
      <c r="H5669" s="32">
        <v>45449</v>
      </c>
      <c r="I5669" s="32">
        <v>45813</v>
      </c>
      <c r="J5669" s="34">
        <v>2135300</v>
      </c>
      <c r="K5669" s="34">
        <f t="shared" si="1623"/>
        <v>384354</v>
      </c>
      <c r="L5669" s="34">
        <f t="shared" si="1624"/>
        <v>2519654</v>
      </c>
      <c r="M5669" s="17">
        <f>L5669*0.15</f>
        <v>377948.1</v>
      </c>
      <c r="N5669" s="17" t="s">
        <v>39</v>
      </c>
      <c r="O5669" s="35" t="s">
        <v>49</v>
      </c>
      <c r="P5669" s="36" t="str">
        <f t="shared" si="1625"/>
        <v>Old Client</v>
      </c>
      <c r="Q5669" s="39" t="str">
        <f t="shared" si="4"/>
        <v>Yes</v>
      </c>
      <c r="R5669" s="40" t="str">
        <f t="shared" si="5"/>
        <v>Cross-Sold</v>
      </c>
    </row>
    <row r="5670" ht="14.25" customHeight="1" spans="1:18">
      <c r="A5670" s="30" t="s">
        <v>5387</v>
      </c>
      <c r="B5670" s="17">
        <v>83</v>
      </c>
      <c r="C5670" s="17" t="s">
        <v>46</v>
      </c>
      <c r="D5670" s="17" t="s">
        <v>47</v>
      </c>
      <c r="E5670" s="17" t="s">
        <v>60</v>
      </c>
      <c r="F5670" s="31" t="str">
        <f>VLOOKUP(G5670,'Policy Type'!$A:$B,2,FALSE)</f>
        <v>P&amp;C</v>
      </c>
      <c r="G5670" s="17" t="s">
        <v>62</v>
      </c>
      <c r="H5670" s="32">
        <v>45416</v>
      </c>
      <c r="I5670" s="32">
        <v>45780</v>
      </c>
      <c r="J5670" s="34">
        <v>84200</v>
      </c>
      <c r="K5670" s="34">
        <f t="shared" si="1623"/>
        <v>15156</v>
      </c>
      <c r="L5670" s="34">
        <f t="shared" si="1624"/>
        <v>99356</v>
      </c>
      <c r="M5670" s="17">
        <f>L5670*0.05</f>
        <v>4967.8</v>
      </c>
      <c r="N5670" s="17" t="s">
        <v>39</v>
      </c>
      <c r="O5670" s="35" t="s">
        <v>40</v>
      </c>
      <c r="P5670" s="36" t="str">
        <f t="shared" si="1625"/>
        <v>Old Client</v>
      </c>
      <c r="Q5670" s="39" t="str">
        <f t="shared" si="4"/>
        <v>Yes</v>
      </c>
      <c r="R5670" s="40" t="str">
        <f t="shared" si="5"/>
        <v>Cross-Sold</v>
      </c>
    </row>
    <row r="5671" ht="14.25" customHeight="1" spans="1:18">
      <c r="A5671" s="30" t="s">
        <v>5388</v>
      </c>
      <c r="B5671" s="17">
        <v>3301</v>
      </c>
      <c r="C5671" s="17" t="s">
        <v>35</v>
      </c>
      <c r="D5671" s="17" t="s">
        <v>36</v>
      </c>
      <c r="E5671" s="17" t="s">
        <v>91</v>
      </c>
      <c r="F5671" s="31" t="str">
        <f>VLOOKUP(G5671,'Policy Type'!$A:$B,2,FALSE)</f>
        <v>Others</v>
      </c>
      <c r="G5671" s="17" t="s">
        <v>212</v>
      </c>
      <c r="H5671" s="32">
        <v>45455</v>
      </c>
      <c r="I5671" s="32">
        <v>45819</v>
      </c>
      <c r="J5671" s="34">
        <v>527100</v>
      </c>
      <c r="K5671" s="34">
        <f t="shared" si="1623"/>
        <v>94878</v>
      </c>
      <c r="L5671" s="34">
        <f t="shared" si="1624"/>
        <v>621978</v>
      </c>
      <c r="M5671" s="17">
        <f>L5671*0.15</f>
        <v>93296.7</v>
      </c>
      <c r="N5671" s="17" t="s">
        <v>52</v>
      </c>
      <c r="O5671" s="35" t="s">
        <v>49</v>
      </c>
      <c r="P5671" s="36" t="str">
        <f t="shared" si="1625"/>
        <v>New Client</v>
      </c>
      <c r="Q5671" s="39" t="str">
        <f t="shared" si="4"/>
        <v>No</v>
      </c>
      <c r="R5671" s="40" t="str">
        <f t="shared" si="5"/>
        <v/>
      </c>
    </row>
    <row r="5672" ht="14.25" customHeight="1" spans="1:18">
      <c r="A5672" s="30" t="s">
        <v>5389</v>
      </c>
      <c r="B5672" s="17">
        <v>83</v>
      </c>
      <c r="C5672" s="17" t="s">
        <v>35</v>
      </c>
      <c r="D5672" s="17" t="s">
        <v>36</v>
      </c>
      <c r="E5672" s="17" t="s">
        <v>60</v>
      </c>
      <c r="F5672" s="31" t="str">
        <f>VLOOKUP(G5672,'Policy Type'!$A:$B,2,FALSE)</f>
        <v>P&amp;C</v>
      </c>
      <c r="G5672" s="17" t="s">
        <v>62</v>
      </c>
      <c r="H5672" s="32">
        <v>45416</v>
      </c>
      <c r="I5672" s="32">
        <v>45780</v>
      </c>
      <c r="J5672" s="34">
        <v>84200</v>
      </c>
      <c r="K5672" s="34">
        <f t="shared" si="1623"/>
        <v>15156</v>
      </c>
      <c r="L5672" s="34">
        <f t="shared" si="1624"/>
        <v>99356</v>
      </c>
      <c r="M5672" s="17">
        <f t="shared" ref="M5672:M5673" si="1646">L5672*0.2</f>
        <v>19871.2</v>
      </c>
      <c r="N5672" s="17" t="s">
        <v>39</v>
      </c>
      <c r="O5672" s="35" t="s">
        <v>40</v>
      </c>
      <c r="P5672" s="36" t="str">
        <f t="shared" si="1625"/>
        <v>Old Client</v>
      </c>
      <c r="Q5672" s="39" t="str">
        <f t="shared" si="4"/>
        <v>Yes</v>
      </c>
      <c r="R5672" s="40" t="str">
        <f t="shared" si="5"/>
        <v>Cross-Sold</v>
      </c>
    </row>
    <row r="5673" ht="14.25" customHeight="1" spans="1:18">
      <c r="A5673" s="30" t="s">
        <v>5390</v>
      </c>
      <c r="B5673" s="17">
        <v>3303</v>
      </c>
      <c r="C5673" s="17" t="s">
        <v>57</v>
      </c>
      <c r="D5673" s="17" t="s">
        <v>36</v>
      </c>
      <c r="E5673" s="17" t="s">
        <v>60</v>
      </c>
      <c r="F5673" s="31" t="str">
        <f>VLOOKUP(G5673,'Policy Type'!$A:$B,2,FALSE)</f>
        <v>P&amp;C</v>
      </c>
      <c r="G5673" s="17" t="s">
        <v>62</v>
      </c>
      <c r="H5673" s="32">
        <v>45416</v>
      </c>
      <c r="I5673" s="32">
        <v>45780</v>
      </c>
      <c r="J5673" s="34">
        <v>84200</v>
      </c>
      <c r="K5673" s="34">
        <f t="shared" si="1623"/>
        <v>15156</v>
      </c>
      <c r="L5673" s="34">
        <f t="shared" si="1624"/>
        <v>99356</v>
      </c>
      <c r="M5673" s="17">
        <f t="shared" si="1646"/>
        <v>19871.2</v>
      </c>
      <c r="N5673" s="17" t="s">
        <v>39</v>
      </c>
      <c r="O5673" s="35" t="s">
        <v>40</v>
      </c>
      <c r="P5673" s="36" t="str">
        <f t="shared" si="1625"/>
        <v>New Client</v>
      </c>
      <c r="Q5673" s="39" t="str">
        <f t="shared" si="4"/>
        <v>No</v>
      </c>
      <c r="R5673" s="40" t="str">
        <f t="shared" si="5"/>
        <v/>
      </c>
    </row>
    <row r="5674" ht="14.25" customHeight="1" spans="1:18">
      <c r="A5674" s="30"/>
      <c r="B5674" s="17"/>
      <c r="C5674" s="17"/>
      <c r="D5674" s="17"/>
      <c r="E5674" s="17"/>
      <c r="F5674" s="31"/>
      <c r="G5674" s="17"/>
      <c r="H5674" s="32"/>
      <c r="I5674" s="32"/>
      <c r="J5674" s="34"/>
      <c r="K5674" s="34"/>
      <c r="L5674" s="17"/>
      <c r="M5674" s="17"/>
      <c r="N5674" s="17" t="s">
        <v>39</v>
      </c>
      <c r="O5674" s="35" t="s">
        <v>277</v>
      </c>
      <c r="P5674" s="36"/>
      <c r="Q5674" s="39" t="str">
        <f t="shared" si="4"/>
        <v>No</v>
      </c>
      <c r="R5674" s="40" t="str">
        <f t="shared" si="5"/>
        <v/>
      </c>
    </row>
    <row r="5675" ht="14.25" customHeight="1" spans="1:18">
      <c r="A5675" s="30"/>
      <c r="B5675" s="17"/>
      <c r="C5675" s="17"/>
      <c r="D5675" s="17"/>
      <c r="E5675" s="17"/>
      <c r="F5675" s="31"/>
      <c r="G5675" s="17"/>
      <c r="H5675" s="32"/>
      <c r="I5675" s="32"/>
      <c r="J5675" s="34"/>
      <c r="K5675" s="34"/>
      <c r="L5675" s="17"/>
      <c r="M5675" s="17"/>
      <c r="N5675" s="17" t="s">
        <v>39</v>
      </c>
      <c r="O5675" s="35" t="s">
        <v>277</v>
      </c>
      <c r="P5675" s="36"/>
      <c r="Q5675" s="39" t="str">
        <f t="shared" si="4"/>
        <v>No</v>
      </c>
      <c r="R5675" s="40" t="str">
        <f t="shared" si="5"/>
        <v/>
      </c>
    </row>
    <row r="5676" ht="14.25" customHeight="1" spans="1:18">
      <c r="A5676" s="30" t="s">
        <v>5391</v>
      </c>
      <c r="B5676" s="17">
        <v>539</v>
      </c>
      <c r="C5676" s="17" t="s">
        <v>35</v>
      </c>
      <c r="D5676" s="17" t="s">
        <v>36</v>
      </c>
      <c r="E5676" s="17" t="s">
        <v>780</v>
      </c>
      <c r="F5676" s="31" t="str">
        <f>VLOOKUP(G5676,'Policy Type'!$A:$B,2,FALSE)</f>
        <v>Liability</v>
      </c>
      <c r="G5676" s="17" t="s">
        <v>38</v>
      </c>
      <c r="H5676" s="32">
        <v>45420</v>
      </c>
      <c r="I5676" s="32">
        <v>45450</v>
      </c>
      <c r="J5676" s="34">
        <v>83700</v>
      </c>
      <c r="K5676" s="34">
        <f t="shared" ref="K5676:K5701" si="1647">J5676*0.18</f>
        <v>15066</v>
      </c>
      <c r="L5676" s="34">
        <f t="shared" ref="L5676:L5701" si="1648">J5676+K5676</f>
        <v>98766</v>
      </c>
      <c r="M5676" s="17">
        <f t="shared" ref="M5676:M5680" si="1649">L5676*0.2</f>
        <v>19753.2</v>
      </c>
      <c r="N5676" s="17" t="s">
        <v>39</v>
      </c>
      <c r="O5676" s="35" t="s">
        <v>49</v>
      </c>
      <c r="P5676" s="36" t="str">
        <f t="shared" ref="P5676:P5701" si="1650">IF(COUNTIF(B:B,B5676)=1,"New Client","Old Client")</f>
        <v>Old Client</v>
      </c>
      <c r="Q5676" s="39" t="str">
        <f t="shared" si="4"/>
        <v>Yes</v>
      </c>
      <c r="R5676" s="40" t="str">
        <f t="shared" si="5"/>
        <v/>
      </c>
    </row>
    <row r="5677" ht="14.25" customHeight="1" spans="1:18">
      <c r="A5677" s="30" t="s">
        <v>5392</v>
      </c>
      <c r="B5677" s="17">
        <v>539</v>
      </c>
      <c r="C5677" s="17" t="s">
        <v>35</v>
      </c>
      <c r="D5677" s="17" t="s">
        <v>36</v>
      </c>
      <c r="E5677" s="17" t="s">
        <v>780</v>
      </c>
      <c r="F5677" s="31" t="str">
        <f>VLOOKUP(G5677,'Policy Type'!$A:$B,2,FALSE)</f>
        <v>Liability</v>
      </c>
      <c r="G5677" s="17" t="s">
        <v>38</v>
      </c>
      <c r="H5677" s="32">
        <v>45463</v>
      </c>
      <c r="I5677" s="32">
        <v>45523</v>
      </c>
      <c r="J5677" s="34">
        <v>60300</v>
      </c>
      <c r="K5677" s="34">
        <f t="shared" si="1647"/>
        <v>10854</v>
      </c>
      <c r="L5677" s="34">
        <f t="shared" si="1648"/>
        <v>71154</v>
      </c>
      <c r="M5677" s="17">
        <f t="shared" si="1649"/>
        <v>14230.8</v>
      </c>
      <c r="N5677" s="17" t="s">
        <v>39</v>
      </c>
      <c r="O5677" s="35" t="s">
        <v>49</v>
      </c>
      <c r="P5677" s="36" t="str">
        <f t="shared" si="1650"/>
        <v>Old Client</v>
      </c>
      <c r="Q5677" s="39" t="str">
        <f t="shared" si="4"/>
        <v>Yes</v>
      </c>
      <c r="R5677" s="40" t="str">
        <f t="shared" si="5"/>
        <v/>
      </c>
    </row>
    <row r="5678" ht="14.25" customHeight="1" spans="1:18">
      <c r="A5678" s="30" t="s">
        <v>5393</v>
      </c>
      <c r="B5678" s="17">
        <v>3013</v>
      </c>
      <c r="C5678" s="17" t="s">
        <v>57</v>
      </c>
      <c r="D5678" s="17" t="s">
        <v>36</v>
      </c>
      <c r="E5678" s="17" t="s">
        <v>780</v>
      </c>
      <c r="F5678" s="31" t="str">
        <f>VLOOKUP(G5678,'Policy Type'!$A:$B,2,FALSE)</f>
        <v>Liability</v>
      </c>
      <c r="G5678" s="17" t="s">
        <v>38</v>
      </c>
      <c r="H5678" s="32">
        <v>45426</v>
      </c>
      <c r="I5678" s="32">
        <v>45548</v>
      </c>
      <c r="J5678" s="34">
        <v>83400</v>
      </c>
      <c r="K5678" s="34">
        <f t="shared" si="1647"/>
        <v>15012</v>
      </c>
      <c r="L5678" s="34">
        <f t="shared" si="1648"/>
        <v>98412</v>
      </c>
      <c r="M5678" s="17">
        <f t="shared" si="1649"/>
        <v>19682.4</v>
      </c>
      <c r="N5678" s="17" t="s">
        <v>39</v>
      </c>
      <c r="O5678" s="35" t="s">
        <v>49</v>
      </c>
      <c r="P5678" s="36" t="str">
        <f t="shared" si="1650"/>
        <v>New Client</v>
      </c>
      <c r="Q5678" s="39" t="str">
        <f t="shared" si="4"/>
        <v>Yes</v>
      </c>
      <c r="R5678" s="40" t="str">
        <f t="shared" si="5"/>
        <v/>
      </c>
    </row>
    <row r="5679" ht="14.25" customHeight="1" spans="1:18">
      <c r="A5679" s="30" t="s">
        <v>5394</v>
      </c>
      <c r="B5679" s="17">
        <v>2331</v>
      </c>
      <c r="C5679" s="17" t="s">
        <v>42</v>
      </c>
      <c r="D5679" s="17" t="s">
        <v>36</v>
      </c>
      <c r="E5679" s="17" t="s">
        <v>780</v>
      </c>
      <c r="F5679" s="31" t="str">
        <f>VLOOKUP(G5679,'Policy Type'!$A:$B,2,FALSE)</f>
        <v>Liability</v>
      </c>
      <c r="G5679" s="17" t="s">
        <v>38</v>
      </c>
      <c r="H5679" s="32">
        <v>45443</v>
      </c>
      <c r="I5679" s="32">
        <v>45473</v>
      </c>
      <c r="J5679" s="34">
        <v>83200</v>
      </c>
      <c r="K5679" s="34">
        <f t="shared" si="1647"/>
        <v>14976</v>
      </c>
      <c r="L5679" s="34">
        <f t="shared" si="1648"/>
        <v>98176</v>
      </c>
      <c r="M5679" s="17">
        <f t="shared" si="1649"/>
        <v>19635.2</v>
      </c>
      <c r="N5679" s="17" t="s">
        <v>39</v>
      </c>
      <c r="O5679" s="35" t="s">
        <v>49</v>
      </c>
      <c r="P5679" s="36" t="str">
        <f t="shared" si="1650"/>
        <v>Old Client</v>
      </c>
      <c r="Q5679" s="39" t="str">
        <f t="shared" si="4"/>
        <v>Yes</v>
      </c>
      <c r="R5679" s="40" t="str">
        <f t="shared" si="5"/>
        <v/>
      </c>
    </row>
    <row r="5680" ht="14.25" customHeight="1" spans="1:18">
      <c r="A5680" s="30" t="s">
        <v>5395</v>
      </c>
      <c r="B5680" s="17">
        <v>3358</v>
      </c>
      <c r="C5680" s="17" t="s">
        <v>35</v>
      </c>
      <c r="D5680" s="17" t="s">
        <v>36</v>
      </c>
      <c r="E5680" s="17" t="s">
        <v>780</v>
      </c>
      <c r="F5680" s="31" t="str">
        <f>VLOOKUP(G5680,'Policy Type'!$A:$B,2,FALSE)</f>
        <v>P&amp;C</v>
      </c>
      <c r="G5680" s="17" t="s">
        <v>80</v>
      </c>
      <c r="H5680" s="32">
        <v>45415</v>
      </c>
      <c r="I5680" s="32">
        <v>45415</v>
      </c>
      <c r="J5680" s="34">
        <v>83100</v>
      </c>
      <c r="K5680" s="34">
        <f t="shared" si="1647"/>
        <v>14958</v>
      </c>
      <c r="L5680" s="34">
        <f t="shared" si="1648"/>
        <v>98058</v>
      </c>
      <c r="M5680" s="17">
        <f t="shared" si="1649"/>
        <v>19611.6</v>
      </c>
      <c r="N5680" s="17" t="s">
        <v>39</v>
      </c>
      <c r="O5680" s="35" t="s">
        <v>49</v>
      </c>
      <c r="P5680" s="36" t="str">
        <f t="shared" si="1650"/>
        <v>Old Client</v>
      </c>
      <c r="Q5680" s="39" t="str">
        <f t="shared" si="4"/>
        <v>No</v>
      </c>
      <c r="R5680" s="40" t="str">
        <f t="shared" si="5"/>
        <v/>
      </c>
    </row>
    <row r="5681" ht="14.25" customHeight="1" spans="1:18">
      <c r="A5681" s="30" t="s">
        <v>5396</v>
      </c>
      <c r="B5681" s="17">
        <v>2991</v>
      </c>
      <c r="C5681" s="17" t="s">
        <v>46</v>
      </c>
      <c r="D5681" s="17" t="s">
        <v>66</v>
      </c>
      <c r="E5681" s="17" t="s">
        <v>37</v>
      </c>
      <c r="F5681" s="31" t="str">
        <f>VLOOKUP(G5681,'Policy Type'!$A:$B,2,FALSE)</f>
        <v>P&amp;C</v>
      </c>
      <c r="G5681" s="17" t="s">
        <v>80</v>
      </c>
      <c r="H5681" s="32">
        <v>45425</v>
      </c>
      <c r="I5681" s="32">
        <v>45425</v>
      </c>
      <c r="J5681" s="34">
        <v>83000</v>
      </c>
      <c r="K5681" s="34">
        <f t="shared" si="1647"/>
        <v>14940</v>
      </c>
      <c r="L5681" s="34">
        <f t="shared" si="1648"/>
        <v>97940</v>
      </c>
      <c r="M5681" s="17">
        <f>L5681*0.05</f>
        <v>4897</v>
      </c>
      <c r="N5681" s="17" t="s">
        <v>39</v>
      </c>
      <c r="O5681" s="35" t="s">
        <v>49</v>
      </c>
      <c r="P5681" s="36" t="str">
        <f t="shared" si="1650"/>
        <v>Old Client</v>
      </c>
      <c r="Q5681" s="39" t="str">
        <f t="shared" si="4"/>
        <v>Yes</v>
      </c>
      <c r="R5681" s="40" t="str">
        <f t="shared" si="5"/>
        <v>Cross-Sold</v>
      </c>
    </row>
    <row r="5682" ht="14.25" customHeight="1" spans="1:18">
      <c r="A5682" s="30" t="s">
        <v>5397</v>
      </c>
      <c r="B5682" s="17">
        <v>2155</v>
      </c>
      <c r="C5682" s="17" t="s">
        <v>35</v>
      </c>
      <c r="D5682" s="17" t="s">
        <v>36</v>
      </c>
      <c r="E5682" s="17" t="s">
        <v>132</v>
      </c>
      <c r="F5682" s="31" t="str">
        <f>VLOOKUP(G5682,'Policy Type'!$A:$B,2,FALSE)</f>
        <v>P&amp;C</v>
      </c>
      <c r="G5682" s="17" t="s">
        <v>80</v>
      </c>
      <c r="H5682" s="32">
        <v>45431</v>
      </c>
      <c r="I5682" s="32">
        <v>45431</v>
      </c>
      <c r="J5682" s="34">
        <v>82700</v>
      </c>
      <c r="K5682" s="34">
        <f t="shared" si="1647"/>
        <v>14886</v>
      </c>
      <c r="L5682" s="34">
        <f t="shared" si="1648"/>
        <v>97586</v>
      </c>
      <c r="M5682" s="17">
        <f t="shared" ref="M5682:M5683" si="1651">L5682*0.2</f>
        <v>19517.2</v>
      </c>
      <c r="N5682" s="17" t="s">
        <v>39</v>
      </c>
      <c r="O5682" s="35" t="s">
        <v>49</v>
      </c>
      <c r="P5682" s="36" t="str">
        <f t="shared" si="1650"/>
        <v>Old Client</v>
      </c>
      <c r="Q5682" s="39" t="str">
        <f t="shared" si="4"/>
        <v>Yes</v>
      </c>
      <c r="R5682" s="40" t="str">
        <f t="shared" si="5"/>
        <v>Cross-Sold</v>
      </c>
    </row>
    <row r="5683" ht="14.25" customHeight="1" spans="1:18">
      <c r="A5683" s="30" t="s">
        <v>5398</v>
      </c>
      <c r="B5683" s="17">
        <v>2809</v>
      </c>
      <c r="C5683" s="17" t="s">
        <v>35</v>
      </c>
      <c r="D5683" s="17" t="s">
        <v>36</v>
      </c>
      <c r="E5683" s="17" t="s">
        <v>91</v>
      </c>
      <c r="F5683" s="31" t="str">
        <f>VLOOKUP(G5683,'Policy Type'!$A:$B,2,FALSE)</f>
        <v>P&amp;C</v>
      </c>
      <c r="G5683" s="17" t="s">
        <v>44</v>
      </c>
      <c r="H5683" s="32">
        <v>45417</v>
      </c>
      <c r="I5683" s="32">
        <v>45781</v>
      </c>
      <c r="J5683" s="34">
        <v>82600</v>
      </c>
      <c r="K5683" s="34">
        <f t="shared" si="1647"/>
        <v>14868</v>
      </c>
      <c r="L5683" s="34">
        <f t="shared" si="1648"/>
        <v>97468</v>
      </c>
      <c r="M5683" s="17">
        <f t="shared" si="1651"/>
        <v>19493.6</v>
      </c>
      <c r="N5683" s="17" t="s">
        <v>39</v>
      </c>
      <c r="O5683" s="35" t="s">
        <v>49</v>
      </c>
      <c r="P5683" s="36" t="str">
        <f t="shared" si="1650"/>
        <v>Old Client</v>
      </c>
      <c r="Q5683" s="39" t="str">
        <f t="shared" si="4"/>
        <v>Yes</v>
      </c>
      <c r="R5683" s="40" t="str">
        <f t="shared" si="5"/>
        <v>Cross-Sold</v>
      </c>
    </row>
    <row r="5684" ht="14.25" customHeight="1" spans="1:18">
      <c r="A5684" s="30" t="s">
        <v>5399</v>
      </c>
      <c r="B5684" s="17">
        <v>3201</v>
      </c>
      <c r="C5684" s="17" t="s">
        <v>46</v>
      </c>
      <c r="D5684" s="17" t="s">
        <v>88</v>
      </c>
      <c r="E5684" s="17" t="s">
        <v>91</v>
      </c>
      <c r="F5684" s="31" t="str">
        <f>VLOOKUP(G5684,'Policy Type'!$A:$B,2,FALSE)</f>
        <v>P&amp;C</v>
      </c>
      <c r="G5684" s="17" t="s">
        <v>44</v>
      </c>
      <c r="H5684" s="32">
        <v>45423</v>
      </c>
      <c r="I5684" s="32">
        <v>45787</v>
      </c>
      <c r="J5684" s="34">
        <v>82600</v>
      </c>
      <c r="K5684" s="34">
        <f t="shared" si="1647"/>
        <v>14868</v>
      </c>
      <c r="L5684" s="34">
        <f t="shared" si="1648"/>
        <v>97468</v>
      </c>
      <c r="M5684" s="17">
        <f>L5684*0.05</f>
        <v>4873.4</v>
      </c>
      <c r="N5684" s="17" t="s">
        <v>52</v>
      </c>
      <c r="O5684" s="35" t="s">
        <v>49</v>
      </c>
      <c r="P5684" s="36" t="str">
        <f t="shared" si="1650"/>
        <v>New Client</v>
      </c>
      <c r="Q5684" s="39" t="str">
        <f t="shared" si="4"/>
        <v>No</v>
      </c>
      <c r="R5684" s="40" t="str">
        <f t="shared" si="5"/>
        <v/>
      </c>
    </row>
    <row r="5685" ht="14.25" customHeight="1" spans="1:18">
      <c r="A5685" s="30" t="s">
        <v>5400</v>
      </c>
      <c r="B5685" s="17">
        <v>2985</v>
      </c>
      <c r="C5685" s="17" t="s">
        <v>35</v>
      </c>
      <c r="D5685" s="17" t="s">
        <v>36</v>
      </c>
      <c r="E5685" s="17" t="s">
        <v>103</v>
      </c>
      <c r="F5685" s="31" t="str">
        <f>VLOOKUP(G5685,'Policy Type'!$A:$B,2,FALSE)</f>
        <v>P&amp;C</v>
      </c>
      <c r="G5685" s="17" t="s">
        <v>80</v>
      </c>
      <c r="H5685" s="32">
        <v>45427</v>
      </c>
      <c r="I5685" s="32">
        <v>45427</v>
      </c>
      <c r="J5685" s="34">
        <v>82600</v>
      </c>
      <c r="K5685" s="34">
        <f t="shared" si="1647"/>
        <v>14868</v>
      </c>
      <c r="L5685" s="34">
        <f t="shared" si="1648"/>
        <v>97468</v>
      </c>
      <c r="M5685" s="17">
        <f>L5685*0.2</f>
        <v>19493.6</v>
      </c>
      <c r="N5685" s="17" t="s">
        <v>52</v>
      </c>
      <c r="O5685" s="35" t="s">
        <v>49</v>
      </c>
      <c r="P5685" s="36" t="str">
        <f t="shared" si="1650"/>
        <v>Old Client</v>
      </c>
      <c r="Q5685" s="39" t="str">
        <f t="shared" si="4"/>
        <v>No</v>
      </c>
      <c r="R5685" s="40" t="str">
        <f t="shared" si="5"/>
        <v/>
      </c>
    </row>
    <row r="5686" ht="14.25" customHeight="1" spans="1:18">
      <c r="A5686" s="30" t="s">
        <v>5401</v>
      </c>
      <c r="B5686" s="17">
        <v>2984</v>
      </c>
      <c r="C5686" s="17" t="s">
        <v>46</v>
      </c>
      <c r="D5686" s="17" t="s">
        <v>47</v>
      </c>
      <c r="E5686" s="17" t="s">
        <v>780</v>
      </c>
      <c r="F5686" s="31" t="str">
        <f>VLOOKUP(G5686,'Policy Type'!$A:$B,2,FALSE)</f>
        <v>Liability</v>
      </c>
      <c r="G5686" s="17" t="s">
        <v>38</v>
      </c>
      <c r="H5686" s="32">
        <v>45446</v>
      </c>
      <c r="I5686" s="32">
        <v>45475</v>
      </c>
      <c r="J5686" s="34">
        <v>59100</v>
      </c>
      <c r="K5686" s="34">
        <f t="shared" si="1647"/>
        <v>10638</v>
      </c>
      <c r="L5686" s="34">
        <f t="shared" si="1648"/>
        <v>69738</v>
      </c>
      <c r="M5686" s="17">
        <f>L5686*0.05</f>
        <v>3486.9</v>
      </c>
      <c r="N5686" s="17" t="s">
        <v>39</v>
      </c>
      <c r="O5686" s="35" t="s">
        <v>49</v>
      </c>
      <c r="P5686" s="36" t="str">
        <f t="shared" si="1650"/>
        <v>Old Client</v>
      </c>
      <c r="Q5686" s="39" t="str">
        <f t="shared" si="4"/>
        <v>Yes</v>
      </c>
      <c r="R5686" s="40" t="str">
        <f t="shared" si="5"/>
        <v/>
      </c>
    </row>
    <row r="5687" ht="14.25" customHeight="1" spans="1:18">
      <c r="A5687" s="30" t="s">
        <v>5402</v>
      </c>
      <c r="B5687" s="17">
        <v>3118</v>
      </c>
      <c r="C5687" s="17" t="s">
        <v>57</v>
      </c>
      <c r="D5687" s="17" t="s">
        <v>36</v>
      </c>
      <c r="E5687" s="17" t="s">
        <v>43</v>
      </c>
      <c r="F5687" s="31" t="str">
        <f>VLOOKUP(G5687,'Policy Type'!$A:$B,2,FALSE)</f>
        <v>P&amp;C</v>
      </c>
      <c r="G5687" s="17" t="s">
        <v>44</v>
      </c>
      <c r="H5687" s="32">
        <v>45433</v>
      </c>
      <c r="I5687" s="32">
        <v>45797</v>
      </c>
      <c r="J5687" s="34">
        <v>82600</v>
      </c>
      <c r="K5687" s="34">
        <f t="shared" si="1647"/>
        <v>14868</v>
      </c>
      <c r="L5687" s="34">
        <f t="shared" si="1648"/>
        <v>97468</v>
      </c>
      <c r="M5687" s="17">
        <f>L5687*0.2</f>
        <v>19493.6</v>
      </c>
      <c r="N5687" s="17" t="s">
        <v>39</v>
      </c>
      <c r="O5687" s="35" t="s">
        <v>49</v>
      </c>
      <c r="P5687" s="36" t="str">
        <f t="shared" si="1650"/>
        <v>New Client</v>
      </c>
      <c r="Q5687" s="39" t="str">
        <f t="shared" si="4"/>
        <v>No</v>
      </c>
      <c r="R5687" s="40" t="str">
        <f t="shared" si="5"/>
        <v/>
      </c>
    </row>
    <row r="5688" ht="14.25" customHeight="1" spans="1:18">
      <c r="A5688" s="30" t="s">
        <v>5403</v>
      </c>
      <c r="B5688" s="17">
        <v>3310</v>
      </c>
      <c r="C5688" s="17" t="s">
        <v>46</v>
      </c>
      <c r="D5688" s="17" t="s">
        <v>66</v>
      </c>
      <c r="E5688" s="17" t="s">
        <v>37</v>
      </c>
      <c r="F5688" s="31" t="str">
        <f>VLOOKUP(G5688,'Policy Type'!$A:$B,2,FALSE)</f>
        <v>Liability</v>
      </c>
      <c r="G5688" s="17" t="s">
        <v>38</v>
      </c>
      <c r="H5688" s="32">
        <v>45429</v>
      </c>
      <c r="I5688" s="32">
        <v>45489</v>
      </c>
      <c r="J5688" s="34">
        <v>81600</v>
      </c>
      <c r="K5688" s="34">
        <f t="shared" si="1647"/>
        <v>14688</v>
      </c>
      <c r="L5688" s="34">
        <f t="shared" si="1648"/>
        <v>96288</v>
      </c>
      <c r="M5688" s="17">
        <f t="shared" ref="M5688:M5689" si="1652">L5688*0.05</f>
        <v>4814.4</v>
      </c>
      <c r="N5688" s="17" t="s">
        <v>39</v>
      </c>
      <c r="O5688" s="35" t="s">
        <v>49</v>
      </c>
      <c r="P5688" s="36" t="str">
        <f t="shared" si="1650"/>
        <v>New Client</v>
      </c>
      <c r="Q5688" s="39" t="str">
        <f t="shared" si="4"/>
        <v>Yes</v>
      </c>
      <c r="R5688" s="40" t="str">
        <f t="shared" si="5"/>
        <v/>
      </c>
    </row>
    <row r="5689" ht="14.25" customHeight="1" spans="1:18">
      <c r="A5689" s="30" t="s">
        <v>5404</v>
      </c>
      <c r="B5689" s="17">
        <v>3190</v>
      </c>
      <c r="C5689" s="17" t="s">
        <v>46</v>
      </c>
      <c r="D5689" s="17" t="s">
        <v>47</v>
      </c>
      <c r="E5689" s="17" t="s">
        <v>780</v>
      </c>
      <c r="F5689" s="31" t="str">
        <f>VLOOKUP(G5689,'Policy Type'!$A:$B,2,FALSE)</f>
        <v>Liability</v>
      </c>
      <c r="G5689" s="17" t="s">
        <v>38</v>
      </c>
      <c r="H5689" s="32">
        <v>45418</v>
      </c>
      <c r="I5689" s="32">
        <v>45448</v>
      </c>
      <c r="J5689" s="34">
        <v>80800</v>
      </c>
      <c r="K5689" s="34">
        <f t="shared" si="1647"/>
        <v>14544</v>
      </c>
      <c r="L5689" s="34">
        <f t="shared" si="1648"/>
        <v>95344</v>
      </c>
      <c r="M5689" s="17">
        <f t="shared" si="1652"/>
        <v>4767.2</v>
      </c>
      <c r="N5689" s="17" t="s">
        <v>39</v>
      </c>
      <c r="O5689" s="35" t="s">
        <v>49</v>
      </c>
      <c r="P5689" s="36" t="str">
        <f t="shared" si="1650"/>
        <v>Old Client</v>
      </c>
      <c r="Q5689" s="39" t="str">
        <f t="shared" si="4"/>
        <v>Yes</v>
      </c>
      <c r="R5689" s="40" t="str">
        <f t="shared" si="5"/>
        <v/>
      </c>
    </row>
    <row r="5690" ht="14.25" customHeight="1" spans="1:18">
      <c r="A5690" s="30" t="s">
        <v>5405</v>
      </c>
      <c r="B5690" s="17">
        <v>3180</v>
      </c>
      <c r="C5690" s="17" t="s">
        <v>42</v>
      </c>
      <c r="D5690" s="17" t="s">
        <v>36</v>
      </c>
      <c r="E5690" s="17" t="s">
        <v>43</v>
      </c>
      <c r="F5690" s="31" t="str">
        <f>VLOOKUP(G5690,'Policy Type'!$A:$B,2,FALSE)</f>
        <v>Liability</v>
      </c>
      <c r="G5690" s="17" t="s">
        <v>38</v>
      </c>
      <c r="H5690" s="32">
        <v>45444</v>
      </c>
      <c r="I5690" s="32">
        <v>45808</v>
      </c>
      <c r="J5690" s="34">
        <v>685900</v>
      </c>
      <c r="K5690" s="34">
        <f t="shared" si="1647"/>
        <v>123462</v>
      </c>
      <c r="L5690" s="34">
        <f t="shared" si="1648"/>
        <v>809362</v>
      </c>
      <c r="M5690" s="17">
        <f t="shared" ref="M5690:M5691" si="1653">L5690*0.2</f>
        <v>161872.4</v>
      </c>
      <c r="N5690" s="17" t="s">
        <v>39</v>
      </c>
      <c r="O5690" s="35" t="s">
        <v>49</v>
      </c>
      <c r="P5690" s="36" t="str">
        <f t="shared" si="1650"/>
        <v>Old Client</v>
      </c>
      <c r="Q5690" s="39" t="str">
        <f t="shared" si="4"/>
        <v>Yes</v>
      </c>
      <c r="R5690" s="40" t="str">
        <f t="shared" si="5"/>
        <v/>
      </c>
    </row>
    <row r="5691" ht="14.25" customHeight="1" spans="1:18">
      <c r="A5691" s="30" t="s">
        <v>5406</v>
      </c>
      <c r="B5691" s="17">
        <v>2991</v>
      </c>
      <c r="C5691" s="17" t="s">
        <v>35</v>
      </c>
      <c r="D5691" s="17" t="s">
        <v>36</v>
      </c>
      <c r="E5691" s="17" t="s">
        <v>780</v>
      </c>
      <c r="F5691" s="31" t="str">
        <f>VLOOKUP(G5691,'Policy Type'!$A:$B,2,FALSE)</f>
        <v>Liability</v>
      </c>
      <c r="G5691" s="17" t="s">
        <v>38</v>
      </c>
      <c r="H5691" s="32">
        <v>45425</v>
      </c>
      <c r="I5691" s="32">
        <v>45455</v>
      </c>
      <c r="J5691" s="34">
        <v>80800</v>
      </c>
      <c r="K5691" s="34">
        <f t="shared" si="1647"/>
        <v>14544</v>
      </c>
      <c r="L5691" s="34">
        <f t="shared" si="1648"/>
        <v>95344</v>
      </c>
      <c r="M5691" s="17">
        <f t="shared" si="1653"/>
        <v>19068.8</v>
      </c>
      <c r="N5691" s="17" t="s">
        <v>39</v>
      </c>
      <c r="O5691" s="35" t="s">
        <v>49</v>
      </c>
      <c r="P5691" s="36" t="str">
        <f t="shared" si="1650"/>
        <v>Old Client</v>
      </c>
      <c r="Q5691" s="39" t="str">
        <f t="shared" si="4"/>
        <v>Yes</v>
      </c>
      <c r="R5691" s="40" t="str">
        <f t="shared" si="5"/>
        <v/>
      </c>
    </row>
    <row r="5692" ht="14.25" customHeight="1" spans="1:18">
      <c r="A5692" s="30" t="s">
        <v>5407</v>
      </c>
      <c r="B5692" s="17">
        <v>3314</v>
      </c>
      <c r="C5692" s="17" t="s">
        <v>46</v>
      </c>
      <c r="D5692" s="17" t="s">
        <v>88</v>
      </c>
      <c r="E5692" s="17" t="s">
        <v>78</v>
      </c>
      <c r="F5692" s="31" t="str">
        <f>VLOOKUP(G5692,'Policy Type'!$A:$B,2,FALSE)</f>
        <v>P&amp;C</v>
      </c>
      <c r="G5692" s="17" t="s">
        <v>68</v>
      </c>
      <c r="H5692" s="32">
        <v>45446</v>
      </c>
      <c r="I5692" s="32">
        <v>45810</v>
      </c>
      <c r="J5692" s="34">
        <v>1893700</v>
      </c>
      <c r="K5692" s="34">
        <f t="shared" si="1647"/>
        <v>340866</v>
      </c>
      <c r="L5692" s="34">
        <f t="shared" si="1648"/>
        <v>2234566</v>
      </c>
      <c r="M5692" s="17">
        <f t="shared" ref="M5692:M5693" si="1654">L5692*0.05</f>
        <v>111728.3</v>
      </c>
      <c r="N5692" s="17" t="s">
        <v>39</v>
      </c>
      <c r="O5692" s="35" t="s">
        <v>53</v>
      </c>
      <c r="P5692" s="36" t="str">
        <f t="shared" si="1650"/>
        <v>New Client</v>
      </c>
      <c r="Q5692" s="39" t="str">
        <f t="shared" si="4"/>
        <v>No</v>
      </c>
      <c r="R5692" s="40" t="str">
        <f t="shared" si="5"/>
        <v/>
      </c>
    </row>
    <row r="5693" ht="14.25" customHeight="1" spans="1:18">
      <c r="A5693" s="30" t="s">
        <v>5408</v>
      </c>
      <c r="B5693" s="17">
        <v>2991</v>
      </c>
      <c r="C5693" s="17" t="s">
        <v>46</v>
      </c>
      <c r="D5693" s="17" t="s">
        <v>76</v>
      </c>
      <c r="E5693" s="17" t="s">
        <v>132</v>
      </c>
      <c r="F5693" s="31" t="str">
        <f>VLOOKUP(G5693,'Policy Type'!$A:$B,2,FALSE)</f>
        <v>Others</v>
      </c>
      <c r="G5693" s="17" t="s">
        <v>111</v>
      </c>
      <c r="H5693" s="32">
        <v>45417</v>
      </c>
      <c r="I5693" s="32">
        <v>45423</v>
      </c>
      <c r="J5693" s="34">
        <v>80700</v>
      </c>
      <c r="K5693" s="34">
        <f t="shared" si="1647"/>
        <v>14526</v>
      </c>
      <c r="L5693" s="34">
        <f t="shared" si="1648"/>
        <v>95226</v>
      </c>
      <c r="M5693" s="17">
        <f t="shared" si="1654"/>
        <v>4761.3</v>
      </c>
      <c r="N5693" s="17" t="s">
        <v>52</v>
      </c>
      <c r="O5693" s="35" t="s">
        <v>49</v>
      </c>
      <c r="P5693" s="36" t="str">
        <f t="shared" si="1650"/>
        <v>Old Client</v>
      </c>
      <c r="Q5693" s="39" t="str">
        <f t="shared" si="4"/>
        <v>Yes</v>
      </c>
      <c r="R5693" s="40" t="str">
        <f t="shared" si="5"/>
        <v>Cross-Sold</v>
      </c>
    </row>
    <row r="5694" ht="14.25" customHeight="1" spans="1:18">
      <c r="A5694" s="30" t="s">
        <v>5409</v>
      </c>
      <c r="B5694" s="17">
        <v>3316</v>
      </c>
      <c r="C5694" s="17" t="s">
        <v>42</v>
      </c>
      <c r="D5694" s="17" t="s">
        <v>36</v>
      </c>
      <c r="E5694" s="17" t="s">
        <v>132</v>
      </c>
      <c r="F5694" s="31" t="str">
        <f>VLOOKUP(G5694,'Policy Type'!$A:$B,2,FALSE)</f>
        <v>Others</v>
      </c>
      <c r="G5694" s="17" t="s">
        <v>111</v>
      </c>
      <c r="H5694" s="32">
        <v>45417</v>
      </c>
      <c r="I5694" s="32">
        <v>45423</v>
      </c>
      <c r="J5694" s="34">
        <v>80700</v>
      </c>
      <c r="K5694" s="34">
        <f t="shared" si="1647"/>
        <v>14526</v>
      </c>
      <c r="L5694" s="34">
        <f t="shared" si="1648"/>
        <v>95226</v>
      </c>
      <c r="M5694" s="17">
        <f t="shared" ref="M5694:M5696" si="1655">L5694*0.15</f>
        <v>14283.9</v>
      </c>
      <c r="N5694" s="17" t="s">
        <v>52</v>
      </c>
      <c r="O5694" s="35" t="s">
        <v>49</v>
      </c>
      <c r="P5694" s="36" t="str">
        <f t="shared" si="1650"/>
        <v>New Client</v>
      </c>
      <c r="Q5694" s="39" t="str">
        <f t="shared" si="4"/>
        <v>No</v>
      </c>
      <c r="R5694" s="40" t="str">
        <f t="shared" si="5"/>
        <v/>
      </c>
    </row>
    <row r="5695" ht="14.25" customHeight="1" spans="1:18">
      <c r="A5695" s="30" t="s">
        <v>5410</v>
      </c>
      <c r="B5695" s="17">
        <v>2866</v>
      </c>
      <c r="C5695" s="17" t="s">
        <v>57</v>
      </c>
      <c r="D5695" s="17" t="s">
        <v>36</v>
      </c>
      <c r="E5695" s="17" t="s">
        <v>132</v>
      </c>
      <c r="F5695" s="31" t="str">
        <f>VLOOKUP(G5695,'Policy Type'!$A:$B,2,FALSE)</f>
        <v>Others</v>
      </c>
      <c r="G5695" s="17" t="s">
        <v>111</v>
      </c>
      <c r="H5695" s="32">
        <v>45417</v>
      </c>
      <c r="I5695" s="32">
        <v>45423</v>
      </c>
      <c r="J5695" s="34">
        <v>80700</v>
      </c>
      <c r="K5695" s="34">
        <f t="shared" si="1647"/>
        <v>14526</v>
      </c>
      <c r="L5695" s="34">
        <f t="shared" si="1648"/>
        <v>95226</v>
      </c>
      <c r="M5695" s="17">
        <f t="shared" si="1655"/>
        <v>14283.9</v>
      </c>
      <c r="N5695" s="17" t="s">
        <v>52</v>
      </c>
      <c r="O5695" s="35" t="s">
        <v>49</v>
      </c>
      <c r="P5695" s="36" t="str">
        <f t="shared" si="1650"/>
        <v>New Client</v>
      </c>
      <c r="Q5695" s="39" t="str">
        <f t="shared" si="4"/>
        <v>No</v>
      </c>
      <c r="R5695" s="40" t="str">
        <f t="shared" si="5"/>
        <v/>
      </c>
    </row>
    <row r="5696" ht="14.25" customHeight="1" spans="1:18">
      <c r="A5696" s="30" t="s">
        <v>5411</v>
      </c>
      <c r="B5696" s="17">
        <v>2867</v>
      </c>
      <c r="C5696" s="17" t="s">
        <v>57</v>
      </c>
      <c r="D5696" s="17" t="s">
        <v>36</v>
      </c>
      <c r="E5696" s="17" t="s">
        <v>132</v>
      </c>
      <c r="F5696" s="31" t="str">
        <f>VLOOKUP(G5696,'Policy Type'!$A:$B,2,FALSE)</f>
        <v>Others</v>
      </c>
      <c r="G5696" s="17" t="s">
        <v>111</v>
      </c>
      <c r="H5696" s="32">
        <v>45417</v>
      </c>
      <c r="I5696" s="32">
        <v>45423</v>
      </c>
      <c r="J5696" s="34">
        <v>80700</v>
      </c>
      <c r="K5696" s="34">
        <f t="shared" si="1647"/>
        <v>14526</v>
      </c>
      <c r="L5696" s="34">
        <f t="shared" si="1648"/>
        <v>95226</v>
      </c>
      <c r="M5696" s="17">
        <f t="shared" si="1655"/>
        <v>14283.9</v>
      </c>
      <c r="N5696" s="17" t="s">
        <v>52</v>
      </c>
      <c r="O5696" s="35" t="s">
        <v>49</v>
      </c>
      <c r="P5696" s="36" t="str">
        <f t="shared" si="1650"/>
        <v>New Client</v>
      </c>
      <c r="Q5696" s="39" t="str">
        <f t="shared" si="4"/>
        <v>No</v>
      </c>
      <c r="R5696" s="40" t="str">
        <f t="shared" si="5"/>
        <v/>
      </c>
    </row>
    <row r="5697" ht="14.25" customHeight="1" spans="1:18">
      <c r="A5697" s="30" t="s">
        <v>5412</v>
      </c>
      <c r="B5697" s="17">
        <v>2868</v>
      </c>
      <c r="C5697" s="17" t="s">
        <v>57</v>
      </c>
      <c r="D5697" s="17" t="s">
        <v>36</v>
      </c>
      <c r="E5697" s="17" t="s">
        <v>37</v>
      </c>
      <c r="F5697" s="31" t="str">
        <f>VLOOKUP(G5697,'Policy Type'!$A:$B,2,FALSE)</f>
        <v>Liability</v>
      </c>
      <c r="G5697" s="17" t="s">
        <v>38</v>
      </c>
      <c r="H5697" s="32">
        <v>45422</v>
      </c>
      <c r="I5697" s="32">
        <v>45817</v>
      </c>
      <c r="J5697" s="34">
        <v>80700</v>
      </c>
      <c r="K5697" s="34">
        <f t="shared" si="1647"/>
        <v>14526</v>
      </c>
      <c r="L5697" s="34">
        <f t="shared" si="1648"/>
        <v>95226</v>
      </c>
      <c r="M5697" s="17">
        <f t="shared" ref="M5697:M5700" si="1656">L5697*0.2</f>
        <v>19045.2</v>
      </c>
      <c r="N5697" s="17" t="s">
        <v>39</v>
      </c>
      <c r="O5697" s="35" t="s">
        <v>49</v>
      </c>
      <c r="P5697" s="36" t="str">
        <f t="shared" si="1650"/>
        <v>New Client</v>
      </c>
      <c r="Q5697" s="39" t="str">
        <f t="shared" si="4"/>
        <v>Yes</v>
      </c>
      <c r="R5697" s="40" t="str">
        <f t="shared" si="5"/>
        <v/>
      </c>
    </row>
    <row r="5698" ht="14.25" customHeight="1" spans="1:18">
      <c r="A5698" s="30" t="s">
        <v>5413</v>
      </c>
      <c r="B5698" s="17">
        <v>2869</v>
      </c>
      <c r="C5698" s="17" t="s">
        <v>57</v>
      </c>
      <c r="D5698" s="17" t="s">
        <v>36</v>
      </c>
      <c r="E5698" s="17" t="s">
        <v>780</v>
      </c>
      <c r="F5698" s="31" t="str">
        <f>VLOOKUP(G5698,'Policy Type'!$A:$B,2,FALSE)</f>
        <v>Liability</v>
      </c>
      <c r="G5698" s="17" t="s">
        <v>38</v>
      </c>
      <c r="H5698" s="32">
        <v>45414</v>
      </c>
      <c r="I5698" s="32">
        <v>45505</v>
      </c>
      <c r="J5698" s="34">
        <v>80500</v>
      </c>
      <c r="K5698" s="34">
        <f t="shared" si="1647"/>
        <v>14490</v>
      </c>
      <c r="L5698" s="34">
        <f t="shared" si="1648"/>
        <v>94990</v>
      </c>
      <c r="M5698" s="17">
        <f t="shared" si="1656"/>
        <v>18998</v>
      </c>
      <c r="N5698" s="17" t="s">
        <v>52</v>
      </c>
      <c r="O5698" s="35" t="s">
        <v>49</v>
      </c>
      <c r="P5698" s="36" t="str">
        <f t="shared" si="1650"/>
        <v>New Client</v>
      </c>
      <c r="Q5698" s="39" t="str">
        <f t="shared" si="4"/>
        <v>Yes</v>
      </c>
      <c r="R5698" s="40" t="str">
        <f t="shared" si="5"/>
        <v/>
      </c>
    </row>
    <row r="5699" ht="14.25" customHeight="1" spans="1:18">
      <c r="A5699" s="30" t="s">
        <v>5414</v>
      </c>
      <c r="B5699" s="17">
        <v>3071</v>
      </c>
      <c r="C5699" s="17" t="s">
        <v>42</v>
      </c>
      <c r="D5699" s="17" t="s">
        <v>36</v>
      </c>
      <c r="E5699" s="17" t="s">
        <v>37</v>
      </c>
      <c r="F5699" s="31" t="str">
        <f>VLOOKUP(G5699,'Policy Type'!$A:$B,2,FALSE)</f>
        <v>Liability</v>
      </c>
      <c r="G5699" s="17" t="s">
        <v>38</v>
      </c>
      <c r="H5699" s="32">
        <v>45420</v>
      </c>
      <c r="I5699" s="32">
        <v>45450</v>
      </c>
      <c r="J5699" s="34">
        <v>79100</v>
      </c>
      <c r="K5699" s="34">
        <f t="shared" si="1647"/>
        <v>14238</v>
      </c>
      <c r="L5699" s="34">
        <f t="shared" si="1648"/>
        <v>93338</v>
      </c>
      <c r="M5699" s="17">
        <f t="shared" si="1656"/>
        <v>18667.6</v>
      </c>
      <c r="N5699" s="17" t="s">
        <v>39</v>
      </c>
      <c r="O5699" s="35" t="s">
        <v>49</v>
      </c>
      <c r="P5699" s="36" t="str">
        <f t="shared" si="1650"/>
        <v>New Client</v>
      </c>
      <c r="Q5699" s="39" t="str">
        <f t="shared" si="4"/>
        <v>Yes</v>
      </c>
      <c r="R5699" s="40" t="str">
        <f t="shared" si="5"/>
        <v/>
      </c>
    </row>
    <row r="5700" ht="14.25" customHeight="1" spans="1:18">
      <c r="A5700" s="30" t="s">
        <v>5415</v>
      </c>
      <c r="B5700" s="17">
        <v>2735</v>
      </c>
      <c r="C5700" s="17" t="s">
        <v>57</v>
      </c>
      <c r="D5700" s="17" t="s">
        <v>36</v>
      </c>
      <c r="E5700" s="17" t="s">
        <v>60</v>
      </c>
      <c r="F5700" s="31" t="str">
        <f>VLOOKUP(G5700,'Policy Type'!$A:$B,2,FALSE)</f>
        <v>P&amp;C</v>
      </c>
      <c r="G5700" s="17" t="s">
        <v>55</v>
      </c>
      <c r="H5700" s="32">
        <v>45450</v>
      </c>
      <c r="I5700" s="32">
        <v>45814</v>
      </c>
      <c r="J5700" s="34">
        <v>151700</v>
      </c>
      <c r="K5700" s="34">
        <f t="shared" si="1647"/>
        <v>27306</v>
      </c>
      <c r="L5700" s="34">
        <f t="shared" si="1648"/>
        <v>179006</v>
      </c>
      <c r="M5700" s="17">
        <f t="shared" si="1656"/>
        <v>35801.2</v>
      </c>
      <c r="N5700" s="17" t="s">
        <v>52</v>
      </c>
      <c r="O5700" s="35" t="s">
        <v>53</v>
      </c>
      <c r="P5700" s="36" t="str">
        <f t="shared" si="1650"/>
        <v>Old Client</v>
      </c>
      <c r="Q5700" s="39" t="str">
        <f t="shared" si="4"/>
        <v>Yes</v>
      </c>
      <c r="R5700" s="40" t="str">
        <f t="shared" si="5"/>
        <v>Cross-Sold</v>
      </c>
    </row>
    <row r="5701" ht="14.25" customHeight="1" spans="1:18">
      <c r="A5701" s="30" t="s">
        <v>5416</v>
      </c>
      <c r="B5701" s="17">
        <v>3017</v>
      </c>
      <c r="C5701" s="17" t="s">
        <v>46</v>
      </c>
      <c r="D5701" s="17" t="s">
        <v>47</v>
      </c>
      <c r="E5701" s="17" t="s">
        <v>43</v>
      </c>
      <c r="F5701" s="31" t="str">
        <f>VLOOKUP(G5701,'Policy Type'!$A:$B,2,FALSE)</f>
        <v>Liability</v>
      </c>
      <c r="G5701" s="17" t="s">
        <v>38</v>
      </c>
      <c r="H5701" s="32">
        <v>45440</v>
      </c>
      <c r="I5701" s="32">
        <v>45804</v>
      </c>
      <c r="J5701" s="34">
        <v>79100</v>
      </c>
      <c r="K5701" s="34">
        <f t="shared" si="1647"/>
        <v>14238</v>
      </c>
      <c r="L5701" s="34">
        <f t="shared" si="1648"/>
        <v>93338</v>
      </c>
      <c r="M5701" s="17">
        <f>L5701*0.05</f>
        <v>4666.9</v>
      </c>
      <c r="N5701" s="17" t="s">
        <v>39</v>
      </c>
      <c r="O5701" s="35" t="s">
        <v>49</v>
      </c>
      <c r="P5701" s="36" t="str">
        <f t="shared" si="1650"/>
        <v>New Client</v>
      </c>
      <c r="Q5701" s="39" t="str">
        <f t="shared" si="4"/>
        <v>Yes</v>
      </c>
      <c r="R5701" s="40" t="str">
        <f t="shared" si="5"/>
        <v/>
      </c>
    </row>
    <row r="5702" ht="14.25" customHeight="1" spans="1:18">
      <c r="A5702" s="30"/>
      <c r="B5702" s="17"/>
      <c r="C5702" s="17"/>
      <c r="D5702" s="17"/>
      <c r="E5702" s="17"/>
      <c r="F5702" s="31"/>
      <c r="G5702" s="17"/>
      <c r="H5702" s="32"/>
      <c r="I5702" s="32"/>
      <c r="J5702" s="34"/>
      <c r="K5702" s="34"/>
      <c r="L5702" s="17"/>
      <c r="M5702" s="17"/>
      <c r="N5702" s="17" t="s">
        <v>39</v>
      </c>
      <c r="O5702" s="35" t="s">
        <v>277</v>
      </c>
      <c r="P5702" s="36"/>
      <c r="Q5702" s="39" t="str">
        <f t="shared" si="4"/>
        <v>No</v>
      </c>
      <c r="R5702" s="40" t="str">
        <f t="shared" si="5"/>
        <v/>
      </c>
    </row>
    <row r="5703" ht="14.25" customHeight="1" spans="1:18">
      <c r="A5703" s="30" t="s">
        <v>5417</v>
      </c>
      <c r="B5703" s="17">
        <v>3283</v>
      </c>
      <c r="C5703" s="17" t="s">
        <v>42</v>
      </c>
      <c r="D5703" s="17" t="s">
        <v>36</v>
      </c>
      <c r="E5703" s="17" t="s">
        <v>37</v>
      </c>
      <c r="F5703" s="31" t="str">
        <f>VLOOKUP(G5703,'Policy Type'!$A:$B,2,FALSE)</f>
        <v>Liability</v>
      </c>
      <c r="G5703" s="17" t="s">
        <v>38</v>
      </c>
      <c r="H5703" s="32">
        <v>45444</v>
      </c>
      <c r="I5703" s="32">
        <v>45504</v>
      </c>
      <c r="J5703" s="34">
        <v>60100</v>
      </c>
      <c r="K5703" s="34">
        <f t="shared" ref="K5703:K5799" si="1657">J5703*0.18</f>
        <v>10818</v>
      </c>
      <c r="L5703" s="34">
        <f t="shared" ref="L5703:L5799" si="1658">J5703+K5703</f>
        <v>70918</v>
      </c>
      <c r="M5703" s="17">
        <f t="shared" ref="M5703:M5707" si="1659">L5703*0.2</f>
        <v>14183.6</v>
      </c>
      <c r="N5703" s="17" t="s">
        <v>39</v>
      </c>
      <c r="O5703" s="35" t="s">
        <v>49</v>
      </c>
      <c r="P5703" s="36" t="str">
        <f t="shared" ref="P5703:P5799" si="1660">IF(COUNTIF(B:B,B5703)=1,"New Client","Old Client")</f>
        <v>New Client</v>
      </c>
      <c r="Q5703" s="39" t="str">
        <f t="shared" si="4"/>
        <v>Yes</v>
      </c>
      <c r="R5703" s="40" t="str">
        <f t="shared" si="5"/>
        <v/>
      </c>
    </row>
    <row r="5704" ht="14.25" customHeight="1" spans="1:18">
      <c r="A5704" s="30" t="s">
        <v>5418</v>
      </c>
      <c r="B5704" s="17">
        <v>1945</v>
      </c>
      <c r="C5704" s="17" t="s">
        <v>35</v>
      </c>
      <c r="D5704" s="17" t="s">
        <v>36</v>
      </c>
      <c r="E5704" s="17" t="s">
        <v>78</v>
      </c>
      <c r="F5704" s="31" t="str">
        <f>VLOOKUP(G5704,'Policy Type'!$A:$B,2,FALSE)</f>
        <v>Liability</v>
      </c>
      <c r="G5704" s="17" t="s">
        <v>94</v>
      </c>
      <c r="H5704" s="32">
        <v>45415</v>
      </c>
      <c r="I5704" s="32">
        <v>45779</v>
      </c>
      <c r="J5704" s="34">
        <v>78600</v>
      </c>
      <c r="K5704" s="34">
        <f t="shared" si="1657"/>
        <v>14148</v>
      </c>
      <c r="L5704" s="34">
        <f t="shared" si="1658"/>
        <v>92748</v>
      </c>
      <c r="M5704" s="17">
        <f t="shared" si="1659"/>
        <v>18549.6</v>
      </c>
      <c r="N5704" s="17" t="s">
        <v>39</v>
      </c>
      <c r="O5704" s="35" t="s">
        <v>49</v>
      </c>
      <c r="P5704" s="36" t="str">
        <f t="shared" si="1660"/>
        <v>Old Client</v>
      </c>
      <c r="Q5704" s="39" t="str">
        <f t="shared" si="4"/>
        <v>Yes</v>
      </c>
      <c r="R5704" s="40" t="str">
        <f t="shared" si="5"/>
        <v/>
      </c>
    </row>
    <row r="5705" ht="14.25" customHeight="1" spans="1:18">
      <c r="A5705" s="30" t="s">
        <v>5419</v>
      </c>
      <c r="B5705" s="17">
        <v>1021</v>
      </c>
      <c r="C5705" s="17" t="s">
        <v>35</v>
      </c>
      <c r="D5705" s="17" t="s">
        <v>36</v>
      </c>
      <c r="E5705" s="17" t="s">
        <v>37</v>
      </c>
      <c r="F5705" s="31" t="str">
        <f>VLOOKUP(G5705,'Policy Type'!$A:$B,2,FALSE)</f>
        <v>Liability</v>
      </c>
      <c r="G5705" s="17" t="s">
        <v>38</v>
      </c>
      <c r="H5705" s="32">
        <v>45443</v>
      </c>
      <c r="I5705" s="32">
        <v>45473</v>
      </c>
      <c r="J5705" s="34">
        <v>78400</v>
      </c>
      <c r="K5705" s="34">
        <f t="shared" si="1657"/>
        <v>14112</v>
      </c>
      <c r="L5705" s="34">
        <f t="shared" si="1658"/>
        <v>92512</v>
      </c>
      <c r="M5705" s="17">
        <f t="shared" si="1659"/>
        <v>18502.4</v>
      </c>
      <c r="N5705" s="17" t="s">
        <v>39</v>
      </c>
      <c r="O5705" s="35" t="s">
        <v>49</v>
      </c>
      <c r="P5705" s="36" t="str">
        <f t="shared" si="1660"/>
        <v>Old Client</v>
      </c>
      <c r="Q5705" s="39" t="str">
        <f t="shared" si="4"/>
        <v>Yes</v>
      </c>
      <c r="R5705" s="40" t="str">
        <f t="shared" si="5"/>
        <v/>
      </c>
    </row>
    <row r="5706" ht="14.25" customHeight="1" spans="1:18">
      <c r="A5706" s="30" t="s">
        <v>5420</v>
      </c>
      <c r="B5706" s="17">
        <v>2955</v>
      </c>
      <c r="C5706" s="17" t="s">
        <v>35</v>
      </c>
      <c r="D5706" s="17" t="s">
        <v>36</v>
      </c>
      <c r="E5706" s="17" t="s">
        <v>37</v>
      </c>
      <c r="F5706" s="31" t="str">
        <f>VLOOKUP(G5706,'Policy Type'!$A:$B,2,FALSE)</f>
        <v>Liability</v>
      </c>
      <c r="G5706" s="17" t="s">
        <v>38</v>
      </c>
      <c r="H5706" s="32">
        <v>45425</v>
      </c>
      <c r="I5706" s="32">
        <v>45455</v>
      </c>
      <c r="J5706" s="34">
        <v>78200</v>
      </c>
      <c r="K5706" s="34">
        <f t="shared" si="1657"/>
        <v>14076</v>
      </c>
      <c r="L5706" s="34">
        <f t="shared" si="1658"/>
        <v>92276</v>
      </c>
      <c r="M5706" s="17">
        <f t="shared" si="1659"/>
        <v>18455.2</v>
      </c>
      <c r="N5706" s="17" t="s">
        <v>39</v>
      </c>
      <c r="O5706" s="35" t="s">
        <v>49</v>
      </c>
      <c r="P5706" s="36" t="str">
        <f t="shared" si="1660"/>
        <v>Old Client</v>
      </c>
      <c r="Q5706" s="39" t="str">
        <f t="shared" si="4"/>
        <v>Yes</v>
      </c>
      <c r="R5706" s="40" t="str">
        <f t="shared" si="5"/>
        <v/>
      </c>
    </row>
    <row r="5707" ht="14.25" customHeight="1" spans="1:18">
      <c r="A5707" s="30" t="s">
        <v>5421</v>
      </c>
      <c r="B5707" s="17">
        <v>3331</v>
      </c>
      <c r="C5707" s="17" t="s">
        <v>42</v>
      </c>
      <c r="D5707" s="17" t="s">
        <v>36</v>
      </c>
      <c r="E5707" s="17" t="s">
        <v>37</v>
      </c>
      <c r="F5707" s="31" t="str">
        <f>VLOOKUP(G5707,'Policy Type'!$A:$B,2,FALSE)</f>
        <v>Liability</v>
      </c>
      <c r="G5707" s="17" t="s">
        <v>121</v>
      </c>
      <c r="H5707" s="32">
        <v>45444</v>
      </c>
      <c r="I5707" s="32">
        <v>45808</v>
      </c>
      <c r="J5707" s="34">
        <v>24236400</v>
      </c>
      <c r="K5707" s="34">
        <f t="shared" si="1657"/>
        <v>4362552</v>
      </c>
      <c r="L5707" s="34">
        <f t="shared" si="1658"/>
        <v>28598952</v>
      </c>
      <c r="M5707" s="17">
        <f t="shared" si="1659"/>
        <v>5719790.4</v>
      </c>
      <c r="N5707" s="17" t="s">
        <v>39</v>
      </c>
      <c r="O5707" s="35" t="s">
        <v>53</v>
      </c>
      <c r="P5707" s="36" t="str">
        <f t="shared" si="1660"/>
        <v>New Client</v>
      </c>
      <c r="Q5707" s="39" t="str">
        <f t="shared" si="4"/>
        <v>Yes</v>
      </c>
      <c r="R5707" s="40" t="str">
        <f t="shared" si="5"/>
        <v/>
      </c>
    </row>
    <row r="5708" ht="14.25" customHeight="1" spans="1:18">
      <c r="A5708" s="30" t="s">
        <v>5422</v>
      </c>
      <c r="B5708" s="17">
        <v>3082</v>
      </c>
      <c r="C5708" s="17" t="s">
        <v>57</v>
      </c>
      <c r="D5708" s="17" t="s">
        <v>36</v>
      </c>
      <c r="E5708" s="17" t="s">
        <v>780</v>
      </c>
      <c r="F5708" s="31" t="str">
        <f>VLOOKUP(G5708,'Policy Type'!$A:$B,2,FALSE)</f>
        <v>Others</v>
      </c>
      <c r="G5708" s="17" t="s">
        <v>3913</v>
      </c>
      <c r="H5708" s="32">
        <v>45419</v>
      </c>
      <c r="I5708" s="32">
        <v>45783</v>
      </c>
      <c r="J5708" s="34">
        <v>77900</v>
      </c>
      <c r="K5708" s="34">
        <f t="shared" si="1657"/>
        <v>14022</v>
      </c>
      <c r="L5708" s="34">
        <f t="shared" si="1658"/>
        <v>91922</v>
      </c>
      <c r="M5708" s="17">
        <f>L5708*0.15</f>
        <v>13788.3</v>
      </c>
      <c r="N5708" s="17" t="s">
        <v>39</v>
      </c>
      <c r="O5708" s="35" t="s">
        <v>49</v>
      </c>
      <c r="P5708" s="36" t="str">
        <f t="shared" si="1660"/>
        <v>New Client</v>
      </c>
      <c r="Q5708" s="39" t="str">
        <f t="shared" si="4"/>
        <v>No</v>
      </c>
      <c r="R5708" s="40" t="str">
        <f t="shared" si="5"/>
        <v/>
      </c>
    </row>
    <row r="5709" ht="14.25" customHeight="1" spans="1:18">
      <c r="A5709" s="30" t="s">
        <v>5423</v>
      </c>
      <c r="B5709" s="17">
        <v>59</v>
      </c>
      <c r="C5709" s="17" t="s">
        <v>42</v>
      </c>
      <c r="D5709" s="17" t="s">
        <v>36</v>
      </c>
      <c r="E5709" s="17" t="s">
        <v>37</v>
      </c>
      <c r="F5709" s="31" t="str">
        <f>VLOOKUP(G5709,'Policy Type'!$A:$B,2,FALSE)</f>
        <v>Liability</v>
      </c>
      <c r="G5709" s="17" t="s">
        <v>38</v>
      </c>
      <c r="H5709" s="32">
        <v>45444</v>
      </c>
      <c r="I5709" s="32">
        <v>45808</v>
      </c>
      <c r="J5709" s="34">
        <v>2868100</v>
      </c>
      <c r="K5709" s="34">
        <f t="shared" si="1657"/>
        <v>516258</v>
      </c>
      <c r="L5709" s="34">
        <f t="shared" si="1658"/>
        <v>3384358</v>
      </c>
      <c r="M5709" s="17">
        <f t="shared" ref="M5709:M5711" si="1661">L5709*0.2</f>
        <v>676871.6</v>
      </c>
      <c r="N5709" s="17" t="s">
        <v>39</v>
      </c>
      <c r="O5709" s="35" t="s">
        <v>49</v>
      </c>
      <c r="P5709" s="36" t="str">
        <f t="shared" si="1660"/>
        <v>Old Client</v>
      </c>
      <c r="Q5709" s="39" t="str">
        <f t="shared" si="4"/>
        <v>Yes</v>
      </c>
      <c r="R5709" s="40" t="str">
        <f t="shared" si="5"/>
        <v/>
      </c>
    </row>
    <row r="5710" ht="14.25" customHeight="1" spans="1:18">
      <c r="A5710" s="30" t="s">
        <v>5424</v>
      </c>
      <c r="B5710" s="17">
        <v>3000</v>
      </c>
      <c r="C5710" s="17" t="s">
        <v>57</v>
      </c>
      <c r="D5710" s="17" t="s">
        <v>36</v>
      </c>
      <c r="E5710" s="17" t="s">
        <v>37</v>
      </c>
      <c r="F5710" s="31" t="str">
        <f>VLOOKUP(G5710,'Policy Type'!$A:$B,2,FALSE)</f>
        <v>P&amp;C</v>
      </c>
      <c r="G5710" s="17" t="s">
        <v>80</v>
      </c>
      <c r="H5710" s="32">
        <v>45433</v>
      </c>
      <c r="I5710" s="32">
        <v>45433</v>
      </c>
      <c r="J5710" s="34">
        <v>76600</v>
      </c>
      <c r="K5710" s="34">
        <f t="shared" si="1657"/>
        <v>13788</v>
      </c>
      <c r="L5710" s="34">
        <f t="shared" si="1658"/>
        <v>90388</v>
      </c>
      <c r="M5710" s="17">
        <f t="shared" si="1661"/>
        <v>18077.6</v>
      </c>
      <c r="N5710" s="17" t="s">
        <v>39</v>
      </c>
      <c r="O5710" s="35" t="s">
        <v>49</v>
      </c>
      <c r="P5710" s="36" t="str">
        <f t="shared" si="1660"/>
        <v>New Client</v>
      </c>
      <c r="Q5710" s="39" t="str">
        <f t="shared" si="4"/>
        <v>No</v>
      </c>
      <c r="R5710" s="40" t="str">
        <f t="shared" si="5"/>
        <v/>
      </c>
    </row>
    <row r="5711" ht="14.25" customHeight="1" spans="1:18">
      <c r="A5711" s="30" t="s">
        <v>5425</v>
      </c>
      <c r="B5711" s="17">
        <v>3323</v>
      </c>
      <c r="C5711" s="17" t="s">
        <v>35</v>
      </c>
      <c r="D5711" s="17" t="s">
        <v>36</v>
      </c>
      <c r="E5711" s="17" t="s">
        <v>37</v>
      </c>
      <c r="F5711" s="31" t="str">
        <f>VLOOKUP(G5711,'Policy Type'!$A:$B,2,FALSE)</f>
        <v>Liability</v>
      </c>
      <c r="G5711" s="17" t="s">
        <v>38</v>
      </c>
      <c r="H5711" s="32">
        <v>45440</v>
      </c>
      <c r="I5711" s="32">
        <v>45804</v>
      </c>
      <c r="J5711" s="34">
        <v>76200</v>
      </c>
      <c r="K5711" s="34">
        <f t="shared" si="1657"/>
        <v>13716</v>
      </c>
      <c r="L5711" s="34">
        <f t="shared" si="1658"/>
        <v>89916</v>
      </c>
      <c r="M5711" s="17">
        <f t="shared" si="1661"/>
        <v>17983.2</v>
      </c>
      <c r="N5711" s="17" t="s">
        <v>39</v>
      </c>
      <c r="O5711" s="35" t="s">
        <v>49</v>
      </c>
      <c r="P5711" s="36" t="str">
        <f t="shared" si="1660"/>
        <v>New Client</v>
      </c>
      <c r="Q5711" s="39" t="str">
        <f t="shared" si="4"/>
        <v>Yes</v>
      </c>
      <c r="R5711" s="40" t="str">
        <f t="shared" si="5"/>
        <v/>
      </c>
    </row>
    <row r="5712" ht="14.25" customHeight="1" spans="1:18">
      <c r="A5712" s="30" t="s">
        <v>5426</v>
      </c>
      <c r="B5712" s="17">
        <v>3157</v>
      </c>
      <c r="C5712" s="17" t="s">
        <v>46</v>
      </c>
      <c r="D5712" s="17" t="s">
        <v>76</v>
      </c>
      <c r="E5712" s="17" t="s">
        <v>37</v>
      </c>
      <c r="F5712" s="31" t="str">
        <f>VLOOKUP(G5712,'Policy Type'!$A:$B,2,FALSE)</f>
        <v>P&amp;C</v>
      </c>
      <c r="G5712" s="17" t="s">
        <v>80</v>
      </c>
      <c r="H5712" s="32">
        <v>45443</v>
      </c>
      <c r="I5712" s="32">
        <v>45443</v>
      </c>
      <c r="J5712" s="34">
        <v>75500</v>
      </c>
      <c r="K5712" s="34">
        <f t="shared" si="1657"/>
        <v>13590</v>
      </c>
      <c r="L5712" s="34">
        <f t="shared" si="1658"/>
        <v>89090</v>
      </c>
      <c r="M5712" s="17">
        <f>L5712*0.05</f>
        <v>4454.5</v>
      </c>
      <c r="N5712" s="17" t="s">
        <v>39</v>
      </c>
      <c r="O5712" s="35" t="s">
        <v>49</v>
      </c>
      <c r="P5712" s="36" t="str">
        <f t="shared" si="1660"/>
        <v>Old Client</v>
      </c>
      <c r="Q5712" s="39" t="str">
        <f t="shared" si="4"/>
        <v>Yes</v>
      </c>
      <c r="R5712" s="40" t="str">
        <f t="shared" si="5"/>
        <v>Cross-Sold</v>
      </c>
    </row>
    <row r="5713" ht="14.25" customHeight="1" spans="1:18">
      <c r="A5713" s="30" t="s">
        <v>5427</v>
      </c>
      <c r="B5713" s="17">
        <v>3280</v>
      </c>
      <c r="C5713" s="17" t="s">
        <v>57</v>
      </c>
      <c r="D5713" s="17" t="s">
        <v>36</v>
      </c>
      <c r="E5713" s="17" t="s">
        <v>103</v>
      </c>
      <c r="F5713" s="31" t="str">
        <f>VLOOKUP(G5713,'Policy Type'!$A:$B,2,FALSE)</f>
        <v>P&amp;C</v>
      </c>
      <c r="G5713" s="17" t="s">
        <v>80</v>
      </c>
      <c r="H5713" s="32">
        <v>45436</v>
      </c>
      <c r="I5713" s="32">
        <v>45436</v>
      </c>
      <c r="J5713" s="34">
        <v>75000</v>
      </c>
      <c r="K5713" s="34">
        <f t="shared" si="1657"/>
        <v>13500</v>
      </c>
      <c r="L5713" s="34">
        <f t="shared" si="1658"/>
        <v>88500</v>
      </c>
      <c r="M5713" s="17">
        <f t="shared" ref="M5713:M5714" si="1662">L5713*0.2</f>
        <v>17700</v>
      </c>
      <c r="N5713" s="17" t="s">
        <v>39</v>
      </c>
      <c r="O5713" s="35" t="s">
        <v>49</v>
      </c>
      <c r="P5713" s="36" t="str">
        <f t="shared" si="1660"/>
        <v>New Client</v>
      </c>
      <c r="Q5713" s="39" t="str">
        <f t="shared" si="4"/>
        <v>No</v>
      </c>
      <c r="R5713" s="40" t="str">
        <f t="shared" si="5"/>
        <v/>
      </c>
    </row>
    <row r="5714" ht="14.25" customHeight="1" spans="1:18">
      <c r="A5714" s="30" t="s">
        <v>5428</v>
      </c>
      <c r="B5714" s="17">
        <v>3157</v>
      </c>
      <c r="C5714" s="17" t="s">
        <v>42</v>
      </c>
      <c r="D5714" s="17" t="s">
        <v>36</v>
      </c>
      <c r="E5714" s="17" t="s">
        <v>37</v>
      </c>
      <c r="F5714" s="31" t="str">
        <f>VLOOKUP(G5714,'Policy Type'!$A:$B,2,FALSE)</f>
        <v>Liability</v>
      </c>
      <c r="G5714" s="17" t="s">
        <v>38</v>
      </c>
      <c r="H5714" s="32">
        <v>45414</v>
      </c>
      <c r="I5714" s="32">
        <v>45778</v>
      </c>
      <c r="J5714" s="34">
        <v>74800</v>
      </c>
      <c r="K5714" s="34">
        <f t="shared" si="1657"/>
        <v>13464</v>
      </c>
      <c r="L5714" s="34">
        <f t="shared" si="1658"/>
        <v>88264</v>
      </c>
      <c r="M5714" s="17">
        <f t="shared" si="1662"/>
        <v>17652.8</v>
      </c>
      <c r="N5714" s="17" t="s">
        <v>39</v>
      </c>
      <c r="O5714" s="35" t="s">
        <v>49</v>
      </c>
      <c r="P5714" s="36" t="str">
        <f t="shared" si="1660"/>
        <v>Old Client</v>
      </c>
      <c r="Q5714" s="39" t="str">
        <f t="shared" si="4"/>
        <v>Yes</v>
      </c>
      <c r="R5714" s="40" t="str">
        <f t="shared" si="5"/>
        <v/>
      </c>
    </row>
    <row r="5715" ht="14.25" customHeight="1" spans="1:18">
      <c r="A5715" s="30" t="s">
        <v>5429</v>
      </c>
      <c r="B5715" s="17">
        <v>3265</v>
      </c>
      <c r="C5715" s="17" t="s">
        <v>46</v>
      </c>
      <c r="D5715" s="17" t="s">
        <v>47</v>
      </c>
      <c r="E5715" s="17" t="s">
        <v>780</v>
      </c>
      <c r="F5715" s="31" t="str">
        <f>VLOOKUP(G5715,'Policy Type'!$A:$B,2,FALSE)</f>
        <v>Liability</v>
      </c>
      <c r="G5715" s="17" t="s">
        <v>38</v>
      </c>
      <c r="H5715" s="32">
        <v>45430</v>
      </c>
      <c r="I5715" s="32">
        <v>45460</v>
      </c>
      <c r="J5715" s="34">
        <v>74200</v>
      </c>
      <c r="K5715" s="34">
        <f t="shared" si="1657"/>
        <v>13356</v>
      </c>
      <c r="L5715" s="34">
        <f t="shared" si="1658"/>
        <v>87556</v>
      </c>
      <c r="M5715" s="17">
        <f>L5715*0.05</f>
        <v>4377.8</v>
      </c>
      <c r="N5715" s="17" t="s">
        <v>39</v>
      </c>
      <c r="O5715" s="35" t="s">
        <v>49</v>
      </c>
      <c r="P5715" s="36" t="str">
        <f t="shared" si="1660"/>
        <v>Old Client</v>
      </c>
      <c r="Q5715" s="39" t="str">
        <f t="shared" si="4"/>
        <v>Yes</v>
      </c>
      <c r="R5715" s="40" t="str">
        <f t="shared" si="5"/>
        <v/>
      </c>
    </row>
    <row r="5716" ht="14.25" customHeight="1" spans="1:18">
      <c r="A5716" s="30" t="s">
        <v>5430</v>
      </c>
      <c r="B5716" s="17">
        <v>3064</v>
      </c>
      <c r="C5716" s="17" t="s">
        <v>57</v>
      </c>
      <c r="D5716" s="17" t="s">
        <v>36</v>
      </c>
      <c r="E5716" s="17" t="s">
        <v>780</v>
      </c>
      <c r="F5716" s="31" t="str">
        <f>VLOOKUP(G5716,'Policy Type'!$A:$B,2,FALSE)</f>
        <v>Others</v>
      </c>
      <c r="G5716" s="17" t="s">
        <v>3913</v>
      </c>
      <c r="H5716" s="32">
        <v>45433</v>
      </c>
      <c r="I5716" s="32">
        <v>45797</v>
      </c>
      <c r="J5716" s="34">
        <v>73800</v>
      </c>
      <c r="K5716" s="34">
        <f t="shared" si="1657"/>
        <v>13284</v>
      </c>
      <c r="L5716" s="34">
        <f t="shared" si="1658"/>
        <v>87084</v>
      </c>
      <c r="M5716" s="17">
        <f>L5716*0.15</f>
        <v>13062.6</v>
      </c>
      <c r="N5716" s="17" t="s">
        <v>39</v>
      </c>
      <c r="O5716" s="35" t="s">
        <v>49</v>
      </c>
      <c r="P5716" s="36" t="str">
        <f t="shared" si="1660"/>
        <v>New Client</v>
      </c>
      <c r="Q5716" s="39" t="str">
        <f t="shared" si="4"/>
        <v>No</v>
      </c>
      <c r="R5716" s="40" t="str">
        <f t="shared" si="5"/>
        <v/>
      </c>
    </row>
    <row r="5717" ht="14.25" customHeight="1" spans="1:18">
      <c r="A5717" s="30" t="s">
        <v>5431</v>
      </c>
      <c r="B5717" s="17">
        <v>3143</v>
      </c>
      <c r="C5717" s="17" t="s">
        <v>57</v>
      </c>
      <c r="D5717" s="17" t="s">
        <v>36</v>
      </c>
      <c r="E5717" s="17" t="s">
        <v>37</v>
      </c>
      <c r="F5717" s="31" t="str">
        <f>VLOOKUP(G5717,'Policy Type'!$A:$B,2,FALSE)</f>
        <v>Liability</v>
      </c>
      <c r="G5717" s="17" t="s">
        <v>38</v>
      </c>
      <c r="H5717" s="32">
        <v>45441</v>
      </c>
      <c r="I5717" s="32">
        <v>45624</v>
      </c>
      <c r="J5717" s="34">
        <v>73400</v>
      </c>
      <c r="K5717" s="34">
        <f t="shared" si="1657"/>
        <v>13212</v>
      </c>
      <c r="L5717" s="34">
        <f t="shared" si="1658"/>
        <v>86612</v>
      </c>
      <c r="M5717" s="17">
        <f>L5717*0.2</f>
        <v>17322.4</v>
      </c>
      <c r="N5717" s="17" t="s">
        <v>39</v>
      </c>
      <c r="O5717" s="35" t="s">
        <v>49</v>
      </c>
      <c r="P5717" s="36" t="str">
        <f t="shared" si="1660"/>
        <v>New Client</v>
      </c>
      <c r="Q5717" s="39" t="str">
        <f t="shared" si="4"/>
        <v>Yes</v>
      </c>
      <c r="R5717" s="40" t="str">
        <f t="shared" si="5"/>
        <v/>
      </c>
    </row>
    <row r="5718" ht="14.25" customHeight="1" spans="1:18">
      <c r="A5718" s="30" t="s">
        <v>5432</v>
      </c>
      <c r="B5718" s="17">
        <v>3192</v>
      </c>
      <c r="C5718" s="17" t="s">
        <v>46</v>
      </c>
      <c r="D5718" s="17" t="s">
        <v>76</v>
      </c>
      <c r="E5718" s="17" t="s">
        <v>37</v>
      </c>
      <c r="F5718" s="31" t="str">
        <f>VLOOKUP(G5718,'Policy Type'!$A:$B,2,FALSE)</f>
        <v>Others</v>
      </c>
      <c r="G5718" s="17" t="s">
        <v>212</v>
      </c>
      <c r="H5718" s="32">
        <v>45439</v>
      </c>
      <c r="I5718" s="32">
        <v>45803</v>
      </c>
      <c r="J5718" s="34">
        <v>72500</v>
      </c>
      <c r="K5718" s="34">
        <f t="shared" si="1657"/>
        <v>13050</v>
      </c>
      <c r="L5718" s="34">
        <f t="shared" si="1658"/>
        <v>85550</v>
      </c>
      <c r="M5718" s="17">
        <f>L5718*0.05</f>
        <v>4277.5</v>
      </c>
      <c r="N5718" s="17" t="s">
        <v>52</v>
      </c>
      <c r="O5718" s="35" t="s">
        <v>53</v>
      </c>
      <c r="P5718" s="36" t="str">
        <f t="shared" si="1660"/>
        <v>New Client</v>
      </c>
      <c r="Q5718" s="39" t="str">
        <f t="shared" si="4"/>
        <v>No</v>
      </c>
      <c r="R5718" s="40" t="str">
        <f t="shared" si="5"/>
        <v/>
      </c>
    </row>
    <row r="5719" ht="14.25" customHeight="1" spans="1:18">
      <c r="A5719" s="30" t="s">
        <v>5433</v>
      </c>
      <c r="B5719" s="17">
        <v>3296</v>
      </c>
      <c r="C5719" s="17" t="s">
        <v>57</v>
      </c>
      <c r="D5719" s="17" t="s">
        <v>36</v>
      </c>
      <c r="E5719" s="17" t="s">
        <v>37</v>
      </c>
      <c r="F5719" s="31" t="str">
        <f>VLOOKUP(G5719,'Policy Type'!$A:$B,2,FALSE)</f>
        <v>Others</v>
      </c>
      <c r="G5719" s="17" t="s">
        <v>212</v>
      </c>
      <c r="H5719" s="32">
        <v>45440</v>
      </c>
      <c r="I5719" s="32">
        <v>45804</v>
      </c>
      <c r="J5719" s="34">
        <v>72400</v>
      </c>
      <c r="K5719" s="34">
        <f t="shared" si="1657"/>
        <v>13032</v>
      </c>
      <c r="L5719" s="34">
        <f t="shared" si="1658"/>
        <v>85432</v>
      </c>
      <c r="M5719" s="17">
        <f>L5719*0.15</f>
        <v>12814.8</v>
      </c>
      <c r="N5719" s="17" t="s">
        <v>52</v>
      </c>
      <c r="O5719" s="35" t="s">
        <v>53</v>
      </c>
      <c r="P5719" s="36" t="str">
        <f t="shared" si="1660"/>
        <v>New Client</v>
      </c>
      <c r="Q5719" s="39" t="str">
        <f t="shared" si="4"/>
        <v>No</v>
      </c>
      <c r="R5719" s="40" t="str">
        <f t="shared" si="5"/>
        <v/>
      </c>
    </row>
    <row r="5720" ht="14.25" customHeight="1" spans="1:18">
      <c r="A5720" s="30" t="s">
        <v>5434</v>
      </c>
      <c r="B5720" s="17">
        <v>3120</v>
      </c>
      <c r="C5720" s="17" t="s">
        <v>57</v>
      </c>
      <c r="D5720" s="17" t="s">
        <v>36</v>
      </c>
      <c r="E5720" s="17" t="s">
        <v>780</v>
      </c>
      <c r="F5720" s="31" t="str">
        <f>VLOOKUP(G5720,'Policy Type'!$A:$B,2,FALSE)</f>
        <v>Liability</v>
      </c>
      <c r="G5720" s="17" t="s">
        <v>38</v>
      </c>
      <c r="H5720" s="32">
        <v>45434</v>
      </c>
      <c r="I5720" s="32">
        <v>45525</v>
      </c>
      <c r="J5720" s="34">
        <v>72300</v>
      </c>
      <c r="K5720" s="34">
        <f t="shared" si="1657"/>
        <v>13014</v>
      </c>
      <c r="L5720" s="34">
        <f t="shared" si="1658"/>
        <v>85314</v>
      </c>
      <c r="M5720" s="17">
        <f>L5720*0.2</f>
        <v>17062.8</v>
      </c>
      <c r="N5720" s="17" t="s">
        <v>39</v>
      </c>
      <c r="O5720" s="35" t="s">
        <v>49</v>
      </c>
      <c r="P5720" s="36" t="str">
        <f t="shared" si="1660"/>
        <v>Old Client</v>
      </c>
      <c r="Q5720" s="39" t="str">
        <f t="shared" si="4"/>
        <v>Yes</v>
      </c>
      <c r="R5720" s="40" t="str">
        <f t="shared" si="5"/>
        <v/>
      </c>
    </row>
    <row r="5721" ht="14.25" customHeight="1" spans="1:18">
      <c r="A5721" s="30" t="s">
        <v>5435</v>
      </c>
      <c r="B5721" s="17">
        <v>3120</v>
      </c>
      <c r="C5721" s="17" t="s">
        <v>57</v>
      </c>
      <c r="D5721" s="17" t="s">
        <v>36</v>
      </c>
      <c r="E5721" s="17" t="s">
        <v>78</v>
      </c>
      <c r="F5721" s="31" t="str">
        <f>VLOOKUP(G5721,'Policy Type'!$A:$B,2,FALSE)</f>
        <v>Others</v>
      </c>
      <c r="G5721" s="17" t="s">
        <v>116</v>
      </c>
      <c r="H5721" s="32">
        <v>45436</v>
      </c>
      <c r="I5721" s="32">
        <v>45517</v>
      </c>
      <c r="J5721" s="34">
        <v>70400</v>
      </c>
      <c r="K5721" s="34">
        <f t="shared" si="1657"/>
        <v>12672</v>
      </c>
      <c r="L5721" s="34">
        <f t="shared" si="1658"/>
        <v>83072</v>
      </c>
      <c r="M5721" s="17">
        <f>L5721*0.15</f>
        <v>12460.8</v>
      </c>
      <c r="N5721" s="17" t="s">
        <v>39</v>
      </c>
      <c r="O5721" s="35" t="s">
        <v>49</v>
      </c>
      <c r="P5721" s="36" t="str">
        <f t="shared" si="1660"/>
        <v>Old Client</v>
      </c>
      <c r="Q5721" s="39" t="str">
        <f t="shared" si="4"/>
        <v>Yes</v>
      </c>
      <c r="R5721" s="40" t="str">
        <f t="shared" si="5"/>
        <v>Cross-Sold</v>
      </c>
    </row>
    <row r="5722" ht="14.25" customHeight="1" spans="1:18">
      <c r="A5722" s="30" t="s">
        <v>5436</v>
      </c>
      <c r="B5722" s="17">
        <v>3224</v>
      </c>
      <c r="C5722" s="17" t="s">
        <v>42</v>
      </c>
      <c r="D5722" s="17" t="s">
        <v>36</v>
      </c>
      <c r="E5722" s="17" t="s">
        <v>780</v>
      </c>
      <c r="F5722" s="31" t="str">
        <f>VLOOKUP(G5722,'Policy Type'!$A:$B,2,FALSE)</f>
        <v>Liability</v>
      </c>
      <c r="G5722" s="17" t="s">
        <v>38</v>
      </c>
      <c r="H5722" s="32">
        <v>45426</v>
      </c>
      <c r="I5722" s="32">
        <v>45456</v>
      </c>
      <c r="J5722" s="34">
        <v>70000</v>
      </c>
      <c r="K5722" s="34">
        <f t="shared" si="1657"/>
        <v>12600</v>
      </c>
      <c r="L5722" s="34">
        <f t="shared" si="1658"/>
        <v>82600</v>
      </c>
      <c r="M5722" s="17">
        <f t="shared" ref="M5722:M5723" si="1663">L5722*0.2</f>
        <v>16520</v>
      </c>
      <c r="N5722" s="17" t="s">
        <v>39</v>
      </c>
      <c r="O5722" s="35" t="s">
        <v>49</v>
      </c>
      <c r="P5722" s="36" t="str">
        <f t="shared" si="1660"/>
        <v>New Client</v>
      </c>
      <c r="Q5722" s="39" t="str">
        <f t="shared" si="4"/>
        <v>Yes</v>
      </c>
      <c r="R5722" s="40" t="str">
        <f t="shared" si="5"/>
        <v/>
      </c>
    </row>
    <row r="5723" ht="14.25" customHeight="1" spans="1:18">
      <c r="A5723" s="30" t="s">
        <v>5437</v>
      </c>
      <c r="B5723" s="17">
        <v>3391</v>
      </c>
      <c r="C5723" s="17" t="s">
        <v>42</v>
      </c>
      <c r="D5723" s="17" t="s">
        <v>36</v>
      </c>
      <c r="E5723" s="17" t="s">
        <v>37</v>
      </c>
      <c r="F5723" s="31" t="str">
        <f>VLOOKUP(G5723,'Policy Type'!$A:$B,2,FALSE)</f>
        <v>Liability</v>
      </c>
      <c r="G5723" s="17" t="s">
        <v>38</v>
      </c>
      <c r="H5723" s="32">
        <v>45440</v>
      </c>
      <c r="I5723" s="32">
        <v>45623</v>
      </c>
      <c r="J5723" s="34">
        <v>69900</v>
      </c>
      <c r="K5723" s="34">
        <f t="shared" si="1657"/>
        <v>12582</v>
      </c>
      <c r="L5723" s="34">
        <f t="shared" si="1658"/>
        <v>82482</v>
      </c>
      <c r="M5723" s="17">
        <f t="shared" si="1663"/>
        <v>16496.4</v>
      </c>
      <c r="N5723" s="17" t="s">
        <v>39</v>
      </c>
      <c r="O5723" s="35" t="s">
        <v>49</v>
      </c>
      <c r="P5723" s="36" t="str">
        <f t="shared" si="1660"/>
        <v>Old Client</v>
      </c>
      <c r="Q5723" s="39" t="str">
        <f t="shared" si="4"/>
        <v>Yes</v>
      </c>
      <c r="R5723" s="40" t="str">
        <f t="shared" si="5"/>
        <v/>
      </c>
    </row>
    <row r="5724" ht="14.25" customHeight="1" spans="1:18">
      <c r="A5724" s="30" t="s">
        <v>5438</v>
      </c>
      <c r="B5724" s="17">
        <v>3097</v>
      </c>
      <c r="C5724" s="17" t="s">
        <v>46</v>
      </c>
      <c r="D5724" s="17" t="s">
        <v>47</v>
      </c>
      <c r="E5724" s="17" t="s">
        <v>37</v>
      </c>
      <c r="F5724" s="31" t="str">
        <f>VLOOKUP(G5724,'Policy Type'!$A:$B,2,FALSE)</f>
        <v>Others</v>
      </c>
      <c r="G5724" s="17" t="s">
        <v>212</v>
      </c>
      <c r="H5724" s="32">
        <v>45440</v>
      </c>
      <c r="I5724" s="32">
        <v>45804</v>
      </c>
      <c r="J5724" s="34">
        <v>69600</v>
      </c>
      <c r="K5724" s="34">
        <f t="shared" si="1657"/>
        <v>12528</v>
      </c>
      <c r="L5724" s="34">
        <f t="shared" si="1658"/>
        <v>82128</v>
      </c>
      <c r="M5724" s="17">
        <f>L5724*0.05</f>
        <v>4106.4</v>
      </c>
      <c r="N5724" s="17" t="s">
        <v>52</v>
      </c>
      <c r="O5724" s="35" t="s">
        <v>53</v>
      </c>
      <c r="P5724" s="36" t="str">
        <f t="shared" si="1660"/>
        <v>New Client</v>
      </c>
      <c r="Q5724" s="39" t="str">
        <f t="shared" si="4"/>
        <v>No</v>
      </c>
      <c r="R5724" s="40" t="str">
        <f t="shared" si="5"/>
        <v/>
      </c>
    </row>
    <row r="5725" ht="14.25" customHeight="1" spans="1:18">
      <c r="A5725" s="30" t="s">
        <v>5439</v>
      </c>
      <c r="B5725" s="17">
        <v>3282</v>
      </c>
      <c r="C5725" s="17" t="s">
        <v>35</v>
      </c>
      <c r="D5725" s="17" t="s">
        <v>36</v>
      </c>
      <c r="E5725" s="17" t="s">
        <v>37</v>
      </c>
      <c r="F5725" s="31" t="str">
        <f>VLOOKUP(G5725,'Policy Type'!$A:$B,2,FALSE)</f>
        <v>Others</v>
      </c>
      <c r="G5725" s="17" t="s">
        <v>212</v>
      </c>
      <c r="H5725" s="32">
        <v>45440</v>
      </c>
      <c r="I5725" s="32">
        <v>45804</v>
      </c>
      <c r="J5725" s="34">
        <v>69600</v>
      </c>
      <c r="K5725" s="34">
        <f t="shared" si="1657"/>
        <v>12528</v>
      </c>
      <c r="L5725" s="34">
        <f t="shared" si="1658"/>
        <v>82128</v>
      </c>
      <c r="M5725" s="17">
        <f>L5725*0.15</f>
        <v>12319.2</v>
      </c>
      <c r="N5725" s="17" t="s">
        <v>52</v>
      </c>
      <c r="O5725" s="35" t="s">
        <v>53</v>
      </c>
      <c r="P5725" s="36" t="str">
        <f t="shared" si="1660"/>
        <v>New Client</v>
      </c>
      <c r="Q5725" s="39" t="str">
        <f t="shared" si="4"/>
        <v>No</v>
      </c>
      <c r="R5725" s="40" t="str">
        <f t="shared" si="5"/>
        <v/>
      </c>
    </row>
    <row r="5726" ht="14.25" customHeight="1" spans="1:18">
      <c r="A5726" s="30" t="s">
        <v>5440</v>
      </c>
      <c r="B5726" s="17">
        <v>3120</v>
      </c>
      <c r="C5726" s="17" t="s">
        <v>46</v>
      </c>
      <c r="D5726" s="17" t="s">
        <v>66</v>
      </c>
      <c r="E5726" s="17" t="s">
        <v>103</v>
      </c>
      <c r="F5726" s="31" t="str">
        <f>VLOOKUP(G5726,'Policy Type'!$A:$B,2,FALSE)</f>
        <v>Others</v>
      </c>
      <c r="G5726" s="17" t="s">
        <v>212</v>
      </c>
      <c r="H5726" s="32">
        <v>45445</v>
      </c>
      <c r="I5726" s="32">
        <v>45809</v>
      </c>
      <c r="J5726" s="34">
        <v>1610900</v>
      </c>
      <c r="K5726" s="34">
        <f t="shared" si="1657"/>
        <v>289962</v>
      </c>
      <c r="L5726" s="34">
        <f t="shared" si="1658"/>
        <v>1900862</v>
      </c>
      <c r="M5726" s="17">
        <f>L5726*0.05</f>
        <v>95043.1</v>
      </c>
      <c r="N5726" s="17" t="s">
        <v>39</v>
      </c>
      <c r="O5726" s="35" t="s">
        <v>53</v>
      </c>
      <c r="P5726" s="36" t="str">
        <f t="shared" si="1660"/>
        <v>Old Client</v>
      </c>
      <c r="Q5726" s="39" t="str">
        <f t="shared" si="4"/>
        <v>Yes</v>
      </c>
      <c r="R5726" s="40" t="str">
        <f t="shared" si="5"/>
        <v>Cross-Sold</v>
      </c>
    </row>
    <row r="5727" ht="14.25" customHeight="1" spans="1:18">
      <c r="A5727" s="30" t="s">
        <v>5441</v>
      </c>
      <c r="B5727" s="17">
        <v>3120</v>
      </c>
      <c r="C5727" s="17" t="s">
        <v>57</v>
      </c>
      <c r="D5727" s="17" t="s">
        <v>36</v>
      </c>
      <c r="E5727" s="17" t="s">
        <v>37</v>
      </c>
      <c r="F5727" s="31" t="str">
        <f>VLOOKUP(G5727,'Policy Type'!$A:$B,2,FALSE)</f>
        <v>Others</v>
      </c>
      <c r="G5727" s="17" t="s">
        <v>212</v>
      </c>
      <c r="H5727" s="32">
        <v>45440</v>
      </c>
      <c r="I5727" s="32">
        <v>45804</v>
      </c>
      <c r="J5727" s="34">
        <v>69600</v>
      </c>
      <c r="K5727" s="34">
        <f t="shared" si="1657"/>
        <v>12528</v>
      </c>
      <c r="L5727" s="34">
        <f t="shared" si="1658"/>
        <v>82128</v>
      </c>
      <c r="M5727" s="17">
        <f>L5727*0.15</f>
        <v>12319.2</v>
      </c>
      <c r="N5727" s="17" t="s">
        <v>52</v>
      </c>
      <c r="O5727" s="35" t="s">
        <v>53</v>
      </c>
      <c r="P5727" s="36" t="str">
        <f t="shared" si="1660"/>
        <v>Old Client</v>
      </c>
      <c r="Q5727" s="39" t="str">
        <f t="shared" si="4"/>
        <v>Yes</v>
      </c>
      <c r="R5727" s="40" t="str">
        <f t="shared" si="5"/>
        <v>Cross-Sold</v>
      </c>
    </row>
    <row r="5728" ht="14.25" customHeight="1" spans="1:18">
      <c r="A5728" s="30" t="s">
        <v>5442</v>
      </c>
      <c r="B5728" s="17">
        <v>3336</v>
      </c>
      <c r="C5728" s="17" t="s">
        <v>42</v>
      </c>
      <c r="D5728" s="17" t="s">
        <v>36</v>
      </c>
      <c r="E5728" s="17" t="s">
        <v>43</v>
      </c>
      <c r="F5728" s="31" t="str">
        <f>VLOOKUP(G5728,'Policy Type'!$A:$B,2,FALSE)</f>
        <v>Liability</v>
      </c>
      <c r="G5728" s="17" t="s">
        <v>38</v>
      </c>
      <c r="H5728" s="32">
        <v>45442</v>
      </c>
      <c r="I5728" s="32">
        <v>45625</v>
      </c>
      <c r="J5728" s="34">
        <v>68600</v>
      </c>
      <c r="K5728" s="34">
        <f t="shared" si="1657"/>
        <v>12348</v>
      </c>
      <c r="L5728" s="34">
        <f t="shared" si="1658"/>
        <v>80948</v>
      </c>
      <c r="M5728" s="17">
        <f>L5728*0.2</f>
        <v>16189.6</v>
      </c>
      <c r="N5728" s="17" t="s">
        <v>39</v>
      </c>
      <c r="O5728" s="35" t="s">
        <v>49</v>
      </c>
      <c r="P5728" s="36" t="str">
        <f t="shared" si="1660"/>
        <v>New Client</v>
      </c>
      <c r="Q5728" s="39" t="str">
        <f t="shared" si="4"/>
        <v>Yes</v>
      </c>
      <c r="R5728" s="40" t="str">
        <f t="shared" si="5"/>
        <v/>
      </c>
    </row>
    <row r="5729" ht="14.25" customHeight="1" spans="1:18">
      <c r="A5729" s="30" t="s">
        <v>5443</v>
      </c>
      <c r="B5729" s="17">
        <v>3120</v>
      </c>
      <c r="C5729" s="17" t="s">
        <v>46</v>
      </c>
      <c r="D5729" s="17" t="s">
        <v>47</v>
      </c>
      <c r="E5729" s="17" t="s">
        <v>78</v>
      </c>
      <c r="F5729" s="31" t="str">
        <f>VLOOKUP(G5729,'Policy Type'!$A:$B,2,FALSE)</f>
        <v>Liability</v>
      </c>
      <c r="G5729" s="17" t="s">
        <v>536</v>
      </c>
      <c r="H5729" s="32">
        <v>45407</v>
      </c>
      <c r="I5729" s="32">
        <v>45771</v>
      </c>
      <c r="J5729" s="34">
        <v>2860700</v>
      </c>
      <c r="K5729" s="34">
        <f t="shared" si="1657"/>
        <v>514926</v>
      </c>
      <c r="L5729" s="34">
        <f t="shared" si="1658"/>
        <v>3375626</v>
      </c>
      <c r="M5729" s="17">
        <f>L5729*0.05</f>
        <v>168781.3</v>
      </c>
      <c r="N5729" s="17" t="s">
        <v>39</v>
      </c>
      <c r="O5729" s="35" t="s">
        <v>49</v>
      </c>
      <c r="P5729" s="36" t="str">
        <f t="shared" si="1660"/>
        <v>Old Client</v>
      </c>
      <c r="Q5729" s="39" t="str">
        <f t="shared" si="4"/>
        <v>Yes</v>
      </c>
      <c r="R5729" s="40" t="str">
        <f t="shared" si="5"/>
        <v/>
      </c>
    </row>
    <row r="5730" ht="14.25" customHeight="1" spans="1:18">
      <c r="A5730" s="30" t="s">
        <v>5444</v>
      </c>
      <c r="B5730" s="17">
        <v>3312</v>
      </c>
      <c r="C5730" s="17" t="s">
        <v>35</v>
      </c>
      <c r="D5730" s="17" t="s">
        <v>36</v>
      </c>
      <c r="E5730" s="17" t="s">
        <v>780</v>
      </c>
      <c r="F5730" s="31" t="str">
        <f>VLOOKUP(G5730,'Policy Type'!$A:$B,2,FALSE)</f>
        <v>Liability</v>
      </c>
      <c r="G5730" s="17" t="s">
        <v>38</v>
      </c>
      <c r="H5730" s="32">
        <v>45428</v>
      </c>
      <c r="I5730" s="32">
        <v>45488</v>
      </c>
      <c r="J5730" s="34">
        <v>68300</v>
      </c>
      <c r="K5730" s="34">
        <f t="shared" si="1657"/>
        <v>12294</v>
      </c>
      <c r="L5730" s="34">
        <f t="shared" si="1658"/>
        <v>80594</v>
      </c>
      <c r="M5730" s="17">
        <f t="shared" ref="M5730:M5735" si="1664">L5730*0.2</f>
        <v>16118.8</v>
      </c>
      <c r="N5730" s="17" t="s">
        <v>39</v>
      </c>
      <c r="O5730" s="35" t="s">
        <v>49</v>
      </c>
      <c r="P5730" s="36" t="str">
        <f t="shared" si="1660"/>
        <v>New Client</v>
      </c>
      <c r="Q5730" s="39" t="str">
        <f t="shared" si="4"/>
        <v>Yes</v>
      </c>
      <c r="R5730" s="40" t="str">
        <f t="shared" si="5"/>
        <v/>
      </c>
    </row>
    <row r="5731" ht="14.25" customHeight="1" spans="1:18">
      <c r="A5731" s="30" t="s">
        <v>5445</v>
      </c>
      <c r="B5731" s="17">
        <v>1783</v>
      </c>
      <c r="C5731" s="17" t="s">
        <v>42</v>
      </c>
      <c r="D5731" s="17" t="s">
        <v>36</v>
      </c>
      <c r="E5731" s="17" t="s">
        <v>780</v>
      </c>
      <c r="F5731" s="31" t="str">
        <f>VLOOKUP(G5731,'Policy Type'!$A:$B,2,FALSE)</f>
        <v>Liability</v>
      </c>
      <c r="G5731" s="17" t="s">
        <v>536</v>
      </c>
      <c r="H5731" s="32">
        <v>45432</v>
      </c>
      <c r="I5731" s="32">
        <v>45462</v>
      </c>
      <c r="J5731" s="34">
        <v>67700</v>
      </c>
      <c r="K5731" s="34">
        <f t="shared" si="1657"/>
        <v>12186</v>
      </c>
      <c r="L5731" s="34">
        <f t="shared" si="1658"/>
        <v>79886</v>
      </c>
      <c r="M5731" s="17">
        <f t="shared" si="1664"/>
        <v>15977.2</v>
      </c>
      <c r="N5731" s="17" t="s">
        <v>39</v>
      </c>
      <c r="O5731" s="35" t="s">
        <v>49</v>
      </c>
      <c r="P5731" s="36" t="str">
        <f t="shared" si="1660"/>
        <v>Old Client</v>
      </c>
      <c r="Q5731" s="39" t="str">
        <f t="shared" si="4"/>
        <v>Yes</v>
      </c>
      <c r="R5731" s="40" t="str">
        <f t="shared" si="5"/>
        <v/>
      </c>
    </row>
    <row r="5732" ht="14.25" customHeight="1" spans="1:18">
      <c r="A5732" s="30" t="s">
        <v>5446</v>
      </c>
      <c r="B5732" s="17">
        <v>746</v>
      </c>
      <c r="C5732" s="17" t="s">
        <v>57</v>
      </c>
      <c r="D5732" s="17" t="s">
        <v>36</v>
      </c>
      <c r="E5732" s="17" t="s">
        <v>37</v>
      </c>
      <c r="F5732" s="31" t="str">
        <f>VLOOKUP(G5732,'Policy Type'!$A:$B,2,FALSE)</f>
        <v>Liability</v>
      </c>
      <c r="G5732" s="17" t="s">
        <v>38</v>
      </c>
      <c r="H5732" s="32">
        <v>45436</v>
      </c>
      <c r="I5732" s="32">
        <v>45466</v>
      </c>
      <c r="J5732" s="34">
        <v>67500</v>
      </c>
      <c r="K5732" s="34">
        <f t="shared" si="1657"/>
        <v>12150</v>
      </c>
      <c r="L5732" s="34">
        <f t="shared" si="1658"/>
        <v>79650</v>
      </c>
      <c r="M5732" s="17">
        <f t="shared" si="1664"/>
        <v>15930</v>
      </c>
      <c r="N5732" s="17" t="s">
        <v>39</v>
      </c>
      <c r="O5732" s="35" t="s">
        <v>49</v>
      </c>
      <c r="P5732" s="36" t="str">
        <f t="shared" si="1660"/>
        <v>Old Client</v>
      </c>
      <c r="Q5732" s="39" t="str">
        <f t="shared" si="4"/>
        <v>Yes</v>
      </c>
      <c r="R5732" s="40" t="str">
        <f t="shared" si="5"/>
        <v/>
      </c>
    </row>
    <row r="5733" ht="14.25" customHeight="1" spans="1:18">
      <c r="A5733" s="30" t="s">
        <v>5447</v>
      </c>
      <c r="B5733" s="17">
        <v>848</v>
      </c>
      <c r="C5733" s="17" t="s">
        <v>57</v>
      </c>
      <c r="D5733" s="17" t="s">
        <v>36</v>
      </c>
      <c r="E5733" s="17" t="s">
        <v>780</v>
      </c>
      <c r="F5733" s="31" t="str">
        <f>VLOOKUP(G5733,'Policy Type'!$A:$B,2,FALSE)</f>
        <v>Liability</v>
      </c>
      <c r="G5733" s="17" t="s">
        <v>38</v>
      </c>
      <c r="H5733" s="32">
        <v>45436</v>
      </c>
      <c r="I5733" s="32">
        <v>45527</v>
      </c>
      <c r="J5733" s="34">
        <v>67200</v>
      </c>
      <c r="K5733" s="34">
        <f t="shared" si="1657"/>
        <v>12096</v>
      </c>
      <c r="L5733" s="34">
        <f t="shared" si="1658"/>
        <v>79296</v>
      </c>
      <c r="M5733" s="17">
        <f t="shared" si="1664"/>
        <v>15859.2</v>
      </c>
      <c r="N5733" s="17" t="s">
        <v>39</v>
      </c>
      <c r="O5733" s="35" t="s">
        <v>49</v>
      </c>
      <c r="P5733" s="36" t="str">
        <f t="shared" si="1660"/>
        <v>Old Client</v>
      </c>
      <c r="Q5733" s="39" t="str">
        <f t="shared" si="4"/>
        <v>Yes</v>
      </c>
      <c r="R5733" s="40" t="str">
        <f t="shared" si="5"/>
        <v/>
      </c>
    </row>
    <row r="5734" ht="14.25" customHeight="1" spans="1:18">
      <c r="A5734" s="30" t="s">
        <v>5448</v>
      </c>
      <c r="B5734" s="17">
        <v>3251</v>
      </c>
      <c r="C5734" s="17" t="s">
        <v>35</v>
      </c>
      <c r="D5734" s="17" t="s">
        <v>36</v>
      </c>
      <c r="E5734" s="17" t="s">
        <v>37</v>
      </c>
      <c r="F5734" s="31" t="str">
        <f>VLOOKUP(G5734,'Policy Type'!$A:$B,2,FALSE)</f>
        <v>P&amp;C</v>
      </c>
      <c r="G5734" s="17" t="s">
        <v>80</v>
      </c>
      <c r="H5734" s="32">
        <v>45421</v>
      </c>
      <c r="I5734" s="32">
        <v>45421</v>
      </c>
      <c r="J5734" s="34">
        <v>67100</v>
      </c>
      <c r="K5734" s="34">
        <f t="shared" si="1657"/>
        <v>12078</v>
      </c>
      <c r="L5734" s="34">
        <f t="shared" si="1658"/>
        <v>79178</v>
      </c>
      <c r="M5734" s="17">
        <f t="shared" si="1664"/>
        <v>15835.6</v>
      </c>
      <c r="N5734" s="17" t="s">
        <v>39</v>
      </c>
      <c r="O5734" s="35" t="s">
        <v>49</v>
      </c>
      <c r="P5734" s="36" t="str">
        <f t="shared" si="1660"/>
        <v>New Client</v>
      </c>
      <c r="Q5734" s="39" t="str">
        <f t="shared" si="4"/>
        <v>No</v>
      </c>
      <c r="R5734" s="40" t="str">
        <f t="shared" si="5"/>
        <v/>
      </c>
    </row>
    <row r="5735" ht="14.25" customHeight="1" spans="1:18">
      <c r="A5735" s="30" t="s">
        <v>5449</v>
      </c>
      <c r="B5735" s="17">
        <v>3260</v>
      </c>
      <c r="C5735" s="17" t="s">
        <v>57</v>
      </c>
      <c r="D5735" s="17" t="s">
        <v>36</v>
      </c>
      <c r="E5735" s="17" t="s">
        <v>780</v>
      </c>
      <c r="F5735" s="31" t="str">
        <f>VLOOKUP(G5735,'Policy Type'!$A:$B,2,FALSE)</f>
        <v>Liability</v>
      </c>
      <c r="G5735" s="17" t="s">
        <v>38</v>
      </c>
      <c r="H5735" s="32">
        <v>45439</v>
      </c>
      <c r="I5735" s="32">
        <v>45469</v>
      </c>
      <c r="J5735" s="34">
        <v>66200</v>
      </c>
      <c r="K5735" s="34">
        <f t="shared" si="1657"/>
        <v>11916</v>
      </c>
      <c r="L5735" s="34">
        <f t="shared" si="1658"/>
        <v>78116</v>
      </c>
      <c r="M5735" s="17">
        <f t="shared" si="1664"/>
        <v>15623.2</v>
      </c>
      <c r="N5735" s="17" t="s">
        <v>39</v>
      </c>
      <c r="O5735" s="35" t="s">
        <v>49</v>
      </c>
      <c r="P5735" s="36" t="str">
        <f t="shared" si="1660"/>
        <v>New Client</v>
      </c>
      <c r="Q5735" s="39" t="str">
        <f t="shared" si="4"/>
        <v>Yes</v>
      </c>
      <c r="R5735" s="40" t="str">
        <f t="shared" si="5"/>
        <v/>
      </c>
    </row>
    <row r="5736" ht="14.25" customHeight="1" spans="1:18">
      <c r="A5736" s="30" t="s">
        <v>5450</v>
      </c>
      <c r="B5736" s="17">
        <v>562</v>
      </c>
      <c r="C5736" s="17" t="s">
        <v>46</v>
      </c>
      <c r="D5736" s="17" t="s">
        <v>47</v>
      </c>
      <c r="E5736" s="17" t="s">
        <v>780</v>
      </c>
      <c r="F5736" s="31" t="str">
        <f>VLOOKUP(G5736,'Policy Type'!$A:$B,2,FALSE)</f>
        <v>Liability</v>
      </c>
      <c r="G5736" s="17" t="s">
        <v>38</v>
      </c>
      <c r="H5736" s="32">
        <v>45443</v>
      </c>
      <c r="I5736" s="32">
        <v>45473</v>
      </c>
      <c r="J5736" s="34">
        <v>65900</v>
      </c>
      <c r="K5736" s="34">
        <f t="shared" si="1657"/>
        <v>11862</v>
      </c>
      <c r="L5736" s="34">
        <f t="shared" si="1658"/>
        <v>77762</v>
      </c>
      <c r="M5736" s="17">
        <f>L5736*0.05</f>
        <v>3888.1</v>
      </c>
      <c r="N5736" s="17" t="s">
        <v>39</v>
      </c>
      <c r="O5736" s="35" t="s">
        <v>49</v>
      </c>
      <c r="P5736" s="36" t="str">
        <f t="shared" si="1660"/>
        <v>Old Client</v>
      </c>
      <c r="Q5736" s="39" t="str">
        <f t="shared" si="4"/>
        <v>Yes</v>
      </c>
      <c r="R5736" s="40" t="str">
        <f t="shared" si="5"/>
        <v/>
      </c>
    </row>
    <row r="5737" ht="14.25" customHeight="1" spans="1:18">
      <c r="A5737" s="30" t="s">
        <v>5451</v>
      </c>
      <c r="B5737" s="17">
        <v>2134</v>
      </c>
      <c r="C5737" s="17" t="s">
        <v>42</v>
      </c>
      <c r="D5737" s="17" t="s">
        <v>36</v>
      </c>
      <c r="E5737" s="17" t="s">
        <v>780</v>
      </c>
      <c r="F5737" s="31" t="str">
        <f>VLOOKUP(G5737,'Policy Type'!$A:$B,2,FALSE)</f>
        <v>Liability</v>
      </c>
      <c r="G5737" s="17" t="s">
        <v>38</v>
      </c>
      <c r="H5737" s="32">
        <v>45423</v>
      </c>
      <c r="I5737" s="32">
        <v>45453</v>
      </c>
      <c r="J5737" s="34">
        <v>65100</v>
      </c>
      <c r="K5737" s="34">
        <f t="shared" si="1657"/>
        <v>11718</v>
      </c>
      <c r="L5737" s="34">
        <f t="shared" si="1658"/>
        <v>76818</v>
      </c>
      <c r="M5737" s="17">
        <f>L5737*0.2</f>
        <v>15363.6</v>
      </c>
      <c r="N5737" s="17" t="s">
        <v>39</v>
      </c>
      <c r="O5737" s="35" t="s">
        <v>49</v>
      </c>
      <c r="P5737" s="36" t="str">
        <f t="shared" si="1660"/>
        <v>Old Client</v>
      </c>
      <c r="Q5737" s="39" t="str">
        <f t="shared" si="4"/>
        <v>Yes</v>
      </c>
      <c r="R5737" s="40" t="str">
        <f t="shared" si="5"/>
        <v/>
      </c>
    </row>
    <row r="5738" ht="14.25" customHeight="1" spans="1:18">
      <c r="A5738" s="30" t="s">
        <v>5452</v>
      </c>
      <c r="B5738" s="17">
        <v>946</v>
      </c>
      <c r="C5738" s="17" t="s">
        <v>46</v>
      </c>
      <c r="D5738" s="17" t="s">
        <v>88</v>
      </c>
      <c r="E5738" s="17" t="s">
        <v>37</v>
      </c>
      <c r="F5738" s="31" t="str">
        <f>VLOOKUP(G5738,'Policy Type'!$A:$B,2,FALSE)</f>
        <v>Liability</v>
      </c>
      <c r="G5738" s="17" t="s">
        <v>38</v>
      </c>
      <c r="H5738" s="32">
        <v>45427</v>
      </c>
      <c r="I5738" s="32">
        <v>45791</v>
      </c>
      <c r="J5738" s="34">
        <v>64400</v>
      </c>
      <c r="K5738" s="34">
        <f t="shared" si="1657"/>
        <v>11592</v>
      </c>
      <c r="L5738" s="34">
        <f t="shared" si="1658"/>
        <v>75992</v>
      </c>
      <c r="M5738" s="17">
        <f>L5738*0.05</f>
        <v>3799.6</v>
      </c>
      <c r="N5738" s="17" t="s">
        <v>39</v>
      </c>
      <c r="O5738" s="35" t="s">
        <v>49</v>
      </c>
      <c r="P5738" s="36" t="str">
        <f t="shared" si="1660"/>
        <v>Old Client</v>
      </c>
      <c r="Q5738" s="39" t="str">
        <f t="shared" si="4"/>
        <v>Yes</v>
      </c>
      <c r="R5738" s="40" t="str">
        <f t="shared" si="5"/>
        <v/>
      </c>
    </row>
    <row r="5739" ht="14.25" customHeight="1" spans="1:18">
      <c r="A5739" s="30" t="s">
        <v>5453</v>
      </c>
      <c r="B5739" s="17">
        <v>2040</v>
      </c>
      <c r="C5739" s="17" t="s">
        <v>35</v>
      </c>
      <c r="D5739" s="17" t="s">
        <v>36</v>
      </c>
      <c r="E5739" s="17" t="s">
        <v>37</v>
      </c>
      <c r="F5739" s="31" t="str">
        <f>VLOOKUP(G5739,'Policy Type'!$A:$B,2,FALSE)</f>
        <v>Liability</v>
      </c>
      <c r="G5739" s="17" t="s">
        <v>38</v>
      </c>
      <c r="H5739" s="32">
        <v>45415</v>
      </c>
      <c r="I5739" s="32">
        <v>45445</v>
      </c>
      <c r="J5739" s="34">
        <v>63400</v>
      </c>
      <c r="K5739" s="34">
        <f t="shared" si="1657"/>
        <v>11412</v>
      </c>
      <c r="L5739" s="34">
        <f t="shared" si="1658"/>
        <v>74812</v>
      </c>
      <c r="M5739" s="17">
        <f t="shared" ref="M5739:M5755" si="1665">L5739*0.2</f>
        <v>14962.4</v>
      </c>
      <c r="N5739" s="17" t="s">
        <v>39</v>
      </c>
      <c r="O5739" s="35" t="s">
        <v>49</v>
      </c>
      <c r="P5739" s="36" t="str">
        <f t="shared" si="1660"/>
        <v>Old Client</v>
      </c>
      <c r="Q5739" s="39" t="str">
        <f t="shared" si="4"/>
        <v>Yes</v>
      </c>
      <c r="R5739" s="40" t="str">
        <f t="shared" si="5"/>
        <v/>
      </c>
    </row>
    <row r="5740" ht="14.25" customHeight="1" spans="1:18">
      <c r="A5740" s="30" t="s">
        <v>5454</v>
      </c>
      <c r="B5740" s="17">
        <v>3117</v>
      </c>
      <c r="C5740" s="17" t="s">
        <v>35</v>
      </c>
      <c r="D5740" s="17" t="s">
        <v>36</v>
      </c>
      <c r="E5740" s="17" t="s">
        <v>780</v>
      </c>
      <c r="F5740" s="31" t="str">
        <f>VLOOKUP(G5740,'Policy Type'!$A:$B,2,FALSE)</f>
        <v>Liability</v>
      </c>
      <c r="G5740" s="17" t="s">
        <v>38</v>
      </c>
      <c r="H5740" s="32">
        <v>45428</v>
      </c>
      <c r="I5740" s="32">
        <v>45550</v>
      </c>
      <c r="J5740" s="34">
        <v>62800</v>
      </c>
      <c r="K5740" s="34">
        <f t="shared" si="1657"/>
        <v>11304</v>
      </c>
      <c r="L5740" s="34">
        <f t="shared" si="1658"/>
        <v>74104</v>
      </c>
      <c r="M5740" s="17">
        <f t="shared" si="1665"/>
        <v>14820.8</v>
      </c>
      <c r="N5740" s="17" t="s">
        <v>52</v>
      </c>
      <c r="O5740" s="35" t="s">
        <v>49</v>
      </c>
      <c r="P5740" s="36" t="str">
        <f t="shared" si="1660"/>
        <v>New Client</v>
      </c>
      <c r="Q5740" s="39" t="str">
        <f t="shared" si="4"/>
        <v>Yes</v>
      </c>
      <c r="R5740" s="40" t="str">
        <f t="shared" si="5"/>
        <v/>
      </c>
    </row>
    <row r="5741" ht="14.25" customHeight="1" spans="1:18">
      <c r="A5741" s="30" t="s">
        <v>5455</v>
      </c>
      <c r="B5741" s="17">
        <v>2466</v>
      </c>
      <c r="C5741" s="17" t="s">
        <v>35</v>
      </c>
      <c r="D5741" s="17" t="s">
        <v>36</v>
      </c>
      <c r="E5741" s="17" t="s">
        <v>780</v>
      </c>
      <c r="F5741" s="31" t="str">
        <f>VLOOKUP(G5741,'Policy Type'!$A:$B,2,FALSE)</f>
        <v>Liability</v>
      </c>
      <c r="G5741" s="17" t="s">
        <v>38</v>
      </c>
      <c r="H5741" s="32">
        <v>45439</v>
      </c>
      <c r="I5741" s="32">
        <v>45803</v>
      </c>
      <c r="J5741" s="34">
        <v>62500</v>
      </c>
      <c r="K5741" s="34">
        <f t="shared" si="1657"/>
        <v>11250</v>
      </c>
      <c r="L5741" s="34">
        <f t="shared" si="1658"/>
        <v>73750</v>
      </c>
      <c r="M5741" s="17">
        <f t="shared" si="1665"/>
        <v>14750</v>
      </c>
      <c r="N5741" s="17" t="s">
        <v>39</v>
      </c>
      <c r="O5741" s="35" t="s">
        <v>49</v>
      </c>
      <c r="P5741" s="36" t="str">
        <f t="shared" si="1660"/>
        <v>Old Client</v>
      </c>
      <c r="Q5741" s="39" t="str">
        <f t="shared" si="4"/>
        <v>Yes</v>
      </c>
      <c r="R5741" s="40" t="str">
        <f t="shared" si="5"/>
        <v/>
      </c>
    </row>
    <row r="5742" ht="14.25" customHeight="1" spans="1:18">
      <c r="A5742" s="30" t="s">
        <v>5456</v>
      </c>
      <c r="B5742" s="17">
        <v>3171</v>
      </c>
      <c r="C5742" s="17" t="s">
        <v>35</v>
      </c>
      <c r="D5742" s="17" t="s">
        <v>36</v>
      </c>
      <c r="E5742" s="17" t="s">
        <v>780</v>
      </c>
      <c r="F5742" s="31" t="str">
        <f>VLOOKUP(G5742,'Policy Type'!$A:$B,2,FALSE)</f>
        <v>Liability</v>
      </c>
      <c r="G5742" s="17" t="s">
        <v>38</v>
      </c>
      <c r="H5742" s="32">
        <v>45418</v>
      </c>
      <c r="I5742" s="32">
        <v>45478</v>
      </c>
      <c r="J5742" s="34">
        <v>62000</v>
      </c>
      <c r="K5742" s="34">
        <f t="shared" si="1657"/>
        <v>11160</v>
      </c>
      <c r="L5742" s="34">
        <f t="shared" si="1658"/>
        <v>73160</v>
      </c>
      <c r="M5742" s="17">
        <f t="shared" si="1665"/>
        <v>14632</v>
      </c>
      <c r="N5742" s="17" t="s">
        <v>39</v>
      </c>
      <c r="O5742" s="35" t="s">
        <v>49</v>
      </c>
      <c r="P5742" s="36" t="str">
        <f t="shared" si="1660"/>
        <v>New Client</v>
      </c>
      <c r="Q5742" s="39" t="str">
        <f t="shared" si="4"/>
        <v>Yes</v>
      </c>
      <c r="R5742" s="40" t="str">
        <f t="shared" si="5"/>
        <v/>
      </c>
    </row>
    <row r="5743" ht="14.25" customHeight="1" spans="1:18">
      <c r="A5743" s="30" t="s">
        <v>5457</v>
      </c>
      <c r="B5743" s="17">
        <v>3276</v>
      </c>
      <c r="C5743" s="17" t="s">
        <v>42</v>
      </c>
      <c r="D5743" s="17" t="s">
        <v>36</v>
      </c>
      <c r="E5743" s="17" t="s">
        <v>37</v>
      </c>
      <c r="F5743" s="31" t="str">
        <f>VLOOKUP(G5743,'Policy Type'!$A:$B,2,FALSE)</f>
        <v>Liability</v>
      </c>
      <c r="G5743" s="17" t="s">
        <v>38</v>
      </c>
      <c r="H5743" s="32">
        <v>45420</v>
      </c>
      <c r="I5743" s="32">
        <v>45450</v>
      </c>
      <c r="J5743" s="34">
        <v>62000</v>
      </c>
      <c r="K5743" s="34">
        <f t="shared" si="1657"/>
        <v>11160</v>
      </c>
      <c r="L5743" s="34">
        <f t="shared" si="1658"/>
        <v>73160</v>
      </c>
      <c r="M5743" s="17">
        <f t="shared" si="1665"/>
        <v>14632</v>
      </c>
      <c r="N5743" s="17" t="s">
        <v>39</v>
      </c>
      <c r="O5743" s="35" t="s">
        <v>49</v>
      </c>
      <c r="P5743" s="36" t="str">
        <f t="shared" si="1660"/>
        <v>New Client</v>
      </c>
      <c r="Q5743" s="39" t="str">
        <f t="shared" si="4"/>
        <v>Yes</v>
      </c>
      <c r="R5743" s="40" t="str">
        <f t="shared" si="5"/>
        <v/>
      </c>
    </row>
    <row r="5744" ht="14.25" customHeight="1" spans="1:18">
      <c r="A5744" s="30" t="s">
        <v>5458</v>
      </c>
      <c r="B5744" s="17">
        <v>2996</v>
      </c>
      <c r="C5744" s="17" t="s">
        <v>57</v>
      </c>
      <c r="D5744" s="17" t="s">
        <v>36</v>
      </c>
      <c r="E5744" s="17" t="s">
        <v>37</v>
      </c>
      <c r="F5744" s="31" t="str">
        <f>VLOOKUP(G5744,'Policy Type'!$A:$B,2,FALSE)</f>
        <v>Liability</v>
      </c>
      <c r="G5744" s="17" t="s">
        <v>38</v>
      </c>
      <c r="H5744" s="32">
        <v>45426</v>
      </c>
      <c r="I5744" s="32">
        <v>45456</v>
      </c>
      <c r="J5744" s="34">
        <v>61500</v>
      </c>
      <c r="K5744" s="34">
        <f t="shared" si="1657"/>
        <v>11070</v>
      </c>
      <c r="L5744" s="34">
        <f t="shared" si="1658"/>
        <v>72570</v>
      </c>
      <c r="M5744" s="17">
        <f t="shared" si="1665"/>
        <v>14514</v>
      </c>
      <c r="N5744" s="17" t="s">
        <v>39</v>
      </c>
      <c r="O5744" s="35" t="s">
        <v>49</v>
      </c>
      <c r="P5744" s="36" t="str">
        <f t="shared" si="1660"/>
        <v>New Client</v>
      </c>
      <c r="Q5744" s="39" t="str">
        <f t="shared" si="4"/>
        <v>Yes</v>
      </c>
      <c r="R5744" s="40" t="str">
        <f t="shared" si="5"/>
        <v/>
      </c>
    </row>
    <row r="5745" ht="14.25" customHeight="1" spans="1:18">
      <c r="A5745" s="30" t="s">
        <v>5459</v>
      </c>
      <c r="B5745" s="17">
        <v>1183</v>
      </c>
      <c r="C5745" s="17" t="s">
        <v>57</v>
      </c>
      <c r="D5745" s="17" t="s">
        <v>36</v>
      </c>
      <c r="E5745" s="17" t="s">
        <v>780</v>
      </c>
      <c r="F5745" s="31" t="str">
        <f>VLOOKUP(G5745,'Policy Type'!$A:$B,2,FALSE)</f>
        <v>Liability</v>
      </c>
      <c r="G5745" s="17" t="s">
        <v>38</v>
      </c>
      <c r="H5745" s="32">
        <v>45428</v>
      </c>
      <c r="I5745" s="32">
        <v>45458</v>
      </c>
      <c r="J5745" s="34">
        <v>61500</v>
      </c>
      <c r="K5745" s="34">
        <f t="shared" si="1657"/>
        <v>11070</v>
      </c>
      <c r="L5745" s="34">
        <f t="shared" si="1658"/>
        <v>72570</v>
      </c>
      <c r="M5745" s="17">
        <f t="shared" si="1665"/>
        <v>14514</v>
      </c>
      <c r="N5745" s="17" t="s">
        <v>39</v>
      </c>
      <c r="O5745" s="35" t="s">
        <v>49</v>
      </c>
      <c r="P5745" s="36" t="str">
        <f t="shared" si="1660"/>
        <v>Old Client</v>
      </c>
      <c r="Q5745" s="39" t="str">
        <f t="shared" si="4"/>
        <v>Yes</v>
      </c>
      <c r="R5745" s="40" t="str">
        <f t="shared" si="5"/>
        <v/>
      </c>
    </row>
    <row r="5746" ht="14.25" customHeight="1" spans="1:18">
      <c r="A5746" s="30" t="s">
        <v>5460</v>
      </c>
      <c r="B5746" s="17">
        <v>3096</v>
      </c>
      <c r="C5746" s="17" t="s">
        <v>57</v>
      </c>
      <c r="D5746" s="17" t="s">
        <v>36</v>
      </c>
      <c r="E5746" s="17" t="s">
        <v>37</v>
      </c>
      <c r="F5746" s="31" t="str">
        <f>VLOOKUP(G5746,'Policy Type'!$A:$B,2,FALSE)</f>
        <v>Liability</v>
      </c>
      <c r="G5746" s="17" t="s">
        <v>38</v>
      </c>
      <c r="H5746" s="32">
        <v>45425</v>
      </c>
      <c r="I5746" s="32">
        <v>45455</v>
      </c>
      <c r="J5746" s="34">
        <v>61300</v>
      </c>
      <c r="K5746" s="34">
        <f t="shared" si="1657"/>
        <v>11034</v>
      </c>
      <c r="L5746" s="34">
        <f t="shared" si="1658"/>
        <v>72334</v>
      </c>
      <c r="M5746" s="17">
        <f t="shared" si="1665"/>
        <v>14466.8</v>
      </c>
      <c r="N5746" s="17" t="s">
        <v>39</v>
      </c>
      <c r="O5746" s="35" t="s">
        <v>49</v>
      </c>
      <c r="P5746" s="36" t="str">
        <f t="shared" si="1660"/>
        <v>New Client</v>
      </c>
      <c r="Q5746" s="39" t="str">
        <f t="shared" si="4"/>
        <v>Yes</v>
      </c>
      <c r="R5746" s="40" t="str">
        <f t="shared" si="5"/>
        <v/>
      </c>
    </row>
    <row r="5747" ht="14.25" customHeight="1" spans="1:18">
      <c r="A5747" s="30" t="s">
        <v>5461</v>
      </c>
      <c r="B5747" s="17">
        <v>3172</v>
      </c>
      <c r="C5747" s="17" t="s">
        <v>42</v>
      </c>
      <c r="D5747" s="17" t="s">
        <v>36</v>
      </c>
      <c r="E5747" s="17" t="s">
        <v>780</v>
      </c>
      <c r="F5747" s="31" t="str">
        <f>VLOOKUP(G5747,'Policy Type'!$A:$B,2,FALSE)</f>
        <v>Liability</v>
      </c>
      <c r="G5747" s="17" t="s">
        <v>38</v>
      </c>
      <c r="H5747" s="32">
        <v>45430</v>
      </c>
      <c r="I5747" s="32">
        <v>45460</v>
      </c>
      <c r="J5747" s="34">
        <v>61300</v>
      </c>
      <c r="K5747" s="34">
        <f t="shared" si="1657"/>
        <v>11034</v>
      </c>
      <c r="L5747" s="34">
        <f t="shared" si="1658"/>
        <v>72334</v>
      </c>
      <c r="M5747" s="17">
        <f t="shared" si="1665"/>
        <v>14466.8</v>
      </c>
      <c r="N5747" s="17" t="s">
        <v>39</v>
      </c>
      <c r="O5747" s="35" t="s">
        <v>49</v>
      </c>
      <c r="P5747" s="36" t="str">
        <f t="shared" si="1660"/>
        <v>New Client</v>
      </c>
      <c r="Q5747" s="39" t="str">
        <f t="shared" si="4"/>
        <v>Yes</v>
      </c>
      <c r="R5747" s="40" t="str">
        <f t="shared" si="5"/>
        <v/>
      </c>
    </row>
    <row r="5748" ht="14.25" customHeight="1" spans="1:18">
      <c r="A5748" s="30" t="s">
        <v>5462</v>
      </c>
      <c r="B5748" s="17">
        <v>2100</v>
      </c>
      <c r="C5748" s="17" t="s">
        <v>42</v>
      </c>
      <c r="D5748" s="17" t="s">
        <v>36</v>
      </c>
      <c r="E5748" s="17" t="s">
        <v>37</v>
      </c>
      <c r="F5748" s="31" t="str">
        <f>VLOOKUP(G5748,'Policy Type'!$A:$B,2,FALSE)</f>
        <v>Liability</v>
      </c>
      <c r="G5748" s="17" t="s">
        <v>38</v>
      </c>
      <c r="H5748" s="32">
        <v>45443</v>
      </c>
      <c r="I5748" s="32">
        <v>45503</v>
      </c>
      <c r="J5748" s="34">
        <v>60500</v>
      </c>
      <c r="K5748" s="34">
        <f t="shared" si="1657"/>
        <v>10890</v>
      </c>
      <c r="L5748" s="34">
        <f t="shared" si="1658"/>
        <v>71390</v>
      </c>
      <c r="M5748" s="17">
        <f t="shared" si="1665"/>
        <v>14278</v>
      </c>
      <c r="N5748" s="17" t="s">
        <v>39</v>
      </c>
      <c r="O5748" s="35" t="s">
        <v>49</v>
      </c>
      <c r="P5748" s="36" t="str">
        <f t="shared" si="1660"/>
        <v>Old Client</v>
      </c>
      <c r="Q5748" s="39" t="str">
        <f t="shared" si="4"/>
        <v>Yes</v>
      </c>
      <c r="R5748" s="40" t="str">
        <f t="shared" si="5"/>
        <v/>
      </c>
    </row>
    <row r="5749" ht="14.25" customHeight="1" spans="1:18">
      <c r="A5749" s="30" t="s">
        <v>5463</v>
      </c>
      <c r="B5749" s="17">
        <v>3162</v>
      </c>
      <c r="C5749" s="17" t="s">
        <v>57</v>
      </c>
      <c r="D5749" s="17" t="s">
        <v>36</v>
      </c>
      <c r="E5749" s="17" t="s">
        <v>780</v>
      </c>
      <c r="F5749" s="31" t="str">
        <f>VLOOKUP(G5749,'Policy Type'!$A:$B,2,FALSE)</f>
        <v>Liability</v>
      </c>
      <c r="G5749" s="17" t="s">
        <v>38</v>
      </c>
      <c r="H5749" s="32">
        <v>45418</v>
      </c>
      <c r="I5749" s="32">
        <v>45448</v>
      </c>
      <c r="J5749" s="34">
        <v>60100</v>
      </c>
      <c r="K5749" s="34">
        <f t="shared" si="1657"/>
        <v>10818</v>
      </c>
      <c r="L5749" s="34">
        <f t="shared" si="1658"/>
        <v>70918</v>
      </c>
      <c r="M5749" s="17">
        <f t="shared" si="1665"/>
        <v>14183.6</v>
      </c>
      <c r="N5749" s="17" t="s">
        <v>39</v>
      </c>
      <c r="O5749" s="35" t="s">
        <v>49</v>
      </c>
      <c r="P5749" s="36" t="str">
        <f t="shared" si="1660"/>
        <v>New Client</v>
      </c>
      <c r="Q5749" s="39" t="str">
        <f t="shared" si="4"/>
        <v>Yes</v>
      </c>
      <c r="R5749" s="40" t="str">
        <f t="shared" si="5"/>
        <v/>
      </c>
    </row>
    <row r="5750" ht="14.25" customHeight="1" spans="1:18">
      <c r="A5750" s="30" t="s">
        <v>5464</v>
      </c>
      <c r="B5750" s="17">
        <v>1021</v>
      </c>
      <c r="C5750" s="17" t="s">
        <v>35</v>
      </c>
      <c r="D5750" s="17" t="s">
        <v>36</v>
      </c>
      <c r="E5750" s="17" t="s">
        <v>780</v>
      </c>
      <c r="F5750" s="31" t="str">
        <f>VLOOKUP(G5750,'Policy Type'!$A:$B,2,FALSE)</f>
        <v>Liability</v>
      </c>
      <c r="G5750" s="17" t="s">
        <v>38</v>
      </c>
      <c r="H5750" s="32">
        <v>45433</v>
      </c>
      <c r="I5750" s="32">
        <v>45463</v>
      </c>
      <c r="J5750" s="34">
        <v>59800</v>
      </c>
      <c r="K5750" s="34">
        <f t="shared" si="1657"/>
        <v>10764</v>
      </c>
      <c r="L5750" s="34">
        <f t="shared" si="1658"/>
        <v>70564</v>
      </c>
      <c r="M5750" s="17">
        <f t="shared" si="1665"/>
        <v>14112.8</v>
      </c>
      <c r="N5750" s="17" t="s">
        <v>39</v>
      </c>
      <c r="O5750" s="35" t="s">
        <v>49</v>
      </c>
      <c r="P5750" s="36" t="str">
        <f t="shared" si="1660"/>
        <v>Old Client</v>
      </c>
      <c r="Q5750" s="39" t="str">
        <f t="shared" si="4"/>
        <v>Yes</v>
      </c>
      <c r="R5750" s="40" t="str">
        <f t="shared" si="5"/>
        <v/>
      </c>
    </row>
    <row r="5751" ht="14.25" customHeight="1" spans="1:18">
      <c r="A5751" s="30" t="s">
        <v>5465</v>
      </c>
      <c r="B5751" s="17">
        <v>2994</v>
      </c>
      <c r="C5751" s="17" t="s">
        <v>42</v>
      </c>
      <c r="D5751" s="17" t="s">
        <v>36</v>
      </c>
      <c r="E5751" s="17" t="s">
        <v>780</v>
      </c>
      <c r="F5751" s="31" t="str">
        <f>VLOOKUP(G5751,'Policy Type'!$A:$B,2,FALSE)</f>
        <v>Liability</v>
      </c>
      <c r="G5751" s="17" t="s">
        <v>38</v>
      </c>
      <c r="H5751" s="32">
        <v>45434</v>
      </c>
      <c r="I5751" s="32">
        <v>45494</v>
      </c>
      <c r="J5751" s="34">
        <v>59700</v>
      </c>
      <c r="K5751" s="34">
        <f t="shared" si="1657"/>
        <v>10746</v>
      </c>
      <c r="L5751" s="34">
        <f t="shared" si="1658"/>
        <v>70446</v>
      </c>
      <c r="M5751" s="17">
        <f t="shared" si="1665"/>
        <v>14089.2</v>
      </c>
      <c r="N5751" s="17" t="s">
        <v>39</v>
      </c>
      <c r="O5751" s="35" t="s">
        <v>49</v>
      </c>
      <c r="P5751" s="36" t="str">
        <f t="shared" si="1660"/>
        <v>New Client</v>
      </c>
      <c r="Q5751" s="39" t="str">
        <f t="shared" si="4"/>
        <v>Yes</v>
      </c>
      <c r="R5751" s="40" t="str">
        <f t="shared" si="5"/>
        <v/>
      </c>
    </row>
    <row r="5752" ht="14.25" customHeight="1" spans="1:18">
      <c r="A5752" s="30" t="s">
        <v>5466</v>
      </c>
      <c r="B5752" s="17">
        <v>3193</v>
      </c>
      <c r="C5752" s="17" t="s">
        <v>57</v>
      </c>
      <c r="D5752" s="17" t="s">
        <v>36</v>
      </c>
      <c r="E5752" s="17" t="s">
        <v>780</v>
      </c>
      <c r="F5752" s="31" t="str">
        <f>VLOOKUP(G5752,'Policy Type'!$A:$B,2,FALSE)</f>
        <v>Liability</v>
      </c>
      <c r="G5752" s="17" t="s">
        <v>38</v>
      </c>
      <c r="H5752" s="32">
        <v>45422</v>
      </c>
      <c r="I5752" s="32">
        <v>45786</v>
      </c>
      <c r="J5752" s="34">
        <v>59600</v>
      </c>
      <c r="K5752" s="34">
        <f t="shared" si="1657"/>
        <v>10728</v>
      </c>
      <c r="L5752" s="34">
        <f t="shared" si="1658"/>
        <v>70328</v>
      </c>
      <c r="M5752" s="17">
        <f t="shared" si="1665"/>
        <v>14065.6</v>
      </c>
      <c r="N5752" s="17" t="s">
        <v>39</v>
      </c>
      <c r="O5752" s="35" t="s">
        <v>49</v>
      </c>
      <c r="P5752" s="36" t="str">
        <f t="shared" si="1660"/>
        <v>New Client</v>
      </c>
      <c r="Q5752" s="39" t="str">
        <f t="shared" si="4"/>
        <v>Yes</v>
      </c>
      <c r="R5752" s="40" t="str">
        <f t="shared" si="5"/>
        <v/>
      </c>
    </row>
    <row r="5753" ht="14.25" customHeight="1" spans="1:18">
      <c r="A5753" s="30" t="s">
        <v>5467</v>
      </c>
      <c r="B5753" s="17">
        <v>3221</v>
      </c>
      <c r="C5753" s="17" t="s">
        <v>57</v>
      </c>
      <c r="D5753" s="17" t="s">
        <v>36</v>
      </c>
      <c r="E5753" s="17" t="s">
        <v>780</v>
      </c>
      <c r="F5753" s="31" t="str">
        <f>VLOOKUP(G5753,'Policy Type'!$A:$B,2,FALSE)</f>
        <v>Liability</v>
      </c>
      <c r="G5753" s="17" t="s">
        <v>38</v>
      </c>
      <c r="H5753" s="32">
        <v>45413</v>
      </c>
      <c r="I5753" s="32">
        <v>45443</v>
      </c>
      <c r="J5753" s="34">
        <v>59600</v>
      </c>
      <c r="K5753" s="34">
        <f t="shared" si="1657"/>
        <v>10728</v>
      </c>
      <c r="L5753" s="34">
        <f t="shared" si="1658"/>
        <v>70328</v>
      </c>
      <c r="M5753" s="17">
        <f t="shared" si="1665"/>
        <v>14065.6</v>
      </c>
      <c r="N5753" s="17" t="s">
        <v>39</v>
      </c>
      <c r="O5753" s="35" t="s">
        <v>49</v>
      </c>
      <c r="P5753" s="36" t="str">
        <f t="shared" si="1660"/>
        <v>Old Client</v>
      </c>
      <c r="Q5753" s="39" t="str">
        <f t="shared" si="4"/>
        <v>Yes</v>
      </c>
      <c r="R5753" s="40" t="str">
        <f t="shared" si="5"/>
        <v/>
      </c>
    </row>
    <row r="5754" ht="14.25" customHeight="1" spans="1:18">
      <c r="A5754" s="30" t="s">
        <v>5468</v>
      </c>
      <c r="B5754" s="17">
        <v>3070</v>
      </c>
      <c r="C5754" s="17" t="s">
        <v>57</v>
      </c>
      <c r="D5754" s="17" t="s">
        <v>36</v>
      </c>
      <c r="E5754" s="17" t="s">
        <v>780</v>
      </c>
      <c r="F5754" s="31" t="str">
        <f>VLOOKUP(G5754,'Policy Type'!$A:$B,2,FALSE)</f>
        <v>Liability</v>
      </c>
      <c r="G5754" s="17" t="s">
        <v>38</v>
      </c>
      <c r="H5754" s="32">
        <v>45419</v>
      </c>
      <c r="I5754" s="32">
        <v>45449</v>
      </c>
      <c r="J5754" s="34">
        <v>59500</v>
      </c>
      <c r="K5754" s="34">
        <f t="shared" si="1657"/>
        <v>10710</v>
      </c>
      <c r="L5754" s="34">
        <f t="shared" si="1658"/>
        <v>70210</v>
      </c>
      <c r="M5754" s="17">
        <f t="shared" si="1665"/>
        <v>14042</v>
      </c>
      <c r="N5754" s="17" t="s">
        <v>39</v>
      </c>
      <c r="O5754" s="35" t="s">
        <v>49</v>
      </c>
      <c r="P5754" s="36" t="str">
        <f t="shared" si="1660"/>
        <v>New Client</v>
      </c>
      <c r="Q5754" s="39" t="str">
        <f t="shared" si="4"/>
        <v>Yes</v>
      </c>
      <c r="R5754" s="40" t="str">
        <f t="shared" si="5"/>
        <v/>
      </c>
    </row>
    <row r="5755" ht="14.25" customHeight="1" spans="1:18">
      <c r="A5755" s="30" t="s">
        <v>5469</v>
      </c>
      <c r="B5755" s="17">
        <v>3530</v>
      </c>
      <c r="C5755" s="17" t="s">
        <v>42</v>
      </c>
      <c r="D5755" s="17" t="s">
        <v>36</v>
      </c>
      <c r="E5755" s="17" t="s">
        <v>780</v>
      </c>
      <c r="F5755" s="31" t="str">
        <f>VLOOKUP(G5755,'Policy Type'!$A:$B,2,FALSE)</f>
        <v>Liability</v>
      </c>
      <c r="G5755" s="17" t="s">
        <v>38</v>
      </c>
      <c r="H5755" s="32">
        <v>45428</v>
      </c>
      <c r="I5755" s="32">
        <v>45792</v>
      </c>
      <c r="J5755" s="34">
        <v>59400</v>
      </c>
      <c r="K5755" s="34">
        <f t="shared" si="1657"/>
        <v>10692</v>
      </c>
      <c r="L5755" s="34">
        <f t="shared" si="1658"/>
        <v>70092</v>
      </c>
      <c r="M5755" s="17">
        <f t="shared" si="1665"/>
        <v>14018.4</v>
      </c>
      <c r="N5755" s="17" t="s">
        <v>39</v>
      </c>
      <c r="O5755" s="35" t="s">
        <v>49</v>
      </c>
      <c r="P5755" s="36" t="str">
        <f t="shared" si="1660"/>
        <v>New Client</v>
      </c>
      <c r="Q5755" s="39" t="str">
        <f t="shared" si="4"/>
        <v>Yes</v>
      </c>
      <c r="R5755" s="40" t="str">
        <f t="shared" si="5"/>
        <v/>
      </c>
    </row>
    <row r="5756" ht="14.25" customHeight="1" spans="1:18">
      <c r="A5756" s="30" t="s">
        <v>5470</v>
      </c>
      <c r="B5756" s="17">
        <v>3004</v>
      </c>
      <c r="C5756" s="17" t="s">
        <v>46</v>
      </c>
      <c r="D5756" s="17" t="s">
        <v>47</v>
      </c>
      <c r="E5756" s="17" t="s">
        <v>780</v>
      </c>
      <c r="F5756" s="31" t="str">
        <f>VLOOKUP(G5756,'Policy Type'!$A:$B,2,FALSE)</f>
        <v>Liability</v>
      </c>
      <c r="G5756" s="17" t="s">
        <v>38</v>
      </c>
      <c r="H5756" s="32">
        <v>45419</v>
      </c>
      <c r="I5756" s="32">
        <v>45449</v>
      </c>
      <c r="J5756" s="34">
        <v>59300</v>
      </c>
      <c r="K5756" s="34">
        <f t="shared" si="1657"/>
        <v>10674</v>
      </c>
      <c r="L5756" s="34">
        <f t="shared" si="1658"/>
        <v>69974</v>
      </c>
      <c r="M5756" s="17">
        <f>L5756*0.05</f>
        <v>3498.7</v>
      </c>
      <c r="N5756" s="17" t="s">
        <v>39</v>
      </c>
      <c r="O5756" s="35" t="s">
        <v>49</v>
      </c>
      <c r="P5756" s="36" t="str">
        <f t="shared" si="1660"/>
        <v>New Client</v>
      </c>
      <c r="Q5756" s="39" t="str">
        <f t="shared" si="4"/>
        <v>Yes</v>
      </c>
      <c r="R5756" s="40" t="str">
        <f t="shared" si="5"/>
        <v/>
      </c>
    </row>
    <row r="5757" ht="14.25" customHeight="1" spans="1:18">
      <c r="A5757" s="30" t="s">
        <v>5471</v>
      </c>
      <c r="B5757" s="17">
        <v>3173</v>
      </c>
      <c r="C5757" s="17" t="s">
        <v>35</v>
      </c>
      <c r="D5757" s="17" t="s">
        <v>36</v>
      </c>
      <c r="E5757" s="17" t="s">
        <v>780</v>
      </c>
      <c r="F5757" s="31" t="str">
        <f>VLOOKUP(G5757,'Policy Type'!$A:$B,2,FALSE)</f>
        <v>Liability</v>
      </c>
      <c r="G5757" s="17" t="s">
        <v>38</v>
      </c>
      <c r="H5757" s="32">
        <v>45421</v>
      </c>
      <c r="I5757" s="32">
        <v>45451</v>
      </c>
      <c r="J5757" s="34">
        <v>59300</v>
      </c>
      <c r="K5757" s="34">
        <f t="shared" si="1657"/>
        <v>10674</v>
      </c>
      <c r="L5757" s="34">
        <f t="shared" si="1658"/>
        <v>69974</v>
      </c>
      <c r="M5757" s="17">
        <f t="shared" ref="M5757:M5759" si="1666">L5757*0.2</f>
        <v>13994.8</v>
      </c>
      <c r="N5757" s="17" t="s">
        <v>39</v>
      </c>
      <c r="O5757" s="35" t="s">
        <v>49</v>
      </c>
      <c r="P5757" s="36" t="str">
        <f t="shared" si="1660"/>
        <v>New Client</v>
      </c>
      <c r="Q5757" s="39" t="str">
        <f t="shared" si="4"/>
        <v>Yes</v>
      </c>
      <c r="R5757" s="40" t="str">
        <f t="shared" si="5"/>
        <v/>
      </c>
    </row>
    <row r="5758" ht="14.25" customHeight="1" spans="1:18">
      <c r="A5758" s="30" t="s">
        <v>5472</v>
      </c>
      <c r="B5758" s="17">
        <v>584</v>
      </c>
      <c r="C5758" s="17" t="s">
        <v>42</v>
      </c>
      <c r="D5758" s="17" t="s">
        <v>36</v>
      </c>
      <c r="E5758" s="17" t="s">
        <v>780</v>
      </c>
      <c r="F5758" s="31" t="str">
        <f>VLOOKUP(G5758,'Policy Type'!$A:$B,2,FALSE)</f>
        <v>Liability</v>
      </c>
      <c r="G5758" s="17" t="s">
        <v>38</v>
      </c>
      <c r="H5758" s="32">
        <v>45418</v>
      </c>
      <c r="I5758" s="32">
        <v>45448</v>
      </c>
      <c r="J5758" s="34">
        <v>59200</v>
      </c>
      <c r="K5758" s="34">
        <f t="shared" si="1657"/>
        <v>10656</v>
      </c>
      <c r="L5758" s="34">
        <f t="shared" si="1658"/>
        <v>69856</v>
      </c>
      <c r="M5758" s="17">
        <f t="shared" si="1666"/>
        <v>13971.2</v>
      </c>
      <c r="N5758" s="17" t="s">
        <v>39</v>
      </c>
      <c r="O5758" s="35" t="s">
        <v>49</v>
      </c>
      <c r="P5758" s="36" t="str">
        <f t="shared" si="1660"/>
        <v>Old Client</v>
      </c>
      <c r="Q5758" s="39" t="str">
        <f t="shared" si="4"/>
        <v>Yes</v>
      </c>
      <c r="R5758" s="40" t="str">
        <f t="shared" si="5"/>
        <v/>
      </c>
    </row>
    <row r="5759" ht="14.25" customHeight="1" spans="1:18">
      <c r="A5759" s="30" t="s">
        <v>5473</v>
      </c>
      <c r="B5759" s="17">
        <v>584</v>
      </c>
      <c r="C5759" s="17" t="s">
        <v>57</v>
      </c>
      <c r="D5759" s="17" t="s">
        <v>36</v>
      </c>
      <c r="E5759" s="17" t="s">
        <v>780</v>
      </c>
      <c r="F5759" s="31" t="str">
        <f>VLOOKUP(G5759,'Policy Type'!$A:$B,2,FALSE)</f>
        <v>Liability</v>
      </c>
      <c r="G5759" s="17" t="s">
        <v>38</v>
      </c>
      <c r="H5759" s="32">
        <v>45436</v>
      </c>
      <c r="I5759" s="32">
        <v>45466</v>
      </c>
      <c r="J5759" s="34">
        <v>59200</v>
      </c>
      <c r="K5759" s="34">
        <f t="shared" si="1657"/>
        <v>10656</v>
      </c>
      <c r="L5759" s="34">
        <f t="shared" si="1658"/>
        <v>69856</v>
      </c>
      <c r="M5759" s="17">
        <f t="shared" si="1666"/>
        <v>13971.2</v>
      </c>
      <c r="N5759" s="17" t="s">
        <v>39</v>
      </c>
      <c r="O5759" s="35" t="s">
        <v>49</v>
      </c>
      <c r="P5759" s="36" t="str">
        <f t="shared" si="1660"/>
        <v>Old Client</v>
      </c>
      <c r="Q5759" s="39" t="str">
        <f t="shared" si="4"/>
        <v>Yes</v>
      </c>
      <c r="R5759" s="40" t="str">
        <f t="shared" si="5"/>
        <v/>
      </c>
    </row>
    <row r="5760" ht="14.25" customHeight="1" spans="1:18">
      <c r="A5760" s="30" t="s">
        <v>5474</v>
      </c>
      <c r="B5760" s="17">
        <v>2995</v>
      </c>
      <c r="C5760" s="17" t="s">
        <v>46</v>
      </c>
      <c r="D5760" s="17" t="s">
        <v>76</v>
      </c>
      <c r="E5760" s="17" t="s">
        <v>132</v>
      </c>
      <c r="F5760" s="31" t="str">
        <f>VLOOKUP(G5760,'Policy Type'!$A:$B,2,FALSE)</f>
        <v>P&amp;C</v>
      </c>
      <c r="G5760" s="17" t="s">
        <v>80</v>
      </c>
      <c r="H5760" s="32">
        <v>45415</v>
      </c>
      <c r="I5760" s="32">
        <v>45415</v>
      </c>
      <c r="J5760" s="34">
        <v>59100</v>
      </c>
      <c r="K5760" s="34">
        <f t="shared" si="1657"/>
        <v>10638</v>
      </c>
      <c r="L5760" s="34">
        <f t="shared" si="1658"/>
        <v>69738</v>
      </c>
      <c r="M5760" s="17">
        <f t="shared" ref="M5760:M5761" si="1667">L5760*0.05</f>
        <v>3486.9</v>
      </c>
      <c r="N5760" s="17" t="s">
        <v>52</v>
      </c>
      <c r="O5760" s="35" t="s">
        <v>49</v>
      </c>
      <c r="P5760" s="36" t="str">
        <f t="shared" si="1660"/>
        <v>New Client</v>
      </c>
      <c r="Q5760" s="39" t="str">
        <f t="shared" si="4"/>
        <v>No</v>
      </c>
      <c r="R5760" s="40" t="str">
        <f t="shared" si="5"/>
        <v/>
      </c>
    </row>
    <row r="5761" ht="14.25" customHeight="1" spans="1:18">
      <c r="A5761" s="30" t="s">
        <v>5475</v>
      </c>
      <c r="B5761" s="17">
        <v>3261</v>
      </c>
      <c r="C5761" s="17" t="s">
        <v>46</v>
      </c>
      <c r="D5761" s="17" t="s">
        <v>66</v>
      </c>
      <c r="E5761" s="17" t="s">
        <v>37</v>
      </c>
      <c r="F5761" s="31" t="str">
        <f>VLOOKUP(G5761,'Policy Type'!$A:$B,2,FALSE)</f>
        <v>P&amp;C</v>
      </c>
      <c r="G5761" s="17" t="s">
        <v>80</v>
      </c>
      <c r="H5761" s="32">
        <v>45420</v>
      </c>
      <c r="I5761" s="32">
        <v>45420</v>
      </c>
      <c r="J5761" s="34">
        <v>59100</v>
      </c>
      <c r="K5761" s="34">
        <f t="shared" si="1657"/>
        <v>10638</v>
      </c>
      <c r="L5761" s="34">
        <f t="shared" si="1658"/>
        <v>69738</v>
      </c>
      <c r="M5761" s="17">
        <f t="shared" si="1667"/>
        <v>3486.9</v>
      </c>
      <c r="N5761" s="17" t="s">
        <v>39</v>
      </c>
      <c r="O5761" s="35" t="s">
        <v>49</v>
      </c>
      <c r="P5761" s="36" t="str">
        <f t="shared" si="1660"/>
        <v>New Client</v>
      </c>
      <c r="Q5761" s="39" t="str">
        <f t="shared" si="4"/>
        <v>No</v>
      </c>
      <c r="R5761" s="40" t="str">
        <f t="shared" si="5"/>
        <v/>
      </c>
    </row>
    <row r="5762" ht="14.25" customHeight="1" spans="1:18">
      <c r="A5762" s="30" t="s">
        <v>5476</v>
      </c>
      <c r="B5762" s="17">
        <v>2963</v>
      </c>
      <c r="C5762" s="17" t="s">
        <v>35</v>
      </c>
      <c r="D5762" s="17" t="s">
        <v>36</v>
      </c>
      <c r="E5762" s="17" t="s">
        <v>37</v>
      </c>
      <c r="F5762" s="31" t="str">
        <f>VLOOKUP(G5762,'Policy Type'!$A:$B,2,FALSE)</f>
        <v>P&amp;C</v>
      </c>
      <c r="G5762" s="17" t="s">
        <v>80</v>
      </c>
      <c r="H5762" s="32">
        <v>45420</v>
      </c>
      <c r="I5762" s="32">
        <v>45420</v>
      </c>
      <c r="J5762" s="34">
        <v>59100</v>
      </c>
      <c r="K5762" s="34">
        <f t="shared" si="1657"/>
        <v>10638</v>
      </c>
      <c r="L5762" s="34">
        <f t="shared" si="1658"/>
        <v>69738</v>
      </c>
      <c r="M5762" s="17">
        <f t="shared" ref="M5762:M5763" si="1668">L5762*0.2</f>
        <v>13947.6</v>
      </c>
      <c r="N5762" s="17" t="s">
        <v>39</v>
      </c>
      <c r="O5762" s="35" t="s">
        <v>49</v>
      </c>
      <c r="P5762" s="36" t="str">
        <f t="shared" si="1660"/>
        <v>New Client</v>
      </c>
      <c r="Q5762" s="39" t="str">
        <f t="shared" si="4"/>
        <v>No</v>
      </c>
      <c r="R5762" s="40" t="str">
        <f t="shared" si="5"/>
        <v/>
      </c>
    </row>
    <row r="5763" ht="14.25" customHeight="1" spans="1:18">
      <c r="A5763" s="30" t="s">
        <v>5477</v>
      </c>
      <c r="B5763" s="17">
        <v>15</v>
      </c>
      <c r="C5763" s="17" t="s">
        <v>35</v>
      </c>
      <c r="D5763" s="17" t="s">
        <v>36</v>
      </c>
      <c r="E5763" s="17" t="s">
        <v>132</v>
      </c>
      <c r="F5763" s="31" t="str">
        <f>VLOOKUP(G5763,'Policy Type'!$A:$B,2,FALSE)</f>
        <v>P&amp;C</v>
      </c>
      <c r="G5763" s="17" t="s">
        <v>80</v>
      </c>
      <c r="H5763" s="32">
        <v>45421</v>
      </c>
      <c r="I5763" s="32">
        <v>45421</v>
      </c>
      <c r="J5763" s="34">
        <v>59100</v>
      </c>
      <c r="K5763" s="34">
        <f t="shared" si="1657"/>
        <v>10638</v>
      </c>
      <c r="L5763" s="34">
        <f t="shared" si="1658"/>
        <v>69738</v>
      </c>
      <c r="M5763" s="17">
        <f t="shared" si="1668"/>
        <v>13947.6</v>
      </c>
      <c r="N5763" s="17" t="s">
        <v>39</v>
      </c>
      <c r="O5763" s="35" t="s">
        <v>49</v>
      </c>
      <c r="P5763" s="36" t="str">
        <f t="shared" si="1660"/>
        <v>Old Client</v>
      </c>
      <c r="Q5763" s="39" t="str">
        <f t="shared" si="4"/>
        <v>Yes</v>
      </c>
      <c r="R5763" s="40" t="str">
        <f t="shared" si="5"/>
        <v>Cross-Sold</v>
      </c>
    </row>
    <row r="5764" ht="14.25" customHeight="1" spans="1:18">
      <c r="A5764" s="30" t="s">
        <v>5478</v>
      </c>
      <c r="B5764" s="17">
        <v>15</v>
      </c>
      <c r="C5764" s="17" t="s">
        <v>46</v>
      </c>
      <c r="D5764" s="17" t="s">
        <v>47</v>
      </c>
      <c r="E5764" s="17" t="s">
        <v>780</v>
      </c>
      <c r="F5764" s="31" t="str">
        <f>VLOOKUP(G5764,'Policy Type'!$A:$B,2,FALSE)</f>
        <v>Liability</v>
      </c>
      <c r="G5764" s="17" t="s">
        <v>38</v>
      </c>
      <c r="H5764" s="32">
        <v>45425</v>
      </c>
      <c r="I5764" s="32">
        <v>45455</v>
      </c>
      <c r="J5764" s="34">
        <v>59100</v>
      </c>
      <c r="K5764" s="34">
        <f t="shared" si="1657"/>
        <v>10638</v>
      </c>
      <c r="L5764" s="34">
        <f t="shared" si="1658"/>
        <v>69738</v>
      </c>
      <c r="M5764" s="17">
        <f>L5764*0.05</f>
        <v>3486.9</v>
      </c>
      <c r="N5764" s="17" t="s">
        <v>39</v>
      </c>
      <c r="O5764" s="35" t="s">
        <v>49</v>
      </c>
      <c r="P5764" s="36" t="str">
        <f t="shared" si="1660"/>
        <v>Old Client</v>
      </c>
      <c r="Q5764" s="39" t="str">
        <f t="shared" si="4"/>
        <v>Yes</v>
      </c>
      <c r="R5764" s="40" t="str">
        <f t="shared" si="5"/>
        <v/>
      </c>
    </row>
    <row r="5765" ht="14.25" customHeight="1" spans="1:18">
      <c r="A5765" s="30" t="s">
        <v>5479</v>
      </c>
      <c r="B5765" s="17">
        <v>3031</v>
      </c>
      <c r="C5765" s="17" t="s">
        <v>35</v>
      </c>
      <c r="D5765" s="17" t="s">
        <v>36</v>
      </c>
      <c r="E5765" s="17" t="s">
        <v>37</v>
      </c>
      <c r="F5765" s="31" t="str">
        <f>VLOOKUP(G5765,'Policy Type'!$A:$B,2,FALSE)</f>
        <v>P&amp;C</v>
      </c>
      <c r="G5765" s="17" t="s">
        <v>80</v>
      </c>
      <c r="H5765" s="32">
        <v>45432</v>
      </c>
      <c r="I5765" s="32">
        <v>45432</v>
      </c>
      <c r="J5765" s="34">
        <v>59100</v>
      </c>
      <c r="K5765" s="34">
        <f t="shared" si="1657"/>
        <v>10638</v>
      </c>
      <c r="L5765" s="34">
        <f t="shared" si="1658"/>
        <v>69738</v>
      </c>
      <c r="M5765" s="17">
        <f t="shared" ref="M5765:M5767" si="1669">L5765*0.2</f>
        <v>13947.6</v>
      </c>
      <c r="N5765" s="17" t="s">
        <v>39</v>
      </c>
      <c r="O5765" s="35" t="s">
        <v>49</v>
      </c>
      <c r="P5765" s="36" t="str">
        <f t="shared" si="1660"/>
        <v>Old Client</v>
      </c>
      <c r="Q5765" s="39" t="str">
        <f t="shared" si="4"/>
        <v>No</v>
      </c>
      <c r="R5765" s="40" t="str">
        <f t="shared" si="5"/>
        <v/>
      </c>
    </row>
    <row r="5766" ht="14.25" customHeight="1" spans="1:18">
      <c r="A5766" s="30" t="s">
        <v>5480</v>
      </c>
      <c r="B5766" s="17">
        <v>584</v>
      </c>
      <c r="C5766" s="17" t="s">
        <v>57</v>
      </c>
      <c r="D5766" s="17" t="s">
        <v>36</v>
      </c>
      <c r="E5766" s="17" t="s">
        <v>37</v>
      </c>
      <c r="F5766" s="31" t="str">
        <f>VLOOKUP(G5766,'Policy Type'!$A:$B,2,FALSE)</f>
        <v>P&amp;C</v>
      </c>
      <c r="G5766" s="17" t="s">
        <v>80</v>
      </c>
      <c r="H5766" s="32">
        <v>45429</v>
      </c>
      <c r="I5766" s="32">
        <v>45429</v>
      </c>
      <c r="J5766" s="34">
        <v>59100</v>
      </c>
      <c r="K5766" s="34">
        <f t="shared" si="1657"/>
        <v>10638</v>
      </c>
      <c r="L5766" s="34">
        <f t="shared" si="1658"/>
        <v>69738</v>
      </c>
      <c r="M5766" s="17">
        <f t="shared" si="1669"/>
        <v>13947.6</v>
      </c>
      <c r="N5766" s="17" t="s">
        <v>39</v>
      </c>
      <c r="O5766" s="35" t="s">
        <v>49</v>
      </c>
      <c r="P5766" s="36" t="str">
        <f t="shared" si="1660"/>
        <v>Old Client</v>
      </c>
      <c r="Q5766" s="39" t="str">
        <f t="shared" si="4"/>
        <v>Yes</v>
      </c>
      <c r="R5766" s="40" t="str">
        <f t="shared" si="5"/>
        <v>Cross-Sold</v>
      </c>
    </row>
    <row r="5767" ht="14.25" customHeight="1" spans="1:18">
      <c r="A5767" s="30" t="s">
        <v>5481</v>
      </c>
      <c r="B5767" s="17">
        <v>83</v>
      </c>
      <c r="C5767" s="17" t="s">
        <v>42</v>
      </c>
      <c r="D5767" s="17" t="s">
        <v>36</v>
      </c>
      <c r="E5767" s="17" t="s">
        <v>103</v>
      </c>
      <c r="F5767" s="31" t="str">
        <f>VLOOKUP(G5767,'Policy Type'!$A:$B,2,FALSE)</f>
        <v>P&amp;C</v>
      </c>
      <c r="G5767" s="17" t="s">
        <v>80</v>
      </c>
      <c r="H5767" s="32">
        <v>45429</v>
      </c>
      <c r="I5767" s="32">
        <v>45429</v>
      </c>
      <c r="J5767" s="34">
        <v>59100</v>
      </c>
      <c r="K5767" s="34">
        <f t="shared" si="1657"/>
        <v>10638</v>
      </c>
      <c r="L5767" s="34">
        <f t="shared" si="1658"/>
        <v>69738</v>
      </c>
      <c r="M5767" s="17">
        <f t="shared" si="1669"/>
        <v>13947.6</v>
      </c>
      <c r="N5767" s="17" t="s">
        <v>39</v>
      </c>
      <c r="O5767" s="35" t="s">
        <v>49</v>
      </c>
      <c r="P5767" s="36" t="str">
        <f t="shared" si="1660"/>
        <v>Old Client</v>
      </c>
      <c r="Q5767" s="39" t="str">
        <f t="shared" si="4"/>
        <v>Yes</v>
      </c>
      <c r="R5767" s="40" t="str">
        <f t="shared" si="5"/>
        <v>Cross-Sold</v>
      </c>
    </row>
    <row r="5768" ht="14.25" customHeight="1" spans="1:18">
      <c r="A5768" s="30" t="s">
        <v>5482</v>
      </c>
      <c r="B5768" s="17">
        <v>15</v>
      </c>
      <c r="C5768" s="17" t="s">
        <v>46</v>
      </c>
      <c r="D5768" s="17" t="s">
        <v>66</v>
      </c>
      <c r="E5768" s="17" t="s">
        <v>37</v>
      </c>
      <c r="F5768" s="31" t="str">
        <f>VLOOKUP(G5768,'Policy Type'!$A:$B,2,FALSE)</f>
        <v>P&amp;C</v>
      </c>
      <c r="G5768" s="17" t="s">
        <v>80</v>
      </c>
      <c r="H5768" s="32">
        <v>45434</v>
      </c>
      <c r="I5768" s="32">
        <v>45434</v>
      </c>
      <c r="J5768" s="34">
        <v>59100</v>
      </c>
      <c r="K5768" s="34">
        <f t="shared" si="1657"/>
        <v>10638</v>
      </c>
      <c r="L5768" s="34">
        <f t="shared" si="1658"/>
        <v>69738</v>
      </c>
      <c r="M5768" s="17">
        <f>L5768*0.05</f>
        <v>3486.9</v>
      </c>
      <c r="N5768" s="17" t="s">
        <v>39</v>
      </c>
      <c r="O5768" s="35" t="s">
        <v>49</v>
      </c>
      <c r="P5768" s="36" t="str">
        <f t="shared" si="1660"/>
        <v>Old Client</v>
      </c>
      <c r="Q5768" s="39" t="str">
        <f t="shared" si="4"/>
        <v>Yes</v>
      </c>
      <c r="R5768" s="40" t="str">
        <f t="shared" si="5"/>
        <v>Cross-Sold</v>
      </c>
    </row>
    <row r="5769" ht="14.25" customHeight="1" spans="1:18">
      <c r="A5769" s="30" t="s">
        <v>5483</v>
      </c>
      <c r="B5769" s="17">
        <v>3177</v>
      </c>
      <c r="C5769" s="17" t="s">
        <v>35</v>
      </c>
      <c r="D5769" s="17" t="s">
        <v>36</v>
      </c>
      <c r="E5769" s="17" t="s">
        <v>37</v>
      </c>
      <c r="F5769" s="31" t="str">
        <f>VLOOKUP(G5769,'Policy Type'!$A:$B,2,FALSE)</f>
        <v>P&amp;C</v>
      </c>
      <c r="G5769" s="17" t="s">
        <v>80</v>
      </c>
      <c r="H5769" s="32">
        <v>45437</v>
      </c>
      <c r="I5769" s="32">
        <v>45437</v>
      </c>
      <c r="J5769" s="34">
        <v>59100</v>
      </c>
      <c r="K5769" s="34">
        <f t="shared" si="1657"/>
        <v>10638</v>
      </c>
      <c r="L5769" s="34">
        <f t="shared" si="1658"/>
        <v>69738</v>
      </c>
      <c r="M5769" s="17">
        <f>L5769*0.2</f>
        <v>13947.6</v>
      </c>
      <c r="N5769" s="17" t="s">
        <v>39</v>
      </c>
      <c r="O5769" s="35" t="s">
        <v>49</v>
      </c>
      <c r="P5769" s="36" t="str">
        <f t="shared" si="1660"/>
        <v>New Client</v>
      </c>
      <c r="Q5769" s="39" t="str">
        <f t="shared" si="4"/>
        <v>No</v>
      </c>
      <c r="R5769" s="40" t="str">
        <f t="shared" si="5"/>
        <v/>
      </c>
    </row>
    <row r="5770" ht="14.25" customHeight="1" spans="1:18">
      <c r="A5770" s="30" t="s">
        <v>5484</v>
      </c>
      <c r="B5770" s="17">
        <v>15</v>
      </c>
      <c r="C5770" s="17" t="s">
        <v>46</v>
      </c>
      <c r="D5770" s="17" t="s">
        <v>76</v>
      </c>
      <c r="E5770" s="17" t="s">
        <v>103</v>
      </c>
      <c r="F5770" s="31" t="str">
        <f>VLOOKUP(G5770,'Policy Type'!$A:$B,2,FALSE)</f>
        <v>P&amp;C</v>
      </c>
      <c r="G5770" s="17" t="s">
        <v>80</v>
      </c>
      <c r="H5770" s="32">
        <v>45435</v>
      </c>
      <c r="I5770" s="32">
        <v>45435</v>
      </c>
      <c r="J5770" s="34">
        <v>59100</v>
      </c>
      <c r="K5770" s="34">
        <f t="shared" si="1657"/>
        <v>10638</v>
      </c>
      <c r="L5770" s="34">
        <f t="shared" si="1658"/>
        <v>69738</v>
      </c>
      <c r="M5770" s="17">
        <f>L5770*0.05</f>
        <v>3486.9</v>
      </c>
      <c r="N5770" s="17" t="s">
        <v>39</v>
      </c>
      <c r="O5770" s="35" t="s">
        <v>49</v>
      </c>
      <c r="P5770" s="36" t="str">
        <f t="shared" si="1660"/>
        <v>Old Client</v>
      </c>
      <c r="Q5770" s="39" t="str">
        <f t="shared" si="4"/>
        <v>Yes</v>
      </c>
      <c r="R5770" s="40" t="str">
        <f t="shared" si="5"/>
        <v>Cross-Sold</v>
      </c>
    </row>
    <row r="5771" ht="14.25" customHeight="1" spans="1:18">
      <c r="A5771" s="30" t="s">
        <v>5485</v>
      </c>
      <c r="B5771" s="17">
        <v>83</v>
      </c>
      <c r="C5771" s="17" t="s">
        <v>57</v>
      </c>
      <c r="D5771" s="17" t="s">
        <v>36</v>
      </c>
      <c r="E5771" s="17" t="s">
        <v>103</v>
      </c>
      <c r="F5771" s="31" t="str">
        <f>VLOOKUP(G5771,'Policy Type'!$A:$B,2,FALSE)</f>
        <v>P&amp;C</v>
      </c>
      <c r="G5771" s="17" t="s">
        <v>80</v>
      </c>
      <c r="H5771" s="32">
        <v>45436</v>
      </c>
      <c r="I5771" s="32">
        <v>45436</v>
      </c>
      <c r="J5771" s="34">
        <v>59100</v>
      </c>
      <c r="K5771" s="34">
        <f t="shared" si="1657"/>
        <v>10638</v>
      </c>
      <c r="L5771" s="34">
        <f t="shared" si="1658"/>
        <v>69738</v>
      </c>
      <c r="M5771" s="17">
        <f t="shared" ref="M5771:M5776" si="1670">L5771*0.2</f>
        <v>13947.6</v>
      </c>
      <c r="N5771" s="17" t="s">
        <v>39</v>
      </c>
      <c r="O5771" s="35" t="s">
        <v>49</v>
      </c>
      <c r="P5771" s="36" t="str">
        <f t="shared" si="1660"/>
        <v>Old Client</v>
      </c>
      <c r="Q5771" s="39" t="str">
        <f t="shared" si="4"/>
        <v>Yes</v>
      </c>
      <c r="R5771" s="40" t="str">
        <f t="shared" si="5"/>
        <v>Cross-Sold</v>
      </c>
    </row>
    <row r="5772" ht="14.25" customHeight="1" spans="1:18">
      <c r="A5772" s="30" t="s">
        <v>5486</v>
      </c>
      <c r="B5772" s="17">
        <v>3128</v>
      </c>
      <c r="C5772" s="17" t="s">
        <v>35</v>
      </c>
      <c r="D5772" s="17" t="s">
        <v>36</v>
      </c>
      <c r="E5772" s="17" t="s">
        <v>103</v>
      </c>
      <c r="F5772" s="31" t="str">
        <f>VLOOKUP(G5772,'Policy Type'!$A:$B,2,FALSE)</f>
        <v>P&amp;C</v>
      </c>
      <c r="G5772" s="17" t="s">
        <v>80</v>
      </c>
      <c r="H5772" s="32">
        <v>45436</v>
      </c>
      <c r="I5772" s="32">
        <v>45436</v>
      </c>
      <c r="J5772" s="34">
        <v>59100</v>
      </c>
      <c r="K5772" s="34">
        <f t="shared" si="1657"/>
        <v>10638</v>
      </c>
      <c r="L5772" s="34">
        <f t="shared" si="1658"/>
        <v>69738</v>
      </c>
      <c r="M5772" s="17">
        <f t="shared" si="1670"/>
        <v>13947.6</v>
      </c>
      <c r="N5772" s="17" t="s">
        <v>39</v>
      </c>
      <c r="O5772" s="35" t="s">
        <v>49</v>
      </c>
      <c r="P5772" s="36" t="str">
        <f t="shared" si="1660"/>
        <v>Old Client</v>
      </c>
      <c r="Q5772" s="39" t="str">
        <f t="shared" si="4"/>
        <v>No</v>
      </c>
      <c r="R5772" s="40" t="str">
        <f t="shared" si="5"/>
        <v/>
      </c>
    </row>
    <row r="5773" ht="14.25" customHeight="1" spans="1:18">
      <c r="A5773" s="30" t="s">
        <v>5487</v>
      </c>
      <c r="B5773" s="17">
        <v>3257</v>
      </c>
      <c r="C5773" s="17" t="s">
        <v>35</v>
      </c>
      <c r="D5773" s="17" t="s">
        <v>36</v>
      </c>
      <c r="E5773" s="17" t="s">
        <v>103</v>
      </c>
      <c r="F5773" s="31" t="str">
        <f>VLOOKUP(G5773,'Policy Type'!$A:$B,2,FALSE)</f>
        <v>P&amp;C</v>
      </c>
      <c r="G5773" s="17" t="s">
        <v>80</v>
      </c>
      <c r="H5773" s="32">
        <v>45439</v>
      </c>
      <c r="I5773" s="32">
        <v>45439</v>
      </c>
      <c r="J5773" s="34">
        <v>59100</v>
      </c>
      <c r="K5773" s="34">
        <f t="shared" si="1657"/>
        <v>10638</v>
      </c>
      <c r="L5773" s="34">
        <f t="shared" si="1658"/>
        <v>69738</v>
      </c>
      <c r="M5773" s="17">
        <f t="shared" si="1670"/>
        <v>13947.6</v>
      </c>
      <c r="N5773" s="17" t="s">
        <v>52</v>
      </c>
      <c r="O5773" s="35" t="s">
        <v>49</v>
      </c>
      <c r="P5773" s="36" t="str">
        <f t="shared" si="1660"/>
        <v>New Client</v>
      </c>
      <c r="Q5773" s="39" t="str">
        <f t="shared" si="4"/>
        <v>No</v>
      </c>
      <c r="R5773" s="40" t="str">
        <f t="shared" si="5"/>
        <v/>
      </c>
    </row>
    <row r="5774" ht="14.25" customHeight="1" spans="1:18">
      <c r="A5774" s="30" t="s">
        <v>5488</v>
      </c>
      <c r="B5774" s="17">
        <v>3264</v>
      </c>
      <c r="C5774" s="17" t="s">
        <v>57</v>
      </c>
      <c r="D5774" s="17" t="s">
        <v>36</v>
      </c>
      <c r="E5774" s="17" t="s">
        <v>780</v>
      </c>
      <c r="F5774" s="31" t="str">
        <f>VLOOKUP(G5774,'Policy Type'!$A:$B,2,FALSE)</f>
        <v>Liability</v>
      </c>
      <c r="G5774" s="17" t="s">
        <v>38</v>
      </c>
      <c r="H5774" s="32">
        <v>45439</v>
      </c>
      <c r="I5774" s="32">
        <v>45622</v>
      </c>
      <c r="J5774" s="34">
        <v>59100</v>
      </c>
      <c r="K5774" s="34">
        <f t="shared" si="1657"/>
        <v>10638</v>
      </c>
      <c r="L5774" s="34">
        <f t="shared" si="1658"/>
        <v>69738</v>
      </c>
      <c r="M5774" s="17">
        <f t="shared" si="1670"/>
        <v>13947.6</v>
      </c>
      <c r="N5774" s="17" t="s">
        <v>39</v>
      </c>
      <c r="O5774" s="35" t="s">
        <v>49</v>
      </c>
      <c r="P5774" s="36" t="str">
        <f t="shared" si="1660"/>
        <v>New Client</v>
      </c>
      <c r="Q5774" s="39" t="str">
        <f t="shared" si="4"/>
        <v>Yes</v>
      </c>
      <c r="R5774" s="40" t="str">
        <f t="shared" si="5"/>
        <v/>
      </c>
    </row>
    <row r="5775" ht="14.25" customHeight="1" spans="1:18">
      <c r="A5775" s="30" t="s">
        <v>5489</v>
      </c>
      <c r="B5775" s="17">
        <v>3268</v>
      </c>
      <c r="C5775" s="17" t="s">
        <v>57</v>
      </c>
      <c r="D5775" s="17" t="s">
        <v>36</v>
      </c>
      <c r="E5775" s="17" t="s">
        <v>103</v>
      </c>
      <c r="F5775" s="31" t="str">
        <f>VLOOKUP(G5775,'Policy Type'!$A:$B,2,FALSE)</f>
        <v>P&amp;C</v>
      </c>
      <c r="G5775" s="17" t="s">
        <v>80</v>
      </c>
      <c r="H5775" s="32">
        <v>45439</v>
      </c>
      <c r="I5775" s="32">
        <v>45439</v>
      </c>
      <c r="J5775" s="34">
        <v>59100</v>
      </c>
      <c r="K5775" s="34">
        <f t="shared" si="1657"/>
        <v>10638</v>
      </c>
      <c r="L5775" s="34">
        <f t="shared" si="1658"/>
        <v>69738</v>
      </c>
      <c r="M5775" s="17">
        <f t="shared" si="1670"/>
        <v>13947.6</v>
      </c>
      <c r="N5775" s="17" t="s">
        <v>39</v>
      </c>
      <c r="O5775" s="35" t="s">
        <v>49</v>
      </c>
      <c r="P5775" s="36" t="str">
        <f t="shared" si="1660"/>
        <v>New Client</v>
      </c>
      <c r="Q5775" s="39" t="str">
        <f t="shared" si="4"/>
        <v>No</v>
      </c>
      <c r="R5775" s="40" t="str">
        <f t="shared" si="5"/>
        <v/>
      </c>
    </row>
    <row r="5776" ht="14.25" customHeight="1" spans="1:18">
      <c r="A5776" s="30" t="s">
        <v>5490</v>
      </c>
      <c r="B5776" s="17">
        <v>3271</v>
      </c>
      <c r="C5776" s="17" t="s">
        <v>57</v>
      </c>
      <c r="D5776" s="17" t="s">
        <v>36</v>
      </c>
      <c r="E5776" s="17" t="s">
        <v>780</v>
      </c>
      <c r="F5776" s="31" t="str">
        <f>VLOOKUP(G5776,'Policy Type'!$A:$B,2,FALSE)</f>
        <v>Liability</v>
      </c>
      <c r="G5776" s="17" t="s">
        <v>38</v>
      </c>
      <c r="H5776" s="32">
        <v>45441</v>
      </c>
      <c r="I5776" s="32">
        <v>45471</v>
      </c>
      <c r="J5776" s="34">
        <v>59100</v>
      </c>
      <c r="K5776" s="34">
        <f t="shared" si="1657"/>
        <v>10638</v>
      </c>
      <c r="L5776" s="34">
        <f t="shared" si="1658"/>
        <v>69738</v>
      </c>
      <c r="M5776" s="17">
        <f t="shared" si="1670"/>
        <v>13947.6</v>
      </c>
      <c r="N5776" s="17" t="s">
        <v>39</v>
      </c>
      <c r="O5776" s="35" t="s">
        <v>49</v>
      </c>
      <c r="P5776" s="36" t="str">
        <f t="shared" si="1660"/>
        <v>New Client</v>
      </c>
      <c r="Q5776" s="39" t="str">
        <f t="shared" si="4"/>
        <v>Yes</v>
      </c>
      <c r="R5776" s="40" t="str">
        <f t="shared" si="5"/>
        <v/>
      </c>
    </row>
    <row r="5777" ht="14.25" customHeight="1" spans="1:18">
      <c r="A5777" s="30" t="s">
        <v>5491</v>
      </c>
      <c r="B5777" s="17">
        <v>3274</v>
      </c>
      <c r="C5777" s="17" t="s">
        <v>46</v>
      </c>
      <c r="D5777" s="17" t="s">
        <v>76</v>
      </c>
      <c r="E5777" s="17" t="s">
        <v>103</v>
      </c>
      <c r="F5777" s="31" t="str">
        <f>VLOOKUP(G5777,'Policy Type'!$A:$B,2,FALSE)</f>
        <v>P&amp;C</v>
      </c>
      <c r="G5777" s="17" t="s">
        <v>80</v>
      </c>
      <c r="H5777" s="32">
        <v>45442</v>
      </c>
      <c r="I5777" s="32">
        <v>45442</v>
      </c>
      <c r="J5777" s="34">
        <v>59100</v>
      </c>
      <c r="K5777" s="34">
        <f t="shared" si="1657"/>
        <v>10638</v>
      </c>
      <c r="L5777" s="34">
        <f t="shared" si="1658"/>
        <v>69738</v>
      </c>
      <c r="M5777" s="17">
        <f t="shared" ref="M5777:M5781" si="1671">L5777*0.05</f>
        <v>3486.9</v>
      </c>
      <c r="N5777" s="17" t="s">
        <v>52</v>
      </c>
      <c r="O5777" s="35" t="s">
        <v>49</v>
      </c>
      <c r="P5777" s="36" t="str">
        <f t="shared" si="1660"/>
        <v>New Client</v>
      </c>
      <c r="Q5777" s="39" t="str">
        <f t="shared" si="4"/>
        <v>No</v>
      </c>
      <c r="R5777" s="40" t="str">
        <f t="shared" si="5"/>
        <v/>
      </c>
    </row>
    <row r="5778" ht="14.25" customHeight="1" spans="1:18">
      <c r="A5778" s="30" t="s">
        <v>5492</v>
      </c>
      <c r="B5778" s="17">
        <v>3294</v>
      </c>
      <c r="C5778" s="17" t="s">
        <v>46</v>
      </c>
      <c r="D5778" s="17" t="s">
        <v>88</v>
      </c>
      <c r="E5778" s="17" t="s">
        <v>103</v>
      </c>
      <c r="F5778" s="31" t="str">
        <f>VLOOKUP(G5778,'Policy Type'!$A:$B,2,FALSE)</f>
        <v>P&amp;C</v>
      </c>
      <c r="G5778" s="17" t="s">
        <v>80</v>
      </c>
      <c r="H5778" s="32">
        <v>45443</v>
      </c>
      <c r="I5778" s="32">
        <v>45443</v>
      </c>
      <c r="J5778" s="34">
        <v>59100</v>
      </c>
      <c r="K5778" s="34">
        <f t="shared" si="1657"/>
        <v>10638</v>
      </c>
      <c r="L5778" s="34">
        <f t="shared" si="1658"/>
        <v>69738</v>
      </c>
      <c r="M5778" s="17">
        <f t="shared" si="1671"/>
        <v>3486.9</v>
      </c>
      <c r="N5778" s="17" t="s">
        <v>39</v>
      </c>
      <c r="O5778" s="35" t="s">
        <v>49</v>
      </c>
      <c r="P5778" s="36" t="str">
        <f t="shared" si="1660"/>
        <v>New Client</v>
      </c>
      <c r="Q5778" s="39" t="str">
        <f t="shared" si="4"/>
        <v>No</v>
      </c>
      <c r="R5778" s="40" t="str">
        <f t="shared" si="5"/>
        <v/>
      </c>
    </row>
    <row r="5779" ht="14.25" customHeight="1" spans="1:18">
      <c r="A5779" s="30" t="s">
        <v>5493</v>
      </c>
      <c r="B5779" s="17">
        <v>3319</v>
      </c>
      <c r="C5779" s="17" t="s">
        <v>46</v>
      </c>
      <c r="D5779" s="17" t="s">
        <v>66</v>
      </c>
      <c r="E5779" s="17" t="s">
        <v>780</v>
      </c>
      <c r="F5779" s="31" t="str">
        <f>VLOOKUP(G5779,'Policy Type'!$A:$B,2,FALSE)</f>
        <v>Liability</v>
      </c>
      <c r="G5779" s="17" t="s">
        <v>38</v>
      </c>
      <c r="H5779" s="32">
        <v>45443</v>
      </c>
      <c r="I5779" s="32">
        <v>45473</v>
      </c>
      <c r="J5779" s="34">
        <v>59100</v>
      </c>
      <c r="K5779" s="34">
        <f t="shared" si="1657"/>
        <v>10638</v>
      </c>
      <c r="L5779" s="34">
        <f t="shared" si="1658"/>
        <v>69738</v>
      </c>
      <c r="M5779" s="17">
        <f t="shared" si="1671"/>
        <v>3486.9</v>
      </c>
      <c r="N5779" s="17" t="s">
        <v>39</v>
      </c>
      <c r="O5779" s="35" t="s">
        <v>49</v>
      </c>
      <c r="P5779" s="36" t="str">
        <f t="shared" si="1660"/>
        <v>New Client</v>
      </c>
      <c r="Q5779" s="39" t="str">
        <f t="shared" si="4"/>
        <v>Yes</v>
      </c>
      <c r="R5779" s="40" t="str">
        <f t="shared" si="5"/>
        <v/>
      </c>
    </row>
    <row r="5780" ht="14.25" customHeight="1" spans="1:18">
      <c r="A5780" s="30" t="s">
        <v>5494</v>
      </c>
      <c r="B5780" s="17">
        <v>3335</v>
      </c>
      <c r="C5780" s="17" t="s">
        <v>46</v>
      </c>
      <c r="D5780" s="17" t="s">
        <v>66</v>
      </c>
      <c r="E5780" s="17" t="s">
        <v>780</v>
      </c>
      <c r="F5780" s="31" t="str">
        <f>VLOOKUP(G5780,'Policy Type'!$A:$B,2,FALSE)</f>
        <v>Liability</v>
      </c>
      <c r="G5780" s="17" t="s">
        <v>38</v>
      </c>
      <c r="H5780" s="32">
        <v>45415</v>
      </c>
      <c r="I5780" s="32">
        <v>45445</v>
      </c>
      <c r="J5780" s="34">
        <v>59000</v>
      </c>
      <c r="K5780" s="34">
        <f t="shared" si="1657"/>
        <v>10620</v>
      </c>
      <c r="L5780" s="34">
        <f t="shared" si="1658"/>
        <v>69620</v>
      </c>
      <c r="M5780" s="17">
        <f t="shared" si="1671"/>
        <v>3481</v>
      </c>
      <c r="N5780" s="17" t="s">
        <v>52</v>
      </c>
      <c r="O5780" s="35" t="s">
        <v>49</v>
      </c>
      <c r="P5780" s="36" t="str">
        <f t="shared" si="1660"/>
        <v>Old Client</v>
      </c>
      <c r="Q5780" s="39" t="str">
        <f t="shared" si="4"/>
        <v>Yes</v>
      </c>
      <c r="R5780" s="40" t="str">
        <f t="shared" si="5"/>
        <v/>
      </c>
    </row>
    <row r="5781" ht="14.25" customHeight="1" spans="1:18">
      <c r="A5781" s="30" t="s">
        <v>5495</v>
      </c>
      <c r="B5781" s="17">
        <v>3394</v>
      </c>
      <c r="C5781" s="17" t="s">
        <v>46</v>
      </c>
      <c r="D5781" s="17" t="s">
        <v>66</v>
      </c>
      <c r="E5781" s="17" t="s">
        <v>43</v>
      </c>
      <c r="F5781" s="31" t="str">
        <f>VLOOKUP(G5781,'Policy Type'!$A:$B,2,FALSE)</f>
        <v>Others</v>
      </c>
      <c r="G5781" s="17" t="s">
        <v>156</v>
      </c>
      <c r="H5781" s="32">
        <v>45425</v>
      </c>
      <c r="I5781" s="32">
        <v>45789</v>
      </c>
      <c r="J5781" s="34">
        <v>59000</v>
      </c>
      <c r="K5781" s="34">
        <f t="shared" si="1657"/>
        <v>10620</v>
      </c>
      <c r="L5781" s="34">
        <f t="shared" si="1658"/>
        <v>69620</v>
      </c>
      <c r="M5781" s="17">
        <f t="shared" si="1671"/>
        <v>3481</v>
      </c>
      <c r="N5781" s="17" t="s">
        <v>52</v>
      </c>
      <c r="O5781" s="35" t="s">
        <v>53</v>
      </c>
      <c r="P5781" s="36" t="str">
        <f t="shared" si="1660"/>
        <v>New Client</v>
      </c>
      <c r="Q5781" s="39" t="str">
        <f t="shared" si="4"/>
        <v>No</v>
      </c>
      <c r="R5781" s="40" t="str">
        <f t="shared" si="5"/>
        <v/>
      </c>
    </row>
    <row r="5782" ht="14.25" customHeight="1" spans="1:18">
      <c r="A5782" s="30" t="s">
        <v>5496</v>
      </c>
      <c r="B5782" s="17">
        <v>2962</v>
      </c>
      <c r="C5782" s="17" t="s">
        <v>57</v>
      </c>
      <c r="D5782" s="17" t="s">
        <v>36</v>
      </c>
      <c r="E5782" s="17" t="s">
        <v>103</v>
      </c>
      <c r="F5782" s="31" t="str">
        <f>VLOOKUP(G5782,'Policy Type'!$A:$B,2,FALSE)</f>
        <v>P&amp;C</v>
      </c>
      <c r="G5782" s="17" t="s">
        <v>80</v>
      </c>
      <c r="H5782" s="32">
        <v>45428</v>
      </c>
      <c r="I5782" s="32">
        <v>45428</v>
      </c>
      <c r="J5782" s="34">
        <v>59000</v>
      </c>
      <c r="K5782" s="34">
        <f t="shared" si="1657"/>
        <v>10620</v>
      </c>
      <c r="L5782" s="34">
        <f t="shared" si="1658"/>
        <v>69620</v>
      </c>
      <c r="M5782" s="17">
        <f t="shared" ref="M5782:M5786" si="1672">L5782*0.2</f>
        <v>13924</v>
      </c>
      <c r="N5782" s="17" t="s">
        <v>39</v>
      </c>
      <c r="O5782" s="35" t="s">
        <v>49</v>
      </c>
      <c r="P5782" s="36" t="str">
        <f t="shared" si="1660"/>
        <v>New Client</v>
      </c>
      <c r="Q5782" s="39" t="str">
        <f t="shared" si="4"/>
        <v>No</v>
      </c>
      <c r="R5782" s="40" t="str">
        <f t="shared" si="5"/>
        <v/>
      </c>
    </row>
    <row r="5783" ht="14.25" customHeight="1" spans="1:18">
      <c r="A5783" s="30" t="s">
        <v>5497</v>
      </c>
      <c r="B5783" s="17">
        <v>2998</v>
      </c>
      <c r="C5783" s="17" t="s">
        <v>42</v>
      </c>
      <c r="D5783" s="17" t="s">
        <v>36</v>
      </c>
      <c r="E5783" s="17" t="s">
        <v>780</v>
      </c>
      <c r="F5783" s="31" t="str">
        <f>VLOOKUP(G5783,'Policy Type'!$A:$B,2,FALSE)</f>
        <v>Liability</v>
      </c>
      <c r="G5783" s="17" t="s">
        <v>38</v>
      </c>
      <c r="H5783" s="32">
        <v>45439</v>
      </c>
      <c r="I5783" s="32">
        <v>45469</v>
      </c>
      <c r="J5783" s="34">
        <v>59000</v>
      </c>
      <c r="K5783" s="34">
        <f t="shared" si="1657"/>
        <v>10620</v>
      </c>
      <c r="L5783" s="34">
        <f t="shared" si="1658"/>
        <v>69620</v>
      </c>
      <c r="M5783" s="17">
        <f t="shared" si="1672"/>
        <v>13924</v>
      </c>
      <c r="N5783" s="17" t="s">
        <v>39</v>
      </c>
      <c r="O5783" s="35" t="s">
        <v>49</v>
      </c>
      <c r="P5783" s="36" t="str">
        <f t="shared" si="1660"/>
        <v>Old Client</v>
      </c>
      <c r="Q5783" s="39" t="str">
        <f t="shared" si="4"/>
        <v>Yes</v>
      </c>
      <c r="R5783" s="40" t="str">
        <f t="shared" si="5"/>
        <v/>
      </c>
    </row>
    <row r="5784" ht="14.25" customHeight="1" spans="1:18">
      <c r="A5784" s="30" t="s">
        <v>5498</v>
      </c>
      <c r="B5784" s="17">
        <v>3164</v>
      </c>
      <c r="C5784" s="17" t="s">
        <v>35</v>
      </c>
      <c r="D5784" s="17" t="s">
        <v>36</v>
      </c>
      <c r="E5784" s="17" t="s">
        <v>780</v>
      </c>
      <c r="F5784" s="31" t="str">
        <f>VLOOKUP(G5784,'Policy Type'!$A:$B,2,FALSE)</f>
        <v>Liability</v>
      </c>
      <c r="G5784" s="17" t="s">
        <v>38</v>
      </c>
      <c r="H5784" s="32">
        <v>45442</v>
      </c>
      <c r="I5784" s="32">
        <v>45472</v>
      </c>
      <c r="J5784" s="34">
        <v>59000</v>
      </c>
      <c r="K5784" s="34">
        <f t="shared" si="1657"/>
        <v>10620</v>
      </c>
      <c r="L5784" s="34">
        <f t="shared" si="1658"/>
        <v>69620</v>
      </c>
      <c r="M5784" s="17">
        <f t="shared" si="1672"/>
        <v>13924</v>
      </c>
      <c r="N5784" s="17" t="s">
        <v>52</v>
      </c>
      <c r="O5784" s="35" t="s">
        <v>49</v>
      </c>
      <c r="P5784" s="36" t="str">
        <f t="shared" si="1660"/>
        <v>New Client</v>
      </c>
      <c r="Q5784" s="39" t="str">
        <f t="shared" si="4"/>
        <v>Yes</v>
      </c>
      <c r="R5784" s="40" t="str">
        <f t="shared" si="5"/>
        <v/>
      </c>
    </row>
    <row r="5785" ht="14.25" customHeight="1" spans="1:18">
      <c r="A5785" s="30" t="s">
        <v>5499</v>
      </c>
      <c r="B5785" s="17">
        <v>3221</v>
      </c>
      <c r="C5785" s="17" t="s">
        <v>35</v>
      </c>
      <c r="D5785" s="17" t="s">
        <v>36</v>
      </c>
      <c r="E5785" s="17" t="s">
        <v>780</v>
      </c>
      <c r="F5785" s="31" t="str">
        <f>VLOOKUP(G5785,'Policy Type'!$A:$B,2,FALSE)</f>
        <v>Liability</v>
      </c>
      <c r="G5785" s="17" t="s">
        <v>38</v>
      </c>
      <c r="H5785" s="32">
        <v>45442</v>
      </c>
      <c r="I5785" s="32">
        <v>45472</v>
      </c>
      <c r="J5785" s="34">
        <v>59000</v>
      </c>
      <c r="K5785" s="34">
        <f t="shared" si="1657"/>
        <v>10620</v>
      </c>
      <c r="L5785" s="34">
        <f t="shared" si="1658"/>
        <v>69620</v>
      </c>
      <c r="M5785" s="17">
        <f t="shared" si="1672"/>
        <v>13924</v>
      </c>
      <c r="N5785" s="17" t="s">
        <v>52</v>
      </c>
      <c r="O5785" s="35" t="s">
        <v>49</v>
      </c>
      <c r="P5785" s="36" t="str">
        <f t="shared" si="1660"/>
        <v>Old Client</v>
      </c>
      <c r="Q5785" s="39" t="str">
        <f t="shared" si="4"/>
        <v>Yes</v>
      </c>
      <c r="R5785" s="40" t="str">
        <f t="shared" si="5"/>
        <v/>
      </c>
    </row>
    <row r="5786" ht="14.25" customHeight="1" spans="1:18">
      <c r="A5786" s="30" t="s">
        <v>5500</v>
      </c>
      <c r="B5786" s="17">
        <v>3308</v>
      </c>
      <c r="C5786" s="17" t="s">
        <v>42</v>
      </c>
      <c r="D5786" s="17" t="s">
        <v>36</v>
      </c>
      <c r="E5786" s="17" t="s">
        <v>78</v>
      </c>
      <c r="F5786" s="31" t="str">
        <f>VLOOKUP(G5786,'Policy Type'!$A:$B,2,FALSE)</f>
        <v>Liability</v>
      </c>
      <c r="G5786" s="17" t="s">
        <v>38</v>
      </c>
      <c r="H5786" s="32">
        <v>45444</v>
      </c>
      <c r="I5786" s="32">
        <v>45808</v>
      </c>
      <c r="J5786" s="34">
        <v>172600</v>
      </c>
      <c r="K5786" s="34">
        <f t="shared" si="1657"/>
        <v>31068</v>
      </c>
      <c r="L5786" s="34">
        <f t="shared" si="1658"/>
        <v>203668</v>
      </c>
      <c r="M5786" s="17">
        <f t="shared" si="1672"/>
        <v>40733.6</v>
      </c>
      <c r="N5786" s="17" t="s">
        <v>39</v>
      </c>
      <c r="O5786" s="35" t="s">
        <v>49</v>
      </c>
      <c r="P5786" s="36" t="str">
        <f t="shared" si="1660"/>
        <v>Old Client</v>
      </c>
      <c r="Q5786" s="39" t="str">
        <f t="shared" si="4"/>
        <v>Yes</v>
      </c>
      <c r="R5786" s="40" t="str">
        <f t="shared" si="5"/>
        <v/>
      </c>
    </row>
    <row r="5787" ht="14.25" customHeight="1" spans="1:18">
      <c r="A5787" s="30" t="s">
        <v>5501</v>
      </c>
      <c r="B5787" s="17">
        <v>3308</v>
      </c>
      <c r="C5787" s="17" t="s">
        <v>46</v>
      </c>
      <c r="D5787" s="17" t="s">
        <v>76</v>
      </c>
      <c r="E5787" s="17" t="s">
        <v>78</v>
      </c>
      <c r="F5787" s="31" t="str">
        <f>VLOOKUP(G5787,'Policy Type'!$A:$B,2,FALSE)</f>
        <v>Others</v>
      </c>
      <c r="G5787" s="17" t="s">
        <v>116</v>
      </c>
      <c r="H5787" s="32">
        <v>45444</v>
      </c>
      <c r="I5787" s="32">
        <v>47269</v>
      </c>
      <c r="J5787" s="34">
        <v>10328500</v>
      </c>
      <c r="K5787" s="34">
        <f t="shared" si="1657"/>
        <v>1859130</v>
      </c>
      <c r="L5787" s="34">
        <f t="shared" si="1658"/>
        <v>12187630</v>
      </c>
      <c r="M5787" s="17">
        <f t="shared" ref="M5787:M5788" si="1673">L5787*0.05</f>
        <v>609381.5</v>
      </c>
      <c r="N5787" s="17" t="s">
        <v>39</v>
      </c>
      <c r="O5787" s="35" t="s">
        <v>49</v>
      </c>
      <c r="P5787" s="36" t="str">
        <f t="shared" si="1660"/>
        <v>Old Client</v>
      </c>
      <c r="Q5787" s="39" t="str">
        <f t="shared" si="4"/>
        <v>Yes</v>
      </c>
      <c r="R5787" s="40" t="str">
        <f t="shared" si="5"/>
        <v>Cross-Sold</v>
      </c>
    </row>
    <row r="5788" ht="14.25" customHeight="1" spans="1:18">
      <c r="A5788" s="30" t="s">
        <v>5502</v>
      </c>
      <c r="B5788" s="17">
        <v>3373</v>
      </c>
      <c r="C5788" s="17" t="s">
        <v>46</v>
      </c>
      <c r="D5788" s="17" t="s">
        <v>88</v>
      </c>
      <c r="E5788" s="17" t="s">
        <v>780</v>
      </c>
      <c r="F5788" s="31" t="str">
        <f>VLOOKUP(G5788,'Policy Type'!$A:$B,2,FALSE)</f>
        <v>Liability</v>
      </c>
      <c r="G5788" s="17" t="s">
        <v>38</v>
      </c>
      <c r="H5788" s="32">
        <v>45443</v>
      </c>
      <c r="I5788" s="32">
        <v>45473</v>
      </c>
      <c r="J5788" s="34">
        <v>59000</v>
      </c>
      <c r="K5788" s="34">
        <f t="shared" si="1657"/>
        <v>10620</v>
      </c>
      <c r="L5788" s="34">
        <f t="shared" si="1658"/>
        <v>69620</v>
      </c>
      <c r="M5788" s="17">
        <f t="shared" si="1673"/>
        <v>3481</v>
      </c>
      <c r="N5788" s="17" t="s">
        <v>39</v>
      </c>
      <c r="O5788" s="35" t="s">
        <v>49</v>
      </c>
      <c r="P5788" s="36" t="str">
        <f t="shared" si="1660"/>
        <v>Old Client</v>
      </c>
      <c r="Q5788" s="39" t="str">
        <f t="shared" si="4"/>
        <v>Yes</v>
      </c>
      <c r="R5788" s="40" t="str">
        <f t="shared" si="5"/>
        <v/>
      </c>
    </row>
    <row r="5789" ht="14.25" customHeight="1" spans="1:18">
      <c r="A5789" s="30" t="s">
        <v>5503</v>
      </c>
      <c r="B5789" s="17">
        <v>3373</v>
      </c>
      <c r="C5789" s="17" t="s">
        <v>42</v>
      </c>
      <c r="D5789" s="17" t="s">
        <v>36</v>
      </c>
      <c r="E5789" s="17" t="s">
        <v>780</v>
      </c>
      <c r="F5789" s="31" t="str">
        <f>VLOOKUP(G5789,'Policy Type'!$A:$B,2,FALSE)</f>
        <v>P&amp;C</v>
      </c>
      <c r="G5789" s="17" t="s">
        <v>80</v>
      </c>
      <c r="H5789" s="32">
        <v>45415</v>
      </c>
      <c r="I5789" s="32">
        <v>45415</v>
      </c>
      <c r="J5789" s="34">
        <v>58900</v>
      </c>
      <c r="K5789" s="34">
        <f t="shared" si="1657"/>
        <v>10602</v>
      </c>
      <c r="L5789" s="34">
        <f t="shared" si="1658"/>
        <v>69502</v>
      </c>
      <c r="M5789" s="17">
        <f t="shared" ref="M5789:M5792" si="1674">L5789*0.2</f>
        <v>13900.4</v>
      </c>
      <c r="N5789" s="17" t="s">
        <v>39</v>
      </c>
      <c r="O5789" s="35" t="s">
        <v>49</v>
      </c>
      <c r="P5789" s="36" t="str">
        <f t="shared" si="1660"/>
        <v>Old Client</v>
      </c>
      <c r="Q5789" s="39" t="str">
        <f t="shared" si="4"/>
        <v>Yes</v>
      </c>
      <c r="R5789" s="40" t="str">
        <f t="shared" si="5"/>
        <v>Cross-Sold</v>
      </c>
    </row>
    <row r="5790" ht="14.25" customHeight="1" spans="1:18">
      <c r="A5790" s="30" t="s">
        <v>5504</v>
      </c>
      <c r="B5790" s="17">
        <v>3337</v>
      </c>
      <c r="C5790" s="17" t="s">
        <v>42</v>
      </c>
      <c r="D5790" s="17" t="s">
        <v>36</v>
      </c>
      <c r="E5790" s="17" t="s">
        <v>37</v>
      </c>
      <c r="F5790" s="31" t="str">
        <f>VLOOKUP(G5790,'Policy Type'!$A:$B,2,FALSE)</f>
        <v>Liability</v>
      </c>
      <c r="G5790" s="17" t="s">
        <v>38</v>
      </c>
      <c r="H5790" s="32">
        <v>45421</v>
      </c>
      <c r="I5790" s="32">
        <v>45785</v>
      </c>
      <c r="J5790" s="34">
        <v>57900</v>
      </c>
      <c r="K5790" s="34">
        <f t="shared" si="1657"/>
        <v>10422</v>
      </c>
      <c r="L5790" s="34">
        <f t="shared" si="1658"/>
        <v>68322</v>
      </c>
      <c r="M5790" s="17">
        <f t="shared" si="1674"/>
        <v>13664.4</v>
      </c>
      <c r="N5790" s="17" t="s">
        <v>39</v>
      </c>
      <c r="O5790" s="35" t="s">
        <v>49</v>
      </c>
      <c r="P5790" s="36" t="str">
        <f t="shared" si="1660"/>
        <v>New Client</v>
      </c>
      <c r="Q5790" s="39" t="str">
        <f t="shared" si="4"/>
        <v>Yes</v>
      </c>
      <c r="R5790" s="40" t="str">
        <f t="shared" si="5"/>
        <v/>
      </c>
    </row>
    <row r="5791" ht="14.25" customHeight="1" spans="1:18">
      <c r="A5791" s="30" t="s">
        <v>5505</v>
      </c>
      <c r="B5791" s="17">
        <v>2155</v>
      </c>
      <c r="C5791" s="17" t="s">
        <v>35</v>
      </c>
      <c r="D5791" s="17" t="s">
        <v>36</v>
      </c>
      <c r="E5791" s="17" t="s">
        <v>37</v>
      </c>
      <c r="F5791" s="31" t="str">
        <f>VLOOKUP(G5791,'Policy Type'!$A:$B,2,FALSE)</f>
        <v>Liability</v>
      </c>
      <c r="G5791" s="17" t="s">
        <v>38</v>
      </c>
      <c r="H5791" s="32">
        <v>45425</v>
      </c>
      <c r="I5791" s="32">
        <v>45789</v>
      </c>
      <c r="J5791" s="34">
        <v>57600</v>
      </c>
      <c r="K5791" s="34">
        <f t="shared" si="1657"/>
        <v>10368</v>
      </c>
      <c r="L5791" s="34">
        <f t="shared" si="1658"/>
        <v>67968</v>
      </c>
      <c r="M5791" s="17">
        <f t="shared" si="1674"/>
        <v>13593.6</v>
      </c>
      <c r="N5791" s="17" t="s">
        <v>39</v>
      </c>
      <c r="O5791" s="35" t="s">
        <v>49</v>
      </c>
      <c r="P5791" s="36" t="str">
        <f t="shared" si="1660"/>
        <v>Old Client</v>
      </c>
      <c r="Q5791" s="39" t="str">
        <f t="shared" si="4"/>
        <v>Yes</v>
      </c>
      <c r="R5791" s="40" t="str">
        <f t="shared" si="5"/>
        <v/>
      </c>
    </row>
    <row r="5792" ht="14.25" customHeight="1" spans="1:18">
      <c r="A5792" s="30" t="s">
        <v>5506</v>
      </c>
      <c r="B5792" s="17">
        <v>3026</v>
      </c>
      <c r="C5792" s="17" t="s">
        <v>35</v>
      </c>
      <c r="D5792" s="17" t="s">
        <v>36</v>
      </c>
      <c r="E5792" s="17" t="s">
        <v>780</v>
      </c>
      <c r="F5792" s="31" t="str">
        <f>VLOOKUP(G5792,'Policy Type'!$A:$B,2,FALSE)</f>
        <v>P&amp;C</v>
      </c>
      <c r="G5792" s="17" t="s">
        <v>80</v>
      </c>
      <c r="H5792" s="32">
        <v>45415</v>
      </c>
      <c r="I5792" s="32">
        <v>45415</v>
      </c>
      <c r="J5792" s="34">
        <v>57000</v>
      </c>
      <c r="K5792" s="34">
        <f t="shared" si="1657"/>
        <v>10260</v>
      </c>
      <c r="L5792" s="34">
        <f t="shared" si="1658"/>
        <v>67260</v>
      </c>
      <c r="M5792" s="17">
        <f t="shared" si="1674"/>
        <v>13452</v>
      </c>
      <c r="N5792" s="17" t="s">
        <v>39</v>
      </c>
      <c r="O5792" s="35" t="s">
        <v>49</v>
      </c>
      <c r="P5792" s="36" t="str">
        <f t="shared" si="1660"/>
        <v>New Client</v>
      </c>
      <c r="Q5792" s="39" t="str">
        <f t="shared" si="4"/>
        <v>No</v>
      </c>
      <c r="R5792" s="40" t="str">
        <f t="shared" si="5"/>
        <v/>
      </c>
    </row>
    <row r="5793" ht="14.25" customHeight="1" spans="1:18">
      <c r="A5793" s="30" t="s">
        <v>5507</v>
      </c>
      <c r="B5793" s="17">
        <v>3086</v>
      </c>
      <c r="C5793" s="17" t="s">
        <v>46</v>
      </c>
      <c r="D5793" s="17" t="s">
        <v>88</v>
      </c>
      <c r="E5793" s="17" t="s">
        <v>780</v>
      </c>
      <c r="F5793" s="31" t="str">
        <f>VLOOKUP(G5793,'Policy Type'!$A:$B,2,FALSE)</f>
        <v>P&amp;C</v>
      </c>
      <c r="G5793" s="17" t="s">
        <v>80</v>
      </c>
      <c r="H5793" s="32">
        <v>45440</v>
      </c>
      <c r="I5793" s="32">
        <v>45440</v>
      </c>
      <c r="J5793" s="34">
        <v>57000</v>
      </c>
      <c r="K5793" s="34">
        <f t="shared" si="1657"/>
        <v>10260</v>
      </c>
      <c r="L5793" s="34">
        <f t="shared" si="1658"/>
        <v>67260</v>
      </c>
      <c r="M5793" s="17">
        <f>L5793*0.05</f>
        <v>3363</v>
      </c>
      <c r="N5793" s="17" t="s">
        <v>39</v>
      </c>
      <c r="O5793" s="35" t="s">
        <v>49</v>
      </c>
      <c r="P5793" s="36" t="str">
        <f t="shared" si="1660"/>
        <v>New Client</v>
      </c>
      <c r="Q5793" s="39" t="str">
        <f t="shared" si="4"/>
        <v>No</v>
      </c>
      <c r="R5793" s="40" t="str">
        <f t="shared" si="5"/>
        <v/>
      </c>
    </row>
    <row r="5794" ht="14.25" customHeight="1" spans="1:18">
      <c r="A5794" s="30" t="s">
        <v>5508</v>
      </c>
      <c r="B5794" s="17">
        <v>2155</v>
      </c>
      <c r="C5794" s="17" t="s">
        <v>57</v>
      </c>
      <c r="D5794" s="17" t="s">
        <v>36</v>
      </c>
      <c r="E5794" s="17" t="s">
        <v>780</v>
      </c>
      <c r="F5794" s="31" t="str">
        <f>VLOOKUP(G5794,'Policy Type'!$A:$B,2,FALSE)</f>
        <v>Others</v>
      </c>
      <c r="G5794" s="17" t="s">
        <v>212</v>
      </c>
      <c r="H5794" s="32">
        <v>45443</v>
      </c>
      <c r="I5794" s="32">
        <v>45807</v>
      </c>
      <c r="J5794" s="34">
        <v>56100</v>
      </c>
      <c r="K5794" s="34">
        <f t="shared" si="1657"/>
        <v>10098</v>
      </c>
      <c r="L5794" s="34">
        <f t="shared" si="1658"/>
        <v>66198</v>
      </c>
      <c r="M5794" s="17">
        <f>L5794*0.15</f>
        <v>9929.7</v>
      </c>
      <c r="N5794" s="17" t="s">
        <v>52</v>
      </c>
      <c r="O5794" s="35" t="s">
        <v>49</v>
      </c>
      <c r="P5794" s="36" t="str">
        <f t="shared" si="1660"/>
        <v>Old Client</v>
      </c>
      <c r="Q5794" s="39" t="str">
        <f t="shared" si="4"/>
        <v>Yes</v>
      </c>
      <c r="R5794" s="40" t="str">
        <f t="shared" si="5"/>
        <v>Cross-Sold</v>
      </c>
    </row>
    <row r="5795" ht="14.25" customHeight="1" spans="1:18">
      <c r="A5795" s="30" t="s">
        <v>5509</v>
      </c>
      <c r="B5795" s="17">
        <v>1763</v>
      </c>
      <c r="C5795" s="17" t="s">
        <v>46</v>
      </c>
      <c r="D5795" s="17" t="s">
        <v>47</v>
      </c>
      <c r="E5795" s="17" t="s">
        <v>37</v>
      </c>
      <c r="F5795" s="31" t="str">
        <f>VLOOKUP(G5795,'Policy Type'!$A:$B,2,FALSE)</f>
        <v>Liability</v>
      </c>
      <c r="G5795" s="17" t="s">
        <v>38</v>
      </c>
      <c r="H5795" s="32">
        <v>45433</v>
      </c>
      <c r="I5795" s="32">
        <v>45797</v>
      </c>
      <c r="J5795" s="34">
        <v>55000</v>
      </c>
      <c r="K5795" s="34">
        <f t="shared" si="1657"/>
        <v>9900</v>
      </c>
      <c r="L5795" s="34">
        <f t="shared" si="1658"/>
        <v>64900</v>
      </c>
      <c r="M5795" s="17">
        <f>L5795*0.05</f>
        <v>3245</v>
      </c>
      <c r="N5795" s="17" t="s">
        <v>39</v>
      </c>
      <c r="O5795" s="35" t="s">
        <v>49</v>
      </c>
      <c r="P5795" s="36" t="str">
        <f t="shared" si="1660"/>
        <v>Old Client</v>
      </c>
      <c r="Q5795" s="39" t="str">
        <f t="shared" si="4"/>
        <v>Yes</v>
      </c>
      <c r="R5795" s="40" t="str">
        <f t="shared" si="5"/>
        <v/>
      </c>
    </row>
    <row r="5796" ht="14.25" customHeight="1" spans="1:18">
      <c r="A5796" s="30" t="s">
        <v>5510</v>
      </c>
      <c r="B5796" s="17">
        <v>3325</v>
      </c>
      <c r="C5796" s="17" t="s">
        <v>42</v>
      </c>
      <c r="D5796" s="17" t="s">
        <v>36</v>
      </c>
      <c r="E5796" s="17" t="s">
        <v>78</v>
      </c>
      <c r="F5796" s="31" t="str">
        <f>VLOOKUP(G5796,'Policy Type'!$A:$B,2,FALSE)</f>
        <v>Liability</v>
      </c>
      <c r="G5796" s="17" t="s">
        <v>536</v>
      </c>
      <c r="H5796" s="32">
        <v>45442</v>
      </c>
      <c r="I5796" s="32">
        <v>45594</v>
      </c>
      <c r="J5796" s="34">
        <v>53800</v>
      </c>
      <c r="K5796" s="34">
        <f t="shared" si="1657"/>
        <v>9684</v>
      </c>
      <c r="L5796" s="34">
        <f t="shared" si="1658"/>
        <v>63484</v>
      </c>
      <c r="M5796" s="17">
        <f t="shared" ref="M5796:M5799" si="1675">L5796*0.2</f>
        <v>12696.8</v>
      </c>
      <c r="N5796" s="17" t="s">
        <v>39</v>
      </c>
      <c r="O5796" s="35" t="s">
        <v>49</v>
      </c>
      <c r="P5796" s="36" t="str">
        <f t="shared" si="1660"/>
        <v>New Client</v>
      </c>
      <c r="Q5796" s="39" t="str">
        <f t="shared" si="4"/>
        <v>Yes</v>
      </c>
      <c r="R5796" s="40" t="str">
        <f t="shared" si="5"/>
        <v/>
      </c>
    </row>
    <row r="5797" ht="14.25" customHeight="1" spans="1:18">
      <c r="A5797" s="30" t="s">
        <v>5511</v>
      </c>
      <c r="B5797" s="17">
        <v>2363</v>
      </c>
      <c r="C5797" s="17" t="s">
        <v>42</v>
      </c>
      <c r="D5797" s="17" t="s">
        <v>36</v>
      </c>
      <c r="E5797" s="17" t="s">
        <v>37</v>
      </c>
      <c r="F5797" s="31" t="str">
        <f>VLOOKUP(G5797,'Policy Type'!$A:$B,2,FALSE)</f>
        <v>Liability</v>
      </c>
      <c r="G5797" s="17" t="s">
        <v>38</v>
      </c>
      <c r="H5797" s="32">
        <v>45425</v>
      </c>
      <c r="I5797" s="32">
        <v>45455</v>
      </c>
      <c r="J5797" s="34">
        <v>53600</v>
      </c>
      <c r="K5797" s="34">
        <f t="shared" si="1657"/>
        <v>9648</v>
      </c>
      <c r="L5797" s="34">
        <f t="shared" si="1658"/>
        <v>63248</v>
      </c>
      <c r="M5797" s="17">
        <f t="shared" si="1675"/>
        <v>12649.6</v>
      </c>
      <c r="N5797" s="17" t="s">
        <v>52</v>
      </c>
      <c r="O5797" s="35" t="s">
        <v>49</v>
      </c>
      <c r="P5797" s="36" t="str">
        <f t="shared" si="1660"/>
        <v>Old Client</v>
      </c>
      <c r="Q5797" s="39" t="str">
        <f t="shared" si="4"/>
        <v>Yes</v>
      </c>
      <c r="R5797" s="40" t="str">
        <f t="shared" si="5"/>
        <v/>
      </c>
    </row>
    <row r="5798" ht="14.25" customHeight="1" spans="1:18">
      <c r="A5798" s="30" t="s">
        <v>5512</v>
      </c>
      <c r="B5798" s="17">
        <v>3307</v>
      </c>
      <c r="C5798" s="17" t="s">
        <v>35</v>
      </c>
      <c r="D5798" s="17" t="s">
        <v>36</v>
      </c>
      <c r="E5798" s="17" t="s">
        <v>37</v>
      </c>
      <c r="F5798" s="31" t="str">
        <f>VLOOKUP(G5798,'Policy Type'!$A:$B,2,FALSE)</f>
        <v>Liability</v>
      </c>
      <c r="G5798" s="17" t="s">
        <v>38</v>
      </c>
      <c r="H5798" s="32">
        <v>45443</v>
      </c>
      <c r="I5798" s="32">
        <v>45807</v>
      </c>
      <c r="J5798" s="34">
        <v>52200</v>
      </c>
      <c r="K5798" s="34">
        <f t="shared" si="1657"/>
        <v>9396</v>
      </c>
      <c r="L5798" s="34">
        <f t="shared" si="1658"/>
        <v>61596</v>
      </c>
      <c r="M5798" s="17">
        <f t="shared" si="1675"/>
        <v>12319.2</v>
      </c>
      <c r="N5798" s="17" t="s">
        <v>52</v>
      </c>
      <c r="O5798" s="35" t="s">
        <v>49</v>
      </c>
      <c r="P5798" s="36" t="str">
        <f t="shared" si="1660"/>
        <v>Old Client</v>
      </c>
      <c r="Q5798" s="39" t="str">
        <f t="shared" si="4"/>
        <v>Yes</v>
      </c>
      <c r="R5798" s="40" t="str">
        <f t="shared" si="5"/>
        <v/>
      </c>
    </row>
    <row r="5799" ht="14.25" customHeight="1" spans="1:18">
      <c r="A5799" s="30" t="s">
        <v>5513</v>
      </c>
      <c r="B5799" s="17">
        <v>3089</v>
      </c>
      <c r="C5799" s="17" t="s">
        <v>35</v>
      </c>
      <c r="D5799" s="17" t="s">
        <v>36</v>
      </c>
      <c r="E5799" s="17" t="s">
        <v>37</v>
      </c>
      <c r="F5799" s="31" t="str">
        <f>VLOOKUP(G5799,'Policy Type'!$A:$B,2,FALSE)</f>
        <v>Liability</v>
      </c>
      <c r="G5799" s="17" t="s">
        <v>38</v>
      </c>
      <c r="H5799" s="32">
        <v>45415</v>
      </c>
      <c r="I5799" s="32">
        <v>45445</v>
      </c>
      <c r="J5799" s="34">
        <v>51800</v>
      </c>
      <c r="K5799" s="34">
        <f t="shared" si="1657"/>
        <v>9324</v>
      </c>
      <c r="L5799" s="34">
        <f t="shared" si="1658"/>
        <v>61124</v>
      </c>
      <c r="M5799" s="17">
        <f t="shared" si="1675"/>
        <v>12224.8</v>
      </c>
      <c r="N5799" s="17" t="s">
        <v>39</v>
      </c>
      <c r="O5799" s="35" t="s">
        <v>49</v>
      </c>
      <c r="P5799" s="36" t="str">
        <f t="shared" si="1660"/>
        <v>New Client</v>
      </c>
      <c r="Q5799" s="39" t="str">
        <f t="shared" si="4"/>
        <v>Yes</v>
      </c>
      <c r="R5799" s="40" t="str">
        <f t="shared" si="5"/>
        <v/>
      </c>
    </row>
    <row r="5800" ht="14.25" customHeight="1" spans="1:18">
      <c r="A5800" s="30"/>
      <c r="B5800" s="17"/>
      <c r="C5800" s="17"/>
      <c r="D5800" s="17"/>
      <c r="E5800" s="17"/>
      <c r="F5800" s="31"/>
      <c r="G5800" s="17"/>
      <c r="H5800" s="32"/>
      <c r="I5800" s="32"/>
      <c r="J5800" s="34"/>
      <c r="K5800" s="34"/>
      <c r="L5800" s="17"/>
      <c r="M5800" s="17"/>
      <c r="N5800" s="17" t="s">
        <v>39</v>
      </c>
      <c r="O5800" s="35" t="s">
        <v>277</v>
      </c>
      <c r="P5800" s="36"/>
      <c r="Q5800" s="39" t="str">
        <f t="shared" si="4"/>
        <v>No</v>
      </c>
      <c r="R5800" s="40" t="str">
        <f t="shared" si="5"/>
        <v/>
      </c>
    </row>
    <row r="5801" ht="14.25" customHeight="1" spans="1:18">
      <c r="A5801" s="30" t="s">
        <v>5514</v>
      </c>
      <c r="B5801" s="17">
        <v>2957</v>
      </c>
      <c r="C5801" s="17" t="s">
        <v>57</v>
      </c>
      <c r="D5801" s="17" t="s">
        <v>36</v>
      </c>
      <c r="E5801" s="17" t="s">
        <v>37</v>
      </c>
      <c r="F5801" s="31" t="str">
        <f>VLOOKUP(G5801,'Policy Type'!$A:$B,2,FALSE)</f>
        <v>Liability</v>
      </c>
      <c r="G5801" s="17" t="s">
        <v>38</v>
      </c>
      <c r="H5801" s="32">
        <v>45429</v>
      </c>
      <c r="I5801" s="32">
        <v>45459</v>
      </c>
      <c r="J5801" s="34">
        <v>51200</v>
      </c>
      <c r="K5801" s="34">
        <f t="shared" ref="K5801:K6056" si="1676">J5801*0.18</f>
        <v>9216</v>
      </c>
      <c r="L5801" s="34">
        <f t="shared" ref="L5801:L6056" si="1677">J5801+K5801</f>
        <v>60416</v>
      </c>
      <c r="M5801" s="17">
        <f t="shared" ref="M5801:M5804" si="1678">L5801*0.2</f>
        <v>12083.2</v>
      </c>
      <c r="N5801" s="17" t="s">
        <v>52</v>
      </c>
      <c r="O5801" s="35" t="s">
        <v>49</v>
      </c>
      <c r="P5801" s="36" t="str">
        <f t="shared" ref="P5801:P6005" si="1679">IF(COUNTIF(B:B,B5801)=1,"New Client","Old Client")</f>
        <v>New Client</v>
      </c>
      <c r="Q5801" s="39" t="str">
        <f t="shared" si="4"/>
        <v>Yes</v>
      </c>
      <c r="R5801" s="40" t="str">
        <f t="shared" si="5"/>
        <v/>
      </c>
    </row>
    <row r="5802" ht="14.25" customHeight="1" spans="1:18">
      <c r="A5802" s="30" t="s">
        <v>5515</v>
      </c>
      <c r="B5802" s="17">
        <v>498</v>
      </c>
      <c r="C5802" s="17" t="s">
        <v>42</v>
      </c>
      <c r="D5802" s="17" t="s">
        <v>36</v>
      </c>
      <c r="E5802" s="17" t="s">
        <v>37</v>
      </c>
      <c r="F5802" s="31" t="str">
        <f>VLOOKUP(G5802,'Policy Type'!$A:$B,2,FALSE)</f>
        <v>Liability</v>
      </c>
      <c r="G5802" s="17" t="s">
        <v>38</v>
      </c>
      <c r="H5802" s="32">
        <v>45413</v>
      </c>
      <c r="I5802" s="32">
        <v>45443</v>
      </c>
      <c r="J5802" s="34">
        <v>50800</v>
      </c>
      <c r="K5802" s="34">
        <f t="shared" si="1676"/>
        <v>9144</v>
      </c>
      <c r="L5802" s="34">
        <f t="shared" si="1677"/>
        <v>59944</v>
      </c>
      <c r="M5802" s="17">
        <f t="shared" si="1678"/>
        <v>11988.8</v>
      </c>
      <c r="N5802" s="17" t="s">
        <v>39</v>
      </c>
      <c r="O5802" s="35" t="s">
        <v>49</v>
      </c>
      <c r="P5802" s="36" t="str">
        <f t="shared" si="1679"/>
        <v>Old Client</v>
      </c>
      <c r="Q5802" s="39" t="str">
        <f t="shared" si="4"/>
        <v>Yes</v>
      </c>
      <c r="R5802" s="40" t="str">
        <f t="shared" si="5"/>
        <v/>
      </c>
    </row>
    <row r="5803" ht="14.25" customHeight="1" spans="1:18">
      <c r="A5803" s="30" t="s">
        <v>5516</v>
      </c>
      <c r="B5803" s="17">
        <v>3197</v>
      </c>
      <c r="C5803" s="17" t="s">
        <v>57</v>
      </c>
      <c r="D5803" s="17" t="s">
        <v>36</v>
      </c>
      <c r="E5803" s="17" t="s">
        <v>37</v>
      </c>
      <c r="F5803" s="31" t="str">
        <f>VLOOKUP(G5803,'Policy Type'!$A:$B,2,FALSE)</f>
        <v>Liability</v>
      </c>
      <c r="G5803" s="17" t="s">
        <v>38</v>
      </c>
      <c r="H5803" s="32">
        <v>45429</v>
      </c>
      <c r="I5803" s="32">
        <v>45459</v>
      </c>
      <c r="J5803" s="34">
        <v>48900</v>
      </c>
      <c r="K5803" s="34">
        <f t="shared" si="1676"/>
        <v>8802</v>
      </c>
      <c r="L5803" s="34">
        <f t="shared" si="1677"/>
        <v>57702</v>
      </c>
      <c r="M5803" s="17">
        <f t="shared" si="1678"/>
        <v>11540.4</v>
      </c>
      <c r="N5803" s="17" t="s">
        <v>39</v>
      </c>
      <c r="O5803" s="35" t="s">
        <v>49</v>
      </c>
      <c r="P5803" s="36" t="str">
        <f t="shared" si="1679"/>
        <v>New Client</v>
      </c>
      <c r="Q5803" s="39" t="str">
        <f t="shared" si="4"/>
        <v>Yes</v>
      </c>
      <c r="R5803" s="40" t="str">
        <f t="shared" si="5"/>
        <v/>
      </c>
    </row>
    <row r="5804" ht="14.25" customHeight="1" spans="1:18">
      <c r="A5804" s="30" t="s">
        <v>5517</v>
      </c>
      <c r="B5804" s="17">
        <v>2906</v>
      </c>
      <c r="C5804" s="17" t="s">
        <v>35</v>
      </c>
      <c r="D5804" s="17" t="s">
        <v>36</v>
      </c>
      <c r="E5804" s="17" t="s">
        <v>78</v>
      </c>
      <c r="F5804" s="31" t="str">
        <f>VLOOKUP(G5804,'Policy Type'!$A:$B,2,FALSE)</f>
        <v>Liability</v>
      </c>
      <c r="G5804" s="17" t="s">
        <v>536</v>
      </c>
      <c r="H5804" s="32">
        <v>45442</v>
      </c>
      <c r="I5804" s="32">
        <v>45504</v>
      </c>
      <c r="J5804" s="34">
        <v>48200</v>
      </c>
      <c r="K5804" s="34">
        <f t="shared" si="1676"/>
        <v>8676</v>
      </c>
      <c r="L5804" s="34">
        <f t="shared" si="1677"/>
        <v>56876</v>
      </c>
      <c r="M5804" s="17">
        <f t="shared" si="1678"/>
        <v>11375.2</v>
      </c>
      <c r="N5804" s="17" t="s">
        <v>39</v>
      </c>
      <c r="O5804" s="35" t="s">
        <v>49</v>
      </c>
      <c r="P5804" s="36" t="str">
        <f t="shared" si="1679"/>
        <v>New Client</v>
      </c>
      <c r="Q5804" s="39" t="str">
        <f t="shared" si="4"/>
        <v>Yes</v>
      </c>
      <c r="R5804" s="40" t="str">
        <f t="shared" si="5"/>
        <v/>
      </c>
    </row>
    <row r="5805" ht="14.25" customHeight="1" spans="1:18">
      <c r="A5805" s="30" t="s">
        <v>5518</v>
      </c>
      <c r="B5805" s="17">
        <v>944</v>
      </c>
      <c r="C5805" s="17" t="s">
        <v>46</v>
      </c>
      <c r="D5805" s="17" t="s">
        <v>47</v>
      </c>
      <c r="E5805" s="17" t="s">
        <v>37</v>
      </c>
      <c r="F5805" s="31" t="str">
        <f>VLOOKUP(G5805,'Policy Type'!$A:$B,2,FALSE)</f>
        <v>Liability</v>
      </c>
      <c r="G5805" s="17" t="s">
        <v>38</v>
      </c>
      <c r="H5805" s="32">
        <v>45429</v>
      </c>
      <c r="I5805" s="32">
        <v>45520</v>
      </c>
      <c r="J5805" s="34">
        <v>45500</v>
      </c>
      <c r="K5805" s="34">
        <f t="shared" si="1676"/>
        <v>8190</v>
      </c>
      <c r="L5805" s="34">
        <f t="shared" si="1677"/>
        <v>53690</v>
      </c>
      <c r="M5805" s="17">
        <f t="shared" ref="M5805:M5806" si="1680">L5805*0.05</f>
        <v>2684.5</v>
      </c>
      <c r="N5805" s="17" t="s">
        <v>39</v>
      </c>
      <c r="O5805" s="35" t="s">
        <v>49</v>
      </c>
      <c r="P5805" s="36" t="str">
        <f t="shared" si="1679"/>
        <v>Old Client</v>
      </c>
      <c r="Q5805" s="39" t="str">
        <f t="shared" si="4"/>
        <v>Yes</v>
      </c>
      <c r="R5805" s="40" t="str">
        <f t="shared" si="5"/>
        <v/>
      </c>
    </row>
    <row r="5806" ht="14.25" customHeight="1" spans="1:18">
      <c r="A5806" s="30" t="s">
        <v>5519</v>
      </c>
      <c r="B5806" s="17">
        <v>3307</v>
      </c>
      <c r="C5806" s="17" t="s">
        <v>46</v>
      </c>
      <c r="D5806" s="17" t="s">
        <v>47</v>
      </c>
      <c r="E5806" s="17" t="s">
        <v>780</v>
      </c>
      <c r="F5806" s="31" t="str">
        <f>VLOOKUP(G5806,'Policy Type'!$A:$B,2,FALSE)</f>
        <v>P&amp;C</v>
      </c>
      <c r="G5806" s="17" t="s">
        <v>80</v>
      </c>
      <c r="H5806" s="32">
        <v>45440</v>
      </c>
      <c r="I5806" s="32">
        <v>45440</v>
      </c>
      <c r="J5806" s="34">
        <v>45400</v>
      </c>
      <c r="K5806" s="34">
        <f t="shared" si="1676"/>
        <v>8172</v>
      </c>
      <c r="L5806" s="34">
        <f t="shared" si="1677"/>
        <v>53572</v>
      </c>
      <c r="M5806" s="17">
        <f t="shared" si="1680"/>
        <v>2678.6</v>
      </c>
      <c r="N5806" s="17" t="s">
        <v>39</v>
      </c>
      <c r="O5806" s="35" t="s">
        <v>49</v>
      </c>
      <c r="P5806" s="36" t="str">
        <f t="shared" si="1679"/>
        <v>Old Client</v>
      </c>
      <c r="Q5806" s="39" t="str">
        <f t="shared" si="4"/>
        <v>Yes</v>
      </c>
      <c r="R5806" s="40" t="str">
        <f t="shared" si="5"/>
        <v>Cross-Sold</v>
      </c>
    </row>
    <row r="5807" ht="14.25" customHeight="1" spans="1:18">
      <c r="A5807" s="30" t="s">
        <v>5520</v>
      </c>
      <c r="B5807" s="17">
        <v>1598</v>
      </c>
      <c r="C5807" s="17" t="s">
        <v>35</v>
      </c>
      <c r="D5807" s="17" t="s">
        <v>36</v>
      </c>
      <c r="E5807" s="17" t="s">
        <v>37</v>
      </c>
      <c r="F5807" s="31" t="str">
        <f>VLOOKUP(G5807,'Policy Type'!$A:$B,2,FALSE)</f>
        <v>Liability</v>
      </c>
      <c r="G5807" s="17" t="s">
        <v>38</v>
      </c>
      <c r="H5807" s="32">
        <v>45425</v>
      </c>
      <c r="I5807" s="32">
        <v>45455</v>
      </c>
      <c r="J5807" s="34">
        <v>44500</v>
      </c>
      <c r="K5807" s="34">
        <f t="shared" si="1676"/>
        <v>8010</v>
      </c>
      <c r="L5807" s="34">
        <f t="shared" si="1677"/>
        <v>52510</v>
      </c>
      <c r="M5807" s="17">
        <f>L5807*0.2</f>
        <v>10502</v>
      </c>
      <c r="N5807" s="17" t="s">
        <v>39</v>
      </c>
      <c r="O5807" s="35" t="s">
        <v>49</v>
      </c>
      <c r="P5807" s="36" t="str">
        <f t="shared" si="1679"/>
        <v>Old Client</v>
      </c>
      <c r="Q5807" s="39" t="str">
        <f t="shared" si="4"/>
        <v>Yes</v>
      </c>
      <c r="R5807" s="40" t="str">
        <f t="shared" si="5"/>
        <v/>
      </c>
    </row>
    <row r="5808" ht="14.25" customHeight="1" spans="1:18">
      <c r="A5808" s="30" t="s">
        <v>5521</v>
      </c>
      <c r="B5808" s="17">
        <v>1763</v>
      </c>
      <c r="C5808" s="17" t="s">
        <v>46</v>
      </c>
      <c r="D5808" s="17" t="s">
        <v>88</v>
      </c>
      <c r="E5808" s="17" t="s">
        <v>37</v>
      </c>
      <c r="F5808" s="31" t="str">
        <f>VLOOKUP(G5808,'Policy Type'!$A:$B,2,FALSE)</f>
        <v>Liability</v>
      </c>
      <c r="G5808" s="17" t="s">
        <v>38</v>
      </c>
      <c r="H5808" s="32">
        <v>45414</v>
      </c>
      <c r="I5808" s="32">
        <v>45505</v>
      </c>
      <c r="J5808" s="34">
        <v>44000</v>
      </c>
      <c r="K5808" s="34">
        <f t="shared" si="1676"/>
        <v>7920</v>
      </c>
      <c r="L5808" s="34">
        <f t="shared" si="1677"/>
        <v>51920</v>
      </c>
      <c r="M5808" s="17">
        <f>L5808*0.05</f>
        <v>2596</v>
      </c>
      <c r="N5808" s="17" t="s">
        <v>39</v>
      </c>
      <c r="O5808" s="35" t="s">
        <v>49</v>
      </c>
      <c r="P5808" s="36" t="str">
        <f t="shared" si="1679"/>
        <v>Old Client</v>
      </c>
      <c r="Q5808" s="39" t="str">
        <f t="shared" si="4"/>
        <v>Yes</v>
      </c>
      <c r="R5808" s="40" t="str">
        <f t="shared" si="5"/>
        <v/>
      </c>
    </row>
    <row r="5809" ht="14.25" customHeight="1" spans="1:18">
      <c r="A5809" s="30" t="s">
        <v>5522</v>
      </c>
      <c r="B5809" s="17">
        <v>937</v>
      </c>
      <c r="C5809" s="17" t="s">
        <v>35</v>
      </c>
      <c r="D5809" s="17" t="s">
        <v>36</v>
      </c>
      <c r="E5809" s="17" t="s">
        <v>37</v>
      </c>
      <c r="F5809" s="31" t="str">
        <f>VLOOKUP(G5809,'Policy Type'!$A:$B,2,FALSE)</f>
        <v>Liability</v>
      </c>
      <c r="G5809" s="17" t="s">
        <v>38</v>
      </c>
      <c r="H5809" s="32">
        <v>45414</v>
      </c>
      <c r="I5809" s="32">
        <v>45778</v>
      </c>
      <c r="J5809" s="34">
        <v>43500</v>
      </c>
      <c r="K5809" s="34">
        <f t="shared" si="1676"/>
        <v>7830</v>
      </c>
      <c r="L5809" s="34">
        <f t="shared" si="1677"/>
        <v>51330</v>
      </c>
      <c r="M5809" s="17">
        <f t="shared" ref="M5809:M5817" si="1681">L5809*0.2</f>
        <v>10266</v>
      </c>
      <c r="N5809" s="17" t="s">
        <v>39</v>
      </c>
      <c r="O5809" s="35" t="s">
        <v>49</v>
      </c>
      <c r="P5809" s="36" t="str">
        <f t="shared" si="1679"/>
        <v>Old Client</v>
      </c>
      <c r="Q5809" s="39" t="str">
        <f t="shared" si="4"/>
        <v>Yes</v>
      </c>
      <c r="R5809" s="40" t="str">
        <f t="shared" si="5"/>
        <v/>
      </c>
    </row>
    <row r="5810" ht="14.25" customHeight="1" spans="1:18">
      <c r="A5810" s="30" t="s">
        <v>5523</v>
      </c>
      <c r="B5810" s="17">
        <v>2944</v>
      </c>
      <c r="C5810" s="17" t="s">
        <v>35</v>
      </c>
      <c r="D5810" s="17" t="s">
        <v>36</v>
      </c>
      <c r="E5810" s="17" t="s">
        <v>37</v>
      </c>
      <c r="F5810" s="31" t="str">
        <f>VLOOKUP(G5810,'Policy Type'!$A:$B,2,FALSE)</f>
        <v>Liability</v>
      </c>
      <c r="G5810" s="17" t="s">
        <v>38</v>
      </c>
      <c r="H5810" s="32">
        <v>45414</v>
      </c>
      <c r="I5810" s="32">
        <v>45778</v>
      </c>
      <c r="J5810" s="34">
        <v>43500</v>
      </c>
      <c r="K5810" s="34">
        <f t="shared" si="1676"/>
        <v>7830</v>
      </c>
      <c r="L5810" s="34">
        <f t="shared" si="1677"/>
        <v>51330</v>
      </c>
      <c r="M5810" s="17">
        <f t="shared" si="1681"/>
        <v>10266</v>
      </c>
      <c r="N5810" s="17" t="s">
        <v>39</v>
      </c>
      <c r="O5810" s="35" t="s">
        <v>49</v>
      </c>
      <c r="P5810" s="36" t="str">
        <f t="shared" si="1679"/>
        <v>New Client</v>
      </c>
      <c r="Q5810" s="39" t="str">
        <f t="shared" si="4"/>
        <v>Yes</v>
      </c>
      <c r="R5810" s="40" t="str">
        <f t="shared" si="5"/>
        <v/>
      </c>
    </row>
    <row r="5811" ht="14.25" customHeight="1" spans="1:18">
      <c r="A5811" s="30" t="s">
        <v>5524</v>
      </c>
      <c r="B5811" s="17">
        <v>2947</v>
      </c>
      <c r="C5811" s="17" t="s">
        <v>57</v>
      </c>
      <c r="D5811" s="17" t="s">
        <v>36</v>
      </c>
      <c r="E5811" s="17" t="s">
        <v>37</v>
      </c>
      <c r="F5811" s="31" t="str">
        <f>VLOOKUP(G5811,'Policy Type'!$A:$B,2,FALSE)</f>
        <v>Liability</v>
      </c>
      <c r="G5811" s="17" t="s">
        <v>38</v>
      </c>
      <c r="H5811" s="32">
        <v>45414</v>
      </c>
      <c r="I5811" s="32">
        <v>45778</v>
      </c>
      <c r="J5811" s="34">
        <v>43500</v>
      </c>
      <c r="K5811" s="34">
        <f t="shared" si="1676"/>
        <v>7830</v>
      </c>
      <c r="L5811" s="34">
        <f t="shared" si="1677"/>
        <v>51330</v>
      </c>
      <c r="M5811" s="17">
        <f t="shared" si="1681"/>
        <v>10266</v>
      </c>
      <c r="N5811" s="17" t="s">
        <v>39</v>
      </c>
      <c r="O5811" s="35" t="s">
        <v>49</v>
      </c>
      <c r="P5811" s="36" t="str">
        <f t="shared" si="1679"/>
        <v>Old Client</v>
      </c>
      <c r="Q5811" s="39" t="str">
        <f t="shared" si="4"/>
        <v>Yes</v>
      </c>
      <c r="R5811" s="40" t="str">
        <f t="shared" si="5"/>
        <v/>
      </c>
    </row>
    <row r="5812" ht="14.25" customHeight="1" spans="1:18">
      <c r="A5812" s="30" t="s">
        <v>5525</v>
      </c>
      <c r="B5812" s="17">
        <v>2947</v>
      </c>
      <c r="C5812" s="17" t="s">
        <v>57</v>
      </c>
      <c r="D5812" s="17" t="s">
        <v>36</v>
      </c>
      <c r="E5812" s="17" t="s">
        <v>37</v>
      </c>
      <c r="F5812" s="31" t="str">
        <f>VLOOKUP(G5812,'Policy Type'!$A:$B,2,FALSE)</f>
        <v>Liability</v>
      </c>
      <c r="G5812" s="17" t="s">
        <v>38</v>
      </c>
      <c r="H5812" s="32">
        <v>45436</v>
      </c>
      <c r="I5812" s="32">
        <v>45466</v>
      </c>
      <c r="J5812" s="34">
        <v>43400</v>
      </c>
      <c r="K5812" s="34">
        <f t="shared" si="1676"/>
        <v>7812</v>
      </c>
      <c r="L5812" s="34">
        <f t="shared" si="1677"/>
        <v>51212</v>
      </c>
      <c r="M5812" s="17">
        <f t="shared" si="1681"/>
        <v>10242.4</v>
      </c>
      <c r="N5812" s="17" t="s">
        <v>39</v>
      </c>
      <c r="O5812" s="35" t="s">
        <v>49</v>
      </c>
      <c r="P5812" s="36" t="str">
        <f t="shared" si="1679"/>
        <v>Old Client</v>
      </c>
      <c r="Q5812" s="39" t="str">
        <f t="shared" si="4"/>
        <v>Yes</v>
      </c>
      <c r="R5812" s="40" t="str">
        <f t="shared" si="5"/>
        <v/>
      </c>
    </row>
    <row r="5813" ht="14.25" customHeight="1" spans="1:18">
      <c r="A5813" s="30" t="s">
        <v>5526</v>
      </c>
      <c r="B5813" s="17">
        <v>2947</v>
      </c>
      <c r="C5813" s="17" t="s">
        <v>57</v>
      </c>
      <c r="D5813" s="17" t="s">
        <v>36</v>
      </c>
      <c r="E5813" s="17" t="s">
        <v>78</v>
      </c>
      <c r="F5813" s="31" t="str">
        <f>VLOOKUP(G5813,'Policy Type'!$A:$B,2,FALSE)</f>
        <v>Liability</v>
      </c>
      <c r="G5813" s="17" t="s">
        <v>536</v>
      </c>
      <c r="H5813" s="32">
        <v>45405</v>
      </c>
      <c r="I5813" s="32">
        <v>45526</v>
      </c>
      <c r="J5813" s="34">
        <v>145300</v>
      </c>
      <c r="K5813" s="34">
        <f t="shared" si="1676"/>
        <v>26154</v>
      </c>
      <c r="L5813" s="34">
        <f t="shared" si="1677"/>
        <v>171454</v>
      </c>
      <c r="M5813" s="17">
        <f t="shared" si="1681"/>
        <v>34290.8</v>
      </c>
      <c r="N5813" s="17" t="s">
        <v>39</v>
      </c>
      <c r="O5813" s="35" t="s">
        <v>49</v>
      </c>
      <c r="P5813" s="36" t="str">
        <f t="shared" si="1679"/>
        <v>Old Client</v>
      </c>
      <c r="Q5813" s="39" t="str">
        <f t="shared" si="4"/>
        <v>Yes</v>
      </c>
      <c r="R5813" s="40" t="str">
        <f t="shared" si="5"/>
        <v/>
      </c>
    </row>
    <row r="5814" ht="14.25" customHeight="1" spans="1:18">
      <c r="A5814" s="30" t="s">
        <v>5527</v>
      </c>
      <c r="B5814" s="17">
        <v>3258</v>
      </c>
      <c r="C5814" s="17" t="s">
        <v>42</v>
      </c>
      <c r="D5814" s="17" t="s">
        <v>36</v>
      </c>
      <c r="E5814" s="17" t="s">
        <v>37</v>
      </c>
      <c r="F5814" s="31" t="str">
        <f>VLOOKUP(G5814,'Policy Type'!$A:$B,2,FALSE)</f>
        <v>Liability</v>
      </c>
      <c r="G5814" s="17" t="s">
        <v>38</v>
      </c>
      <c r="H5814" s="32">
        <v>45443</v>
      </c>
      <c r="I5814" s="32">
        <v>45473</v>
      </c>
      <c r="J5814" s="34">
        <v>43300</v>
      </c>
      <c r="K5814" s="34">
        <f t="shared" si="1676"/>
        <v>7794</v>
      </c>
      <c r="L5814" s="34">
        <f t="shared" si="1677"/>
        <v>51094</v>
      </c>
      <c r="M5814" s="17">
        <f t="shared" si="1681"/>
        <v>10218.8</v>
      </c>
      <c r="N5814" s="17" t="s">
        <v>39</v>
      </c>
      <c r="O5814" s="35" t="s">
        <v>49</v>
      </c>
      <c r="P5814" s="36" t="str">
        <f t="shared" si="1679"/>
        <v>New Client</v>
      </c>
      <c r="Q5814" s="39" t="str">
        <f t="shared" si="4"/>
        <v>Yes</v>
      </c>
      <c r="R5814" s="40" t="str">
        <f t="shared" si="5"/>
        <v/>
      </c>
    </row>
    <row r="5815" ht="14.25" customHeight="1" spans="1:18">
      <c r="A5815" s="30" t="s">
        <v>5528</v>
      </c>
      <c r="B5815" s="17">
        <v>3052</v>
      </c>
      <c r="C5815" s="17" t="s">
        <v>57</v>
      </c>
      <c r="D5815" s="17" t="s">
        <v>36</v>
      </c>
      <c r="E5815" s="17" t="s">
        <v>780</v>
      </c>
      <c r="F5815" s="31" t="str">
        <f>VLOOKUP(G5815,'Policy Type'!$A:$B,2,FALSE)</f>
        <v>P&amp;C</v>
      </c>
      <c r="G5815" s="17" t="s">
        <v>80</v>
      </c>
      <c r="H5815" s="32">
        <v>45443</v>
      </c>
      <c r="I5815" s="32">
        <v>45443</v>
      </c>
      <c r="J5815" s="34">
        <v>42800</v>
      </c>
      <c r="K5815" s="34">
        <f t="shared" si="1676"/>
        <v>7704</v>
      </c>
      <c r="L5815" s="34">
        <f t="shared" si="1677"/>
        <v>50504</v>
      </c>
      <c r="M5815" s="17">
        <f t="shared" si="1681"/>
        <v>10100.8</v>
      </c>
      <c r="N5815" s="17" t="s">
        <v>39</v>
      </c>
      <c r="O5815" s="35" t="s">
        <v>49</v>
      </c>
      <c r="P5815" s="36" t="str">
        <f t="shared" si="1679"/>
        <v>Old Client</v>
      </c>
      <c r="Q5815" s="39" t="str">
        <f t="shared" si="4"/>
        <v>Yes</v>
      </c>
      <c r="R5815" s="40" t="str">
        <f t="shared" si="5"/>
        <v>Cross-Sold</v>
      </c>
    </row>
    <row r="5816" ht="14.25" customHeight="1" spans="1:18">
      <c r="A5816" s="30" t="s">
        <v>5529</v>
      </c>
      <c r="B5816" s="17">
        <v>3332</v>
      </c>
      <c r="C5816" s="17" t="s">
        <v>42</v>
      </c>
      <c r="D5816" s="17" t="s">
        <v>36</v>
      </c>
      <c r="E5816" s="17" t="s">
        <v>43</v>
      </c>
      <c r="F5816" s="31" t="str">
        <f>VLOOKUP(G5816,'Policy Type'!$A:$B,2,FALSE)</f>
        <v>Liability</v>
      </c>
      <c r="G5816" s="17" t="s">
        <v>38</v>
      </c>
      <c r="H5816" s="32">
        <v>45443</v>
      </c>
      <c r="I5816" s="32">
        <v>45473</v>
      </c>
      <c r="J5816" s="34">
        <v>42600</v>
      </c>
      <c r="K5816" s="34">
        <f t="shared" si="1676"/>
        <v>7668</v>
      </c>
      <c r="L5816" s="34">
        <f t="shared" si="1677"/>
        <v>50268</v>
      </c>
      <c r="M5816" s="17">
        <f t="shared" si="1681"/>
        <v>10053.6</v>
      </c>
      <c r="N5816" s="17" t="s">
        <v>39</v>
      </c>
      <c r="O5816" s="35" t="s">
        <v>49</v>
      </c>
      <c r="P5816" s="36" t="str">
        <f t="shared" si="1679"/>
        <v>New Client</v>
      </c>
      <c r="Q5816" s="39" t="str">
        <f t="shared" si="4"/>
        <v>Yes</v>
      </c>
      <c r="R5816" s="40" t="str">
        <f t="shared" si="5"/>
        <v/>
      </c>
    </row>
    <row r="5817" ht="14.25" customHeight="1" spans="1:18">
      <c r="A5817" s="30" t="s">
        <v>5530</v>
      </c>
      <c r="B5817" s="17">
        <v>2536</v>
      </c>
      <c r="C5817" s="17" t="s">
        <v>35</v>
      </c>
      <c r="D5817" s="17" t="s">
        <v>36</v>
      </c>
      <c r="E5817" s="17" t="s">
        <v>37</v>
      </c>
      <c r="F5817" s="31" t="str">
        <f>VLOOKUP(G5817,'Policy Type'!$A:$B,2,FALSE)</f>
        <v>Liability</v>
      </c>
      <c r="G5817" s="17" t="s">
        <v>38</v>
      </c>
      <c r="H5817" s="32">
        <v>45434</v>
      </c>
      <c r="I5817" s="32">
        <v>45464</v>
      </c>
      <c r="J5817" s="34">
        <v>42500</v>
      </c>
      <c r="K5817" s="34">
        <f t="shared" si="1676"/>
        <v>7650</v>
      </c>
      <c r="L5817" s="34">
        <f t="shared" si="1677"/>
        <v>50150</v>
      </c>
      <c r="M5817" s="17">
        <f t="shared" si="1681"/>
        <v>10030</v>
      </c>
      <c r="N5817" s="17" t="s">
        <v>39</v>
      </c>
      <c r="O5817" s="35" t="s">
        <v>49</v>
      </c>
      <c r="P5817" s="36" t="str">
        <f t="shared" si="1679"/>
        <v>Old Client</v>
      </c>
      <c r="Q5817" s="39" t="str">
        <f t="shared" si="4"/>
        <v>Yes</v>
      </c>
      <c r="R5817" s="40" t="str">
        <f t="shared" si="5"/>
        <v/>
      </c>
    </row>
    <row r="5818" ht="14.25" customHeight="1" spans="1:18">
      <c r="A5818" s="30" t="s">
        <v>5531</v>
      </c>
      <c r="B5818" s="17">
        <v>2813</v>
      </c>
      <c r="C5818" s="17" t="s">
        <v>42</v>
      </c>
      <c r="D5818" s="17" t="s">
        <v>36</v>
      </c>
      <c r="E5818" s="17" t="s">
        <v>37</v>
      </c>
      <c r="F5818" s="31" t="str">
        <f>VLOOKUP(G5818,'Policy Type'!$A:$B,2,FALSE)</f>
        <v>Others</v>
      </c>
      <c r="G5818" s="17" t="s">
        <v>212</v>
      </c>
      <c r="H5818" s="32">
        <v>45440</v>
      </c>
      <c r="I5818" s="32">
        <v>45804</v>
      </c>
      <c r="J5818" s="34">
        <v>42000</v>
      </c>
      <c r="K5818" s="34">
        <f t="shared" si="1676"/>
        <v>7560</v>
      </c>
      <c r="L5818" s="34">
        <f t="shared" si="1677"/>
        <v>49560</v>
      </c>
      <c r="M5818" s="17">
        <f>L5818*0.15</f>
        <v>7434</v>
      </c>
      <c r="N5818" s="17" t="s">
        <v>39</v>
      </c>
      <c r="O5818" s="35" t="s">
        <v>53</v>
      </c>
      <c r="P5818" s="36" t="str">
        <f t="shared" si="1679"/>
        <v>Old Client</v>
      </c>
      <c r="Q5818" s="39" t="str">
        <f t="shared" si="4"/>
        <v>Yes</v>
      </c>
      <c r="R5818" s="40" t="str">
        <f t="shared" si="5"/>
        <v>Cross-Sold</v>
      </c>
    </row>
    <row r="5819" ht="14.25" customHeight="1" spans="1:18">
      <c r="A5819" s="30" t="s">
        <v>5532</v>
      </c>
      <c r="B5819" s="17">
        <v>3213</v>
      </c>
      <c r="C5819" s="17" t="s">
        <v>57</v>
      </c>
      <c r="D5819" s="17" t="s">
        <v>36</v>
      </c>
      <c r="E5819" s="17" t="s">
        <v>37</v>
      </c>
      <c r="F5819" s="31" t="str">
        <f>VLOOKUP(G5819,'Policy Type'!$A:$B,2,FALSE)</f>
        <v>Liability</v>
      </c>
      <c r="G5819" s="17" t="s">
        <v>38</v>
      </c>
      <c r="H5819" s="32">
        <v>45429</v>
      </c>
      <c r="I5819" s="32">
        <v>45793</v>
      </c>
      <c r="J5819" s="34">
        <v>41900</v>
      </c>
      <c r="K5819" s="34">
        <f t="shared" si="1676"/>
        <v>7542</v>
      </c>
      <c r="L5819" s="34">
        <f t="shared" si="1677"/>
        <v>49442</v>
      </c>
      <c r="M5819" s="17">
        <f>L5819*0.2</f>
        <v>9888.4</v>
      </c>
      <c r="N5819" s="17" t="s">
        <v>39</v>
      </c>
      <c r="O5819" s="35" t="s">
        <v>49</v>
      </c>
      <c r="P5819" s="36" t="str">
        <f t="shared" si="1679"/>
        <v>New Client</v>
      </c>
      <c r="Q5819" s="39" t="str">
        <f t="shared" si="4"/>
        <v>Yes</v>
      </c>
      <c r="R5819" s="40" t="str">
        <f t="shared" si="5"/>
        <v/>
      </c>
    </row>
    <row r="5820" ht="14.25" customHeight="1" spans="1:18">
      <c r="A5820" s="30" t="s">
        <v>5533</v>
      </c>
      <c r="B5820" s="17">
        <v>3167</v>
      </c>
      <c r="C5820" s="17" t="s">
        <v>46</v>
      </c>
      <c r="D5820" s="17" t="s">
        <v>88</v>
      </c>
      <c r="E5820" s="17" t="s">
        <v>37</v>
      </c>
      <c r="F5820" s="31" t="str">
        <f>VLOOKUP(G5820,'Policy Type'!$A:$B,2,FALSE)</f>
        <v>Liability</v>
      </c>
      <c r="G5820" s="17" t="s">
        <v>38</v>
      </c>
      <c r="H5820" s="32">
        <v>45440</v>
      </c>
      <c r="I5820" s="32">
        <v>45470</v>
      </c>
      <c r="J5820" s="34">
        <v>40200</v>
      </c>
      <c r="K5820" s="34">
        <f t="shared" si="1676"/>
        <v>7236</v>
      </c>
      <c r="L5820" s="34">
        <f t="shared" si="1677"/>
        <v>47436</v>
      </c>
      <c r="M5820" s="17">
        <f>L5820*0.05</f>
        <v>2371.8</v>
      </c>
      <c r="N5820" s="17" t="s">
        <v>39</v>
      </c>
      <c r="O5820" s="35" t="s">
        <v>49</v>
      </c>
      <c r="P5820" s="36" t="str">
        <f t="shared" si="1679"/>
        <v>New Client</v>
      </c>
      <c r="Q5820" s="39" t="str">
        <f t="shared" si="4"/>
        <v>Yes</v>
      </c>
      <c r="R5820" s="40" t="str">
        <f t="shared" si="5"/>
        <v/>
      </c>
    </row>
    <row r="5821" ht="14.25" customHeight="1" spans="1:18">
      <c r="A5821" s="30" t="s">
        <v>5534</v>
      </c>
      <c r="B5821" s="17">
        <v>3179</v>
      </c>
      <c r="C5821" s="17" t="s">
        <v>42</v>
      </c>
      <c r="D5821" s="17" t="s">
        <v>36</v>
      </c>
      <c r="E5821" s="17" t="s">
        <v>37</v>
      </c>
      <c r="F5821" s="31" t="str">
        <f>VLOOKUP(G5821,'Policy Type'!$A:$B,2,FALSE)</f>
        <v>Liability</v>
      </c>
      <c r="G5821" s="17" t="s">
        <v>38</v>
      </c>
      <c r="H5821" s="32">
        <v>45442</v>
      </c>
      <c r="I5821" s="32">
        <v>45806</v>
      </c>
      <c r="J5821" s="34">
        <v>40200</v>
      </c>
      <c r="K5821" s="34">
        <f t="shared" si="1676"/>
        <v>7236</v>
      </c>
      <c r="L5821" s="34">
        <f t="shared" si="1677"/>
        <v>47436</v>
      </c>
      <c r="M5821" s="17">
        <f>L5821*0.2</f>
        <v>9487.2</v>
      </c>
      <c r="N5821" s="17" t="s">
        <v>39</v>
      </c>
      <c r="O5821" s="35" t="s">
        <v>49</v>
      </c>
      <c r="P5821" s="36" t="str">
        <f t="shared" si="1679"/>
        <v>New Client</v>
      </c>
      <c r="Q5821" s="39" t="str">
        <f t="shared" si="4"/>
        <v>Yes</v>
      </c>
      <c r="R5821" s="40" t="str">
        <f t="shared" si="5"/>
        <v/>
      </c>
    </row>
    <row r="5822" ht="14.25" customHeight="1" spans="1:18">
      <c r="A5822" s="30" t="s">
        <v>5535</v>
      </c>
      <c r="B5822" s="17">
        <v>1927</v>
      </c>
      <c r="C5822" s="17" t="s">
        <v>35</v>
      </c>
      <c r="D5822" s="17" t="s">
        <v>36</v>
      </c>
      <c r="E5822" s="17" t="s">
        <v>78</v>
      </c>
      <c r="F5822" s="31" t="str">
        <f>VLOOKUP(G5822,'Policy Type'!$A:$B,2,FALSE)</f>
        <v>Others</v>
      </c>
      <c r="G5822" s="17" t="s">
        <v>116</v>
      </c>
      <c r="H5822" s="32">
        <v>45385</v>
      </c>
      <c r="I5822" s="32">
        <v>45475</v>
      </c>
      <c r="J5822" s="34">
        <v>27000</v>
      </c>
      <c r="K5822" s="34">
        <f t="shared" si="1676"/>
        <v>4860</v>
      </c>
      <c r="L5822" s="34">
        <f t="shared" si="1677"/>
        <v>31860</v>
      </c>
      <c r="M5822" s="17">
        <f>L5822*0.15</f>
        <v>4779</v>
      </c>
      <c r="N5822" s="17" t="s">
        <v>39</v>
      </c>
      <c r="O5822" s="35" t="s">
        <v>49</v>
      </c>
      <c r="P5822" s="36" t="str">
        <f t="shared" si="1679"/>
        <v>Old Client</v>
      </c>
      <c r="Q5822" s="39" t="str">
        <f t="shared" si="4"/>
        <v>Yes</v>
      </c>
      <c r="R5822" s="40" t="str">
        <f t="shared" si="5"/>
        <v>Cross-Sold</v>
      </c>
    </row>
    <row r="5823" ht="14.25" customHeight="1" spans="1:18">
      <c r="A5823" s="30" t="s">
        <v>5536</v>
      </c>
      <c r="B5823" s="17">
        <v>3309</v>
      </c>
      <c r="C5823" s="17" t="s">
        <v>42</v>
      </c>
      <c r="D5823" s="17" t="s">
        <v>36</v>
      </c>
      <c r="E5823" s="17" t="s">
        <v>37</v>
      </c>
      <c r="F5823" s="31" t="str">
        <f>VLOOKUP(G5823,'Policy Type'!$A:$B,2,FALSE)</f>
        <v>Liability</v>
      </c>
      <c r="G5823" s="17" t="s">
        <v>38</v>
      </c>
      <c r="H5823" s="32">
        <v>45430</v>
      </c>
      <c r="I5823" s="32">
        <v>45460</v>
      </c>
      <c r="J5823" s="34">
        <v>39400</v>
      </c>
      <c r="K5823" s="34">
        <f t="shared" si="1676"/>
        <v>7092</v>
      </c>
      <c r="L5823" s="34">
        <f t="shared" si="1677"/>
        <v>46492</v>
      </c>
      <c r="M5823" s="17">
        <f>L5823*0.2</f>
        <v>9298.4</v>
      </c>
      <c r="N5823" s="17" t="s">
        <v>39</v>
      </c>
      <c r="O5823" s="35" t="s">
        <v>49</v>
      </c>
      <c r="P5823" s="36" t="str">
        <f t="shared" si="1679"/>
        <v>New Client</v>
      </c>
      <c r="Q5823" s="39" t="str">
        <f t="shared" si="4"/>
        <v>Yes</v>
      </c>
      <c r="R5823" s="40" t="str">
        <f t="shared" si="5"/>
        <v/>
      </c>
    </row>
    <row r="5824" ht="14.25" customHeight="1" spans="1:18">
      <c r="A5824" s="30" t="s">
        <v>5537</v>
      </c>
      <c r="B5824" s="17">
        <v>3391</v>
      </c>
      <c r="C5824" s="17" t="s">
        <v>46</v>
      </c>
      <c r="D5824" s="17" t="s">
        <v>76</v>
      </c>
      <c r="E5824" s="17" t="s">
        <v>37</v>
      </c>
      <c r="F5824" s="31" t="str">
        <f>VLOOKUP(G5824,'Policy Type'!$A:$B,2,FALSE)</f>
        <v>Liability</v>
      </c>
      <c r="G5824" s="17" t="s">
        <v>38</v>
      </c>
      <c r="H5824" s="32">
        <v>45426</v>
      </c>
      <c r="I5824" s="32">
        <v>45456</v>
      </c>
      <c r="J5824" s="34">
        <v>39300</v>
      </c>
      <c r="K5824" s="34">
        <f t="shared" si="1676"/>
        <v>7074</v>
      </c>
      <c r="L5824" s="34">
        <f t="shared" si="1677"/>
        <v>46374</v>
      </c>
      <c r="M5824" s="17">
        <f t="shared" ref="M5824:M5826" si="1682">L5824*0.05</f>
        <v>2318.7</v>
      </c>
      <c r="N5824" s="17" t="s">
        <v>39</v>
      </c>
      <c r="O5824" s="35" t="s">
        <v>49</v>
      </c>
      <c r="P5824" s="36" t="str">
        <f t="shared" si="1679"/>
        <v>Old Client</v>
      </c>
      <c r="Q5824" s="39" t="str">
        <f t="shared" si="4"/>
        <v>Yes</v>
      </c>
      <c r="R5824" s="40" t="str">
        <f t="shared" si="5"/>
        <v/>
      </c>
    </row>
    <row r="5825" ht="14.25" customHeight="1" spans="1:18">
      <c r="A5825" s="30" t="s">
        <v>5538</v>
      </c>
      <c r="B5825" s="17">
        <v>2131</v>
      </c>
      <c r="C5825" s="17" t="s">
        <v>46</v>
      </c>
      <c r="D5825" s="17" t="s">
        <v>47</v>
      </c>
      <c r="E5825" s="17" t="s">
        <v>37</v>
      </c>
      <c r="F5825" s="31" t="str">
        <f>VLOOKUP(G5825,'Policy Type'!$A:$B,2,FALSE)</f>
        <v>Liability</v>
      </c>
      <c r="G5825" s="17" t="s">
        <v>38</v>
      </c>
      <c r="H5825" s="32">
        <v>45415</v>
      </c>
      <c r="I5825" s="32">
        <v>45445</v>
      </c>
      <c r="J5825" s="34">
        <v>39000</v>
      </c>
      <c r="K5825" s="34">
        <f t="shared" si="1676"/>
        <v>7020</v>
      </c>
      <c r="L5825" s="34">
        <f t="shared" si="1677"/>
        <v>46020</v>
      </c>
      <c r="M5825" s="17">
        <f t="shared" si="1682"/>
        <v>2301</v>
      </c>
      <c r="N5825" s="17" t="s">
        <v>39</v>
      </c>
      <c r="O5825" s="35" t="s">
        <v>49</v>
      </c>
      <c r="P5825" s="36" t="str">
        <f t="shared" si="1679"/>
        <v>Old Client</v>
      </c>
      <c r="Q5825" s="39" t="str">
        <f t="shared" si="4"/>
        <v>Yes</v>
      </c>
      <c r="R5825" s="40" t="str">
        <f t="shared" si="5"/>
        <v/>
      </c>
    </row>
    <row r="5826" ht="14.25" customHeight="1" spans="1:18">
      <c r="A5826" s="30" t="s">
        <v>5539</v>
      </c>
      <c r="B5826" s="17">
        <v>3100</v>
      </c>
      <c r="C5826" s="17" t="s">
        <v>46</v>
      </c>
      <c r="D5826" s="17" t="s">
        <v>66</v>
      </c>
      <c r="E5826" s="17" t="s">
        <v>37</v>
      </c>
      <c r="F5826" s="31" t="str">
        <f>VLOOKUP(G5826,'Policy Type'!$A:$B,2,FALSE)</f>
        <v>Liability</v>
      </c>
      <c r="G5826" s="17" t="s">
        <v>38</v>
      </c>
      <c r="H5826" s="32">
        <v>45427</v>
      </c>
      <c r="I5826" s="32">
        <v>45457</v>
      </c>
      <c r="J5826" s="34">
        <v>36200</v>
      </c>
      <c r="K5826" s="34">
        <f t="shared" si="1676"/>
        <v>6516</v>
      </c>
      <c r="L5826" s="34">
        <f t="shared" si="1677"/>
        <v>42716</v>
      </c>
      <c r="M5826" s="17">
        <f t="shared" si="1682"/>
        <v>2135.8</v>
      </c>
      <c r="N5826" s="17" t="s">
        <v>39</v>
      </c>
      <c r="O5826" s="35" t="s">
        <v>49</v>
      </c>
      <c r="P5826" s="36" t="str">
        <f t="shared" si="1679"/>
        <v>New Client</v>
      </c>
      <c r="Q5826" s="39" t="str">
        <f t="shared" si="4"/>
        <v>Yes</v>
      </c>
      <c r="R5826" s="40" t="str">
        <f t="shared" si="5"/>
        <v/>
      </c>
    </row>
    <row r="5827" ht="14.25" customHeight="1" spans="1:18">
      <c r="A5827" s="30" t="s">
        <v>5540</v>
      </c>
      <c r="B5827" s="17">
        <v>2959</v>
      </c>
      <c r="C5827" s="17" t="s">
        <v>42</v>
      </c>
      <c r="D5827" s="17" t="s">
        <v>36</v>
      </c>
      <c r="E5827" s="17" t="s">
        <v>37</v>
      </c>
      <c r="F5827" s="31" t="str">
        <f>VLOOKUP(G5827,'Policy Type'!$A:$B,2,FALSE)</f>
        <v>Liability</v>
      </c>
      <c r="G5827" s="17" t="s">
        <v>38</v>
      </c>
      <c r="H5827" s="32">
        <v>45439</v>
      </c>
      <c r="I5827" s="32">
        <v>45469</v>
      </c>
      <c r="J5827" s="34">
        <v>35500</v>
      </c>
      <c r="K5827" s="34">
        <f t="shared" si="1676"/>
        <v>6390</v>
      </c>
      <c r="L5827" s="34">
        <f t="shared" si="1677"/>
        <v>41890</v>
      </c>
      <c r="M5827" s="17">
        <f>L5827*0.2</f>
        <v>8378</v>
      </c>
      <c r="N5827" s="17" t="s">
        <v>52</v>
      </c>
      <c r="O5827" s="35" t="s">
        <v>49</v>
      </c>
      <c r="P5827" s="36" t="str">
        <f t="shared" si="1679"/>
        <v>New Client</v>
      </c>
      <c r="Q5827" s="39" t="str">
        <f t="shared" si="4"/>
        <v>Yes</v>
      </c>
      <c r="R5827" s="40" t="str">
        <f t="shared" si="5"/>
        <v/>
      </c>
    </row>
    <row r="5828" ht="14.25" customHeight="1" spans="1:18">
      <c r="A5828" s="30" t="s">
        <v>5541</v>
      </c>
      <c r="B5828" s="17">
        <v>3116</v>
      </c>
      <c r="C5828" s="17" t="s">
        <v>35</v>
      </c>
      <c r="D5828" s="17" t="s">
        <v>36</v>
      </c>
      <c r="E5828" s="17" t="s">
        <v>780</v>
      </c>
      <c r="F5828" s="31" t="str">
        <f>VLOOKUP(G5828,'Policy Type'!$A:$B,2,FALSE)</f>
        <v>Others</v>
      </c>
      <c r="G5828" s="17" t="s">
        <v>3913</v>
      </c>
      <c r="H5828" s="32">
        <v>45432</v>
      </c>
      <c r="I5828" s="32">
        <v>45796</v>
      </c>
      <c r="J5828" s="34">
        <v>35400</v>
      </c>
      <c r="K5828" s="34">
        <f t="shared" si="1676"/>
        <v>6372</v>
      </c>
      <c r="L5828" s="34">
        <f t="shared" si="1677"/>
        <v>41772</v>
      </c>
      <c r="M5828" s="17">
        <f>L5828*0.15</f>
        <v>6265.8</v>
      </c>
      <c r="N5828" s="17" t="s">
        <v>39</v>
      </c>
      <c r="O5828" s="35" t="s">
        <v>49</v>
      </c>
      <c r="P5828" s="36" t="str">
        <f t="shared" si="1679"/>
        <v>New Client</v>
      </c>
      <c r="Q5828" s="39" t="str">
        <f t="shared" si="4"/>
        <v>No</v>
      </c>
      <c r="R5828" s="40" t="str">
        <f t="shared" si="5"/>
        <v/>
      </c>
    </row>
    <row r="5829" ht="14.25" customHeight="1" spans="1:18">
      <c r="A5829" s="30" t="s">
        <v>5542</v>
      </c>
      <c r="B5829" s="17">
        <v>3272</v>
      </c>
      <c r="C5829" s="17" t="s">
        <v>46</v>
      </c>
      <c r="D5829" s="17" t="s">
        <v>66</v>
      </c>
      <c r="E5829" s="17" t="s">
        <v>37</v>
      </c>
      <c r="F5829" s="31" t="str">
        <f>VLOOKUP(G5829,'Policy Type'!$A:$B,2,FALSE)</f>
        <v>Liability</v>
      </c>
      <c r="G5829" s="17" t="s">
        <v>38</v>
      </c>
      <c r="H5829" s="32">
        <v>45442</v>
      </c>
      <c r="I5829" s="32">
        <v>45472</v>
      </c>
      <c r="J5829" s="34">
        <v>35400</v>
      </c>
      <c r="K5829" s="34">
        <f t="shared" si="1676"/>
        <v>6372</v>
      </c>
      <c r="L5829" s="34">
        <f t="shared" si="1677"/>
        <v>41772</v>
      </c>
      <c r="M5829" s="17">
        <f>L5829*0.05</f>
        <v>2088.6</v>
      </c>
      <c r="N5829" s="17" t="s">
        <v>39</v>
      </c>
      <c r="O5829" s="35" t="s">
        <v>49</v>
      </c>
      <c r="P5829" s="36" t="str">
        <f t="shared" si="1679"/>
        <v>New Client</v>
      </c>
      <c r="Q5829" s="39" t="str">
        <f t="shared" si="4"/>
        <v>Yes</v>
      </c>
      <c r="R5829" s="40" t="str">
        <f t="shared" si="5"/>
        <v/>
      </c>
    </row>
    <row r="5830" ht="14.25" customHeight="1" spans="1:18">
      <c r="A5830" s="30" t="s">
        <v>5543</v>
      </c>
      <c r="B5830" s="17">
        <v>3154</v>
      </c>
      <c r="C5830" s="17" t="s">
        <v>42</v>
      </c>
      <c r="D5830" s="17" t="s">
        <v>36</v>
      </c>
      <c r="E5830" s="17" t="s">
        <v>43</v>
      </c>
      <c r="F5830" s="31" t="str">
        <f>VLOOKUP(G5830,'Policy Type'!$A:$B,2,FALSE)</f>
        <v>Others</v>
      </c>
      <c r="G5830" s="17" t="s">
        <v>212</v>
      </c>
      <c r="H5830" s="32">
        <v>45446</v>
      </c>
      <c r="I5830" s="32">
        <v>45810</v>
      </c>
      <c r="J5830" s="34">
        <v>1359200</v>
      </c>
      <c r="K5830" s="34">
        <f t="shared" si="1676"/>
        <v>244656</v>
      </c>
      <c r="L5830" s="34">
        <f t="shared" si="1677"/>
        <v>1603856</v>
      </c>
      <c r="M5830" s="17">
        <f>L5830*0.15</f>
        <v>240578.4</v>
      </c>
      <c r="N5830" s="17" t="s">
        <v>39</v>
      </c>
      <c r="O5830" s="35" t="s">
        <v>53</v>
      </c>
      <c r="P5830" s="36" t="str">
        <f t="shared" si="1679"/>
        <v>New Client</v>
      </c>
      <c r="Q5830" s="39" t="str">
        <f t="shared" si="4"/>
        <v>No</v>
      </c>
      <c r="R5830" s="40" t="str">
        <f t="shared" si="5"/>
        <v/>
      </c>
    </row>
    <row r="5831" ht="14.25" customHeight="1" spans="1:18">
      <c r="A5831" s="30" t="s">
        <v>5544</v>
      </c>
      <c r="B5831" s="17">
        <v>2143</v>
      </c>
      <c r="C5831" s="17" t="s">
        <v>46</v>
      </c>
      <c r="D5831" s="17" t="s">
        <v>47</v>
      </c>
      <c r="E5831" s="17" t="s">
        <v>43</v>
      </c>
      <c r="F5831" s="31" t="str">
        <f>VLOOKUP(G5831,'Policy Type'!$A:$B,2,FALSE)</f>
        <v>P&amp;C</v>
      </c>
      <c r="G5831" s="17" t="s">
        <v>44</v>
      </c>
      <c r="H5831" s="32">
        <v>45446</v>
      </c>
      <c r="I5831" s="32">
        <v>45810</v>
      </c>
      <c r="J5831" s="34">
        <v>252500</v>
      </c>
      <c r="K5831" s="34">
        <f t="shared" si="1676"/>
        <v>45450</v>
      </c>
      <c r="L5831" s="34">
        <f t="shared" si="1677"/>
        <v>297950</v>
      </c>
      <c r="M5831" s="17">
        <f>L5831*0.05</f>
        <v>14897.5</v>
      </c>
      <c r="N5831" s="17" t="s">
        <v>39</v>
      </c>
      <c r="O5831" s="35" t="s">
        <v>53</v>
      </c>
      <c r="P5831" s="36" t="str">
        <f t="shared" si="1679"/>
        <v>Old Client</v>
      </c>
      <c r="Q5831" s="39" t="str">
        <f t="shared" si="4"/>
        <v>Yes</v>
      </c>
      <c r="R5831" s="40" t="str">
        <f t="shared" si="5"/>
        <v>Cross-Sold</v>
      </c>
    </row>
    <row r="5832" ht="14.25" customHeight="1" spans="1:18">
      <c r="A5832" s="30" t="s">
        <v>5545</v>
      </c>
      <c r="B5832" s="17">
        <v>2010</v>
      </c>
      <c r="C5832" s="17" t="s">
        <v>42</v>
      </c>
      <c r="D5832" s="17" t="s">
        <v>36</v>
      </c>
      <c r="E5832" s="17" t="s">
        <v>43</v>
      </c>
      <c r="F5832" s="31" t="str">
        <f>VLOOKUP(G5832,'Policy Type'!$A:$B,2,FALSE)</f>
        <v>P&amp;C</v>
      </c>
      <c r="G5832" s="17" t="s">
        <v>51</v>
      </c>
      <c r="H5832" s="32">
        <v>45473</v>
      </c>
      <c r="I5832" s="32">
        <v>45837</v>
      </c>
      <c r="J5832" s="34">
        <v>969200</v>
      </c>
      <c r="K5832" s="34">
        <f t="shared" si="1676"/>
        <v>174456</v>
      </c>
      <c r="L5832" s="34">
        <f t="shared" si="1677"/>
        <v>1143656</v>
      </c>
      <c r="M5832" s="17">
        <f>L5832*0.2</f>
        <v>228731.2</v>
      </c>
      <c r="N5832" s="17" t="s">
        <v>52</v>
      </c>
      <c r="O5832" s="35" t="s">
        <v>53</v>
      </c>
      <c r="P5832" s="36" t="str">
        <f t="shared" si="1679"/>
        <v>Old Client</v>
      </c>
      <c r="Q5832" s="39" t="str">
        <f t="shared" si="4"/>
        <v>Yes</v>
      </c>
      <c r="R5832" s="40" t="str">
        <f t="shared" si="5"/>
        <v>Cross-Sold</v>
      </c>
    </row>
    <row r="5833" ht="14.25" customHeight="1" spans="1:18">
      <c r="A5833" s="30" t="s">
        <v>5546</v>
      </c>
      <c r="B5833" s="17">
        <v>2010</v>
      </c>
      <c r="C5833" s="17" t="s">
        <v>42</v>
      </c>
      <c r="D5833" s="17" t="s">
        <v>36</v>
      </c>
      <c r="E5833" s="17" t="s">
        <v>43</v>
      </c>
      <c r="F5833" s="31" t="str">
        <f>VLOOKUP(G5833,'Policy Type'!$A:$B,2,FALSE)</f>
        <v>Others</v>
      </c>
      <c r="G5833" s="17" t="s">
        <v>232</v>
      </c>
      <c r="H5833" s="32">
        <v>45466</v>
      </c>
      <c r="I5833" s="32">
        <v>45830</v>
      </c>
      <c r="J5833" s="34">
        <v>1110200</v>
      </c>
      <c r="K5833" s="34">
        <f t="shared" si="1676"/>
        <v>199836</v>
      </c>
      <c r="L5833" s="34">
        <f t="shared" si="1677"/>
        <v>1310036</v>
      </c>
      <c r="M5833" s="17">
        <f>L5833*0.15</f>
        <v>196505.4</v>
      </c>
      <c r="N5833" s="17" t="s">
        <v>52</v>
      </c>
      <c r="O5833" s="35" t="s">
        <v>53</v>
      </c>
      <c r="P5833" s="36" t="str">
        <f t="shared" si="1679"/>
        <v>Old Client</v>
      </c>
      <c r="Q5833" s="39" t="str">
        <f t="shared" si="4"/>
        <v>Yes</v>
      </c>
      <c r="R5833" s="40" t="str">
        <f t="shared" si="5"/>
        <v>Cross-Sold</v>
      </c>
    </row>
    <row r="5834" ht="14.25" customHeight="1" spans="1:18">
      <c r="A5834" s="30" t="s">
        <v>5547</v>
      </c>
      <c r="B5834" s="17">
        <v>979</v>
      </c>
      <c r="C5834" s="17" t="s">
        <v>57</v>
      </c>
      <c r="D5834" s="17" t="s">
        <v>36</v>
      </c>
      <c r="E5834" s="17" t="s">
        <v>43</v>
      </c>
      <c r="F5834" s="31" t="str">
        <f>VLOOKUP(G5834,'Policy Type'!$A:$B,2,FALSE)</f>
        <v>P&amp;C</v>
      </c>
      <c r="G5834" s="17" t="s">
        <v>51</v>
      </c>
      <c r="H5834" s="32">
        <v>45472</v>
      </c>
      <c r="I5834" s="32">
        <v>45836</v>
      </c>
      <c r="J5834" s="34">
        <v>969200</v>
      </c>
      <c r="K5834" s="34">
        <f t="shared" si="1676"/>
        <v>174456</v>
      </c>
      <c r="L5834" s="34">
        <f t="shared" si="1677"/>
        <v>1143656</v>
      </c>
      <c r="M5834" s="17">
        <f t="shared" ref="M5834:M5836" si="1683">L5834*0.2</f>
        <v>228731.2</v>
      </c>
      <c r="N5834" s="17" t="s">
        <v>52</v>
      </c>
      <c r="O5834" s="35" t="s">
        <v>53</v>
      </c>
      <c r="P5834" s="36" t="str">
        <f t="shared" si="1679"/>
        <v>Old Client</v>
      </c>
      <c r="Q5834" s="39" t="str">
        <f t="shared" si="4"/>
        <v>No</v>
      </c>
      <c r="R5834" s="40" t="str">
        <f t="shared" si="5"/>
        <v/>
      </c>
    </row>
    <row r="5835" ht="14.25" customHeight="1" spans="1:18">
      <c r="A5835" s="30" t="s">
        <v>5548</v>
      </c>
      <c r="B5835" s="17">
        <v>979</v>
      </c>
      <c r="C5835" s="17" t="s">
        <v>42</v>
      </c>
      <c r="D5835" s="17" t="s">
        <v>36</v>
      </c>
      <c r="E5835" s="17" t="s">
        <v>43</v>
      </c>
      <c r="F5835" s="31" t="str">
        <f>VLOOKUP(G5835,'Policy Type'!$A:$B,2,FALSE)</f>
        <v>P&amp;C</v>
      </c>
      <c r="G5835" s="17" t="s">
        <v>51</v>
      </c>
      <c r="H5835" s="32">
        <v>45467</v>
      </c>
      <c r="I5835" s="32">
        <v>45831</v>
      </c>
      <c r="J5835" s="34">
        <v>230200</v>
      </c>
      <c r="K5835" s="34">
        <f t="shared" si="1676"/>
        <v>41436</v>
      </c>
      <c r="L5835" s="34">
        <f t="shared" si="1677"/>
        <v>271636</v>
      </c>
      <c r="M5835" s="17">
        <f t="shared" si="1683"/>
        <v>54327.2</v>
      </c>
      <c r="N5835" s="17" t="s">
        <v>52</v>
      </c>
      <c r="O5835" s="35" t="s">
        <v>53</v>
      </c>
      <c r="P5835" s="36" t="str">
        <f t="shared" si="1679"/>
        <v>Old Client</v>
      </c>
      <c r="Q5835" s="39" t="str">
        <f t="shared" si="4"/>
        <v>No</v>
      </c>
      <c r="R5835" s="40" t="str">
        <f t="shared" si="5"/>
        <v/>
      </c>
    </row>
    <row r="5836" ht="14.25" customHeight="1" spans="1:18">
      <c r="A5836" s="30" t="s">
        <v>5549</v>
      </c>
      <c r="B5836" s="17">
        <v>979</v>
      </c>
      <c r="C5836" s="17" t="s">
        <v>57</v>
      </c>
      <c r="D5836" s="17" t="s">
        <v>36</v>
      </c>
      <c r="E5836" s="17" t="s">
        <v>60</v>
      </c>
      <c r="F5836" s="31" t="str">
        <f>VLOOKUP(G5836,'Policy Type'!$A:$B,2,FALSE)</f>
        <v>P&amp;C</v>
      </c>
      <c r="G5836" s="17" t="s">
        <v>55</v>
      </c>
      <c r="H5836" s="32">
        <v>45444</v>
      </c>
      <c r="I5836" s="17"/>
      <c r="J5836" s="34">
        <v>36000</v>
      </c>
      <c r="K5836" s="34">
        <f t="shared" si="1676"/>
        <v>6480</v>
      </c>
      <c r="L5836" s="34">
        <f t="shared" si="1677"/>
        <v>42480</v>
      </c>
      <c r="M5836" s="17">
        <f t="shared" si="1683"/>
        <v>8496</v>
      </c>
      <c r="N5836" s="17" t="s">
        <v>39</v>
      </c>
      <c r="O5836" s="35" t="s">
        <v>53</v>
      </c>
      <c r="P5836" s="36" t="str">
        <f t="shared" si="1679"/>
        <v>Old Client</v>
      </c>
      <c r="Q5836" s="39" t="str">
        <f t="shared" si="4"/>
        <v>No</v>
      </c>
      <c r="R5836" s="40" t="str">
        <f t="shared" si="5"/>
        <v/>
      </c>
    </row>
    <row r="5837" ht="14.25" customHeight="1" spans="1:18">
      <c r="A5837" s="30" t="s">
        <v>5550</v>
      </c>
      <c r="B5837" s="17">
        <v>3396</v>
      </c>
      <c r="C5837" s="17" t="s">
        <v>42</v>
      </c>
      <c r="D5837" s="17" t="s">
        <v>36</v>
      </c>
      <c r="E5837" s="17" t="s">
        <v>60</v>
      </c>
      <c r="F5837" s="31" t="str">
        <f>VLOOKUP(G5837,'Policy Type'!$A:$B,2,FALSE)</f>
        <v>Others</v>
      </c>
      <c r="G5837" s="17" t="s">
        <v>212</v>
      </c>
      <c r="H5837" s="32">
        <v>45447</v>
      </c>
      <c r="I5837" s="32">
        <v>45811</v>
      </c>
      <c r="J5837" s="34">
        <v>595200</v>
      </c>
      <c r="K5837" s="34">
        <f t="shared" si="1676"/>
        <v>107136</v>
      </c>
      <c r="L5837" s="34">
        <f t="shared" si="1677"/>
        <v>702336</v>
      </c>
      <c r="M5837" s="17">
        <f>L5837*0.15</f>
        <v>105350.4</v>
      </c>
      <c r="N5837" s="17" t="s">
        <v>39</v>
      </c>
      <c r="O5837" s="35" t="s">
        <v>53</v>
      </c>
      <c r="P5837" s="36" t="str">
        <f t="shared" si="1679"/>
        <v>New Client</v>
      </c>
      <c r="Q5837" s="39" t="str">
        <f t="shared" si="4"/>
        <v>No</v>
      </c>
      <c r="R5837" s="40" t="str">
        <f t="shared" si="5"/>
        <v/>
      </c>
    </row>
    <row r="5838" ht="14.25" customHeight="1" spans="1:18">
      <c r="A5838" s="30" t="s">
        <v>5551</v>
      </c>
      <c r="B5838" s="17">
        <v>2599</v>
      </c>
      <c r="C5838" s="17" t="s">
        <v>42</v>
      </c>
      <c r="D5838" s="17" t="s">
        <v>36</v>
      </c>
      <c r="E5838" s="17" t="s">
        <v>60</v>
      </c>
      <c r="F5838" s="31" t="str">
        <f>VLOOKUP(G5838,'Policy Type'!$A:$B,2,FALSE)</f>
        <v>P&amp;C</v>
      </c>
      <c r="G5838" s="17" t="s">
        <v>62</v>
      </c>
      <c r="H5838" s="32">
        <v>45464</v>
      </c>
      <c r="I5838" s="32">
        <v>45828</v>
      </c>
      <c r="J5838" s="34">
        <v>115600</v>
      </c>
      <c r="K5838" s="34">
        <f t="shared" si="1676"/>
        <v>20808</v>
      </c>
      <c r="L5838" s="34">
        <f t="shared" si="1677"/>
        <v>136408</v>
      </c>
      <c r="M5838" s="17">
        <f>L5838*0.2</f>
        <v>27281.6</v>
      </c>
      <c r="N5838" s="17" t="s">
        <v>39</v>
      </c>
      <c r="O5838" s="35" t="s">
        <v>53</v>
      </c>
      <c r="P5838" s="36" t="str">
        <f t="shared" si="1679"/>
        <v>Old Client</v>
      </c>
      <c r="Q5838" s="39" t="str">
        <f t="shared" si="4"/>
        <v>No</v>
      </c>
      <c r="R5838" s="40" t="str">
        <f t="shared" si="5"/>
        <v/>
      </c>
    </row>
    <row r="5839" ht="14.25" customHeight="1" spans="1:18">
      <c r="A5839" s="30" t="s">
        <v>5552</v>
      </c>
      <c r="B5839" s="17">
        <v>1349</v>
      </c>
      <c r="C5839" s="17" t="s">
        <v>46</v>
      </c>
      <c r="D5839" s="17" t="s">
        <v>76</v>
      </c>
      <c r="E5839" s="17" t="s">
        <v>60</v>
      </c>
      <c r="F5839" s="31" t="str">
        <f>VLOOKUP(G5839,'Policy Type'!$A:$B,2,FALSE)</f>
        <v>P&amp;C</v>
      </c>
      <c r="G5839" s="17" t="s">
        <v>55</v>
      </c>
      <c r="H5839" s="32">
        <v>45444</v>
      </c>
      <c r="I5839" s="17"/>
      <c r="J5839" s="34">
        <v>136300</v>
      </c>
      <c r="K5839" s="34">
        <f t="shared" si="1676"/>
        <v>24534</v>
      </c>
      <c r="L5839" s="34">
        <f t="shared" si="1677"/>
        <v>160834</v>
      </c>
      <c r="M5839" s="17">
        <f>L5839*0.05</f>
        <v>8041.7</v>
      </c>
      <c r="N5839" s="17" t="s">
        <v>52</v>
      </c>
      <c r="O5839" s="35" t="s">
        <v>53</v>
      </c>
      <c r="P5839" s="36" t="str">
        <f t="shared" si="1679"/>
        <v>Old Client</v>
      </c>
      <c r="Q5839" s="39" t="str">
        <f t="shared" si="4"/>
        <v>Yes</v>
      </c>
      <c r="R5839" s="40" t="str">
        <f t="shared" si="5"/>
        <v>Cross-Sold</v>
      </c>
    </row>
    <row r="5840" ht="14.25" customHeight="1" spans="1:18">
      <c r="A5840" s="30" t="s">
        <v>5553</v>
      </c>
      <c r="B5840" s="17">
        <v>3397</v>
      </c>
      <c r="C5840" s="17" t="s">
        <v>35</v>
      </c>
      <c r="D5840" s="17" t="s">
        <v>36</v>
      </c>
      <c r="E5840" s="17" t="s">
        <v>60</v>
      </c>
      <c r="F5840" s="31" t="str">
        <f>VLOOKUP(G5840,'Policy Type'!$A:$B,2,FALSE)</f>
        <v>Others</v>
      </c>
      <c r="G5840" s="17" t="s">
        <v>170</v>
      </c>
      <c r="H5840" s="32">
        <v>45449</v>
      </c>
      <c r="I5840" s="32">
        <v>45813</v>
      </c>
      <c r="J5840" s="34">
        <v>2586700</v>
      </c>
      <c r="K5840" s="34">
        <f t="shared" si="1676"/>
        <v>465606</v>
      </c>
      <c r="L5840" s="34">
        <f t="shared" si="1677"/>
        <v>3052306</v>
      </c>
      <c r="M5840" s="17">
        <f>L5840*0.15</f>
        <v>457845.9</v>
      </c>
      <c r="N5840" s="17" t="s">
        <v>52</v>
      </c>
      <c r="O5840" s="35" t="s">
        <v>53</v>
      </c>
      <c r="P5840" s="36" t="str">
        <f t="shared" si="1679"/>
        <v>Old Client</v>
      </c>
      <c r="Q5840" s="39" t="str">
        <f t="shared" si="4"/>
        <v>No</v>
      </c>
      <c r="R5840" s="40" t="str">
        <f t="shared" si="5"/>
        <v/>
      </c>
    </row>
    <row r="5841" ht="14.25" customHeight="1" spans="1:18">
      <c r="A5841" s="30" t="s">
        <v>5554</v>
      </c>
      <c r="B5841" s="17">
        <v>979</v>
      </c>
      <c r="C5841" s="17" t="s">
        <v>46</v>
      </c>
      <c r="D5841" s="17" t="s">
        <v>66</v>
      </c>
      <c r="E5841" s="17" t="s">
        <v>763</v>
      </c>
      <c r="F5841" s="31" t="str">
        <f>VLOOKUP(G5841,'Policy Type'!$A:$B,2,FALSE)</f>
        <v>Others</v>
      </c>
      <c r="G5841" s="17" t="s">
        <v>212</v>
      </c>
      <c r="H5841" s="32">
        <v>45444</v>
      </c>
      <c r="I5841" s="17"/>
      <c r="J5841" s="34">
        <v>983000</v>
      </c>
      <c r="K5841" s="34">
        <f t="shared" si="1676"/>
        <v>176940</v>
      </c>
      <c r="L5841" s="34">
        <f t="shared" si="1677"/>
        <v>1159940</v>
      </c>
      <c r="M5841" s="17">
        <f>L5841*0.05</f>
        <v>57997</v>
      </c>
      <c r="N5841" s="17" t="s">
        <v>39</v>
      </c>
      <c r="O5841" s="35" t="s">
        <v>53</v>
      </c>
      <c r="P5841" s="36" t="str">
        <f t="shared" si="1679"/>
        <v>Old Client</v>
      </c>
      <c r="Q5841" s="39" t="str">
        <f t="shared" si="4"/>
        <v>No</v>
      </c>
      <c r="R5841" s="40" t="str">
        <f t="shared" si="5"/>
        <v/>
      </c>
    </row>
    <row r="5842" ht="14.25" customHeight="1" spans="1:18">
      <c r="A5842" s="30" t="s">
        <v>5555</v>
      </c>
      <c r="B5842" s="17">
        <v>3398</v>
      </c>
      <c r="C5842" s="17" t="s">
        <v>42</v>
      </c>
      <c r="D5842" s="17" t="s">
        <v>36</v>
      </c>
      <c r="E5842" s="17" t="s">
        <v>763</v>
      </c>
      <c r="F5842" s="31" t="str">
        <f>VLOOKUP(G5842,'Policy Type'!$A:$B,2,FALSE)</f>
        <v>P&amp;C</v>
      </c>
      <c r="G5842" s="17" t="s">
        <v>44</v>
      </c>
      <c r="H5842" s="32">
        <v>45444</v>
      </c>
      <c r="I5842" s="17"/>
      <c r="J5842" s="34">
        <v>708000</v>
      </c>
      <c r="K5842" s="34">
        <f t="shared" si="1676"/>
        <v>127440</v>
      </c>
      <c r="L5842" s="34">
        <f t="shared" si="1677"/>
        <v>835440</v>
      </c>
      <c r="M5842" s="17">
        <f>L5842*0.2</f>
        <v>167088</v>
      </c>
      <c r="N5842" s="17" t="s">
        <v>39</v>
      </c>
      <c r="O5842" s="35" t="s">
        <v>53</v>
      </c>
      <c r="P5842" s="36" t="str">
        <f t="shared" si="1679"/>
        <v>New Client</v>
      </c>
      <c r="Q5842" s="39" t="str">
        <f t="shared" si="4"/>
        <v>No</v>
      </c>
      <c r="R5842" s="40" t="str">
        <f t="shared" si="5"/>
        <v/>
      </c>
    </row>
    <row r="5843" ht="14.25" customHeight="1" spans="1:18">
      <c r="A5843" s="30" t="s">
        <v>5556</v>
      </c>
      <c r="B5843" s="17">
        <v>746</v>
      </c>
      <c r="C5843" s="17" t="s">
        <v>35</v>
      </c>
      <c r="D5843" s="17" t="s">
        <v>36</v>
      </c>
      <c r="E5843" s="17" t="s">
        <v>43</v>
      </c>
      <c r="F5843" s="31" t="str">
        <f>VLOOKUP(G5843,'Policy Type'!$A:$B,2,FALSE)</f>
        <v>Others</v>
      </c>
      <c r="G5843" s="17" t="s">
        <v>135</v>
      </c>
      <c r="H5843" s="32">
        <v>45473</v>
      </c>
      <c r="I5843" s="32">
        <v>45837</v>
      </c>
      <c r="J5843" s="34">
        <v>218400</v>
      </c>
      <c r="K5843" s="34">
        <f t="shared" si="1676"/>
        <v>39312</v>
      </c>
      <c r="L5843" s="34">
        <f t="shared" si="1677"/>
        <v>257712</v>
      </c>
      <c r="M5843" s="17">
        <f t="shared" ref="M5843:M5844" si="1684">L5843*0.15</f>
        <v>38656.8</v>
      </c>
      <c r="N5843" s="17" t="s">
        <v>39</v>
      </c>
      <c r="O5843" s="35" t="s">
        <v>53</v>
      </c>
      <c r="P5843" s="36" t="str">
        <f t="shared" si="1679"/>
        <v>Old Client</v>
      </c>
      <c r="Q5843" s="39" t="str">
        <f t="shared" si="4"/>
        <v>Yes</v>
      </c>
      <c r="R5843" s="40" t="str">
        <f t="shared" si="5"/>
        <v>Cross-Sold</v>
      </c>
    </row>
    <row r="5844" ht="14.25" customHeight="1" spans="1:18">
      <c r="A5844" s="30" t="s">
        <v>5557</v>
      </c>
      <c r="B5844" s="17">
        <v>746</v>
      </c>
      <c r="C5844" s="17" t="s">
        <v>57</v>
      </c>
      <c r="D5844" s="17" t="s">
        <v>36</v>
      </c>
      <c r="E5844" s="17" t="s">
        <v>43</v>
      </c>
      <c r="F5844" s="31" t="str">
        <f>VLOOKUP(G5844,'Policy Type'!$A:$B,2,FALSE)</f>
        <v>Others</v>
      </c>
      <c r="G5844" s="17" t="s">
        <v>232</v>
      </c>
      <c r="H5844" s="32">
        <v>45449</v>
      </c>
      <c r="I5844" s="32">
        <v>45813</v>
      </c>
      <c r="J5844" s="34">
        <v>1710500</v>
      </c>
      <c r="K5844" s="34">
        <f t="shared" si="1676"/>
        <v>307890</v>
      </c>
      <c r="L5844" s="34">
        <f t="shared" si="1677"/>
        <v>2018390</v>
      </c>
      <c r="M5844" s="17">
        <f t="shared" si="1684"/>
        <v>302758.5</v>
      </c>
      <c r="N5844" s="17" t="s">
        <v>52</v>
      </c>
      <c r="O5844" s="35" t="s">
        <v>53</v>
      </c>
      <c r="P5844" s="36" t="str">
        <f t="shared" si="1679"/>
        <v>Old Client</v>
      </c>
      <c r="Q5844" s="39" t="str">
        <f t="shared" si="4"/>
        <v>Yes</v>
      </c>
      <c r="R5844" s="40" t="str">
        <f t="shared" si="5"/>
        <v>Cross-Sold</v>
      </c>
    </row>
    <row r="5845" ht="14.25" customHeight="1" spans="1:18">
      <c r="A5845" s="30" t="s">
        <v>5558</v>
      </c>
      <c r="B5845" s="17">
        <v>6</v>
      </c>
      <c r="C5845" s="17" t="s">
        <v>42</v>
      </c>
      <c r="D5845" s="17" t="s">
        <v>36</v>
      </c>
      <c r="E5845" s="17" t="s">
        <v>37</v>
      </c>
      <c r="F5845" s="31" t="str">
        <f>VLOOKUP(G5845,'Policy Type'!$A:$B,2,FALSE)</f>
        <v>Liability</v>
      </c>
      <c r="G5845" s="17" t="s">
        <v>38</v>
      </c>
      <c r="H5845" s="32">
        <v>45461</v>
      </c>
      <c r="I5845" s="32">
        <v>45825</v>
      </c>
      <c r="J5845" s="34">
        <v>2176800</v>
      </c>
      <c r="K5845" s="34">
        <f t="shared" si="1676"/>
        <v>391824</v>
      </c>
      <c r="L5845" s="34">
        <f t="shared" si="1677"/>
        <v>2568624</v>
      </c>
      <c r="M5845" s="17">
        <f t="shared" ref="M5845:M5847" si="1685">L5845*0.2</f>
        <v>513724.8</v>
      </c>
      <c r="N5845" s="17" t="s">
        <v>39</v>
      </c>
      <c r="O5845" s="35" t="s">
        <v>53</v>
      </c>
      <c r="P5845" s="36" t="str">
        <f t="shared" si="1679"/>
        <v>Old Client</v>
      </c>
      <c r="Q5845" s="39" t="str">
        <f t="shared" si="4"/>
        <v>Yes</v>
      </c>
      <c r="R5845" s="40" t="str">
        <f t="shared" si="5"/>
        <v/>
      </c>
    </row>
    <row r="5846" ht="14.25" customHeight="1" spans="1:18">
      <c r="A5846" s="30" t="s">
        <v>5559</v>
      </c>
      <c r="B5846" s="17">
        <v>141</v>
      </c>
      <c r="C5846" s="17" t="s">
        <v>57</v>
      </c>
      <c r="D5846" s="17" t="s">
        <v>36</v>
      </c>
      <c r="E5846" s="17" t="s">
        <v>37</v>
      </c>
      <c r="F5846" s="31" t="str">
        <f>VLOOKUP(G5846,'Policy Type'!$A:$B,2,FALSE)</f>
        <v>P&amp;C</v>
      </c>
      <c r="G5846" s="17" t="s">
        <v>68</v>
      </c>
      <c r="H5846" s="32">
        <v>45444</v>
      </c>
      <c r="I5846" s="17"/>
      <c r="J5846" s="34">
        <v>687900</v>
      </c>
      <c r="K5846" s="34">
        <f t="shared" si="1676"/>
        <v>123822</v>
      </c>
      <c r="L5846" s="34">
        <f t="shared" si="1677"/>
        <v>811722</v>
      </c>
      <c r="M5846" s="17">
        <f t="shared" si="1685"/>
        <v>162344.4</v>
      </c>
      <c r="N5846" s="17" t="s">
        <v>52</v>
      </c>
      <c r="O5846" s="35" t="s">
        <v>53</v>
      </c>
      <c r="P5846" s="36" t="str">
        <f t="shared" si="1679"/>
        <v>New Client</v>
      </c>
      <c r="Q5846" s="39" t="str">
        <f t="shared" si="4"/>
        <v>No</v>
      </c>
      <c r="R5846" s="40" t="str">
        <f t="shared" si="5"/>
        <v/>
      </c>
    </row>
    <row r="5847" ht="14.25" customHeight="1" spans="1:18">
      <c r="A5847" s="30" t="s">
        <v>5560</v>
      </c>
      <c r="B5847" s="17">
        <v>6</v>
      </c>
      <c r="C5847" s="17" t="s">
        <v>57</v>
      </c>
      <c r="D5847" s="17" t="s">
        <v>36</v>
      </c>
      <c r="E5847" s="17" t="s">
        <v>780</v>
      </c>
      <c r="F5847" s="31" t="str">
        <f>VLOOKUP(G5847,'Policy Type'!$A:$B,2,FALSE)</f>
        <v>Liability</v>
      </c>
      <c r="G5847" s="17" t="s">
        <v>38</v>
      </c>
      <c r="H5847" s="32">
        <v>45444</v>
      </c>
      <c r="I5847" s="32">
        <v>45473</v>
      </c>
      <c r="J5847" s="34">
        <v>127400</v>
      </c>
      <c r="K5847" s="34">
        <f t="shared" si="1676"/>
        <v>22932</v>
      </c>
      <c r="L5847" s="34">
        <f t="shared" si="1677"/>
        <v>150332</v>
      </c>
      <c r="M5847" s="17">
        <f t="shared" si="1685"/>
        <v>30066.4</v>
      </c>
      <c r="N5847" s="17" t="s">
        <v>39</v>
      </c>
      <c r="O5847" s="35" t="s">
        <v>49</v>
      </c>
      <c r="P5847" s="36" t="str">
        <f t="shared" si="1679"/>
        <v>Old Client</v>
      </c>
      <c r="Q5847" s="39" t="str">
        <f t="shared" si="4"/>
        <v>Yes</v>
      </c>
      <c r="R5847" s="40" t="str">
        <f t="shared" si="5"/>
        <v/>
      </c>
    </row>
    <row r="5848" ht="14.25" customHeight="1" spans="1:18">
      <c r="A5848" s="30" t="s">
        <v>5561</v>
      </c>
      <c r="B5848" s="17">
        <v>632</v>
      </c>
      <c r="C5848" s="17" t="s">
        <v>46</v>
      </c>
      <c r="D5848" s="17" t="s">
        <v>66</v>
      </c>
      <c r="E5848" s="17" t="s">
        <v>78</v>
      </c>
      <c r="F5848" s="31" t="str">
        <f>VLOOKUP(G5848,'Policy Type'!$A:$B,2,FALSE)</f>
        <v>P&amp;C</v>
      </c>
      <c r="G5848" s="17" t="s">
        <v>48</v>
      </c>
      <c r="H5848" s="32">
        <v>45444</v>
      </c>
      <c r="I5848" s="17"/>
      <c r="J5848" s="34">
        <v>2655000</v>
      </c>
      <c r="K5848" s="34">
        <f t="shared" si="1676"/>
        <v>477900</v>
      </c>
      <c r="L5848" s="34">
        <f t="shared" si="1677"/>
        <v>3132900</v>
      </c>
      <c r="M5848" s="17">
        <f t="shared" ref="M5848:M5849" si="1686">L5848*0.05</f>
        <v>156645</v>
      </c>
      <c r="N5848" s="17" t="s">
        <v>39</v>
      </c>
      <c r="O5848" s="35" t="s">
        <v>53</v>
      </c>
      <c r="P5848" s="36" t="str">
        <f t="shared" si="1679"/>
        <v>Old Client</v>
      </c>
      <c r="Q5848" s="39" t="str">
        <f t="shared" si="4"/>
        <v>No</v>
      </c>
      <c r="R5848" s="40" t="str">
        <f t="shared" si="5"/>
        <v/>
      </c>
    </row>
    <row r="5849" ht="14.25" customHeight="1" spans="1:18">
      <c r="A5849" s="30" t="s">
        <v>5562</v>
      </c>
      <c r="B5849" s="17">
        <v>2394</v>
      </c>
      <c r="C5849" s="17" t="s">
        <v>46</v>
      </c>
      <c r="D5849" s="17" t="s">
        <v>88</v>
      </c>
      <c r="E5849" s="17" t="s">
        <v>103</v>
      </c>
      <c r="F5849" s="31" t="str">
        <f>VLOOKUP(G5849,'Policy Type'!$A:$B,2,FALSE)</f>
        <v>P&amp;C</v>
      </c>
      <c r="G5849" s="17" t="s">
        <v>80</v>
      </c>
      <c r="H5849" s="32">
        <v>45444</v>
      </c>
      <c r="I5849" s="17"/>
      <c r="J5849" s="34">
        <v>248500</v>
      </c>
      <c r="K5849" s="34">
        <f t="shared" si="1676"/>
        <v>44730</v>
      </c>
      <c r="L5849" s="34">
        <f t="shared" si="1677"/>
        <v>293230</v>
      </c>
      <c r="M5849" s="17">
        <f t="shared" si="1686"/>
        <v>14661.5</v>
      </c>
      <c r="N5849" s="17" t="s">
        <v>39</v>
      </c>
      <c r="O5849" s="35" t="s">
        <v>49</v>
      </c>
      <c r="P5849" s="36" t="str">
        <f t="shared" si="1679"/>
        <v>Old Client</v>
      </c>
      <c r="Q5849" s="39" t="str">
        <f t="shared" si="4"/>
        <v>Yes</v>
      </c>
      <c r="R5849" s="40" t="str">
        <f t="shared" si="5"/>
        <v>Cross-Sold</v>
      </c>
    </row>
    <row r="5850" ht="14.25" customHeight="1" spans="1:18">
      <c r="A5850" s="30" t="s">
        <v>5563</v>
      </c>
      <c r="B5850" s="17">
        <v>3399</v>
      </c>
      <c r="C5850" s="17" t="s">
        <v>35</v>
      </c>
      <c r="D5850" s="17" t="s">
        <v>36</v>
      </c>
      <c r="E5850" s="17" t="s">
        <v>103</v>
      </c>
      <c r="F5850" s="31" t="str">
        <f>VLOOKUP(G5850,'Policy Type'!$A:$B,2,FALSE)</f>
        <v>P&amp;C</v>
      </c>
      <c r="G5850" s="17" t="s">
        <v>80</v>
      </c>
      <c r="H5850" s="32">
        <v>45444</v>
      </c>
      <c r="I5850" s="17"/>
      <c r="J5850" s="34">
        <v>59100</v>
      </c>
      <c r="K5850" s="34">
        <f t="shared" si="1676"/>
        <v>10638</v>
      </c>
      <c r="L5850" s="34">
        <f t="shared" si="1677"/>
        <v>69738</v>
      </c>
      <c r="M5850" s="17">
        <f t="shared" ref="M5850:M5855" si="1687">L5850*0.2</f>
        <v>13947.6</v>
      </c>
      <c r="N5850" s="17" t="s">
        <v>39</v>
      </c>
      <c r="O5850" s="35" t="s">
        <v>49</v>
      </c>
      <c r="P5850" s="36" t="str">
        <f t="shared" si="1679"/>
        <v>New Client</v>
      </c>
      <c r="Q5850" s="39" t="str">
        <f t="shared" si="4"/>
        <v>No</v>
      </c>
      <c r="R5850" s="40" t="str">
        <f t="shared" si="5"/>
        <v/>
      </c>
    </row>
    <row r="5851" ht="14.25" customHeight="1" spans="1:18">
      <c r="A5851" s="30" t="s">
        <v>5564</v>
      </c>
      <c r="B5851" s="17">
        <v>3400</v>
      </c>
      <c r="C5851" s="17" t="s">
        <v>42</v>
      </c>
      <c r="D5851" s="17" t="s">
        <v>36</v>
      </c>
      <c r="E5851" s="17" t="s">
        <v>103</v>
      </c>
      <c r="F5851" s="31" t="str">
        <f>VLOOKUP(G5851,'Policy Type'!$A:$B,2,FALSE)</f>
        <v>P&amp;C</v>
      </c>
      <c r="G5851" s="17" t="s">
        <v>80</v>
      </c>
      <c r="H5851" s="32">
        <v>45444</v>
      </c>
      <c r="I5851" s="17"/>
      <c r="J5851" s="34">
        <v>117500</v>
      </c>
      <c r="K5851" s="34">
        <f t="shared" si="1676"/>
        <v>21150</v>
      </c>
      <c r="L5851" s="34">
        <f t="shared" si="1677"/>
        <v>138650</v>
      </c>
      <c r="M5851" s="17">
        <f t="shared" si="1687"/>
        <v>27730</v>
      </c>
      <c r="N5851" s="17" t="s">
        <v>39</v>
      </c>
      <c r="O5851" s="35" t="s">
        <v>49</v>
      </c>
      <c r="P5851" s="36" t="str">
        <f t="shared" si="1679"/>
        <v>New Client</v>
      </c>
      <c r="Q5851" s="39" t="str">
        <f t="shared" si="4"/>
        <v>No</v>
      </c>
      <c r="R5851" s="40" t="str">
        <f t="shared" si="5"/>
        <v/>
      </c>
    </row>
    <row r="5852" ht="14.25" customHeight="1" spans="1:18">
      <c r="A5852" s="30" t="s">
        <v>5565</v>
      </c>
      <c r="B5852" s="17">
        <v>3401</v>
      </c>
      <c r="C5852" s="17" t="s">
        <v>35</v>
      </c>
      <c r="D5852" s="17" t="s">
        <v>36</v>
      </c>
      <c r="E5852" s="17" t="s">
        <v>103</v>
      </c>
      <c r="F5852" s="31" t="str">
        <f>VLOOKUP(G5852,'Policy Type'!$A:$B,2,FALSE)</f>
        <v>P&amp;C</v>
      </c>
      <c r="G5852" s="17" t="s">
        <v>80</v>
      </c>
      <c r="H5852" s="32">
        <v>45444</v>
      </c>
      <c r="I5852" s="17"/>
      <c r="J5852" s="34">
        <v>326900</v>
      </c>
      <c r="K5852" s="34">
        <f t="shared" si="1676"/>
        <v>58842</v>
      </c>
      <c r="L5852" s="34">
        <f t="shared" si="1677"/>
        <v>385742</v>
      </c>
      <c r="M5852" s="17">
        <f t="shared" si="1687"/>
        <v>77148.4</v>
      </c>
      <c r="N5852" s="17" t="s">
        <v>39</v>
      </c>
      <c r="O5852" s="35" t="s">
        <v>49</v>
      </c>
      <c r="P5852" s="36" t="str">
        <f t="shared" si="1679"/>
        <v>New Client</v>
      </c>
      <c r="Q5852" s="39" t="str">
        <f t="shared" si="4"/>
        <v>No</v>
      </c>
      <c r="R5852" s="40" t="str">
        <f t="shared" si="5"/>
        <v/>
      </c>
    </row>
    <row r="5853" ht="14.25" customHeight="1" spans="1:18">
      <c r="A5853" s="30" t="s">
        <v>5566</v>
      </c>
      <c r="B5853" s="17">
        <v>3402</v>
      </c>
      <c r="C5853" s="17" t="s">
        <v>42</v>
      </c>
      <c r="D5853" s="17" t="s">
        <v>36</v>
      </c>
      <c r="E5853" s="17" t="s">
        <v>37</v>
      </c>
      <c r="F5853" s="31" t="str">
        <f>VLOOKUP(G5853,'Policy Type'!$A:$B,2,FALSE)</f>
        <v>Liability</v>
      </c>
      <c r="G5853" s="17" t="s">
        <v>38</v>
      </c>
      <c r="H5853" s="32">
        <v>45444</v>
      </c>
      <c r="I5853" s="32">
        <v>45535</v>
      </c>
      <c r="J5853" s="34">
        <v>220000</v>
      </c>
      <c r="K5853" s="34">
        <f t="shared" si="1676"/>
        <v>39600</v>
      </c>
      <c r="L5853" s="34">
        <f t="shared" si="1677"/>
        <v>259600</v>
      </c>
      <c r="M5853" s="17">
        <f t="shared" si="1687"/>
        <v>51920</v>
      </c>
      <c r="N5853" s="17" t="s">
        <v>39</v>
      </c>
      <c r="O5853" s="35" t="s">
        <v>53</v>
      </c>
      <c r="P5853" s="36" t="str">
        <f t="shared" si="1679"/>
        <v>Old Client</v>
      </c>
      <c r="Q5853" s="39" t="str">
        <f t="shared" si="4"/>
        <v>Yes</v>
      </c>
      <c r="R5853" s="40" t="str">
        <f t="shared" si="5"/>
        <v/>
      </c>
    </row>
    <row r="5854" ht="14.25" customHeight="1" spans="1:18">
      <c r="A5854" s="30" t="s">
        <v>5567</v>
      </c>
      <c r="B5854" s="17">
        <v>3402</v>
      </c>
      <c r="C5854" s="17" t="s">
        <v>35</v>
      </c>
      <c r="D5854" s="17" t="s">
        <v>36</v>
      </c>
      <c r="E5854" s="17" t="s">
        <v>84</v>
      </c>
      <c r="F5854" s="31" t="str">
        <f>VLOOKUP(G5854,'Policy Type'!$A:$B,2,FALSE)</f>
        <v>Liability</v>
      </c>
      <c r="G5854" s="17" t="s">
        <v>3702</v>
      </c>
      <c r="H5854" s="32">
        <v>45445</v>
      </c>
      <c r="I5854" s="17"/>
      <c r="J5854" s="34">
        <v>826000</v>
      </c>
      <c r="K5854" s="34">
        <f t="shared" si="1676"/>
        <v>148680</v>
      </c>
      <c r="L5854" s="34">
        <f t="shared" si="1677"/>
        <v>974680</v>
      </c>
      <c r="M5854" s="17">
        <f t="shared" si="1687"/>
        <v>194936</v>
      </c>
      <c r="N5854" s="17" t="s">
        <v>39</v>
      </c>
      <c r="O5854" s="35" t="s">
        <v>49</v>
      </c>
      <c r="P5854" s="36" t="str">
        <f t="shared" si="1679"/>
        <v>Old Client</v>
      </c>
      <c r="Q5854" s="39" t="str">
        <f t="shared" si="4"/>
        <v>Yes</v>
      </c>
      <c r="R5854" s="40" t="str">
        <f t="shared" si="5"/>
        <v/>
      </c>
    </row>
    <row r="5855" ht="14.25" customHeight="1" spans="1:18">
      <c r="A5855" s="30" t="s">
        <v>5568</v>
      </c>
      <c r="B5855" s="17">
        <v>1965</v>
      </c>
      <c r="C5855" s="17" t="s">
        <v>35</v>
      </c>
      <c r="D5855" s="17" t="s">
        <v>36</v>
      </c>
      <c r="E5855" s="17" t="s">
        <v>43</v>
      </c>
      <c r="F5855" s="31" t="str">
        <f>VLOOKUP(G5855,'Policy Type'!$A:$B,2,FALSE)</f>
        <v>P&amp;C</v>
      </c>
      <c r="G5855" s="17" t="s">
        <v>80</v>
      </c>
      <c r="H5855" s="32">
        <v>45445</v>
      </c>
      <c r="I5855" s="32">
        <v>45445</v>
      </c>
      <c r="J5855" s="34">
        <v>29600</v>
      </c>
      <c r="K5855" s="34">
        <f t="shared" si="1676"/>
        <v>5328</v>
      </c>
      <c r="L5855" s="34">
        <f t="shared" si="1677"/>
        <v>34928</v>
      </c>
      <c r="M5855" s="17">
        <f t="shared" si="1687"/>
        <v>6985.6</v>
      </c>
      <c r="N5855" s="17" t="s">
        <v>52</v>
      </c>
      <c r="O5855" s="35" t="s">
        <v>49</v>
      </c>
      <c r="P5855" s="36" t="str">
        <f t="shared" si="1679"/>
        <v>Old Client</v>
      </c>
      <c r="Q5855" s="39" t="str">
        <f t="shared" si="4"/>
        <v>Yes</v>
      </c>
      <c r="R5855" s="40" t="str">
        <f t="shared" si="5"/>
        <v>Cross-Sold</v>
      </c>
    </row>
    <row r="5856" ht="14.25" customHeight="1" spans="1:18">
      <c r="A5856" s="30" t="s">
        <v>5569</v>
      </c>
      <c r="B5856" s="17">
        <v>3403</v>
      </c>
      <c r="C5856" s="17" t="s">
        <v>35</v>
      </c>
      <c r="D5856" s="17" t="s">
        <v>36</v>
      </c>
      <c r="E5856" s="17" t="s">
        <v>37</v>
      </c>
      <c r="F5856" s="31" t="str">
        <f>VLOOKUP(G5856,'Policy Type'!$A:$B,2,FALSE)</f>
        <v>Others</v>
      </c>
      <c r="G5856" s="17" t="s">
        <v>291</v>
      </c>
      <c r="H5856" s="32">
        <v>45445</v>
      </c>
      <c r="I5856" s="17"/>
      <c r="J5856" s="34">
        <v>1375500</v>
      </c>
      <c r="K5856" s="34">
        <f t="shared" si="1676"/>
        <v>247590</v>
      </c>
      <c r="L5856" s="34">
        <f t="shared" si="1677"/>
        <v>1623090</v>
      </c>
      <c r="M5856" s="17">
        <f>L5856*0.15</f>
        <v>243463.5</v>
      </c>
      <c r="N5856" s="17" t="s">
        <v>52</v>
      </c>
      <c r="O5856" s="35" t="s">
        <v>49</v>
      </c>
      <c r="P5856" s="36" t="str">
        <f t="shared" si="1679"/>
        <v>New Client</v>
      </c>
      <c r="Q5856" s="39" t="str">
        <f t="shared" si="4"/>
        <v>No</v>
      </c>
      <c r="R5856" s="40" t="str">
        <f t="shared" si="5"/>
        <v/>
      </c>
    </row>
    <row r="5857" ht="14.25" customHeight="1" spans="1:18">
      <c r="A5857" s="30" t="s">
        <v>5570</v>
      </c>
      <c r="B5857" s="17">
        <v>3404</v>
      </c>
      <c r="C5857" s="17" t="s">
        <v>42</v>
      </c>
      <c r="D5857" s="17" t="s">
        <v>36</v>
      </c>
      <c r="E5857" s="17" t="s">
        <v>37</v>
      </c>
      <c r="F5857" s="31" t="str">
        <f>VLOOKUP(G5857,'Policy Type'!$A:$B,2,FALSE)</f>
        <v>Liability</v>
      </c>
      <c r="G5857" s="17" t="s">
        <v>38</v>
      </c>
      <c r="H5857" s="32">
        <v>45446</v>
      </c>
      <c r="I5857" s="32">
        <v>45537</v>
      </c>
      <c r="J5857" s="34">
        <v>106300</v>
      </c>
      <c r="K5857" s="34">
        <f t="shared" si="1676"/>
        <v>19134</v>
      </c>
      <c r="L5857" s="34">
        <f t="shared" si="1677"/>
        <v>125434</v>
      </c>
      <c r="M5857" s="17">
        <f>L5857*0.2</f>
        <v>25086.8</v>
      </c>
      <c r="N5857" s="17" t="s">
        <v>39</v>
      </c>
      <c r="O5857" s="35" t="s">
        <v>49</v>
      </c>
      <c r="P5857" s="36" t="str">
        <f t="shared" si="1679"/>
        <v>New Client</v>
      </c>
      <c r="Q5857" s="39" t="str">
        <f t="shared" si="4"/>
        <v>Yes</v>
      </c>
      <c r="R5857" s="40" t="str">
        <f t="shared" si="5"/>
        <v/>
      </c>
    </row>
    <row r="5858" ht="14.25" customHeight="1" spans="1:18">
      <c r="A5858" s="30" t="s">
        <v>5571</v>
      </c>
      <c r="B5858" s="17">
        <v>3405</v>
      </c>
      <c r="C5858" s="17" t="s">
        <v>46</v>
      </c>
      <c r="D5858" s="17" t="s">
        <v>66</v>
      </c>
      <c r="E5858" s="17" t="s">
        <v>60</v>
      </c>
      <c r="F5858" s="31" t="str">
        <f>VLOOKUP(G5858,'Policy Type'!$A:$B,2,FALSE)</f>
        <v>Others</v>
      </c>
      <c r="G5858" s="17" t="s">
        <v>270</v>
      </c>
      <c r="H5858" s="32">
        <v>45449</v>
      </c>
      <c r="I5858" s="32">
        <v>45813</v>
      </c>
      <c r="J5858" s="34">
        <v>2342800</v>
      </c>
      <c r="K5858" s="34">
        <f t="shared" si="1676"/>
        <v>421704</v>
      </c>
      <c r="L5858" s="34">
        <f t="shared" si="1677"/>
        <v>2764504</v>
      </c>
      <c r="M5858" s="17">
        <f>L5858*0.05</f>
        <v>138225.2</v>
      </c>
      <c r="N5858" s="17" t="s">
        <v>52</v>
      </c>
      <c r="O5858" s="35" t="s">
        <v>53</v>
      </c>
      <c r="P5858" s="36" t="str">
        <f t="shared" si="1679"/>
        <v>New Client</v>
      </c>
      <c r="Q5858" s="39" t="str">
        <f t="shared" si="4"/>
        <v>No</v>
      </c>
      <c r="R5858" s="40" t="str">
        <f t="shared" si="5"/>
        <v/>
      </c>
    </row>
    <row r="5859" ht="14.25" customHeight="1" spans="1:18">
      <c r="A5859" s="30" t="s">
        <v>5572</v>
      </c>
      <c r="B5859" s="17">
        <v>1030</v>
      </c>
      <c r="C5859" s="17" t="s">
        <v>35</v>
      </c>
      <c r="D5859" s="17" t="s">
        <v>36</v>
      </c>
      <c r="E5859" s="17" t="s">
        <v>37</v>
      </c>
      <c r="F5859" s="31" t="str">
        <f>VLOOKUP(G5859,'Policy Type'!$A:$B,2,FALSE)</f>
        <v>Liability</v>
      </c>
      <c r="G5859" s="17" t="s">
        <v>121</v>
      </c>
      <c r="H5859" s="32">
        <v>45444</v>
      </c>
      <c r="I5859" s="32">
        <v>45808</v>
      </c>
      <c r="J5859" s="34">
        <v>1384200</v>
      </c>
      <c r="K5859" s="34">
        <f t="shared" si="1676"/>
        <v>249156</v>
      </c>
      <c r="L5859" s="34">
        <f t="shared" si="1677"/>
        <v>1633356</v>
      </c>
      <c r="M5859" s="17">
        <f t="shared" ref="M5859:M5862" si="1688">L5859*0.2</f>
        <v>326671.2</v>
      </c>
      <c r="N5859" s="17" t="s">
        <v>39</v>
      </c>
      <c r="O5859" s="35" t="s">
        <v>49</v>
      </c>
      <c r="P5859" s="36" t="str">
        <f t="shared" si="1679"/>
        <v>Old Client</v>
      </c>
      <c r="Q5859" s="39" t="str">
        <f t="shared" si="4"/>
        <v>Yes</v>
      </c>
      <c r="R5859" s="40" t="str">
        <f t="shared" si="5"/>
        <v/>
      </c>
    </row>
    <row r="5860" ht="14.25" customHeight="1" spans="1:18">
      <c r="A5860" s="30" t="s">
        <v>5573</v>
      </c>
      <c r="B5860" s="17">
        <v>3406</v>
      </c>
      <c r="C5860" s="17" t="s">
        <v>57</v>
      </c>
      <c r="D5860" s="17" t="s">
        <v>36</v>
      </c>
      <c r="E5860" s="17" t="s">
        <v>84</v>
      </c>
      <c r="F5860" s="31" t="str">
        <f>VLOOKUP(G5860,'Policy Type'!$A:$B,2,FALSE)</f>
        <v>Liability</v>
      </c>
      <c r="G5860" s="17" t="s">
        <v>3702</v>
      </c>
      <c r="H5860" s="32">
        <v>45444</v>
      </c>
      <c r="I5860" s="32">
        <v>45808</v>
      </c>
      <c r="J5860" s="34">
        <v>5900000</v>
      </c>
      <c r="K5860" s="34">
        <f t="shared" si="1676"/>
        <v>1062000</v>
      </c>
      <c r="L5860" s="34">
        <f t="shared" si="1677"/>
        <v>6962000</v>
      </c>
      <c r="M5860" s="17">
        <f t="shared" si="1688"/>
        <v>1392400</v>
      </c>
      <c r="N5860" s="17" t="s">
        <v>39</v>
      </c>
      <c r="O5860" s="35" t="s">
        <v>49</v>
      </c>
      <c r="P5860" s="36" t="str">
        <f t="shared" si="1679"/>
        <v>New Client</v>
      </c>
      <c r="Q5860" s="39" t="str">
        <f t="shared" si="4"/>
        <v>Yes</v>
      </c>
      <c r="R5860" s="40" t="str">
        <f t="shared" si="5"/>
        <v/>
      </c>
    </row>
    <row r="5861" ht="14.25" customHeight="1" spans="1:18">
      <c r="A5861" s="30" t="s">
        <v>5574</v>
      </c>
      <c r="B5861" s="17">
        <v>2095</v>
      </c>
      <c r="C5861" s="17" t="s">
        <v>35</v>
      </c>
      <c r="D5861" s="17" t="s">
        <v>36</v>
      </c>
      <c r="E5861" s="17" t="s">
        <v>103</v>
      </c>
      <c r="F5861" s="31" t="str">
        <f>VLOOKUP(G5861,'Policy Type'!$A:$B,2,FALSE)</f>
        <v>Liability</v>
      </c>
      <c r="G5861" s="17" t="s">
        <v>38</v>
      </c>
      <c r="H5861" s="32">
        <v>45446</v>
      </c>
      <c r="I5861" s="32">
        <v>45475</v>
      </c>
      <c r="J5861" s="34">
        <v>230000</v>
      </c>
      <c r="K5861" s="34">
        <f t="shared" si="1676"/>
        <v>41400</v>
      </c>
      <c r="L5861" s="34">
        <f t="shared" si="1677"/>
        <v>271400</v>
      </c>
      <c r="M5861" s="17">
        <f t="shared" si="1688"/>
        <v>54280</v>
      </c>
      <c r="N5861" s="17" t="s">
        <v>39</v>
      </c>
      <c r="O5861" s="35" t="s">
        <v>49</v>
      </c>
      <c r="P5861" s="36" t="str">
        <f t="shared" si="1679"/>
        <v>Old Client</v>
      </c>
      <c r="Q5861" s="39" t="str">
        <f t="shared" si="4"/>
        <v>Yes</v>
      </c>
      <c r="R5861" s="40" t="str">
        <f t="shared" si="5"/>
        <v/>
      </c>
    </row>
    <row r="5862" ht="14.25" customHeight="1" spans="1:18">
      <c r="A5862" s="30" t="s">
        <v>5575</v>
      </c>
      <c r="B5862" s="17">
        <v>3407</v>
      </c>
      <c r="C5862" s="17" t="s">
        <v>35</v>
      </c>
      <c r="D5862" s="17" t="s">
        <v>36</v>
      </c>
      <c r="E5862" s="17" t="s">
        <v>84</v>
      </c>
      <c r="F5862" s="31" t="str">
        <f>VLOOKUP(G5862,'Policy Type'!$A:$B,2,FALSE)</f>
        <v>Liability</v>
      </c>
      <c r="G5862" s="17" t="s">
        <v>38</v>
      </c>
      <c r="H5862" s="32">
        <v>45446</v>
      </c>
      <c r="I5862" s="17"/>
      <c r="J5862" s="34">
        <v>187100</v>
      </c>
      <c r="K5862" s="34">
        <f t="shared" si="1676"/>
        <v>33678</v>
      </c>
      <c r="L5862" s="34">
        <f t="shared" si="1677"/>
        <v>220778</v>
      </c>
      <c r="M5862" s="17">
        <f t="shared" si="1688"/>
        <v>44155.6</v>
      </c>
      <c r="N5862" s="17" t="s">
        <v>39</v>
      </c>
      <c r="O5862" s="35" t="s">
        <v>49</v>
      </c>
      <c r="P5862" s="36" t="str">
        <f t="shared" si="1679"/>
        <v>New Client</v>
      </c>
      <c r="Q5862" s="39" t="str">
        <f t="shared" si="4"/>
        <v>Yes</v>
      </c>
      <c r="R5862" s="40" t="str">
        <f t="shared" si="5"/>
        <v/>
      </c>
    </row>
    <row r="5863" ht="14.25" customHeight="1" spans="1:18">
      <c r="A5863" s="30" t="s">
        <v>5576</v>
      </c>
      <c r="B5863" s="17">
        <v>3408</v>
      </c>
      <c r="C5863" s="17" t="s">
        <v>42</v>
      </c>
      <c r="D5863" s="17" t="s">
        <v>36</v>
      </c>
      <c r="E5863" s="17" t="s">
        <v>780</v>
      </c>
      <c r="F5863" s="31" t="str">
        <f>VLOOKUP(G5863,'Policy Type'!$A:$B,2,FALSE)</f>
        <v>Others</v>
      </c>
      <c r="G5863" s="17" t="s">
        <v>212</v>
      </c>
      <c r="H5863" s="32">
        <v>45446</v>
      </c>
      <c r="I5863" s="32">
        <v>45810</v>
      </c>
      <c r="J5863" s="34">
        <v>208300</v>
      </c>
      <c r="K5863" s="34">
        <f t="shared" si="1676"/>
        <v>37494</v>
      </c>
      <c r="L5863" s="34">
        <f t="shared" si="1677"/>
        <v>245794</v>
      </c>
      <c r="M5863" s="17">
        <f>L5863*0.15</f>
        <v>36869.1</v>
      </c>
      <c r="N5863" s="17" t="s">
        <v>39</v>
      </c>
      <c r="O5863" s="35" t="s">
        <v>49</v>
      </c>
      <c r="P5863" s="36" t="str">
        <f t="shared" si="1679"/>
        <v>New Client</v>
      </c>
      <c r="Q5863" s="39" t="str">
        <f t="shared" si="4"/>
        <v>No</v>
      </c>
      <c r="R5863" s="40" t="str">
        <f t="shared" si="5"/>
        <v/>
      </c>
    </row>
    <row r="5864" ht="14.25" customHeight="1" spans="1:18">
      <c r="A5864" s="30" t="s">
        <v>5577</v>
      </c>
      <c r="B5864" s="17">
        <v>155</v>
      </c>
      <c r="C5864" s="17" t="s">
        <v>46</v>
      </c>
      <c r="D5864" s="17" t="s">
        <v>47</v>
      </c>
      <c r="E5864" s="17" t="s">
        <v>132</v>
      </c>
      <c r="F5864" s="31" t="str">
        <f>VLOOKUP(G5864,'Policy Type'!$A:$B,2,FALSE)</f>
        <v>P&amp;C</v>
      </c>
      <c r="G5864" s="17" t="s">
        <v>80</v>
      </c>
      <c r="H5864" s="32">
        <v>45446</v>
      </c>
      <c r="I5864" s="17"/>
      <c r="J5864" s="34">
        <v>59100</v>
      </c>
      <c r="K5864" s="34">
        <f t="shared" si="1676"/>
        <v>10638</v>
      </c>
      <c r="L5864" s="34">
        <f t="shared" si="1677"/>
        <v>69738</v>
      </c>
      <c r="M5864" s="17">
        <f>L5864*0.05</f>
        <v>3486.9</v>
      </c>
      <c r="N5864" s="17" t="s">
        <v>39</v>
      </c>
      <c r="O5864" s="35" t="s">
        <v>49</v>
      </c>
      <c r="P5864" s="36" t="str">
        <f t="shared" si="1679"/>
        <v>Old Client</v>
      </c>
      <c r="Q5864" s="39" t="str">
        <f t="shared" si="4"/>
        <v>No</v>
      </c>
      <c r="R5864" s="40" t="str">
        <f t="shared" si="5"/>
        <v/>
      </c>
    </row>
    <row r="5865" ht="14.25" customHeight="1" spans="1:18">
      <c r="A5865" s="30" t="s">
        <v>5578</v>
      </c>
      <c r="B5865" s="17">
        <v>3409</v>
      </c>
      <c r="C5865" s="17" t="s">
        <v>35</v>
      </c>
      <c r="D5865" s="17" t="s">
        <v>36</v>
      </c>
      <c r="E5865" s="17" t="s">
        <v>132</v>
      </c>
      <c r="F5865" s="31" t="str">
        <f>VLOOKUP(G5865,'Policy Type'!$A:$B,2,FALSE)</f>
        <v>P&amp;C</v>
      </c>
      <c r="G5865" s="17" t="s">
        <v>80</v>
      </c>
      <c r="H5865" s="32">
        <v>45446</v>
      </c>
      <c r="I5865" s="17"/>
      <c r="J5865" s="34">
        <v>59100</v>
      </c>
      <c r="K5865" s="34">
        <f t="shared" si="1676"/>
        <v>10638</v>
      </c>
      <c r="L5865" s="34">
        <f t="shared" si="1677"/>
        <v>69738</v>
      </c>
      <c r="M5865" s="17">
        <f>L5865*0.2</f>
        <v>13947.6</v>
      </c>
      <c r="N5865" s="17" t="s">
        <v>39</v>
      </c>
      <c r="O5865" s="35" t="s">
        <v>49</v>
      </c>
      <c r="P5865" s="36" t="str">
        <f t="shared" si="1679"/>
        <v>New Client</v>
      </c>
      <c r="Q5865" s="39" t="str">
        <f t="shared" si="4"/>
        <v>No</v>
      </c>
      <c r="R5865" s="40" t="str">
        <f t="shared" si="5"/>
        <v/>
      </c>
    </row>
    <row r="5866" ht="14.25" customHeight="1" spans="1:18">
      <c r="A5866" s="30" t="s">
        <v>5579</v>
      </c>
      <c r="B5866" s="17">
        <v>2461</v>
      </c>
      <c r="C5866" s="17" t="s">
        <v>46</v>
      </c>
      <c r="D5866" s="17" t="s">
        <v>66</v>
      </c>
      <c r="E5866" s="17" t="s">
        <v>43</v>
      </c>
      <c r="F5866" s="31" t="str">
        <f>VLOOKUP(G5866,'Policy Type'!$A:$B,2,FALSE)</f>
        <v>P&amp;C</v>
      </c>
      <c r="G5866" s="17" t="s">
        <v>89</v>
      </c>
      <c r="H5866" s="32">
        <v>45446</v>
      </c>
      <c r="I5866" s="17"/>
      <c r="J5866" s="34">
        <v>5379600</v>
      </c>
      <c r="K5866" s="34">
        <f t="shared" si="1676"/>
        <v>968328</v>
      </c>
      <c r="L5866" s="34">
        <f t="shared" si="1677"/>
        <v>6347928</v>
      </c>
      <c r="M5866" s="17">
        <f>L5866*0.05</f>
        <v>317396.4</v>
      </c>
      <c r="N5866" s="17" t="s">
        <v>52</v>
      </c>
      <c r="O5866" s="35" t="s">
        <v>53</v>
      </c>
      <c r="P5866" s="36" t="str">
        <f t="shared" si="1679"/>
        <v>Old Client</v>
      </c>
      <c r="Q5866" s="39" t="str">
        <f t="shared" si="4"/>
        <v>Yes</v>
      </c>
      <c r="R5866" s="40" t="str">
        <f t="shared" si="5"/>
        <v>Cross-Sold</v>
      </c>
    </row>
    <row r="5867" ht="14.25" customHeight="1" spans="1:18">
      <c r="A5867" s="30" t="s">
        <v>5580</v>
      </c>
      <c r="B5867" s="17">
        <v>2461</v>
      </c>
      <c r="C5867" s="17" t="s">
        <v>42</v>
      </c>
      <c r="D5867" s="17" t="s">
        <v>36</v>
      </c>
      <c r="E5867" s="17" t="s">
        <v>37</v>
      </c>
      <c r="F5867" s="31" t="str">
        <f>VLOOKUP(G5867,'Policy Type'!$A:$B,2,FALSE)</f>
        <v>P&amp;C</v>
      </c>
      <c r="G5867" s="17" t="s">
        <v>48</v>
      </c>
      <c r="H5867" s="32">
        <v>45446</v>
      </c>
      <c r="I5867" s="17"/>
      <c r="J5867" s="34">
        <v>1770100</v>
      </c>
      <c r="K5867" s="34">
        <f t="shared" si="1676"/>
        <v>318618</v>
      </c>
      <c r="L5867" s="34">
        <f t="shared" si="1677"/>
        <v>2088718</v>
      </c>
      <c r="M5867" s="17">
        <f t="shared" ref="M5867:M5868" si="1689">L5867*0.2</f>
        <v>417743.6</v>
      </c>
      <c r="N5867" s="17" t="s">
        <v>39</v>
      </c>
      <c r="O5867" s="35" t="s">
        <v>53</v>
      </c>
      <c r="P5867" s="36" t="str">
        <f t="shared" si="1679"/>
        <v>Old Client</v>
      </c>
      <c r="Q5867" s="39" t="str">
        <f t="shared" si="4"/>
        <v>Yes</v>
      </c>
      <c r="R5867" s="40" t="str">
        <f t="shared" si="5"/>
        <v>Cross-Sold</v>
      </c>
    </row>
    <row r="5868" ht="14.25" customHeight="1" spans="1:18">
      <c r="A5868" s="30" t="s">
        <v>5581</v>
      </c>
      <c r="B5868" s="17">
        <v>233</v>
      </c>
      <c r="C5868" s="17" t="s">
        <v>42</v>
      </c>
      <c r="D5868" s="17" t="s">
        <v>36</v>
      </c>
      <c r="E5868" s="17" t="s">
        <v>37</v>
      </c>
      <c r="F5868" s="31" t="str">
        <f>VLOOKUP(G5868,'Policy Type'!$A:$B,2,FALSE)</f>
        <v>Liability</v>
      </c>
      <c r="G5868" s="17" t="s">
        <v>38</v>
      </c>
      <c r="H5868" s="32">
        <v>45446</v>
      </c>
      <c r="I5868" s="32">
        <v>45506</v>
      </c>
      <c r="J5868" s="34">
        <v>66000</v>
      </c>
      <c r="K5868" s="34">
        <f t="shared" si="1676"/>
        <v>11880</v>
      </c>
      <c r="L5868" s="34">
        <f t="shared" si="1677"/>
        <v>77880</v>
      </c>
      <c r="M5868" s="17">
        <f t="shared" si="1689"/>
        <v>15576</v>
      </c>
      <c r="N5868" s="17" t="s">
        <v>39</v>
      </c>
      <c r="O5868" s="35" t="s">
        <v>49</v>
      </c>
      <c r="P5868" s="36" t="str">
        <f t="shared" si="1679"/>
        <v>Old Client</v>
      </c>
      <c r="Q5868" s="39" t="str">
        <f t="shared" si="4"/>
        <v>Yes</v>
      </c>
      <c r="R5868" s="40" t="str">
        <f t="shared" si="5"/>
        <v/>
      </c>
    </row>
    <row r="5869" ht="14.25" customHeight="1" spans="1:18">
      <c r="A5869" s="30" t="s">
        <v>5582</v>
      </c>
      <c r="B5869" s="17">
        <v>3410</v>
      </c>
      <c r="C5869" s="17" t="s">
        <v>42</v>
      </c>
      <c r="D5869" s="17" t="s">
        <v>36</v>
      </c>
      <c r="E5869" s="17" t="s">
        <v>91</v>
      </c>
      <c r="F5869" s="31" t="str">
        <f>VLOOKUP(G5869,'Policy Type'!$A:$B,2,FALSE)</f>
        <v>Others</v>
      </c>
      <c r="G5869" s="17" t="s">
        <v>3913</v>
      </c>
      <c r="H5869" s="32">
        <v>45446</v>
      </c>
      <c r="I5869" s="17"/>
      <c r="J5869" s="34">
        <v>118000</v>
      </c>
      <c r="K5869" s="34">
        <f t="shared" si="1676"/>
        <v>21240</v>
      </c>
      <c r="L5869" s="34">
        <f t="shared" si="1677"/>
        <v>139240</v>
      </c>
      <c r="M5869" s="17">
        <f>L5869*0.15</f>
        <v>20886</v>
      </c>
      <c r="N5869" s="17" t="s">
        <v>52</v>
      </c>
      <c r="O5869" s="35" t="s">
        <v>49</v>
      </c>
      <c r="P5869" s="36" t="str">
        <f t="shared" si="1679"/>
        <v>New Client</v>
      </c>
      <c r="Q5869" s="39" t="str">
        <f t="shared" si="4"/>
        <v>No</v>
      </c>
      <c r="R5869" s="40" t="str">
        <f t="shared" si="5"/>
        <v/>
      </c>
    </row>
    <row r="5870" ht="14.25" customHeight="1" spans="1:18">
      <c r="A5870" s="30" t="s">
        <v>5583</v>
      </c>
      <c r="B5870" s="17">
        <v>2466</v>
      </c>
      <c r="C5870" s="17" t="s">
        <v>35</v>
      </c>
      <c r="D5870" s="17" t="s">
        <v>36</v>
      </c>
      <c r="E5870" s="17" t="s">
        <v>78</v>
      </c>
      <c r="F5870" s="31" t="str">
        <f>VLOOKUP(G5870,'Policy Type'!$A:$B,2,FALSE)</f>
        <v>Liability</v>
      </c>
      <c r="G5870" s="17" t="s">
        <v>94</v>
      </c>
      <c r="H5870" s="32">
        <v>45446</v>
      </c>
      <c r="I5870" s="32">
        <v>45810</v>
      </c>
      <c r="J5870" s="34">
        <v>503700</v>
      </c>
      <c r="K5870" s="34">
        <f t="shared" si="1676"/>
        <v>90666</v>
      </c>
      <c r="L5870" s="34">
        <f t="shared" si="1677"/>
        <v>594366</v>
      </c>
      <c r="M5870" s="17">
        <f t="shared" ref="M5870:M5871" si="1690">L5870*0.2</f>
        <v>118873.2</v>
      </c>
      <c r="N5870" s="17" t="s">
        <v>39</v>
      </c>
      <c r="O5870" s="35" t="s">
        <v>49</v>
      </c>
      <c r="P5870" s="36" t="str">
        <f t="shared" si="1679"/>
        <v>Old Client</v>
      </c>
      <c r="Q5870" s="39" t="str">
        <f t="shared" si="4"/>
        <v>Yes</v>
      </c>
      <c r="R5870" s="40" t="str">
        <f t="shared" si="5"/>
        <v/>
      </c>
    </row>
    <row r="5871" ht="14.25" customHeight="1" spans="1:18">
      <c r="A5871" s="30" t="s">
        <v>5584</v>
      </c>
      <c r="B5871" s="17">
        <v>3411</v>
      </c>
      <c r="C5871" s="17" t="s">
        <v>35</v>
      </c>
      <c r="D5871" s="17" t="s">
        <v>36</v>
      </c>
      <c r="E5871" s="17" t="s">
        <v>37</v>
      </c>
      <c r="F5871" s="31" t="str">
        <f>VLOOKUP(G5871,'Policy Type'!$A:$B,2,FALSE)</f>
        <v>P&amp;C</v>
      </c>
      <c r="G5871" s="17" t="s">
        <v>68</v>
      </c>
      <c r="H5871" s="32">
        <v>45450</v>
      </c>
      <c r="I5871" s="32">
        <v>45814</v>
      </c>
      <c r="J5871" s="34">
        <v>908100</v>
      </c>
      <c r="K5871" s="34">
        <f t="shared" si="1676"/>
        <v>163458</v>
      </c>
      <c r="L5871" s="34">
        <f t="shared" si="1677"/>
        <v>1071558</v>
      </c>
      <c r="M5871" s="17">
        <f t="shared" si="1690"/>
        <v>214311.6</v>
      </c>
      <c r="N5871" s="17" t="s">
        <v>39</v>
      </c>
      <c r="O5871" s="35" t="s">
        <v>53</v>
      </c>
      <c r="P5871" s="36" t="str">
        <f t="shared" si="1679"/>
        <v>New Client</v>
      </c>
      <c r="Q5871" s="39" t="str">
        <f t="shared" si="4"/>
        <v>No</v>
      </c>
      <c r="R5871" s="40" t="str">
        <f t="shared" si="5"/>
        <v/>
      </c>
    </row>
    <row r="5872" ht="14.25" customHeight="1" spans="1:18">
      <c r="A5872" s="30" t="s">
        <v>5585</v>
      </c>
      <c r="B5872" s="17">
        <v>3412</v>
      </c>
      <c r="C5872" s="17" t="s">
        <v>57</v>
      </c>
      <c r="D5872" s="17" t="s">
        <v>36</v>
      </c>
      <c r="E5872" s="17" t="s">
        <v>132</v>
      </c>
      <c r="F5872" s="31" t="str">
        <f>VLOOKUP(G5872,'Policy Type'!$A:$B,2,FALSE)</f>
        <v>Others</v>
      </c>
      <c r="G5872" s="17" t="s">
        <v>154</v>
      </c>
      <c r="H5872" s="32">
        <v>45456</v>
      </c>
      <c r="I5872" s="32">
        <v>45820</v>
      </c>
      <c r="J5872" s="34">
        <v>1015600</v>
      </c>
      <c r="K5872" s="34">
        <f t="shared" si="1676"/>
        <v>182808</v>
      </c>
      <c r="L5872" s="34">
        <f t="shared" si="1677"/>
        <v>1198408</v>
      </c>
      <c r="M5872" s="17">
        <f>L5872*0.15</f>
        <v>179761.2</v>
      </c>
      <c r="N5872" s="17" t="s">
        <v>52</v>
      </c>
      <c r="O5872" s="35" t="s">
        <v>40</v>
      </c>
      <c r="P5872" s="36" t="str">
        <f t="shared" si="1679"/>
        <v>New Client</v>
      </c>
      <c r="Q5872" s="39" t="str">
        <f t="shared" si="4"/>
        <v>No</v>
      </c>
      <c r="R5872" s="40" t="str">
        <f t="shared" si="5"/>
        <v/>
      </c>
    </row>
    <row r="5873" ht="14.25" customHeight="1" spans="1:18">
      <c r="A5873" s="30" t="s">
        <v>5586</v>
      </c>
      <c r="B5873" s="17">
        <v>148</v>
      </c>
      <c r="C5873" s="17" t="s">
        <v>57</v>
      </c>
      <c r="D5873" s="17" t="s">
        <v>36</v>
      </c>
      <c r="E5873" s="17" t="s">
        <v>780</v>
      </c>
      <c r="F5873" s="31" t="str">
        <f>VLOOKUP(G5873,'Policy Type'!$A:$B,2,FALSE)</f>
        <v>Liability</v>
      </c>
      <c r="G5873" s="17" t="s">
        <v>38</v>
      </c>
      <c r="H5873" s="32">
        <v>45444</v>
      </c>
      <c r="I5873" s="32">
        <v>45473</v>
      </c>
      <c r="J5873" s="34">
        <v>59600</v>
      </c>
      <c r="K5873" s="34">
        <f t="shared" si="1676"/>
        <v>10728</v>
      </c>
      <c r="L5873" s="34">
        <f t="shared" si="1677"/>
        <v>70328</v>
      </c>
      <c r="M5873" s="17">
        <f t="shared" ref="M5873:M5878" si="1691">L5873*0.2</f>
        <v>14065.6</v>
      </c>
      <c r="N5873" s="17" t="s">
        <v>52</v>
      </c>
      <c r="O5873" s="35" t="s">
        <v>49</v>
      </c>
      <c r="P5873" s="36" t="str">
        <f t="shared" si="1679"/>
        <v>Old Client</v>
      </c>
      <c r="Q5873" s="39" t="str">
        <f t="shared" si="4"/>
        <v>Yes</v>
      </c>
      <c r="R5873" s="40" t="str">
        <f t="shared" si="5"/>
        <v/>
      </c>
    </row>
    <row r="5874" ht="14.25" customHeight="1" spans="1:18">
      <c r="A5874" s="30" t="s">
        <v>5587</v>
      </c>
      <c r="B5874" s="17">
        <v>2333</v>
      </c>
      <c r="C5874" s="17" t="s">
        <v>42</v>
      </c>
      <c r="D5874" s="17" t="s">
        <v>36</v>
      </c>
      <c r="E5874" s="17" t="s">
        <v>780</v>
      </c>
      <c r="F5874" s="31" t="str">
        <f>VLOOKUP(G5874,'Policy Type'!$A:$B,2,FALSE)</f>
        <v>Liability</v>
      </c>
      <c r="G5874" s="17" t="s">
        <v>38</v>
      </c>
      <c r="H5874" s="32">
        <v>45444</v>
      </c>
      <c r="I5874" s="32">
        <v>45473</v>
      </c>
      <c r="J5874" s="34">
        <v>112900</v>
      </c>
      <c r="K5874" s="34">
        <f t="shared" si="1676"/>
        <v>20322</v>
      </c>
      <c r="L5874" s="34">
        <f t="shared" si="1677"/>
        <v>133222</v>
      </c>
      <c r="M5874" s="17">
        <f t="shared" si="1691"/>
        <v>26644.4</v>
      </c>
      <c r="N5874" s="17" t="s">
        <v>39</v>
      </c>
      <c r="O5874" s="35" t="s">
        <v>49</v>
      </c>
      <c r="P5874" s="36" t="str">
        <f t="shared" si="1679"/>
        <v>Old Client</v>
      </c>
      <c r="Q5874" s="39" t="str">
        <f t="shared" si="4"/>
        <v>Yes</v>
      </c>
      <c r="R5874" s="40" t="str">
        <f t="shared" si="5"/>
        <v/>
      </c>
    </row>
    <row r="5875" ht="14.25" customHeight="1" spans="1:18">
      <c r="A5875" s="30" t="s">
        <v>5588</v>
      </c>
      <c r="B5875" s="17">
        <v>2735</v>
      </c>
      <c r="C5875" s="17" t="s">
        <v>57</v>
      </c>
      <c r="D5875" s="17" t="s">
        <v>36</v>
      </c>
      <c r="E5875" s="17" t="s">
        <v>37</v>
      </c>
      <c r="F5875" s="31" t="str">
        <f>VLOOKUP(G5875,'Policy Type'!$A:$B,2,FALSE)</f>
        <v>Liability</v>
      </c>
      <c r="G5875" s="17" t="s">
        <v>38</v>
      </c>
      <c r="H5875" s="32">
        <v>45444</v>
      </c>
      <c r="I5875" s="32">
        <v>45473</v>
      </c>
      <c r="J5875" s="34">
        <v>22800</v>
      </c>
      <c r="K5875" s="34">
        <f t="shared" si="1676"/>
        <v>4104</v>
      </c>
      <c r="L5875" s="34">
        <f t="shared" si="1677"/>
        <v>26904</v>
      </c>
      <c r="M5875" s="17">
        <f t="shared" si="1691"/>
        <v>5380.8</v>
      </c>
      <c r="N5875" s="17" t="s">
        <v>39</v>
      </c>
      <c r="O5875" s="35" t="s">
        <v>49</v>
      </c>
      <c r="P5875" s="36" t="str">
        <f t="shared" si="1679"/>
        <v>Old Client</v>
      </c>
      <c r="Q5875" s="39" t="str">
        <f t="shared" si="4"/>
        <v>Yes</v>
      </c>
      <c r="R5875" s="40" t="str">
        <f t="shared" si="5"/>
        <v/>
      </c>
    </row>
    <row r="5876" ht="14.25" customHeight="1" spans="1:18">
      <c r="A5876" s="30" t="s">
        <v>5589</v>
      </c>
      <c r="B5876" s="17">
        <v>3413</v>
      </c>
      <c r="C5876" s="17" t="s">
        <v>42</v>
      </c>
      <c r="D5876" s="17" t="s">
        <v>36</v>
      </c>
      <c r="E5876" s="17" t="s">
        <v>780</v>
      </c>
      <c r="F5876" s="31" t="str">
        <f>VLOOKUP(G5876,'Policy Type'!$A:$B,2,FALSE)</f>
        <v>Liability</v>
      </c>
      <c r="G5876" s="17" t="s">
        <v>38</v>
      </c>
      <c r="H5876" s="32">
        <v>45444</v>
      </c>
      <c r="I5876" s="32">
        <v>45504</v>
      </c>
      <c r="J5876" s="34">
        <v>66000</v>
      </c>
      <c r="K5876" s="34">
        <f t="shared" si="1676"/>
        <v>11880</v>
      </c>
      <c r="L5876" s="34">
        <f t="shared" si="1677"/>
        <v>77880</v>
      </c>
      <c r="M5876" s="17">
        <f t="shared" si="1691"/>
        <v>15576</v>
      </c>
      <c r="N5876" s="17" t="s">
        <v>39</v>
      </c>
      <c r="O5876" s="35" t="s">
        <v>49</v>
      </c>
      <c r="P5876" s="36" t="str">
        <f t="shared" si="1679"/>
        <v>New Client</v>
      </c>
      <c r="Q5876" s="39" t="str">
        <f t="shared" si="4"/>
        <v>Yes</v>
      </c>
      <c r="R5876" s="40" t="str">
        <f t="shared" si="5"/>
        <v/>
      </c>
    </row>
    <row r="5877" ht="14.25" customHeight="1" spans="1:18">
      <c r="A5877" s="30" t="s">
        <v>5590</v>
      </c>
      <c r="B5877" s="17">
        <v>1898</v>
      </c>
      <c r="C5877" s="17" t="s">
        <v>42</v>
      </c>
      <c r="D5877" s="17" t="s">
        <v>36</v>
      </c>
      <c r="E5877" s="17" t="s">
        <v>37</v>
      </c>
      <c r="F5877" s="31" t="str">
        <f>VLOOKUP(G5877,'Policy Type'!$A:$B,2,FALSE)</f>
        <v>Liability</v>
      </c>
      <c r="G5877" s="17" t="s">
        <v>38</v>
      </c>
      <c r="H5877" s="32">
        <v>45446</v>
      </c>
      <c r="I5877" s="32">
        <v>45810</v>
      </c>
      <c r="J5877" s="34">
        <v>237400</v>
      </c>
      <c r="K5877" s="34">
        <f t="shared" si="1676"/>
        <v>42732</v>
      </c>
      <c r="L5877" s="34">
        <f t="shared" si="1677"/>
        <v>280132</v>
      </c>
      <c r="M5877" s="17">
        <f t="shared" si="1691"/>
        <v>56026.4</v>
      </c>
      <c r="N5877" s="17" t="s">
        <v>39</v>
      </c>
      <c r="O5877" s="35" t="s">
        <v>49</v>
      </c>
      <c r="P5877" s="36" t="str">
        <f t="shared" si="1679"/>
        <v>Old Client</v>
      </c>
      <c r="Q5877" s="39" t="str">
        <f t="shared" si="4"/>
        <v>Yes</v>
      </c>
      <c r="R5877" s="40" t="str">
        <f t="shared" si="5"/>
        <v/>
      </c>
    </row>
    <row r="5878" ht="14.25" customHeight="1" spans="1:18">
      <c r="A5878" s="30" t="s">
        <v>5591</v>
      </c>
      <c r="B5878" s="17">
        <v>3414</v>
      </c>
      <c r="C5878" s="17" t="s">
        <v>57</v>
      </c>
      <c r="D5878" s="17" t="s">
        <v>36</v>
      </c>
      <c r="E5878" s="17" t="s">
        <v>37</v>
      </c>
      <c r="F5878" s="31" t="str">
        <f>VLOOKUP(G5878,'Policy Type'!$A:$B,2,FALSE)</f>
        <v>Liability</v>
      </c>
      <c r="G5878" s="17" t="s">
        <v>38</v>
      </c>
      <c r="H5878" s="32">
        <v>45446</v>
      </c>
      <c r="I5878" s="32">
        <v>45628</v>
      </c>
      <c r="J5878" s="34">
        <v>283500</v>
      </c>
      <c r="K5878" s="34">
        <f t="shared" si="1676"/>
        <v>51030</v>
      </c>
      <c r="L5878" s="34">
        <f t="shared" si="1677"/>
        <v>334530</v>
      </c>
      <c r="M5878" s="17">
        <f t="shared" si="1691"/>
        <v>66906</v>
      </c>
      <c r="N5878" s="17" t="s">
        <v>39</v>
      </c>
      <c r="O5878" s="35" t="s">
        <v>49</v>
      </c>
      <c r="P5878" s="36" t="str">
        <f t="shared" si="1679"/>
        <v>New Client</v>
      </c>
      <c r="Q5878" s="39" t="str">
        <f t="shared" si="4"/>
        <v>Yes</v>
      </c>
      <c r="R5878" s="40" t="str">
        <f t="shared" si="5"/>
        <v/>
      </c>
    </row>
    <row r="5879" ht="14.25" customHeight="1" spans="1:18">
      <c r="A5879" s="30" t="s">
        <v>5592</v>
      </c>
      <c r="B5879" s="17">
        <v>3415</v>
      </c>
      <c r="C5879" s="17" t="s">
        <v>46</v>
      </c>
      <c r="D5879" s="17" t="s">
        <v>88</v>
      </c>
      <c r="E5879" s="17" t="s">
        <v>37</v>
      </c>
      <c r="F5879" s="31" t="str">
        <f>VLOOKUP(G5879,'Policy Type'!$A:$B,2,FALSE)</f>
        <v>Liability</v>
      </c>
      <c r="G5879" s="17" t="s">
        <v>38</v>
      </c>
      <c r="H5879" s="32">
        <v>45446</v>
      </c>
      <c r="I5879" s="32">
        <v>45537</v>
      </c>
      <c r="J5879" s="34">
        <v>48600</v>
      </c>
      <c r="K5879" s="34">
        <f t="shared" si="1676"/>
        <v>8748</v>
      </c>
      <c r="L5879" s="34">
        <f t="shared" si="1677"/>
        <v>57348</v>
      </c>
      <c r="M5879" s="17">
        <f>L5879*0.05</f>
        <v>2867.4</v>
      </c>
      <c r="N5879" s="17" t="s">
        <v>39</v>
      </c>
      <c r="O5879" s="35" t="s">
        <v>49</v>
      </c>
      <c r="P5879" s="36" t="str">
        <f t="shared" si="1679"/>
        <v>New Client</v>
      </c>
      <c r="Q5879" s="39" t="str">
        <f t="shared" si="4"/>
        <v>Yes</v>
      </c>
      <c r="R5879" s="40" t="str">
        <f t="shared" si="5"/>
        <v/>
      </c>
    </row>
    <row r="5880" ht="14.25" customHeight="1" spans="1:18">
      <c r="A5880" s="30" t="s">
        <v>5593</v>
      </c>
      <c r="B5880" s="17">
        <v>3416</v>
      </c>
      <c r="C5880" s="17" t="s">
        <v>35</v>
      </c>
      <c r="D5880" s="17" t="s">
        <v>36</v>
      </c>
      <c r="E5880" s="17" t="s">
        <v>43</v>
      </c>
      <c r="F5880" s="31" t="str">
        <f>VLOOKUP(G5880,'Policy Type'!$A:$B,2,FALSE)</f>
        <v>P&amp;C</v>
      </c>
      <c r="G5880" s="17" t="s">
        <v>89</v>
      </c>
      <c r="H5880" s="32">
        <v>45452</v>
      </c>
      <c r="I5880" s="32">
        <v>45816</v>
      </c>
      <c r="J5880" s="34">
        <v>2155500</v>
      </c>
      <c r="K5880" s="34">
        <f t="shared" si="1676"/>
        <v>387990</v>
      </c>
      <c r="L5880" s="34">
        <f t="shared" si="1677"/>
        <v>2543490</v>
      </c>
      <c r="M5880" s="17">
        <f t="shared" ref="M5880:M5881" si="1692">L5880*0.2</f>
        <v>508698</v>
      </c>
      <c r="N5880" s="17" t="s">
        <v>52</v>
      </c>
      <c r="O5880" s="35" t="s">
        <v>53</v>
      </c>
      <c r="P5880" s="36" t="str">
        <f t="shared" si="1679"/>
        <v>New Client</v>
      </c>
      <c r="Q5880" s="39" t="str">
        <f t="shared" si="4"/>
        <v>No</v>
      </c>
      <c r="R5880" s="40" t="str">
        <f t="shared" si="5"/>
        <v/>
      </c>
    </row>
    <row r="5881" ht="14.25" customHeight="1" spans="1:18">
      <c r="A5881" s="30" t="s">
        <v>5594</v>
      </c>
      <c r="B5881" s="17">
        <v>3417</v>
      </c>
      <c r="C5881" s="17" t="s">
        <v>42</v>
      </c>
      <c r="D5881" s="17" t="s">
        <v>36</v>
      </c>
      <c r="E5881" s="17" t="s">
        <v>43</v>
      </c>
      <c r="F5881" s="31" t="str">
        <f>VLOOKUP(G5881,'Policy Type'!$A:$B,2,FALSE)</f>
        <v>P&amp;C</v>
      </c>
      <c r="G5881" s="17" t="s">
        <v>80</v>
      </c>
      <c r="H5881" s="32">
        <v>45446</v>
      </c>
      <c r="I5881" s="32">
        <v>45446</v>
      </c>
      <c r="J5881" s="34">
        <v>29600</v>
      </c>
      <c r="K5881" s="34">
        <f t="shared" si="1676"/>
        <v>5328</v>
      </c>
      <c r="L5881" s="34">
        <f t="shared" si="1677"/>
        <v>34928</v>
      </c>
      <c r="M5881" s="17">
        <f t="shared" si="1692"/>
        <v>6985.6</v>
      </c>
      <c r="N5881" s="17" t="s">
        <v>52</v>
      </c>
      <c r="O5881" s="35" t="s">
        <v>49</v>
      </c>
      <c r="P5881" s="36" t="str">
        <f t="shared" si="1679"/>
        <v>New Client</v>
      </c>
      <c r="Q5881" s="39" t="str">
        <f t="shared" si="4"/>
        <v>No</v>
      </c>
      <c r="R5881" s="40" t="str">
        <f t="shared" si="5"/>
        <v/>
      </c>
    </row>
    <row r="5882" ht="14.25" customHeight="1" spans="1:18">
      <c r="A5882" s="30" t="s">
        <v>5595</v>
      </c>
      <c r="B5882" s="17">
        <v>3418</v>
      </c>
      <c r="C5882" s="17" t="s">
        <v>46</v>
      </c>
      <c r="D5882" s="17" t="s">
        <v>76</v>
      </c>
      <c r="E5882" s="17" t="s">
        <v>37</v>
      </c>
      <c r="F5882" s="31" t="str">
        <f>VLOOKUP(G5882,'Policy Type'!$A:$B,2,FALSE)</f>
        <v>P&amp;C</v>
      </c>
      <c r="G5882" s="17" t="s">
        <v>80</v>
      </c>
      <c r="H5882" s="32">
        <v>45446</v>
      </c>
      <c r="I5882" s="17"/>
      <c r="J5882" s="34">
        <v>359800</v>
      </c>
      <c r="K5882" s="34">
        <f t="shared" si="1676"/>
        <v>64764</v>
      </c>
      <c r="L5882" s="34">
        <f t="shared" si="1677"/>
        <v>424564</v>
      </c>
      <c r="M5882" s="17">
        <f>L5882*0.05</f>
        <v>21228.2</v>
      </c>
      <c r="N5882" s="17" t="s">
        <v>39</v>
      </c>
      <c r="O5882" s="35" t="s">
        <v>49</v>
      </c>
      <c r="P5882" s="36" t="str">
        <f t="shared" si="1679"/>
        <v>New Client</v>
      </c>
      <c r="Q5882" s="39" t="str">
        <f t="shared" si="4"/>
        <v>No</v>
      </c>
      <c r="R5882" s="40" t="str">
        <f t="shared" si="5"/>
        <v/>
      </c>
    </row>
    <row r="5883" ht="14.25" customHeight="1" spans="1:18">
      <c r="A5883" s="30" t="s">
        <v>5596</v>
      </c>
      <c r="B5883" s="17">
        <v>3419</v>
      </c>
      <c r="C5883" s="17" t="s">
        <v>57</v>
      </c>
      <c r="D5883" s="17" t="s">
        <v>36</v>
      </c>
      <c r="E5883" s="17" t="s">
        <v>103</v>
      </c>
      <c r="F5883" s="31" t="str">
        <f>VLOOKUP(G5883,'Policy Type'!$A:$B,2,FALSE)</f>
        <v>Liability</v>
      </c>
      <c r="G5883" s="17" t="s">
        <v>140</v>
      </c>
      <c r="H5883" s="32">
        <v>45446</v>
      </c>
      <c r="I5883" s="17"/>
      <c r="J5883" s="34">
        <v>3894000</v>
      </c>
      <c r="K5883" s="34">
        <f t="shared" si="1676"/>
        <v>700920</v>
      </c>
      <c r="L5883" s="34">
        <f t="shared" si="1677"/>
        <v>4594920</v>
      </c>
      <c r="M5883" s="17">
        <f t="shared" ref="M5883:M5884" si="1693">L5883*0.2</f>
        <v>918984</v>
      </c>
      <c r="N5883" s="17" t="s">
        <v>39</v>
      </c>
      <c r="O5883" s="35" t="s">
        <v>53</v>
      </c>
      <c r="P5883" s="36" t="str">
        <f t="shared" si="1679"/>
        <v>New Client</v>
      </c>
      <c r="Q5883" s="39" t="str">
        <f t="shared" si="4"/>
        <v>Yes</v>
      </c>
      <c r="R5883" s="40" t="str">
        <f t="shared" si="5"/>
        <v/>
      </c>
    </row>
    <row r="5884" ht="14.25" customHeight="1" spans="1:18">
      <c r="A5884" s="30" t="s">
        <v>5597</v>
      </c>
      <c r="B5884" s="17">
        <v>3420</v>
      </c>
      <c r="C5884" s="17" t="s">
        <v>57</v>
      </c>
      <c r="D5884" s="17" t="s">
        <v>36</v>
      </c>
      <c r="E5884" s="17" t="s">
        <v>37</v>
      </c>
      <c r="F5884" s="31" t="str">
        <f>VLOOKUP(G5884,'Policy Type'!$A:$B,2,FALSE)</f>
        <v>P&amp;C</v>
      </c>
      <c r="G5884" s="17" t="s">
        <v>80</v>
      </c>
      <c r="H5884" s="32">
        <v>45446</v>
      </c>
      <c r="I5884" s="32">
        <v>45446</v>
      </c>
      <c r="J5884" s="34">
        <v>68700</v>
      </c>
      <c r="K5884" s="34">
        <f t="shared" si="1676"/>
        <v>12366</v>
      </c>
      <c r="L5884" s="34">
        <f t="shared" si="1677"/>
        <v>81066</v>
      </c>
      <c r="M5884" s="17">
        <f t="shared" si="1693"/>
        <v>16213.2</v>
      </c>
      <c r="N5884" s="17" t="s">
        <v>39</v>
      </c>
      <c r="O5884" s="35" t="s">
        <v>49</v>
      </c>
      <c r="P5884" s="36" t="str">
        <f t="shared" si="1679"/>
        <v>New Client</v>
      </c>
      <c r="Q5884" s="39" t="str">
        <f t="shared" si="4"/>
        <v>No</v>
      </c>
      <c r="R5884" s="40" t="str">
        <f t="shared" si="5"/>
        <v/>
      </c>
    </row>
    <row r="5885" ht="14.25" customHeight="1" spans="1:18">
      <c r="A5885" s="30" t="s">
        <v>5598</v>
      </c>
      <c r="B5885" s="17">
        <v>3421</v>
      </c>
      <c r="C5885" s="17" t="s">
        <v>46</v>
      </c>
      <c r="D5885" s="17" t="s">
        <v>66</v>
      </c>
      <c r="E5885" s="17" t="s">
        <v>37</v>
      </c>
      <c r="F5885" s="31" t="str">
        <f>VLOOKUP(G5885,'Policy Type'!$A:$B,2,FALSE)</f>
        <v>Liability</v>
      </c>
      <c r="G5885" s="17" t="s">
        <v>38</v>
      </c>
      <c r="H5885" s="32">
        <v>45446</v>
      </c>
      <c r="I5885" s="32">
        <v>45475</v>
      </c>
      <c r="J5885" s="34">
        <v>19300</v>
      </c>
      <c r="K5885" s="34">
        <f t="shared" si="1676"/>
        <v>3474</v>
      </c>
      <c r="L5885" s="34">
        <f t="shared" si="1677"/>
        <v>22774</v>
      </c>
      <c r="M5885" s="17">
        <f>L5885*0.05</f>
        <v>1138.7</v>
      </c>
      <c r="N5885" s="17" t="s">
        <v>52</v>
      </c>
      <c r="O5885" s="35" t="s">
        <v>49</v>
      </c>
      <c r="P5885" s="36" t="str">
        <f t="shared" si="1679"/>
        <v>New Client</v>
      </c>
      <c r="Q5885" s="39" t="str">
        <f t="shared" si="4"/>
        <v>Yes</v>
      </c>
      <c r="R5885" s="40" t="str">
        <f t="shared" si="5"/>
        <v/>
      </c>
    </row>
    <row r="5886" ht="14.25" customHeight="1" spans="1:18">
      <c r="A5886" s="30" t="s">
        <v>5599</v>
      </c>
      <c r="B5886" s="17">
        <v>3422</v>
      </c>
      <c r="C5886" s="17" t="s">
        <v>42</v>
      </c>
      <c r="D5886" s="17" t="s">
        <v>36</v>
      </c>
      <c r="E5886" s="17" t="s">
        <v>37</v>
      </c>
      <c r="F5886" s="31" t="str">
        <f>VLOOKUP(G5886,'Policy Type'!$A:$B,2,FALSE)</f>
        <v>Liability</v>
      </c>
      <c r="G5886" s="17" t="s">
        <v>38</v>
      </c>
      <c r="H5886" s="32">
        <v>45446</v>
      </c>
      <c r="I5886" s="32">
        <v>45475</v>
      </c>
      <c r="J5886" s="34">
        <v>19300</v>
      </c>
      <c r="K5886" s="34">
        <f t="shared" si="1676"/>
        <v>3474</v>
      </c>
      <c r="L5886" s="34">
        <f t="shared" si="1677"/>
        <v>22774</v>
      </c>
      <c r="M5886" s="17">
        <f t="shared" ref="M5886:M5889" si="1694">L5886*0.2</f>
        <v>4554.8</v>
      </c>
      <c r="N5886" s="17" t="s">
        <v>52</v>
      </c>
      <c r="O5886" s="35" t="s">
        <v>49</v>
      </c>
      <c r="P5886" s="36" t="str">
        <f t="shared" si="1679"/>
        <v>New Client</v>
      </c>
      <c r="Q5886" s="39" t="str">
        <f t="shared" si="4"/>
        <v>Yes</v>
      </c>
      <c r="R5886" s="40" t="str">
        <f t="shared" si="5"/>
        <v/>
      </c>
    </row>
    <row r="5887" ht="14.25" customHeight="1" spans="1:18">
      <c r="A5887" s="30" t="s">
        <v>5600</v>
      </c>
      <c r="B5887" s="17">
        <v>3423</v>
      </c>
      <c r="C5887" s="17" t="s">
        <v>57</v>
      </c>
      <c r="D5887" s="17" t="s">
        <v>36</v>
      </c>
      <c r="E5887" s="17" t="s">
        <v>37</v>
      </c>
      <c r="F5887" s="31" t="str">
        <f>VLOOKUP(G5887,'Policy Type'!$A:$B,2,FALSE)</f>
        <v>Liability</v>
      </c>
      <c r="G5887" s="17" t="s">
        <v>38</v>
      </c>
      <c r="H5887" s="32">
        <v>45446</v>
      </c>
      <c r="I5887" s="32">
        <v>45475</v>
      </c>
      <c r="J5887" s="34">
        <v>19300</v>
      </c>
      <c r="K5887" s="34">
        <f t="shared" si="1676"/>
        <v>3474</v>
      </c>
      <c r="L5887" s="34">
        <f t="shared" si="1677"/>
        <v>22774</v>
      </c>
      <c r="M5887" s="17">
        <f t="shared" si="1694"/>
        <v>4554.8</v>
      </c>
      <c r="N5887" s="17" t="s">
        <v>52</v>
      </c>
      <c r="O5887" s="35" t="s">
        <v>49</v>
      </c>
      <c r="P5887" s="36" t="str">
        <f t="shared" si="1679"/>
        <v>New Client</v>
      </c>
      <c r="Q5887" s="39" t="str">
        <f t="shared" si="4"/>
        <v>Yes</v>
      </c>
      <c r="R5887" s="40" t="str">
        <f t="shared" si="5"/>
        <v/>
      </c>
    </row>
    <row r="5888" ht="14.25" customHeight="1" spans="1:18">
      <c r="A5888" s="30" t="s">
        <v>5601</v>
      </c>
      <c r="B5888" s="17">
        <v>3424</v>
      </c>
      <c r="C5888" s="17" t="s">
        <v>57</v>
      </c>
      <c r="D5888" s="17" t="s">
        <v>36</v>
      </c>
      <c r="E5888" s="17" t="s">
        <v>37</v>
      </c>
      <c r="F5888" s="31" t="str">
        <f>VLOOKUP(G5888,'Policy Type'!$A:$B,2,FALSE)</f>
        <v>Liability</v>
      </c>
      <c r="G5888" s="17" t="s">
        <v>38</v>
      </c>
      <c r="H5888" s="32">
        <v>45446</v>
      </c>
      <c r="I5888" s="32">
        <v>45810</v>
      </c>
      <c r="J5888" s="34">
        <v>220900</v>
      </c>
      <c r="K5888" s="34">
        <f t="shared" si="1676"/>
        <v>39762</v>
      </c>
      <c r="L5888" s="34">
        <f t="shared" si="1677"/>
        <v>260662</v>
      </c>
      <c r="M5888" s="17">
        <f t="shared" si="1694"/>
        <v>52132.4</v>
      </c>
      <c r="N5888" s="17" t="s">
        <v>39</v>
      </c>
      <c r="O5888" s="35" t="s">
        <v>49</v>
      </c>
      <c r="P5888" s="36" t="str">
        <f t="shared" si="1679"/>
        <v>New Client</v>
      </c>
      <c r="Q5888" s="39" t="str">
        <f t="shared" si="4"/>
        <v>Yes</v>
      </c>
      <c r="R5888" s="40" t="str">
        <f t="shared" si="5"/>
        <v/>
      </c>
    </row>
    <row r="5889" ht="14.25" customHeight="1" spans="1:18">
      <c r="A5889" s="30" t="s">
        <v>5602</v>
      </c>
      <c r="B5889" s="17">
        <v>3425</v>
      </c>
      <c r="C5889" s="17" t="s">
        <v>35</v>
      </c>
      <c r="D5889" s="17" t="s">
        <v>36</v>
      </c>
      <c r="E5889" s="17" t="s">
        <v>780</v>
      </c>
      <c r="F5889" s="31" t="str">
        <f>VLOOKUP(G5889,'Policy Type'!$A:$B,2,FALSE)</f>
        <v>Liability</v>
      </c>
      <c r="G5889" s="17" t="s">
        <v>38</v>
      </c>
      <c r="H5889" s="32">
        <v>45444</v>
      </c>
      <c r="I5889" s="32">
        <v>45626</v>
      </c>
      <c r="J5889" s="34">
        <v>400200</v>
      </c>
      <c r="K5889" s="34">
        <f t="shared" si="1676"/>
        <v>72036</v>
      </c>
      <c r="L5889" s="34">
        <f t="shared" si="1677"/>
        <v>472236</v>
      </c>
      <c r="M5889" s="17">
        <f t="shared" si="1694"/>
        <v>94447.2</v>
      </c>
      <c r="N5889" s="17" t="s">
        <v>39</v>
      </c>
      <c r="O5889" s="35" t="s">
        <v>49</v>
      </c>
      <c r="P5889" s="36" t="str">
        <f t="shared" si="1679"/>
        <v>New Client</v>
      </c>
      <c r="Q5889" s="39" t="str">
        <f t="shared" si="4"/>
        <v>Yes</v>
      </c>
      <c r="R5889" s="40" t="str">
        <f t="shared" si="5"/>
        <v/>
      </c>
    </row>
    <row r="5890" ht="14.25" customHeight="1" spans="1:18">
      <c r="A5890" s="30" t="s">
        <v>5603</v>
      </c>
      <c r="B5890" s="17">
        <v>3426</v>
      </c>
      <c r="C5890" s="17" t="s">
        <v>46</v>
      </c>
      <c r="D5890" s="17" t="s">
        <v>76</v>
      </c>
      <c r="E5890" s="17" t="s">
        <v>780</v>
      </c>
      <c r="F5890" s="31" t="str">
        <f>VLOOKUP(G5890,'Policy Type'!$A:$B,2,FALSE)</f>
        <v>Liability</v>
      </c>
      <c r="G5890" s="17" t="s">
        <v>38</v>
      </c>
      <c r="H5890" s="32">
        <v>45446</v>
      </c>
      <c r="I5890" s="32">
        <v>45475</v>
      </c>
      <c r="J5890" s="34">
        <v>59200</v>
      </c>
      <c r="K5890" s="34">
        <f t="shared" si="1676"/>
        <v>10656</v>
      </c>
      <c r="L5890" s="34">
        <f t="shared" si="1677"/>
        <v>69856</v>
      </c>
      <c r="M5890" s="17">
        <f>L5890*0.05</f>
        <v>3492.8</v>
      </c>
      <c r="N5890" s="17" t="s">
        <v>39</v>
      </c>
      <c r="O5890" s="35" t="s">
        <v>49</v>
      </c>
      <c r="P5890" s="36" t="str">
        <f t="shared" si="1679"/>
        <v>New Client</v>
      </c>
      <c r="Q5890" s="39" t="str">
        <f t="shared" si="4"/>
        <v>Yes</v>
      </c>
      <c r="R5890" s="40" t="str">
        <f t="shared" si="5"/>
        <v/>
      </c>
    </row>
    <row r="5891" ht="14.25" customHeight="1" spans="1:18">
      <c r="A5891" s="30" t="s">
        <v>5604</v>
      </c>
      <c r="B5891" s="17">
        <v>659</v>
      </c>
      <c r="C5891" s="17" t="s">
        <v>57</v>
      </c>
      <c r="D5891" s="17" t="s">
        <v>36</v>
      </c>
      <c r="E5891" s="17" t="s">
        <v>780</v>
      </c>
      <c r="F5891" s="31" t="str">
        <f>VLOOKUP(G5891,'Policy Type'!$A:$B,2,FALSE)</f>
        <v>Liability</v>
      </c>
      <c r="G5891" s="17" t="s">
        <v>38</v>
      </c>
      <c r="H5891" s="32">
        <v>45446</v>
      </c>
      <c r="I5891" s="32">
        <v>45506</v>
      </c>
      <c r="J5891" s="34">
        <v>99800</v>
      </c>
      <c r="K5891" s="34">
        <f t="shared" si="1676"/>
        <v>17964</v>
      </c>
      <c r="L5891" s="34">
        <f t="shared" si="1677"/>
        <v>117764</v>
      </c>
      <c r="M5891" s="17">
        <f>L5891*0.2</f>
        <v>23552.8</v>
      </c>
      <c r="N5891" s="17" t="s">
        <v>39</v>
      </c>
      <c r="O5891" s="35" t="s">
        <v>49</v>
      </c>
      <c r="P5891" s="36" t="str">
        <f t="shared" si="1679"/>
        <v>Old Client</v>
      </c>
      <c r="Q5891" s="39" t="str">
        <f t="shared" si="4"/>
        <v>Yes</v>
      </c>
      <c r="R5891" s="40" t="str">
        <f t="shared" si="5"/>
        <v/>
      </c>
    </row>
    <row r="5892" ht="14.25" customHeight="1" spans="1:18">
      <c r="A5892" s="30" t="s">
        <v>5605</v>
      </c>
      <c r="B5892" s="17">
        <v>3427</v>
      </c>
      <c r="C5892" s="17" t="s">
        <v>35</v>
      </c>
      <c r="D5892" s="17" t="s">
        <v>36</v>
      </c>
      <c r="E5892" s="17" t="s">
        <v>78</v>
      </c>
      <c r="F5892" s="31" t="str">
        <f>VLOOKUP(G5892,'Policy Type'!$A:$B,2,FALSE)</f>
        <v>Others</v>
      </c>
      <c r="G5892" s="17" t="s">
        <v>116</v>
      </c>
      <c r="H5892" s="32">
        <v>45446</v>
      </c>
      <c r="I5892" s="17"/>
      <c r="J5892" s="34">
        <v>120700</v>
      </c>
      <c r="K5892" s="34">
        <f t="shared" si="1676"/>
        <v>21726</v>
      </c>
      <c r="L5892" s="34">
        <f t="shared" si="1677"/>
        <v>142426</v>
      </c>
      <c r="M5892" s="17">
        <f>L5892*0.15</f>
        <v>21363.9</v>
      </c>
      <c r="N5892" s="17" t="s">
        <v>39</v>
      </c>
      <c r="O5892" s="35" t="s">
        <v>49</v>
      </c>
      <c r="P5892" s="36" t="str">
        <f t="shared" si="1679"/>
        <v>New Client</v>
      </c>
      <c r="Q5892" s="39" t="str">
        <f t="shared" si="4"/>
        <v>No</v>
      </c>
      <c r="R5892" s="40" t="str">
        <f t="shared" si="5"/>
        <v/>
      </c>
    </row>
    <row r="5893" ht="14.25" customHeight="1" spans="1:18">
      <c r="A5893" s="30" t="s">
        <v>5606</v>
      </c>
      <c r="B5893" s="17">
        <v>3428</v>
      </c>
      <c r="C5893" s="17" t="s">
        <v>46</v>
      </c>
      <c r="D5893" s="17" t="s">
        <v>66</v>
      </c>
      <c r="E5893" s="17" t="s">
        <v>43</v>
      </c>
      <c r="F5893" s="31" t="str">
        <f>VLOOKUP(G5893,'Policy Type'!$A:$B,2,FALSE)</f>
        <v>Liability</v>
      </c>
      <c r="G5893" s="17" t="s">
        <v>3702</v>
      </c>
      <c r="H5893" s="32">
        <v>45447</v>
      </c>
      <c r="I5893" s="17"/>
      <c r="J5893" s="34">
        <v>1298000</v>
      </c>
      <c r="K5893" s="34">
        <f t="shared" si="1676"/>
        <v>233640</v>
      </c>
      <c r="L5893" s="34">
        <f t="shared" si="1677"/>
        <v>1531640</v>
      </c>
      <c r="M5893" s="17">
        <f>L5893*0.05</f>
        <v>76582</v>
      </c>
      <c r="N5893" s="17" t="s">
        <v>39</v>
      </c>
      <c r="O5893" s="35" t="s">
        <v>53</v>
      </c>
      <c r="P5893" s="36" t="str">
        <f t="shared" si="1679"/>
        <v>New Client</v>
      </c>
      <c r="Q5893" s="39" t="str">
        <f t="shared" si="4"/>
        <v>Yes</v>
      </c>
      <c r="R5893" s="40" t="str">
        <f t="shared" si="5"/>
        <v/>
      </c>
    </row>
    <row r="5894" ht="14.25" customHeight="1" spans="1:18">
      <c r="A5894" s="30" t="s">
        <v>5607</v>
      </c>
      <c r="B5894" s="17">
        <v>3429</v>
      </c>
      <c r="C5894" s="17" t="s">
        <v>42</v>
      </c>
      <c r="D5894" s="17" t="s">
        <v>36</v>
      </c>
      <c r="E5894" s="17" t="s">
        <v>103</v>
      </c>
      <c r="F5894" s="31" t="str">
        <f>VLOOKUP(G5894,'Policy Type'!$A:$B,2,FALSE)</f>
        <v>P&amp;C</v>
      </c>
      <c r="G5894" s="17" t="s">
        <v>80</v>
      </c>
      <c r="H5894" s="32">
        <v>45447</v>
      </c>
      <c r="I5894" s="17"/>
      <c r="J5894" s="34">
        <v>30000</v>
      </c>
      <c r="K5894" s="34">
        <f t="shared" si="1676"/>
        <v>5400</v>
      </c>
      <c r="L5894" s="34">
        <f t="shared" si="1677"/>
        <v>35400</v>
      </c>
      <c r="M5894" s="17">
        <f t="shared" ref="M5894:M5899" si="1695">L5894*0.2</f>
        <v>7080</v>
      </c>
      <c r="N5894" s="17" t="s">
        <v>52</v>
      </c>
      <c r="O5894" s="35" t="s">
        <v>49</v>
      </c>
      <c r="P5894" s="36" t="str">
        <f t="shared" si="1679"/>
        <v>New Client</v>
      </c>
      <c r="Q5894" s="39" t="str">
        <f t="shared" si="4"/>
        <v>No</v>
      </c>
      <c r="R5894" s="40" t="str">
        <f t="shared" si="5"/>
        <v/>
      </c>
    </row>
    <row r="5895" ht="14.25" customHeight="1" spans="1:18">
      <c r="A5895" s="30" t="s">
        <v>5608</v>
      </c>
      <c r="B5895" s="17">
        <v>303</v>
      </c>
      <c r="C5895" s="17" t="s">
        <v>35</v>
      </c>
      <c r="D5895" s="17" t="s">
        <v>36</v>
      </c>
      <c r="E5895" s="17" t="s">
        <v>60</v>
      </c>
      <c r="F5895" s="31" t="str">
        <f>VLOOKUP(G5895,'Policy Type'!$A:$B,2,FALSE)</f>
        <v>P&amp;C</v>
      </c>
      <c r="G5895" s="17" t="s">
        <v>55</v>
      </c>
      <c r="H5895" s="32">
        <v>45447</v>
      </c>
      <c r="I5895" s="17"/>
      <c r="J5895" s="34">
        <v>141500</v>
      </c>
      <c r="K5895" s="34">
        <f t="shared" si="1676"/>
        <v>25470</v>
      </c>
      <c r="L5895" s="34">
        <f t="shared" si="1677"/>
        <v>166970</v>
      </c>
      <c r="M5895" s="17">
        <f t="shared" si="1695"/>
        <v>33394</v>
      </c>
      <c r="N5895" s="17" t="s">
        <v>52</v>
      </c>
      <c r="O5895" s="35" t="s">
        <v>53</v>
      </c>
      <c r="P5895" s="36" t="str">
        <f t="shared" si="1679"/>
        <v>Old Client</v>
      </c>
      <c r="Q5895" s="39" t="str">
        <f t="shared" si="4"/>
        <v>Yes</v>
      </c>
      <c r="R5895" s="40" t="str">
        <f t="shared" si="5"/>
        <v>Cross-Sold</v>
      </c>
    </row>
    <row r="5896" ht="14.25" customHeight="1" spans="1:18">
      <c r="A5896" s="30" t="s">
        <v>5609</v>
      </c>
      <c r="B5896" s="17">
        <v>3430</v>
      </c>
      <c r="C5896" s="17" t="s">
        <v>35</v>
      </c>
      <c r="D5896" s="17" t="s">
        <v>36</v>
      </c>
      <c r="E5896" s="17" t="s">
        <v>37</v>
      </c>
      <c r="F5896" s="31" t="str">
        <f>VLOOKUP(G5896,'Policy Type'!$A:$B,2,FALSE)</f>
        <v>P&amp;C</v>
      </c>
      <c r="G5896" s="17" t="s">
        <v>80</v>
      </c>
      <c r="H5896" s="32">
        <v>45447</v>
      </c>
      <c r="I5896" s="17"/>
      <c r="J5896" s="34">
        <v>198700</v>
      </c>
      <c r="K5896" s="34">
        <f t="shared" si="1676"/>
        <v>35766</v>
      </c>
      <c r="L5896" s="34">
        <f t="shared" si="1677"/>
        <v>234466</v>
      </c>
      <c r="M5896" s="17">
        <f t="shared" si="1695"/>
        <v>46893.2</v>
      </c>
      <c r="N5896" s="17" t="s">
        <v>39</v>
      </c>
      <c r="O5896" s="35" t="s">
        <v>49</v>
      </c>
      <c r="P5896" s="36" t="str">
        <f t="shared" si="1679"/>
        <v>New Client</v>
      </c>
      <c r="Q5896" s="39" t="str">
        <f t="shared" si="4"/>
        <v>No</v>
      </c>
      <c r="R5896" s="40" t="str">
        <f t="shared" si="5"/>
        <v/>
      </c>
    </row>
    <row r="5897" ht="14.25" customHeight="1" spans="1:18">
      <c r="A5897" s="30" t="s">
        <v>5610</v>
      </c>
      <c r="B5897" s="17">
        <v>1461</v>
      </c>
      <c r="C5897" s="17" t="s">
        <v>42</v>
      </c>
      <c r="D5897" s="17" t="s">
        <v>36</v>
      </c>
      <c r="E5897" s="17" t="s">
        <v>84</v>
      </c>
      <c r="F5897" s="31" t="str">
        <f>VLOOKUP(G5897,'Policy Type'!$A:$B,2,FALSE)</f>
        <v>Liability</v>
      </c>
      <c r="G5897" s="17" t="s">
        <v>101</v>
      </c>
      <c r="H5897" s="32">
        <v>45447</v>
      </c>
      <c r="I5897" s="17"/>
      <c r="J5897" s="34">
        <v>743400</v>
      </c>
      <c r="K5897" s="34">
        <f t="shared" si="1676"/>
        <v>133812</v>
      </c>
      <c r="L5897" s="34">
        <f t="shared" si="1677"/>
        <v>877212</v>
      </c>
      <c r="M5897" s="17">
        <f t="shared" si="1695"/>
        <v>175442.4</v>
      </c>
      <c r="N5897" s="17" t="s">
        <v>39</v>
      </c>
      <c r="O5897" s="35" t="s">
        <v>49</v>
      </c>
      <c r="P5897" s="36" t="str">
        <f t="shared" si="1679"/>
        <v>Old Client</v>
      </c>
      <c r="Q5897" s="39" t="str">
        <f t="shared" si="4"/>
        <v>Yes</v>
      </c>
      <c r="R5897" s="40" t="str">
        <f t="shared" si="5"/>
        <v/>
      </c>
    </row>
    <row r="5898" ht="14.25" customHeight="1" spans="1:18">
      <c r="A5898" s="30" t="s">
        <v>5611</v>
      </c>
      <c r="B5898" s="17">
        <v>211</v>
      </c>
      <c r="C5898" s="17" t="s">
        <v>57</v>
      </c>
      <c r="D5898" s="17" t="s">
        <v>36</v>
      </c>
      <c r="E5898" s="17" t="s">
        <v>84</v>
      </c>
      <c r="F5898" s="31" t="str">
        <f>VLOOKUP(G5898,'Policy Type'!$A:$B,2,FALSE)</f>
        <v>Liability</v>
      </c>
      <c r="G5898" s="17" t="s">
        <v>140</v>
      </c>
      <c r="H5898" s="32">
        <v>45447</v>
      </c>
      <c r="I5898" s="17"/>
      <c r="J5898" s="34">
        <v>3186000</v>
      </c>
      <c r="K5898" s="34">
        <f t="shared" si="1676"/>
        <v>573480</v>
      </c>
      <c r="L5898" s="34">
        <f t="shared" si="1677"/>
        <v>3759480</v>
      </c>
      <c r="M5898" s="17">
        <f t="shared" si="1695"/>
        <v>751896</v>
      </c>
      <c r="N5898" s="17" t="s">
        <v>39</v>
      </c>
      <c r="O5898" s="35" t="s">
        <v>49</v>
      </c>
      <c r="P5898" s="36" t="str">
        <f t="shared" si="1679"/>
        <v>Old Client</v>
      </c>
      <c r="Q5898" s="39" t="str">
        <f t="shared" si="4"/>
        <v>Yes</v>
      </c>
      <c r="R5898" s="40" t="str">
        <f t="shared" si="5"/>
        <v/>
      </c>
    </row>
    <row r="5899" ht="14.25" customHeight="1" spans="1:18">
      <c r="A5899" s="30" t="s">
        <v>5612</v>
      </c>
      <c r="B5899" s="17">
        <v>3431</v>
      </c>
      <c r="C5899" s="17" t="s">
        <v>35</v>
      </c>
      <c r="D5899" s="17" t="s">
        <v>36</v>
      </c>
      <c r="E5899" s="17" t="s">
        <v>132</v>
      </c>
      <c r="F5899" s="31" t="str">
        <f>VLOOKUP(G5899,'Policy Type'!$A:$B,2,FALSE)</f>
        <v>P&amp;C</v>
      </c>
      <c r="G5899" s="17" t="s">
        <v>80</v>
      </c>
      <c r="H5899" s="32">
        <v>45447</v>
      </c>
      <c r="I5899" s="17"/>
      <c r="J5899" s="34">
        <v>368100</v>
      </c>
      <c r="K5899" s="34">
        <f t="shared" si="1676"/>
        <v>66258</v>
      </c>
      <c r="L5899" s="34">
        <f t="shared" si="1677"/>
        <v>434358</v>
      </c>
      <c r="M5899" s="17">
        <f t="shared" si="1695"/>
        <v>86871.6</v>
      </c>
      <c r="N5899" s="17" t="s">
        <v>39</v>
      </c>
      <c r="O5899" s="35" t="s">
        <v>49</v>
      </c>
      <c r="P5899" s="36" t="str">
        <f t="shared" si="1679"/>
        <v>Old Client</v>
      </c>
      <c r="Q5899" s="39" t="str">
        <f t="shared" si="4"/>
        <v>No</v>
      </c>
      <c r="R5899" s="40" t="str">
        <f t="shared" si="5"/>
        <v/>
      </c>
    </row>
    <row r="5900" ht="14.25" customHeight="1" spans="1:18">
      <c r="A5900" s="30" t="s">
        <v>5613</v>
      </c>
      <c r="B5900" s="17">
        <v>3431</v>
      </c>
      <c r="C5900" s="17" t="s">
        <v>35</v>
      </c>
      <c r="D5900" s="17" t="s">
        <v>36</v>
      </c>
      <c r="E5900" s="17" t="s">
        <v>103</v>
      </c>
      <c r="F5900" s="31" t="str">
        <f>VLOOKUP(G5900,'Policy Type'!$A:$B,2,FALSE)</f>
        <v>Others</v>
      </c>
      <c r="G5900" s="17" t="s">
        <v>212</v>
      </c>
      <c r="H5900" s="32">
        <v>45447</v>
      </c>
      <c r="I5900" s="17"/>
      <c r="J5900" s="34">
        <v>9027000</v>
      </c>
      <c r="K5900" s="34">
        <f t="shared" si="1676"/>
        <v>1624860</v>
      </c>
      <c r="L5900" s="34">
        <f t="shared" si="1677"/>
        <v>10651860</v>
      </c>
      <c r="M5900" s="17">
        <f>L5900*0.15</f>
        <v>1597779</v>
      </c>
      <c r="N5900" s="17" t="s">
        <v>39</v>
      </c>
      <c r="O5900" s="35" t="s">
        <v>53</v>
      </c>
      <c r="P5900" s="36" t="str">
        <f t="shared" si="1679"/>
        <v>Old Client</v>
      </c>
      <c r="Q5900" s="39" t="str">
        <f t="shared" si="4"/>
        <v>No</v>
      </c>
      <c r="R5900" s="40" t="str">
        <f t="shared" si="5"/>
        <v/>
      </c>
    </row>
    <row r="5901" ht="14.25" customHeight="1" spans="1:18">
      <c r="A5901" s="30" t="s">
        <v>5614</v>
      </c>
      <c r="B5901" s="17">
        <v>1649</v>
      </c>
      <c r="C5901" s="17" t="s">
        <v>57</v>
      </c>
      <c r="D5901" s="17" t="s">
        <v>36</v>
      </c>
      <c r="E5901" s="17" t="s">
        <v>103</v>
      </c>
      <c r="F5901" s="31" t="str">
        <f>VLOOKUP(G5901,'Policy Type'!$A:$B,2,FALSE)</f>
        <v>P&amp;C</v>
      </c>
      <c r="G5901" s="17" t="s">
        <v>44</v>
      </c>
      <c r="H5901" s="32">
        <v>45447</v>
      </c>
      <c r="I5901" s="17"/>
      <c r="J5901" s="34">
        <v>495600</v>
      </c>
      <c r="K5901" s="34">
        <f t="shared" si="1676"/>
        <v>89208</v>
      </c>
      <c r="L5901" s="34">
        <f t="shared" si="1677"/>
        <v>584808</v>
      </c>
      <c r="M5901" s="17">
        <f t="shared" ref="M5901:M5904" si="1696">L5901*0.2</f>
        <v>116961.6</v>
      </c>
      <c r="N5901" s="17" t="s">
        <v>39</v>
      </c>
      <c r="O5901" s="35" t="s">
        <v>53</v>
      </c>
      <c r="P5901" s="36" t="str">
        <f t="shared" si="1679"/>
        <v>Old Client</v>
      </c>
      <c r="Q5901" s="39" t="str">
        <f t="shared" si="4"/>
        <v>Yes</v>
      </c>
      <c r="R5901" s="40" t="str">
        <f t="shared" si="5"/>
        <v>Cross-Sold</v>
      </c>
    </row>
    <row r="5902" ht="14.25" customHeight="1" spans="1:18">
      <c r="A5902" s="30" t="s">
        <v>5615</v>
      </c>
      <c r="B5902" s="17">
        <v>3432</v>
      </c>
      <c r="C5902" s="17" t="s">
        <v>57</v>
      </c>
      <c r="D5902" s="17" t="s">
        <v>36</v>
      </c>
      <c r="E5902" s="17" t="s">
        <v>763</v>
      </c>
      <c r="F5902" s="31" t="str">
        <f>VLOOKUP(G5902,'Policy Type'!$A:$B,2,FALSE)</f>
        <v>Liability</v>
      </c>
      <c r="G5902" s="17" t="s">
        <v>402</v>
      </c>
      <c r="H5902" s="32">
        <v>45447</v>
      </c>
      <c r="I5902" s="17"/>
      <c r="J5902" s="34">
        <v>1274200</v>
      </c>
      <c r="K5902" s="34">
        <f t="shared" si="1676"/>
        <v>229356</v>
      </c>
      <c r="L5902" s="34">
        <f t="shared" si="1677"/>
        <v>1503556</v>
      </c>
      <c r="M5902" s="17">
        <f t="shared" si="1696"/>
        <v>300711.2</v>
      </c>
      <c r="N5902" s="17" t="s">
        <v>39</v>
      </c>
      <c r="O5902" s="35" t="s">
        <v>53</v>
      </c>
      <c r="P5902" s="36" t="str">
        <f t="shared" si="1679"/>
        <v>Old Client</v>
      </c>
      <c r="Q5902" s="39" t="str">
        <f t="shared" si="4"/>
        <v>Yes</v>
      </c>
      <c r="R5902" s="40" t="str">
        <f t="shared" si="5"/>
        <v/>
      </c>
    </row>
    <row r="5903" ht="14.25" customHeight="1" spans="1:18">
      <c r="A5903" s="30" t="s">
        <v>5616</v>
      </c>
      <c r="B5903" s="17">
        <v>3432</v>
      </c>
      <c r="C5903" s="17" t="s">
        <v>35</v>
      </c>
      <c r="D5903" s="17" t="s">
        <v>36</v>
      </c>
      <c r="E5903" s="17" t="s">
        <v>43</v>
      </c>
      <c r="F5903" s="31" t="str">
        <f>VLOOKUP(G5903,'Policy Type'!$A:$B,2,FALSE)</f>
        <v>P&amp;C</v>
      </c>
      <c r="G5903" s="17" t="s">
        <v>68</v>
      </c>
      <c r="H5903" s="32">
        <v>45461</v>
      </c>
      <c r="I5903" s="32">
        <v>45825</v>
      </c>
      <c r="J5903" s="34">
        <v>3764400</v>
      </c>
      <c r="K5903" s="34">
        <f t="shared" si="1676"/>
        <v>677592</v>
      </c>
      <c r="L5903" s="34">
        <f t="shared" si="1677"/>
        <v>4441992</v>
      </c>
      <c r="M5903" s="17">
        <f t="shared" si="1696"/>
        <v>888398.4</v>
      </c>
      <c r="N5903" s="17" t="s">
        <v>39</v>
      </c>
      <c r="O5903" s="35" t="s">
        <v>53</v>
      </c>
      <c r="P5903" s="36" t="str">
        <f t="shared" si="1679"/>
        <v>Old Client</v>
      </c>
      <c r="Q5903" s="39" t="str">
        <f t="shared" si="4"/>
        <v>Yes</v>
      </c>
      <c r="R5903" s="40" t="str">
        <f t="shared" si="5"/>
        <v>Cross-Sold</v>
      </c>
    </row>
    <row r="5904" ht="14.25" customHeight="1" spans="1:18">
      <c r="A5904" s="30" t="s">
        <v>5617</v>
      </c>
      <c r="B5904" s="17">
        <v>1350</v>
      </c>
      <c r="C5904" s="17" t="s">
        <v>57</v>
      </c>
      <c r="D5904" s="17" t="s">
        <v>36</v>
      </c>
      <c r="E5904" s="17" t="s">
        <v>43</v>
      </c>
      <c r="F5904" s="31" t="str">
        <f>VLOOKUP(G5904,'Policy Type'!$A:$B,2,FALSE)</f>
        <v>P&amp;C</v>
      </c>
      <c r="G5904" s="17" t="s">
        <v>80</v>
      </c>
      <c r="H5904" s="32">
        <v>45447</v>
      </c>
      <c r="I5904" s="17"/>
      <c r="J5904" s="34">
        <v>29600</v>
      </c>
      <c r="K5904" s="34">
        <f t="shared" si="1676"/>
        <v>5328</v>
      </c>
      <c r="L5904" s="34">
        <f t="shared" si="1677"/>
        <v>34928</v>
      </c>
      <c r="M5904" s="17">
        <f t="shared" si="1696"/>
        <v>6985.6</v>
      </c>
      <c r="N5904" s="17" t="s">
        <v>52</v>
      </c>
      <c r="O5904" s="35" t="s">
        <v>49</v>
      </c>
      <c r="P5904" s="36" t="str">
        <f t="shared" si="1679"/>
        <v>Old Client</v>
      </c>
      <c r="Q5904" s="39" t="str">
        <f t="shared" si="4"/>
        <v>No</v>
      </c>
      <c r="R5904" s="40" t="str">
        <f t="shared" si="5"/>
        <v/>
      </c>
    </row>
    <row r="5905" ht="14.25" customHeight="1" spans="1:18">
      <c r="A5905" s="30" t="s">
        <v>5618</v>
      </c>
      <c r="B5905" s="17">
        <v>213</v>
      </c>
      <c r="C5905" s="17" t="s">
        <v>46</v>
      </c>
      <c r="D5905" s="17" t="s">
        <v>47</v>
      </c>
      <c r="E5905" s="17" t="s">
        <v>43</v>
      </c>
      <c r="F5905" s="31" t="str">
        <f>VLOOKUP(G5905,'Policy Type'!$A:$B,2,FALSE)</f>
        <v>Others</v>
      </c>
      <c r="G5905" s="17" t="s">
        <v>193</v>
      </c>
      <c r="H5905" s="32">
        <v>45472</v>
      </c>
      <c r="I5905" s="32">
        <v>45836</v>
      </c>
      <c r="J5905" s="34">
        <v>1638700</v>
      </c>
      <c r="K5905" s="34">
        <f t="shared" si="1676"/>
        <v>294966</v>
      </c>
      <c r="L5905" s="34">
        <f t="shared" si="1677"/>
        <v>1933666</v>
      </c>
      <c r="M5905" s="17">
        <f>L5905*0.05</f>
        <v>96683.3</v>
      </c>
      <c r="N5905" s="17" t="s">
        <v>39</v>
      </c>
      <c r="O5905" s="35" t="s">
        <v>53</v>
      </c>
      <c r="P5905" s="36" t="str">
        <f t="shared" si="1679"/>
        <v>Old Client</v>
      </c>
      <c r="Q5905" s="39" t="str">
        <f t="shared" si="4"/>
        <v>Yes</v>
      </c>
      <c r="R5905" s="40" t="str">
        <f t="shared" si="5"/>
        <v>Cross-Sold</v>
      </c>
    </row>
    <row r="5906" ht="14.25" customHeight="1" spans="1:18">
      <c r="A5906" s="30" t="s">
        <v>5619</v>
      </c>
      <c r="B5906" s="17">
        <v>3433</v>
      </c>
      <c r="C5906" s="17" t="s">
        <v>42</v>
      </c>
      <c r="D5906" s="17" t="s">
        <v>36</v>
      </c>
      <c r="E5906" s="17" t="s">
        <v>43</v>
      </c>
      <c r="F5906" s="31" t="str">
        <f>VLOOKUP(G5906,'Policy Type'!$A:$B,2,FALSE)</f>
        <v>Others</v>
      </c>
      <c r="G5906" s="17" t="s">
        <v>487</v>
      </c>
      <c r="H5906" s="32">
        <v>45447</v>
      </c>
      <c r="I5906" s="17"/>
      <c r="J5906" s="34">
        <v>1215900</v>
      </c>
      <c r="K5906" s="34">
        <f t="shared" si="1676"/>
        <v>218862</v>
      </c>
      <c r="L5906" s="34">
        <f t="shared" si="1677"/>
        <v>1434762</v>
      </c>
      <c r="M5906" s="17">
        <f t="shared" ref="M5906:M5907" si="1697">L5906*0.15</f>
        <v>215214.3</v>
      </c>
      <c r="N5906" s="17" t="s">
        <v>52</v>
      </c>
      <c r="O5906" s="35" t="s">
        <v>49</v>
      </c>
      <c r="P5906" s="36" t="str">
        <f t="shared" si="1679"/>
        <v>New Client</v>
      </c>
      <c r="Q5906" s="39" t="str">
        <f t="shared" si="4"/>
        <v>No</v>
      </c>
      <c r="R5906" s="40" t="str">
        <f t="shared" si="5"/>
        <v/>
      </c>
    </row>
    <row r="5907" ht="14.25" customHeight="1" spans="1:18">
      <c r="A5907" s="30" t="s">
        <v>5620</v>
      </c>
      <c r="B5907" s="17">
        <v>213</v>
      </c>
      <c r="C5907" s="17" t="s">
        <v>35</v>
      </c>
      <c r="D5907" s="17" t="s">
        <v>36</v>
      </c>
      <c r="E5907" s="17" t="s">
        <v>43</v>
      </c>
      <c r="F5907" s="31" t="str">
        <f>VLOOKUP(G5907,'Policy Type'!$A:$B,2,FALSE)</f>
        <v>Others</v>
      </c>
      <c r="G5907" s="17" t="s">
        <v>1162</v>
      </c>
      <c r="H5907" s="32">
        <v>45448</v>
      </c>
      <c r="I5907" s="32">
        <v>45812</v>
      </c>
      <c r="J5907" s="34">
        <v>8881900</v>
      </c>
      <c r="K5907" s="34">
        <f t="shared" si="1676"/>
        <v>1598742</v>
      </c>
      <c r="L5907" s="34">
        <f t="shared" si="1677"/>
        <v>10480642</v>
      </c>
      <c r="M5907" s="17">
        <f t="shared" si="1697"/>
        <v>1572096.3</v>
      </c>
      <c r="N5907" s="17" t="s">
        <v>52</v>
      </c>
      <c r="O5907" s="35" t="s">
        <v>53</v>
      </c>
      <c r="P5907" s="36" t="str">
        <f t="shared" si="1679"/>
        <v>Old Client</v>
      </c>
      <c r="Q5907" s="39" t="str">
        <f t="shared" si="4"/>
        <v>Yes</v>
      </c>
      <c r="R5907" s="40" t="str">
        <f t="shared" si="5"/>
        <v>Cross-Sold</v>
      </c>
    </row>
    <row r="5908" ht="14.25" customHeight="1" spans="1:18">
      <c r="A5908" s="30" t="s">
        <v>5621</v>
      </c>
      <c r="B5908" s="17">
        <v>3434</v>
      </c>
      <c r="C5908" s="17" t="s">
        <v>35</v>
      </c>
      <c r="D5908" s="17" t="s">
        <v>36</v>
      </c>
      <c r="E5908" s="17" t="s">
        <v>84</v>
      </c>
      <c r="F5908" s="31" t="str">
        <f>VLOOKUP(G5908,'Policy Type'!$A:$B,2,FALSE)</f>
        <v>Liability</v>
      </c>
      <c r="G5908" s="17" t="s">
        <v>3702</v>
      </c>
      <c r="H5908" s="32">
        <v>45447</v>
      </c>
      <c r="I5908" s="17"/>
      <c r="J5908" s="34">
        <v>1180000</v>
      </c>
      <c r="K5908" s="34">
        <f t="shared" si="1676"/>
        <v>212400</v>
      </c>
      <c r="L5908" s="34">
        <f t="shared" si="1677"/>
        <v>1392400</v>
      </c>
      <c r="M5908" s="17">
        <f t="shared" ref="M5908:M5909" si="1698">L5908*0.2</f>
        <v>278480</v>
      </c>
      <c r="N5908" s="17" t="s">
        <v>39</v>
      </c>
      <c r="O5908" s="35" t="s">
        <v>49</v>
      </c>
      <c r="P5908" s="36" t="str">
        <f t="shared" si="1679"/>
        <v>New Client</v>
      </c>
      <c r="Q5908" s="39" t="str">
        <f t="shared" si="4"/>
        <v>Yes</v>
      </c>
      <c r="R5908" s="40" t="str">
        <f t="shared" si="5"/>
        <v/>
      </c>
    </row>
    <row r="5909" ht="14.25" customHeight="1" spans="1:18">
      <c r="A5909" s="30" t="s">
        <v>5622</v>
      </c>
      <c r="B5909" s="17">
        <v>1564</v>
      </c>
      <c r="C5909" s="17" t="s">
        <v>42</v>
      </c>
      <c r="D5909" s="17" t="s">
        <v>36</v>
      </c>
      <c r="E5909" s="17" t="s">
        <v>37</v>
      </c>
      <c r="F5909" s="31" t="str">
        <f>VLOOKUP(G5909,'Policy Type'!$A:$B,2,FALSE)</f>
        <v>P&amp;C</v>
      </c>
      <c r="G5909" s="17" t="s">
        <v>333</v>
      </c>
      <c r="H5909" s="32">
        <v>45447</v>
      </c>
      <c r="I5909" s="32">
        <v>45811</v>
      </c>
      <c r="J5909" s="34">
        <v>29500000</v>
      </c>
      <c r="K5909" s="34">
        <f t="shared" si="1676"/>
        <v>5310000</v>
      </c>
      <c r="L5909" s="34">
        <f t="shared" si="1677"/>
        <v>34810000</v>
      </c>
      <c r="M5909" s="17">
        <f t="shared" si="1698"/>
        <v>6962000</v>
      </c>
      <c r="N5909" s="17" t="s">
        <v>39</v>
      </c>
      <c r="O5909" s="35" t="s">
        <v>49</v>
      </c>
      <c r="P5909" s="36" t="str">
        <f t="shared" si="1679"/>
        <v>Old Client</v>
      </c>
      <c r="Q5909" s="39" t="str">
        <f t="shared" si="4"/>
        <v>No</v>
      </c>
      <c r="R5909" s="40" t="str">
        <f t="shared" si="5"/>
        <v/>
      </c>
    </row>
    <row r="5910" ht="14.25" customHeight="1" spans="1:18">
      <c r="A5910" s="30" t="s">
        <v>5623</v>
      </c>
      <c r="B5910" s="17">
        <v>3435</v>
      </c>
      <c r="C5910" s="17" t="s">
        <v>57</v>
      </c>
      <c r="D5910" s="17" t="s">
        <v>36</v>
      </c>
      <c r="E5910" s="17" t="s">
        <v>78</v>
      </c>
      <c r="F5910" s="31" t="str">
        <f>VLOOKUP(G5910,'Policy Type'!$A:$B,2,FALSE)</f>
        <v>Others</v>
      </c>
      <c r="G5910" s="17" t="s">
        <v>124</v>
      </c>
      <c r="H5910" s="32">
        <v>45447</v>
      </c>
      <c r="I5910" s="17"/>
      <c r="J5910" s="34">
        <v>20584700</v>
      </c>
      <c r="K5910" s="34">
        <f t="shared" si="1676"/>
        <v>3705246</v>
      </c>
      <c r="L5910" s="34">
        <f t="shared" si="1677"/>
        <v>24289946</v>
      </c>
      <c r="M5910" s="17">
        <f>L5910*0.15</f>
        <v>3643491.9</v>
      </c>
      <c r="N5910" s="17" t="s">
        <v>39</v>
      </c>
      <c r="O5910" s="35" t="s">
        <v>49</v>
      </c>
      <c r="P5910" s="36" t="str">
        <f t="shared" si="1679"/>
        <v>New Client</v>
      </c>
      <c r="Q5910" s="39" t="str">
        <f t="shared" si="4"/>
        <v>No</v>
      </c>
      <c r="R5910" s="40" t="str">
        <f t="shared" si="5"/>
        <v/>
      </c>
    </row>
    <row r="5911" ht="14.25" customHeight="1" spans="1:18">
      <c r="A5911" s="30" t="s">
        <v>5624</v>
      </c>
      <c r="B5911" s="17">
        <v>3155</v>
      </c>
      <c r="C5911" s="17" t="s">
        <v>46</v>
      </c>
      <c r="D5911" s="17" t="s">
        <v>47</v>
      </c>
      <c r="E5911" s="17" t="s">
        <v>78</v>
      </c>
      <c r="F5911" s="31" t="str">
        <f>VLOOKUP(G5911,'Policy Type'!$A:$B,2,FALSE)</f>
        <v>Liability</v>
      </c>
      <c r="G5911" s="17" t="s">
        <v>121</v>
      </c>
      <c r="H5911" s="32">
        <v>45447</v>
      </c>
      <c r="I5911" s="17"/>
      <c r="J5911" s="34">
        <v>1593000</v>
      </c>
      <c r="K5911" s="34">
        <f t="shared" si="1676"/>
        <v>286740</v>
      </c>
      <c r="L5911" s="34">
        <f t="shared" si="1677"/>
        <v>1879740</v>
      </c>
      <c r="M5911" s="17">
        <f>L5911*0.05</f>
        <v>93987</v>
      </c>
      <c r="N5911" s="17" t="s">
        <v>39</v>
      </c>
      <c r="O5911" s="35" t="s">
        <v>49</v>
      </c>
      <c r="P5911" s="36" t="str">
        <f t="shared" si="1679"/>
        <v>Old Client</v>
      </c>
      <c r="Q5911" s="39" t="str">
        <f t="shared" si="4"/>
        <v>Yes</v>
      </c>
      <c r="R5911" s="40" t="str">
        <f t="shared" si="5"/>
        <v/>
      </c>
    </row>
    <row r="5912" ht="14.25" customHeight="1" spans="1:18">
      <c r="A5912" s="30" t="s">
        <v>5625</v>
      </c>
      <c r="B5912" s="17">
        <v>1896</v>
      </c>
      <c r="C5912" s="17" t="s">
        <v>42</v>
      </c>
      <c r="D5912" s="17" t="s">
        <v>36</v>
      </c>
      <c r="E5912" s="17" t="s">
        <v>37</v>
      </c>
      <c r="F5912" s="31" t="str">
        <f>VLOOKUP(G5912,'Policy Type'!$A:$B,2,FALSE)</f>
        <v>Liability</v>
      </c>
      <c r="G5912" s="17" t="s">
        <v>38</v>
      </c>
      <c r="H5912" s="32">
        <v>45447</v>
      </c>
      <c r="I5912" s="32">
        <v>45476</v>
      </c>
      <c r="J5912" s="34">
        <v>47700</v>
      </c>
      <c r="K5912" s="34">
        <f t="shared" si="1676"/>
        <v>8586</v>
      </c>
      <c r="L5912" s="34">
        <f t="shared" si="1677"/>
        <v>56286</v>
      </c>
      <c r="M5912" s="17">
        <f>L5912*0.2</f>
        <v>11257.2</v>
      </c>
      <c r="N5912" s="17" t="s">
        <v>39</v>
      </c>
      <c r="O5912" s="35" t="s">
        <v>49</v>
      </c>
      <c r="P5912" s="36" t="str">
        <f t="shared" si="1679"/>
        <v>Old Client</v>
      </c>
      <c r="Q5912" s="39" t="str">
        <f t="shared" si="4"/>
        <v>Yes</v>
      </c>
      <c r="R5912" s="40" t="str">
        <f t="shared" si="5"/>
        <v/>
      </c>
    </row>
    <row r="5913" ht="14.25" customHeight="1" spans="1:18">
      <c r="A5913" s="30" t="s">
        <v>5626</v>
      </c>
      <c r="B5913" s="17">
        <v>1896</v>
      </c>
      <c r="C5913" s="17" t="s">
        <v>46</v>
      </c>
      <c r="D5913" s="17" t="s">
        <v>76</v>
      </c>
      <c r="E5913" s="17" t="s">
        <v>37</v>
      </c>
      <c r="F5913" s="31" t="str">
        <f>VLOOKUP(G5913,'Policy Type'!$A:$B,2,FALSE)</f>
        <v>Liability</v>
      </c>
      <c r="G5913" s="17" t="s">
        <v>38</v>
      </c>
      <c r="H5913" s="32">
        <v>45447</v>
      </c>
      <c r="I5913" s="32">
        <v>45811</v>
      </c>
      <c r="J5913" s="34">
        <v>18300</v>
      </c>
      <c r="K5913" s="34">
        <f t="shared" si="1676"/>
        <v>3294</v>
      </c>
      <c r="L5913" s="34">
        <f t="shared" si="1677"/>
        <v>21594</v>
      </c>
      <c r="M5913" s="17">
        <f>L5913*0.05</f>
        <v>1079.7</v>
      </c>
      <c r="N5913" s="17" t="s">
        <v>39</v>
      </c>
      <c r="O5913" s="35" t="s">
        <v>49</v>
      </c>
      <c r="P5913" s="36" t="str">
        <f t="shared" si="1679"/>
        <v>Old Client</v>
      </c>
      <c r="Q5913" s="39" t="str">
        <f t="shared" si="4"/>
        <v>Yes</v>
      </c>
      <c r="R5913" s="40" t="str">
        <f t="shared" si="5"/>
        <v/>
      </c>
    </row>
    <row r="5914" ht="14.25" customHeight="1" spans="1:18">
      <c r="A5914" s="30" t="s">
        <v>5627</v>
      </c>
      <c r="B5914" s="17">
        <v>3436</v>
      </c>
      <c r="C5914" s="17" t="s">
        <v>42</v>
      </c>
      <c r="D5914" s="17" t="s">
        <v>36</v>
      </c>
      <c r="E5914" s="17" t="s">
        <v>780</v>
      </c>
      <c r="F5914" s="31" t="str">
        <f>VLOOKUP(G5914,'Policy Type'!$A:$B,2,FALSE)</f>
        <v>Liability</v>
      </c>
      <c r="G5914" s="17" t="s">
        <v>38</v>
      </c>
      <c r="H5914" s="32">
        <v>45447</v>
      </c>
      <c r="I5914" s="32">
        <v>45538</v>
      </c>
      <c r="J5914" s="34">
        <v>119300</v>
      </c>
      <c r="K5914" s="34">
        <f t="shared" si="1676"/>
        <v>21474</v>
      </c>
      <c r="L5914" s="34">
        <f t="shared" si="1677"/>
        <v>140774</v>
      </c>
      <c r="M5914" s="17">
        <f t="shared" ref="M5914:M5915" si="1699">L5914*0.2</f>
        <v>28154.8</v>
      </c>
      <c r="N5914" s="17" t="s">
        <v>39</v>
      </c>
      <c r="O5914" s="35" t="s">
        <v>49</v>
      </c>
      <c r="P5914" s="36" t="str">
        <f t="shared" si="1679"/>
        <v>New Client</v>
      </c>
      <c r="Q5914" s="39" t="str">
        <f t="shared" si="4"/>
        <v>Yes</v>
      </c>
      <c r="R5914" s="40" t="str">
        <f t="shared" si="5"/>
        <v/>
      </c>
    </row>
    <row r="5915" ht="14.25" customHeight="1" spans="1:18">
      <c r="A5915" s="30" t="s">
        <v>5628</v>
      </c>
      <c r="B5915" s="17">
        <v>3437</v>
      </c>
      <c r="C5915" s="17" t="s">
        <v>35</v>
      </c>
      <c r="D5915" s="17" t="s">
        <v>36</v>
      </c>
      <c r="E5915" s="17" t="s">
        <v>780</v>
      </c>
      <c r="F5915" s="31" t="str">
        <f>VLOOKUP(G5915,'Policy Type'!$A:$B,2,FALSE)</f>
        <v>Liability</v>
      </c>
      <c r="G5915" s="17" t="s">
        <v>38</v>
      </c>
      <c r="H5915" s="32">
        <v>45447</v>
      </c>
      <c r="I5915" s="32">
        <v>45811</v>
      </c>
      <c r="J5915" s="34">
        <v>104300</v>
      </c>
      <c r="K5915" s="34">
        <f t="shared" si="1676"/>
        <v>18774</v>
      </c>
      <c r="L5915" s="34">
        <f t="shared" si="1677"/>
        <v>123074</v>
      </c>
      <c r="M5915" s="17">
        <f t="shared" si="1699"/>
        <v>24614.8</v>
      </c>
      <c r="N5915" s="17" t="s">
        <v>39</v>
      </c>
      <c r="O5915" s="35" t="s">
        <v>49</v>
      </c>
      <c r="P5915" s="36" t="str">
        <f t="shared" si="1679"/>
        <v>New Client</v>
      </c>
      <c r="Q5915" s="39" t="str">
        <f t="shared" si="4"/>
        <v>Yes</v>
      </c>
      <c r="R5915" s="40" t="str">
        <f t="shared" si="5"/>
        <v/>
      </c>
    </row>
    <row r="5916" ht="14.25" customHeight="1" spans="1:18">
      <c r="A5916" s="30" t="s">
        <v>5629</v>
      </c>
      <c r="B5916" s="17">
        <v>3438</v>
      </c>
      <c r="C5916" s="17" t="s">
        <v>46</v>
      </c>
      <c r="D5916" s="17" t="s">
        <v>88</v>
      </c>
      <c r="E5916" s="17" t="s">
        <v>37</v>
      </c>
      <c r="F5916" s="31" t="str">
        <f>VLOOKUP(G5916,'Policy Type'!$A:$B,2,FALSE)</f>
        <v>Liability</v>
      </c>
      <c r="G5916" s="17" t="s">
        <v>38</v>
      </c>
      <c r="H5916" s="32">
        <v>45447</v>
      </c>
      <c r="I5916" s="32">
        <v>45811</v>
      </c>
      <c r="J5916" s="34">
        <v>105400</v>
      </c>
      <c r="K5916" s="34">
        <f t="shared" si="1676"/>
        <v>18972</v>
      </c>
      <c r="L5916" s="34">
        <f t="shared" si="1677"/>
        <v>124372</v>
      </c>
      <c r="M5916" s="17">
        <f t="shared" ref="M5916:M5917" si="1700">L5916*0.05</f>
        <v>6218.6</v>
      </c>
      <c r="N5916" s="17" t="s">
        <v>39</v>
      </c>
      <c r="O5916" s="35" t="s">
        <v>49</v>
      </c>
      <c r="P5916" s="36" t="str">
        <f t="shared" si="1679"/>
        <v>New Client</v>
      </c>
      <c r="Q5916" s="39" t="str">
        <f t="shared" si="4"/>
        <v>Yes</v>
      </c>
      <c r="R5916" s="40" t="str">
        <f t="shared" si="5"/>
        <v/>
      </c>
    </row>
    <row r="5917" ht="14.25" customHeight="1" spans="1:18">
      <c r="A5917" s="30" t="s">
        <v>5630</v>
      </c>
      <c r="B5917" s="17">
        <v>3439</v>
      </c>
      <c r="C5917" s="17" t="s">
        <v>46</v>
      </c>
      <c r="D5917" s="17" t="s">
        <v>76</v>
      </c>
      <c r="E5917" s="17" t="s">
        <v>37</v>
      </c>
      <c r="F5917" s="31" t="str">
        <f>VLOOKUP(G5917,'Policy Type'!$A:$B,2,FALSE)</f>
        <v>Liability</v>
      </c>
      <c r="G5917" s="17" t="s">
        <v>38</v>
      </c>
      <c r="H5917" s="32">
        <v>45447</v>
      </c>
      <c r="I5917" s="17"/>
      <c r="J5917" s="34">
        <v>64600</v>
      </c>
      <c r="K5917" s="34">
        <f t="shared" si="1676"/>
        <v>11628</v>
      </c>
      <c r="L5917" s="34">
        <f t="shared" si="1677"/>
        <v>76228</v>
      </c>
      <c r="M5917" s="17">
        <f t="shared" si="1700"/>
        <v>3811.4</v>
      </c>
      <c r="N5917" s="17" t="s">
        <v>39</v>
      </c>
      <c r="O5917" s="35" t="s">
        <v>49</v>
      </c>
      <c r="P5917" s="36" t="str">
        <f t="shared" si="1679"/>
        <v>New Client</v>
      </c>
      <c r="Q5917" s="39" t="str">
        <f t="shared" si="4"/>
        <v>Yes</v>
      </c>
      <c r="R5917" s="40" t="str">
        <f t="shared" si="5"/>
        <v/>
      </c>
    </row>
    <row r="5918" ht="14.25" customHeight="1" spans="1:18">
      <c r="A5918" s="30" t="s">
        <v>5631</v>
      </c>
      <c r="B5918" s="17">
        <v>2797</v>
      </c>
      <c r="C5918" s="17" t="s">
        <v>35</v>
      </c>
      <c r="D5918" s="17" t="s">
        <v>36</v>
      </c>
      <c r="E5918" s="17" t="s">
        <v>132</v>
      </c>
      <c r="F5918" s="31" t="str">
        <f>VLOOKUP(G5918,'Policy Type'!$A:$B,2,FALSE)</f>
        <v>Liability</v>
      </c>
      <c r="G5918" s="17" t="s">
        <v>121</v>
      </c>
      <c r="H5918" s="32">
        <v>45447</v>
      </c>
      <c r="I5918" s="17"/>
      <c r="J5918" s="34">
        <v>620900</v>
      </c>
      <c r="K5918" s="34">
        <f t="shared" si="1676"/>
        <v>111762</v>
      </c>
      <c r="L5918" s="34">
        <f t="shared" si="1677"/>
        <v>732662</v>
      </c>
      <c r="M5918" s="17">
        <f t="shared" ref="M5918:M5927" si="1701">L5918*0.2</f>
        <v>146532.4</v>
      </c>
      <c r="N5918" s="17" t="s">
        <v>39</v>
      </c>
      <c r="O5918" s="35" t="s">
        <v>49</v>
      </c>
      <c r="P5918" s="36" t="str">
        <f t="shared" si="1679"/>
        <v>Old Client</v>
      </c>
      <c r="Q5918" s="39" t="str">
        <f t="shared" si="4"/>
        <v>Yes</v>
      </c>
      <c r="R5918" s="40" t="str">
        <f t="shared" si="5"/>
        <v/>
      </c>
    </row>
    <row r="5919" ht="14.25" customHeight="1" spans="1:18">
      <c r="A5919" s="30" t="s">
        <v>5632</v>
      </c>
      <c r="B5919" s="17">
        <v>3440</v>
      </c>
      <c r="C5919" s="17" t="s">
        <v>35</v>
      </c>
      <c r="D5919" s="17" t="s">
        <v>36</v>
      </c>
      <c r="E5919" s="17" t="s">
        <v>37</v>
      </c>
      <c r="F5919" s="31" t="str">
        <f>VLOOKUP(G5919,'Policy Type'!$A:$B,2,FALSE)</f>
        <v>Liability</v>
      </c>
      <c r="G5919" s="17" t="s">
        <v>38</v>
      </c>
      <c r="H5919" s="32">
        <v>45447</v>
      </c>
      <c r="I5919" s="32">
        <v>45811</v>
      </c>
      <c r="J5919" s="34">
        <v>288400</v>
      </c>
      <c r="K5919" s="34">
        <f t="shared" si="1676"/>
        <v>51912</v>
      </c>
      <c r="L5919" s="34">
        <f t="shared" si="1677"/>
        <v>340312</v>
      </c>
      <c r="M5919" s="17">
        <f t="shared" si="1701"/>
        <v>68062.4</v>
      </c>
      <c r="N5919" s="17" t="s">
        <v>39</v>
      </c>
      <c r="O5919" s="35" t="s">
        <v>49</v>
      </c>
      <c r="P5919" s="36" t="str">
        <f t="shared" si="1679"/>
        <v>New Client</v>
      </c>
      <c r="Q5919" s="39" t="str">
        <f t="shared" si="4"/>
        <v>Yes</v>
      </c>
      <c r="R5919" s="40" t="str">
        <f t="shared" si="5"/>
        <v/>
      </c>
    </row>
    <row r="5920" ht="14.25" customHeight="1" spans="1:18">
      <c r="A5920" s="30" t="s">
        <v>5633</v>
      </c>
      <c r="B5920" s="17">
        <v>2508</v>
      </c>
      <c r="C5920" s="17" t="s">
        <v>57</v>
      </c>
      <c r="D5920" s="17" t="s">
        <v>36</v>
      </c>
      <c r="E5920" s="17" t="s">
        <v>37</v>
      </c>
      <c r="F5920" s="31" t="str">
        <f>VLOOKUP(G5920,'Policy Type'!$A:$B,2,FALSE)</f>
        <v>Liability</v>
      </c>
      <c r="G5920" s="17" t="s">
        <v>38</v>
      </c>
      <c r="H5920" s="32">
        <v>45447</v>
      </c>
      <c r="I5920" s="32">
        <v>45811</v>
      </c>
      <c r="J5920" s="34">
        <v>165100</v>
      </c>
      <c r="K5920" s="34">
        <f t="shared" si="1676"/>
        <v>29718</v>
      </c>
      <c r="L5920" s="34">
        <f t="shared" si="1677"/>
        <v>194818</v>
      </c>
      <c r="M5920" s="17">
        <f t="shared" si="1701"/>
        <v>38963.6</v>
      </c>
      <c r="N5920" s="17" t="s">
        <v>39</v>
      </c>
      <c r="O5920" s="35" t="s">
        <v>49</v>
      </c>
      <c r="P5920" s="36" t="str">
        <f t="shared" si="1679"/>
        <v>Old Client</v>
      </c>
      <c r="Q5920" s="39" t="str">
        <f t="shared" si="4"/>
        <v>Yes</v>
      </c>
      <c r="R5920" s="40" t="str">
        <f t="shared" si="5"/>
        <v/>
      </c>
    </row>
    <row r="5921" ht="14.25" customHeight="1" spans="1:18">
      <c r="A5921" s="30" t="s">
        <v>5634</v>
      </c>
      <c r="B5921" s="17">
        <v>3441</v>
      </c>
      <c r="C5921" s="17" t="s">
        <v>57</v>
      </c>
      <c r="D5921" s="17" t="s">
        <v>36</v>
      </c>
      <c r="E5921" s="17" t="s">
        <v>37</v>
      </c>
      <c r="F5921" s="31" t="str">
        <f>VLOOKUP(G5921,'Policy Type'!$A:$B,2,FALSE)</f>
        <v>Liability</v>
      </c>
      <c r="G5921" s="17" t="s">
        <v>38</v>
      </c>
      <c r="H5921" s="32">
        <v>45446</v>
      </c>
      <c r="I5921" s="32">
        <v>45537</v>
      </c>
      <c r="J5921" s="34">
        <v>95600</v>
      </c>
      <c r="K5921" s="34">
        <f t="shared" si="1676"/>
        <v>17208</v>
      </c>
      <c r="L5921" s="34">
        <f t="shared" si="1677"/>
        <v>112808</v>
      </c>
      <c r="M5921" s="17">
        <f t="shared" si="1701"/>
        <v>22561.6</v>
      </c>
      <c r="N5921" s="17" t="s">
        <v>39</v>
      </c>
      <c r="O5921" s="35" t="s">
        <v>49</v>
      </c>
      <c r="P5921" s="36" t="str">
        <f t="shared" si="1679"/>
        <v>New Client</v>
      </c>
      <c r="Q5921" s="39" t="str">
        <f t="shared" si="4"/>
        <v>Yes</v>
      </c>
      <c r="R5921" s="40" t="str">
        <f t="shared" si="5"/>
        <v/>
      </c>
    </row>
    <row r="5922" ht="14.25" customHeight="1" spans="1:18">
      <c r="A5922" s="30" t="s">
        <v>5635</v>
      </c>
      <c r="B5922" s="17">
        <v>3442</v>
      </c>
      <c r="C5922" s="17" t="s">
        <v>57</v>
      </c>
      <c r="D5922" s="17" t="s">
        <v>36</v>
      </c>
      <c r="E5922" s="17" t="s">
        <v>37</v>
      </c>
      <c r="F5922" s="31" t="str">
        <f>VLOOKUP(G5922,'Policy Type'!$A:$B,2,FALSE)</f>
        <v>Liability</v>
      </c>
      <c r="G5922" s="17" t="s">
        <v>38</v>
      </c>
      <c r="H5922" s="32">
        <v>45446</v>
      </c>
      <c r="I5922" s="32">
        <v>45810</v>
      </c>
      <c r="J5922" s="34">
        <v>19900</v>
      </c>
      <c r="K5922" s="34">
        <f t="shared" si="1676"/>
        <v>3582</v>
      </c>
      <c r="L5922" s="34">
        <f t="shared" si="1677"/>
        <v>23482</v>
      </c>
      <c r="M5922" s="17">
        <f t="shared" si="1701"/>
        <v>4696.4</v>
      </c>
      <c r="N5922" s="17" t="s">
        <v>39</v>
      </c>
      <c r="O5922" s="35" t="s">
        <v>49</v>
      </c>
      <c r="P5922" s="36" t="str">
        <f t="shared" si="1679"/>
        <v>New Client</v>
      </c>
      <c r="Q5922" s="39" t="str">
        <f t="shared" si="4"/>
        <v>Yes</v>
      </c>
      <c r="R5922" s="40" t="str">
        <f t="shared" si="5"/>
        <v/>
      </c>
    </row>
    <row r="5923" ht="14.25" customHeight="1" spans="1:18">
      <c r="A5923" s="30" t="s">
        <v>5636</v>
      </c>
      <c r="B5923" s="17">
        <v>3443</v>
      </c>
      <c r="C5923" s="17" t="s">
        <v>35</v>
      </c>
      <c r="D5923" s="17" t="s">
        <v>36</v>
      </c>
      <c r="E5923" s="17" t="s">
        <v>37</v>
      </c>
      <c r="F5923" s="31" t="str">
        <f>VLOOKUP(G5923,'Policy Type'!$A:$B,2,FALSE)</f>
        <v>Liability</v>
      </c>
      <c r="G5923" s="17" t="s">
        <v>38</v>
      </c>
      <c r="H5923" s="32">
        <v>45446</v>
      </c>
      <c r="I5923" s="32">
        <v>45810</v>
      </c>
      <c r="J5923" s="34">
        <v>469500</v>
      </c>
      <c r="K5923" s="34">
        <f t="shared" si="1676"/>
        <v>84510</v>
      </c>
      <c r="L5923" s="34">
        <f t="shared" si="1677"/>
        <v>554010</v>
      </c>
      <c r="M5923" s="17">
        <f t="shared" si="1701"/>
        <v>110802</v>
      </c>
      <c r="N5923" s="17" t="s">
        <v>39</v>
      </c>
      <c r="O5923" s="35" t="s">
        <v>49</v>
      </c>
      <c r="P5923" s="36" t="str">
        <f t="shared" si="1679"/>
        <v>New Client</v>
      </c>
      <c r="Q5923" s="39" t="str">
        <f t="shared" si="4"/>
        <v>Yes</v>
      </c>
      <c r="R5923" s="40" t="str">
        <f t="shared" si="5"/>
        <v/>
      </c>
    </row>
    <row r="5924" ht="14.25" customHeight="1" spans="1:18">
      <c r="A5924" s="30" t="s">
        <v>5637</v>
      </c>
      <c r="B5924" s="17">
        <v>3444</v>
      </c>
      <c r="C5924" s="17" t="s">
        <v>57</v>
      </c>
      <c r="D5924" s="17" t="s">
        <v>36</v>
      </c>
      <c r="E5924" s="17" t="s">
        <v>780</v>
      </c>
      <c r="F5924" s="31" t="str">
        <f>VLOOKUP(G5924,'Policy Type'!$A:$B,2,FALSE)</f>
        <v>Liability</v>
      </c>
      <c r="G5924" s="17" t="s">
        <v>38</v>
      </c>
      <c r="H5924" s="32">
        <v>45447</v>
      </c>
      <c r="I5924" s="32">
        <v>45629</v>
      </c>
      <c r="J5924" s="34">
        <v>340900</v>
      </c>
      <c r="K5924" s="34">
        <f t="shared" si="1676"/>
        <v>61362</v>
      </c>
      <c r="L5924" s="34">
        <f t="shared" si="1677"/>
        <v>402262</v>
      </c>
      <c r="M5924" s="17">
        <f t="shared" si="1701"/>
        <v>80452.4</v>
      </c>
      <c r="N5924" s="17" t="s">
        <v>39</v>
      </c>
      <c r="O5924" s="35" t="s">
        <v>49</v>
      </c>
      <c r="P5924" s="36" t="str">
        <f t="shared" si="1679"/>
        <v>New Client</v>
      </c>
      <c r="Q5924" s="39" t="str">
        <f t="shared" si="4"/>
        <v>Yes</v>
      </c>
      <c r="R5924" s="40" t="str">
        <f t="shared" si="5"/>
        <v/>
      </c>
    </row>
    <row r="5925" ht="14.25" customHeight="1" spans="1:18">
      <c r="A5925" s="30" t="s">
        <v>5638</v>
      </c>
      <c r="B5925" s="17">
        <v>3445</v>
      </c>
      <c r="C5925" s="17" t="s">
        <v>57</v>
      </c>
      <c r="D5925" s="17" t="s">
        <v>36</v>
      </c>
      <c r="E5925" s="17" t="s">
        <v>132</v>
      </c>
      <c r="F5925" s="31" t="str">
        <f>VLOOKUP(G5925,'Policy Type'!$A:$B,2,FALSE)</f>
        <v>P&amp;C</v>
      </c>
      <c r="G5925" s="17" t="s">
        <v>80</v>
      </c>
      <c r="H5925" s="32">
        <v>45447</v>
      </c>
      <c r="I5925" s="32">
        <v>45449</v>
      </c>
      <c r="J5925" s="34">
        <v>471000</v>
      </c>
      <c r="K5925" s="34">
        <f t="shared" si="1676"/>
        <v>84780</v>
      </c>
      <c r="L5925" s="34">
        <f t="shared" si="1677"/>
        <v>555780</v>
      </c>
      <c r="M5925" s="17">
        <f t="shared" si="1701"/>
        <v>111156</v>
      </c>
      <c r="N5925" s="17" t="s">
        <v>39</v>
      </c>
      <c r="O5925" s="35" t="s">
        <v>49</v>
      </c>
      <c r="P5925" s="36" t="str">
        <f t="shared" si="1679"/>
        <v>New Client</v>
      </c>
      <c r="Q5925" s="39" t="str">
        <f t="shared" si="4"/>
        <v>No</v>
      </c>
      <c r="R5925" s="40" t="str">
        <f t="shared" si="5"/>
        <v/>
      </c>
    </row>
    <row r="5926" ht="14.25" customHeight="1" spans="1:18">
      <c r="A5926" s="30" t="s">
        <v>5639</v>
      </c>
      <c r="B5926" s="17">
        <v>3446</v>
      </c>
      <c r="C5926" s="17" t="s">
        <v>42</v>
      </c>
      <c r="D5926" s="17" t="s">
        <v>36</v>
      </c>
      <c r="E5926" s="17" t="s">
        <v>43</v>
      </c>
      <c r="F5926" s="31" t="str">
        <f>VLOOKUP(G5926,'Policy Type'!$A:$B,2,FALSE)</f>
        <v>P&amp;C</v>
      </c>
      <c r="G5926" s="17" t="s">
        <v>80</v>
      </c>
      <c r="H5926" s="32">
        <v>45448</v>
      </c>
      <c r="I5926" s="32">
        <v>45448</v>
      </c>
      <c r="J5926" s="34">
        <v>29600</v>
      </c>
      <c r="K5926" s="34">
        <f t="shared" si="1676"/>
        <v>5328</v>
      </c>
      <c r="L5926" s="34">
        <f t="shared" si="1677"/>
        <v>34928</v>
      </c>
      <c r="M5926" s="17">
        <f t="shared" si="1701"/>
        <v>6985.6</v>
      </c>
      <c r="N5926" s="17" t="s">
        <v>52</v>
      </c>
      <c r="O5926" s="35" t="s">
        <v>49</v>
      </c>
      <c r="P5926" s="36" t="str">
        <f t="shared" si="1679"/>
        <v>New Client</v>
      </c>
      <c r="Q5926" s="39" t="str">
        <f t="shared" si="4"/>
        <v>No</v>
      </c>
      <c r="R5926" s="40" t="str">
        <f t="shared" si="5"/>
        <v/>
      </c>
    </row>
    <row r="5927" ht="14.25" customHeight="1" spans="1:18">
      <c r="A5927" s="30" t="s">
        <v>5640</v>
      </c>
      <c r="B5927" s="17">
        <v>3447</v>
      </c>
      <c r="C5927" s="17" t="s">
        <v>35</v>
      </c>
      <c r="D5927" s="17" t="s">
        <v>36</v>
      </c>
      <c r="E5927" s="17" t="s">
        <v>43</v>
      </c>
      <c r="F5927" s="31" t="str">
        <f>VLOOKUP(G5927,'Policy Type'!$A:$B,2,FALSE)</f>
        <v>P&amp;C</v>
      </c>
      <c r="G5927" s="17" t="s">
        <v>68</v>
      </c>
      <c r="H5927" s="32">
        <v>45464</v>
      </c>
      <c r="I5927" s="32">
        <v>45828</v>
      </c>
      <c r="J5927" s="34">
        <v>578400</v>
      </c>
      <c r="K5927" s="34">
        <f t="shared" si="1676"/>
        <v>104112</v>
      </c>
      <c r="L5927" s="34">
        <f t="shared" si="1677"/>
        <v>682512</v>
      </c>
      <c r="M5927" s="17">
        <f t="shared" si="1701"/>
        <v>136502.4</v>
      </c>
      <c r="N5927" s="17" t="s">
        <v>52</v>
      </c>
      <c r="O5927" s="35" t="s">
        <v>53</v>
      </c>
      <c r="P5927" s="36" t="str">
        <f t="shared" si="1679"/>
        <v>New Client</v>
      </c>
      <c r="Q5927" s="39" t="str">
        <f t="shared" si="4"/>
        <v>No</v>
      </c>
      <c r="R5927" s="40" t="str">
        <f t="shared" si="5"/>
        <v/>
      </c>
    </row>
    <row r="5928" ht="14.25" customHeight="1" spans="1:18">
      <c r="A5928" s="30" t="s">
        <v>5641</v>
      </c>
      <c r="B5928" s="17">
        <v>3448</v>
      </c>
      <c r="C5928" s="17" t="s">
        <v>46</v>
      </c>
      <c r="D5928" s="17" t="s">
        <v>76</v>
      </c>
      <c r="E5928" s="17" t="s">
        <v>43</v>
      </c>
      <c r="F5928" s="31" t="str">
        <f>VLOOKUP(G5928,'Policy Type'!$A:$B,2,FALSE)</f>
        <v>Others</v>
      </c>
      <c r="G5928" s="17" t="s">
        <v>212</v>
      </c>
      <c r="H5928" s="32">
        <v>45456</v>
      </c>
      <c r="I5928" s="32">
        <v>45820</v>
      </c>
      <c r="J5928" s="34">
        <v>3837900</v>
      </c>
      <c r="K5928" s="34">
        <f t="shared" si="1676"/>
        <v>690822</v>
      </c>
      <c r="L5928" s="34">
        <f t="shared" si="1677"/>
        <v>4528722</v>
      </c>
      <c r="M5928" s="17">
        <f>L5928*0.05</f>
        <v>226436.1</v>
      </c>
      <c r="N5928" s="17" t="s">
        <v>39</v>
      </c>
      <c r="O5928" s="35" t="s">
        <v>53</v>
      </c>
      <c r="P5928" s="36" t="str">
        <f t="shared" si="1679"/>
        <v>New Client</v>
      </c>
      <c r="Q5928" s="39" t="str">
        <f t="shared" si="4"/>
        <v>No</v>
      </c>
      <c r="R5928" s="40" t="str">
        <f t="shared" si="5"/>
        <v/>
      </c>
    </row>
    <row r="5929" ht="14.25" customHeight="1" spans="1:18">
      <c r="A5929" s="30" t="s">
        <v>5642</v>
      </c>
      <c r="B5929" s="17">
        <v>1366</v>
      </c>
      <c r="C5929" s="17" t="s">
        <v>57</v>
      </c>
      <c r="D5929" s="17" t="s">
        <v>36</v>
      </c>
      <c r="E5929" s="17" t="s">
        <v>43</v>
      </c>
      <c r="F5929" s="31" t="str">
        <f>VLOOKUP(G5929,'Policy Type'!$A:$B,2,FALSE)</f>
        <v>P&amp;C</v>
      </c>
      <c r="G5929" s="17" t="s">
        <v>89</v>
      </c>
      <c r="H5929" s="32">
        <v>45448</v>
      </c>
      <c r="I5929" s="17"/>
      <c r="J5929" s="34">
        <v>1002600</v>
      </c>
      <c r="K5929" s="34">
        <f t="shared" si="1676"/>
        <v>180468</v>
      </c>
      <c r="L5929" s="34">
        <f t="shared" si="1677"/>
        <v>1183068</v>
      </c>
      <c r="M5929" s="17">
        <f t="shared" ref="M5929:M5930" si="1702">L5929*0.2</f>
        <v>236613.6</v>
      </c>
      <c r="N5929" s="17" t="s">
        <v>52</v>
      </c>
      <c r="O5929" s="35" t="s">
        <v>53</v>
      </c>
      <c r="P5929" s="36" t="str">
        <f t="shared" si="1679"/>
        <v>Old Client</v>
      </c>
      <c r="Q5929" s="39" t="str">
        <f t="shared" si="4"/>
        <v>No</v>
      </c>
      <c r="R5929" s="40" t="str">
        <f t="shared" si="5"/>
        <v/>
      </c>
    </row>
    <row r="5930" ht="14.25" customHeight="1" spans="1:18">
      <c r="A5930" s="30" t="s">
        <v>5643</v>
      </c>
      <c r="B5930" s="17">
        <v>113</v>
      </c>
      <c r="C5930" s="17" t="s">
        <v>57</v>
      </c>
      <c r="D5930" s="17" t="s">
        <v>36</v>
      </c>
      <c r="E5930" s="17" t="s">
        <v>60</v>
      </c>
      <c r="F5930" s="31" t="str">
        <f>VLOOKUP(G5930,'Policy Type'!$A:$B,2,FALSE)</f>
        <v>P&amp;C</v>
      </c>
      <c r="G5930" s="17" t="s">
        <v>55</v>
      </c>
      <c r="H5930" s="32">
        <v>45448</v>
      </c>
      <c r="I5930" s="17"/>
      <c r="J5930" s="34">
        <v>134800</v>
      </c>
      <c r="K5930" s="34">
        <f t="shared" si="1676"/>
        <v>24264</v>
      </c>
      <c r="L5930" s="34">
        <f t="shared" si="1677"/>
        <v>159064</v>
      </c>
      <c r="M5930" s="17">
        <f t="shared" si="1702"/>
        <v>31812.8</v>
      </c>
      <c r="N5930" s="17" t="s">
        <v>52</v>
      </c>
      <c r="O5930" s="35" t="s">
        <v>53</v>
      </c>
      <c r="P5930" s="36" t="str">
        <f t="shared" si="1679"/>
        <v>Old Client</v>
      </c>
      <c r="Q5930" s="39" t="str">
        <f t="shared" si="4"/>
        <v>Yes</v>
      </c>
      <c r="R5930" s="40" t="str">
        <f t="shared" si="5"/>
        <v>Cross-Sold</v>
      </c>
    </row>
    <row r="5931" ht="14.25" customHeight="1" spans="1:18">
      <c r="A5931" s="30" t="s">
        <v>5644</v>
      </c>
      <c r="B5931" s="17">
        <v>1833</v>
      </c>
      <c r="C5931" s="17" t="s">
        <v>35</v>
      </c>
      <c r="D5931" s="17" t="s">
        <v>36</v>
      </c>
      <c r="E5931" s="17" t="s">
        <v>60</v>
      </c>
      <c r="F5931" s="31" t="str">
        <f>VLOOKUP(G5931,'Policy Type'!$A:$B,2,FALSE)</f>
        <v>Others</v>
      </c>
      <c r="G5931" s="17" t="s">
        <v>170</v>
      </c>
      <c r="H5931" s="32">
        <v>45448</v>
      </c>
      <c r="I5931" s="17"/>
      <c r="J5931" s="34">
        <v>6603700</v>
      </c>
      <c r="K5931" s="34">
        <f t="shared" si="1676"/>
        <v>1188666</v>
      </c>
      <c r="L5931" s="34">
        <f t="shared" si="1677"/>
        <v>7792366</v>
      </c>
      <c r="M5931" s="17">
        <f>L5931*0.15</f>
        <v>1168854.9</v>
      </c>
      <c r="N5931" s="17" t="s">
        <v>52</v>
      </c>
      <c r="O5931" s="35" t="s">
        <v>53</v>
      </c>
      <c r="P5931" s="36" t="str">
        <f t="shared" si="1679"/>
        <v>Old Client</v>
      </c>
      <c r="Q5931" s="39" t="str">
        <f t="shared" si="4"/>
        <v>No</v>
      </c>
      <c r="R5931" s="40" t="str">
        <f t="shared" si="5"/>
        <v/>
      </c>
    </row>
    <row r="5932" ht="14.25" customHeight="1" spans="1:18">
      <c r="A5932" s="30" t="s">
        <v>5645</v>
      </c>
      <c r="B5932" s="17">
        <v>3127</v>
      </c>
      <c r="C5932" s="17" t="s">
        <v>46</v>
      </c>
      <c r="D5932" s="17" t="s">
        <v>66</v>
      </c>
      <c r="E5932" s="17" t="s">
        <v>43</v>
      </c>
      <c r="F5932" s="31" t="str">
        <f>VLOOKUP(G5932,'Policy Type'!$A:$B,2,FALSE)</f>
        <v>Others</v>
      </c>
      <c r="G5932" s="17" t="s">
        <v>232</v>
      </c>
      <c r="H5932" s="32">
        <v>45458</v>
      </c>
      <c r="I5932" s="32">
        <v>45822</v>
      </c>
      <c r="J5932" s="34">
        <v>1161400</v>
      </c>
      <c r="K5932" s="34">
        <f t="shared" si="1676"/>
        <v>209052</v>
      </c>
      <c r="L5932" s="34">
        <f t="shared" si="1677"/>
        <v>1370452</v>
      </c>
      <c r="M5932" s="17">
        <f>L5932*0.05</f>
        <v>68522.6</v>
      </c>
      <c r="N5932" s="17" t="s">
        <v>52</v>
      </c>
      <c r="O5932" s="35" t="s">
        <v>53</v>
      </c>
      <c r="P5932" s="36" t="str">
        <f t="shared" si="1679"/>
        <v>Old Client</v>
      </c>
      <c r="Q5932" s="39" t="str">
        <f t="shared" si="4"/>
        <v>No</v>
      </c>
      <c r="R5932" s="40" t="str">
        <f t="shared" si="5"/>
        <v/>
      </c>
    </row>
    <row r="5933" ht="14.25" customHeight="1" spans="1:18">
      <c r="A5933" s="30" t="s">
        <v>5646</v>
      </c>
      <c r="B5933" s="17">
        <v>274</v>
      </c>
      <c r="C5933" s="17" t="s">
        <v>57</v>
      </c>
      <c r="D5933" s="17" t="s">
        <v>36</v>
      </c>
      <c r="E5933" s="17" t="s">
        <v>37</v>
      </c>
      <c r="F5933" s="31" t="str">
        <f>VLOOKUP(G5933,'Policy Type'!$A:$B,2,FALSE)</f>
        <v>Liability</v>
      </c>
      <c r="G5933" s="17" t="s">
        <v>121</v>
      </c>
      <c r="H5933" s="32">
        <v>45448</v>
      </c>
      <c r="I5933" s="17"/>
      <c r="J5933" s="34">
        <v>1251400</v>
      </c>
      <c r="K5933" s="34">
        <f t="shared" si="1676"/>
        <v>225252</v>
      </c>
      <c r="L5933" s="34">
        <f t="shared" si="1677"/>
        <v>1476652</v>
      </c>
      <c r="M5933" s="17">
        <f t="shared" ref="M5933:M5935" si="1703">L5933*0.2</f>
        <v>295330.4</v>
      </c>
      <c r="N5933" s="17" t="s">
        <v>39</v>
      </c>
      <c r="O5933" s="35" t="s">
        <v>53</v>
      </c>
      <c r="P5933" s="36" t="str">
        <f t="shared" si="1679"/>
        <v>Old Client</v>
      </c>
      <c r="Q5933" s="39" t="str">
        <f t="shared" si="4"/>
        <v>Yes</v>
      </c>
      <c r="R5933" s="40" t="str">
        <f t="shared" si="5"/>
        <v/>
      </c>
    </row>
    <row r="5934" ht="14.25" customHeight="1" spans="1:18">
      <c r="A5934" s="30" t="s">
        <v>5647</v>
      </c>
      <c r="B5934" s="17">
        <v>274</v>
      </c>
      <c r="C5934" s="17" t="s">
        <v>57</v>
      </c>
      <c r="D5934" s="17" t="s">
        <v>36</v>
      </c>
      <c r="E5934" s="17" t="s">
        <v>37</v>
      </c>
      <c r="F5934" s="31" t="str">
        <f>VLOOKUP(G5934,'Policy Type'!$A:$B,2,FALSE)</f>
        <v>P&amp;C</v>
      </c>
      <c r="G5934" s="17" t="s">
        <v>68</v>
      </c>
      <c r="H5934" s="32">
        <v>45458</v>
      </c>
      <c r="I5934" s="32">
        <v>45822</v>
      </c>
      <c r="J5934" s="34">
        <v>952700</v>
      </c>
      <c r="K5934" s="34">
        <f t="shared" si="1676"/>
        <v>171486</v>
      </c>
      <c r="L5934" s="34">
        <f t="shared" si="1677"/>
        <v>1124186</v>
      </c>
      <c r="M5934" s="17">
        <f t="shared" si="1703"/>
        <v>224837.2</v>
      </c>
      <c r="N5934" s="17" t="s">
        <v>52</v>
      </c>
      <c r="O5934" s="35" t="s">
        <v>53</v>
      </c>
      <c r="P5934" s="36" t="str">
        <f t="shared" si="1679"/>
        <v>Old Client</v>
      </c>
      <c r="Q5934" s="39" t="str">
        <f t="shared" si="4"/>
        <v>Yes</v>
      </c>
      <c r="R5934" s="40" t="str">
        <f t="shared" si="5"/>
        <v>Cross-Sold</v>
      </c>
    </row>
    <row r="5935" ht="14.25" customHeight="1" spans="1:18">
      <c r="A5935" s="30" t="s">
        <v>5648</v>
      </c>
      <c r="B5935" s="17">
        <v>3397</v>
      </c>
      <c r="C5935" s="17" t="s">
        <v>57</v>
      </c>
      <c r="D5935" s="17" t="s">
        <v>36</v>
      </c>
      <c r="E5935" s="17" t="s">
        <v>37</v>
      </c>
      <c r="F5935" s="31" t="str">
        <f>VLOOKUP(G5935,'Policy Type'!$A:$B,2,FALSE)</f>
        <v>P&amp;C</v>
      </c>
      <c r="G5935" s="17" t="s">
        <v>48</v>
      </c>
      <c r="H5935" s="32">
        <v>45448</v>
      </c>
      <c r="I5935" s="17"/>
      <c r="J5935" s="34">
        <v>17700100</v>
      </c>
      <c r="K5935" s="34">
        <f t="shared" si="1676"/>
        <v>3186018</v>
      </c>
      <c r="L5935" s="34">
        <f t="shared" si="1677"/>
        <v>20886118</v>
      </c>
      <c r="M5935" s="17">
        <f t="shared" si="1703"/>
        <v>4177223.6</v>
      </c>
      <c r="N5935" s="17" t="s">
        <v>39</v>
      </c>
      <c r="O5935" s="35" t="s">
        <v>53</v>
      </c>
      <c r="P5935" s="36" t="str">
        <f t="shared" si="1679"/>
        <v>Old Client</v>
      </c>
      <c r="Q5935" s="39" t="str">
        <f t="shared" si="4"/>
        <v>No</v>
      </c>
      <c r="R5935" s="40" t="str">
        <f t="shared" si="5"/>
        <v/>
      </c>
    </row>
    <row r="5936" ht="14.25" customHeight="1" spans="1:18">
      <c r="A5936" s="30" t="s">
        <v>5649</v>
      </c>
      <c r="B5936" s="17">
        <v>3449</v>
      </c>
      <c r="C5936" s="17" t="s">
        <v>35</v>
      </c>
      <c r="D5936" s="17" t="s">
        <v>36</v>
      </c>
      <c r="E5936" s="17" t="s">
        <v>37</v>
      </c>
      <c r="F5936" s="31" t="str">
        <f>VLOOKUP(G5936,'Policy Type'!$A:$B,2,FALSE)</f>
        <v>Others</v>
      </c>
      <c r="G5936" s="17" t="s">
        <v>212</v>
      </c>
      <c r="H5936" s="32">
        <v>45462</v>
      </c>
      <c r="I5936" s="32">
        <v>45826</v>
      </c>
      <c r="J5936" s="34">
        <v>3063300</v>
      </c>
      <c r="K5936" s="34">
        <f t="shared" si="1676"/>
        <v>551394</v>
      </c>
      <c r="L5936" s="34">
        <f t="shared" si="1677"/>
        <v>3614694</v>
      </c>
      <c r="M5936" s="17">
        <f>L5936*0.15</f>
        <v>542204.1</v>
      </c>
      <c r="N5936" s="17" t="s">
        <v>39</v>
      </c>
      <c r="O5936" s="35" t="s">
        <v>53</v>
      </c>
      <c r="P5936" s="36" t="str">
        <f t="shared" si="1679"/>
        <v>New Client</v>
      </c>
      <c r="Q5936" s="39" t="str">
        <f t="shared" si="4"/>
        <v>No</v>
      </c>
      <c r="R5936" s="40" t="str">
        <f t="shared" si="5"/>
        <v/>
      </c>
    </row>
    <row r="5937" ht="14.25" customHeight="1" spans="1:18">
      <c r="A5937" s="30" t="s">
        <v>5650</v>
      </c>
      <c r="B5937" s="17">
        <v>3450</v>
      </c>
      <c r="C5937" s="17" t="s">
        <v>46</v>
      </c>
      <c r="D5937" s="17" t="s">
        <v>47</v>
      </c>
      <c r="E5937" s="17" t="s">
        <v>37</v>
      </c>
      <c r="F5937" s="31" t="str">
        <f>VLOOKUP(G5937,'Policy Type'!$A:$B,2,FALSE)</f>
        <v>P&amp;C</v>
      </c>
      <c r="G5937" s="17" t="s">
        <v>44</v>
      </c>
      <c r="H5937" s="32">
        <v>45462</v>
      </c>
      <c r="I5937" s="32">
        <v>45826</v>
      </c>
      <c r="J5937" s="34">
        <v>826000</v>
      </c>
      <c r="K5937" s="34">
        <f t="shared" si="1676"/>
        <v>148680</v>
      </c>
      <c r="L5937" s="34">
        <f t="shared" si="1677"/>
        <v>974680</v>
      </c>
      <c r="M5937" s="17">
        <f>L5937*0.05</f>
        <v>48734</v>
      </c>
      <c r="N5937" s="17" t="s">
        <v>39</v>
      </c>
      <c r="O5937" s="35" t="s">
        <v>53</v>
      </c>
      <c r="P5937" s="36" t="str">
        <f t="shared" si="1679"/>
        <v>Old Client</v>
      </c>
      <c r="Q5937" s="39" t="str">
        <f t="shared" si="4"/>
        <v>Yes</v>
      </c>
      <c r="R5937" s="40" t="str">
        <f t="shared" si="5"/>
        <v>Cross-Sold</v>
      </c>
    </row>
    <row r="5938" ht="14.25" customHeight="1" spans="1:18">
      <c r="A5938" s="30" t="s">
        <v>5651</v>
      </c>
      <c r="B5938" s="17">
        <v>3450</v>
      </c>
      <c r="C5938" s="17" t="s">
        <v>57</v>
      </c>
      <c r="D5938" s="17" t="s">
        <v>36</v>
      </c>
      <c r="E5938" s="17" t="s">
        <v>132</v>
      </c>
      <c r="F5938" s="31" t="str">
        <f>VLOOKUP(G5938,'Policy Type'!$A:$B,2,FALSE)</f>
        <v>Others</v>
      </c>
      <c r="G5938" s="17" t="s">
        <v>154</v>
      </c>
      <c r="H5938" s="32">
        <v>45450</v>
      </c>
      <c r="I5938" s="32">
        <v>45814</v>
      </c>
      <c r="J5938" s="34">
        <v>7656300</v>
      </c>
      <c r="K5938" s="34">
        <f t="shared" si="1676"/>
        <v>1378134</v>
      </c>
      <c r="L5938" s="34">
        <f t="shared" si="1677"/>
        <v>9034434</v>
      </c>
      <c r="M5938" s="17">
        <f>L5938*0.15</f>
        <v>1355165.1</v>
      </c>
      <c r="N5938" s="17" t="s">
        <v>52</v>
      </c>
      <c r="O5938" s="35" t="s">
        <v>40</v>
      </c>
      <c r="P5938" s="36" t="str">
        <f t="shared" si="1679"/>
        <v>Old Client</v>
      </c>
      <c r="Q5938" s="39" t="str">
        <f t="shared" si="4"/>
        <v>Yes</v>
      </c>
      <c r="R5938" s="40" t="str">
        <f t="shared" si="5"/>
        <v>Cross-Sold</v>
      </c>
    </row>
    <row r="5939" ht="14.25" customHeight="1" spans="1:18">
      <c r="A5939" s="30" t="s">
        <v>5652</v>
      </c>
      <c r="B5939" s="17">
        <v>3450</v>
      </c>
      <c r="C5939" s="17" t="s">
        <v>42</v>
      </c>
      <c r="D5939" s="17" t="s">
        <v>36</v>
      </c>
      <c r="E5939" s="17" t="s">
        <v>84</v>
      </c>
      <c r="F5939" s="31" t="str">
        <f>VLOOKUP(G5939,'Policy Type'!$A:$B,2,FALSE)</f>
        <v>Liability</v>
      </c>
      <c r="G5939" s="17" t="s">
        <v>101</v>
      </c>
      <c r="H5939" s="32">
        <v>45448</v>
      </c>
      <c r="I5939" s="17"/>
      <c r="J5939" s="34">
        <v>1032500</v>
      </c>
      <c r="K5939" s="34">
        <f t="shared" si="1676"/>
        <v>185850</v>
      </c>
      <c r="L5939" s="34">
        <f t="shared" si="1677"/>
        <v>1218350</v>
      </c>
      <c r="M5939" s="17">
        <f t="shared" ref="M5939:M5941" si="1704">L5939*0.2</f>
        <v>243670</v>
      </c>
      <c r="N5939" s="17" t="s">
        <v>39</v>
      </c>
      <c r="O5939" s="35" t="s">
        <v>49</v>
      </c>
      <c r="P5939" s="36" t="str">
        <f t="shared" si="1679"/>
        <v>Old Client</v>
      </c>
      <c r="Q5939" s="39" t="str">
        <f t="shared" si="4"/>
        <v>Yes</v>
      </c>
      <c r="R5939" s="40" t="str">
        <f t="shared" si="5"/>
        <v/>
      </c>
    </row>
    <row r="5940" ht="14.25" customHeight="1" spans="1:18">
      <c r="A5940" s="30" t="s">
        <v>5653</v>
      </c>
      <c r="B5940" s="17">
        <v>3451</v>
      </c>
      <c r="C5940" s="17" t="s">
        <v>35</v>
      </c>
      <c r="D5940" s="17" t="s">
        <v>36</v>
      </c>
      <c r="E5940" s="17" t="s">
        <v>780</v>
      </c>
      <c r="F5940" s="31" t="str">
        <f>VLOOKUP(G5940,'Policy Type'!$A:$B,2,FALSE)</f>
        <v>Liability</v>
      </c>
      <c r="G5940" s="17" t="s">
        <v>38</v>
      </c>
      <c r="H5940" s="32">
        <v>45448</v>
      </c>
      <c r="I5940" s="32">
        <v>45812</v>
      </c>
      <c r="J5940" s="34">
        <v>260100</v>
      </c>
      <c r="K5940" s="34">
        <f t="shared" si="1676"/>
        <v>46818</v>
      </c>
      <c r="L5940" s="34">
        <f t="shared" si="1677"/>
        <v>306918</v>
      </c>
      <c r="M5940" s="17">
        <f t="shared" si="1704"/>
        <v>61383.6</v>
      </c>
      <c r="N5940" s="17" t="s">
        <v>39</v>
      </c>
      <c r="O5940" s="35" t="s">
        <v>49</v>
      </c>
      <c r="P5940" s="36" t="str">
        <f t="shared" si="1679"/>
        <v>New Client</v>
      </c>
      <c r="Q5940" s="39" t="str">
        <f t="shared" si="4"/>
        <v>Yes</v>
      </c>
      <c r="R5940" s="40" t="str">
        <f t="shared" si="5"/>
        <v/>
      </c>
    </row>
    <row r="5941" ht="14.25" customHeight="1" spans="1:18">
      <c r="A5941" s="30" t="s">
        <v>5654</v>
      </c>
      <c r="B5941" s="17">
        <v>3452</v>
      </c>
      <c r="C5941" s="17" t="s">
        <v>57</v>
      </c>
      <c r="D5941" s="17" t="s">
        <v>36</v>
      </c>
      <c r="E5941" s="17" t="s">
        <v>132</v>
      </c>
      <c r="F5941" s="31" t="str">
        <f>VLOOKUP(G5941,'Policy Type'!$A:$B,2,FALSE)</f>
        <v>P&amp;C</v>
      </c>
      <c r="G5941" s="17" t="s">
        <v>80</v>
      </c>
      <c r="H5941" s="32">
        <v>45448</v>
      </c>
      <c r="I5941" s="32">
        <v>45448</v>
      </c>
      <c r="J5941" s="34">
        <v>133500</v>
      </c>
      <c r="K5941" s="34">
        <f t="shared" si="1676"/>
        <v>24030</v>
      </c>
      <c r="L5941" s="34">
        <f t="shared" si="1677"/>
        <v>157530</v>
      </c>
      <c r="M5941" s="17">
        <f t="shared" si="1704"/>
        <v>31506</v>
      </c>
      <c r="N5941" s="17" t="s">
        <v>39</v>
      </c>
      <c r="O5941" s="35" t="s">
        <v>49</v>
      </c>
      <c r="P5941" s="36" t="str">
        <f t="shared" si="1679"/>
        <v>New Client</v>
      </c>
      <c r="Q5941" s="39" t="str">
        <f t="shared" si="4"/>
        <v>No</v>
      </c>
      <c r="R5941" s="40" t="str">
        <f t="shared" si="5"/>
        <v/>
      </c>
    </row>
    <row r="5942" ht="14.25" customHeight="1" spans="1:18">
      <c r="A5942" s="30" t="s">
        <v>5655</v>
      </c>
      <c r="B5942" s="17">
        <v>3453</v>
      </c>
      <c r="C5942" s="17" t="s">
        <v>42</v>
      </c>
      <c r="D5942" s="17" t="s">
        <v>36</v>
      </c>
      <c r="E5942" s="17" t="s">
        <v>91</v>
      </c>
      <c r="F5942" s="31" t="str">
        <f>VLOOKUP(G5942,'Policy Type'!$A:$B,2,FALSE)</f>
        <v>Others</v>
      </c>
      <c r="G5942" s="17" t="s">
        <v>3913</v>
      </c>
      <c r="H5942" s="32">
        <v>45448</v>
      </c>
      <c r="I5942" s="32">
        <v>45812</v>
      </c>
      <c r="J5942" s="34">
        <v>921600</v>
      </c>
      <c r="K5942" s="34">
        <f t="shared" si="1676"/>
        <v>165888</v>
      </c>
      <c r="L5942" s="34">
        <f t="shared" si="1677"/>
        <v>1087488</v>
      </c>
      <c r="M5942" s="17">
        <f t="shared" ref="M5942:M5944" si="1705">L5942*0.15</f>
        <v>163123.2</v>
      </c>
      <c r="N5942" s="17" t="s">
        <v>39</v>
      </c>
      <c r="O5942" s="35" t="s">
        <v>53</v>
      </c>
      <c r="P5942" s="36" t="str">
        <f t="shared" si="1679"/>
        <v>New Client</v>
      </c>
      <c r="Q5942" s="39" t="str">
        <f t="shared" si="4"/>
        <v>No</v>
      </c>
      <c r="R5942" s="40" t="str">
        <f t="shared" si="5"/>
        <v/>
      </c>
    </row>
    <row r="5943" ht="14.25" customHeight="1" spans="1:18">
      <c r="A5943" s="30" t="s">
        <v>5656</v>
      </c>
      <c r="B5943" s="17">
        <v>3454</v>
      </c>
      <c r="C5943" s="17" t="s">
        <v>57</v>
      </c>
      <c r="D5943" s="17" t="s">
        <v>36</v>
      </c>
      <c r="E5943" s="17" t="s">
        <v>43</v>
      </c>
      <c r="F5943" s="31" t="str">
        <f>VLOOKUP(G5943,'Policy Type'!$A:$B,2,FALSE)</f>
        <v>Others</v>
      </c>
      <c r="G5943" s="17" t="s">
        <v>111</v>
      </c>
      <c r="H5943" s="32">
        <v>45449</v>
      </c>
      <c r="I5943" s="32">
        <v>45458</v>
      </c>
      <c r="J5943" s="34">
        <v>109200</v>
      </c>
      <c r="K5943" s="34">
        <f t="shared" si="1676"/>
        <v>19656</v>
      </c>
      <c r="L5943" s="34">
        <f t="shared" si="1677"/>
        <v>128856</v>
      </c>
      <c r="M5943" s="17">
        <f t="shared" si="1705"/>
        <v>19328.4</v>
      </c>
      <c r="N5943" s="17" t="s">
        <v>52</v>
      </c>
      <c r="O5943" s="35" t="s">
        <v>49</v>
      </c>
      <c r="P5943" s="36" t="str">
        <f t="shared" si="1679"/>
        <v>New Client</v>
      </c>
      <c r="Q5943" s="39" t="str">
        <f t="shared" si="4"/>
        <v>No</v>
      </c>
      <c r="R5943" s="40" t="str">
        <f t="shared" si="5"/>
        <v/>
      </c>
    </row>
    <row r="5944" ht="14.25" customHeight="1" spans="1:18">
      <c r="A5944" s="30" t="s">
        <v>5657</v>
      </c>
      <c r="B5944" s="17">
        <v>1275</v>
      </c>
      <c r="C5944" s="17" t="s">
        <v>42</v>
      </c>
      <c r="D5944" s="17" t="s">
        <v>36</v>
      </c>
      <c r="E5944" s="17" t="s">
        <v>43</v>
      </c>
      <c r="F5944" s="31" t="str">
        <f>VLOOKUP(G5944,'Policy Type'!$A:$B,2,FALSE)</f>
        <v>Others</v>
      </c>
      <c r="G5944" s="17" t="s">
        <v>111</v>
      </c>
      <c r="H5944" s="32">
        <v>45448</v>
      </c>
      <c r="I5944" s="17"/>
      <c r="J5944" s="34">
        <v>109200</v>
      </c>
      <c r="K5944" s="34">
        <f t="shared" si="1676"/>
        <v>19656</v>
      </c>
      <c r="L5944" s="34">
        <f t="shared" si="1677"/>
        <v>128856</v>
      </c>
      <c r="M5944" s="17">
        <f t="shared" si="1705"/>
        <v>19328.4</v>
      </c>
      <c r="N5944" s="17" t="s">
        <v>52</v>
      </c>
      <c r="O5944" s="35" t="s">
        <v>49</v>
      </c>
      <c r="P5944" s="36" t="str">
        <f t="shared" si="1679"/>
        <v>Old Client</v>
      </c>
      <c r="Q5944" s="39" t="str">
        <f t="shared" si="4"/>
        <v>No</v>
      </c>
      <c r="R5944" s="40" t="str">
        <f t="shared" si="5"/>
        <v/>
      </c>
    </row>
    <row r="5945" ht="14.25" customHeight="1" spans="1:18">
      <c r="A5945" s="30" t="s">
        <v>5658</v>
      </c>
      <c r="B5945" s="17">
        <v>3455</v>
      </c>
      <c r="C5945" s="17" t="s">
        <v>57</v>
      </c>
      <c r="D5945" s="17" t="s">
        <v>36</v>
      </c>
      <c r="E5945" s="17" t="s">
        <v>43</v>
      </c>
      <c r="F5945" s="31" t="str">
        <f>VLOOKUP(G5945,'Policy Type'!$A:$B,2,FALSE)</f>
        <v>P&amp;C</v>
      </c>
      <c r="G5945" s="17" t="s">
        <v>68</v>
      </c>
      <c r="H5945" s="32">
        <v>45457</v>
      </c>
      <c r="I5945" s="32">
        <v>45821</v>
      </c>
      <c r="J5945" s="34">
        <v>1371600</v>
      </c>
      <c r="K5945" s="34">
        <f t="shared" si="1676"/>
        <v>246888</v>
      </c>
      <c r="L5945" s="34">
        <f t="shared" si="1677"/>
        <v>1618488</v>
      </c>
      <c r="M5945" s="17">
        <f>L5945*0.2</f>
        <v>323697.6</v>
      </c>
      <c r="N5945" s="17" t="s">
        <v>52</v>
      </c>
      <c r="O5945" s="35" t="s">
        <v>53</v>
      </c>
      <c r="P5945" s="36" t="str">
        <f t="shared" si="1679"/>
        <v>New Client</v>
      </c>
      <c r="Q5945" s="39" t="str">
        <f t="shared" si="4"/>
        <v>No</v>
      </c>
      <c r="R5945" s="40" t="str">
        <f t="shared" si="5"/>
        <v/>
      </c>
    </row>
    <row r="5946" ht="14.25" customHeight="1" spans="1:18">
      <c r="A5946" s="30" t="s">
        <v>5659</v>
      </c>
      <c r="B5946" s="17">
        <v>2795</v>
      </c>
      <c r="C5946" s="17" t="s">
        <v>42</v>
      </c>
      <c r="D5946" s="17" t="s">
        <v>36</v>
      </c>
      <c r="E5946" s="17" t="s">
        <v>43</v>
      </c>
      <c r="F5946" s="31" t="str">
        <f>VLOOKUP(G5946,'Policy Type'!$A:$B,2,FALSE)</f>
        <v>Others</v>
      </c>
      <c r="G5946" s="17" t="s">
        <v>111</v>
      </c>
      <c r="H5946" s="32">
        <v>45449</v>
      </c>
      <c r="I5946" s="32">
        <v>45458</v>
      </c>
      <c r="J5946" s="34">
        <v>109200</v>
      </c>
      <c r="K5946" s="34">
        <f t="shared" si="1676"/>
        <v>19656</v>
      </c>
      <c r="L5946" s="34">
        <f t="shared" si="1677"/>
        <v>128856</v>
      </c>
      <c r="M5946" s="17">
        <f>L5946*0.15</f>
        <v>19328.4</v>
      </c>
      <c r="N5946" s="17" t="s">
        <v>52</v>
      </c>
      <c r="O5946" s="35" t="s">
        <v>49</v>
      </c>
      <c r="P5946" s="36" t="str">
        <f t="shared" si="1679"/>
        <v>Old Client</v>
      </c>
      <c r="Q5946" s="39" t="str">
        <f t="shared" si="4"/>
        <v>Yes</v>
      </c>
      <c r="R5946" s="40" t="str">
        <f t="shared" si="5"/>
        <v>Cross-Sold</v>
      </c>
    </row>
    <row r="5947" ht="14.25" customHeight="1" spans="1:18">
      <c r="A5947" s="30" t="s">
        <v>5660</v>
      </c>
      <c r="B5947" s="17">
        <v>140</v>
      </c>
      <c r="C5947" s="17" t="s">
        <v>46</v>
      </c>
      <c r="D5947" s="17" t="s">
        <v>47</v>
      </c>
      <c r="E5947" s="17" t="s">
        <v>780</v>
      </c>
      <c r="F5947" s="31" t="str">
        <f>VLOOKUP(G5947,'Policy Type'!$A:$B,2,FALSE)</f>
        <v>Liability</v>
      </c>
      <c r="G5947" s="17" t="s">
        <v>38</v>
      </c>
      <c r="H5947" s="32">
        <v>45448</v>
      </c>
      <c r="I5947" s="32">
        <v>45630</v>
      </c>
      <c r="J5947" s="34">
        <v>301600</v>
      </c>
      <c r="K5947" s="34">
        <f t="shared" si="1676"/>
        <v>54288</v>
      </c>
      <c r="L5947" s="34">
        <f t="shared" si="1677"/>
        <v>355888</v>
      </c>
      <c r="M5947" s="17">
        <f>L5947*0.05</f>
        <v>17794.4</v>
      </c>
      <c r="N5947" s="17" t="s">
        <v>39</v>
      </c>
      <c r="O5947" s="35" t="s">
        <v>49</v>
      </c>
      <c r="P5947" s="36" t="str">
        <f t="shared" si="1679"/>
        <v>New Client</v>
      </c>
      <c r="Q5947" s="39" t="str">
        <f t="shared" si="4"/>
        <v>Yes</v>
      </c>
      <c r="R5947" s="40" t="str">
        <f t="shared" si="5"/>
        <v/>
      </c>
    </row>
    <row r="5948" ht="14.25" customHeight="1" spans="1:18">
      <c r="A5948" s="30" t="s">
        <v>5661</v>
      </c>
      <c r="B5948" s="17">
        <v>2795</v>
      </c>
      <c r="C5948" s="17" t="s">
        <v>35</v>
      </c>
      <c r="D5948" s="17" t="s">
        <v>36</v>
      </c>
      <c r="E5948" s="17" t="s">
        <v>37</v>
      </c>
      <c r="F5948" s="31" t="str">
        <f>VLOOKUP(G5948,'Policy Type'!$A:$B,2,FALSE)</f>
        <v>Liability</v>
      </c>
      <c r="G5948" s="17" t="s">
        <v>38</v>
      </c>
      <c r="H5948" s="32">
        <v>45448</v>
      </c>
      <c r="I5948" s="32">
        <v>45812</v>
      </c>
      <c r="J5948" s="34">
        <v>552900</v>
      </c>
      <c r="K5948" s="34">
        <f t="shared" si="1676"/>
        <v>99522</v>
      </c>
      <c r="L5948" s="34">
        <f t="shared" si="1677"/>
        <v>652422</v>
      </c>
      <c r="M5948" s="17">
        <f>L5948*0.2</f>
        <v>130484.4</v>
      </c>
      <c r="N5948" s="17" t="s">
        <v>39</v>
      </c>
      <c r="O5948" s="35" t="s">
        <v>49</v>
      </c>
      <c r="P5948" s="36" t="str">
        <f t="shared" si="1679"/>
        <v>Old Client</v>
      </c>
      <c r="Q5948" s="39" t="str">
        <f t="shared" si="4"/>
        <v>Yes</v>
      </c>
      <c r="R5948" s="40" t="str">
        <f t="shared" si="5"/>
        <v/>
      </c>
    </row>
    <row r="5949" ht="14.25" customHeight="1" spans="1:18">
      <c r="A5949" s="30" t="s">
        <v>5662</v>
      </c>
      <c r="B5949" s="17">
        <v>746</v>
      </c>
      <c r="C5949" s="17" t="s">
        <v>46</v>
      </c>
      <c r="D5949" s="17" t="s">
        <v>47</v>
      </c>
      <c r="E5949" s="17" t="s">
        <v>37</v>
      </c>
      <c r="F5949" s="31" t="str">
        <f>VLOOKUP(G5949,'Policy Type'!$A:$B,2,FALSE)</f>
        <v>Liability</v>
      </c>
      <c r="G5949" s="17" t="s">
        <v>38</v>
      </c>
      <c r="H5949" s="32">
        <v>45448</v>
      </c>
      <c r="I5949" s="32">
        <v>45812</v>
      </c>
      <c r="J5949" s="34">
        <v>130700</v>
      </c>
      <c r="K5949" s="34">
        <f t="shared" si="1676"/>
        <v>23526</v>
      </c>
      <c r="L5949" s="34">
        <f t="shared" si="1677"/>
        <v>154226</v>
      </c>
      <c r="M5949" s="17">
        <f>L5949*0.05</f>
        <v>7711.3</v>
      </c>
      <c r="N5949" s="17" t="s">
        <v>39</v>
      </c>
      <c r="O5949" s="35" t="s">
        <v>49</v>
      </c>
      <c r="P5949" s="36" t="str">
        <f t="shared" si="1679"/>
        <v>Old Client</v>
      </c>
      <c r="Q5949" s="39" t="str">
        <f t="shared" si="4"/>
        <v>Yes</v>
      </c>
      <c r="R5949" s="40" t="str">
        <f t="shared" si="5"/>
        <v/>
      </c>
    </row>
    <row r="5950" ht="14.25" customHeight="1" spans="1:18">
      <c r="A5950" s="30" t="s">
        <v>5663</v>
      </c>
      <c r="B5950" s="17">
        <v>3456</v>
      </c>
      <c r="C5950" s="17" t="s">
        <v>42</v>
      </c>
      <c r="D5950" s="17" t="s">
        <v>36</v>
      </c>
      <c r="E5950" s="17" t="s">
        <v>37</v>
      </c>
      <c r="F5950" s="31" t="str">
        <f>VLOOKUP(G5950,'Policy Type'!$A:$B,2,FALSE)</f>
        <v>Liability</v>
      </c>
      <c r="G5950" s="17" t="s">
        <v>38</v>
      </c>
      <c r="H5950" s="32">
        <v>45448</v>
      </c>
      <c r="I5950" s="32">
        <v>45508</v>
      </c>
      <c r="J5950" s="34">
        <v>191500</v>
      </c>
      <c r="K5950" s="34">
        <f t="shared" si="1676"/>
        <v>34470</v>
      </c>
      <c r="L5950" s="34">
        <f t="shared" si="1677"/>
        <v>225970</v>
      </c>
      <c r="M5950" s="17">
        <f t="shared" ref="M5950:M5951" si="1706">L5950*0.2</f>
        <v>45194</v>
      </c>
      <c r="N5950" s="17" t="s">
        <v>39</v>
      </c>
      <c r="O5950" s="35" t="s">
        <v>49</v>
      </c>
      <c r="P5950" s="36" t="str">
        <f t="shared" si="1679"/>
        <v>New Client</v>
      </c>
      <c r="Q5950" s="39" t="str">
        <f t="shared" si="4"/>
        <v>Yes</v>
      </c>
      <c r="R5950" s="40" t="str">
        <f t="shared" si="5"/>
        <v/>
      </c>
    </row>
    <row r="5951" ht="14.25" customHeight="1" spans="1:18">
      <c r="A5951" s="30" t="s">
        <v>5664</v>
      </c>
      <c r="B5951" s="17">
        <v>3457</v>
      </c>
      <c r="C5951" s="17" t="s">
        <v>57</v>
      </c>
      <c r="D5951" s="17" t="s">
        <v>36</v>
      </c>
      <c r="E5951" s="17" t="s">
        <v>37</v>
      </c>
      <c r="F5951" s="31" t="str">
        <f>VLOOKUP(G5951,'Policy Type'!$A:$B,2,FALSE)</f>
        <v>Liability</v>
      </c>
      <c r="G5951" s="17" t="s">
        <v>38</v>
      </c>
      <c r="H5951" s="32">
        <v>45448</v>
      </c>
      <c r="I5951" s="32">
        <v>45812</v>
      </c>
      <c r="J5951" s="34">
        <v>178400</v>
      </c>
      <c r="K5951" s="34">
        <f t="shared" si="1676"/>
        <v>32112</v>
      </c>
      <c r="L5951" s="34">
        <f t="shared" si="1677"/>
        <v>210512</v>
      </c>
      <c r="M5951" s="17">
        <f t="shared" si="1706"/>
        <v>42102.4</v>
      </c>
      <c r="N5951" s="17" t="s">
        <v>52</v>
      </c>
      <c r="O5951" s="35" t="s">
        <v>49</v>
      </c>
      <c r="P5951" s="36" t="str">
        <f t="shared" si="1679"/>
        <v>New Client</v>
      </c>
      <c r="Q5951" s="39" t="str">
        <f t="shared" si="4"/>
        <v>Yes</v>
      </c>
      <c r="R5951" s="40" t="str">
        <f t="shared" si="5"/>
        <v/>
      </c>
    </row>
    <row r="5952" ht="14.25" customHeight="1" spans="1:18">
      <c r="A5952" s="30" t="s">
        <v>5665</v>
      </c>
      <c r="B5952" s="17">
        <v>3458</v>
      </c>
      <c r="C5952" s="17" t="s">
        <v>46</v>
      </c>
      <c r="D5952" s="17" t="s">
        <v>66</v>
      </c>
      <c r="E5952" s="17" t="s">
        <v>780</v>
      </c>
      <c r="F5952" s="31" t="str">
        <f>VLOOKUP(G5952,'Policy Type'!$A:$B,2,FALSE)</f>
        <v>Liability</v>
      </c>
      <c r="G5952" s="17" t="s">
        <v>38</v>
      </c>
      <c r="H5952" s="32">
        <v>45448</v>
      </c>
      <c r="I5952" s="32">
        <v>45477</v>
      </c>
      <c r="J5952" s="34">
        <v>136200</v>
      </c>
      <c r="K5952" s="34">
        <f t="shared" si="1676"/>
        <v>24516</v>
      </c>
      <c r="L5952" s="34">
        <f t="shared" si="1677"/>
        <v>160716</v>
      </c>
      <c r="M5952" s="17">
        <f>L5952*0.05</f>
        <v>8035.8</v>
      </c>
      <c r="N5952" s="17" t="s">
        <v>39</v>
      </c>
      <c r="O5952" s="35" t="s">
        <v>49</v>
      </c>
      <c r="P5952" s="36" t="str">
        <f t="shared" si="1679"/>
        <v>New Client</v>
      </c>
      <c r="Q5952" s="39" t="str">
        <f t="shared" si="4"/>
        <v>Yes</v>
      </c>
      <c r="R5952" s="40" t="str">
        <f t="shared" si="5"/>
        <v/>
      </c>
    </row>
    <row r="5953" ht="14.25" customHeight="1" spans="1:18">
      <c r="A5953" s="30" t="s">
        <v>5666</v>
      </c>
      <c r="B5953" s="17">
        <v>3459</v>
      </c>
      <c r="C5953" s="17" t="s">
        <v>35</v>
      </c>
      <c r="D5953" s="17" t="s">
        <v>36</v>
      </c>
      <c r="E5953" s="17" t="s">
        <v>780</v>
      </c>
      <c r="F5953" s="31" t="str">
        <f>VLOOKUP(G5953,'Policy Type'!$A:$B,2,FALSE)</f>
        <v>Liability</v>
      </c>
      <c r="G5953" s="17" t="s">
        <v>38</v>
      </c>
      <c r="H5953" s="32">
        <v>45448</v>
      </c>
      <c r="I5953" s="32">
        <v>45477</v>
      </c>
      <c r="J5953" s="34">
        <v>59100</v>
      </c>
      <c r="K5953" s="34">
        <f t="shared" si="1676"/>
        <v>10638</v>
      </c>
      <c r="L5953" s="34">
        <f t="shared" si="1677"/>
        <v>69738</v>
      </c>
      <c r="M5953" s="17">
        <f t="shared" ref="M5953:M5958" si="1707">L5953*0.2</f>
        <v>13947.6</v>
      </c>
      <c r="N5953" s="17" t="s">
        <v>39</v>
      </c>
      <c r="O5953" s="35" t="s">
        <v>49</v>
      </c>
      <c r="P5953" s="36" t="str">
        <f t="shared" si="1679"/>
        <v>New Client</v>
      </c>
      <c r="Q5953" s="39" t="str">
        <f t="shared" si="4"/>
        <v>Yes</v>
      </c>
      <c r="R5953" s="40" t="str">
        <f t="shared" si="5"/>
        <v/>
      </c>
    </row>
    <row r="5954" ht="14.25" customHeight="1" spans="1:18">
      <c r="A5954" s="30" t="s">
        <v>5667</v>
      </c>
      <c r="B5954" s="17">
        <v>3460</v>
      </c>
      <c r="C5954" s="17" t="s">
        <v>42</v>
      </c>
      <c r="D5954" s="17" t="s">
        <v>36</v>
      </c>
      <c r="E5954" s="17" t="s">
        <v>37</v>
      </c>
      <c r="F5954" s="31" t="str">
        <f>VLOOKUP(G5954,'Policy Type'!$A:$B,2,FALSE)</f>
        <v>Liability</v>
      </c>
      <c r="G5954" s="17" t="s">
        <v>38</v>
      </c>
      <c r="H5954" s="32">
        <v>45448</v>
      </c>
      <c r="I5954" s="32">
        <v>45812</v>
      </c>
      <c r="J5954" s="34">
        <v>638600</v>
      </c>
      <c r="K5954" s="34">
        <f t="shared" si="1676"/>
        <v>114948</v>
      </c>
      <c r="L5954" s="34">
        <f t="shared" si="1677"/>
        <v>753548</v>
      </c>
      <c r="M5954" s="17">
        <f t="shared" si="1707"/>
        <v>150709.6</v>
      </c>
      <c r="N5954" s="17" t="s">
        <v>39</v>
      </c>
      <c r="O5954" s="35" t="s">
        <v>49</v>
      </c>
      <c r="P5954" s="36" t="str">
        <f t="shared" si="1679"/>
        <v>New Client</v>
      </c>
      <c r="Q5954" s="39" t="str">
        <f t="shared" si="4"/>
        <v>Yes</v>
      </c>
      <c r="R5954" s="40" t="str">
        <f t="shared" si="5"/>
        <v/>
      </c>
    </row>
    <row r="5955" ht="14.25" customHeight="1" spans="1:18">
      <c r="A5955" s="30" t="s">
        <v>5668</v>
      </c>
      <c r="B5955" s="17">
        <v>3461</v>
      </c>
      <c r="C5955" s="17" t="s">
        <v>35</v>
      </c>
      <c r="D5955" s="17" t="s">
        <v>36</v>
      </c>
      <c r="E5955" s="17" t="s">
        <v>780</v>
      </c>
      <c r="F5955" s="31" t="str">
        <f>VLOOKUP(G5955,'Policy Type'!$A:$B,2,FALSE)</f>
        <v>Liability</v>
      </c>
      <c r="G5955" s="17" t="s">
        <v>38</v>
      </c>
      <c r="H5955" s="32">
        <v>45448</v>
      </c>
      <c r="I5955" s="32">
        <v>45477</v>
      </c>
      <c r="J5955" s="34">
        <v>59200</v>
      </c>
      <c r="K5955" s="34">
        <f t="shared" si="1676"/>
        <v>10656</v>
      </c>
      <c r="L5955" s="34">
        <f t="shared" si="1677"/>
        <v>69856</v>
      </c>
      <c r="M5955" s="17">
        <f t="shared" si="1707"/>
        <v>13971.2</v>
      </c>
      <c r="N5955" s="17" t="s">
        <v>39</v>
      </c>
      <c r="O5955" s="35" t="s">
        <v>49</v>
      </c>
      <c r="P5955" s="36" t="str">
        <f t="shared" si="1679"/>
        <v>New Client</v>
      </c>
      <c r="Q5955" s="39" t="str">
        <f t="shared" si="4"/>
        <v>Yes</v>
      </c>
      <c r="R5955" s="40" t="str">
        <f t="shared" si="5"/>
        <v/>
      </c>
    </row>
    <row r="5956" ht="14.25" customHeight="1" spans="1:18">
      <c r="A5956" s="30" t="s">
        <v>5669</v>
      </c>
      <c r="B5956" s="17">
        <v>3462</v>
      </c>
      <c r="C5956" s="17" t="s">
        <v>42</v>
      </c>
      <c r="D5956" s="17" t="s">
        <v>36</v>
      </c>
      <c r="E5956" s="17" t="s">
        <v>37</v>
      </c>
      <c r="F5956" s="31" t="str">
        <f>VLOOKUP(G5956,'Policy Type'!$A:$B,2,FALSE)</f>
        <v>Liability</v>
      </c>
      <c r="G5956" s="17" t="s">
        <v>38</v>
      </c>
      <c r="H5956" s="32">
        <v>45448</v>
      </c>
      <c r="I5956" s="32">
        <v>45812</v>
      </c>
      <c r="J5956" s="34">
        <v>134400</v>
      </c>
      <c r="K5956" s="34">
        <f t="shared" si="1676"/>
        <v>24192</v>
      </c>
      <c r="L5956" s="34">
        <f t="shared" si="1677"/>
        <v>158592</v>
      </c>
      <c r="M5956" s="17">
        <f t="shared" si="1707"/>
        <v>31718.4</v>
      </c>
      <c r="N5956" s="17" t="s">
        <v>39</v>
      </c>
      <c r="O5956" s="35" t="s">
        <v>49</v>
      </c>
      <c r="P5956" s="36" t="str">
        <f t="shared" si="1679"/>
        <v>New Client</v>
      </c>
      <c r="Q5956" s="39" t="str">
        <f t="shared" si="4"/>
        <v>Yes</v>
      </c>
      <c r="R5956" s="40" t="str">
        <f t="shared" si="5"/>
        <v/>
      </c>
    </row>
    <row r="5957" ht="14.25" customHeight="1" spans="1:18">
      <c r="A5957" s="30" t="s">
        <v>5670</v>
      </c>
      <c r="B5957" s="17">
        <v>2805</v>
      </c>
      <c r="C5957" s="17" t="s">
        <v>42</v>
      </c>
      <c r="D5957" s="17" t="s">
        <v>36</v>
      </c>
      <c r="E5957" s="17" t="s">
        <v>37</v>
      </c>
      <c r="F5957" s="31" t="str">
        <f>VLOOKUP(G5957,'Policy Type'!$A:$B,2,FALSE)</f>
        <v>Liability</v>
      </c>
      <c r="G5957" s="17" t="s">
        <v>38</v>
      </c>
      <c r="H5957" s="32">
        <v>45448</v>
      </c>
      <c r="I5957" s="32">
        <v>45630</v>
      </c>
      <c r="J5957" s="34">
        <v>271400</v>
      </c>
      <c r="K5957" s="34">
        <f t="shared" si="1676"/>
        <v>48852</v>
      </c>
      <c r="L5957" s="34">
        <f t="shared" si="1677"/>
        <v>320252</v>
      </c>
      <c r="M5957" s="17">
        <f t="shared" si="1707"/>
        <v>64050.4</v>
      </c>
      <c r="N5957" s="17" t="s">
        <v>39</v>
      </c>
      <c r="O5957" s="35" t="s">
        <v>49</v>
      </c>
      <c r="P5957" s="36" t="str">
        <f t="shared" si="1679"/>
        <v>Old Client</v>
      </c>
      <c r="Q5957" s="39" t="str">
        <f t="shared" si="4"/>
        <v>Yes</v>
      </c>
      <c r="R5957" s="40" t="str">
        <f t="shared" si="5"/>
        <v/>
      </c>
    </row>
    <row r="5958" ht="14.25" customHeight="1" spans="1:18">
      <c r="A5958" s="30" t="s">
        <v>5671</v>
      </c>
      <c r="B5958" s="17">
        <v>3463</v>
      </c>
      <c r="C5958" s="17" t="s">
        <v>35</v>
      </c>
      <c r="D5958" s="17" t="s">
        <v>36</v>
      </c>
      <c r="E5958" s="17" t="s">
        <v>37</v>
      </c>
      <c r="F5958" s="31" t="str">
        <f>VLOOKUP(G5958,'Policy Type'!$A:$B,2,FALSE)</f>
        <v>Liability</v>
      </c>
      <c r="G5958" s="17" t="s">
        <v>38</v>
      </c>
      <c r="H5958" s="32">
        <v>45448</v>
      </c>
      <c r="I5958" s="32">
        <v>45812</v>
      </c>
      <c r="J5958" s="34">
        <v>476100</v>
      </c>
      <c r="K5958" s="34">
        <f t="shared" si="1676"/>
        <v>85698</v>
      </c>
      <c r="L5958" s="34">
        <f t="shared" si="1677"/>
        <v>561798</v>
      </c>
      <c r="M5958" s="17">
        <f t="shared" si="1707"/>
        <v>112359.6</v>
      </c>
      <c r="N5958" s="17" t="s">
        <v>39</v>
      </c>
      <c r="O5958" s="35" t="s">
        <v>49</v>
      </c>
      <c r="P5958" s="36" t="str">
        <f t="shared" si="1679"/>
        <v>New Client</v>
      </c>
      <c r="Q5958" s="39" t="str">
        <f t="shared" si="4"/>
        <v>Yes</v>
      </c>
      <c r="R5958" s="40" t="str">
        <f t="shared" si="5"/>
        <v/>
      </c>
    </row>
    <row r="5959" ht="14.25" customHeight="1" spans="1:18">
      <c r="A5959" s="30" t="s">
        <v>5672</v>
      </c>
      <c r="B5959" s="17">
        <v>3464</v>
      </c>
      <c r="C5959" s="17" t="s">
        <v>46</v>
      </c>
      <c r="D5959" s="17" t="s">
        <v>47</v>
      </c>
      <c r="E5959" s="17" t="s">
        <v>37</v>
      </c>
      <c r="F5959" s="31" t="str">
        <f>VLOOKUP(G5959,'Policy Type'!$A:$B,2,FALSE)</f>
        <v>Liability</v>
      </c>
      <c r="G5959" s="17" t="s">
        <v>38</v>
      </c>
      <c r="H5959" s="32">
        <v>45448</v>
      </c>
      <c r="I5959" s="32">
        <v>45477</v>
      </c>
      <c r="J5959" s="34">
        <v>34200</v>
      </c>
      <c r="K5959" s="34">
        <f t="shared" si="1676"/>
        <v>6156</v>
      </c>
      <c r="L5959" s="34">
        <f t="shared" si="1677"/>
        <v>40356</v>
      </c>
      <c r="M5959" s="17">
        <f t="shared" ref="M5959:M5960" si="1708">L5959*0.05</f>
        <v>2017.8</v>
      </c>
      <c r="N5959" s="17" t="s">
        <v>39</v>
      </c>
      <c r="O5959" s="35" t="s">
        <v>49</v>
      </c>
      <c r="P5959" s="36" t="str">
        <f t="shared" si="1679"/>
        <v>New Client</v>
      </c>
      <c r="Q5959" s="39" t="str">
        <f t="shared" si="4"/>
        <v>Yes</v>
      </c>
      <c r="R5959" s="40" t="str">
        <f t="shared" si="5"/>
        <v/>
      </c>
    </row>
    <row r="5960" ht="14.25" customHeight="1" spans="1:18">
      <c r="A5960" s="30" t="s">
        <v>5673</v>
      </c>
      <c r="B5960" s="17">
        <v>3465</v>
      </c>
      <c r="C5960" s="17" t="s">
        <v>46</v>
      </c>
      <c r="D5960" s="17" t="s">
        <v>66</v>
      </c>
      <c r="E5960" s="17" t="s">
        <v>37</v>
      </c>
      <c r="F5960" s="31" t="str">
        <f>VLOOKUP(G5960,'Policy Type'!$A:$B,2,FALSE)</f>
        <v>Liability</v>
      </c>
      <c r="G5960" s="17" t="s">
        <v>38</v>
      </c>
      <c r="H5960" s="32">
        <v>45432</v>
      </c>
      <c r="I5960" s="32">
        <v>45492</v>
      </c>
      <c r="J5960" s="34">
        <v>35100</v>
      </c>
      <c r="K5960" s="34">
        <f t="shared" si="1676"/>
        <v>6318</v>
      </c>
      <c r="L5960" s="34">
        <f t="shared" si="1677"/>
        <v>41418</v>
      </c>
      <c r="M5960" s="17">
        <f t="shared" si="1708"/>
        <v>2070.9</v>
      </c>
      <c r="N5960" s="17" t="s">
        <v>39</v>
      </c>
      <c r="O5960" s="35" t="s">
        <v>49</v>
      </c>
      <c r="P5960" s="36" t="str">
        <f t="shared" si="1679"/>
        <v>New Client</v>
      </c>
      <c r="Q5960" s="39" t="str">
        <f t="shared" si="4"/>
        <v>Yes</v>
      </c>
      <c r="R5960" s="40" t="str">
        <f t="shared" si="5"/>
        <v/>
      </c>
    </row>
    <row r="5961" ht="14.25" customHeight="1" spans="1:18">
      <c r="A5961" s="30" t="s">
        <v>5674</v>
      </c>
      <c r="B5961" s="17">
        <v>3466</v>
      </c>
      <c r="C5961" s="17" t="s">
        <v>57</v>
      </c>
      <c r="D5961" s="17" t="s">
        <v>36</v>
      </c>
      <c r="E5961" s="17" t="s">
        <v>37</v>
      </c>
      <c r="F5961" s="31" t="str">
        <f>VLOOKUP(G5961,'Policy Type'!$A:$B,2,FALSE)</f>
        <v>Liability</v>
      </c>
      <c r="G5961" s="17" t="s">
        <v>38</v>
      </c>
      <c r="H5961" s="32">
        <v>45442</v>
      </c>
      <c r="I5961" s="32">
        <v>45472</v>
      </c>
      <c r="J5961" s="34">
        <v>34900</v>
      </c>
      <c r="K5961" s="34">
        <f t="shared" si="1676"/>
        <v>6282</v>
      </c>
      <c r="L5961" s="34">
        <f t="shared" si="1677"/>
        <v>41182</v>
      </c>
      <c r="M5961" s="17">
        <f t="shared" ref="M5961:M5962" si="1709">L5961*0.2</f>
        <v>8236.4</v>
      </c>
      <c r="N5961" s="17" t="s">
        <v>39</v>
      </c>
      <c r="O5961" s="35" t="s">
        <v>49</v>
      </c>
      <c r="P5961" s="36" t="str">
        <f t="shared" si="1679"/>
        <v>New Client</v>
      </c>
      <c r="Q5961" s="39" t="str">
        <f t="shared" si="4"/>
        <v>Yes</v>
      </c>
      <c r="R5961" s="40" t="str">
        <f t="shared" si="5"/>
        <v/>
      </c>
    </row>
    <row r="5962" ht="14.25" customHeight="1" spans="1:18">
      <c r="A5962" s="30" t="s">
        <v>5675</v>
      </c>
      <c r="B5962" s="17">
        <v>3138</v>
      </c>
      <c r="C5962" s="17" t="s">
        <v>57</v>
      </c>
      <c r="D5962" s="17" t="s">
        <v>36</v>
      </c>
      <c r="E5962" s="17" t="s">
        <v>37</v>
      </c>
      <c r="F5962" s="31" t="str">
        <f>VLOOKUP(G5962,'Policy Type'!$A:$B,2,FALSE)</f>
        <v>Liability</v>
      </c>
      <c r="G5962" s="17" t="s">
        <v>38</v>
      </c>
      <c r="H5962" s="32">
        <v>45419</v>
      </c>
      <c r="I5962" s="32">
        <v>45449</v>
      </c>
      <c r="J5962" s="34">
        <v>34700</v>
      </c>
      <c r="K5962" s="34">
        <f t="shared" si="1676"/>
        <v>6246</v>
      </c>
      <c r="L5962" s="34">
        <f t="shared" si="1677"/>
        <v>40946</v>
      </c>
      <c r="M5962" s="17">
        <f t="shared" si="1709"/>
        <v>8189.2</v>
      </c>
      <c r="N5962" s="17" t="s">
        <v>39</v>
      </c>
      <c r="O5962" s="35" t="s">
        <v>49</v>
      </c>
      <c r="P5962" s="36" t="str">
        <f t="shared" si="1679"/>
        <v>New Client</v>
      </c>
      <c r="Q5962" s="39" t="str">
        <f t="shared" si="4"/>
        <v>Yes</v>
      </c>
      <c r="R5962" s="40" t="str">
        <f t="shared" si="5"/>
        <v/>
      </c>
    </row>
    <row r="5963" ht="14.25" customHeight="1" spans="1:18">
      <c r="A5963" s="30" t="s">
        <v>5676</v>
      </c>
      <c r="B5963" s="17">
        <v>937</v>
      </c>
      <c r="C5963" s="17" t="s">
        <v>46</v>
      </c>
      <c r="D5963" s="17" t="s">
        <v>76</v>
      </c>
      <c r="E5963" s="17" t="s">
        <v>37</v>
      </c>
      <c r="F5963" s="31" t="str">
        <f>VLOOKUP(G5963,'Policy Type'!$A:$B,2,FALSE)</f>
        <v>Liability</v>
      </c>
      <c r="G5963" s="17" t="s">
        <v>38</v>
      </c>
      <c r="H5963" s="32">
        <v>45419</v>
      </c>
      <c r="I5963" s="32">
        <v>45449</v>
      </c>
      <c r="J5963" s="34">
        <v>34400</v>
      </c>
      <c r="K5963" s="34">
        <f t="shared" si="1676"/>
        <v>6192</v>
      </c>
      <c r="L5963" s="34">
        <f t="shared" si="1677"/>
        <v>40592</v>
      </c>
      <c r="M5963" s="17">
        <f>L5963*0.05</f>
        <v>2029.6</v>
      </c>
      <c r="N5963" s="17" t="s">
        <v>39</v>
      </c>
      <c r="O5963" s="35" t="s">
        <v>49</v>
      </c>
      <c r="P5963" s="36" t="str">
        <f t="shared" si="1679"/>
        <v>Old Client</v>
      </c>
      <c r="Q5963" s="39" t="str">
        <f t="shared" si="4"/>
        <v>Yes</v>
      </c>
      <c r="R5963" s="40" t="str">
        <f t="shared" si="5"/>
        <v/>
      </c>
    </row>
    <row r="5964" ht="14.25" customHeight="1" spans="1:18">
      <c r="A5964" s="30" t="s">
        <v>5677</v>
      </c>
      <c r="B5964" s="17">
        <v>3003</v>
      </c>
      <c r="C5964" s="17" t="s">
        <v>42</v>
      </c>
      <c r="D5964" s="17" t="s">
        <v>36</v>
      </c>
      <c r="E5964" s="17" t="s">
        <v>37</v>
      </c>
      <c r="F5964" s="31" t="str">
        <f>VLOOKUP(G5964,'Policy Type'!$A:$B,2,FALSE)</f>
        <v>Liability</v>
      </c>
      <c r="G5964" s="17" t="s">
        <v>38</v>
      </c>
      <c r="H5964" s="32">
        <v>45418</v>
      </c>
      <c r="I5964" s="32">
        <v>45448</v>
      </c>
      <c r="J5964" s="34">
        <v>34100</v>
      </c>
      <c r="K5964" s="34">
        <f t="shared" si="1676"/>
        <v>6138</v>
      </c>
      <c r="L5964" s="34">
        <f t="shared" si="1677"/>
        <v>40238</v>
      </c>
      <c r="M5964" s="17">
        <f>L5964*0.2</f>
        <v>8047.6</v>
      </c>
      <c r="N5964" s="17" t="s">
        <v>39</v>
      </c>
      <c r="O5964" s="35" t="s">
        <v>49</v>
      </c>
      <c r="P5964" s="36" t="str">
        <f t="shared" si="1679"/>
        <v>New Client</v>
      </c>
      <c r="Q5964" s="39" t="str">
        <f t="shared" si="4"/>
        <v>Yes</v>
      </c>
      <c r="R5964" s="40" t="str">
        <f t="shared" si="5"/>
        <v/>
      </c>
    </row>
    <row r="5965" ht="14.25" customHeight="1" spans="1:18">
      <c r="A5965" s="30" t="s">
        <v>5678</v>
      </c>
      <c r="B5965" s="17">
        <v>2283</v>
      </c>
      <c r="C5965" s="17" t="s">
        <v>46</v>
      </c>
      <c r="D5965" s="17" t="s">
        <v>76</v>
      </c>
      <c r="E5965" s="17" t="s">
        <v>37</v>
      </c>
      <c r="F5965" s="31" t="str">
        <f>VLOOKUP(G5965,'Policy Type'!$A:$B,2,FALSE)</f>
        <v>Liability</v>
      </c>
      <c r="G5965" s="17" t="s">
        <v>38</v>
      </c>
      <c r="H5965" s="32">
        <v>45418</v>
      </c>
      <c r="I5965" s="32">
        <v>45448</v>
      </c>
      <c r="J5965" s="34">
        <v>33900</v>
      </c>
      <c r="K5965" s="34">
        <f t="shared" si="1676"/>
        <v>6102</v>
      </c>
      <c r="L5965" s="34">
        <f t="shared" si="1677"/>
        <v>40002</v>
      </c>
      <c r="M5965" s="17">
        <f>L5965*0.05</f>
        <v>2000.1</v>
      </c>
      <c r="N5965" s="17" t="s">
        <v>39</v>
      </c>
      <c r="O5965" s="35" t="s">
        <v>49</v>
      </c>
      <c r="P5965" s="36" t="str">
        <f t="shared" si="1679"/>
        <v>Old Client</v>
      </c>
      <c r="Q5965" s="39" t="str">
        <f t="shared" si="4"/>
        <v>Yes</v>
      </c>
      <c r="R5965" s="40" t="str">
        <f t="shared" si="5"/>
        <v/>
      </c>
    </row>
    <row r="5966" ht="14.25" customHeight="1" spans="1:18">
      <c r="A5966" s="30" t="s">
        <v>5679</v>
      </c>
      <c r="B5966" s="17">
        <v>2975</v>
      </c>
      <c r="C5966" s="17" t="s">
        <v>35</v>
      </c>
      <c r="D5966" s="17" t="s">
        <v>36</v>
      </c>
      <c r="E5966" s="17" t="s">
        <v>37</v>
      </c>
      <c r="F5966" s="31" t="str">
        <f>VLOOKUP(G5966,'Policy Type'!$A:$B,2,FALSE)</f>
        <v>Liability</v>
      </c>
      <c r="G5966" s="17" t="s">
        <v>38</v>
      </c>
      <c r="H5966" s="32">
        <v>45430</v>
      </c>
      <c r="I5966" s="32">
        <v>45460</v>
      </c>
      <c r="J5966" s="34">
        <v>33700</v>
      </c>
      <c r="K5966" s="34">
        <f t="shared" si="1676"/>
        <v>6066</v>
      </c>
      <c r="L5966" s="34">
        <f t="shared" si="1677"/>
        <v>39766</v>
      </c>
      <c r="M5966" s="17">
        <f>L5966*0.2</f>
        <v>7953.2</v>
      </c>
      <c r="N5966" s="17" t="s">
        <v>39</v>
      </c>
      <c r="O5966" s="35" t="s">
        <v>49</v>
      </c>
      <c r="P5966" s="36" t="str">
        <f t="shared" si="1679"/>
        <v>New Client</v>
      </c>
      <c r="Q5966" s="39" t="str">
        <f t="shared" si="4"/>
        <v>Yes</v>
      </c>
      <c r="R5966" s="40" t="str">
        <f t="shared" si="5"/>
        <v/>
      </c>
    </row>
    <row r="5967" ht="14.25" customHeight="1" spans="1:18">
      <c r="A5967" s="30" t="s">
        <v>5680</v>
      </c>
      <c r="B5967" s="17">
        <v>2615</v>
      </c>
      <c r="C5967" s="17" t="s">
        <v>42</v>
      </c>
      <c r="D5967" s="17" t="s">
        <v>36</v>
      </c>
      <c r="E5967" s="17" t="s">
        <v>60</v>
      </c>
      <c r="F5967" s="31" t="str">
        <f>VLOOKUP(G5967,'Policy Type'!$A:$B,2,FALSE)</f>
        <v>Others</v>
      </c>
      <c r="G5967" s="17" t="s">
        <v>170</v>
      </c>
      <c r="H5967" s="32">
        <v>45449</v>
      </c>
      <c r="I5967" s="17"/>
      <c r="J5967" s="34">
        <v>3466700</v>
      </c>
      <c r="K5967" s="34">
        <f t="shared" si="1676"/>
        <v>624006</v>
      </c>
      <c r="L5967" s="34">
        <f t="shared" si="1677"/>
        <v>4090706</v>
      </c>
      <c r="M5967" s="17">
        <f>L5967*0.15</f>
        <v>613605.9</v>
      </c>
      <c r="N5967" s="17" t="s">
        <v>52</v>
      </c>
      <c r="O5967" s="35" t="s">
        <v>53</v>
      </c>
      <c r="P5967" s="36" t="str">
        <f t="shared" si="1679"/>
        <v>Old Client</v>
      </c>
      <c r="Q5967" s="39" t="str">
        <f t="shared" si="4"/>
        <v>No</v>
      </c>
      <c r="R5967" s="40" t="str">
        <f t="shared" si="5"/>
        <v/>
      </c>
    </row>
    <row r="5968" ht="14.25" customHeight="1" spans="1:18">
      <c r="A5968" s="30" t="s">
        <v>5681</v>
      </c>
      <c r="B5968" s="17">
        <v>3198</v>
      </c>
      <c r="C5968" s="17" t="s">
        <v>42</v>
      </c>
      <c r="D5968" s="17" t="s">
        <v>36</v>
      </c>
      <c r="E5968" s="17" t="s">
        <v>37</v>
      </c>
      <c r="F5968" s="31" t="str">
        <f>VLOOKUP(G5968,'Policy Type'!$A:$B,2,FALSE)</f>
        <v>P&amp;C</v>
      </c>
      <c r="G5968" s="17" t="s">
        <v>68</v>
      </c>
      <c r="H5968" s="32">
        <v>45449</v>
      </c>
      <c r="I5968" s="17"/>
      <c r="J5968" s="34">
        <v>2447400</v>
      </c>
      <c r="K5968" s="34">
        <f t="shared" si="1676"/>
        <v>440532</v>
      </c>
      <c r="L5968" s="34">
        <f t="shared" si="1677"/>
        <v>2887932</v>
      </c>
      <c r="M5968" s="17">
        <f t="shared" ref="M5968:M5981" si="1710">L5968*0.2</f>
        <v>577586.4</v>
      </c>
      <c r="N5968" s="17" t="s">
        <v>39</v>
      </c>
      <c r="O5968" s="35" t="s">
        <v>53</v>
      </c>
      <c r="P5968" s="36" t="str">
        <f t="shared" si="1679"/>
        <v>New Client</v>
      </c>
      <c r="Q5968" s="39" t="str">
        <f t="shared" si="4"/>
        <v>No</v>
      </c>
      <c r="R5968" s="40" t="str">
        <f t="shared" si="5"/>
        <v/>
      </c>
    </row>
    <row r="5969" ht="14.25" customHeight="1" spans="1:18">
      <c r="A5969" s="30" t="s">
        <v>5682</v>
      </c>
      <c r="B5969" s="17">
        <v>3473</v>
      </c>
      <c r="C5969" s="17" t="s">
        <v>42</v>
      </c>
      <c r="D5969" s="17" t="s">
        <v>36</v>
      </c>
      <c r="E5969" s="17" t="s">
        <v>84</v>
      </c>
      <c r="F5969" s="31" t="str">
        <f>VLOOKUP(G5969,'Policy Type'!$A:$B,2,FALSE)</f>
        <v>Liability</v>
      </c>
      <c r="G5969" s="17" t="s">
        <v>101</v>
      </c>
      <c r="H5969" s="32">
        <v>45449</v>
      </c>
      <c r="I5969" s="17"/>
      <c r="J5969" s="34">
        <v>590000</v>
      </c>
      <c r="K5969" s="34">
        <f t="shared" si="1676"/>
        <v>106200</v>
      </c>
      <c r="L5969" s="34">
        <f t="shared" si="1677"/>
        <v>696200</v>
      </c>
      <c r="M5969" s="17">
        <f t="shared" si="1710"/>
        <v>139240</v>
      </c>
      <c r="N5969" s="17" t="s">
        <v>39</v>
      </c>
      <c r="O5969" s="35" t="s">
        <v>49</v>
      </c>
      <c r="P5969" s="36" t="str">
        <f t="shared" si="1679"/>
        <v>New Client</v>
      </c>
      <c r="Q5969" s="39" t="str">
        <f t="shared" si="4"/>
        <v>Yes</v>
      </c>
      <c r="R5969" s="40" t="str">
        <f t="shared" si="5"/>
        <v/>
      </c>
    </row>
    <row r="5970" ht="14.25" customHeight="1" spans="1:18">
      <c r="A5970" s="30" t="s">
        <v>5683</v>
      </c>
      <c r="B5970" s="17">
        <v>432</v>
      </c>
      <c r="C5970" s="17" t="s">
        <v>57</v>
      </c>
      <c r="D5970" s="17" t="s">
        <v>36</v>
      </c>
      <c r="E5970" s="17" t="s">
        <v>37</v>
      </c>
      <c r="F5970" s="31" t="str">
        <f>VLOOKUP(G5970,'Policy Type'!$A:$B,2,FALSE)</f>
        <v>P&amp;C</v>
      </c>
      <c r="G5970" s="17" t="s">
        <v>68</v>
      </c>
      <c r="H5970" s="32">
        <v>45449</v>
      </c>
      <c r="I5970" s="17"/>
      <c r="J5970" s="34">
        <v>751400</v>
      </c>
      <c r="K5970" s="34">
        <f t="shared" si="1676"/>
        <v>135252</v>
      </c>
      <c r="L5970" s="34">
        <f t="shared" si="1677"/>
        <v>886652</v>
      </c>
      <c r="M5970" s="17">
        <f t="shared" si="1710"/>
        <v>177330.4</v>
      </c>
      <c r="N5970" s="17" t="s">
        <v>39</v>
      </c>
      <c r="O5970" s="35" t="s">
        <v>53</v>
      </c>
      <c r="P5970" s="36" t="str">
        <f t="shared" si="1679"/>
        <v>Old Client</v>
      </c>
      <c r="Q5970" s="39" t="str">
        <f t="shared" si="4"/>
        <v>Yes</v>
      </c>
      <c r="R5970" s="40" t="str">
        <f t="shared" si="5"/>
        <v>Cross-Sold</v>
      </c>
    </row>
    <row r="5971" ht="14.25" customHeight="1" spans="1:18">
      <c r="A5971" s="30" t="s">
        <v>5684</v>
      </c>
      <c r="B5971" s="17">
        <v>3474</v>
      </c>
      <c r="C5971" s="17" t="s">
        <v>57</v>
      </c>
      <c r="D5971" s="17" t="s">
        <v>36</v>
      </c>
      <c r="E5971" s="17" t="s">
        <v>132</v>
      </c>
      <c r="F5971" s="31" t="str">
        <f>VLOOKUP(G5971,'Policy Type'!$A:$B,2,FALSE)</f>
        <v>P&amp;C</v>
      </c>
      <c r="G5971" s="17" t="s">
        <v>80</v>
      </c>
      <c r="H5971" s="32">
        <v>45449</v>
      </c>
      <c r="I5971" s="17"/>
      <c r="J5971" s="34">
        <v>59100</v>
      </c>
      <c r="K5971" s="34">
        <f t="shared" si="1676"/>
        <v>10638</v>
      </c>
      <c r="L5971" s="34">
        <f t="shared" si="1677"/>
        <v>69738</v>
      </c>
      <c r="M5971" s="17">
        <f t="shared" si="1710"/>
        <v>13947.6</v>
      </c>
      <c r="N5971" s="17" t="s">
        <v>39</v>
      </c>
      <c r="O5971" s="35" t="s">
        <v>49</v>
      </c>
      <c r="P5971" s="36" t="str">
        <f t="shared" si="1679"/>
        <v>New Client</v>
      </c>
      <c r="Q5971" s="39" t="str">
        <f t="shared" si="4"/>
        <v>No</v>
      </c>
      <c r="R5971" s="40" t="str">
        <f t="shared" si="5"/>
        <v/>
      </c>
    </row>
    <row r="5972" ht="14.25" customHeight="1" spans="1:18">
      <c r="A5972" s="30" t="s">
        <v>5685</v>
      </c>
      <c r="B5972" s="17">
        <v>210</v>
      </c>
      <c r="C5972" s="17" t="s">
        <v>35</v>
      </c>
      <c r="D5972" s="17" t="s">
        <v>36</v>
      </c>
      <c r="E5972" s="17" t="s">
        <v>780</v>
      </c>
      <c r="F5972" s="31" t="str">
        <f>VLOOKUP(G5972,'Policy Type'!$A:$B,2,FALSE)</f>
        <v>Liability</v>
      </c>
      <c r="G5972" s="17" t="s">
        <v>38</v>
      </c>
      <c r="H5972" s="32">
        <v>45449</v>
      </c>
      <c r="I5972" s="32">
        <v>45631</v>
      </c>
      <c r="J5972" s="34">
        <v>116100</v>
      </c>
      <c r="K5972" s="34">
        <f t="shared" si="1676"/>
        <v>20898</v>
      </c>
      <c r="L5972" s="34">
        <f t="shared" si="1677"/>
        <v>136998</v>
      </c>
      <c r="M5972" s="17">
        <f t="shared" si="1710"/>
        <v>27399.6</v>
      </c>
      <c r="N5972" s="17" t="s">
        <v>39</v>
      </c>
      <c r="O5972" s="35" t="s">
        <v>49</v>
      </c>
      <c r="P5972" s="36" t="str">
        <f t="shared" si="1679"/>
        <v>Old Client</v>
      </c>
      <c r="Q5972" s="39" t="str">
        <f t="shared" si="4"/>
        <v>Yes</v>
      </c>
      <c r="R5972" s="40" t="str">
        <f t="shared" si="5"/>
        <v/>
      </c>
    </row>
    <row r="5973" ht="14.25" customHeight="1" spans="1:18">
      <c r="A5973" s="30" t="s">
        <v>5686</v>
      </c>
      <c r="B5973" s="17">
        <v>3475</v>
      </c>
      <c r="C5973" s="17" t="s">
        <v>57</v>
      </c>
      <c r="D5973" s="17" t="s">
        <v>36</v>
      </c>
      <c r="E5973" s="17" t="s">
        <v>43</v>
      </c>
      <c r="F5973" s="31" t="str">
        <f>VLOOKUP(G5973,'Policy Type'!$A:$B,2,FALSE)</f>
        <v>P&amp;C</v>
      </c>
      <c r="G5973" s="17" t="s">
        <v>80</v>
      </c>
      <c r="H5973" s="32">
        <v>45449</v>
      </c>
      <c r="I5973" s="17"/>
      <c r="J5973" s="34">
        <v>29600</v>
      </c>
      <c r="K5973" s="34">
        <f t="shared" si="1676"/>
        <v>5328</v>
      </c>
      <c r="L5973" s="34">
        <f t="shared" si="1677"/>
        <v>34928</v>
      </c>
      <c r="M5973" s="17">
        <f t="shared" si="1710"/>
        <v>6985.6</v>
      </c>
      <c r="N5973" s="17" t="s">
        <v>52</v>
      </c>
      <c r="O5973" s="35" t="s">
        <v>49</v>
      </c>
      <c r="P5973" s="36" t="str">
        <f t="shared" si="1679"/>
        <v>New Client</v>
      </c>
      <c r="Q5973" s="39" t="str">
        <f t="shared" si="4"/>
        <v>No</v>
      </c>
      <c r="R5973" s="40" t="str">
        <f t="shared" si="5"/>
        <v/>
      </c>
    </row>
    <row r="5974" ht="14.25" customHeight="1" spans="1:18">
      <c r="A5974" s="30" t="s">
        <v>5687</v>
      </c>
      <c r="B5974" s="17">
        <v>2356</v>
      </c>
      <c r="C5974" s="17" t="s">
        <v>35</v>
      </c>
      <c r="D5974" s="17" t="s">
        <v>36</v>
      </c>
      <c r="E5974" s="17" t="s">
        <v>78</v>
      </c>
      <c r="F5974" s="31" t="str">
        <f>VLOOKUP(G5974,'Policy Type'!$A:$B,2,FALSE)</f>
        <v>Liability</v>
      </c>
      <c r="G5974" s="17" t="s">
        <v>94</v>
      </c>
      <c r="H5974" s="32">
        <v>45449</v>
      </c>
      <c r="I5974" s="17"/>
      <c r="J5974" s="34">
        <v>114500</v>
      </c>
      <c r="K5974" s="34">
        <f t="shared" si="1676"/>
        <v>20610</v>
      </c>
      <c r="L5974" s="34">
        <f t="shared" si="1677"/>
        <v>135110</v>
      </c>
      <c r="M5974" s="17">
        <f t="shared" si="1710"/>
        <v>27022</v>
      </c>
      <c r="N5974" s="17" t="s">
        <v>39</v>
      </c>
      <c r="O5974" s="35" t="s">
        <v>49</v>
      </c>
      <c r="P5974" s="36" t="str">
        <f t="shared" si="1679"/>
        <v>Old Client</v>
      </c>
      <c r="Q5974" s="39" t="str">
        <f t="shared" si="4"/>
        <v>Yes</v>
      </c>
      <c r="R5974" s="40" t="str">
        <f t="shared" si="5"/>
        <v/>
      </c>
    </row>
    <row r="5975" ht="14.25" customHeight="1" spans="1:18">
      <c r="A5975" s="30" t="s">
        <v>5688</v>
      </c>
      <c r="B5975" s="17">
        <v>3476</v>
      </c>
      <c r="C5975" s="17" t="s">
        <v>57</v>
      </c>
      <c r="D5975" s="17" t="s">
        <v>36</v>
      </c>
      <c r="E5975" s="17" t="s">
        <v>78</v>
      </c>
      <c r="F5975" s="31" t="str">
        <f>VLOOKUP(G5975,'Policy Type'!$A:$B,2,FALSE)</f>
        <v>Liability</v>
      </c>
      <c r="G5975" s="17" t="s">
        <v>94</v>
      </c>
      <c r="H5975" s="32">
        <v>45449</v>
      </c>
      <c r="I5975" s="17"/>
      <c r="J5975" s="34">
        <v>114500</v>
      </c>
      <c r="K5975" s="34">
        <f t="shared" si="1676"/>
        <v>20610</v>
      </c>
      <c r="L5975" s="34">
        <f t="shared" si="1677"/>
        <v>135110</v>
      </c>
      <c r="M5975" s="17">
        <f t="shared" si="1710"/>
        <v>27022</v>
      </c>
      <c r="N5975" s="17" t="s">
        <v>39</v>
      </c>
      <c r="O5975" s="35" t="s">
        <v>49</v>
      </c>
      <c r="P5975" s="36" t="str">
        <f t="shared" si="1679"/>
        <v>New Client</v>
      </c>
      <c r="Q5975" s="39" t="str">
        <f t="shared" si="4"/>
        <v>Yes</v>
      </c>
      <c r="R5975" s="40" t="str">
        <f t="shared" si="5"/>
        <v/>
      </c>
    </row>
    <row r="5976" ht="14.25" customHeight="1" spans="1:18">
      <c r="A5976" s="30" t="s">
        <v>5689</v>
      </c>
      <c r="B5976" s="17">
        <v>3477</v>
      </c>
      <c r="C5976" s="17" t="s">
        <v>57</v>
      </c>
      <c r="D5976" s="17" t="s">
        <v>36</v>
      </c>
      <c r="E5976" s="17" t="s">
        <v>780</v>
      </c>
      <c r="F5976" s="31" t="str">
        <f>VLOOKUP(G5976,'Policy Type'!$A:$B,2,FALSE)</f>
        <v>Liability</v>
      </c>
      <c r="G5976" s="17" t="s">
        <v>38</v>
      </c>
      <c r="H5976" s="32">
        <v>45449</v>
      </c>
      <c r="I5976" s="17"/>
      <c r="J5976" s="34">
        <v>60200</v>
      </c>
      <c r="K5976" s="34">
        <f t="shared" si="1676"/>
        <v>10836</v>
      </c>
      <c r="L5976" s="34">
        <f t="shared" si="1677"/>
        <v>71036</v>
      </c>
      <c r="M5976" s="17">
        <f t="shared" si="1710"/>
        <v>14207.2</v>
      </c>
      <c r="N5976" s="17" t="s">
        <v>52</v>
      </c>
      <c r="O5976" s="35" t="s">
        <v>49</v>
      </c>
      <c r="P5976" s="36" t="str">
        <f t="shared" si="1679"/>
        <v>New Client</v>
      </c>
      <c r="Q5976" s="39" t="str">
        <f t="shared" si="4"/>
        <v>Yes</v>
      </c>
      <c r="R5976" s="40" t="str">
        <f t="shared" si="5"/>
        <v/>
      </c>
    </row>
    <row r="5977" ht="14.25" customHeight="1" spans="1:18">
      <c r="A5977" s="30" t="s">
        <v>5690</v>
      </c>
      <c r="B5977" s="17">
        <v>3478</v>
      </c>
      <c r="C5977" s="17" t="s">
        <v>35</v>
      </c>
      <c r="D5977" s="17" t="s">
        <v>36</v>
      </c>
      <c r="E5977" s="17" t="s">
        <v>780</v>
      </c>
      <c r="F5977" s="31" t="str">
        <f>VLOOKUP(G5977,'Policy Type'!$A:$B,2,FALSE)</f>
        <v>Liability</v>
      </c>
      <c r="G5977" s="17" t="s">
        <v>38</v>
      </c>
      <c r="H5977" s="32">
        <v>45449</v>
      </c>
      <c r="I5977" s="17"/>
      <c r="J5977" s="34">
        <v>60200</v>
      </c>
      <c r="K5977" s="34">
        <f t="shared" si="1676"/>
        <v>10836</v>
      </c>
      <c r="L5977" s="34">
        <f t="shared" si="1677"/>
        <v>71036</v>
      </c>
      <c r="M5977" s="17">
        <f t="shared" si="1710"/>
        <v>14207.2</v>
      </c>
      <c r="N5977" s="17" t="s">
        <v>52</v>
      </c>
      <c r="O5977" s="35" t="s">
        <v>49</v>
      </c>
      <c r="P5977" s="36" t="str">
        <f t="shared" si="1679"/>
        <v>New Client</v>
      </c>
      <c r="Q5977" s="39" t="str">
        <f t="shared" si="4"/>
        <v>Yes</v>
      </c>
      <c r="R5977" s="40" t="str">
        <f t="shared" si="5"/>
        <v/>
      </c>
    </row>
    <row r="5978" ht="14.25" customHeight="1" spans="1:18">
      <c r="A5978" s="30" t="s">
        <v>5691</v>
      </c>
      <c r="B5978" s="17">
        <v>3479</v>
      </c>
      <c r="C5978" s="17" t="s">
        <v>57</v>
      </c>
      <c r="D5978" s="17" t="s">
        <v>36</v>
      </c>
      <c r="E5978" s="17" t="s">
        <v>43</v>
      </c>
      <c r="F5978" s="31" t="str">
        <f>VLOOKUP(G5978,'Policy Type'!$A:$B,2,FALSE)</f>
        <v>P&amp;C</v>
      </c>
      <c r="G5978" s="17" t="s">
        <v>89</v>
      </c>
      <c r="H5978" s="32">
        <v>45449</v>
      </c>
      <c r="I5978" s="17"/>
      <c r="J5978" s="34">
        <v>1596300</v>
      </c>
      <c r="K5978" s="34">
        <f t="shared" si="1676"/>
        <v>287334</v>
      </c>
      <c r="L5978" s="34">
        <f t="shared" si="1677"/>
        <v>1883634</v>
      </c>
      <c r="M5978" s="17">
        <f t="shared" si="1710"/>
        <v>376726.8</v>
      </c>
      <c r="N5978" s="17" t="s">
        <v>52</v>
      </c>
      <c r="O5978" s="35" t="s">
        <v>53</v>
      </c>
      <c r="P5978" s="36" t="str">
        <f t="shared" si="1679"/>
        <v>New Client</v>
      </c>
      <c r="Q5978" s="39" t="str">
        <f t="shared" si="4"/>
        <v>No</v>
      </c>
      <c r="R5978" s="40" t="str">
        <f t="shared" si="5"/>
        <v/>
      </c>
    </row>
    <row r="5979" ht="14.25" customHeight="1" spans="1:18">
      <c r="A5979" s="30" t="s">
        <v>5692</v>
      </c>
      <c r="B5979" s="17">
        <v>3480</v>
      </c>
      <c r="C5979" s="17" t="s">
        <v>35</v>
      </c>
      <c r="D5979" s="17" t="s">
        <v>36</v>
      </c>
      <c r="E5979" s="17" t="s">
        <v>780</v>
      </c>
      <c r="F5979" s="31" t="str">
        <f>VLOOKUP(G5979,'Policy Type'!$A:$B,2,FALSE)</f>
        <v>Liability</v>
      </c>
      <c r="G5979" s="17" t="s">
        <v>38</v>
      </c>
      <c r="H5979" s="32">
        <v>45449</v>
      </c>
      <c r="I5979" s="17"/>
      <c r="J5979" s="34">
        <v>59000</v>
      </c>
      <c r="K5979" s="34">
        <f t="shared" si="1676"/>
        <v>10620</v>
      </c>
      <c r="L5979" s="34">
        <f t="shared" si="1677"/>
        <v>69620</v>
      </c>
      <c r="M5979" s="17">
        <f t="shared" si="1710"/>
        <v>13924</v>
      </c>
      <c r="N5979" s="17" t="s">
        <v>39</v>
      </c>
      <c r="O5979" s="35" t="s">
        <v>49</v>
      </c>
      <c r="P5979" s="36" t="str">
        <f t="shared" si="1679"/>
        <v>New Client</v>
      </c>
      <c r="Q5979" s="39" t="str">
        <f t="shared" si="4"/>
        <v>Yes</v>
      </c>
      <c r="R5979" s="40" t="str">
        <f t="shared" si="5"/>
        <v/>
      </c>
    </row>
    <row r="5980" ht="14.25" customHeight="1" spans="1:18">
      <c r="A5980" s="30" t="s">
        <v>5693</v>
      </c>
      <c r="B5980" s="17">
        <v>3481</v>
      </c>
      <c r="C5980" s="17" t="s">
        <v>42</v>
      </c>
      <c r="D5980" s="17" t="s">
        <v>36</v>
      </c>
      <c r="E5980" s="17" t="s">
        <v>37</v>
      </c>
      <c r="F5980" s="31" t="str">
        <f>VLOOKUP(G5980,'Policy Type'!$A:$B,2,FALSE)</f>
        <v>P&amp;C</v>
      </c>
      <c r="G5980" s="17" t="s">
        <v>80</v>
      </c>
      <c r="H5980" s="32">
        <v>45449</v>
      </c>
      <c r="I5980" s="17"/>
      <c r="J5980" s="34">
        <v>171500</v>
      </c>
      <c r="K5980" s="34">
        <f t="shared" si="1676"/>
        <v>30870</v>
      </c>
      <c r="L5980" s="34">
        <f t="shared" si="1677"/>
        <v>202370</v>
      </c>
      <c r="M5980" s="17">
        <f t="shared" si="1710"/>
        <v>40474</v>
      </c>
      <c r="N5980" s="17" t="s">
        <v>39</v>
      </c>
      <c r="O5980" s="35" t="s">
        <v>49</v>
      </c>
      <c r="P5980" s="36" t="str">
        <f t="shared" si="1679"/>
        <v>New Client</v>
      </c>
      <c r="Q5980" s="39" t="str">
        <f t="shared" si="4"/>
        <v>No</v>
      </c>
      <c r="R5980" s="40" t="str">
        <f t="shared" si="5"/>
        <v/>
      </c>
    </row>
    <row r="5981" ht="14.25" customHeight="1" spans="1:18">
      <c r="A5981" s="30" t="s">
        <v>5694</v>
      </c>
      <c r="B5981" s="17">
        <v>3482</v>
      </c>
      <c r="C5981" s="17" t="s">
        <v>57</v>
      </c>
      <c r="D5981" s="17" t="s">
        <v>36</v>
      </c>
      <c r="E5981" s="17" t="s">
        <v>37</v>
      </c>
      <c r="F5981" s="31" t="str">
        <f>VLOOKUP(G5981,'Policy Type'!$A:$B,2,FALSE)</f>
        <v>Liability</v>
      </c>
      <c r="G5981" s="17" t="s">
        <v>38</v>
      </c>
      <c r="H5981" s="32">
        <v>45449</v>
      </c>
      <c r="I5981" s="32">
        <v>45478</v>
      </c>
      <c r="J5981" s="34">
        <v>49900</v>
      </c>
      <c r="K5981" s="34">
        <f t="shared" si="1676"/>
        <v>8982</v>
      </c>
      <c r="L5981" s="34">
        <f t="shared" si="1677"/>
        <v>58882</v>
      </c>
      <c r="M5981" s="17">
        <f t="shared" si="1710"/>
        <v>11776.4</v>
      </c>
      <c r="N5981" s="17" t="s">
        <v>39</v>
      </c>
      <c r="O5981" s="35" t="s">
        <v>49</v>
      </c>
      <c r="P5981" s="36" t="str">
        <f t="shared" si="1679"/>
        <v>New Client</v>
      </c>
      <c r="Q5981" s="39" t="str">
        <f t="shared" si="4"/>
        <v>Yes</v>
      </c>
      <c r="R5981" s="40" t="str">
        <f t="shared" si="5"/>
        <v/>
      </c>
    </row>
    <row r="5982" ht="14.25" customHeight="1" spans="1:18">
      <c r="A5982" s="30" t="s">
        <v>5695</v>
      </c>
      <c r="B5982" s="17">
        <v>15</v>
      </c>
      <c r="C5982" s="17" t="s">
        <v>46</v>
      </c>
      <c r="D5982" s="17" t="s">
        <v>47</v>
      </c>
      <c r="E5982" s="17" t="s">
        <v>780</v>
      </c>
      <c r="F5982" s="31" t="str">
        <f>VLOOKUP(G5982,'Policy Type'!$A:$B,2,FALSE)</f>
        <v>Others</v>
      </c>
      <c r="G5982" s="17" t="s">
        <v>3913</v>
      </c>
      <c r="H5982" s="32">
        <v>45449</v>
      </c>
      <c r="I5982" s="17"/>
      <c r="J5982" s="34">
        <v>1563500</v>
      </c>
      <c r="K5982" s="34">
        <f t="shared" si="1676"/>
        <v>281430</v>
      </c>
      <c r="L5982" s="34">
        <f t="shared" si="1677"/>
        <v>1844930</v>
      </c>
      <c r="M5982" s="17">
        <f>L5982*0.05</f>
        <v>92246.5</v>
      </c>
      <c r="N5982" s="17" t="s">
        <v>39</v>
      </c>
      <c r="O5982" s="35" t="s">
        <v>49</v>
      </c>
      <c r="P5982" s="36" t="str">
        <f t="shared" si="1679"/>
        <v>Old Client</v>
      </c>
      <c r="Q5982" s="39" t="str">
        <f t="shared" si="4"/>
        <v>Yes</v>
      </c>
      <c r="R5982" s="40" t="str">
        <f t="shared" si="5"/>
        <v>Cross-Sold</v>
      </c>
    </row>
    <row r="5983" ht="14.25" customHeight="1" spans="1:18">
      <c r="A5983" s="30" t="s">
        <v>5696</v>
      </c>
      <c r="B5983" s="17">
        <v>3483</v>
      </c>
      <c r="C5983" s="17" t="s">
        <v>42</v>
      </c>
      <c r="D5983" s="17" t="s">
        <v>36</v>
      </c>
      <c r="E5983" s="17" t="s">
        <v>37</v>
      </c>
      <c r="F5983" s="31" t="str">
        <f>VLOOKUP(G5983,'Policy Type'!$A:$B,2,FALSE)</f>
        <v>Liability</v>
      </c>
      <c r="G5983" s="17" t="s">
        <v>38</v>
      </c>
      <c r="H5983" s="32">
        <v>45448</v>
      </c>
      <c r="I5983" s="32">
        <v>45477</v>
      </c>
      <c r="J5983" s="34">
        <v>109100</v>
      </c>
      <c r="K5983" s="34">
        <f t="shared" si="1676"/>
        <v>19638</v>
      </c>
      <c r="L5983" s="34">
        <f t="shared" si="1677"/>
        <v>128738</v>
      </c>
      <c r="M5983" s="17">
        <f t="shared" ref="M5983:M5984" si="1711">L5983*0.2</f>
        <v>25747.6</v>
      </c>
      <c r="N5983" s="17" t="s">
        <v>39</v>
      </c>
      <c r="O5983" s="35" t="s">
        <v>49</v>
      </c>
      <c r="P5983" s="36" t="str">
        <f t="shared" si="1679"/>
        <v>New Client</v>
      </c>
      <c r="Q5983" s="39" t="str">
        <f t="shared" si="4"/>
        <v>Yes</v>
      </c>
      <c r="R5983" s="40" t="str">
        <f t="shared" si="5"/>
        <v/>
      </c>
    </row>
    <row r="5984" ht="14.25" customHeight="1" spans="1:18">
      <c r="A5984" s="30" t="s">
        <v>5697</v>
      </c>
      <c r="B5984" s="17">
        <v>3484</v>
      </c>
      <c r="C5984" s="17" t="s">
        <v>35</v>
      </c>
      <c r="D5984" s="17" t="s">
        <v>36</v>
      </c>
      <c r="E5984" s="17" t="s">
        <v>37</v>
      </c>
      <c r="F5984" s="31" t="str">
        <f>VLOOKUP(G5984,'Policy Type'!$A:$B,2,FALSE)</f>
        <v>Liability</v>
      </c>
      <c r="G5984" s="17" t="s">
        <v>38</v>
      </c>
      <c r="H5984" s="32">
        <v>45449</v>
      </c>
      <c r="I5984" s="32">
        <v>45478</v>
      </c>
      <c r="J5984" s="34">
        <v>18700</v>
      </c>
      <c r="K5984" s="34">
        <f t="shared" si="1676"/>
        <v>3366</v>
      </c>
      <c r="L5984" s="34">
        <f t="shared" si="1677"/>
        <v>22066</v>
      </c>
      <c r="M5984" s="17">
        <f t="shared" si="1711"/>
        <v>4413.2</v>
      </c>
      <c r="N5984" s="17" t="s">
        <v>52</v>
      </c>
      <c r="O5984" s="35" t="s">
        <v>49</v>
      </c>
      <c r="P5984" s="36" t="str">
        <f t="shared" si="1679"/>
        <v>New Client</v>
      </c>
      <c r="Q5984" s="39" t="str">
        <f t="shared" si="4"/>
        <v>Yes</v>
      </c>
      <c r="R5984" s="40" t="str">
        <f t="shared" si="5"/>
        <v/>
      </c>
    </row>
    <row r="5985" ht="14.25" customHeight="1" spans="1:18">
      <c r="A5985" s="30" t="s">
        <v>5698</v>
      </c>
      <c r="B5985" s="17">
        <v>3485</v>
      </c>
      <c r="C5985" s="17" t="s">
        <v>46</v>
      </c>
      <c r="D5985" s="17" t="s">
        <v>66</v>
      </c>
      <c r="E5985" s="17" t="s">
        <v>37</v>
      </c>
      <c r="F5985" s="31" t="str">
        <f>VLOOKUP(G5985,'Policy Type'!$A:$B,2,FALSE)</f>
        <v>Liability</v>
      </c>
      <c r="G5985" s="17" t="s">
        <v>38</v>
      </c>
      <c r="H5985" s="32">
        <v>45449</v>
      </c>
      <c r="I5985" s="32">
        <v>45813</v>
      </c>
      <c r="J5985" s="34">
        <v>243000</v>
      </c>
      <c r="K5985" s="34">
        <f t="shared" si="1676"/>
        <v>43740</v>
      </c>
      <c r="L5985" s="34">
        <f t="shared" si="1677"/>
        <v>286740</v>
      </c>
      <c r="M5985" s="17">
        <f t="shared" ref="M5985:M5986" si="1712">L5985*0.05</f>
        <v>14337</v>
      </c>
      <c r="N5985" s="17" t="s">
        <v>39</v>
      </c>
      <c r="O5985" s="35" t="s">
        <v>49</v>
      </c>
      <c r="P5985" s="36" t="str">
        <f t="shared" si="1679"/>
        <v>New Client</v>
      </c>
      <c r="Q5985" s="39" t="str">
        <f t="shared" si="4"/>
        <v>Yes</v>
      </c>
      <c r="R5985" s="40" t="str">
        <f t="shared" si="5"/>
        <v/>
      </c>
    </row>
    <row r="5986" ht="14.25" customHeight="1" spans="1:18">
      <c r="A5986" s="30" t="s">
        <v>5699</v>
      </c>
      <c r="B5986" s="17">
        <v>3486</v>
      </c>
      <c r="C5986" s="17" t="s">
        <v>46</v>
      </c>
      <c r="D5986" s="17" t="s">
        <v>47</v>
      </c>
      <c r="E5986" s="17" t="s">
        <v>37</v>
      </c>
      <c r="F5986" s="31" t="str">
        <f>VLOOKUP(G5986,'Policy Type'!$A:$B,2,FALSE)</f>
        <v>Liability</v>
      </c>
      <c r="G5986" s="17" t="s">
        <v>38</v>
      </c>
      <c r="H5986" s="32">
        <v>45449</v>
      </c>
      <c r="I5986" s="32">
        <v>45540</v>
      </c>
      <c r="J5986" s="34">
        <v>72500</v>
      </c>
      <c r="K5986" s="34">
        <f t="shared" si="1676"/>
        <v>13050</v>
      </c>
      <c r="L5986" s="34">
        <f t="shared" si="1677"/>
        <v>85550</v>
      </c>
      <c r="M5986" s="17">
        <f t="shared" si="1712"/>
        <v>4277.5</v>
      </c>
      <c r="N5986" s="17" t="s">
        <v>39</v>
      </c>
      <c r="O5986" s="35" t="s">
        <v>49</v>
      </c>
      <c r="P5986" s="36" t="str">
        <f t="shared" si="1679"/>
        <v>New Client</v>
      </c>
      <c r="Q5986" s="39" t="str">
        <f t="shared" si="4"/>
        <v>Yes</v>
      </c>
      <c r="R5986" s="40" t="str">
        <f t="shared" si="5"/>
        <v/>
      </c>
    </row>
    <row r="5987" ht="14.25" customHeight="1" spans="1:18">
      <c r="A5987" s="30" t="s">
        <v>5700</v>
      </c>
      <c r="B5987" s="17">
        <v>3487</v>
      </c>
      <c r="C5987" s="17" t="s">
        <v>42</v>
      </c>
      <c r="D5987" s="17" t="s">
        <v>36</v>
      </c>
      <c r="E5987" s="17" t="s">
        <v>37</v>
      </c>
      <c r="F5987" s="31" t="str">
        <f>VLOOKUP(G5987,'Policy Type'!$A:$B,2,FALSE)</f>
        <v>Liability</v>
      </c>
      <c r="G5987" s="17" t="s">
        <v>38</v>
      </c>
      <c r="H5987" s="32">
        <v>45449</v>
      </c>
      <c r="I5987" s="32">
        <v>45478</v>
      </c>
      <c r="J5987" s="34">
        <v>53100</v>
      </c>
      <c r="K5987" s="34">
        <f t="shared" si="1676"/>
        <v>9558</v>
      </c>
      <c r="L5987" s="34">
        <f t="shared" si="1677"/>
        <v>62658</v>
      </c>
      <c r="M5987" s="17">
        <f t="shared" ref="M5987:M5995" si="1713">L5987*0.2</f>
        <v>12531.6</v>
      </c>
      <c r="N5987" s="17" t="s">
        <v>39</v>
      </c>
      <c r="O5987" s="35" t="s">
        <v>49</v>
      </c>
      <c r="P5987" s="36" t="str">
        <f t="shared" si="1679"/>
        <v>New Client</v>
      </c>
      <c r="Q5987" s="39" t="str">
        <f t="shared" si="4"/>
        <v>Yes</v>
      </c>
      <c r="R5987" s="40" t="str">
        <f t="shared" si="5"/>
        <v/>
      </c>
    </row>
    <row r="5988" ht="14.25" customHeight="1" spans="1:18">
      <c r="A5988" s="30" t="s">
        <v>5701</v>
      </c>
      <c r="B5988" s="17">
        <v>3488</v>
      </c>
      <c r="C5988" s="17" t="s">
        <v>57</v>
      </c>
      <c r="D5988" s="17" t="s">
        <v>36</v>
      </c>
      <c r="E5988" s="17" t="s">
        <v>37</v>
      </c>
      <c r="F5988" s="31" t="str">
        <f>VLOOKUP(G5988,'Policy Type'!$A:$B,2,FALSE)</f>
        <v>Liability</v>
      </c>
      <c r="G5988" s="17" t="s">
        <v>38</v>
      </c>
      <c r="H5988" s="32">
        <v>45449</v>
      </c>
      <c r="I5988" s="32">
        <v>45478</v>
      </c>
      <c r="J5988" s="34">
        <v>48800</v>
      </c>
      <c r="K5988" s="34">
        <f t="shared" si="1676"/>
        <v>8784</v>
      </c>
      <c r="L5988" s="34">
        <f t="shared" si="1677"/>
        <v>57584</v>
      </c>
      <c r="M5988" s="17">
        <f t="shared" si="1713"/>
        <v>11516.8</v>
      </c>
      <c r="N5988" s="17" t="s">
        <v>39</v>
      </c>
      <c r="O5988" s="35" t="s">
        <v>49</v>
      </c>
      <c r="P5988" s="36" t="str">
        <f t="shared" si="1679"/>
        <v>New Client</v>
      </c>
      <c r="Q5988" s="39" t="str">
        <f t="shared" si="4"/>
        <v>Yes</v>
      </c>
      <c r="R5988" s="40" t="str">
        <f t="shared" si="5"/>
        <v/>
      </c>
    </row>
    <row r="5989" ht="14.25" customHeight="1" spans="1:18">
      <c r="A5989" s="30" t="s">
        <v>5702</v>
      </c>
      <c r="B5989" s="17">
        <v>3489</v>
      </c>
      <c r="C5989" s="17" t="s">
        <v>42</v>
      </c>
      <c r="D5989" s="17" t="s">
        <v>36</v>
      </c>
      <c r="E5989" s="17" t="s">
        <v>37</v>
      </c>
      <c r="F5989" s="31" t="str">
        <f>VLOOKUP(G5989,'Policy Type'!$A:$B,2,FALSE)</f>
        <v>Liability</v>
      </c>
      <c r="G5989" s="17" t="s">
        <v>38</v>
      </c>
      <c r="H5989" s="32">
        <v>45449</v>
      </c>
      <c r="I5989" s="32">
        <v>45813</v>
      </c>
      <c r="J5989" s="34">
        <v>641300</v>
      </c>
      <c r="K5989" s="34">
        <f t="shared" si="1676"/>
        <v>115434</v>
      </c>
      <c r="L5989" s="34">
        <f t="shared" si="1677"/>
        <v>756734</v>
      </c>
      <c r="M5989" s="17">
        <f t="shared" si="1713"/>
        <v>151346.8</v>
      </c>
      <c r="N5989" s="17" t="s">
        <v>39</v>
      </c>
      <c r="O5989" s="35" t="s">
        <v>49</v>
      </c>
      <c r="P5989" s="36" t="str">
        <f t="shared" si="1679"/>
        <v>New Client</v>
      </c>
      <c r="Q5989" s="39" t="str">
        <f t="shared" si="4"/>
        <v>Yes</v>
      </c>
      <c r="R5989" s="40" t="str">
        <f t="shared" si="5"/>
        <v/>
      </c>
    </row>
    <row r="5990" ht="14.25" customHeight="1" spans="1:18">
      <c r="A5990" s="30" t="s">
        <v>5703</v>
      </c>
      <c r="B5990" s="17">
        <v>3490</v>
      </c>
      <c r="C5990" s="17" t="s">
        <v>42</v>
      </c>
      <c r="D5990" s="17" t="s">
        <v>36</v>
      </c>
      <c r="E5990" s="17" t="s">
        <v>780</v>
      </c>
      <c r="F5990" s="31" t="str">
        <f>VLOOKUP(G5990,'Policy Type'!$A:$B,2,FALSE)</f>
        <v>Liability</v>
      </c>
      <c r="G5990" s="17" t="s">
        <v>38</v>
      </c>
      <c r="H5990" s="32">
        <v>45449</v>
      </c>
      <c r="I5990" s="17"/>
      <c r="J5990" s="34">
        <v>60600</v>
      </c>
      <c r="K5990" s="34">
        <f t="shared" si="1676"/>
        <v>10908</v>
      </c>
      <c r="L5990" s="34">
        <f t="shared" si="1677"/>
        <v>71508</v>
      </c>
      <c r="M5990" s="17">
        <f t="shared" si="1713"/>
        <v>14301.6</v>
      </c>
      <c r="N5990" s="17" t="s">
        <v>52</v>
      </c>
      <c r="O5990" s="35" t="s">
        <v>49</v>
      </c>
      <c r="P5990" s="36" t="str">
        <f t="shared" si="1679"/>
        <v>New Client</v>
      </c>
      <c r="Q5990" s="39" t="str">
        <f t="shared" si="4"/>
        <v>Yes</v>
      </c>
      <c r="R5990" s="40" t="str">
        <f t="shared" si="5"/>
        <v/>
      </c>
    </row>
    <row r="5991" ht="14.25" customHeight="1" spans="1:18">
      <c r="A5991" s="30" t="s">
        <v>5704</v>
      </c>
      <c r="B5991" s="17">
        <v>3491</v>
      </c>
      <c r="C5991" s="17" t="s">
        <v>57</v>
      </c>
      <c r="D5991" s="17" t="s">
        <v>36</v>
      </c>
      <c r="E5991" s="17" t="s">
        <v>43</v>
      </c>
      <c r="F5991" s="31" t="str">
        <f>VLOOKUP(G5991,'Policy Type'!$A:$B,2,FALSE)</f>
        <v>Liability</v>
      </c>
      <c r="G5991" s="17" t="s">
        <v>38</v>
      </c>
      <c r="H5991" s="32">
        <v>45449</v>
      </c>
      <c r="I5991" s="17"/>
      <c r="J5991" s="34">
        <v>332300</v>
      </c>
      <c r="K5991" s="34">
        <f t="shared" si="1676"/>
        <v>59814</v>
      </c>
      <c r="L5991" s="34">
        <f t="shared" si="1677"/>
        <v>392114</v>
      </c>
      <c r="M5991" s="17">
        <f t="shared" si="1713"/>
        <v>78422.8</v>
      </c>
      <c r="N5991" s="17" t="s">
        <v>39</v>
      </c>
      <c r="O5991" s="35" t="s">
        <v>49</v>
      </c>
      <c r="P5991" s="36" t="str">
        <f t="shared" si="1679"/>
        <v>New Client</v>
      </c>
      <c r="Q5991" s="39" t="str">
        <f t="shared" si="4"/>
        <v>Yes</v>
      </c>
      <c r="R5991" s="40" t="str">
        <f t="shared" si="5"/>
        <v/>
      </c>
    </row>
    <row r="5992" ht="14.25" customHeight="1" spans="1:18">
      <c r="A5992" s="30" t="s">
        <v>5705</v>
      </c>
      <c r="B5992" s="17">
        <v>3492</v>
      </c>
      <c r="C5992" s="17" t="s">
        <v>57</v>
      </c>
      <c r="D5992" s="17" t="s">
        <v>36</v>
      </c>
      <c r="E5992" s="17" t="s">
        <v>37</v>
      </c>
      <c r="F5992" s="31" t="str">
        <f>VLOOKUP(G5992,'Policy Type'!$A:$B,2,FALSE)</f>
        <v>Liability</v>
      </c>
      <c r="G5992" s="17" t="s">
        <v>38</v>
      </c>
      <c r="H5992" s="32">
        <v>45449</v>
      </c>
      <c r="I5992" s="32">
        <v>45813</v>
      </c>
      <c r="J5992" s="34">
        <v>629800</v>
      </c>
      <c r="K5992" s="34">
        <f t="shared" si="1676"/>
        <v>113364</v>
      </c>
      <c r="L5992" s="34">
        <f t="shared" si="1677"/>
        <v>743164</v>
      </c>
      <c r="M5992" s="17">
        <f t="shared" si="1713"/>
        <v>148632.8</v>
      </c>
      <c r="N5992" s="17" t="s">
        <v>39</v>
      </c>
      <c r="O5992" s="35" t="s">
        <v>49</v>
      </c>
      <c r="P5992" s="36" t="str">
        <f t="shared" si="1679"/>
        <v>New Client</v>
      </c>
      <c r="Q5992" s="39" t="str">
        <f t="shared" si="4"/>
        <v>Yes</v>
      </c>
      <c r="R5992" s="40" t="str">
        <f t="shared" si="5"/>
        <v/>
      </c>
    </row>
    <row r="5993" ht="14.25" customHeight="1" spans="1:18">
      <c r="A5993" s="30" t="s">
        <v>5706</v>
      </c>
      <c r="B5993" s="17">
        <v>3493</v>
      </c>
      <c r="C5993" s="17" t="s">
        <v>42</v>
      </c>
      <c r="D5993" s="17" t="s">
        <v>36</v>
      </c>
      <c r="E5993" s="17" t="s">
        <v>37</v>
      </c>
      <c r="F5993" s="31" t="str">
        <f>VLOOKUP(G5993,'Policy Type'!$A:$B,2,FALSE)</f>
        <v>Liability</v>
      </c>
      <c r="G5993" s="17" t="s">
        <v>38</v>
      </c>
      <c r="H5993" s="32">
        <v>45449</v>
      </c>
      <c r="I5993" s="32">
        <v>45509</v>
      </c>
      <c r="J5993" s="34">
        <v>55100</v>
      </c>
      <c r="K5993" s="34">
        <f t="shared" si="1676"/>
        <v>9918</v>
      </c>
      <c r="L5993" s="34">
        <f t="shared" si="1677"/>
        <v>65018</v>
      </c>
      <c r="M5993" s="17">
        <f t="shared" si="1713"/>
        <v>13003.6</v>
      </c>
      <c r="N5993" s="17" t="s">
        <v>39</v>
      </c>
      <c r="O5993" s="35" t="s">
        <v>49</v>
      </c>
      <c r="P5993" s="36" t="str">
        <f t="shared" si="1679"/>
        <v>New Client</v>
      </c>
      <c r="Q5993" s="39" t="str">
        <f t="shared" si="4"/>
        <v>Yes</v>
      </c>
      <c r="R5993" s="40" t="str">
        <f t="shared" si="5"/>
        <v/>
      </c>
    </row>
    <row r="5994" ht="14.25" customHeight="1" spans="1:18">
      <c r="A5994" s="30" t="s">
        <v>5707</v>
      </c>
      <c r="B5994" s="17">
        <v>3494</v>
      </c>
      <c r="C5994" s="17" t="s">
        <v>57</v>
      </c>
      <c r="D5994" s="17" t="s">
        <v>36</v>
      </c>
      <c r="E5994" s="17" t="s">
        <v>103</v>
      </c>
      <c r="F5994" s="31" t="str">
        <f>VLOOKUP(G5994,'Policy Type'!$A:$B,2,FALSE)</f>
        <v>P&amp;C</v>
      </c>
      <c r="G5994" s="17" t="s">
        <v>80</v>
      </c>
      <c r="H5994" s="32">
        <v>45449</v>
      </c>
      <c r="I5994" s="17"/>
      <c r="J5994" s="34">
        <v>92400</v>
      </c>
      <c r="K5994" s="34">
        <f t="shared" si="1676"/>
        <v>16632</v>
      </c>
      <c r="L5994" s="34">
        <f t="shared" si="1677"/>
        <v>109032</v>
      </c>
      <c r="M5994" s="17">
        <f t="shared" si="1713"/>
        <v>21806.4</v>
      </c>
      <c r="N5994" s="17" t="s">
        <v>39</v>
      </c>
      <c r="O5994" s="35" t="s">
        <v>49</v>
      </c>
      <c r="P5994" s="36" t="str">
        <f t="shared" si="1679"/>
        <v>New Client</v>
      </c>
      <c r="Q5994" s="39" t="str">
        <f t="shared" si="4"/>
        <v>No</v>
      </c>
      <c r="R5994" s="40" t="str">
        <f t="shared" si="5"/>
        <v/>
      </c>
    </row>
    <row r="5995" ht="14.25" customHeight="1" spans="1:18">
      <c r="A5995" s="30" t="s">
        <v>5708</v>
      </c>
      <c r="B5995" s="17">
        <v>3495</v>
      </c>
      <c r="C5995" s="17" t="s">
        <v>57</v>
      </c>
      <c r="D5995" s="17" t="s">
        <v>36</v>
      </c>
      <c r="E5995" s="17" t="s">
        <v>103</v>
      </c>
      <c r="F5995" s="31" t="str">
        <f>VLOOKUP(G5995,'Policy Type'!$A:$B,2,FALSE)</f>
        <v>P&amp;C</v>
      </c>
      <c r="G5995" s="17" t="s">
        <v>80</v>
      </c>
      <c r="H5995" s="32">
        <v>45449</v>
      </c>
      <c r="I5995" s="17"/>
      <c r="J5995" s="34">
        <v>59100</v>
      </c>
      <c r="K5995" s="34">
        <f t="shared" si="1676"/>
        <v>10638</v>
      </c>
      <c r="L5995" s="34">
        <f t="shared" si="1677"/>
        <v>69738</v>
      </c>
      <c r="M5995" s="17">
        <f t="shared" si="1713"/>
        <v>13947.6</v>
      </c>
      <c r="N5995" s="17" t="s">
        <v>39</v>
      </c>
      <c r="O5995" s="35" t="s">
        <v>49</v>
      </c>
      <c r="P5995" s="36" t="str">
        <f t="shared" si="1679"/>
        <v>Old Client</v>
      </c>
      <c r="Q5995" s="39" t="str">
        <f t="shared" si="4"/>
        <v>No</v>
      </c>
      <c r="R5995" s="40" t="str">
        <f t="shared" si="5"/>
        <v/>
      </c>
    </row>
    <row r="5996" ht="14.25" customHeight="1" spans="1:18">
      <c r="A5996" s="30" t="s">
        <v>5709</v>
      </c>
      <c r="B5996" s="17">
        <v>3496</v>
      </c>
      <c r="C5996" s="17" t="s">
        <v>46</v>
      </c>
      <c r="D5996" s="17" t="s">
        <v>47</v>
      </c>
      <c r="E5996" s="17" t="s">
        <v>43</v>
      </c>
      <c r="F5996" s="31" t="str">
        <f>VLOOKUP(G5996,'Policy Type'!$A:$B,2,FALSE)</f>
        <v>P&amp;C</v>
      </c>
      <c r="G5996" s="17" t="s">
        <v>80</v>
      </c>
      <c r="H5996" s="32">
        <v>45449</v>
      </c>
      <c r="I5996" s="17"/>
      <c r="J5996" s="34">
        <v>29600</v>
      </c>
      <c r="K5996" s="34">
        <f t="shared" si="1676"/>
        <v>5328</v>
      </c>
      <c r="L5996" s="34">
        <f t="shared" si="1677"/>
        <v>34928</v>
      </c>
      <c r="M5996" s="17">
        <f t="shared" ref="M5996:M5997" si="1714">L5996*0.05</f>
        <v>1746.4</v>
      </c>
      <c r="N5996" s="17" t="s">
        <v>52</v>
      </c>
      <c r="O5996" s="35" t="s">
        <v>49</v>
      </c>
      <c r="P5996" s="36" t="str">
        <f t="shared" si="1679"/>
        <v>New Client</v>
      </c>
      <c r="Q5996" s="39" t="str">
        <f t="shared" si="4"/>
        <v>No</v>
      </c>
      <c r="R5996" s="40" t="str">
        <f t="shared" si="5"/>
        <v/>
      </c>
    </row>
    <row r="5997" ht="14.25" customHeight="1" spans="1:18">
      <c r="A5997" s="30" t="s">
        <v>5710</v>
      </c>
      <c r="B5997" s="17">
        <v>3497</v>
      </c>
      <c r="C5997" s="17" t="s">
        <v>46</v>
      </c>
      <c r="D5997" s="17" t="s">
        <v>76</v>
      </c>
      <c r="E5997" s="17" t="s">
        <v>780</v>
      </c>
      <c r="F5997" s="31" t="str">
        <f>VLOOKUP(G5997,'Policy Type'!$A:$B,2,FALSE)</f>
        <v>Others</v>
      </c>
      <c r="G5997" s="17" t="s">
        <v>135</v>
      </c>
      <c r="H5997" s="32">
        <v>45425</v>
      </c>
      <c r="I5997" s="32">
        <v>45789</v>
      </c>
      <c r="J5997" s="34">
        <v>32500</v>
      </c>
      <c r="K5997" s="34">
        <f t="shared" si="1676"/>
        <v>5850</v>
      </c>
      <c r="L5997" s="34">
        <f t="shared" si="1677"/>
        <v>38350</v>
      </c>
      <c r="M5997" s="17">
        <f t="shared" si="1714"/>
        <v>1917.5</v>
      </c>
      <c r="N5997" s="17" t="s">
        <v>39</v>
      </c>
      <c r="O5997" s="35" t="s">
        <v>49</v>
      </c>
      <c r="P5997" s="36" t="str">
        <f t="shared" si="1679"/>
        <v>New Client</v>
      </c>
      <c r="Q5997" s="39" t="str">
        <f t="shared" si="4"/>
        <v>No</v>
      </c>
      <c r="R5997" s="40" t="str">
        <f t="shared" si="5"/>
        <v/>
      </c>
    </row>
    <row r="5998" ht="14.25" customHeight="1" spans="1:18">
      <c r="A5998" s="30" t="s">
        <v>5711</v>
      </c>
      <c r="B5998" s="17">
        <v>3498</v>
      </c>
      <c r="C5998" s="17" t="s">
        <v>35</v>
      </c>
      <c r="D5998" s="17" t="s">
        <v>36</v>
      </c>
      <c r="E5998" s="17" t="s">
        <v>37</v>
      </c>
      <c r="F5998" s="31" t="str">
        <f>VLOOKUP(G5998,'Policy Type'!$A:$B,2,FALSE)</f>
        <v>Liability</v>
      </c>
      <c r="G5998" s="17" t="s">
        <v>38</v>
      </c>
      <c r="H5998" s="32">
        <v>45426</v>
      </c>
      <c r="I5998" s="32">
        <v>45456</v>
      </c>
      <c r="J5998" s="34">
        <v>32200</v>
      </c>
      <c r="K5998" s="34">
        <f t="shared" si="1676"/>
        <v>5796</v>
      </c>
      <c r="L5998" s="34">
        <f t="shared" si="1677"/>
        <v>37996</v>
      </c>
      <c r="M5998" s="17">
        <f>L5998*0.2</f>
        <v>7599.2</v>
      </c>
      <c r="N5998" s="17" t="s">
        <v>39</v>
      </c>
      <c r="O5998" s="35" t="s">
        <v>49</v>
      </c>
      <c r="P5998" s="36" t="str">
        <f t="shared" si="1679"/>
        <v>New Client</v>
      </c>
      <c r="Q5998" s="39" t="str">
        <f t="shared" si="4"/>
        <v>Yes</v>
      </c>
      <c r="R5998" s="40" t="str">
        <f t="shared" si="5"/>
        <v/>
      </c>
    </row>
    <row r="5999" ht="14.25" customHeight="1" spans="1:18">
      <c r="A5999" s="30" t="s">
        <v>5712</v>
      </c>
      <c r="B5999" s="17">
        <v>3083</v>
      </c>
      <c r="C5999" s="17" t="s">
        <v>46</v>
      </c>
      <c r="D5999" s="17" t="s">
        <v>88</v>
      </c>
      <c r="E5999" s="17" t="s">
        <v>37</v>
      </c>
      <c r="F5999" s="31" t="str">
        <f>VLOOKUP(G5999,'Policy Type'!$A:$B,2,FALSE)</f>
        <v>Liability</v>
      </c>
      <c r="G5999" s="17" t="s">
        <v>38</v>
      </c>
      <c r="H5999" s="32">
        <v>45415</v>
      </c>
      <c r="I5999" s="32">
        <v>45445</v>
      </c>
      <c r="J5999" s="34">
        <v>30300</v>
      </c>
      <c r="K5999" s="34">
        <f t="shared" si="1676"/>
        <v>5454</v>
      </c>
      <c r="L5999" s="34">
        <f t="shared" si="1677"/>
        <v>35754</v>
      </c>
      <c r="M5999" s="17">
        <f>L5999*0.05</f>
        <v>1787.7</v>
      </c>
      <c r="N5999" s="17" t="s">
        <v>39</v>
      </c>
      <c r="O5999" s="35" t="s">
        <v>49</v>
      </c>
      <c r="P5999" s="36" t="str">
        <f t="shared" si="1679"/>
        <v>New Client</v>
      </c>
      <c r="Q5999" s="39" t="str">
        <f t="shared" si="4"/>
        <v>Yes</v>
      </c>
      <c r="R5999" s="40" t="str">
        <f t="shared" si="5"/>
        <v/>
      </c>
    </row>
    <row r="6000" ht="14.25" customHeight="1" spans="1:18">
      <c r="A6000" s="30" t="s">
        <v>5713</v>
      </c>
      <c r="B6000" s="17">
        <v>3095</v>
      </c>
      <c r="C6000" s="17" t="s">
        <v>42</v>
      </c>
      <c r="D6000" s="17" t="s">
        <v>36</v>
      </c>
      <c r="E6000" s="17" t="s">
        <v>43</v>
      </c>
      <c r="F6000" s="31" t="str">
        <f>VLOOKUP(G6000,'Policy Type'!$A:$B,2,FALSE)</f>
        <v>P&amp;C</v>
      </c>
      <c r="G6000" s="17" t="s">
        <v>80</v>
      </c>
      <c r="H6000" s="32">
        <v>45432</v>
      </c>
      <c r="I6000" s="32">
        <v>45432</v>
      </c>
      <c r="J6000" s="34">
        <v>29600</v>
      </c>
      <c r="K6000" s="34">
        <f t="shared" si="1676"/>
        <v>5328</v>
      </c>
      <c r="L6000" s="34">
        <f t="shared" si="1677"/>
        <v>34928</v>
      </c>
      <c r="M6000" s="17">
        <f t="shared" ref="M6000:M6004" si="1715">L6000*0.2</f>
        <v>6985.6</v>
      </c>
      <c r="N6000" s="17" t="s">
        <v>52</v>
      </c>
      <c r="O6000" s="35" t="s">
        <v>49</v>
      </c>
      <c r="P6000" s="36" t="str">
        <f t="shared" si="1679"/>
        <v>New Client</v>
      </c>
      <c r="Q6000" s="39" t="str">
        <f t="shared" si="4"/>
        <v>No</v>
      </c>
      <c r="R6000" s="40" t="str">
        <f t="shared" si="5"/>
        <v/>
      </c>
    </row>
    <row r="6001" ht="14.25" customHeight="1" spans="1:18">
      <c r="A6001" s="30" t="s">
        <v>5714</v>
      </c>
      <c r="B6001" s="17">
        <v>2960</v>
      </c>
      <c r="C6001" s="17" t="s">
        <v>35</v>
      </c>
      <c r="D6001" s="17" t="s">
        <v>36</v>
      </c>
      <c r="E6001" s="17" t="s">
        <v>43</v>
      </c>
      <c r="F6001" s="31" t="str">
        <f>VLOOKUP(G6001,'Policy Type'!$A:$B,2,FALSE)</f>
        <v>P&amp;C</v>
      </c>
      <c r="G6001" s="17" t="s">
        <v>80</v>
      </c>
      <c r="H6001" s="32">
        <v>45432</v>
      </c>
      <c r="I6001" s="32">
        <v>45432</v>
      </c>
      <c r="J6001" s="34">
        <v>29600</v>
      </c>
      <c r="K6001" s="34">
        <f t="shared" si="1676"/>
        <v>5328</v>
      </c>
      <c r="L6001" s="34">
        <f t="shared" si="1677"/>
        <v>34928</v>
      </c>
      <c r="M6001" s="17">
        <f t="shared" si="1715"/>
        <v>6985.6</v>
      </c>
      <c r="N6001" s="17" t="s">
        <v>52</v>
      </c>
      <c r="O6001" s="35" t="s">
        <v>49</v>
      </c>
      <c r="P6001" s="36" t="str">
        <f t="shared" si="1679"/>
        <v>New Client</v>
      </c>
      <c r="Q6001" s="39" t="str">
        <f t="shared" si="4"/>
        <v>No</v>
      </c>
      <c r="R6001" s="40" t="str">
        <f t="shared" si="5"/>
        <v/>
      </c>
    </row>
    <row r="6002" ht="14.25" customHeight="1" spans="1:18">
      <c r="A6002" s="30" t="s">
        <v>5715</v>
      </c>
      <c r="B6002" s="17">
        <v>3136</v>
      </c>
      <c r="C6002" s="17" t="s">
        <v>42</v>
      </c>
      <c r="D6002" s="17" t="s">
        <v>36</v>
      </c>
      <c r="E6002" s="17" t="s">
        <v>382</v>
      </c>
      <c r="F6002" s="31" t="str">
        <f>VLOOKUP(G6002,'Policy Type'!$A:$B,2,FALSE)</f>
        <v>Liability</v>
      </c>
      <c r="G6002" s="17" t="s">
        <v>536</v>
      </c>
      <c r="H6002" s="32">
        <v>45450</v>
      </c>
      <c r="I6002" s="17"/>
      <c r="J6002" s="34">
        <v>368109400</v>
      </c>
      <c r="K6002" s="34">
        <f t="shared" si="1676"/>
        <v>66259692</v>
      </c>
      <c r="L6002" s="34">
        <f t="shared" si="1677"/>
        <v>434369092</v>
      </c>
      <c r="M6002" s="17">
        <f t="shared" si="1715"/>
        <v>86873818.4</v>
      </c>
      <c r="N6002" s="17" t="s">
        <v>39</v>
      </c>
      <c r="O6002" s="35" t="s">
        <v>49</v>
      </c>
      <c r="P6002" s="36" t="str">
        <f t="shared" si="1679"/>
        <v>New Client</v>
      </c>
      <c r="Q6002" s="39" t="str">
        <f t="shared" si="4"/>
        <v>Yes</v>
      </c>
      <c r="R6002" s="40" t="str">
        <f t="shared" si="5"/>
        <v/>
      </c>
    </row>
    <row r="6003" ht="14.25" customHeight="1" spans="1:18">
      <c r="A6003" s="30" t="s">
        <v>5716</v>
      </c>
      <c r="B6003" s="17">
        <v>3137</v>
      </c>
      <c r="C6003" s="17" t="s">
        <v>35</v>
      </c>
      <c r="D6003" s="17" t="s">
        <v>36</v>
      </c>
      <c r="E6003" s="17" t="s">
        <v>37</v>
      </c>
      <c r="F6003" s="31" t="str">
        <f>VLOOKUP(G6003,'Policy Type'!$A:$B,2,FALSE)</f>
        <v>Liability</v>
      </c>
      <c r="G6003" s="17" t="s">
        <v>38</v>
      </c>
      <c r="H6003" s="32">
        <v>45450</v>
      </c>
      <c r="I6003" s="32">
        <v>45479</v>
      </c>
      <c r="J6003" s="34">
        <v>60900</v>
      </c>
      <c r="K6003" s="34">
        <f t="shared" si="1676"/>
        <v>10962</v>
      </c>
      <c r="L6003" s="34">
        <f t="shared" si="1677"/>
        <v>71862</v>
      </c>
      <c r="M6003" s="17">
        <f t="shared" si="1715"/>
        <v>14372.4</v>
      </c>
      <c r="N6003" s="17" t="s">
        <v>39</v>
      </c>
      <c r="O6003" s="35" t="s">
        <v>49</v>
      </c>
      <c r="P6003" s="36" t="str">
        <f t="shared" si="1679"/>
        <v>New Client</v>
      </c>
      <c r="Q6003" s="39" t="str">
        <f t="shared" si="4"/>
        <v>Yes</v>
      </c>
      <c r="R6003" s="40" t="str">
        <f t="shared" si="5"/>
        <v/>
      </c>
    </row>
    <row r="6004" ht="14.25" customHeight="1" spans="1:18">
      <c r="A6004" s="30" t="s">
        <v>5717</v>
      </c>
      <c r="B6004" s="17">
        <v>3500</v>
      </c>
      <c r="C6004" s="17" t="s">
        <v>35</v>
      </c>
      <c r="D6004" s="17" t="s">
        <v>36</v>
      </c>
      <c r="E6004" s="17" t="s">
        <v>37</v>
      </c>
      <c r="F6004" s="31" t="str">
        <f>VLOOKUP(G6004,'Policy Type'!$A:$B,2,FALSE)</f>
        <v>Liability</v>
      </c>
      <c r="G6004" s="17" t="s">
        <v>38</v>
      </c>
      <c r="H6004" s="32">
        <v>45450</v>
      </c>
      <c r="I6004" s="32">
        <v>45510</v>
      </c>
      <c r="J6004" s="34">
        <v>135300</v>
      </c>
      <c r="K6004" s="34">
        <f t="shared" si="1676"/>
        <v>24354</v>
      </c>
      <c r="L6004" s="34">
        <f t="shared" si="1677"/>
        <v>159654</v>
      </c>
      <c r="M6004" s="17">
        <f t="shared" si="1715"/>
        <v>31930.8</v>
      </c>
      <c r="N6004" s="17" t="s">
        <v>39</v>
      </c>
      <c r="O6004" s="35" t="s">
        <v>49</v>
      </c>
      <c r="P6004" s="36" t="str">
        <f t="shared" si="1679"/>
        <v>Old Client</v>
      </c>
      <c r="Q6004" s="39" t="str">
        <f t="shared" si="4"/>
        <v>Yes</v>
      </c>
      <c r="R6004" s="40" t="str">
        <f t="shared" si="5"/>
        <v/>
      </c>
    </row>
    <row r="6005" ht="14.25" customHeight="1" spans="1:18">
      <c r="A6005" s="30" t="s">
        <v>5718</v>
      </c>
      <c r="B6005" s="17">
        <v>1183</v>
      </c>
      <c r="C6005" s="17" t="s">
        <v>57</v>
      </c>
      <c r="D6005" s="17" t="s">
        <v>36</v>
      </c>
      <c r="E6005" s="17" t="s">
        <v>123</v>
      </c>
      <c r="F6005" s="31" t="str">
        <f>VLOOKUP(G6005,'Policy Type'!$A:$B,2,FALSE)</f>
        <v>Others</v>
      </c>
      <c r="G6005" s="17" t="s">
        <v>124</v>
      </c>
      <c r="H6005" s="32">
        <v>45450</v>
      </c>
      <c r="I6005" s="17"/>
      <c r="J6005" s="34">
        <v>181484000</v>
      </c>
      <c r="K6005" s="34">
        <f t="shared" si="1676"/>
        <v>32667120</v>
      </c>
      <c r="L6005" s="34">
        <f t="shared" si="1677"/>
        <v>214151120</v>
      </c>
      <c r="M6005" s="17">
        <f>L6005*0.15</f>
        <v>32122668</v>
      </c>
      <c r="N6005" s="17" t="s">
        <v>39</v>
      </c>
      <c r="O6005" s="35" t="s">
        <v>53</v>
      </c>
      <c r="P6005" s="36" t="str">
        <f t="shared" si="1679"/>
        <v>Old Client</v>
      </c>
      <c r="Q6005" s="39" t="str">
        <f t="shared" si="4"/>
        <v>Yes</v>
      </c>
      <c r="R6005" s="40" t="str">
        <f t="shared" si="5"/>
        <v>Cross-Sold</v>
      </c>
    </row>
    <row r="6006" ht="14.25" customHeight="1" spans="1:18">
      <c r="A6006" s="30" t="s">
        <v>5719</v>
      </c>
      <c r="B6006" s="17">
        <v>2045</v>
      </c>
      <c r="C6006" s="17" t="s">
        <v>42</v>
      </c>
      <c r="D6006" s="17" t="s">
        <v>36</v>
      </c>
      <c r="E6006" s="17" t="s">
        <v>84</v>
      </c>
      <c r="F6006" s="31" t="e">
        <f>VLOOKUP(G6006,'Policy Type'!$A:$B,2,FALSE)</f>
        <v>#N/A</v>
      </c>
      <c r="G6006" s="17" t="s">
        <v>2496</v>
      </c>
      <c r="H6006" s="32">
        <v>45450</v>
      </c>
      <c r="I6006" s="17"/>
      <c r="J6006" s="34">
        <v>59000000</v>
      </c>
      <c r="K6006" s="34">
        <f t="shared" si="1676"/>
        <v>10620000</v>
      </c>
      <c r="L6006" s="34">
        <f t="shared" si="1677"/>
        <v>69620000</v>
      </c>
      <c r="M6006" s="17"/>
      <c r="N6006" s="17" t="s">
        <v>39</v>
      </c>
      <c r="O6006" s="35" t="s">
        <v>53</v>
      </c>
      <c r="P6006" s="36"/>
      <c r="Q6006" s="39" t="str">
        <f t="shared" si="4"/>
        <v>Yes</v>
      </c>
      <c r="R6006" s="40" t="e">
        <f t="shared" si="5"/>
        <v>#N/A</v>
      </c>
    </row>
    <row r="6007" ht="14.25" customHeight="1" spans="1:18">
      <c r="A6007" s="30" t="s">
        <v>5720</v>
      </c>
      <c r="B6007" s="17">
        <v>2729</v>
      </c>
      <c r="C6007" s="17" t="s">
        <v>42</v>
      </c>
      <c r="D6007" s="17" t="s">
        <v>36</v>
      </c>
      <c r="E6007" s="17" t="s">
        <v>78</v>
      </c>
      <c r="F6007" s="31" t="str">
        <f>VLOOKUP(G6007,'Policy Type'!$A:$B,2,FALSE)</f>
        <v>P&amp;C</v>
      </c>
      <c r="G6007" s="17" t="s">
        <v>80</v>
      </c>
      <c r="H6007" s="32">
        <v>45450</v>
      </c>
      <c r="I6007" s="17"/>
      <c r="J6007" s="34">
        <v>330500</v>
      </c>
      <c r="K6007" s="34">
        <f t="shared" si="1676"/>
        <v>59490</v>
      </c>
      <c r="L6007" s="34">
        <f t="shared" si="1677"/>
        <v>389990</v>
      </c>
      <c r="M6007" s="17">
        <f>L6007*0.2</f>
        <v>77998</v>
      </c>
      <c r="N6007" s="17" t="s">
        <v>39</v>
      </c>
      <c r="O6007" s="35" t="s">
        <v>49</v>
      </c>
      <c r="P6007" s="36" t="str">
        <f t="shared" ref="P6007:P6056" si="1716">IF(COUNTIF(B:B,B6007)=1,"New Client","Old Client")</f>
        <v>Old Client</v>
      </c>
      <c r="Q6007" s="39" t="str">
        <f t="shared" si="4"/>
        <v>Yes</v>
      </c>
      <c r="R6007" s="40" t="str">
        <f t="shared" si="5"/>
        <v>Cross-Sold</v>
      </c>
    </row>
    <row r="6008" ht="14.25" customHeight="1" spans="1:18">
      <c r="A6008" s="30" t="s">
        <v>5721</v>
      </c>
      <c r="B6008" s="17">
        <v>3501</v>
      </c>
      <c r="C6008" s="17" t="s">
        <v>57</v>
      </c>
      <c r="D6008" s="17" t="s">
        <v>36</v>
      </c>
      <c r="E6008" s="17" t="s">
        <v>37</v>
      </c>
      <c r="F6008" s="31" t="str">
        <f>VLOOKUP(G6008,'Policy Type'!$A:$B,2,FALSE)</f>
        <v>Others</v>
      </c>
      <c r="G6008" s="17" t="s">
        <v>111</v>
      </c>
      <c r="H6008" s="32">
        <v>45450</v>
      </c>
      <c r="I6008" s="17"/>
      <c r="J6008" s="34">
        <v>218900</v>
      </c>
      <c r="K6008" s="34">
        <f t="shared" si="1676"/>
        <v>39402</v>
      </c>
      <c r="L6008" s="34">
        <f t="shared" si="1677"/>
        <v>258302</v>
      </c>
      <c r="M6008" s="17">
        <f t="shared" ref="M6008:M6009" si="1717">L6008*0.15</f>
        <v>38745.3</v>
      </c>
      <c r="N6008" s="17" t="s">
        <v>52</v>
      </c>
      <c r="O6008" s="35" t="s">
        <v>49</v>
      </c>
      <c r="P6008" s="36" t="str">
        <f t="shared" si="1716"/>
        <v>New Client</v>
      </c>
      <c r="Q6008" s="39" t="str">
        <f t="shared" si="4"/>
        <v>No</v>
      </c>
      <c r="R6008" s="40" t="str">
        <f t="shared" si="5"/>
        <v/>
      </c>
    </row>
    <row r="6009" ht="14.25" customHeight="1" spans="1:18">
      <c r="A6009" s="30" t="s">
        <v>5722</v>
      </c>
      <c r="B6009" s="17">
        <v>3502</v>
      </c>
      <c r="C6009" s="17" t="s">
        <v>35</v>
      </c>
      <c r="D6009" s="17" t="s">
        <v>36</v>
      </c>
      <c r="E6009" s="17" t="s">
        <v>37</v>
      </c>
      <c r="F6009" s="31" t="str">
        <f>VLOOKUP(G6009,'Policy Type'!$A:$B,2,FALSE)</f>
        <v>Others</v>
      </c>
      <c r="G6009" s="17" t="s">
        <v>111</v>
      </c>
      <c r="H6009" s="32">
        <v>45450</v>
      </c>
      <c r="I6009" s="17"/>
      <c r="J6009" s="34">
        <v>218900</v>
      </c>
      <c r="K6009" s="34">
        <f t="shared" si="1676"/>
        <v>39402</v>
      </c>
      <c r="L6009" s="34">
        <f t="shared" si="1677"/>
        <v>258302</v>
      </c>
      <c r="M6009" s="17">
        <f t="shared" si="1717"/>
        <v>38745.3</v>
      </c>
      <c r="N6009" s="17" t="s">
        <v>52</v>
      </c>
      <c r="O6009" s="35" t="s">
        <v>49</v>
      </c>
      <c r="P6009" s="36" t="str">
        <f t="shared" si="1716"/>
        <v>New Client</v>
      </c>
      <c r="Q6009" s="39" t="str">
        <f t="shared" si="4"/>
        <v>No</v>
      </c>
      <c r="R6009" s="40" t="str">
        <f t="shared" si="5"/>
        <v/>
      </c>
    </row>
    <row r="6010" ht="14.25" customHeight="1" spans="1:18">
      <c r="A6010" s="30" t="s">
        <v>5723</v>
      </c>
      <c r="B6010" s="17">
        <v>348</v>
      </c>
      <c r="C6010" s="17" t="s">
        <v>35</v>
      </c>
      <c r="D6010" s="17" t="s">
        <v>36</v>
      </c>
      <c r="E6010" s="17" t="s">
        <v>78</v>
      </c>
      <c r="F6010" s="31" t="str">
        <f>VLOOKUP(G6010,'Policy Type'!$A:$B,2,FALSE)</f>
        <v>Liability</v>
      </c>
      <c r="G6010" s="17" t="s">
        <v>94</v>
      </c>
      <c r="H6010" s="32">
        <v>45450</v>
      </c>
      <c r="I6010" s="17"/>
      <c r="J6010" s="34">
        <v>114500</v>
      </c>
      <c r="K6010" s="34">
        <f t="shared" si="1676"/>
        <v>20610</v>
      </c>
      <c r="L6010" s="34">
        <f t="shared" si="1677"/>
        <v>135110</v>
      </c>
      <c r="M6010" s="17">
        <f t="shared" ref="M6010:M6016" si="1718">L6010*0.2</f>
        <v>27022</v>
      </c>
      <c r="N6010" s="17" t="s">
        <v>39</v>
      </c>
      <c r="O6010" s="35" t="s">
        <v>49</v>
      </c>
      <c r="P6010" s="36" t="str">
        <f t="shared" si="1716"/>
        <v>Old Client</v>
      </c>
      <c r="Q6010" s="39" t="str">
        <f t="shared" si="4"/>
        <v>Yes</v>
      </c>
      <c r="R6010" s="40" t="str">
        <f t="shared" si="5"/>
        <v/>
      </c>
    </row>
    <row r="6011" ht="14.25" customHeight="1" spans="1:18">
      <c r="A6011" s="30" t="s">
        <v>5724</v>
      </c>
      <c r="B6011" s="17">
        <v>537</v>
      </c>
      <c r="C6011" s="17" t="s">
        <v>35</v>
      </c>
      <c r="D6011" s="17" t="s">
        <v>36</v>
      </c>
      <c r="E6011" s="17" t="s">
        <v>132</v>
      </c>
      <c r="F6011" s="31" t="str">
        <f>VLOOKUP(G6011,'Policy Type'!$A:$B,2,FALSE)</f>
        <v>P&amp;C</v>
      </c>
      <c r="G6011" s="17" t="s">
        <v>80</v>
      </c>
      <c r="H6011" s="32">
        <v>45450</v>
      </c>
      <c r="I6011" s="17"/>
      <c r="J6011" s="34">
        <v>59100</v>
      </c>
      <c r="K6011" s="34">
        <f t="shared" si="1676"/>
        <v>10638</v>
      </c>
      <c r="L6011" s="34">
        <f t="shared" si="1677"/>
        <v>69738</v>
      </c>
      <c r="M6011" s="17">
        <f t="shared" si="1718"/>
        <v>13947.6</v>
      </c>
      <c r="N6011" s="17" t="s">
        <v>39</v>
      </c>
      <c r="O6011" s="35" t="s">
        <v>49</v>
      </c>
      <c r="P6011" s="36" t="str">
        <f t="shared" si="1716"/>
        <v>Old Client</v>
      </c>
      <c r="Q6011" s="39" t="str">
        <f t="shared" si="4"/>
        <v>No</v>
      </c>
      <c r="R6011" s="40" t="str">
        <f t="shared" si="5"/>
        <v/>
      </c>
    </row>
    <row r="6012" ht="14.25" customHeight="1" spans="1:18">
      <c r="A6012" s="30" t="s">
        <v>5725</v>
      </c>
      <c r="B6012" s="17">
        <v>3503</v>
      </c>
      <c r="C6012" s="17" t="s">
        <v>42</v>
      </c>
      <c r="D6012" s="17" t="s">
        <v>36</v>
      </c>
      <c r="E6012" s="17" t="s">
        <v>43</v>
      </c>
      <c r="F6012" s="31" t="str">
        <f>VLOOKUP(G6012,'Policy Type'!$A:$B,2,FALSE)</f>
        <v>P&amp;C</v>
      </c>
      <c r="G6012" s="17" t="s">
        <v>80</v>
      </c>
      <c r="H6012" s="32">
        <v>45432</v>
      </c>
      <c r="I6012" s="32">
        <v>45432</v>
      </c>
      <c r="J6012" s="34">
        <v>29600</v>
      </c>
      <c r="K6012" s="34">
        <f t="shared" si="1676"/>
        <v>5328</v>
      </c>
      <c r="L6012" s="34">
        <f t="shared" si="1677"/>
        <v>34928</v>
      </c>
      <c r="M6012" s="17">
        <f t="shared" si="1718"/>
        <v>6985.6</v>
      </c>
      <c r="N6012" s="17" t="s">
        <v>52</v>
      </c>
      <c r="O6012" s="35" t="s">
        <v>49</v>
      </c>
      <c r="P6012" s="36" t="str">
        <f t="shared" si="1716"/>
        <v>New Client</v>
      </c>
      <c r="Q6012" s="39" t="str">
        <f t="shared" si="4"/>
        <v>No</v>
      </c>
      <c r="R6012" s="40" t="str">
        <f t="shared" si="5"/>
        <v/>
      </c>
    </row>
    <row r="6013" ht="14.25" customHeight="1" spans="1:18">
      <c r="A6013" s="30" t="s">
        <v>5726</v>
      </c>
      <c r="B6013" s="17">
        <v>3504</v>
      </c>
      <c r="C6013" s="17" t="s">
        <v>42</v>
      </c>
      <c r="D6013" s="17" t="s">
        <v>36</v>
      </c>
      <c r="E6013" s="17" t="s">
        <v>43</v>
      </c>
      <c r="F6013" s="31" t="str">
        <f>VLOOKUP(G6013,'Policy Type'!$A:$B,2,FALSE)</f>
        <v>P&amp;C</v>
      </c>
      <c r="G6013" s="17" t="s">
        <v>80</v>
      </c>
      <c r="H6013" s="32">
        <v>45432</v>
      </c>
      <c r="I6013" s="32">
        <v>45432</v>
      </c>
      <c r="J6013" s="34">
        <v>29600</v>
      </c>
      <c r="K6013" s="34">
        <f t="shared" si="1676"/>
        <v>5328</v>
      </c>
      <c r="L6013" s="34">
        <f t="shared" si="1677"/>
        <v>34928</v>
      </c>
      <c r="M6013" s="17">
        <f t="shared" si="1718"/>
        <v>6985.6</v>
      </c>
      <c r="N6013" s="17" t="s">
        <v>52</v>
      </c>
      <c r="O6013" s="35" t="s">
        <v>49</v>
      </c>
      <c r="P6013" s="36" t="str">
        <f t="shared" si="1716"/>
        <v>New Client</v>
      </c>
      <c r="Q6013" s="39" t="str">
        <f t="shared" si="4"/>
        <v>No</v>
      </c>
      <c r="R6013" s="40" t="str">
        <f t="shared" si="5"/>
        <v/>
      </c>
    </row>
    <row r="6014" ht="14.25" customHeight="1" spans="1:18">
      <c r="A6014" s="30" t="s">
        <v>5727</v>
      </c>
      <c r="B6014" s="17">
        <v>3144</v>
      </c>
      <c r="C6014" s="17" t="s">
        <v>57</v>
      </c>
      <c r="D6014" s="17" t="s">
        <v>36</v>
      </c>
      <c r="E6014" s="17" t="s">
        <v>43</v>
      </c>
      <c r="F6014" s="31" t="str">
        <f>VLOOKUP(G6014,'Policy Type'!$A:$B,2,FALSE)</f>
        <v>P&amp;C</v>
      </c>
      <c r="G6014" s="17" t="s">
        <v>80</v>
      </c>
      <c r="H6014" s="32">
        <v>45432</v>
      </c>
      <c r="I6014" s="32">
        <v>45432</v>
      </c>
      <c r="J6014" s="34">
        <v>29600</v>
      </c>
      <c r="K6014" s="34">
        <f t="shared" si="1676"/>
        <v>5328</v>
      </c>
      <c r="L6014" s="34">
        <f t="shared" si="1677"/>
        <v>34928</v>
      </c>
      <c r="M6014" s="17">
        <f t="shared" si="1718"/>
        <v>6985.6</v>
      </c>
      <c r="N6014" s="17" t="s">
        <v>52</v>
      </c>
      <c r="O6014" s="35" t="s">
        <v>49</v>
      </c>
      <c r="P6014" s="36" t="str">
        <f t="shared" si="1716"/>
        <v>New Client</v>
      </c>
      <c r="Q6014" s="39" t="str">
        <f t="shared" si="4"/>
        <v>No</v>
      </c>
      <c r="R6014" s="40" t="str">
        <f t="shared" si="5"/>
        <v/>
      </c>
    </row>
    <row r="6015" ht="14.25" customHeight="1" spans="1:18">
      <c r="A6015" s="30" t="s">
        <v>5728</v>
      </c>
      <c r="B6015" s="17">
        <v>3145</v>
      </c>
      <c r="C6015" s="17" t="s">
        <v>57</v>
      </c>
      <c r="D6015" s="17" t="s">
        <v>36</v>
      </c>
      <c r="E6015" s="17" t="s">
        <v>43</v>
      </c>
      <c r="F6015" s="31" t="str">
        <f>VLOOKUP(G6015,'Policy Type'!$A:$B,2,FALSE)</f>
        <v>P&amp;C</v>
      </c>
      <c r="G6015" s="17" t="s">
        <v>80</v>
      </c>
      <c r="H6015" s="32">
        <v>45435</v>
      </c>
      <c r="I6015" s="32">
        <v>45435</v>
      </c>
      <c r="J6015" s="34">
        <v>29600</v>
      </c>
      <c r="K6015" s="34">
        <f t="shared" si="1676"/>
        <v>5328</v>
      </c>
      <c r="L6015" s="34">
        <f t="shared" si="1677"/>
        <v>34928</v>
      </c>
      <c r="M6015" s="17">
        <f t="shared" si="1718"/>
        <v>6985.6</v>
      </c>
      <c r="N6015" s="17" t="s">
        <v>52</v>
      </c>
      <c r="O6015" s="35" t="s">
        <v>49</v>
      </c>
      <c r="P6015" s="36" t="str">
        <f t="shared" si="1716"/>
        <v>New Client</v>
      </c>
      <c r="Q6015" s="39" t="str">
        <f t="shared" si="4"/>
        <v>No</v>
      </c>
      <c r="R6015" s="40" t="str">
        <f t="shared" si="5"/>
        <v/>
      </c>
    </row>
    <row r="6016" ht="14.25" customHeight="1" spans="1:18">
      <c r="A6016" s="30" t="s">
        <v>5729</v>
      </c>
      <c r="B6016" s="17">
        <v>3147</v>
      </c>
      <c r="C6016" s="17" t="s">
        <v>57</v>
      </c>
      <c r="D6016" s="17" t="s">
        <v>36</v>
      </c>
      <c r="E6016" s="17" t="s">
        <v>43</v>
      </c>
      <c r="F6016" s="31" t="str">
        <f>VLOOKUP(G6016,'Policy Type'!$A:$B,2,FALSE)</f>
        <v>P&amp;C</v>
      </c>
      <c r="G6016" s="17" t="s">
        <v>80</v>
      </c>
      <c r="H6016" s="32">
        <v>45437</v>
      </c>
      <c r="I6016" s="32">
        <v>45437</v>
      </c>
      <c r="J6016" s="34">
        <v>29600</v>
      </c>
      <c r="K6016" s="34">
        <f t="shared" si="1676"/>
        <v>5328</v>
      </c>
      <c r="L6016" s="34">
        <f t="shared" si="1677"/>
        <v>34928</v>
      </c>
      <c r="M6016" s="17">
        <f t="shared" si="1718"/>
        <v>6985.6</v>
      </c>
      <c r="N6016" s="17" t="s">
        <v>52</v>
      </c>
      <c r="O6016" s="35" t="s">
        <v>49</v>
      </c>
      <c r="P6016" s="36" t="str">
        <f t="shared" si="1716"/>
        <v>New Client</v>
      </c>
      <c r="Q6016" s="39" t="str">
        <f t="shared" si="4"/>
        <v>No</v>
      </c>
      <c r="R6016" s="40" t="str">
        <f t="shared" si="5"/>
        <v/>
      </c>
    </row>
    <row r="6017" ht="14.25" customHeight="1" spans="1:18">
      <c r="A6017" s="30" t="s">
        <v>5730</v>
      </c>
      <c r="B6017" s="17">
        <v>3228</v>
      </c>
      <c r="C6017" s="17" t="s">
        <v>46</v>
      </c>
      <c r="D6017" s="17" t="s">
        <v>66</v>
      </c>
      <c r="E6017" s="17" t="s">
        <v>43</v>
      </c>
      <c r="F6017" s="31" t="str">
        <f>VLOOKUP(G6017,'Policy Type'!$A:$B,2,FALSE)</f>
        <v>P&amp;C</v>
      </c>
      <c r="G6017" s="17" t="s">
        <v>80</v>
      </c>
      <c r="H6017" s="32">
        <v>45438</v>
      </c>
      <c r="I6017" s="32">
        <v>45438</v>
      </c>
      <c r="J6017" s="34">
        <v>29600</v>
      </c>
      <c r="K6017" s="34">
        <f t="shared" si="1676"/>
        <v>5328</v>
      </c>
      <c r="L6017" s="34">
        <f t="shared" si="1677"/>
        <v>34928</v>
      </c>
      <c r="M6017" s="17">
        <f>L6017*0.05</f>
        <v>1746.4</v>
      </c>
      <c r="N6017" s="17" t="s">
        <v>52</v>
      </c>
      <c r="O6017" s="35" t="s">
        <v>49</v>
      </c>
      <c r="P6017" s="36" t="str">
        <f t="shared" si="1716"/>
        <v>New Client</v>
      </c>
      <c r="Q6017" s="39" t="str">
        <f t="shared" si="4"/>
        <v>No</v>
      </c>
      <c r="R6017" s="40" t="str">
        <f t="shared" si="5"/>
        <v/>
      </c>
    </row>
    <row r="6018" ht="14.25" customHeight="1" spans="1:18">
      <c r="A6018" s="30" t="s">
        <v>5731</v>
      </c>
      <c r="B6018" s="17">
        <v>3291</v>
      </c>
      <c r="C6018" s="17" t="s">
        <v>42</v>
      </c>
      <c r="D6018" s="17" t="s">
        <v>36</v>
      </c>
      <c r="E6018" s="17" t="s">
        <v>103</v>
      </c>
      <c r="F6018" s="31" t="str">
        <f>VLOOKUP(G6018,'Policy Type'!$A:$B,2,FALSE)</f>
        <v>Others</v>
      </c>
      <c r="G6018" s="17" t="s">
        <v>3913</v>
      </c>
      <c r="H6018" s="32">
        <v>45450</v>
      </c>
      <c r="I6018" s="17"/>
      <c r="J6018" s="34">
        <v>169200</v>
      </c>
      <c r="K6018" s="34">
        <f t="shared" si="1676"/>
        <v>30456</v>
      </c>
      <c r="L6018" s="34">
        <f t="shared" si="1677"/>
        <v>199656</v>
      </c>
      <c r="M6018" s="17">
        <f>L6018*0.15</f>
        <v>29948.4</v>
      </c>
      <c r="N6018" s="17" t="s">
        <v>39</v>
      </c>
      <c r="O6018" s="35" t="s">
        <v>49</v>
      </c>
      <c r="P6018" s="36" t="str">
        <f t="shared" si="1716"/>
        <v>New Client</v>
      </c>
      <c r="Q6018" s="39" t="str">
        <f t="shared" si="4"/>
        <v>No</v>
      </c>
      <c r="R6018" s="40" t="str">
        <f t="shared" si="5"/>
        <v/>
      </c>
    </row>
    <row r="6019" ht="14.25" customHeight="1" spans="1:18">
      <c r="A6019" s="30" t="s">
        <v>5732</v>
      </c>
      <c r="B6019" s="17">
        <v>3292</v>
      </c>
      <c r="C6019" s="17" t="s">
        <v>35</v>
      </c>
      <c r="D6019" s="17" t="s">
        <v>36</v>
      </c>
      <c r="E6019" s="17" t="s">
        <v>43</v>
      </c>
      <c r="F6019" s="31" t="str">
        <f>VLOOKUP(G6019,'Policy Type'!$A:$B,2,FALSE)</f>
        <v>P&amp;C</v>
      </c>
      <c r="G6019" s="17" t="s">
        <v>80</v>
      </c>
      <c r="H6019" s="32">
        <v>45438</v>
      </c>
      <c r="I6019" s="32">
        <v>45438</v>
      </c>
      <c r="J6019" s="34">
        <v>29600</v>
      </c>
      <c r="K6019" s="34">
        <f t="shared" si="1676"/>
        <v>5328</v>
      </c>
      <c r="L6019" s="34">
        <f t="shared" si="1677"/>
        <v>34928</v>
      </c>
      <c r="M6019" s="17">
        <f t="shared" ref="M6019:M6020" si="1719">L6019*0.2</f>
        <v>6985.6</v>
      </c>
      <c r="N6019" s="17" t="s">
        <v>52</v>
      </c>
      <c r="O6019" s="35" t="s">
        <v>49</v>
      </c>
      <c r="P6019" s="36" t="str">
        <f t="shared" si="1716"/>
        <v>New Client</v>
      </c>
      <c r="Q6019" s="39" t="str">
        <f t="shared" si="4"/>
        <v>No</v>
      </c>
      <c r="R6019" s="40" t="str">
        <f t="shared" si="5"/>
        <v/>
      </c>
    </row>
    <row r="6020" ht="14.25" customHeight="1" spans="1:18">
      <c r="A6020" s="30" t="s">
        <v>5733</v>
      </c>
      <c r="B6020" s="17">
        <v>3505</v>
      </c>
      <c r="C6020" s="17" t="s">
        <v>42</v>
      </c>
      <c r="D6020" s="17" t="s">
        <v>36</v>
      </c>
      <c r="E6020" s="17" t="s">
        <v>43</v>
      </c>
      <c r="F6020" s="31" t="str">
        <f>VLOOKUP(G6020,'Policy Type'!$A:$B,2,FALSE)</f>
        <v>P&amp;C</v>
      </c>
      <c r="G6020" s="17" t="s">
        <v>80</v>
      </c>
      <c r="H6020" s="32">
        <v>45442</v>
      </c>
      <c r="I6020" s="32">
        <v>45442</v>
      </c>
      <c r="J6020" s="34">
        <v>29600</v>
      </c>
      <c r="K6020" s="34">
        <f t="shared" si="1676"/>
        <v>5328</v>
      </c>
      <c r="L6020" s="34">
        <f t="shared" si="1677"/>
        <v>34928</v>
      </c>
      <c r="M6020" s="17">
        <f t="shared" si="1719"/>
        <v>6985.6</v>
      </c>
      <c r="N6020" s="17" t="s">
        <v>52</v>
      </c>
      <c r="O6020" s="35" t="s">
        <v>49</v>
      </c>
      <c r="P6020" s="36" t="str">
        <f t="shared" si="1716"/>
        <v>New Client</v>
      </c>
      <c r="Q6020" s="39" t="str">
        <f t="shared" si="4"/>
        <v>No</v>
      </c>
      <c r="R6020" s="40" t="str">
        <f t="shared" si="5"/>
        <v/>
      </c>
    </row>
    <row r="6021" ht="14.25" customHeight="1" spans="1:18">
      <c r="A6021" s="30" t="s">
        <v>5734</v>
      </c>
      <c r="B6021" s="17">
        <v>3293</v>
      </c>
      <c r="C6021" s="17" t="s">
        <v>57</v>
      </c>
      <c r="D6021" s="17" t="s">
        <v>36</v>
      </c>
      <c r="E6021" s="17" t="s">
        <v>84</v>
      </c>
      <c r="F6021" s="31" t="str">
        <f>VLOOKUP(G6021,'Policy Type'!$A:$B,2,FALSE)</f>
        <v>Others</v>
      </c>
      <c r="G6021" s="17" t="s">
        <v>3913</v>
      </c>
      <c r="H6021" s="32">
        <v>45450</v>
      </c>
      <c r="I6021" s="17"/>
      <c r="J6021" s="34">
        <v>494500</v>
      </c>
      <c r="K6021" s="34">
        <f t="shared" si="1676"/>
        <v>89010</v>
      </c>
      <c r="L6021" s="34">
        <f t="shared" si="1677"/>
        <v>583510</v>
      </c>
      <c r="M6021" s="17">
        <f>L6021*0.15</f>
        <v>87526.5</v>
      </c>
      <c r="N6021" s="17" t="s">
        <v>39</v>
      </c>
      <c r="O6021" s="35" t="s">
        <v>49</v>
      </c>
      <c r="P6021" s="36" t="str">
        <f t="shared" si="1716"/>
        <v>New Client</v>
      </c>
      <c r="Q6021" s="39" t="str">
        <f t="shared" si="4"/>
        <v>No</v>
      </c>
      <c r="R6021" s="40" t="str">
        <f t="shared" si="5"/>
        <v/>
      </c>
    </row>
    <row r="6022" ht="14.25" customHeight="1" spans="1:18">
      <c r="A6022" s="30" t="s">
        <v>5735</v>
      </c>
      <c r="B6022" s="17">
        <v>3300</v>
      </c>
      <c r="C6022" s="17" t="s">
        <v>42</v>
      </c>
      <c r="D6022" s="17" t="s">
        <v>36</v>
      </c>
      <c r="E6022" s="17" t="s">
        <v>84</v>
      </c>
      <c r="F6022" s="31" t="str">
        <f>VLOOKUP(G6022,'Policy Type'!$A:$B,2,FALSE)</f>
        <v>Liability</v>
      </c>
      <c r="G6022" s="17" t="s">
        <v>38</v>
      </c>
      <c r="H6022" s="32">
        <v>45450</v>
      </c>
      <c r="I6022" s="17"/>
      <c r="J6022" s="34">
        <v>457800</v>
      </c>
      <c r="K6022" s="34">
        <f t="shared" si="1676"/>
        <v>82404</v>
      </c>
      <c r="L6022" s="34">
        <f t="shared" si="1677"/>
        <v>540204</v>
      </c>
      <c r="M6022" s="17">
        <f>L6022*0.2</f>
        <v>108040.8</v>
      </c>
      <c r="N6022" s="17" t="s">
        <v>39</v>
      </c>
      <c r="O6022" s="35" t="s">
        <v>49</v>
      </c>
      <c r="P6022" s="36" t="str">
        <f t="shared" si="1716"/>
        <v>New Client</v>
      </c>
      <c r="Q6022" s="39" t="str">
        <f t="shared" si="4"/>
        <v>Yes</v>
      </c>
      <c r="R6022" s="40" t="str">
        <f t="shared" si="5"/>
        <v/>
      </c>
    </row>
    <row r="6023" ht="14.25" customHeight="1" spans="1:18">
      <c r="A6023" s="30" t="s">
        <v>5736</v>
      </c>
      <c r="B6023" s="17">
        <v>3506</v>
      </c>
      <c r="C6023" s="17" t="s">
        <v>46</v>
      </c>
      <c r="D6023" s="17" t="s">
        <v>66</v>
      </c>
      <c r="E6023" s="17" t="s">
        <v>43</v>
      </c>
      <c r="F6023" s="31" t="str">
        <f>VLOOKUP(G6023,'Policy Type'!$A:$B,2,FALSE)</f>
        <v>P&amp;C</v>
      </c>
      <c r="G6023" s="17" t="s">
        <v>80</v>
      </c>
      <c r="H6023" s="32">
        <v>45450</v>
      </c>
      <c r="I6023" s="17"/>
      <c r="J6023" s="34">
        <v>29600</v>
      </c>
      <c r="K6023" s="34">
        <f t="shared" si="1676"/>
        <v>5328</v>
      </c>
      <c r="L6023" s="34">
        <f t="shared" si="1677"/>
        <v>34928</v>
      </c>
      <c r="M6023" s="17">
        <f>L6023*0.05</f>
        <v>1746.4</v>
      </c>
      <c r="N6023" s="17" t="s">
        <v>52</v>
      </c>
      <c r="O6023" s="35" t="s">
        <v>49</v>
      </c>
      <c r="P6023" s="36" t="str">
        <f t="shared" si="1716"/>
        <v>Old Client</v>
      </c>
      <c r="Q6023" s="39" t="str">
        <f t="shared" si="4"/>
        <v>No</v>
      </c>
      <c r="R6023" s="40" t="str">
        <f t="shared" si="5"/>
        <v/>
      </c>
    </row>
    <row r="6024" ht="14.25" customHeight="1" spans="1:18">
      <c r="A6024" s="30" t="s">
        <v>5737</v>
      </c>
      <c r="B6024" s="17">
        <v>3506</v>
      </c>
      <c r="C6024" s="17" t="s">
        <v>57</v>
      </c>
      <c r="D6024" s="17" t="s">
        <v>36</v>
      </c>
      <c r="E6024" s="17" t="s">
        <v>978</v>
      </c>
      <c r="F6024" s="31" t="str">
        <f>VLOOKUP(G6024,'Policy Type'!$A:$B,2,FALSE)</f>
        <v>P&amp;C</v>
      </c>
      <c r="G6024" s="17" t="s">
        <v>68</v>
      </c>
      <c r="H6024" s="32">
        <v>45450</v>
      </c>
      <c r="I6024" s="17"/>
      <c r="J6024" s="34">
        <v>3095400</v>
      </c>
      <c r="K6024" s="34">
        <f t="shared" si="1676"/>
        <v>557172</v>
      </c>
      <c r="L6024" s="34">
        <f t="shared" si="1677"/>
        <v>3652572</v>
      </c>
      <c r="M6024" s="17">
        <f t="shared" ref="M6024:M6030" si="1720">L6024*0.2</f>
        <v>730514.4</v>
      </c>
      <c r="N6024" s="17" t="s">
        <v>39</v>
      </c>
      <c r="O6024" s="35" t="s">
        <v>40</v>
      </c>
      <c r="P6024" s="36" t="str">
        <f t="shared" si="1716"/>
        <v>Old Client</v>
      </c>
      <c r="Q6024" s="39" t="str">
        <f t="shared" si="4"/>
        <v>No</v>
      </c>
      <c r="R6024" s="40" t="str">
        <f t="shared" si="5"/>
        <v/>
      </c>
    </row>
    <row r="6025" ht="14.25" customHeight="1" spans="1:18">
      <c r="A6025" s="30" t="s">
        <v>5738</v>
      </c>
      <c r="B6025" s="17">
        <v>3507</v>
      </c>
      <c r="C6025" s="17" t="s">
        <v>57</v>
      </c>
      <c r="D6025" s="17" t="s">
        <v>36</v>
      </c>
      <c r="E6025" s="17" t="s">
        <v>780</v>
      </c>
      <c r="F6025" s="31" t="str">
        <f>VLOOKUP(G6025,'Policy Type'!$A:$B,2,FALSE)</f>
        <v>Liability</v>
      </c>
      <c r="G6025" s="17" t="s">
        <v>38</v>
      </c>
      <c r="H6025" s="32">
        <v>45450</v>
      </c>
      <c r="I6025" s="17"/>
      <c r="J6025" s="34">
        <v>489700</v>
      </c>
      <c r="K6025" s="34">
        <f t="shared" si="1676"/>
        <v>88146</v>
      </c>
      <c r="L6025" s="34">
        <f t="shared" si="1677"/>
        <v>577846</v>
      </c>
      <c r="M6025" s="17">
        <f t="shared" si="1720"/>
        <v>115569.2</v>
      </c>
      <c r="N6025" s="17" t="s">
        <v>39</v>
      </c>
      <c r="O6025" s="35" t="s">
        <v>49</v>
      </c>
      <c r="P6025" s="36" t="str">
        <f t="shared" si="1716"/>
        <v>New Client</v>
      </c>
      <c r="Q6025" s="39" t="str">
        <f t="shared" si="4"/>
        <v>Yes</v>
      </c>
      <c r="R6025" s="40" t="str">
        <f t="shared" si="5"/>
        <v/>
      </c>
    </row>
    <row r="6026" ht="14.25" customHeight="1" spans="1:18">
      <c r="A6026" s="30" t="s">
        <v>5739</v>
      </c>
      <c r="B6026" s="17">
        <v>59</v>
      </c>
      <c r="C6026" s="17" t="s">
        <v>42</v>
      </c>
      <c r="D6026" s="17" t="s">
        <v>36</v>
      </c>
      <c r="E6026" s="17" t="s">
        <v>780</v>
      </c>
      <c r="F6026" s="31" t="str">
        <f>VLOOKUP(G6026,'Policy Type'!$A:$B,2,FALSE)</f>
        <v>Liability</v>
      </c>
      <c r="G6026" s="17" t="s">
        <v>38</v>
      </c>
      <c r="H6026" s="32">
        <v>45450</v>
      </c>
      <c r="I6026" s="17"/>
      <c r="J6026" s="34">
        <v>496300</v>
      </c>
      <c r="K6026" s="34">
        <f t="shared" si="1676"/>
        <v>89334</v>
      </c>
      <c r="L6026" s="34">
        <f t="shared" si="1677"/>
        <v>585634</v>
      </c>
      <c r="M6026" s="17">
        <f t="shared" si="1720"/>
        <v>117126.8</v>
      </c>
      <c r="N6026" s="17" t="s">
        <v>39</v>
      </c>
      <c r="O6026" s="35" t="s">
        <v>49</v>
      </c>
      <c r="P6026" s="36" t="str">
        <f t="shared" si="1716"/>
        <v>Old Client</v>
      </c>
      <c r="Q6026" s="39" t="str">
        <f t="shared" si="4"/>
        <v>Yes</v>
      </c>
      <c r="R6026" s="40" t="str">
        <f t="shared" si="5"/>
        <v/>
      </c>
    </row>
    <row r="6027" ht="14.25" customHeight="1" spans="1:18">
      <c r="A6027" s="30" t="s">
        <v>5740</v>
      </c>
      <c r="B6027" s="17">
        <v>3508</v>
      </c>
      <c r="C6027" s="17" t="s">
        <v>57</v>
      </c>
      <c r="D6027" s="17" t="s">
        <v>36</v>
      </c>
      <c r="E6027" s="17" t="s">
        <v>43</v>
      </c>
      <c r="F6027" s="31" t="str">
        <f>VLOOKUP(G6027,'Policy Type'!$A:$B,2,FALSE)</f>
        <v>Liability</v>
      </c>
      <c r="G6027" s="17" t="s">
        <v>38</v>
      </c>
      <c r="H6027" s="32">
        <v>45450</v>
      </c>
      <c r="I6027" s="17"/>
      <c r="J6027" s="34">
        <v>82700</v>
      </c>
      <c r="K6027" s="34">
        <f t="shared" si="1676"/>
        <v>14886</v>
      </c>
      <c r="L6027" s="34">
        <f t="shared" si="1677"/>
        <v>97586</v>
      </c>
      <c r="M6027" s="17">
        <f t="shared" si="1720"/>
        <v>19517.2</v>
      </c>
      <c r="N6027" s="17" t="s">
        <v>39</v>
      </c>
      <c r="O6027" s="35" t="s">
        <v>49</v>
      </c>
      <c r="P6027" s="36" t="str">
        <f t="shared" si="1716"/>
        <v>New Client</v>
      </c>
      <c r="Q6027" s="39" t="str">
        <f t="shared" si="4"/>
        <v>Yes</v>
      </c>
      <c r="R6027" s="40" t="str">
        <f t="shared" si="5"/>
        <v/>
      </c>
    </row>
    <row r="6028" ht="14.25" customHeight="1" spans="1:18">
      <c r="A6028" s="30" t="s">
        <v>5741</v>
      </c>
      <c r="B6028" s="17">
        <v>2069</v>
      </c>
      <c r="C6028" s="17" t="s">
        <v>42</v>
      </c>
      <c r="D6028" s="17" t="s">
        <v>36</v>
      </c>
      <c r="E6028" s="17" t="s">
        <v>37</v>
      </c>
      <c r="F6028" s="31" t="str">
        <f>VLOOKUP(G6028,'Policy Type'!$A:$B,2,FALSE)</f>
        <v>Liability</v>
      </c>
      <c r="G6028" s="17" t="s">
        <v>38</v>
      </c>
      <c r="H6028" s="32">
        <v>45450</v>
      </c>
      <c r="I6028" s="32">
        <v>45814</v>
      </c>
      <c r="J6028" s="34">
        <v>182100</v>
      </c>
      <c r="K6028" s="34">
        <f t="shared" si="1676"/>
        <v>32778</v>
      </c>
      <c r="L6028" s="34">
        <f t="shared" si="1677"/>
        <v>214878</v>
      </c>
      <c r="M6028" s="17">
        <f t="shared" si="1720"/>
        <v>42975.6</v>
      </c>
      <c r="N6028" s="17" t="s">
        <v>39</v>
      </c>
      <c r="O6028" s="35" t="s">
        <v>49</v>
      </c>
      <c r="P6028" s="36" t="str">
        <f t="shared" si="1716"/>
        <v>Old Client</v>
      </c>
      <c r="Q6028" s="39" t="str">
        <f t="shared" si="4"/>
        <v>Yes</v>
      </c>
      <c r="R6028" s="40" t="str">
        <f t="shared" si="5"/>
        <v/>
      </c>
    </row>
    <row r="6029" ht="14.25" customHeight="1" spans="1:18">
      <c r="A6029" s="30" t="s">
        <v>5742</v>
      </c>
      <c r="B6029" s="17">
        <v>3509</v>
      </c>
      <c r="C6029" s="17" t="s">
        <v>35</v>
      </c>
      <c r="D6029" s="17" t="s">
        <v>36</v>
      </c>
      <c r="E6029" s="17" t="s">
        <v>43</v>
      </c>
      <c r="F6029" s="31" t="str">
        <f>VLOOKUP(G6029,'Policy Type'!$A:$B,2,FALSE)</f>
        <v>Liability</v>
      </c>
      <c r="G6029" s="17" t="s">
        <v>38</v>
      </c>
      <c r="H6029" s="32">
        <v>45450</v>
      </c>
      <c r="I6029" s="17"/>
      <c r="J6029" s="34">
        <v>397300</v>
      </c>
      <c r="K6029" s="34">
        <f t="shared" si="1676"/>
        <v>71514</v>
      </c>
      <c r="L6029" s="34">
        <f t="shared" si="1677"/>
        <v>468814</v>
      </c>
      <c r="M6029" s="17">
        <f t="shared" si="1720"/>
        <v>93762.8</v>
      </c>
      <c r="N6029" s="17" t="s">
        <v>39</v>
      </c>
      <c r="O6029" s="35" t="s">
        <v>49</v>
      </c>
      <c r="P6029" s="36" t="str">
        <f t="shared" si="1716"/>
        <v>New Client</v>
      </c>
      <c r="Q6029" s="39" t="str">
        <f t="shared" si="4"/>
        <v>Yes</v>
      </c>
      <c r="R6029" s="40" t="str">
        <f t="shared" si="5"/>
        <v/>
      </c>
    </row>
    <row r="6030" ht="14.25" customHeight="1" spans="1:18">
      <c r="A6030" s="30" t="s">
        <v>5743</v>
      </c>
      <c r="B6030" s="17">
        <v>3510</v>
      </c>
      <c r="C6030" s="17" t="s">
        <v>35</v>
      </c>
      <c r="D6030" s="17" t="s">
        <v>36</v>
      </c>
      <c r="E6030" s="17" t="s">
        <v>221</v>
      </c>
      <c r="F6030" s="31" t="str">
        <f>VLOOKUP(G6030,'Policy Type'!$A:$B,2,FALSE)</f>
        <v>Liability</v>
      </c>
      <c r="G6030" s="17" t="s">
        <v>38</v>
      </c>
      <c r="H6030" s="32">
        <v>45450</v>
      </c>
      <c r="I6030" s="17"/>
      <c r="J6030" s="34">
        <v>489700</v>
      </c>
      <c r="K6030" s="34">
        <f t="shared" si="1676"/>
        <v>88146</v>
      </c>
      <c r="L6030" s="34">
        <f t="shared" si="1677"/>
        <v>577846</v>
      </c>
      <c r="M6030" s="17">
        <f t="shared" si="1720"/>
        <v>115569.2</v>
      </c>
      <c r="N6030" s="17" t="s">
        <v>39</v>
      </c>
      <c r="O6030" s="35" t="s">
        <v>49</v>
      </c>
      <c r="P6030" s="36" t="str">
        <f t="shared" si="1716"/>
        <v>New Client</v>
      </c>
      <c r="Q6030" s="39" t="str">
        <f t="shared" si="4"/>
        <v>Yes</v>
      </c>
      <c r="R6030" s="40" t="str">
        <f t="shared" si="5"/>
        <v/>
      </c>
    </row>
    <row r="6031" ht="14.25" customHeight="1" spans="1:18">
      <c r="A6031" s="30" t="s">
        <v>5744</v>
      </c>
      <c r="B6031" s="17">
        <v>3511</v>
      </c>
      <c r="C6031" s="17" t="s">
        <v>35</v>
      </c>
      <c r="D6031" s="17" t="s">
        <v>36</v>
      </c>
      <c r="E6031" s="17" t="s">
        <v>132</v>
      </c>
      <c r="F6031" s="31" t="str">
        <f>VLOOKUP(G6031,'Policy Type'!$A:$B,2,FALSE)</f>
        <v>Others</v>
      </c>
      <c r="G6031" s="17" t="s">
        <v>111</v>
      </c>
      <c r="H6031" s="32">
        <v>45450</v>
      </c>
      <c r="I6031" s="17"/>
      <c r="J6031" s="34">
        <v>290900</v>
      </c>
      <c r="K6031" s="34">
        <f t="shared" si="1676"/>
        <v>52362</v>
      </c>
      <c r="L6031" s="34">
        <f t="shared" si="1677"/>
        <v>343262</v>
      </c>
      <c r="M6031" s="17">
        <f>L6031*0.15</f>
        <v>51489.3</v>
      </c>
      <c r="N6031" s="17" t="s">
        <v>52</v>
      </c>
      <c r="O6031" s="35" t="s">
        <v>49</v>
      </c>
      <c r="P6031" s="36" t="str">
        <f t="shared" si="1716"/>
        <v>New Client</v>
      </c>
      <c r="Q6031" s="39" t="str">
        <f t="shared" si="4"/>
        <v>No</v>
      </c>
      <c r="R6031" s="40" t="str">
        <f t="shared" si="5"/>
        <v/>
      </c>
    </row>
    <row r="6032" ht="14.25" customHeight="1" spans="1:18">
      <c r="A6032" s="30" t="s">
        <v>5745</v>
      </c>
      <c r="B6032" s="17">
        <v>757</v>
      </c>
      <c r="C6032" s="17" t="s">
        <v>57</v>
      </c>
      <c r="D6032" s="17" t="s">
        <v>36</v>
      </c>
      <c r="E6032" s="17" t="s">
        <v>43</v>
      </c>
      <c r="F6032" s="31" t="str">
        <f>VLOOKUP(G6032,'Policy Type'!$A:$B,2,FALSE)</f>
        <v>Liability</v>
      </c>
      <c r="G6032" s="17" t="s">
        <v>38</v>
      </c>
      <c r="H6032" s="32">
        <v>45450</v>
      </c>
      <c r="I6032" s="17"/>
      <c r="J6032" s="34">
        <v>109500</v>
      </c>
      <c r="K6032" s="34">
        <f t="shared" si="1676"/>
        <v>19710</v>
      </c>
      <c r="L6032" s="34">
        <f t="shared" si="1677"/>
        <v>129210</v>
      </c>
      <c r="M6032" s="17">
        <f t="shared" ref="M6032:M6036" si="1721">L6032*0.2</f>
        <v>25842</v>
      </c>
      <c r="N6032" s="17" t="s">
        <v>39</v>
      </c>
      <c r="O6032" s="35" t="s">
        <v>49</v>
      </c>
      <c r="P6032" s="36" t="str">
        <f t="shared" si="1716"/>
        <v>Old Client</v>
      </c>
      <c r="Q6032" s="39" t="str">
        <f t="shared" si="4"/>
        <v>Yes</v>
      </c>
      <c r="R6032" s="40" t="str">
        <f t="shared" si="5"/>
        <v/>
      </c>
    </row>
    <row r="6033" ht="14.25" customHeight="1" spans="1:18">
      <c r="A6033" s="30" t="s">
        <v>5746</v>
      </c>
      <c r="B6033" s="17">
        <v>3512</v>
      </c>
      <c r="C6033" s="17" t="s">
        <v>57</v>
      </c>
      <c r="D6033" s="17" t="s">
        <v>36</v>
      </c>
      <c r="E6033" s="17" t="s">
        <v>37</v>
      </c>
      <c r="F6033" s="31" t="str">
        <f>VLOOKUP(G6033,'Policy Type'!$A:$B,2,FALSE)</f>
        <v>Liability</v>
      </c>
      <c r="G6033" s="17" t="s">
        <v>38</v>
      </c>
      <c r="H6033" s="32">
        <v>45450</v>
      </c>
      <c r="I6033" s="32">
        <v>45632</v>
      </c>
      <c r="J6033" s="34">
        <v>75300</v>
      </c>
      <c r="K6033" s="34">
        <f t="shared" si="1676"/>
        <v>13554</v>
      </c>
      <c r="L6033" s="34">
        <f t="shared" si="1677"/>
        <v>88854</v>
      </c>
      <c r="M6033" s="17">
        <f t="shared" si="1721"/>
        <v>17770.8</v>
      </c>
      <c r="N6033" s="17" t="s">
        <v>39</v>
      </c>
      <c r="O6033" s="35" t="s">
        <v>49</v>
      </c>
      <c r="P6033" s="36" t="str">
        <f t="shared" si="1716"/>
        <v>New Client</v>
      </c>
      <c r="Q6033" s="39" t="str">
        <f t="shared" si="4"/>
        <v>Yes</v>
      </c>
      <c r="R6033" s="40" t="str">
        <f t="shared" si="5"/>
        <v/>
      </c>
    </row>
    <row r="6034" ht="14.25" customHeight="1" spans="1:18">
      <c r="A6034" s="30" t="s">
        <v>5747</v>
      </c>
      <c r="B6034" s="17">
        <v>3513</v>
      </c>
      <c r="C6034" s="17" t="s">
        <v>42</v>
      </c>
      <c r="D6034" s="17" t="s">
        <v>36</v>
      </c>
      <c r="E6034" s="17" t="s">
        <v>37</v>
      </c>
      <c r="F6034" s="31" t="str">
        <f>VLOOKUP(G6034,'Policy Type'!$A:$B,2,FALSE)</f>
        <v>Liability</v>
      </c>
      <c r="G6034" s="17" t="s">
        <v>38</v>
      </c>
      <c r="H6034" s="32">
        <v>45450</v>
      </c>
      <c r="I6034" s="32">
        <v>45814</v>
      </c>
      <c r="J6034" s="34">
        <v>268700</v>
      </c>
      <c r="K6034" s="34">
        <f t="shared" si="1676"/>
        <v>48366</v>
      </c>
      <c r="L6034" s="34">
        <f t="shared" si="1677"/>
        <v>317066</v>
      </c>
      <c r="M6034" s="17">
        <f t="shared" si="1721"/>
        <v>63413.2</v>
      </c>
      <c r="N6034" s="17" t="s">
        <v>39</v>
      </c>
      <c r="O6034" s="35" t="s">
        <v>49</v>
      </c>
      <c r="P6034" s="36" t="str">
        <f t="shared" si="1716"/>
        <v>New Client</v>
      </c>
      <c r="Q6034" s="39" t="str">
        <f t="shared" si="4"/>
        <v>Yes</v>
      </c>
      <c r="R6034" s="40" t="str">
        <f t="shared" si="5"/>
        <v/>
      </c>
    </row>
    <row r="6035" ht="14.25" customHeight="1" spans="1:18">
      <c r="A6035" s="30" t="s">
        <v>5748</v>
      </c>
      <c r="B6035" s="17">
        <v>3514</v>
      </c>
      <c r="C6035" s="17" t="s">
        <v>35</v>
      </c>
      <c r="D6035" s="17" t="s">
        <v>36</v>
      </c>
      <c r="E6035" s="17" t="s">
        <v>37</v>
      </c>
      <c r="F6035" s="31" t="str">
        <f>VLOOKUP(G6035,'Policy Type'!$A:$B,2,FALSE)</f>
        <v>Liability</v>
      </c>
      <c r="G6035" s="17" t="s">
        <v>38</v>
      </c>
      <c r="H6035" s="32">
        <v>45450</v>
      </c>
      <c r="I6035" s="17"/>
      <c r="J6035" s="34">
        <v>281000</v>
      </c>
      <c r="K6035" s="34">
        <f t="shared" si="1676"/>
        <v>50580</v>
      </c>
      <c r="L6035" s="34">
        <f t="shared" si="1677"/>
        <v>331580</v>
      </c>
      <c r="M6035" s="17">
        <f t="shared" si="1721"/>
        <v>66316</v>
      </c>
      <c r="N6035" s="17" t="s">
        <v>39</v>
      </c>
      <c r="O6035" s="35" t="s">
        <v>49</v>
      </c>
      <c r="P6035" s="36" t="str">
        <f t="shared" si="1716"/>
        <v>New Client</v>
      </c>
      <c r="Q6035" s="39" t="str">
        <f t="shared" si="4"/>
        <v>Yes</v>
      </c>
      <c r="R6035" s="40" t="str">
        <f t="shared" si="5"/>
        <v/>
      </c>
    </row>
    <row r="6036" ht="14.25" customHeight="1" spans="1:18">
      <c r="A6036" s="30" t="s">
        <v>5749</v>
      </c>
      <c r="B6036" s="17">
        <v>3515</v>
      </c>
      <c r="C6036" s="17" t="s">
        <v>35</v>
      </c>
      <c r="D6036" s="17" t="s">
        <v>36</v>
      </c>
      <c r="E6036" s="17" t="s">
        <v>103</v>
      </c>
      <c r="F6036" s="31" t="str">
        <f>VLOOKUP(G6036,'Policy Type'!$A:$B,2,FALSE)</f>
        <v>P&amp;C</v>
      </c>
      <c r="G6036" s="17" t="s">
        <v>80</v>
      </c>
      <c r="H6036" s="32">
        <v>45450</v>
      </c>
      <c r="I6036" s="17"/>
      <c r="J6036" s="34">
        <v>93700</v>
      </c>
      <c r="K6036" s="34">
        <f t="shared" si="1676"/>
        <v>16866</v>
      </c>
      <c r="L6036" s="34">
        <f t="shared" si="1677"/>
        <v>110566</v>
      </c>
      <c r="M6036" s="17">
        <f t="shared" si="1721"/>
        <v>22113.2</v>
      </c>
      <c r="N6036" s="17" t="s">
        <v>39</v>
      </c>
      <c r="O6036" s="35" t="s">
        <v>49</v>
      </c>
      <c r="P6036" s="36" t="str">
        <f t="shared" si="1716"/>
        <v>New Client</v>
      </c>
      <c r="Q6036" s="39" t="str">
        <f t="shared" si="4"/>
        <v>No</v>
      </c>
      <c r="R6036" s="40" t="str">
        <f t="shared" si="5"/>
        <v/>
      </c>
    </row>
    <row r="6037" ht="14.25" customHeight="1" spans="1:18">
      <c r="A6037" s="30" t="s">
        <v>5750</v>
      </c>
      <c r="B6037" s="17">
        <v>3516</v>
      </c>
      <c r="C6037" s="17" t="s">
        <v>35</v>
      </c>
      <c r="D6037" s="17" t="s">
        <v>36</v>
      </c>
      <c r="E6037" s="17" t="s">
        <v>103</v>
      </c>
      <c r="F6037" s="31" t="str">
        <f>VLOOKUP(G6037,'Policy Type'!$A:$B,2,FALSE)</f>
        <v>Others</v>
      </c>
      <c r="G6037" s="17" t="s">
        <v>3913</v>
      </c>
      <c r="H6037" s="32">
        <v>45450</v>
      </c>
      <c r="I6037" s="17"/>
      <c r="J6037" s="34">
        <v>921300</v>
      </c>
      <c r="K6037" s="34">
        <f t="shared" si="1676"/>
        <v>165834</v>
      </c>
      <c r="L6037" s="34">
        <f t="shared" si="1677"/>
        <v>1087134</v>
      </c>
      <c r="M6037" s="17">
        <f t="shared" ref="M6037:M6038" si="1722">L6037*0.15</f>
        <v>163070.1</v>
      </c>
      <c r="N6037" s="17" t="s">
        <v>39</v>
      </c>
      <c r="O6037" s="35" t="s">
        <v>49</v>
      </c>
      <c r="P6037" s="36" t="str">
        <f t="shared" si="1716"/>
        <v>New Client</v>
      </c>
      <c r="Q6037" s="39" t="str">
        <f t="shared" si="4"/>
        <v>No</v>
      </c>
      <c r="R6037" s="40" t="str">
        <f t="shared" si="5"/>
        <v/>
      </c>
    </row>
    <row r="6038" ht="14.25" customHeight="1" spans="1:18">
      <c r="A6038" s="30" t="s">
        <v>5751</v>
      </c>
      <c r="B6038" s="17">
        <v>3517</v>
      </c>
      <c r="C6038" s="17" t="s">
        <v>35</v>
      </c>
      <c r="D6038" s="17" t="s">
        <v>36</v>
      </c>
      <c r="E6038" s="17" t="s">
        <v>132</v>
      </c>
      <c r="F6038" s="31" t="str">
        <f>VLOOKUP(G6038,'Policy Type'!$A:$B,2,FALSE)</f>
        <v>Others</v>
      </c>
      <c r="G6038" s="17" t="s">
        <v>111</v>
      </c>
      <c r="H6038" s="32">
        <v>45451</v>
      </c>
      <c r="I6038" s="17"/>
      <c r="J6038" s="34">
        <v>837300</v>
      </c>
      <c r="K6038" s="34">
        <f t="shared" si="1676"/>
        <v>150714</v>
      </c>
      <c r="L6038" s="34">
        <f t="shared" si="1677"/>
        <v>988014</v>
      </c>
      <c r="M6038" s="17">
        <f t="shared" si="1722"/>
        <v>148202.1</v>
      </c>
      <c r="N6038" s="17" t="s">
        <v>52</v>
      </c>
      <c r="O6038" s="35" t="s">
        <v>49</v>
      </c>
      <c r="P6038" s="36" t="str">
        <f t="shared" si="1716"/>
        <v>New Client</v>
      </c>
      <c r="Q6038" s="39" t="str">
        <f t="shared" si="4"/>
        <v>No</v>
      </c>
      <c r="R6038" s="40" t="str">
        <f t="shared" si="5"/>
        <v/>
      </c>
    </row>
    <row r="6039" ht="14.25" customHeight="1" spans="1:18">
      <c r="A6039" s="30" t="s">
        <v>5752</v>
      </c>
      <c r="B6039" s="17">
        <v>3518</v>
      </c>
      <c r="C6039" s="17" t="s">
        <v>42</v>
      </c>
      <c r="D6039" s="17" t="s">
        <v>36</v>
      </c>
      <c r="E6039" s="17" t="s">
        <v>78</v>
      </c>
      <c r="F6039" s="31" t="str">
        <f>VLOOKUP(G6039,'Policy Type'!$A:$B,2,FALSE)</f>
        <v>Liability</v>
      </c>
      <c r="G6039" s="17" t="s">
        <v>94</v>
      </c>
      <c r="H6039" s="32">
        <v>45451</v>
      </c>
      <c r="I6039" s="17"/>
      <c r="J6039" s="34">
        <v>438100</v>
      </c>
      <c r="K6039" s="34">
        <f t="shared" si="1676"/>
        <v>78858</v>
      </c>
      <c r="L6039" s="34">
        <f t="shared" si="1677"/>
        <v>516958</v>
      </c>
      <c r="M6039" s="17">
        <f t="shared" ref="M6039:M6040" si="1723">L6039*0.2</f>
        <v>103391.6</v>
      </c>
      <c r="N6039" s="17" t="s">
        <v>39</v>
      </c>
      <c r="O6039" s="35" t="s">
        <v>49</v>
      </c>
      <c r="P6039" s="36" t="str">
        <f t="shared" si="1716"/>
        <v>New Client</v>
      </c>
      <c r="Q6039" s="39" t="str">
        <f t="shared" si="4"/>
        <v>Yes</v>
      </c>
      <c r="R6039" s="40" t="str">
        <f t="shared" si="5"/>
        <v/>
      </c>
    </row>
    <row r="6040" ht="14.25" customHeight="1" spans="1:18">
      <c r="A6040" s="30" t="s">
        <v>5753</v>
      </c>
      <c r="B6040" s="17">
        <v>3519</v>
      </c>
      <c r="C6040" s="17" t="s">
        <v>57</v>
      </c>
      <c r="D6040" s="17" t="s">
        <v>36</v>
      </c>
      <c r="E6040" s="17" t="s">
        <v>37</v>
      </c>
      <c r="F6040" s="31" t="str">
        <f>VLOOKUP(G6040,'Policy Type'!$A:$B,2,FALSE)</f>
        <v>Liability</v>
      </c>
      <c r="G6040" s="17" t="s">
        <v>38</v>
      </c>
      <c r="H6040" s="32">
        <v>45451</v>
      </c>
      <c r="I6040" s="17"/>
      <c r="J6040" s="34">
        <v>57700</v>
      </c>
      <c r="K6040" s="34">
        <f t="shared" si="1676"/>
        <v>10386</v>
      </c>
      <c r="L6040" s="34">
        <f t="shared" si="1677"/>
        <v>68086</v>
      </c>
      <c r="M6040" s="17">
        <f t="shared" si="1723"/>
        <v>13617.2</v>
      </c>
      <c r="N6040" s="17" t="s">
        <v>39</v>
      </c>
      <c r="O6040" s="35" t="s">
        <v>49</v>
      </c>
      <c r="P6040" s="36" t="str">
        <f t="shared" si="1716"/>
        <v>New Client</v>
      </c>
      <c r="Q6040" s="39" t="str">
        <f t="shared" si="4"/>
        <v>Yes</v>
      </c>
      <c r="R6040" s="40" t="str">
        <f t="shared" si="5"/>
        <v/>
      </c>
    </row>
    <row r="6041" ht="14.25" customHeight="1" spans="1:18">
      <c r="A6041" s="30" t="s">
        <v>5754</v>
      </c>
      <c r="B6041" s="17">
        <v>3520</v>
      </c>
      <c r="C6041" s="17" t="s">
        <v>42</v>
      </c>
      <c r="D6041" s="17" t="s">
        <v>36</v>
      </c>
      <c r="E6041" s="17" t="s">
        <v>132</v>
      </c>
      <c r="F6041" s="31" t="str">
        <f>VLOOKUP(G6041,'Policy Type'!$A:$B,2,FALSE)</f>
        <v>Others</v>
      </c>
      <c r="G6041" s="17" t="s">
        <v>217</v>
      </c>
      <c r="H6041" s="32">
        <v>45451</v>
      </c>
      <c r="I6041" s="17"/>
      <c r="J6041" s="34">
        <v>2723600</v>
      </c>
      <c r="K6041" s="34">
        <f t="shared" si="1676"/>
        <v>490248</v>
      </c>
      <c r="L6041" s="34">
        <f t="shared" si="1677"/>
        <v>3213848</v>
      </c>
      <c r="M6041" s="17">
        <f t="shared" ref="M6041:M6042" si="1724">L6041*0.15</f>
        <v>482077.2</v>
      </c>
      <c r="N6041" s="17" t="s">
        <v>52</v>
      </c>
      <c r="O6041" s="35" t="s">
        <v>53</v>
      </c>
      <c r="P6041" s="36" t="str">
        <f t="shared" si="1716"/>
        <v>New Client</v>
      </c>
      <c r="Q6041" s="39" t="str">
        <f t="shared" si="4"/>
        <v>No</v>
      </c>
      <c r="R6041" s="40" t="str">
        <f t="shared" si="5"/>
        <v/>
      </c>
    </row>
    <row r="6042" ht="14.25" customHeight="1" spans="1:18">
      <c r="A6042" s="30" t="s">
        <v>5755</v>
      </c>
      <c r="B6042" s="17">
        <v>1957</v>
      </c>
      <c r="C6042" s="17" t="s">
        <v>57</v>
      </c>
      <c r="D6042" s="17" t="s">
        <v>36</v>
      </c>
      <c r="E6042" s="17" t="s">
        <v>132</v>
      </c>
      <c r="F6042" s="31" t="str">
        <f>VLOOKUP(G6042,'Policy Type'!$A:$B,2,FALSE)</f>
        <v>Others</v>
      </c>
      <c r="G6042" s="17" t="s">
        <v>245</v>
      </c>
      <c r="H6042" s="32">
        <v>45451</v>
      </c>
      <c r="I6042" s="17"/>
      <c r="J6042" s="34">
        <v>879000</v>
      </c>
      <c r="K6042" s="34">
        <f t="shared" si="1676"/>
        <v>158220</v>
      </c>
      <c r="L6042" s="34">
        <f t="shared" si="1677"/>
        <v>1037220</v>
      </c>
      <c r="M6042" s="17">
        <f t="shared" si="1724"/>
        <v>155583</v>
      </c>
      <c r="N6042" s="17" t="s">
        <v>52</v>
      </c>
      <c r="O6042" s="35" t="s">
        <v>53</v>
      </c>
      <c r="P6042" s="36" t="str">
        <f t="shared" si="1716"/>
        <v>Old Client</v>
      </c>
      <c r="Q6042" s="39" t="str">
        <f t="shared" si="4"/>
        <v>Yes</v>
      </c>
      <c r="R6042" s="40" t="str">
        <f t="shared" si="5"/>
        <v>Cross-Sold</v>
      </c>
    </row>
    <row r="6043" ht="14.25" customHeight="1" spans="1:18">
      <c r="A6043" s="30" t="s">
        <v>5756</v>
      </c>
      <c r="B6043" s="17">
        <v>1051</v>
      </c>
      <c r="C6043" s="17" t="s">
        <v>42</v>
      </c>
      <c r="D6043" s="17" t="s">
        <v>36</v>
      </c>
      <c r="E6043" s="17" t="s">
        <v>780</v>
      </c>
      <c r="F6043" s="31" t="str">
        <f>VLOOKUP(G6043,'Policy Type'!$A:$B,2,FALSE)</f>
        <v>Liability</v>
      </c>
      <c r="G6043" s="17" t="s">
        <v>38</v>
      </c>
      <c r="H6043" s="32">
        <v>45451</v>
      </c>
      <c r="I6043" s="17"/>
      <c r="J6043" s="34">
        <v>240300</v>
      </c>
      <c r="K6043" s="34">
        <f t="shared" si="1676"/>
        <v>43254</v>
      </c>
      <c r="L6043" s="34">
        <f t="shared" si="1677"/>
        <v>283554</v>
      </c>
      <c r="M6043" s="17">
        <f>L6043*0.2</f>
        <v>56710.8</v>
      </c>
      <c r="N6043" s="17" t="s">
        <v>39</v>
      </c>
      <c r="O6043" s="35" t="s">
        <v>49</v>
      </c>
      <c r="P6043" s="36" t="str">
        <f t="shared" si="1716"/>
        <v>Old Client</v>
      </c>
      <c r="Q6043" s="39" t="str">
        <f t="shared" si="4"/>
        <v>Yes</v>
      </c>
      <c r="R6043" s="40" t="str">
        <f t="shared" si="5"/>
        <v/>
      </c>
    </row>
    <row r="6044" ht="14.25" customHeight="1" spans="1:18">
      <c r="A6044" s="30" t="s">
        <v>5757</v>
      </c>
      <c r="B6044" s="17">
        <v>1051</v>
      </c>
      <c r="C6044" s="17" t="s">
        <v>46</v>
      </c>
      <c r="D6044" s="17" t="s">
        <v>76</v>
      </c>
      <c r="E6044" s="17" t="s">
        <v>37</v>
      </c>
      <c r="F6044" s="31" t="str">
        <f>VLOOKUP(G6044,'Policy Type'!$A:$B,2,FALSE)</f>
        <v>Liability</v>
      </c>
      <c r="G6044" s="17" t="s">
        <v>38</v>
      </c>
      <c r="H6044" s="32">
        <v>45451</v>
      </c>
      <c r="I6044" s="17"/>
      <c r="J6044" s="34">
        <v>778800</v>
      </c>
      <c r="K6044" s="34">
        <f t="shared" si="1676"/>
        <v>140184</v>
      </c>
      <c r="L6044" s="34">
        <f t="shared" si="1677"/>
        <v>918984</v>
      </c>
      <c r="M6044" s="17">
        <f>L6044*0.05</f>
        <v>45949.2</v>
      </c>
      <c r="N6044" s="17" t="s">
        <v>39</v>
      </c>
      <c r="O6044" s="35" t="s">
        <v>49</v>
      </c>
      <c r="P6044" s="36" t="str">
        <f t="shared" si="1716"/>
        <v>Old Client</v>
      </c>
      <c r="Q6044" s="39" t="str">
        <f t="shared" si="4"/>
        <v>Yes</v>
      </c>
      <c r="R6044" s="40" t="str">
        <f t="shared" si="5"/>
        <v/>
      </c>
    </row>
    <row r="6045" ht="14.25" customHeight="1" spans="1:18">
      <c r="A6045" s="30" t="s">
        <v>5758</v>
      </c>
      <c r="B6045" s="17">
        <v>1402</v>
      </c>
      <c r="C6045" s="17" t="s">
        <v>57</v>
      </c>
      <c r="D6045" s="17" t="s">
        <v>36</v>
      </c>
      <c r="E6045" s="17" t="s">
        <v>37</v>
      </c>
      <c r="F6045" s="31" t="str">
        <f>VLOOKUP(G6045,'Policy Type'!$A:$B,2,FALSE)</f>
        <v>Liability</v>
      </c>
      <c r="G6045" s="17" t="s">
        <v>38</v>
      </c>
      <c r="H6045" s="32">
        <v>45451</v>
      </c>
      <c r="I6045" s="17"/>
      <c r="J6045" s="34">
        <v>244400</v>
      </c>
      <c r="K6045" s="34">
        <f t="shared" si="1676"/>
        <v>43992</v>
      </c>
      <c r="L6045" s="34">
        <f t="shared" si="1677"/>
        <v>288392</v>
      </c>
      <c r="M6045" s="17">
        <f t="shared" ref="M6045:M6046" si="1725">L6045*0.2</f>
        <v>57678.4</v>
      </c>
      <c r="N6045" s="17" t="s">
        <v>39</v>
      </c>
      <c r="O6045" s="35" t="s">
        <v>49</v>
      </c>
      <c r="P6045" s="36" t="str">
        <f t="shared" si="1716"/>
        <v>Old Client</v>
      </c>
      <c r="Q6045" s="39" t="str">
        <f t="shared" si="4"/>
        <v>Yes</v>
      </c>
      <c r="R6045" s="40" t="str">
        <f t="shared" si="5"/>
        <v/>
      </c>
    </row>
    <row r="6046" ht="14.25" customHeight="1" spans="1:18">
      <c r="A6046" s="30" t="s">
        <v>5759</v>
      </c>
      <c r="B6046" s="17">
        <v>3521</v>
      </c>
      <c r="C6046" s="17" t="s">
        <v>57</v>
      </c>
      <c r="D6046" s="17" t="s">
        <v>36</v>
      </c>
      <c r="E6046" s="17" t="s">
        <v>37</v>
      </c>
      <c r="F6046" s="31" t="str">
        <f>VLOOKUP(G6046,'Policy Type'!$A:$B,2,FALSE)</f>
        <v>P&amp;C</v>
      </c>
      <c r="G6046" s="17" t="s">
        <v>80</v>
      </c>
      <c r="H6046" s="32">
        <v>45451</v>
      </c>
      <c r="I6046" s="17"/>
      <c r="J6046" s="34">
        <v>126400</v>
      </c>
      <c r="K6046" s="34">
        <f t="shared" si="1676"/>
        <v>22752</v>
      </c>
      <c r="L6046" s="34">
        <f t="shared" si="1677"/>
        <v>149152</v>
      </c>
      <c r="M6046" s="17">
        <f t="shared" si="1725"/>
        <v>29830.4</v>
      </c>
      <c r="N6046" s="17" t="s">
        <v>52</v>
      </c>
      <c r="O6046" s="35" t="s">
        <v>49</v>
      </c>
      <c r="P6046" s="36" t="str">
        <f t="shared" si="1716"/>
        <v>New Client</v>
      </c>
      <c r="Q6046" s="39" t="str">
        <f t="shared" si="4"/>
        <v>No</v>
      </c>
      <c r="R6046" s="40" t="str">
        <f t="shared" si="5"/>
        <v/>
      </c>
    </row>
    <row r="6047" ht="14.25" customHeight="1" spans="1:18">
      <c r="A6047" s="30" t="s">
        <v>5760</v>
      </c>
      <c r="B6047" s="17">
        <v>3495</v>
      </c>
      <c r="C6047" s="17" t="s">
        <v>35</v>
      </c>
      <c r="D6047" s="17" t="s">
        <v>36</v>
      </c>
      <c r="E6047" s="17" t="s">
        <v>4480</v>
      </c>
      <c r="F6047" s="31" t="str">
        <f>VLOOKUP(G6047,'Policy Type'!$A:$B,2,FALSE)</f>
        <v>Others</v>
      </c>
      <c r="G6047" s="17" t="s">
        <v>124</v>
      </c>
      <c r="H6047" s="32">
        <v>45451</v>
      </c>
      <c r="I6047" s="17"/>
      <c r="J6047" s="34">
        <v>87483600</v>
      </c>
      <c r="K6047" s="34">
        <f t="shared" si="1676"/>
        <v>15747048</v>
      </c>
      <c r="L6047" s="34">
        <f t="shared" si="1677"/>
        <v>103230648</v>
      </c>
      <c r="M6047" s="17">
        <f>L6047*0.15</f>
        <v>15484597.2</v>
      </c>
      <c r="N6047" s="17" t="s">
        <v>39</v>
      </c>
      <c r="O6047" s="35" t="s">
        <v>40</v>
      </c>
      <c r="P6047" s="36" t="str">
        <f t="shared" si="1716"/>
        <v>Old Client</v>
      </c>
      <c r="Q6047" s="39" t="str">
        <f t="shared" si="4"/>
        <v>No</v>
      </c>
      <c r="R6047" s="40" t="str">
        <f t="shared" si="5"/>
        <v/>
      </c>
    </row>
    <row r="6048" ht="14.25" customHeight="1" spans="1:18">
      <c r="A6048" s="30" t="s">
        <v>5761</v>
      </c>
      <c r="B6048" s="17">
        <v>3522</v>
      </c>
      <c r="C6048" s="17" t="s">
        <v>42</v>
      </c>
      <c r="D6048" s="17" t="s">
        <v>36</v>
      </c>
      <c r="E6048" s="17" t="s">
        <v>103</v>
      </c>
      <c r="F6048" s="31" t="str">
        <f>VLOOKUP(G6048,'Policy Type'!$A:$B,2,FALSE)</f>
        <v>P&amp;C</v>
      </c>
      <c r="G6048" s="17" t="s">
        <v>80</v>
      </c>
      <c r="H6048" s="32">
        <v>45451</v>
      </c>
      <c r="I6048" s="17"/>
      <c r="J6048" s="34">
        <v>119200</v>
      </c>
      <c r="K6048" s="34">
        <f t="shared" si="1676"/>
        <v>21456</v>
      </c>
      <c r="L6048" s="34">
        <f t="shared" si="1677"/>
        <v>140656</v>
      </c>
      <c r="M6048" s="17">
        <f t="shared" ref="M6048:M6049" si="1726">L6048*0.2</f>
        <v>28131.2</v>
      </c>
      <c r="N6048" s="17" t="s">
        <v>39</v>
      </c>
      <c r="O6048" s="35" t="s">
        <v>49</v>
      </c>
      <c r="P6048" s="36" t="str">
        <f t="shared" si="1716"/>
        <v>New Client</v>
      </c>
      <c r="Q6048" s="39" t="str">
        <f t="shared" si="4"/>
        <v>No</v>
      </c>
      <c r="R6048" s="40" t="str">
        <f t="shared" si="5"/>
        <v/>
      </c>
    </row>
    <row r="6049" ht="14.25" customHeight="1" spans="1:18">
      <c r="A6049" s="30" t="s">
        <v>5762</v>
      </c>
      <c r="B6049" s="17">
        <v>395</v>
      </c>
      <c r="C6049" s="17" t="s">
        <v>42</v>
      </c>
      <c r="D6049" s="17" t="s">
        <v>36</v>
      </c>
      <c r="E6049" s="17" t="s">
        <v>103</v>
      </c>
      <c r="F6049" s="31" t="str">
        <f>VLOOKUP(G6049,'Policy Type'!$A:$B,2,FALSE)</f>
        <v>P&amp;C</v>
      </c>
      <c r="G6049" s="17" t="s">
        <v>48</v>
      </c>
      <c r="H6049" s="32">
        <v>45451</v>
      </c>
      <c r="I6049" s="17"/>
      <c r="J6049" s="34">
        <v>559100</v>
      </c>
      <c r="K6049" s="34">
        <f t="shared" si="1676"/>
        <v>100638</v>
      </c>
      <c r="L6049" s="34">
        <f t="shared" si="1677"/>
        <v>659738</v>
      </c>
      <c r="M6049" s="17">
        <f t="shared" si="1726"/>
        <v>131947.6</v>
      </c>
      <c r="N6049" s="17" t="s">
        <v>39</v>
      </c>
      <c r="O6049" s="35" t="s">
        <v>49</v>
      </c>
      <c r="P6049" s="36" t="str">
        <f t="shared" si="1716"/>
        <v>Old Client</v>
      </c>
      <c r="Q6049" s="39" t="str">
        <f t="shared" si="4"/>
        <v>Yes</v>
      </c>
      <c r="R6049" s="40" t="str">
        <f t="shared" si="5"/>
        <v>Cross-Sold</v>
      </c>
    </row>
    <row r="6050" ht="14.25" customHeight="1" spans="1:18">
      <c r="A6050" s="30" t="s">
        <v>5763</v>
      </c>
      <c r="B6050" s="17">
        <v>3523</v>
      </c>
      <c r="C6050" s="17" t="s">
        <v>46</v>
      </c>
      <c r="D6050" s="17" t="s">
        <v>76</v>
      </c>
      <c r="E6050" s="17" t="s">
        <v>103</v>
      </c>
      <c r="F6050" s="31" t="str">
        <f>VLOOKUP(G6050,'Policy Type'!$A:$B,2,FALSE)</f>
        <v>P&amp;C</v>
      </c>
      <c r="G6050" s="17" t="s">
        <v>80</v>
      </c>
      <c r="H6050" s="32">
        <v>45451</v>
      </c>
      <c r="I6050" s="17"/>
      <c r="J6050" s="34">
        <v>193700</v>
      </c>
      <c r="K6050" s="34">
        <f t="shared" si="1676"/>
        <v>34866</v>
      </c>
      <c r="L6050" s="34">
        <f t="shared" si="1677"/>
        <v>228566</v>
      </c>
      <c r="M6050" s="17">
        <f t="shared" ref="M6050:M6051" si="1727">L6050*0.05</f>
        <v>11428.3</v>
      </c>
      <c r="N6050" s="17" t="s">
        <v>39</v>
      </c>
      <c r="O6050" s="35" t="s">
        <v>49</v>
      </c>
      <c r="P6050" s="36" t="str">
        <f t="shared" si="1716"/>
        <v>New Client</v>
      </c>
      <c r="Q6050" s="39" t="str">
        <f t="shared" si="4"/>
        <v>No</v>
      </c>
      <c r="R6050" s="40" t="str">
        <f t="shared" si="5"/>
        <v/>
      </c>
    </row>
    <row r="6051" ht="14.25" customHeight="1" spans="1:18">
      <c r="A6051" s="30" t="s">
        <v>5764</v>
      </c>
      <c r="B6051" s="17">
        <v>3524</v>
      </c>
      <c r="C6051" s="17" t="s">
        <v>46</v>
      </c>
      <c r="D6051" s="17" t="s">
        <v>47</v>
      </c>
      <c r="E6051" s="17" t="s">
        <v>43</v>
      </c>
      <c r="F6051" s="31" t="str">
        <f>VLOOKUP(G6051,'Policy Type'!$A:$B,2,FALSE)</f>
        <v>P&amp;C</v>
      </c>
      <c r="G6051" s="17" t="s">
        <v>80</v>
      </c>
      <c r="H6051" s="32">
        <v>45451</v>
      </c>
      <c r="I6051" s="17"/>
      <c r="J6051" s="34">
        <v>29600</v>
      </c>
      <c r="K6051" s="34">
        <f t="shared" si="1676"/>
        <v>5328</v>
      </c>
      <c r="L6051" s="34">
        <f t="shared" si="1677"/>
        <v>34928</v>
      </c>
      <c r="M6051" s="17">
        <f t="shared" si="1727"/>
        <v>1746.4</v>
      </c>
      <c r="N6051" s="17" t="s">
        <v>52</v>
      </c>
      <c r="O6051" s="35" t="s">
        <v>49</v>
      </c>
      <c r="P6051" s="36" t="str">
        <f t="shared" si="1716"/>
        <v>New Client</v>
      </c>
      <c r="Q6051" s="39" t="str">
        <f t="shared" si="4"/>
        <v>No</v>
      </c>
      <c r="R6051" s="40" t="str">
        <f t="shared" si="5"/>
        <v/>
      </c>
    </row>
    <row r="6052" ht="14.25" customHeight="1" spans="1:18">
      <c r="A6052" s="30" t="s">
        <v>5765</v>
      </c>
      <c r="B6052" s="17">
        <v>2654</v>
      </c>
      <c r="C6052" s="17" t="s">
        <v>35</v>
      </c>
      <c r="D6052" s="17" t="s">
        <v>36</v>
      </c>
      <c r="E6052" s="17" t="s">
        <v>43</v>
      </c>
      <c r="F6052" s="31" t="str">
        <f>VLOOKUP(G6052,'Policy Type'!$A:$B,2,FALSE)</f>
        <v>P&amp;C</v>
      </c>
      <c r="G6052" s="17" t="s">
        <v>80</v>
      </c>
      <c r="H6052" s="32">
        <v>45451</v>
      </c>
      <c r="I6052" s="17"/>
      <c r="J6052" s="34">
        <v>29600</v>
      </c>
      <c r="K6052" s="34">
        <f t="shared" si="1676"/>
        <v>5328</v>
      </c>
      <c r="L6052" s="34">
        <f t="shared" si="1677"/>
        <v>34928</v>
      </c>
      <c r="M6052" s="17">
        <f>L6052*0.2</f>
        <v>6985.6</v>
      </c>
      <c r="N6052" s="17" t="s">
        <v>52</v>
      </c>
      <c r="O6052" s="35" t="s">
        <v>49</v>
      </c>
      <c r="P6052" s="36" t="str">
        <f t="shared" si="1716"/>
        <v>Old Client</v>
      </c>
      <c r="Q6052" s="39" t="str">
        <f t="shared" si="4"/>
        <v>No</v>
      </c>
      <c r="R6052" s="40" t="str">
        <f t="shared" si="5"/>
        <v/>
      </c>
    </row>
    <row r="6053" ht="14.25" customHeight="1" spans="1:18">
      <c r="A6053" s="30" t="s">
        <v>5766</v>
      </c>
      <c r="B6053" s="17">
        <v>3525</v>
      </c>
      <c r="C6053" s="17" t="s">
        <v>46</v>
      </c>
      <c r="D6053" s="17" t="s">
        <v>88</v>
      </c>
      <c r="E6053" s="17" t="s">
        <v>43</v>
      </c>
      <c r="F6053" s="31" t="str">
        <f>VLOOKUP(G6053,'Policy Type'!$A:$B,2,FALSE)</f>
        <v>P&amp;C</v>
      </c>
      <c r="G6053" s="17" t="s">
        <v>80</v>
      </c>
      <c r="H6053" s="32">
        <v>45452</v>
      </c>
      <c r="I6053" s="17"/>
      <c r="J6053" s="34">
        <v>29600</v>
      </c>
      <c r="K6053" s="34">
        <f t="shared" si="1676"/>
        <v>5328</v>
      </c>
      <c r="L6053" s="34">
        <f t="shared" si="1677"/>
        <v>34928</v>
      </c>
      <c r="M6053" s="17">
        <f>L6053*0.05</f>
        <v>1746.4</v>
      </c>
      <c r="N6053" s="17" t="s">
        <v>52</v>
      </c>
      <c r="O6053" s="35" t="s">
        <v>49</v>
      </c>
      <c r="P6053" s="36" t="str">
        <f t="shared" si="1716"/>
        <v>New Client</v>
      </c>
      <c r="Q6053" s="39" t="str">
        <f t="shared" si="4"/>
        <v>No</v>
      </c>
      <c r="R6053" s="40" t="str">
        <f t="shared" si="5"/>
        <v/>
      </c>
    </row>
    <row r="6054" ht="14.25" customHeight="1" spans="1:18">
      <c r="A6054" s="30" t="s">
        <v>5767</v>
      </c>
      <c r="B6054" s="17">
        <v>3526</v>
      </c>
      <c r="C6054" s="17" t="s">
        <v>35</v>
      </c>
      <c r="D6054" s="17" t="s">
        <v>36</v>
      </c>
      <c r="E6054" s="17" t="s">
        <v>43</v>
      </c>
      <c r="F6054" s="31" t="str">
        <f>VLOOKUP(G6054,'Policy Type'!$A:$B,2,FALSE)</f>
        <v>P&amp;C</v>
      </c>
      <c r="G6054" s="17" t="s">
        <v>80</v>
      </c>
      <c r="H6054" s="32">
        <v>45452</v>
      </c>
      <c r="I6054" s="17"/>
      <c r="J6054" s="34">
        <v>47300</v>
      </c>
      <c r="K6054" s="34">
        <f t="shared" si="1676"/>
        <v>8514</v>
      </c>
      <c r="L6054" s="34">
        <f t="shared" si="1677"/>
        <v>55814</v>
      </c>
      <c r="M6054" s="17">
        <f t="shared" ref="M6054:M6056" si="1728">L6054*0.2</f>
        <v>11162.8</v>
      </c>
      <c r="N6054" s="17" t="s">
        <v>52</v>
      </c>
      <c r="O6054" s="35" t="s">
        <v>49</v>
      </c>
      <c r="P6054" s="36" t="str">
        <f t="shared" si="1716"/>
        <v>New Client</v>
      </c>
      <c r="Q6054" s="39" t="str">
        <f t="shared" si="4"/>
        <v>No</v>
      </c>
      <c r="R6054" s="40" t="str">
        <f t="shared" si="5"/>
        <v/>
      </c>
    </row>
    <row r="6055" ht="14.25" customHeight="1" spans="1:18">
      <c r="A6055" s="30" t="s">
        <v>5768</v>
      </c>
      <c r="B6055" s="17">
        <v>3527</v>
      </c>
      <c r="C6055" s="17" t="s">
        <v>57</v>
      </c>
      <c r="D6055" s="17" t="s">
        <v>36</v>
      </c>
      <c r="E6055" s="17" t="s">
        <v>221</v>
      </c>
      <c r="F6055" s="31" t="str">
        <f>VLOOKUP(G6055,'Policy Type'!$A:$B,2,FALSE)</f>
        <v>P&amp;C</v>
      </c>
      <c r="G6055" s="17" t="s">
        <v>44</v>
      </c>
      <c r="H6055" s="32">
        <v>45442</v>
      </c>
      <c r="I6055" s="32">
        <v>45806</v>
      </c>
      <c r="J6055" s="34">
        <v>29500</v>
      </c>
      <c r="K6055" s="34">
        <f t="shared" si="1676"/>
        <v>5310</v>
      </c>
      <c r="L6055" s="34">
        <f t="shared" si="1677"/>
        <v>34810</v>
      </c>
      <c r="M6055" s="17">
        <f t="shared" si="1728"/>
        <v>6962</v>
      </c>
      <c r="N6055" s="17" t="s">
        <v>39</v>
      </c>
      <c r="O6055" s="35" t="s">
        <v>53</v>
      </c>
      <c r="P6055" s="36" t="str">
        <f t="shared" si="1716"/>
        <v>New Client</v>
      </c>
      <c r="Q6055" s="39" t="str">
        <f t="shared" si="4"/>
        <v>No</v>
      </c>
      <c r="R6055" s="40" t="str">
        <f t="shared" si="5"/>
        <v/>
      </c>
    </row>
    <row r="6056" ht="14.25" customHeight="1" spans="1:18">
      <c r="A6056" s="30" t="s">
        <v>5769</v>
      </c>
      <c r="B6056" s="17">
        <v>3528</v>
      </c>
      <c r="C6056" s="17" t="s">
        <v>57</v>
      </c>
      <c r="D6056" s="17" t="s">
        <v>36</v>
      </c>
      <c r="E6056" s="17" t="s">
        <v>37</v>
      </c>
      <c r="F6056" s="31" t="str">
        <f>VLOOKUP(G6056,'Policy Type'!$A:$B,2,FALSE)</f>
        <v>Liability</v>
      </c>
      <c r="G6056" s="17" t="s">
        <v>38</v>
      </c>
      <c r="H6056" s="32">
        <v>45432</v>
      </c>
      <c r="I6056" s="32">
        <v>45615</v>
      </c>
      <c r="J6056" s="34">
        <v>28300</v>
      </c>
      <c r="K6056" s="34">
        <f t="shared" si="1676"/>
        <v>5094</v>
      </c>
      <c r="L6056" s="34">
        <f t="shared" si="1677"/>
        <v>33394</v>
      </c>
      <c r="M6056" s="17">
        <f t="shared" si="1728"/>
        <v>6678.8</v>
      </c>
      <c r="N6056" s="17" t="s">
        <v>52</v>
      </c>
      <c r="O6056" s="35" t="s">
        <v>49</v>
      </c>
      <c r="P6056" s="36" t="str">
        <f t="shared" si="1716"/>
        <v>New Client</v>
      </c>
      <c r="Q6056" s="39" t="str">
        <f t="shared" si="4"/>
        <v>Yes</v>
      </c>
      <c r="R6056" s="40" t="str">
        <f t="shared" si="5"/>
        <v/>
      </c>
    </row>
    <row r="6057" ht="14.25" customHeight="1" spans="1:18">
      <c r="A6057" s="30"/>
      <c r="B6057" s="17"/>
      <c r="C6057" s="17"/>
      <c r="D6057" s="17"/>
      <c r="E6057" s="17"/>
      <c r="F6057" s="31"/>
      <c r="G6057" s="17"/>
      <c r="H6057" s="32"/>
      <c r="I6057" s="32"/>
      <c r="J6057" s="34"/>
      <c r="K6057" s="34"/>
      <c r="L6057" s="17"/>
      <c r="M6057" s="17"/>
      <c r="N6057" s="17" t="s">
        <v>39</v>
      </c>
      <c r="O6057" s="35" t="s">
        <v>277</v>
      </c>
      <c r="P6057" s="36"/>
      <c r="Q6057" s="39" t="str">
        <f t="shared" si="4"/>
        <v>No</v>
      </c>
      <c r="R6057" s="40" t="str">
        <f t="shared" si="5"/>
        <v/>
      </c>
    </row>
    <row r="6058" ht="14.25" customHeight="1" spans="1:18">
      <c r="A6058" s="30" t="s">
        <v>5770</v>
      </c>
      <c r="B6058" s="17">
        <v>3142</v>
      </c>
      <c r="C6058" s="17" t="s">
        <v>35</v>
      </c>
      <c r="D6058" s="17" t="s">
        <v>36</v>
      </c>
      <c r="E6058" s="17" t="s">
        <v>37</v>
      </c>
      <c r="F6058" s="31" t="str">
        <f>VLOOKUP(G6058,'Policy Type'!$A:$B,2,FALSE)</f>
        <v>Liability</v>
      </c>
      <c r="G6058" s="17" t="s">
        <v>38</v>
      </c>
      <c r="H6058" s="32">
        <v>45430</v>
      </c>
      <c r="I6058" s="32">
        <v>45460</v>
      </c>
      <c r="J6058" s="34">
        <v>28300</v>
      </c>
      <c r="K6058" s="34">
        <f t="shared" ref="K6058:K6061" si="1729">J6058*0.18</f>
        <v>5094</v>
      </c>
      <c r="L6058" s="34">
        <f t="shared" ref="L6058:L6061" si="1730">J6058+K6058</f>
        <v>33394</v>
      </c>
      <c r="M6058" s="17">
        <f t="shared" ref="M6058:M6059" si="1731">L6058*0.2</f>
        <v>6678.8</v>
      </c>
      <c r="N6058" s="17" t="s">
        <v>39</v>
      </c>
      <c r="O6058" s="35" t="s">
        <v>49</v>
      </c>
      <c r="P6058" s="36" t="str">
        <f t="shared" ref="P6058:P6061" si="1732">IF(COUNTIF(B:B,B6058)=1,"New Client","Old Client")</f>
        <v>New Client</v>
      </c>
      <c r="Q6058" s="39" t="str">
        <f t="shared" si="4"/>
        <v>Yes</v>
      </c>
      <c r="R6058" s="40" t="str">
        <f t="shared" si="5"/>
        <v/>
      </c>
    </row>
    <row r="6059" ht="14.25" customHeight="1" spans="1:18">
      <c r="A6059" s="30" t="s">
        <v>5771</v>
      </c>
      <c r="B6059" s="17">
        <v>210</v>
      </c>
      <c r="C6059" s="17" t="s">
        <v>57</v>
      </c>
      <c r="D6059" s="17" t="s">
        <v>36</v>
      </c>
      <c r="E6059" s="17" t="s">
        <v>37</v>
      </c>
      <c r="F6059" s="31" t="str">
        <f>VLOOKUP(G6059,'Policy Type'!$A:$B,2,FALSE)</f>
        <v>Liability</v>
      </c>
      <c r="G6059" s="17" t="s">
        <v>38</v>
      </c>
      <c r="H6059" s="32">
        <v>45432</v>
      </c>
      <c r="I6059" s="32">
        <v>45462</v>
      </c>
      <c r="J6059" s="34">
        <v>26600</v>
      </c>
      <c r="K6059" s="34">
        <f t="shared" si="1729"/>
        <v>4788</v>
      </c>
      <c r="L6059" s="34">
        <f t="shared" si="1730"/>
        <v>31388</v>
      </c>
      <c r="M6059" s="17">
        <f t="shared" si="1731"/>
        <v>6277.6</v>
      </c>
      <c r="N6059" s="17" t="s">
        <v>52</v>
      </c>
      <c r="O6059" s="35" t="s">
        <v>49</v>
      </c>
      <c r="P6059" s="36" t="str">
        <f t="shared" si="1732"/>
        <v>Old Client</v>
      </c>
      <c r="Q6059" s="39" t="str">
        <f t="shared" si="4"/>
        <v>Yes</v>
      </c>
      <c r="R6059" s="40" t="str">
        <f t="shared" si="5"/>
        <v/>
      </c>
    </row>
    <row r="6060" ht="14.25" customHeight="1" spans="1:18">
      <c r="A6060" s="30" t="s">
        <v>5772</v>
      </c>
      <c r="B6060" s="17">
        <v>3199</v>
      </c>
      <c r="C6060" s="17" t="s">
        <v>46</v>
      </c>
      <c r="D6060" s="17" t="s">
        <v>47</v>
      </c>
      <c r="E6060" s="17" t="s">
        <v>37</v>
      </c>
      <c r="F6060" s="31" t="str">
        <f>VLOOKUP(G6060,'Policy Type'!$A:$B,2,FALSE)</f>
        <v>Liability</v>
      </c>
      <c r="G6060" s="17" t="s">
        <v>38</v>
      </c>
      <c r="H6060" s="32">
        <v>45440</v>
      </c>
      <c r="I6060" s="32">
        <v>45804</v>
      </c>
      <c r="J6060" s="34">
        <v>23200</v>
      </c>
      <c r="K6060" s="34">
        <f t="shared" si="1729"/>
        <v>4176</v>
      </c>
      <c r="L6060" s="34">
        <f t="shared" si="1730"/>
        <v>27376</v>
      </c>
      <c r="M6060" s="17">
        <f>L6060*0.05</f>
        <v>1368.8</v>
      </c>
      <c r="N6060" s="17" t="s">
        <v>39</v>
      </c>
      <c r="O6060" s="35" t="s">
        <v>49</v>
      </c>
      <c r="P6060" s="36" t="str">
        <f t="shared" si="1732"/>
        <v>New Client</v>
      </c>
      <c r="Q6060" s="39" t="str">
        <f t="shared" si="4"/>
        <v>Yes</v>
      </c>
      <c r="R6060" s="40" t="str">
        <f t="shared" si="5"/>
        <v/>
      </c>
    </row>
    <row r="6061" ht="14.25" customHeight="1" spans="1:18">
      <c r="A6061" s="30" t="s">
        <v>5773</v>
      </c>
      <c r="B6061" s="17">
        <v>3139</v>
      </c>
      <c r="C6061" s="17" t="s">
        <v>42</v>
      </c>
      <c r="D6061" s="17" t="s">
        <v>36</v>
      </c>
      <c r="E6061" s="17" t="s">
        <v>43</v>
      </c>
      <c r="F6061" s="31" t="str">
        <f>VLOOKUP(G6061,'Policy Type'!$A:$B,2,FALSE)</f>
        <v>P&amp;C</v>
      </c>
      <c r="G6061" s="17" t="s">
        <v>44</v>
      </c>
      <c r="H6061" s="32">
        <v>45440</v>
      </c>
      <c r="I6061" s="32">
        <v>45804</v>
      </c>
      <c r="J6061" s="34">
        <v>18900</v>
      </c>
      <c r="K6061" s="34">
        <f t="shared" si="1729"/>
        <v>3402</v>
      </c>
      <c r="L6061" s="34">
        <f t="shared" si="1730"/>
        <v>22302</v>
      </c>
      <c r="M6061" s="17">
        <f>L6061*0.2</f>
        <v>4460.4</v>
      </c>
      <c r="N6061" s="17" t="s">
        <v>52</v>
      </c>
      <c r="O6061" s="35" t="s">
        <v>49</v>
      </c>
      <c r="P6061" s="36" t="str">
        <f t="shared" si="1732"/>
        <v>New Client</v>
      </c>
      <c r="Q6061" s="39" t="str">
        <f t="shared" si="4"/>
        <v>No</v>
      </c>
      <c r="R6061" s="40" t="str">
        <f t="shared" si="5"/>
        <v/>
      </c>
    </row>
    <row r="6062" ht="14.25" customHeight="1" spans="1:18">
      <c r="A6062" s="30"/>
      <c r="B6062" s="17"/>
      <c r="C6062" s="17"/>
      <c r="D6062" s="17"/>
      <c r="E6062" s="17"/>
      <c r="F6062" s="31"/>
      <c r="G6062" s="17"/>
      <c r="H6062" s="32"/>
      <c r="I6062" s="32"/>
      <c r="J6062" s="34"/>
      <c r="K6062" s="34"/>
      <c r="L6062" s="17"/>
      <c r="M6062" s="17"/>
      <c r="N6062" s="17" t="s">
        <v>39</v>
      </c>
      <c r="O6062" s="35" t="s">
        <v>277</v>
      </c>
      <c r="P6062" s="36"/>
      <c r="Q6062" s="39" t="str">
        <f t="shared" si="4"/>
        <v>No</v>
      </c>
      <c r="R6062" s="40" t="str">
        <f t="shared" si="5"/>
        <v/>
      </c>
    </row>
    <row r="6063" ht="14.25" customHeight="1" spans="1:18">
      <c r="A6063" s="30" t="s">
        <v>5774</v>
      </c>
      <c r="B6063" s="17">
        <v>3279</v>
      </c>
      <c r="C6063" s="17" t="s">
        <v>46</v>
      </c>
      <c r="D6063" s="17" t="s">
        <v>88</v>
      </c>
      <c r="E6063" s="17" t="s">
        <v>37</v>
      </c>
      <c r="F6063" s="31" t="str">
        <f>VLOOKUP(G6063,'Policy Type'!$A:$B,2,FALSE)</f>
        <v>Liability</v>
      </c>
      <c r="G6063" s="17" t="s">
        <v>38</v>
      </c>
      <c r="H6063" s="32">
        <v>45433</v>
      </c>
      <c r="I6063" s="32">
        <v>45797</v>
      </c>
      <c r="J6063" s="34">
        <v>17400</v>
      </c>
      <c r="K6063" s="34">
        <f t="shared" ref="K6063:K6085" si="1733">J6063*0.18</f>
        <v>3132</v>
      </c>
      <c r="L6063" s="34">
        <f t="shared" ref="L6063:L6085" si="1734">J6063+K6063</f>
        <v>20532</v>
      </c>
      <c r="M6063" s="17">
        <f>L6063*0.05</f>
        <v>1026.6</v>
      </c>
      <c r="N6063" s="17" t="s">
        <v>39</v>
      </c>
      <c r="O6063" s="35" t="s">
        <v>49</v>
      </c>
      <c r="P6063" s="36" t="str">
        <f t="shared" ref="P6063:P6085" si="1735">IF(COUNTIF(B:B,B6063)=1,"New Client","Old Client")</f>
        <v>Old Client</v>
      </c>
      <c r="Q6063" s="39" t="str">
        <f t="shared" si="4"/>
        <v>Yes</v>
      </c>
      <c r="R6063" s="40" t="str">
        <f t="shared" si="5"/>
        <v/>
      </c>
    </row>
    <row r="6064" ht="14.25" customHeight="1" spans="1:18">
      <c r="A6064" s="30" t="s">
        <v>5775</v>
      </c>
      <c r="B6064" s="17">
        <v>60</v>
      </c>
      <c r="C6064" s="17" t="s">
        <v>35</v>
      </c>
      <c r="D6064" s="17" t="s">
        <v>36</v>
      </c>
      <c r="E6064" s="17" t="s">
        <v>43</v>
      </c>
      <c r="F6064" s="31" t="str">
        <f>VLOOKUP(G6064,'Policy Type'!$A:$B,2,FALSE)</f>
        <v>P&amp;C</v>
      </c>
      <c r="G6064" s="17" t="s">
        <v>44</v>
      </c>
      <c r="H6064" s="32">
        <v>45433</v>
      </c>
      <c r="I6064" s="32">
        <v>45797</v>
      </c>
      <c r="J6064" s="34">
        <v>11800</v>
      </c>
      <c r="K6064" s="34">
        <f t="shared" si="1733"/>
        <v>2124</v>
      </c>
      <c r="L6064" s="34">
        <f t="shared" si="1734"/>
        <v>13924</v>
      </c>
      <c r="M6064" s="17">
        <f t="shared" ref="M6064:M6067" si="1736">L6064*0.2</f>
        <v>2784.8</v>
      </c>
      <c r="N6064" s="17" t="s">
        <v>39</v>
      </c>
      <c r="O6064" s="35" t="s">
        <v>49</v>
      </c>
      <c r="P6064" s="36" t="str">
        <f t="shared" si="1735"/>
        <v>Old Client</v>
      </c>
      <c r="Q6064" s="39" t="str">
        <f t="shared" si="4"/>
        <v>Yes</v>
      </c>
      <c r="R6064" s="40" t="str">
        <f t="shared" si="5"/>
        <v>Cross-Sold</v>
      </c>
    </row>
    <row r="6065" ht="14.25" customHeight="1" spans="1:18">
      <c r="A6065" s="30" t="s">
        <v>5776</v>
      </c>
      <c r="B6065" s="17">
        <v>3186</v>
      </c>
      <c r="C6065" s="17" t="s">
        <v>35</v>
      </c>
      <c r="D6065" s="17" t="s">
        <v>36</v>
      </c>
      <c r="E6065" s="17" t="s">
        <v>37</v>
      </c>
      <c r="F6065" s="31" t="str">
        <f>VLOOKUP(G6065,'Policy Type'!$A:$B,2,FALSE)</f>
        <v>Liability</v>
      </c>
      <c r="G6065" s="17" t="s">
        <v>38</v>
      </c>
      <c r="H6065" s="32">
        <v>45429</v>
      </c>
      <c r="I6065" s="32">
        <v>45459</v>
      </c>
      <c r="J6065" s="34">
        <v>11500</v>
      </c>
      <c r="K6065" s="34">
        <f t="shared" si="1733"/>
        <v>2070</v>
      </c>
      <c r="L6065" s="34">
        <f t="shared" si="1734"/>
        <v>13570</v>
      </c>
      <c r="M6065" s="17">
        <f t="shared" si="1736"/>
        <v>2714</v>
      </c>
      <c r="N6065" s="17" t="s">
        <v>39</v>
      </c>
      <c r="O6065" s="35" t="s">
        <v>49</v>
      </c>
      <c r="P6065" s="36" t="str">
        <f t="shared" si="1735"/>
        <v>New Client</v>
      </c>
      <c r="Q6065" s="39" t="str">
        <f t="shared" si="4"/>
        <v>Yes</v>
      </c>
      <c r="R6065" s="40" t="str">
        <f t="shared" si="5"/>
        <v/>
      </c>
    </row>
    <row r="6066" ht="14.25" customHeight="1" spans="1:18">
      <c r="A6066" s="30" t="s">
        <v>5777</v>
      </c>
      <c r="B6066" s="17">
        <v>3158</v>
      </c>
      <c r="C6066" s="17" t="s">
        <v>42</v>
      </c>
      <c r="D6066" s="17" t="s">
        <v>36</v>
      </c>
      <c r="E6066" s="17" t="s">
        <v>37</v>
      </c>
      <c r="F6066" s="31" t="str">
        <f>VLOOKUP(G6066,'Policy Type'!$A:$B,2,FALSE)</f>
        <v>Liability</v>
      </c>
      <c r="G6066" s="17" t="s">
        <v>38</v>
      </c>
      <c r="H6066" s="32">
        <v>45429</v>
      </c>
      <c r="I6066" s="32">
        <v>45459</v>
      </c>
      <c r="J6066" s="34">
        <v>11500</v>
      </c>
      <c r="K6066" s="34">
        <f t="shared" si="1733"/>
        <v>2070</v>
      </c>
      <c r="L6066" s="34">
        <f t="shared" si="1734"/>
        <v>13570</v>
      </c>
      <c r="M6066" s="17">
        <f t="shared" si="1736"/>
        <v>2714</v>
      </c>
      <c r="N6066" s="17" t="s">
        <v>39</v>
      </c>
      <c r="O6066" s="35" t="s">
        <v>49</v>
      </c>
      <c r="P6066" s="36" t="str">
        <f t="shared" si="1735"/>
        <v>Old Client</v>
      </c>
      <c r="Q6066" s="39" t="str">
        <f t="shared" si="4"/>
        <v>Yes</v>
      </c>
      <c r="R6066" s="40" t="str">
        <f t="shared" si="5"/>
        <v/>
      </c>
    </row>
    <row r="6067" ht="14.25" customHeight="1" spans="1:18">
      <c r="A6067" s="30" t="s">
        <v>5778</v>
      </c>
      <c r="B6067" s="17">
        <v>3168</v>
      </c>
      <c r="C6067" s="17" t="s">
        <v>35</v>
      </c>
      <c r="D6067" s="17" t="s">
        <v>36</v>
      </c>
      <c r="E6067" s="17" t="s">
        <v>43</v>
      </c>
      <c r="F6067" s="31" t="str">
        <f>VLOOKUP(G6067,'Policy Type'!$A:$B,2,FALSE)</f>
        <v>P&amp;C</v>
      </c>
      <c r="G6067" s="17" t="s">
        <v>80</v>
      </c>
      <c r="H6067" s="32">
        <v>45452</v>
      </c>
      <c r="I6067" s="32">
        <v>45452</v>
      </c>
      <c r="J6067" s="34">
        <v>29600</v>
      </c>
      <c r="K6067" s="34">
        <f t="shared" si="1733"/>
        <v>5328</v>
      </c>
      <c r="L6067" s="34">
        <f t="shared" si="1734"/>
        <v>34928</v>
      </c>
      <c r="M6067" s="17">
        <f t="shared" si="1736"/>
        <v>6985.6</v>
      </c>
      <c r="N6067" s="17" t="s">
        <v>52</v>
      </c>
      <c r="O6067" s="35" t="s">
        <v>49</v>
      </c>
      <c r="P6067" s="36" t="str">
        <f t="shared" si="1735"/>
        <v>Old Client</v>
      </c>
      <c r="Q6067" s="39" t="str">
        <f t="shared" si="4"/>
        <v>Yes</v>
      </c>
      <c r="R6067" s="40" t="str">
        <f t="shared" si="5"/>
        <v>Cross-Sold</v>
      </c>
    </row>
    <row r="6068" ht="14.25" customHeight="1" spans="1:18">
      <c r="A6068" s="30" t="s">
        <v>5779</v>
      </c>
      <c r="B6068" s="17">
        <v>3168</v>
      </c>
      <c r="C6068" s="17" t="s">
        <v>35</v>
      </c>
      <c r="D6068" s="17" t="s">
        <v>36</v>
      </c>
      <c r="E6068" s="17" t="s">
        <v>60</v>
      </c>
      <c r="F6068" s="31" t="str">
        <f>VLOOKUP(G6068,'Policy Type'!$A:$B,2,FALSE)</f>
        <v>Others</v>
      </c>
      <c r="G6068" s="17" t="s">
        <v>170</v>
      </c>
      <c r="H6068" s="32">
        <v>45453</v>
      </c>
      <c r="I6068" s="17"/>
      <c r="J6068" s="34">
        <v>4979900</v>
      </c>
      <c r="K6068" s="34">
        <f t="shared" si="1733"/>
        <v>896382</v>
      </c>
      <c r="L6068" s="34">
        <f t="shared" si="1734"/>
        <v>5876282</v>
      </c>
      <c r="M6068" s="17">
        <f t="shared" ref="M6068:M6070" si="1737">L6068*0.15</f>
        <v>881442.3</v>
      </c>
      <c r="N6068" s="17" t="s">
        <v>52</v>
      </c>
      <c r="O6068" s="35" t="s">
        <v>53</v>
      </c>
      <c r="P6068" s="36" t="str">
        <f t="shared" si="1735"/>
        <v>Old Client</v>
      </c>
      <c r="Q6068" s="39" t="str">
        <f t="shared" si="4"/>
        <v>Yes</v>
      </c>
      <c r="R6068" s="40" t="str">
        <f t="shared" si="5"/>
        <v>Cross-Sold</v>
      </c>
    </row>
    <row r="6069" ht="14.25" customHeight="1" spans="1:18">
      <c r="A6069" s="30" t="s">
        <v>5780</v>
      </c>
      <c r="B6069" s="17">
        <v>3531</v>
      </c>
      <c r="C6069" s="17" t="s">
        <v>35</v>
      </c>
      <c r="D6069" s="17" t="s">
        <v>36</v>
      </c>
      <c r="E6069" s="17" t="s">
        <v>60</v>
      </c>
      <c r="F6069" s="31" t="str">
        <f>VLOOKUP(G6069,'Policy Type'!$A:$B,2,FALSE)</f>
        <v>Others</v>
      </c>
      <c r="G6069" s="17" t="s">
        <v>270</v>
      </c>
      <c r="H6069" s="32">
        <v>45456</v>
      </c>
      <c r="I6069" s="32">
        <v>45820</v>
      </c>
      <c r="J6069" s="34">
        <v>1435400</v>
      </c>
      <c r="K6069" s="34">
        <f t="shared" si="1733"/>
        <v>258372</v>
      </c>
      <c r="L6069" s="34">
        <f t="shared" si="1734"/>
        <v>1693772</v>
      </c>
      <c r="M6069" s="17">
        <f t="shared" si="1737"/>
        <v>254065.8</v>
      </c>
      <c r="N6069" s="17" t="s">
        <v>52</v>
      </c>
      <c r="O6069" s="35" t="s">
        <v>53</v>
      </c>
      <c r="P6069" s="36" t="str">
        <f t="shared" si="1735"/>
        <v>Old Client</v>
      </c>
      <c r="Q6069" s="39" t="str">
        <f t="shared" si="4"/>
        <v>Yes</v>
      </c>
      <c r="R6069" s="40" t="str">
        <f t="shared" si="5"/>
        <v>Cross-Sold</v>
      </c>
    </row>
    <row r="6070" ht="14.25" customHeight="1" spans="1:18">
      <c r="A6070" s="30" t="s">
        <v>5781</v>
      </c>
      <c r="B6070" s="17">
        <v>3532</v>
      </c>
      <c r="C6070" s="17" t="s">
        <v>35</v>
      </c>
      <c r="D6070" s="17" t="s">
        <v>36</v>
      </c>
      <c r="E6070" s="17" t="s">
        <v>132</v>
      </c>
      <c r="F6070" s="31" t="str">
        <f>VLOOKUP(G6070,'Policy Type'!$A:$B,2,FALSE)</f>
        <v>Others</v>
      </c>
      <c r="G6070" s="17" t="s">
        <v>245</v>
      </c>
      <c r="H6070" s="32">
        <v>45453</v>
      </c>
      <c r="I6070" s="17"/>
      <c r="J6070" s="34">
        <v>1100900</v>
      </c>
      <c r="K6070" s="34">
        <f t="shared" si="1733"/>
        <v>198162</v>
      </c>
      <c r="L6070" s="34">
        <f t="shared" si="1734"/>
        <v>1299062</v>
      </c>
      <c r="M6070" s="17">
        <f t="shared" si="1737"/>
        <v>194859.3</v>
      </c>
      <c r="N6070" s="17" t="s">
        <v>52</v>
      </c>
      <c r="O6070" s="35" t="s">
        <v>53</v>
      </c>
      <c r="P6070" s="36" t="str">
        <f t="shared" si="1735"/>
        <v>New Client</v>
      </c>
      <c r="Q6070" s="39" t="str">
        <f t="shared" si="4"/>
        <v>No</v>
      </c>
      <c r="R6070" s="40" t="str">
        <f t="shared" si="5"/>
        <v/>
      </c>
    </row>
    <row r="6071" ht="14.25" customHeight="1" spans="1:18">
      <c r="A6071" s="30" t="s">
        <v>5782</v>
      </c>
      <c r="B6071" s="17">
        <v>3533</v>
      </c>
      <c r="C6071" s="17" t="s">
        <v>46</v>
      </c>
      <c r="D6071" s="17" t="s">
        <v>88</v>
      </c>
      <c r="E6071" s="17" t="s">
        <v>37</v>
      </c>
      <c r="F6071" s="31" t="str">
        <f>VLOOKUP(G6071,'Policy Type'!$A:$B,2,FALSE)</f>
        <v>Others</v>
      </c>
      <c r="G6071" s="17" t="s">
        <v>152</v>
      </c>
      <c r="H6071" s="32">
        <v>45453</v>
      </c>
      <c r="I6071" s="17"/>
      <c r="J6071" s="34">
        <v>2744400</v>
      </c>
      <c r="K6071" s="34">
        <f t="shared" si="1733"/>
        <v>493992</v>
      </c>
      <c r="L6071" s="34">
        <f t="shared" si="1734"/>
        <v>3238392</v>
      </c>
      <c r="M6071" s="17">
        <f>L6071*0.05</f>
        <v>161919.6</v>
      </c>
      <c r="N6071" s="17" t="s">
        <v>52</v>
      </c>
      <c r="O6071" s="35" t="s">
        <v>53</v>
      </c>
      <c r="P6071" s="36" t="str">
        <f t="shared" si="1735"/>
        <v>Old Client</v>
      </c>
      <c r="Q6071" s="39" t="str">
        <f t="shared" si="4"/>
        <v>Yes</v>
      </c>
      <c r="R6071" s="40" t="str">
        <f t="shared" si="5"/>
        <v>Cross-Sold</v>
      </c>
    </row>
    <row r="6072" ht="14.25" customHeight="1" spans="1:18">
      <c r="A6072" s="30" t="s">
        <v>5783</v>
      </c>
      <c r="B6072" s="17">
        <v>3215</v>
      </c>
      <c r="C6072" s="17" t="s">
        <v>42</v>
      </c>
      <c r="D6072" s="17" t="s">
        <v>36</v>
      </c>
      <c r="E6072" s="17" t="s">
        <v>37</v>
      </c>
      <c r="F6072" s="31" t="str">
        <f>VLOOKUP(G6072,'Policy Type'!$A:$B,2,FALSE)</f>
        <v>Others</v>
      </c>
      <c r="G6072" s="17" t="s">
        <v>135</v>
      </c>
      <c r="H6072" s="32">
        <v>45453</v>
      </c>
      <c r="I6072" s="17"/>
      <c r="J6072" s="34">
        <v>1936100</v>
      </c>
      <c r="K6072" s="34">
        <f t="shared" si="1733"/>
        <v>348498</v>
      </c>
      <c r="L6072" s="34">
        <f t="shared" si="1734"/>
        <v>2284598</v>
      </c>
      <c r="M6072" s="17">
        <f t="shared" ref="M6072:M6073" si="1738">L6072*0.15</f>
        <v>342689.7</v>
      </c>
      <c r="N6072" s="17" t="s">
        <v>39</v>
      </c>
      <c r="O6072" s="35" t="s">
        <v>53</v>
      </c>
      <c r="P6072" s="36" t="str">
        <f t="shared" si="1735"/>
        <v>Old Client</v>
      </c>
      <c r="Q6072" s="39" t="str">
        <f t="shared" si="4"/>
        <v>No</v>
      </c>
      <c r="R6072" s="40" t="str">
        <f t="shared" si="5"/>
        <v/>
      </c>
    </row>
    <row r="6073" ht="14.25" customHeight="1" spans="1:18">
      <c r="A6073" s="30" t="s">
        <v>5784</v>
      </c>
      <c r="B6073" s="17">
        <v>3534</v>
      </c>
      <c r="C6073" s="17" t="s">
        <v>35</v>
      </c>
      <c r="D6073" s="17" t="s">
        <v>36</v>
      </c>
      <c r="E6073" s="17" t="s">
        <v>1015</v>
      </c>
      <c r="F6073" s="31" t="str">
        <f>VLOOKUP(G6073,'Policy Type'!$A:$B,2,FALSE)</f>
        <v>Others</v>
      </c>
      <c r="G6073" s="17" t="s">
        <v>193</v>
      </c>
      <c r="H6073" s="32">
        <v>45453</v>
      </c>
      <c r="I6073" s="17"/>
      <c r="J6073" s="34">
        <v>4934200</v>
      </c>
      <c r="K6073" s="34">
        <f t="shared" si="1733"/>
        <v>888156</v>
      </c>
      <c r="L6073" s="34">
        <f t="shared" si="1734"/>
        <v>5822356</v>
      </c>
      <c r="M6073" s="17">
        <f t="shared" si="1738"/>
        <v>873353.4</v>
      </c>
      <c r="N6073" s="17" t="s">
        <v>52</v>
      </c>
      <c r="O6073" s="35" t="s">
        <v>40</v>
      </c>
      <c r="P6073" s="36" t="str">
        <f t="shared" si="1735"/>
        <v>New Client</v>
      </c>
      <c r="Q6073" s="39" t="str">
        <f t="shared" si="4"/>
        <v>No</v>
      </c>
      <c r="R6073" s="40" t="str">
        <f t="shared" si="5"/>
        <v/>
      </c>
    </row>
    <row r="6074" ht="14.25" customHeight="1" spans="1:18">
      <c r="A6074" s="30" t="s">
        <v>5785</v>
      </c>
      <c r="B6074" s="17">
        <v>59</v>
      </c>
      <c r="C6074" s="17" t="s">
        <v>46</v>
      </c>
      <c r="D6074" s="17" t="s">
        <v>88</v>
      </c>
      <c r="E6074" s="17" t="s">
        <v>1015</v>
      </c>
      <c r="F6074" s="31" t="str">
        <f>VLOOKUP(G6074,'Policy Type'!$A:$B,2,FALSE)</f>
        <v>Others</v>
      </c>
      <c r="G6074" s="17" t="s">
        <v>193</v>
      </c>
      <c r="H6074" s="32">
        <v>45453</v>
      </c>
      <c r="I6074" s="17"/>
      <c r="J6074" s="34">
        <v>4934200</v>
      </c>
      <c r="K6074" s="34">
        <f t="shared" si="1733"/>
        <v>888156</v>
      </c>
      <c r="L6074" s="34">
        <f t="shared" si="1734"/>
        <v>5822356</v>
      </c>
      <c r="M6074" s="17">
        <f t="shared" ref="M6074:M6075" si="1739">L6074*0.05</f>
        <v>291117.8</v>
      </c>
      <c r="N6074" s="17" t="s">
        <v>52</v>
      </c>
      <c r="O6074" s="35" t="s">
        <v>40</v>
      </c>
      <c r="P6074" s="36" t="str">
        <f t="shared" si="1735"/>
        <v>Old Client</v>
      </c>
      <c r="Q6074" s="39" t="str">
        <f t="shared" si="4"/>
        <v>Yes</v>
      </c>
      <c r="R6074" s="40" t="str">
        <f t="shared" si="5"/>
        <v>Cross-Sold</v>
      </c>
    </row>
    <row r="6075" ht="14.25" customHeight="1" spans="1:18">
      <c r="A6075" s="30" t="s">
        <v>5786</v>
      </c>
      <c r="B6075" s="17">
        <v>832</v>
      </c>
      <c r="C6075" s="17" t="s">
        <v>46</v>
      </c>
      <c r="D6075" s="17" t="s">
        <v>66</v>
      </c>
      <c r="E6075" s="17" t="s">
        <v>1015</v>
      </c>
      <c r="F6075" s="31" t="str">
        <f>VLOOKUP(G6075,'Policy Type'!$A:$B,2,FALSE)</f>
        <v>Others</v>
      </c>
      <c r="G6075" s="17" t="s">
        <v>193</v>
      </c>
      <c r="H6075" s="32">
        <v>45453</v>
      </c>
      <c r="I6075" s="17"/>
      <c r="J6075" s="34">
        <v>3056600</v>
      </c>
      <c r="K6075" s="34">
        <f t="shared" si="1733"/>
        <v>550188</v>
      </c>
      <c r="L6075" s="34">
        <f t="shared" si="1734"/>
        <v>3606788</v>
      </c>
      <c r="M6075" s="17">
        <f t="shared" si="1739"/>
        <v>180339.4</v>
      </c>
      <c r="N6075" s="17" t="s">
        <v>52</v>
      </c>
      <c r="O6075" s="35" t="s">
        <v>40</v>
      </c>
      <c r="P6075" s="36" t="str">
        <f t="shared" si="1735"/>
        <v>Old Client</v>
      </c>
      <c r="Q6075" s="39" t="str">
        <f t="shared" si="4"/>
        <v>No</v>
      </c>
      <c r="R6075" s="40" t="str">
        <f t="shared" si="5"/>
        <v/>
      </c>
    </row>
    <row r="6076" ht="14.25" customHeight="1" spans="1:18">
      <c r="A6076" s="30" t="s">
        <v>5787</v>
      </c>
      <c r="B6076" s="17">
        <v>832</v>
      </c>
      <c r="C6076" s="17" t="s">
        <v>57</v>
      </c>
      <c r="D6076" s="17" t="s">
        <v>36</v>
      </c>
      <c r="E6076" s="17" t="s">
        <v>1015</v>
      </c>
      <c r="F6076" s="31" t="str">
        <f>VLOOKUP(G6076,'Policy Type'!$A:$B,2,FALSE)</f>
        <v>Others</v>
      </c>
      <c r="G6076" s="17" t="s">
        <v>193</v>
      </c>
      <c r="H6076" s="32">
        <v>45453</v>
      </c>
      <c r="I6076" s="17"/>
      <c r="J6076" s="34">
        <v>3966800</v>
      </c>
      <c r="K6076" s="34">
        <f t="shared" si="1733"/>
        <v>714024</v>
      </c>
      <c r="L6076" s="34">
        <f t="shared" si="1734"/>
        <v>4680824</v>
      </c>
      <c r="M6076" s="17">
        <f>L6076*0.15</f>
        <v>702123.6</v>
      </c>
      <c r="N6076" s="17" t="s">
        <v>39</v>
      </c>
      <c r="O6076" s="35" t="s">
        <v>40</v>
      </c>
      <c r="P6076" s="36" t="str">
        <f t="shared" si="1735"/>
        <v>Old Client</v>
      </c>
      <c r="Q6076" s="39" t="str">
        <f t="shared" si="4"/>
        <v>No</v>
      </c>
      <c r="R6076" s="40" t="str">
        <f t="shared" si="5"/>
        <v/>
      </c>
    </row>
    <row r="6077" ht="14.25" customHeight="1" spans="1:18">
      <c r="A6077" s="30" t="s">
        <v>5788</v>
      </c>
      <c r="B6077" s="17">
        <v>777</v>
      </c>
      <c r="C6077" s="17" t="s">
        <v>46</v>
      </c>
      <c r="D6077" s="17" t="s">
        <v>88</v>
      </c>
      <c r="E6077" s="17" t="s">
        <v>43</v>
      </c>
      <c r="F6077" s="31" t="e">
        <f>VLOOKUP(G6077,'Policy Type'!$A:$B,2,FALSE)</f>
        <v>#N/A</v>
      </c>
      <c r="G6077" s="17" t="s">
        <v>2496</v>
      </c>
      <c r="H6077" s="32">
        <v>45453</v>
      </c>
      <c r="I6077" s="17"/>
      <c r="J6077" s="34">
        <v>3540000</v>
      </c>
      <c r="K6077" s="34">
        <f t="shared" si="1733"/>
        <v>637200</v>
      </c>
      <c r="L6077" s="34">
        <f t="shared" si="1734"/>
        <v>4177200</v>
      </c>
      <c r="M6077" s="17">
        <f>L6077*0.05</f>
        <v>208860</v>
      </c>
      <c r="N6077" s="17" t="s">
        <v>39</v>
      </c>
      <c r="O6077" s="35" t="s">
        <v>49</v>
      </c>
      <c r="P6077" s="36" t="str">
        <f t="shared" si="1735"/>
        <v>Old Client</v>
      </c>
      <c r="Q6077" s="39" t="str">
        <f t="shared" si="4"/>
        <v>Yes</v>
      </c>
      <c r="R6077" s="40" t="e">
        <f t="shared" si="5"/>
        <v>#N/A</v>
      </c>
    </row>
    <row r="6078" ht="14.25" customHeight="1" spans="1:18">
      <c r="A6078" s="30" t="s">
        <v>5789</v>
      </c>
      <c r="B6078" s="17">
        <v>1375</v>
      </c>
      <c r="C6078" s="17" t="s">
        <v>35</v>
      </c>
      <c r="D6078" s="17" t="s">
        <v>36</v>
      </c>
      <c r="E6078" s="17" t="s">
        <v>43</v>
      </c>
      <c r="F6078" s="31" t="str">
        <f>VLOOKUP(G6078,'Policy Type'!$A:$B,2,FALSE)</f>
        <v>Others</v>
      </c>
      <c r="G6078" s="17" t="s">
        <v>111</v>
      </c>
      <c r="H6078" s="32">
        <v>45453</v>
      </c>
      <c r="I6078" s="17"/>
      <c r="J6078" s="34">
        <v>109200</v>
      </c>
      <c r="K6078" s="34">
        <f t="shared" si="1733"/>
        <v>19656</v>
      </c>
      <c r="L6078" s="34">
        <f t="shared" si="1734"/>
        <v>128856</v>
      </c>
      <c r="M6078" s="17">
        <f>L6078*0.15</f>
        <v>19328.4</v>
      </c>
      <c r="N6078" s="17" t="s">
        <v>52</v>
      </c>
      <c r="O6078" s="35" t="s">
        <v>49</v>
      </c>
      <c r="P6078" s="36" t="str">
        <f t="shared" si="1735"/>
        <v>Old Client</v>
      </c>
      <c r="Q6078" s="39" t="str">
        <f t="shared" si="4"/>
        <v>Yes</v>
      </c>
      <c r="R6078" s="40" t="str">
        <f t="shared" si="5"/>
        <v>Cross-Sold</v>
      </c>
    </row>
    <row r="6079" ht="14.25" customHeight="1" spans="1:18">
      <c r="A6079" s="30" t="s">
        <v>5790</v>
      </c>
      <c r="B6079" s="17">
        <v>3535</v>
      </c>
      <c r="C6079" s="17" t="s">
        <v>42</v>
      </c>
      <c r="D6079" s="17" t="s">
        <v>36</v>
      </c>
      <c r="E6079" s="17" t="s">
        <v>103</v>
      </c>
      <c r="F6079" s="31" t="str">
        <f>VLOOKUP(G6079,'Policy Type'!$A:$B,2,FALSE)</f>
        <v>P&amp;C</v>
      </c>
      <c r="G6079" s="17" t="s">
        <v>80</v>
      </c>
      <c r="H6079" s="32">
        <v>45453</v>
      </c>
      <c r="I6079" s="32">
        <v>45453</v>
      </c>
      <c r="J6079" s="34">
        <v>105300</v>
      </c>
      <c r="K6079" s="34">
        <f t="shared" si="1733"/>
        <v>18954</v>
      </c>
      <c r="L6079" s="34">
        <f t="shared" si="1734"/>
        <v>124254</v>
      </c>
      <c r="M6079" s="17">
        <f>L6079*0.2</f>
        <v>24850.8</v>
      </c>
      <c r="N6079" s="17" t="s">
        <v>52</v>
      </c>
      <c r="O6079" s="35" t="s">
        <v>49</v>
      </c>
      <c r="P6079" s="36" t="str">
        <f t="shared" si="1735"/>
        <v>New Client</v>
      </c>
      <c r="Q6079" s="39" t="str">
        <f t="shared" si="4"/>
        <v>No</v>
      </c>
      <c r="R6079" s="40" t="str">
        <f t="shared" si="5"/>
        <v/>
      </c>
    </row>
    <row r="6080" ht="14.25" customHeight="1" spans="1:18">
      <c r="A6080" s="30" t="s">
        <v>5791</v>
      </c>
      <c r="B6080" s="17">
        <v>318</v>
      </c>
      <c r="C6080" s="17" t="s">
        <v>35</v>
      </c>
      <c r="D6080" s="17" t="s">
        <v>36</v>
      </c>
      <c r="E6080" s="17" t="s">
        <v>37</v>
      </c>
      <c r="F6080" s="31" t="str">
        <f>VLOOKUP(G6080,'Policy Type'!$A:$B,2,FALSE)</f>
        <v>Others</v>
      </c>
      <c r="G6080" s="17" t="s">
        <v>256</v>
      </c>
      <c r="H6080" s="32">
        <v>45453</v>
      </c>
      <c r="I6080" s="17"/>
      <c r="J6080" s="34">
        <v>4769000</v>
      </c>
      <c r="K6080" s="34">
        <f t="shared" si="1733"/>
        <v>858420</v>
      </c>
      <c r="L6080" s="34">
        <f t="shared" si="1734"/>
        <v>5627420</v>
      </c>
      <c r="M6080" s="17">
        <f t="shared" ref="M6080:M6081" si="1740">L6080*0.15</f>
        <v>844113</v>
      </c>
      <c r="N6080" s="17" t="s">
        <v>39</v>
      </c>
      <c r="O6080" s="35" t="s">
        <v>53</v>
      </c>
      <c r="P6080" s="36" t="str">
        <f t="shared" si="1735"/>
        <v>Old Client</v>
      </c>
      <c r="Q6080" s="39" t="str">
        <f t="shared" si="4"/>
        <v>No</v>
      </c>
      <c r="R6080" s="40" t="str">
        <f t="shared" si="5"/>
        <v/>
      </c>
    </row>
    <row r="6081" ht="14.25" customHeight="1" spans="1:18">
      <c r="A6081" s="30" t="s">
        <v>5792</v>
      </c>
      <c r="B6081" s="17">
        <v>3536</v>
      </c>
      <c r="C6081" s="17" t="s">
        <v>57</v>
      </c>
      <c r="D6081" s="17" t="s">
        <v>36</v>
      </c>
      <c r="E6081" s="17" t="s">
        <v>1632</v>
      </c>
      <c r="F6081" s="31" t="str">
        <f>VLOOKUP(G6081,'Policy Type'!$A:$B,2,FALSE)</f>
        <v>Others</v>
      </c>
      <c r="G6081" s="17" t="s">
        <v>212</v>
      </c>
      <c r="H6081" s="32">
        <v>45453</v>
      </c>
      <c r="I6081" s="17"/>
      <c r="J6081" s="34">
        <v>128000</v>
      </c>
      <c r="K6081" s="34">
        <f t="shared" si="1733"/>
        <v>23040</v>
      </c>
      <c r="L6081" s="34">
        <f t="shared" si="1734"/>
        <v>151040</v>
      </c>
      <c r="M6081" s="17">
        <f t="shared" si="1740"/>
        <v>22656</v>
      </c>
      <c r="N6081" s="17" t="s">
        <v>39</v>
      </c>
      <c r="O6081" s="35" t="s">
        <v>49</v>
      </c>
      <c r="P6081" s="36" t="str">
        <f t="shared" si="1735"/>
        <v>New Client</v>
      </c>
      <c r="Q6081" s="39" t="str">
        <f t="shared" si="4"/>
        <v>No</v>
      </c>
      <c r="R6081" s="40" t="str">
        <f t="shared" si="5"/>
        <v/>
      </c>
    </row>
    <row r="6082" ht="14.25" customHeight="1" spans="1:18">
      <c r="A6082" s="30" t="s">
        <v>5793</v>
      </c>
      <c r="B6082" s="17">
        <v>562</v>
      </c>
      <c r="C6082" s="17" t="s">
        <v>42</v>
      </c>
      <c r="D6082" s="17" t="s">
        <v>36</v>
      </c>
      <c r="E6082" s="17" t="s">
        <v>132</v>
      </c>
      <c r="F6082" s="31" t="str">
        <f>VLOOKUP(G6082,'Policy Type'!$A:$B,2,FALSE)</f>
        <v>Liability</v>
      </c>
      <c r="G6082" s="17" t="s">
        <v>121</v>
      </c>
      <c r="H6082" s="32">
        <v>45453</v>
      </c>
      <c r="I6082" s="17"/>
      <c r="J6082" s="34">
        <v>9852500</v>
      </c>
      <c r="K6082" s="34">
        <f t="shared" si="1733"/>
        <v>1773450</v>
      </c>
      <c r="L6082" s="34">
        <f t="shared" si="1734"/>
        <v>11625950</v>
      </c>
      <c r="M6082" s="17">
        <f>L6082*0.2</f>
        <v>2325190</v>
      </c>
      <c r="N6082" s="17" t="s">
        <v>39</v>
      </c>
      <c r="O6082" s="35" t="s">
        <v>53</v>
      </c>
      <c r="P6082" s="36" t="str">
        <f t="shared" si="1735"/>
        <v>Old Client</v>
      </c>
      <c r="Q6082" s="39" t="str">
        <f t="shared" si="4"/>
        <v>Yes</v>
      </c>
      <c r="R6082" s="40" t="str">
        <f t="shared" si="5"/>
        <v/>
      </c>
    </row>
    <row r="6083" ht="14.25" customHeight="1" spans="1:18">
      <c r="A6083" s="30" t="s">
        <v>5794</v>
      </c>
      <c r="B6083" s="17">
        <v>3537</v>
      </c>
      <c r="C6083" s="17" t="s">
        <v>35</v>
      </c>
      <c r="D6083" s="17" t="s">
        <v>36</v>
      </c>
      <c r="E6083" s="17" t="s">
        <v>1015</v>
      </c>
      <c r="F6083" s="31" t="str">
        <f>VLOOKUP(G6083,'Policy Type'!$A:$B,2,FALSE)</f>
        <v>Others</v>
      </c>
      <c r="G6083" s="17" t="s">
        <v>193</v>
      </c>
      <c r="H6083" s="32">
        <v>45453</v>
      </c>
      <c r="I6083" s="17"/>
      <c r="J6083" s="34">
        <v>4934200</v>
      </c>
      <c r="K6083" s="34">
        <f t="shared" si="1733"/>
        <v>888156</v>
      </c>
      <c r="L6083" s="34">
        <f t="shared" si="1734"/>
        <v>5822356</v>
      </c>
      <c r="M6083" s="17">
        <f>L6083*0.15</f>
        <v>873353.4</v>
      </c>
      <c r="N6083" s="17" t="s">
        <v>39</v>
      </c>
      <c r="O6083" s="35" t="s">
        <v>40</v>
      </c>
      <c r="P6083" s="36" t="str">
        <f t="shared" si="1735"/>
        <v>New Client</v>
      </c>
      <c r="Q6083" s="39" t="str">
        <f t="shared" si="4"/>
        <v>No</v>
      </c>
      <c r="R6083" s="40" t="str">
        <f t="shared" si="5"/>
        <v/>
      </c>
    </row>
    <row r="6084" ht="14.25" customHeight="1" spans="1:18">
      <c r="A6084" s="30" t="s">
        <v>5795</v>
      </c>
      <c r="B6084" s="17">
        <v>994</v>
      </c>
      <c r="C6084" s="17" t="s">
        <v>57</v>
      </c>
      <c r="D6084" s="17" t="s">
        <v>36</v>
      </c>
      <c r="E6084" s="17" t="s">
        <v>43</v>
      </c>
      <c r="F6084" s="31" t="str">
        <f>VLOOKUP(G6084,'Policy Type'!$A:$B,2,FALSE)</f>
        <v>P&amp;C</v>
      </c>
      <c r="G6084" s="17" t="s">
        <v>55</v>
      </c>
      <c r="H6084" s="32">
        <v>45453</v>
      </c>
      <c r="I6084" s="17"/>
      <c r="J6084" s="34">
        <v>152900</v>
      </c>
      <c r="K6084" s="34">
        <f t="shared" si="1733"/>
        <v>27522</v>
      </c>
      <c r="L6084" s="34">
        <f t="shared" si="1734"/>
        <v>180422</v>
      </c>
      <c r="M6084" s="17">
        <f t="shared" ref="M6084:M6085" si="1741">L6084*0.2</f>
        <v>36084.4</v>
      </c>
      <c r="N6084" s="17" t="s">
        <v>52</v>
      </c>
      <c r="O6084" s="35" t="s">
        <v>53</v>
      </c>
      <c r="P6084" s="36" t="str">
        <f t="shared" si="1735"/>
        <v>Old Client</v>
      </c>
      <c r="Q6084" s="39" t="str">
        <f t="shared" si="4"/>
        <v>Yes</v>
      </c>
      <c r="R6084" s="40" t="str">
        <f t="shared" si="5"/>
        <v>Cross-Sold</v>
      </c>
    </row>
    <row r="6085" ht="14.25" customHeight="1" spans="1:18">
      <c r="A6085" s="30" t="s">
        <v>5796</v>
      </c>
      <c r="B6085" s="17">
        <v>1170</v>
      </c>
      <c r="C6085" s="17" t="s">
        <v>57</v>
      </c>
      <c r="D6085" s="17" t="s">
        <v>36</v>
      </c>
      <c r="E6085" s="17" t="s">
        <v>37</v>
      </c>
      <c r="F6085" s="31" t="str">
        <f>VLOOKUP(G6085,'Policy Type'!$A:$B,2,FALSE)</f>
        <v>P&amp;C</v>
      </c>
      <c r="G6085" s="17" t="s">
        <v>80</v>
      </c>
      <c r="H6085" s="32">
        <v>45453</v>
      </c>
      <c r="I6085" s="17"/>
      <c r="J6085" s="34">
        <v>429100</v>
      </c>
      <c r="K6085" s="34">
        <f t="shared" si="1733"/>
        <v>77238</v>
      </c>
      <c r="L6085" s="34">
        <f t="shared" si="1734"/>
        <v>506338</v>
      </c>
      <c r="M6085" s="17">
        <f t="shared" si="1741"/>
        <v>101267.6</v>
      </c>
      <c r="N6085" s="17" t="s">
        <v>39</v>
      </c>
      <c r="O6085" s="35" t="s">
        <v>49</v>
      </c>
      <c r="P6085" s="36" t="str">
        <f t="shared" si="1735"/>
        <v>Old Client</v>
      </c>
      <c r="Q6085" s="39" t="str">
        <f t="shared" si="4"/>
        <v>Yes</v>
      </c>
      <c r="R6085" s="40" t="str">
        <f t="shared" si="5"/>
        <v>Cross-Sold</v>
      </c>
    </row>
    <row r="6086" ht="14.25" customHeight="1" spans="1:18">
      <c r="A6086" s="41"/>
      <c r="B6086" s="17"/>
      <c r="C6086" s="17"/>
      <c r="D6086" s="17"/>
      <c r="E6086" s="42"/>
      <c r="F6086" s="31"/>
      <c r="G6086" s="42"/>
      <c r="H6086" s="43"/>
      <c r="I6086" s="44"/>
      <c r="J6086" s="34"/>
      <c r="K6086" s="34"/>
      <c r="L6086" s="17"/>
      <c r="M6086" s="45"/>
      <c r="N6086" s="45"/>
      <c r="O6086" s="35" t="s">
        <v>277</v>
      </c>
      <c r="P6086" s="36"/>
      <c r="Q6086" s="39" t="str">
        <f t="shared" si="4"/>
        <v>No</v>
      </c>
      <c r="R6086" s="40" t="str">
        <f t="shared" si="5"/>
        <v/>
      </c>
    </row>
    <row r="6087" ht="14.25" customHeight="1" spans="1:18">
      <c r="A6087" s="30"/>
      <c r="B6087" s="17"/>
      <c r="C6087" s="17"/>
      <c r="D6087" s="17"/>
      <c r="E6087" s="17"/>
      <c r="F6087" s="31"/>
      <c r="G6087" s="17"/>
      <c r="H6087" s="32"/>
      <c r="I6087" s="32"/>
      <c r="J6087" s="34"/>
      <c r="K6087" s="34"/>
      <c r="L6087" s="17"/>
      <c r="M6087" s="17"/>
      <c r="N6087" s="17" t="s">
        <v>39</v>
      </c>
      <c r="O6087" s="35" t="s">
        <v>277</v>
      </c>
      <c r="P6087" s="36"/>
      <c r="Q6087" s="39" t="str">
        <f t="shared" si="4"/>
        <v>No</v>
      </c>
      <c r="R6087" s="40" t="str">
        <f t="shared" si="5"/>
        <v/>
      </c>
    </row>
    <row r="6088" ht="14.25" customHeight="1" spans="1:18">
      <c r="A6088" s="30"/>
      <c r="B6088" s="17"/>
      <c r="C6088" s="17"/>
      <c r="D6088" s="17"/>
      <c r="E6088" s="17"/>
      <c r="F6088" s="31"/>
      <c r="G6088" s="17"/>
      <c r="H6088" s="32"/>
      <c r="I6088" s="32"/>
      <c r="J6088" s="34"/>
      <c r="K6088" s="34"/>
      <c r="L6088" s="17"/>
      <c r="M6088" s="17"/>
      <c r="N6088" s="17" t="s">
        <v>39</v>
      </c>
      <c r="O6088" s="35" t="s">
        <v>277</v>
      </c>
      <c r="P6088" s="36"/>
      <c r="Q6088" s="39" t="str">
        <f t="shared" si="4"/>
        <v>No</v>
      </c>
      <c r="R6088" s="40" t="str">
        <f t="shared" si="5"/>
        <v/>
      </c>
    </row>
    <row r="6089" ht="14.25" customHeight="1" spans="1:18">
      <c r="A6089" s="30"/>
      <c r="B6089" s="17"/>
      <c r="C6089" s="17"/>
      <c r="D6089" s="17"/>
      <c r="E6089" s="17"/>
      <c r="F6089" s="31"/>
      <c r="G6089" s="17"/>
      <c r="H6089" s="32"/>
      <c r="I6089" s="32"/>
      <c r="J6089" s="34"/>
      <c r="K6089" s="34"/>
      <c r="L6089" s="17"/>
      <c r="M6089" s="17"/>
      <c r="N6089" s="17" t="s">
        <v>39</v>
      </c>
      <c r="O6089" s="35" t="s">
        <v>277</v>
      </c>
      <c r="P6089" s="36"/>
      <c r="Q6089" s="39" t="str">
        <f t="shared" si="4"/>
        <v>No</v>
      </c>
      <c r="R6089" s="40" t="str">
        <f t="shared" si="5"/>
        <v/>
      </c>
    </row>
    <row r="6090" ht="14.25" customHeight="1" spans="1:18">
      <c r="A6090" s="30"/>
      <c r="B6090" s="17"/>
      <c r="C6090" s="17"/>
      <c r="D6090" s="17"/>
      <c r="E6090" s="17"/>
      <c r="F6090" s="31"/>
      <c r="G6090" s="17"/>
      <c r="H6090" s="32"/>
      <c r="I6090" s="32"/>
      <c r="J6090" s="34"/>
      <c r="K6090" s="34"/>
      <c r="L6090" s="17"/>
      <c r="M6090" s="17"/>
      <c r="N6090" s="17" t="s">
        <v>39</v>
      </c>
      <c r="O6090" s="35" t="s">
        <v>277</v>
      </c>
      <c r="P6090" s="36"/>
      <c r="Q6090" s="39" t="str">
        <f t="shared" si="4"/>
        <v>No</v>
      </c>
      <c r="R6090" s="40" t="str">
        <f t="shared" si="5"/>
        <v/>
      </c>
    </row>
    <row r="6091" ht="14.25" customHeight="1" spans="1:18">
      <c r="A6091" s="30"/>
      <c r="B6091" s="17"/>
      <c r="C6091" s="17"/>
      <c r="D6091" s="17"/>
      <c r="E6091" s="17"/>
      <c r="F6091" s="31"/>
      <c r="G6091" s="17"/>
      <c r="H6091" s="32"/>
      <c r="I6091" s="32"/>
      <c r="J6091" s="34"/>
      <c r="K6091" s="34"/>
      <c r="L6091" s="17"/>
      <c r="M6091" s="17"/>
      <c r="N6091" s="17" t="s">
        <v>39</v>
      </c>
      <c r="O6091" s="35" t="s">
        <v>277</v>
      </c>
      <c r="P6091" s="36"/>
      <c r="Q6091" s="39" t="str">
        <f t="shared" si="4"/>
        <v>No</v>
      </c>
      <c r="R6091" s="40" t="str">
        <f t="shared" si="5"/>
        <v/>
      </c>
    </row>
    <row r="6092" ht="14.25" customHeight="1" spans="1:18">
      <c r="A6092" s="30"/>
      <c r="B6092" s="17"/>
      <c r="C6092" s="17"/>
      <c r="D6092" s="17"/>
      <c r="E6092" s="17"/>
      <c r="F6092" s="31"/>
      <c r="G6092" s="17"/>
      <c r="H6092" s="32"/>
      <c r="I6092" s="32"/>
      <c r="J6092" s="34"/>
      <c r="K6092" s="34"/>
      <c r="L6092" s="17"/>
      <c r="M6092" s="17"/>
      <c r="N6092" s="17" t="s">
        <v>39</v>
      </c>
      <c r="O6092" s="35" t="s">
        <v>277</v>
      </c>
      <c r="P6092" s="36"/>
      <c r="Q6092" s="39" t="str">
        <f t="shared" si="4"/>
        <v>No</v>
      </c>
      <c r="R6092" s="40" t="str">
        <f t="shared" si="5"/>
        <v/>
      </c>
    </row>
    <row r="6093" ht="14.25" customHeight="1" spans="1:18">
      <c r="A6093" s="30"/>
      <c r="B6093" s="17"/>
      <c r="C6093" s="17"/>
      <c r="D6093" s="17"/>
      <c r="E6093" s="17"/>
      <c r="F6093" s="31"/>
      <c r="G6093" s="17"/>
      <c r="H6093" s="32"/>
      <c r="I6093" s="32"/>
      <c r="J6093" s="34"/>
      <c r="K6093" s="34"/>
      <c r="L6093" s="17"/>
      <c r="M6093" s="17"/>
      <c r="N6093" s="17" t="s">
        <v>39</v>
      </c>
      <c r="O6093" s="35" t="s">
        <v>277</v>
      </c>
      <c r="P6093" s="36"/>
      <c r="Q6093" s="39" t="str">
        <f t="shared" si="4"/>
        <v>No</v>
      </c>
      <c r="R6093" s="40" t="str">
        <f t="shared" si="5"/>
        <v/>
      </c>
    </row>
    <row r="6094" ht="14.25" customHeight="1" spans="1:18">
      <c r="A6094" s="30"/>
      <c r="B6094" s="17"/>
      <c r="C6094" s="17"/>
      <c r="D6094" s="17"/>
      <c r="E6094" s="17"/>
      <c r="F6094" s="31"/>
      <c r="G6094" s="17"/>
      <c r="H6094" s="32"/>
      <c r="I6094" s="32"/>
      <c r="J6094" s="34"/>
      <c r="K6094" s="34"/>
      <c r="L6094" s="17"/>
      <c r="M6094" s="17"/>
      <c r="N6094" s="17" t="s">
        <v>39</v>
      </c>
      <c r="O6094" s="35" t="s">
        <v>277</v>
      </c>
      <c r="P6094" s="36"/>
      <c r="Q6094" s="39" t="str">
        <f t="shared" si="4"/>
        <v>No</v>
      </c>
      <c r="R6094" s="40" t="str">
        <f t="shared" si="5"/>
        <v/>
      </c>
    </row>
    <row r="6095" ht="14.25" customHeight="1" spans="1:18">
      <c r="A6095" s="30"/>
      <c r="B6095" s="17"/>
      <c r="C6095" s="17"/>
      <c r="D6095" s="17"/>
      <c r="E6095" s="17"/>
      <c r="F6095" s="31"/>
      <c r="G6095" s="17"/>
      <c r="H6095" s="32"/>
      <c r="I6095" s="32"/>
      <c r="J6095" s="34"/>
      <c r="K6095" s="34"/>
      <c r="L6095" s="17"/>
      <c r="M6095" s="17"/>
      <c r="N6095" s="17" t="s">
        <v>39</v>
      </c>
      <c r="O6095" s="35" t="s">
        <v>277</v>
      </c>
      <c r="P6095" s="36"/>
      <c r="Q6095" s="39" t="str">
        <f t="shared" si="4"/>
        <v>No</v>
      </c>
      <c r="R6095" s="40" t="str">
        <f t="shared" si="5"/>
        <v/>
      </c>
    </row>
    <row r="6096" ht="14.25" customHeight="1" spans="1:18">
      <c r="A6096" s="30"/>
      <c r="B6096" s="17"/>
      <c r="C6096" s="17"/>
      <c r="D6096" s="17"/>
      <c r="E6096" s="17"/>
      <c r="F6096" s="31"/>
      <c r="G6096" s="17"/>
      <c r="H6096" s="32"/>
      <c r="I6096" s="32"/>
      <c r="J6096" s="34"/>
      <c r="K6096" s="34"/>
      <c r="L6096" s="17"/>
      <c r="M6096" s="17"/>
      <c r="N6096" s="17" t="s">
        <v>39</v>
      </c>
      <c r="O6096" s="35" t="s">
        <v>277</v>
      </c>
      <c r="P6096" s="36"/>
      <c r="Q6096" s="39" t="str">
        <f t="shared" si="4"/>
        <v>No</v>
      </c>
      <c r="R6096" s="40" t="str">
        <f t="shared" si="5"/>
        <v/>
      </c>
    </row>
    <row r="6097" ht="14.25" customHeight="1" spans="1:18">
      <c r="A6097" s="30"/>
      <c r="B6097" s="17"/>
      <c r="C6097" s="17"/>
      <c r="D6097" s="17"/>
      <c r="E6097" s="17"/>
      <c r="F6097" s="31"/>
      <c r="G6097" s="17"/>
      <c r="H6097" s="32"/>
      <c r="I6097" s="32"/>
      <c r="J6097" s="34"/>
      <c r="K6097" s="34"/>
      <c r="L6097" s="17"/>
      <c r="M6097" s="17"/>
      <c r="N6097" s="17" t="s">
        <v>52</v>
      </c>
      <c r="O6097" s="35" t="s">
        <v>277</v>
      </c>
      <c r="P6097" s="36"/>
      <c r="Q6097" s="39" t="str">
        <f t="shared" si="4"/>
        <v>No</v>
      </c>
      <c r="R6097" s="40" t="str">
        <f t="shared" si="5"/>
        <v/>
      </c>
    </row>
    <row r="6098" ht="14.25" customHeight="1" spans="1:18">
      <c r="A6098" s="30"/>
      <c r="B6098" s="17"/>
      <c r="C6098" s="17"/>
      <c r="D6098" s="17"/>
      <c r="E6098" s="17"/>
      <c r="F6098" s="31"/>
      <c r="G6098" s="17"/>
      <c r="H6098" s="32"/>
      <c r="I6098" s="32"/>
      <c r="J6098" s="34"/>
      <c r="K6098" s="34"/>
      <c r="L6098" s="17"/>
      <c r="M6098" s="17"/>
      <c r="N6098" s="17" t="s">
        <v>39</v>
      </c>
      <c r="O6098" s="35" t="s">
        <v>277</v>
      </c>
      <c r="P6098" s="36"/>
      <c r="Q6098" s="39" t="str">
        <f t="shared" si="4"/>
        <v>No</v>
      </c>
      <c r="R6098" s="40" t="str">
        <f t="shared" si="5"/>
        <v/>
      </c>
    </row>
    <row r="6099" ht="14.25" customHeight="1" spans="1:18">
      <c r="A6099" s="30"/>
      <c r="B6099" s="17"/>
      <c r="C6099" s="17"/>
      <c r="D6099" s="17"/>
      <c r="E6099" s="17"/>
      <c r="F6099" s="31"/>
      <c r="G6099" s="17"/>
      <c r="H6099" s="32"/>
      <c r="I6099" s="32"/>
      <c r="J6099" s="34"/>
      <c r="K6099" s="34"/>
      <c r="L6099" s="17"/>
      <c r="M6099" s="17"/>
      <c r="N6099" s="17" t="s">
        <v>39</v>
      </c>
      <c r="O6099" s="35" t="s">
        <v>277</v>
      </c>
      <c r="P6099" s="36"/>
      <c r="Q6099" s="39" t="str">
        <f t="shared" si="4"/>
        <v>No</v>
      </c>
      <c r="R6099" s="40" t="str">
        <f t="shared" si="5"/>
        <v/>
      </c>
    </row>
    <row r="6100" ht="14.25" customHeight="1" spans="1:18">
      <c r="A6100" s="30"/>
      <c r="B6100" s="17"/>
      <c r="C6100" s="17"/>
      <c r="D6100" s="17"/>
      <c r="E6100" s="17"/>
      <c r="F6100" s="31"/>
      <c r="G6100" s="17"/>
      <c r="H6100" s="32"/>
      <c r="I6100" s="32"/>
      <c r="J6100" s="34"/>
      <c r="K6100" s="34"/>
      <c r="L6100" s="17"/>
      <c r="M6100" s="17"/>
      <c r="N6100" s="17" t="s">
        <v>52</v>
      </c>
      <c r="O6100" s="35" t="s">
        <v>277</v>
      </c>
      <c r="P6100" s="36"/>
      <c r="Q6100" s="39" t="str">
        <f t="shared" si="4"/>
        <v>No</v>
      </c>
      <c r="R6100" s="40" t="str">
        <f t="shared" si="5"/>
        <v/>
      </c>
    </row>
    <row r="6101" ht="14.25" customHeight="1" spans="1:18">
      <c r="A6101" s="30"/>
      <c r="B6101" s="17"/>
      <c r="C6101" s="17"/>
      <c r="D6101" s="17"/>
      <c r="E6101" s="17"/>
      <c r="F6101" s="31"/>
      <c r="G6101" s="17"/>
      <c r="H6101" s="32"/>
      <c r="I6101" s="32"/>
      <c r="J6101" s="34"/>
      <c r="K6101" s="34"/>
      <c r="L6101" s="17"/>
      <c r="M6101" s="17"/>
      <c r="N6101" s="17" t="s">
        <v>39</v>
      </c>
      <c r="O6101" s="35" t="s">
        <v>277</v>
      </c>
      <c r="P6101" s="36"/>
      <c r="Q6101" s="39" t="str">
        <f t="shared" si="4"/>
        <v>No</v>
      </c>
      <c r="R6101" s="40" t="str">
        <f t="shared" si="5"/>
        <v/>
      </c>
    </row>
    <row r="6102" ht="14.25" customHeight="1" spans="1:18">
      <c r="A6102" s="30"/>
      <c r="B6102" s="17"/>
      <c r="C6102" s="17"/>
      <c r="D6102" s="17"/>
      <c r="E6102" s="17"/>
      <c r="F6102" s="31"/>
      <c r="G6102" s="17"/>
      <c r="H6102" s="32"/>
      <c r="I6102" s="32"/>
      <c r="J6102" s="34"/>
      <c r="K6102" s="34"/>
      <c r="L6102" s="17"/>
      <c r="M6102" s="17"/>
      <c r="N6102" s="17" t="s">
        <v>39</v>
      </c>
      <c r="O6102" s="35" t="s">
        <v>277</v>
      </c>
      <c r="P6102" s="36"/>
      <c r="Q6102" s="39" t="str">
        <f t="shared" si="4"/>
        <v>No</v>
      </c>
      <c r="R6102" s="40" t="str">
        <f t="shared" si="5"/>
        <v/>
      </c>
    </row>
    <row r="6103" ht="14.25" customHeight="1" spans="1:18">
      <c r="A6103" s="30"/>
      <c r="B6103" s="17"/>
      <c r="C6103" s="17"/>
      <c r="D6103" s="17"/>
      <c r="E6103" s="17"/>
      <c r="F6103" s="31"/>
      <c r="G6103" s="17"/>
      <c r="H6103" s="32"/>
      <c r="I6103" s="32"/>
      <c r="J6103" s="34"/>
      <c r="K6103" s="34"/>
      <c r="L6103" s="17"/>
      <c r="M6103" s="17"/>
      <c r="N6103" s="17" t="s">
        <v>39</v>
      </c>
      <c r="O6103" s="35" t="s">
        <v>277</v>
      </c>
      <c r="P6103" s="36"/>
      <c r="Q6103" s="39" t="str">
        <f t="shared" si="4"/>
        <v>No</v>
      </c>
      <c r="R6103" s="40" t="str">
        <f t="shared" si="5"/>
        <v/>
      </c>
    </row>
    <row r="6104" ht="14.25" customHeight="1" spans="1:18">
      <c r="A6104" s="30"/>
      <c r="B6104" s="17"/>
      <c r="C6104" s="17"/>
      <c r="D6104" s="17"/>
      <c r="E6104" s="17"/>
      <c r="F6104" s="31"/>
      <c r="G6104" s="17"/>
      <c r="H6104" s="32"/>
      <c r="I6104" s="32"/>
      <c r="J6104" s="34"/>
      <c r="K6104" s="34"/>
      <c r="L6104" s="17"/>
      <c r="M6104" s="17"/>
      <c r="N6104" s="17" t="s">
        <v>52</v>
      </c>
      <c r="O6104" s="35" t="s">
        <v>277</v>
      </c>
      <c r="P6104" s="36"/>
      <c r="Q6104" s="39" t="str">
        <f t="shared" si="4"/>
        <v>No</v>
      </c>
      <c r="R6104" s="40" t="str">
        <f t="shared" si="5"/>
        <v/>
      </c>
    </row>
    <row r="6105" ht="14.25" customHeight="1" spans="1:18">
      <c r="A6105" s="30"/>
      <c r="B6105" s="17"/>
      <c r="C6105" s="17"/>
      <c r="D6105" s="17"/>
      <c r="E6105" s="17"/>
      <c r="F6105" s="31"/>
      <c r="G6105" s="17"/>
      <c r="H6105" s="32"/>
      <c r="I6105" s="32"/>
      <c r="J6105" s="34"/>
      <c r="K6105" s="34"/>
      <c r="L6105" s="17"/>
      <c r="M6105" s="17"/>
      <c r="N6105" s="17" t="s">
        <v>39</v>
      </c>
      <c r="O6105" s="35" t="s">
        <v>277</v>
      </c>
      <c r="P6105" s="36"/>
      <c r="Q6105" s="39" t="str">
        <f t="shared" si="4"/>
        <v>No</v>
      </c>
      <c r="R6105" s="40" t="str">
        <f t="shared" si="5"/>
        <v/>
      </c>
    </row>
    <row r="6106" ht="14.25" customHeight="1" spans="1:18">
      <c r="A6106" s="30"/>
      <c r="B6106" s="17"/>
      <c r="C6106" s="17"/>
      <c r="D6106" s="17"/>
      <c r="E6106" s="17"/>
      <c r="F6106" s="31"/>
      <c r="G6106" s="17"/>
      <c r="H6106" s="32"/>
      <c r="I6106" s="32"/>
      <c r="J6106" s="34"/>
      <c r="K6106" s="34"/>
      <c r="L6106" s="17"/>
      <c r="M6106" s="17"/>
      <c r="N6106" s="17" t="s">
        <v>39</v>
      </c>
      <c r="O6106" s="35" t="s">
        <v>277</v>
      </c>
      <c r="P6106" s="36"/>
      <c r="Q6106" s="39" t="str">
        <f t="shared" si="4"/>
        <v>No</v>
      </c>
      <c r="R6106" s="40" t="str">
        <f t="shared" si="5"/>
        <v/>
      </c>
    </row>
    <row r="6107" ht="14.25" customHeight="1" spans="1:18">
      <c r="A6107" s="30"/>
      <c r="B6107" s="17"/>
      <c r="C6107" s="17"/>
      <c r="D6107" s="17"/>
      <c r="E6107" s="17"/>
      <c r="F6107" s="31"/>
      <c r="G6107" s="17"/>
      <c r="H6107" s="32"/>
      <c r="I6107" s="32"/>
      <c r="J6107" s="34"/>
      <c r="K6107" s="34"/>
      <c r="L6107" s="17"/>
      <c r="M6107" s="17"/>
      <c r="N6107" s="17" t="s">
        <v>39</v>
      </c>
      <c r="O6107" s="35" t="s">
        <v>277</v>
      </c>
      <c r="P6107" s="36"/>
      <c r="Q6107" s="39" t="str">
        <f t="shared" si="4"/>
        <v>No</v>
      </c>
      <c r="R6107" s="40" t="str">
        <f t="shared" si="5"/>
        <v/>
      </c>
    </row>
    <row r="6108" ht="14.25" customHeight="1" spans="1:18">
      <c r="A6108" s="30"/>
      <c r="B6108" s="17"/>
      <c r="C6108" s="17"/>
      <c r="D6108" s="17"/>
      <c r="E6108" s="17"/>
      <c r="F6108" s="31"/>
      <c r="G6108" s="17"/>
      <c r="H6108" s="32"/>
      <c r="I6108" s="32"/>
      <c r="J6108" s="34"/>
      <c r="K6108" s="34"/>
      <c r="L6108" s="17"/>
      <c r="M6108" s="17"/>
      <c r="N6108" s="17" t="s">
        <v>52</v>
      </c>
      <c r="O6108" s="35" t="s">
        <v>277</v>
      </c>
      <c r="P6108" s="36"/>
      <c r="Q6108" s="39" t="str">
        <f t="shared" si="4"/>
        <v>No</v>
      </c>
      <c r="R6108" s="40" t="str">
        <f t="shared" si="5"/>
        <v/>
      </c>
    </row>
    <row r="6109" ht="14.25" customHeight="1" spans="1:18">
      <c r="A6109" s="30"/>
      <c r="B6109" s="17"/>
      <c r="C6109" s="17"/>
      <c r="D6109" s="17"/>
      <c r="E6109" s="17"/>
      <c r="F6109" s="31"/>
      <c r="G6109" s="17"/>
      <c r="H6109" s="32"/>
      <c r="I6109" s="32"/>
      <c r="J6109" s="34"/>
      <c r="K6109" s="34"/>
      <c r="L6109" s="17"/>
      <c r="M6109" s="17"/>
      <c r="N6109" s="17" t="s">
        <v>39</v>
      </c>
      <c r="O6109" s="35" t="s">
        <v>277</v>
      </c>
      <c r="P6109" s="36"/>
      <c r="Q6109" s="39" t="str">
        <f t="shared" si="4"/>
        <v>No</v>
      </c>
      <c r="R6109" s="40" t="str">
        <f t="shared" si="5"/>
        <v/>
      </c>
    </row>
    <row r="6110" ht="14.25" customHeight="1" spans="1:18">
      <c r="A6110" s="30" t="s">
        <v>5797</v>
      </c>
      <c r="B6110" s="17">
        <v>406</v>
      </c>
      <c r="C6110" s="17" t="s">
        <v>46</v>
      </c>
      <c r="D6110" s="17" t="s">
        <v>47</v>
      </c>
      <c r="E6110" s="17" t="s">
        <v>1015</v>
      </c>
      <c r="F6110" s="31" t="str">
        <f>VLOOKUP(G6110,'Policy Type'!$A:$B,2,FALSE)</f>
        <v>Others</v>
      </c>
      <c r="G6110" s="17" t="s">
        <v>478</v>
      </c>
      <c r="H6110" s="32">
        <v>45453</v>
      </c>
      <c r="I6110" s="17"/>
      <c r="J6110" s="34">
        <v>408900</v>
      </c>
      <c r="K6110" s="34">
        <f t="shared" ref="K6110:K6121" si="1742">J6110*0.18</f>
        <v>73602</v>
      </c>
      <c r="L6110" s="34">
        <f t="shared" ref="L6110:L6121" si="1743">J6110+K6110</f>
        <v>482502</v>
      </c>
      <c r="M6110" s="17">
        <f>L6110*0.05</f>
        <v>24125.1</v>
      </c>
      <c r="N6110" s="17" t="s">
        <v>39</v>
      </c>
      <c r="O6110" s="35" t="s">
        <v>40</v>
      </c>
      <c r="P6110" s="36" t="str">
        <f t="shared" ref="P6110:P6121" si="1744">IF(COUNTIF(B:B,B6110)=1,"New Client","Old Client")</f>
        <v>Old Client</v>
      </c>
      <c r="Q6110" s="39" t="str">
        <f t="shared" si="4"/>
        <v>No</v>
      </c>
      <c r="R6110" s="40" t="str">
        <f t="shared" si="5"/>
        <v/>
      </c>
    </row>
    <row r="6111" ht="14.25" customHeight="1" spans="1:18">
      <c r="A6111" s="30" t="s">
        <v>5798</v>
      </c>
      <c r="B6111" s="17">
        <v>402</v>
      </c>
      <c r="C6111" s="17" t="s">
        <v>35</v>
      </c>
      <c r="D6111" s="17" t="s">
        <v>36</v>
      </c>
      <c r="E6111" s="17" t="s">
        <v>1015</v>
      </c>
      <c r="F6111" s="31" t="str">
        <f>VLOOKUP(G6111,'Policy Type'!$A:$B,2,FALSE)</f>
        <v>Others</v>
      </c>
      <c r="G6111" s="17" t="s">
        <v>478</v>
      </c>
      <c r="H6111" s="32">
        <v>45453</v>
      </c>
      <c r="I6111" s="17"/>
      <c r="J6111" s="34">
        <v>408900</v>
      </c>
      <c r="K6111" s="34">
        <f t="shared" si="1742"/>
        <v>73602</v>
      </c>
      <c r="L6111" s="34">
        <f t="shared" si="1743"/>
        <v>482502</v>
      </c>
      <c r="M6111" s="17">
        <f t="shared" ref="M6111:M6112" si="1745">L6111*0.15</f>
        <v>72375.3</v>
      </c>
      <c r="N6111" s="17" t="s">
        <v>39</v>
      </c>
      <c r="O6111" s="35" t="s">
        <v>40</v>
      </c>
      <c r="P6111" s="36" t="str">
        <f t="shared" si="1744"/>
        <v>Old Client</v>
      </c>
      <c r="Q6111" s="39" t="str">
        <f t="shared" si="4"/>
        <v>Yes</v>
      </c>
      <c r="R6111" s="40" t="str">
        <f t="shared" si="5"/>
        <v>Cross-Sold</v>
      </c>
    </row>
    <row r="6112" ht="14.25" customHeight="1" spans="1:18">
      <c r="A6112" s="30" t="s">
        <v>5799</v>
      </c>
      <c r="B6112" s="17">
        <v>1335</v>
      </c>
      <c r="C6112" s="17" t="s">
        <v>42</v>
      </c>
      <c r="D6112" s="17" t="s">
        <v>36</v>
      </c>
      <c r="E6112" s="17" t="s">
        <v>763</v>
      </c>
      <c r="F6112" s="31" t="str">
        <f>VLOOKUP(G6112,'Policy Type'!$A:$B,2,FALSE)</f>
        <v>Others</v>
      </c>
      <c r="G6112" s="17" t="s">
        <v>197</v>
      </c>
      <c r="H6112" s="32">
        <v>45453</v>
      </c>
      <c r="I6112" s="17"/>
      <c r="J6112" s="34">
        <v>14381000</v>
      </c>
      <c r="K6112" s="34">
        <f t="shared" si="1742"/>
        <v>2588580</v>
      </c>
      <c r="L6112" s="34">
        <f t="shared" si="1743"/>
        <v>16969580</v>
      </c>
      <c r="M6112" s="17">
        <f t="shared" si="1745"/>
        <v>2545437</v>
      </c>
      <c r="N6112" s="17" t="s">
        <v>39</v>
      </c>
      <c r="O6112" s="35" t="s">
        <v>53</v>
      </c>
      <c r="P6112" s="36" t="str">
        <f t="shared" si="1744"/>
        <v>Old Client</v>
      </c>
      <c r="Q6112" s="39" t="str">
        <f t="shared" si="4"/>
        <v>Yes</v>
      </c>
      <c r="R6112" s="40" t="str">
        <f t="shared" si="5"/>
        <v>Cross-Sold</v>
      </c>
    </row>
    <row r="6113" ht="14.25" customHeight="1" spans="1:18">
      <c r="A6113" s="30" t="s">
        <v>5800</v>
      </c>
      <c r="B6113" s="17">
        <v>1335</v>
      </c>
      <c r="C6113" s="17" t="s">
        <v>46</v>
      </c>
      <c r="D6113" s="17" t="s">
        <v>88</v>
      </c>
      <c r="E6113" s="17" t="s">
        <v>763</v>
      </c>
      <c r="F6113" s="31" t="str">
        <f>VLOOKUP(G6113,'Policy Type'!$A:$B,2,FALSE)</f>
        <v>Others</v>
      </c>
      <c r="G6113" s="17" t="s">
        <v>1093</v>
      </c>
      <c r="H6113" s="32">
        <v>45453</v>
      </c>
      <c r="I6113" s="17"/>
      <c r="J6113" s="34">
        <v>1981100</v>
      </c>
      <c r="K6113" s="34">
        <f t="shared" si="1742"/>
        <v>356598</v>
      </c>
      <c r="L6113" s="34">
        <f t="shared" si="1743"/>
        <v>2337698</v>
      </c>
      <c r="M6113" s="17">
        <f>L6113*0.05</f>
        <v>116884.9</v>
      </c>
      <c r="N6113" s="17" t="s">
        <v>39</v>
      </c>
      <c r="O6113" s="35" t="s">
        <v>53</v>
      </c>
      <c r="P6113" s="36" t="str">
        <f t="shared" si="1744"/>
        <v>Old Client</v>
      </c>
      <c r="Q6113" s="39" t="str">
        <f t="shared" si="4"/>
        <v>Yes</v>
      </c>
      <c r="R6113" s="40" t="str">
        <f t="shared" si="5"/>
        <v>Cross-Sold</v>
      </c>
    </row>
    <row r="6114" ht="14.25" customHeight="1" spans="1:18">
      <c r="A6114" s="30" t="s">
        <v>5801</v>
      </c>
      <c r="B6114" s="17">
        <v>148</v>
      </c>
      <c r="C6114" s="17" t="s">
        <v>35</v>
      </c>
      <c r="D6114" s="17" t="s">
        <v>36</v>
      </c>
      <c r="E6114" s="17" t="s">
        <v>763</v>
      </c>
      <c r="F6114" s="31" t="str">
        <f>VLOOKUP(G6114,'Policy Type'!$A:$B,2,FALSE)</f>
        <v>Others</v>
      </c>
      <c r="G6114" s="17" t="s">
        <v>129</v>
      </c>
      <c r="H6114" s="32">
        <v>45453</v>
      </c>
      <c r="I6114" s="17"/>
      <c r="J6114" s="34">
        <v>2160100</v>
      </c>
      <c r="K6114" s="34">
        <f t="shared" si="1742"/>
        <v>388818</v>
      </c>
      <c r="L6114" s="34">
        <f t="shared" si="1743"/>
        <v>2548918</v>
      </c>
      <c r="M6114" s="17">
        <f t="shared" ref="M6114:M6116" si="1746">L6114*0.15</f>
        <v>382337.7</v>
      </c>
      <c r="N6114" s="17" t="s">
        <v>39</v>
      </c>
      <c r="O6114" s="35" t="s">
        <v>53</v>
      </c>
      <c r="P6114" s="36" t="str">
        <f t="shared" si="1744"/>
        <v>Old Client</v>
      </c>
      <c r="Q6114" s="39" t="str">
        <f t="shared" si="4"/>
        <v>Yes</v>
      </c>
      <c r="R6114" s="40" t="str">
        <f t="shared" si="5"/>
        <v>Cross-Sold</v>
      </c>
    </row>
    <row r="6115" ht="14.25" customHeight="1" spans="1:18">
      <c r="A6115" s="30" t="s">
        <v>5802</v>
      </c>
      <c r="B6115" s="17">
        <v>148</v>
      </c>
      <c r="C6115" s="17" t="s">
        <v>42</v>
      </c>
      <c r="D6115" s="17" t="s">
        <v>36</v>
      </c>
      <c r="E6115" s="17" t="s">
        <v>132</v>
      </c>
      <c r="F6115" s="31" t="str">
        <f>VLOOKUP(G6115,'Policy Type'!$A:$B,2,FALSE)</f>
        <v>Others</v>
      </c>
      <c r="G6115" s="17" t="s">
        <v>111</v>
      </c>
      <c r="H6115" s="32">
        <v>45453</v>
      </c>
      <c r="I6115" s="17"/>
      <c r="J6115" s="34">
        <v>1259200</v>
      </c>
      <c r="K6115" s="34">
        <f t="shared" si="1742"/>
        <v>226656</v>
      </c>
      <c r="L6115" s="34">
        <f t="shared" si="1743"/>
        <v>1485856</v>
      </c>
      <c r="M6115" s="17">
        <f t="shared" si="1746"/>
        <v>222878.4</v>
      </c>
      <c r="N6115" s="17" t="s">
        <v>52</v>
      </c>
      <c r="O6115" s="35" t="s">
        <v>49</v>
      </c>
      <c r="P6115" s="36" t="str">
        <f t="shared" si="1744"/>
        <v>Old Client</v>
      </c>
      <c r="Q6115" s="39" t="str">
        <f t="shared" si="4"/>
        <v>Yes</v>
      </c>
      <c r="R6115" s="40" t="str">
        <f t="shared" si="5"/>
        <v>Cross-Sold</v>
      </c>
    </row>
    <row r="6116" ht="14.25" customHeight="1" spans="1:18">
      <c r="A6116" s="30" t="s">
        <v>5803</v>
      </c>
      <c r="B6116" s="17">
        <v>148</v>
      </c>
      <c r="C6116" s="17" t="s">
        <v>35</v>
      </c>
      <c r="D6116" s="17" t="s">
        <v>36</v>
      </c>
      <c r="E6116" s="17" t="s">
        <v>132</v>
      </c>
      <c r="F6116" s="31" t="str">
        <f>VLOOKUP(G6116,'Policy Type'!$A:$B,2,FALSE)</f>
        <v>Others</v>
      </c>
      <c r="G6116" s="17" t="s">
        <v>111</v>
      </c>
      <c r="H6116" s="32">
        <v>45453</v>
      </c>
      <c r="I6116" s="17"/>
      <c r="J6116" s="34">
        <v>1300500</v>
      </c>
      <c r="K6116" s="34">
        <f t="shared" si="1742"/>
        <v>234090</v>
      </c>
      <c r="L6116" s="34">
        <f t="shared" si="1743"/>
        <v>1534590</v>
      </c>
      <c r="M6116" s="17">
        <f t="shared" si="1746"/>
        <v>230188.5</v>
      </c>
      <c r="N6116" s="17" t="s">
        <v>52</v>
      </c>
      <c r="O6116" s="35" t="s">
        <v>49</v>
      </c>
      <c r="P6116" s="36" t="str">
        <f t="shared" si="1744"/>
        <v>Old Client</v>
      </c>
      <c r="Q6116" s="39" t="str">
        <f t="shared" si="4"/>
        <v>Yes</v>
      </c>
      <c r="R6116" s="40" t="str">
        <f t="shared" si="5"/>
        <v>Cross-Sold</v>
      </c>
    </row>
    <row r="6117" ht="14.25" customHeight="1" spans="1:18">
      <c r="A6117" s="30" t="s">
        <v>5804</v>
      </c>
      <c r="B6117" s="17">
        <v>357</v>
      </c>
      <c r="C6117" s="17" t="s">
        <v>42</v>
      </c>
      <c r="D6117" s="17" t="s">
        <v>36</v>
      </c>
      <c r="E6117" s="17" t="s">
        <v>103</v>
      </c>
      <c r="F6117" s="31" t="str">
        <f>VLOOKUP(G6117,'Policy Type'!$A:$B,2,FALSE)</f>
        <v>P&amp;C</v>
      </c>
      <c r="G6117" s="17" t="s">
        <v>80</v>
      </c>
      <c r="H6117" s="32">
        <v>45453</v>
      </c>
      <c r="I6117" s="17"/>
      <c r="J6117" s="34">
        <v>141600</v>
      </c>
      <c r="K6117" s="34">
        <f t="shared" si="1742"/>
        <v>25488</v>
      </c>
      <c r="L6117" s="34">
        <f t="shared" si="1743"/>
        <v>167088</v>
      </c>
      <c r="M6117" s="17">
        <f t="shared" ref="M6117:M6121" si="1747">L6117*0.2</f>
        <v>33417.6</v>
      </c>
      <c r="N6117" s="17" t="s">
        <v>39</v>
      </c>
      <c r="O6117" s="35" t="s">
        <v>49</v>
      </c>
      <c r="P6117" s="36" t="str">
        <f t="shared" si="1744"/>
        <v>Old Client</v>
      </c>
      <c r="Q6117" s="39" t="str">
        <f t="shared" si="4"/>
        <v>No</v>
      </c>
      <c r="R6117" s="40" t="str">
        <f t="shared" si="5"/>
        <v/>
      </c>
    </row>
    <row r="6118" ht="14.25" customHeight="1" spans="1:18">
      <c r="A6118" s="30" t="s">
        <v>5805</v>
      </c>
      <c r="B6118" s="17">
        <v>349</v>
      </c>
      <c r="C6118" s="17" t="s">
        <v>57</v>
      </c>
      <c r="D6118" s="17" t="s">
        <v>36</v>
      </c>
      <c r="E6118" s="17" t="s">
        <v>37</v>
      </c>
      <c r="F6118" s="31" t="str">
        <f>VLOOKUP(G6118,'Policy Type'!$A:$B,2,FALSE)</f>
        <v>Liability</v>
      </c>
      <c r="G6118" s="17" t="s">
        <v>38</v>
      </c>
      <c r="H6118" s="32">
        <v>45453</v>
      </c>
      <c r="I6118" s="17"/>
      <c r="J6118" s="34">
        <v>41400</v>
      </c>
      <c r="K6118" s="34">
        <f t="shared" si="1742"/>
        <v>7452</v>
      </c>
      <c r="L6118" s="34">
        <f t="shared" si="1743"/>
        <v>48852</v>
      </c>
      <c r="M6118" s="17">
        <f t="shared" si="1747"/>
        <v>9770.4</v>
      </c>
      <c r="N6118" s="17" t="s">
        <v>39</v>
      </c>
      <c r="O6118" s="35" t="s">
        <v>49</v>
      </c>
      <c r="P6118" s="36" t="str">
        <f t="shared" si="1744"/>
        <v>Old Client</v>
      </c>
      <c r="Q6118" s="39" t="str">
        <f t="shared" si="4"/>
        <v>Yes</v>
      </c>
      <c r="R6118" s="40" t="str">
        <f t="shared" si="5"/>
        <v/>
      </c>
    </row>
    <row r="6119" ht="14.25" customHeight="1" spans="1:18">
      <c r="A6119" s="30" t="s">
        <v>5806</v>
      </c>
      <c r="B6119" s="17">
        <v>3543</v>
      </c>
      <c r="C6119" s="17" t="s">
        <v>35</v>
      </c>
      <c r="D6119" s="17" t="s">
        <v>36</v>
      </c>
      <c r="E6119" s="17" t="s">
        <v>37</v>
      </c>
      <c r="F6119" s="31" t="str">
        <f>VLOOKUP(G6119,'Policy Type'!$A:$B,2,FALSE)</f>
        <v>Liability</v>
      </c>
      <c r="G6119" s="17" t="s">
        <v>38</v>
      </c>
      <c r="H6119" s="32">
        <v>45453</v>
      </c>
      <c r="I6119" s="17"/>
      <c r="J6119" s="34">
        <v>276000</v>
      </c>
      <c r="K6119" s="34">
        <f t="shared" si="1742"/>
        <v>49680</v>
      </c>
      <c r="L6119" s="34">
        <f t="shared" si="1743"/>
        <v>325680</v>
      </c>
      <c r="M6119" s="17">
        <f t="shared" si="1747"/>
        <v>65136</v>
      </c>
      <c r="N6119" s="17" t="s">
        <v>39</v>
      </c>
      <c r="O6119" s="35" t="s">
        <v>49</v>
      </c>
      <c r="P6119" s="36" t="str">
        <f t="shared" si="1744"/>
        <v>New Client</v>
      </c>
      <c r="Q6119" s="39" t="str">
        <f t="shared" si="4"/>
        <v>Yes</v>
      </c>
      <c r="R6119" s="40" t="str">
        <f t="shared" si="5"/>
        <v/>
      </c>
    </row>
    <row r="6120" ht="14.25" customHeight="1" spans="1:18">
      <c r="A6120" s="30" t="s">
        <v>5807</v>
      </c>
      <c r="B6120" s="17">
        <v>3544</v>
      </c>
      <c r="C6120" s="17" t="s">
        <v>57</v>
      </c>
      <c r="D6120" s="17" t="s">
        <v>36</v>
      </c>
      <c r="E6120" s="17" t="s">
        <v>37</v>
      </c>
      <c r="F6120" s="31" t="str">
        <f>VLOOKUP(G6120,'Policy Type'!$A:$B,2,FALSE)</f>
        <v>Liability</v>
      </c>
      <c r="G6120" s="17" t="s">
        <v>38</v>
      </c>
      <c r="H6120" s="32">
        <v>45453</v>
      </c>
      <c r="I6120" s="17"/>
      <c r="J6120" s="34">
        <v>247200</v>
      </c>
      <c r="K6120" s="34">
        <f t="shared" si="1742"/>
        <v>44496</v>
      </c>
      <c r="L6120" s="34">
        <f t="shared" si="1743"/>
        <v>291696</v>
      </c>
      <c r="M6120" s="17">
        <f t="shared" si="1747"/>
        <v>58339.2</v>
      </c>
      <c r="N6120" s="17" t="s">
        <v>39</v>
      </c>
      <c r="O6120" s="35" t="s">
        <v>49</v>
      </c>
      <c r="P6120" s="36" t="str">
        <f t="shared" si="1744"/>
        <v>New Client</v>
      </c>
      <c r="Q6120" s="39" t="str">
        <f t="shared" si="4"/>
        <v>Yes</v>
      </c>
      <c r="R6120" s="40" t="str">
        <f t="shared" si="5"/>
        <v/>
      </c>
    </row>
    <row r="6121" ht="14.25" customHeight="1" spans="1:18">
      <c r="A6121" s="30" t="s">
        <v>5808</v>
      </c>
      <c r="B6121" s="17">
        <v>3545</v>
      </c>
      <c r="C6121" s="17" t="s">
        <v>35</v>
      </c>
      <c r="D6121" s="17" t="s">
        <v>36</v>
      </c>
      <c r="E6121" s="17" t="s">
        <v>37</v>
      </c>
      <c r="F6121" s="31" t="str">
        <f>VLOOKUP(G6121,'Policy Type'!$A:$B,2,FALSE)</f>
        <v>Liability</v>
      </c>
      <c r="G6121" s="17" t="s">
        <v>38</v>
      </c>
      <c r="H6121" s="32">
        <v>45453</v>
      </c>
      <c r="I6121" s="17"/>
      <c r="J6121" s="34">
        <v>139200</v>
      </c>
      <c r="K6121" s="34">
        <f t="shared" si="1742"/>
        <v>25056</v>
      </c>
      <c r="L6121" s="34">
        <f t="shared" si="1743"/>
        <v>164256</v>
      </c>
      <c r="M6121" s="17">
        <f t="shared" si="1747"/>
        <v>32851.2</v>
      </c>
      <c r="N6121" s="17" t="s">
        <v>39</v>
      </c>
      <c r="O6121" s="35" t="s">
        <v>49</v>
      </c>
      <c r="P6121" s="36" t="str">
        <f t="shared" si="1744"/>
        <v>New Client</v>
      </c>
      <c r="Q6121" s="39" t="str">
        <f t="shared" si="4"/>
        <v>Yes</v>
      </c>
      <c r="R6121" s="40" t="str">
        <f t="shared" si="5"/>
        <v/>
      </c>
    </row>
    <row r="6122" ht="14.25" customHeight="1" spans="1:18">
      <c r="A6122" s="30"/>
      <c r="B6122" s="17"/>
      <c r="C6122" s="17"/>
      <c r="D6122" s="17"/>
      <c r="E6122" s="17"/>
      <c r="F6122" s="31"/>
      <c r="G6122" s="17"/>
      <c r="H6122" s="32"/>
      <c r="I6122" s="32"/>
      <c r="J6122" s="34"/>
      <c r="K6122" s="34"/>
      <c r="L6122" s="17"/>
      <c r="M6122" s="17"/>
      <c r="N6122" s="17" t="s">
        <v>39</v>
      </c>
      <c r="O6122" s="35" t="s">
        <v>277</v>
      </c>
      <c r="P6122" s="36"/>
      <c r="Q6122" s="39" t="str">
        <f t="shared" si="4"/>
        <v>No</v>
      </c>
      <c r="R6122" s="40" t="str">
        <f t="shared" si="5"/>
        <v/>
      </c>
    </row>
    <row r="6123" ht="14.25" customHeight="1" spans="1:18">
      <c r="A6123" s="30"/>
      <c r="B6123" s="17"/>
      <c r="C6123" s="17"/>
      <c r="D6123" s="17"/>
      <c r="E6123" s="17"/>
      <c r="F6123" s="31"/>
      <c r="G6123" s="17"/>
      <c r="H6123" s="32"/>
      <c r="I6123" s="32"/>
      <c r="J6123" s="34"/>
      <c r="K6123" s="34"/>
      <c r="L6123" s="17"/>
      <c r="M6123" s="17"/>
      <c r="N6123" s="17" t="s">
        <v>39</v>
      </c>
      <c r="O6123" s="35" t="s">
        <v>277</v>
      </c>
      <c r="P6123" s="36"/>
      <c r="Q6123" s="39" t="str">
        <f t="shared" si="4"/>
        <v>No</v>
      </c>
      <c r="R6123" s="40" t="str">
        <f t="shared" si="5"/>
        <v/>
      </c>
    </row>
    <row r="6124" ht="14.25" customHeight="1" spans="1:18">
      <c r="A6124" s="30"/>
      <c r="B6124" s="17"/>
      <c r="C6124" s="17"/>
      <c r="D6124" s="17"/>
      <c r="E6124" s="17"/>
      <c r="F6124" s="31"/>
      <c r="G6124" s="17"/>
      <c r="H6124" s="32"/>
      <c r="I6124" s="32"/>
      <c r="J6124" s="34"/>
      <c r="K6124" s="34"/>
      <c r="L6124" s="17"/>
      <c r="M6124" s="17"/>
      <c r="N6124" s="17" t="s">
        <v>39</v>
      </c>
      <c r="O6124" s="35" t="s">
        <v>277</v>
      </c>
      <c r="P6124" s="36"/>
      <c r="Q6124" s="39" t="str">
        <f t="shared" si="4"/>
        <v>No</v>
      </c>
      <c r="R6124" s="40" t="str">
        <f t="shared" si="5"/>
        <v/>
      </c>
    </row>
    <row r="6125" ht="14.25" customHeight="1" spans="1:18">
      <c r="A6125" s="30"/>
      <c r="B6125" s="45"/>
      <c r="C6125" s="45"/>
      <c r="D6125" s="45"/>
      <c r="E6125" s="17"/>
      <c r="F6125" s="31"/>
      <c r="G6125" s="17"/>
      <c r="H6125" s="32"/>
      <c r="I6125" s="32"/>
      <c r="J6125" s="34"/>
      <c r="K6125" s="34"/>
      <c r="L6125" s="17"/>
      <c r="M6125" s="17"/>
      <c r="N6125" s="17" t="s">
        <v>39</v>
      </c>
      <c r="O6125" s="35" t="s">
        <v>277</v>
      </c>
      <c r="P6125" s="36"/>
      <c r="Q6125" s="39" t="str">
        <f t="shared" si="4"/>
        <v>No</v>
      </c>
      <c r="R6125" s="40" t="str">
        <f t="shared" si="5"/>
        <v/>
      </c>
    </row>
    <row r="6126" ht="14.25" customHeight="1" spans="1:18">
      <c r="A6126" s="30"/>
      <c r="B6126" s="17"/>
      <c r="C6126" s="17"/>
      <c r="D6126" s="17"/>
      <c r="E6126" s="17"/>
      <c r="F6126" s="31"/>
      <c r="G6126" s="17"/>
      <c r="H6126" s="32"/>
      <c r="I6126" s="32"/>
      <c r="J6126" s="34"/>
      <c r="K6126" s="34"/>
      <c r="L6126" s="17"/>
      <c r="M6126" s="17"/>
      <c r="N6126" s="17" t="s">
        <v>39</v>
      </c>
      <c r="O6126" s="35" t="s">
        <v>277</v>
      </c>
      <c r="P6126" s="36"/>
      <c r="Q6126" s="39" t="str">
        <f t="shared" si="4"/>
        <v>No</v>
      </c>
      <c r="R6126" s="40" t="str">
        <f t="shared" si="5"/>
        <v/>
      </c>
    </row>
    <row r="6127" ht="14.25" customHeight="1" spans="1:18">
      <c r="A6127" s="30" t="s">
        <v>5809</v>
      </c>
      <c r="B6127" s="17">
        <v>811</v>
      </c>
      <c r="C6127" s="17" t="s">
        <v>57</v>
      </c>
      <c r="D6127" s="17" t="s">
        <v>36</v>
      </c>
      <c r="E6127" s="17" t="s">
        <v>78</v>
      </c>
      <c r="F6127" s="31" t="str">
        <f>VLOOKUP(G6127,'Policy Type'!$A:$B,2,FALSE)</f>
        <v>Liability</v>
      </c>
      <c r="G6127" s="17" t="s">
        <v>105</v>
      </c>
      <c r="H6127" s="32">
        <v>45398</v>
      </c>
      <c r="I6127" s="32">
        <v>45762</v>
      </c>
      <c r="J6127" s="34">
        <v>38350000</v>
      </c>
      <c r="K6127" s="34">
        <f>J6127*0.18</f>
        <v>6903000</v>
      </c>
      <c r="L6127" s="34">
        <f>J6127+K6127</f>
        <v>45253000</v>
      </c>
      <c r="M6127" s="17">
        <f>L6127*0.2</f>
        <v>9050600</v>
      </c>
      <c r="N6127" s="17" t="s">
        <v>39</v>
      </c>
      <c r="O6127" s="35" t="s">
        <v>53</v>
      </c>
      <c r="P6127" s="36" t="str">
        <f>IF(COUNTIF(B:B,B6127)=1,"New Client","Old Client")</f>
        <v>Old Client</v>
      </c>
      <c r="Q6127" s="39" t="str">
        <f t="shared" si="4"/>
        <v>Yes</v>
      </c>
      <c r="R6127" s="40" t="str">
        <f t="shared" si="5"/>
        <v/>
      </c>
    </row>
    <row r="6128" ht="14.25" customHeight="1" spans="1:18">
      <c r="A6128" s="30"/>
      <c r="B6128" s="17"/>
      <c r="C6128" s="17"/>
      <c r="D6128" s="17"/>
      <c r="E6128" s="17"/>
      <c r="F6128" s="31"/>
      <c r="G6128" s="17"/>
      <c r="H6128" s="32"/>
      <c r="I6128" s="32"/>
      <c r="J6128" s="34"/>
      <c r="K6128" s="34"/>
      <c r="L6128" s="17"/>
      <c r="M6128" s="17"/>
      <c r="N6128" s="17" t="s">
        <v>39</v>
      </c>
      <c r="O6128" s="35" t="s">
        <v>277</v>
      </c>
      <c r="P6128" s="36"/>
      <c r="Q6128" s="39" t="str">
        <f t="shared" si="4"/>
        <v>No</v>
      </c>
      <c r="R6128" s="40" t="str">
        <f t="shared" si="5"/>
        <v/>
      </c>
    </row>
    <row r="6129" ht="14.25" customHeight="1" spans="1:18">
      <c r="A6129" s="30"/>
      <c r="B6129" s="17"/>
      <c r="C6129" s="17"/>
      <c r="D6129" s="17"/>
      <c r="E6129" s="17"/>
      <c r="F6129" s="31"/>
      <c r="G6129" s="17"/>
      <c r="H6129" s="32"/>
      <c r="I6129" s="32"/>
      <c r="J6129" s="34"/>
      <c r="K6129" s="34"/>
      <c r="L6129" s="17"/>
      <c r="M6129" s="17"/>
      <c r="N6129" s="17" t="s">
        <v>39</v>
      </c>
      <c r="O6129" s="35" t="s">
        <v>277</v>
      </c>
      <c r="P6129" s="36"/>
      <c r="Q6129" s="39" t="str">
        <f t="shared" si="4"/>
        <v>No</v>
      </c>
      <c r="R6129" s="40" t="str">
        <f t="shared" si="5"/>
        <v/>
      </c>
    </row>
    <row r="6130" ht="14.25" customHeight="1" spans="1:18">
      <c r="A6130" s="30"/>
      <c r="B6130" s="17"/>
      <c r="C6130" s="17"/>
      <c r="D6130" s="17"/>
      <c r="E6130" s="17"/>
      <c r="F6130" s="31"/>
      <c r="G6130" s="17"/>
      <c r="H6130" s="32"/>
      <c r="I6130" s="32"/>
      <c r="J6130" s="34"/>
      <c r="K6130" s="34"/>
      <c r="L6130" s="17"/>
      <c r="M6130" s="17"/>
      <c r="N6130" s="17" t="s">
        <v>39</v>
      </c>
      <c r="O6130" s="35" t="s">
        <v>277</v>
      </c>
      <c r="P6130" s="36"/>
      <c r="Q6130" s="39" t="str">
        <f t="shared" si="4"/>
        <v>No</v>
      </c>
      <c r="R6130" s="40" t="str">
        <f t="shared" si="5"/>
        <v/>
      </c>
    </row>
    <row r="6131" ht="14.25" customHeight="1" spans="1:18">
      <c r="A6131" s="30"/>
      <c r="B6131" s="17"/>
      <c r="C6131" s="17"/>
      <c r="D6131" s="17"/>
      <c r="E6131" s="17"/>
      <c r="F6131" s="31"/>
      <c r="G6131" s="17"/>
      <c r="H6131" s="32"/>
      <c r="I6131" s="32"/>
      <c r="J6131" s="34"/>
      <c r="K6131" s="34"/>
      <c r="L6131" s="17"/>
      <c r="M6131" s="17"/>
      <c r="N6131" s="17" t="s">
        <v>52</v>
      </c>
      <c r="O6131" s="35" t="s">
        <v>277</v>
      </c>
      <c r="P6131" s="36"/>
      <c r="Q6131" s="39" t="str">
        <f t="shared" si="4"/>
        <v>No</v>
      </c>
      <c r="R6131" s="40" t="str">
        <f t="shared" si="5"/>
        <v/>
      </c>
    </row>
    <row r="6132" ht="14.25" customHeight="1" spans="1:18">
      <c r="A6132" s="30"/>
      <c r="B6132" s="17"/>
      <c r="C6132" s="17"/>
      <c r="D6132" s="17"/>
      <c r="E6132" s="17"/>
      <c r="F6132" s="31"/>
      <c r="G6132" s="17"/>
      <c r="H6132" s="32"/>
      <c r="I6132" s="32"/>
      <c r="J6132" s="34"/>
      <c r="K6132" s="34"/>
      <c r="L6132" s="17"/>
      <c r="M6132" s="17"/>
      <c r="N6132" s="17" t="s">
        <v>52</v>
      </c>
      <c r="O6132" s="35" t="s">
        <v>277</v>
      </c>
      <c r="P6132" s="36"/>
      <c r="Q6132" s="39" t="str">
        <f t="shared" si="4"/>
        <v>No</v>
      </c>
      <c r="R6132" s="40" t="str">
        <f t="shared" si="5"/>
        <v/>
      </c>
    </row>
    <row r="6133" ht="14.25" customHeight="1" spans="1:18">
      <c r="A6133" s="30" t="s">
        <v>5810</v>
      </c>
      <c r="B6133" s="17">
        <v>2159</v>
      </c>
      <c r="C6133" s="17" t="s">
        <v>42</v>
      </c>
      <c r="D6133" s="17" t="s">
        <v>36</v>
      </c>
      <c r="E6133" s="17" t="s">
        <v>91</v>
      </c>
      <c r="F6133" s="31" t="str">
        <f>VLOOKUP(G6133,'Policy Type'!$A:$B,2,FALSE)</f>
        <v>Others</v>
      </c>
      <c r="G6133" s="17" t="s">
        <v>212</v>
      </c>
      <c r="H6133" s="32">
        <v>45444</v>
      </c>
      <c r="I6133" s="17"/>
      <c r="J6133" s="34">
        <v>2006000</v>
      </c>
      <c r="K6133" s="34">
        <f t="shared" ref="K6133:K6135" si="1748">J6133*0.18</f>
        <v>361080</v>
      </c>
      <c r="L6133" s="34">
        <f t="shared" ref="L6133:L6135" si="1749">J6133+K6133</f>
        <v>2367080</v>
      </c>
      <c r="M6133" s="17">
        <f>L6133*0.15</f>
        <v>355062</v>
      </c>
      <c r="N6133" s="17" t="s">
        <v>39</v>
      </c>
      <c r="O6133" s="35" t="s">
        <v>53</v>
      </c>
      <c r="P6133" s="36" t="str">
        <f t="shared" ref="P6133:P6135" si="1750">IF(COUNTIF(B:B,B6133)=1,"New Client","Old Client")</f>
        <v>Old Client</v>
      </c>
      <c r="Q6133" s="39" t="str">
        <f t="shared" si="4"/>
        <v>No</v>
      </c>
      <c r="R6133" s="40" t="str">
        <f t="shared" si="5"/>
        <v/>
      </c>
    </row>
    <row r="6134" ht="14.25" customHeight="1" spans="1:18">
      <c r="A6134" s="30" t="s">
        <v>5811</v>
      </c>
      <c r="B6134" s="17">
        <v>2928</v>
      </c>
      <c r="C6134" s="17" t="s">
        <v>46</v>
      </c>
      <c r="D6134" s="17" t="s">
        <v>47</v>
      </c>
      <c r="E6134" s="17" t="s">
        <v>91</v>
      </c>
      <c r="F6134" s="31" t="str">
        <f>VLOOKUP(G6134,'Policy Type'!$A:$B,2,FALSE)</f>
        <v>P&amp;C</v>
      </c>
      <c r="G6134" s="17" t="s">
        <v>44</v>
      </c>
      <c r="H6134" s="32">
        <v>45444</v>
      </c>
      <c r="I6134" s="17"/>
      <c r="J6134" s="34">
        <v>587100</v>
      </c>
      <c r="K6134" s="34">
        <f t="shared" si="1748"/>
        <v>105678</v>
      </c>
      <c r="L6134" s="34">
        <f t="shared" si="1749"/>
        <v>692778</v>
      </c>
      <c r="M6134" s="17">
        <f>L6134*0.05</f>
        <v>34638.9</v>
      </c>
      <c r="N6134" s="17" t="s">
        <v>39</v>
      </c>
      <c r="O6134" s="35" t="s">
        <v>49</v>
      </c>
      <c r="P6134" s="36" t="str">
        <f t="shared" si="1750"/>
        <v>Old Client</v>
      </c>
      <c r="Q6134" s="39" t="str">
        <f t="shared" si="4"/>
        <v>No</v>
      </c>
      <c r="R6134" s="40" t="str">
        <f t="shared" si="5"/>
        <v/>
      </c>
    </row>
    <row r="6135" ht="14.25" customHeight="1" spans="1:18">
      <c r="A6135" s="30" t="s">
        <v>5812</v>
      </c>
      <c r="B6135" s="17">
        <v>67</v>
      </c>
      <c r="C6135" s="17" t="s">
        <v>42</v>
      </c>
      <c r="D6135" s="17" t="s">
        <v>36</v>
      </c>
      <c r="E6135" s="17" t="s">
        <v>60</v>
      </c>
      <c r="F6135" s="31" t="str">
        <f>VLOOKUP(G6135,'Policy Type'!$A:$B,2,FALSE)</f>
        <v>Others</v>
      </c>
      <c r="G6135" s="17" t="s">
        <v>170</v>
      </c>
      <c r="H6135" s="32">
        <v>45449</v>
      </c>
      <c r="I6135" s="17"/>
      <c r="J6135" s="34">
        <v>876700</v>
      </c>
      <c r="K6135" s="34">
        <f t="shared" si="1748"/>
        <v>157806</v>
      </c>
      <c r="L6135" s="34">
        <f t="shared" si="1749"/>
        <v>1034506</v>
      </c>
      <c r="M6135" s="17">
        <f>L6135*0.15</f>
        <v>155175.9</v>
      </c>
      <c r="N6135" s="17" t="s">
        <v>52</v>
      </c>
      <c r="O6135" s="35" t="s">
        <v>49</v>
      </c>
      <c r="P6135" s="36" t="str">
        <f t="shared" si="1750"/>
        <v>Old Client</v>
      </c>
      <c r="Q6135" s="39" t="str">
        <f t="shared" si="4"/>
        <v>Yes</v>
      </c>
      <c r="R6135" s="40" t="str">
        <f t="shared" si="5"/>
        <v>Cross-Sold</v>
      </c>
    </row>
    <row r="6136" ht="14.25" customHeight="1" spans="1:18">
      <c r="A6136" s="30"/>
      <c r="B6136" s="17"/>
      <c r="C6136" s="17"/>
      <c r="D6136" s="17"/>
      <c r="E6136" s="17"/>
      <c r="F6136" s="31"/>
      <c r="G6136" s="17"/>
      <c r="H6136" s="32"/>
      <c r="I6136" s="32"/>
      <c r="J6136" s="34"/>
      <c r="K6136" s="34"/>
      <c r="L6136" s="17"/>
      <c r="M6136" s="17"/>
      <c r="N6136" s="17" t="s">
        <v>39</v>
      </c>
      <c r="O6136" s="35" t="s">
        <v>277</v>
      </c>
      <c r="P6136" s="36"/>
      <c r="Q6136" s="39" t="str">
        <f t="shared" si="4"/>
        <v>No</v>
      </c>
      <c r="R6136" s="40" t="str">
        <f t="shared" si="5"/>
        <v/>
      </c>
    </row>
    <row r="6137" ht="14.25" customHeight="1" spans="1:18">
      <c r="A6137" s="30"/>
      <c r="B6137" s="17"/>
      <c r="C6137" s="17"/>
      <c r="D6137" s="17"/>
      <c r="E6137" s="17"/>
      <c r="F6137" s="31"/>
      <c r="G6137" s="17"/>
      <c r="H6137" s="32"/>
      <c r="I6137" s="32"/>
      <c r="J6137" s="34"/>
      <c r="K6137" s="34"/>
      <c r="L6137" s="17"/>
      <c r="M6137" s="17"/>
      <c r="N6137" s="17" t="s">
        <v>39</v>
      </c>
      <c r="O6137" s="35" t="s">
        <v>277</v>
      </c>
      <c r="P6137" s="36"/>
      <c r="Q6137" s="39" t="str">
        <f t="shared" si="4"/>
        <v>No</v>
      </c>
      <c r="R6137" s="40" t="str">
        <f t="shared" si="5"/>
        <v/>
      </c>
    </row>
    <row r="6138" ht="14.25" customHeight="1" spans="1:18">
      <c r="A6138" s="30"/>
      <c r="B6138" s="17"/>
      <c r="C6138" s="17"/>
      <c r="D6138" s="17"/>
      <c r="E6138" s="17"/>
      <c r="F6138" s="31"/>
      <c r="G6138" s="17"/>
      <c r="H6138" s="32"/>
      <c r="I6138" s="32"/>
      <c r="J6138" s="34"/>
      <c r="K6138" s="34"/>
      <c r="L6138" s="17"/>
      <c r="M6138" s="17"/>
      <c r="N6138" s="17" t="s">
        <v>39</v>
      </c>
      <c r="O6138" s="35" t="s">
        <v>277</v>
      </c>
      <c r="P6138" s="36"/>
      <c r="Q6138" s="39" t="str">
        <f t="shared" si="4"/>
        <v>No</v>
      </c>
      <c r="R6138" s="40" t="str">
        <f t="shared" si="5"/>
        <v/>
      </c>
    </row>
    <row r="6139" ht="14.25" customHeight="1" spans="1:18">
      <c r="A6139" s="30"/>
      <c r="B6139" s="17"/>
      <c r="C6139" s="17"/>
      <c r="D6139" s="17"/>
      <c r="E6139" s="17"/>
      <c r="F6139" s="31"/>
      <c r="G6139" s="17"/>
      <c r="H6139" s="32"/>
      <c r="I6139" s="32"/>
      <c r="J6139" s="34"/>
      <c r="K6139" s="34"/>
      <c r="L6139" s="17"/>
      <c r="M6139" s="17"/>
      <c r="N6139" s="17" t="s">
        <v>39</v>
      </c>
      <c r="O6139" s="35" t="s">
        <v>277</v>
      </c>
      <c r="P6139" s="36"/>
      <c r="Q6139" s="39" t="str">
        <f t="shared" si="4"/>
        <v>No</v>
      </c>
      <c r="R6139" s="40" t="str">
        <f t="shared" si="5"/>
        <v/>
      </c>
    </row>
    <row r="6140" ht="14.25" customHeight="1" spans="1:18">
      <c r="A6140" s="30"/>
      <c r="B6140" s="17"/>
      <c r="C6140" s="17"/>
      <c r="D6140" s="17"/>
      <c r="E6140" s="17"/>
      <c r="F6140" s="31"/>
      <c r="G6140" s="17"/>
      <c r="H6140" s="32"/>
      <c r="I6140" s="32"/>
      <c r="J6140" s="34"/>
      <c r="K6140" s="34"/>
      <c r="L6140" s="17"/>
      <c r="M6140" s="17"/>
      <c r="N6140" s="17" t="s">
        <v>39</v>
      </c>
      <c r="O6140" s="35" t="s">
        <v>277</v>
      </c>
      <c r="P6140" s="36"/>
      <c r="Q6140" s="39" t="str">
        <f t="shared" si="4"/>
        <v>No</v>
      </c>
      <c r="R6140" s="40" t="str">
        <f t="shared" si="5"/>
        <v/>
      </c>
    </row>
    <row r="6141" ht="14.25" customHeight="1" spans="1:18">
      <c r="A6141" s="30"/>
      <c r="B6141" s="17"/>
      <c r="C6141" s="17"/>
      <c r="D6141" s="17"/>
      <c r="E6141" s="17"/>
      <c r="F6141" s="31"/>
      <c r="G6141" s="17"/>
      <c r="H6141" s="32"/>
      <c r="I6141" s="32"/>
      <c r="J6141" s="34"/>
      <c r="K6141" s="34"/>
      <c r="L6141" s="17"/>
      <c r="M6141" s="17"/>
      <c r="N6141" s="17" t="s">
        <v>39</v>
      </c>
      <c r="O6141" s="35" t="s">
        <v>277</v>
      </c>
      <c r="P6141" s="36"/>
      <c r="Q6141" s="39" t="str">
        <f t="shared" si="4"/>
        <v>No</v>
      </c>
      <c r="R6141" s="40" t="str">
        <f t="shared" si="5"/>
        <v/>
      </c>
    </row>
    <row r="6142" ht="14.25" customHeight="1" spans="1:18">
      <c r="A6142" s="30"/>
      <c r="B6142" s="17"/>
      <c r="C6142" s="17"/>
      <c r="D6142" s="17"/>
      <c r="E6142" s="17"/>
      <c r="F6142" s="31"/>
      <c r="G6142" s="17"/>
      <c r="H6142" s="32"/>
      <c r="I6142" s="32"/>
      <c r="J6142" s="34"/>
      <c r="K6142" s="34"/>
      <c r="L6142" s="17"/>
      <c r="M6142" s="17"/>
      <c r="N6142" s="17" t="s">
        <v>39</v>
      </c>
      <c r="O6142" s="35" t="s">
        <v>277</v>
      </c>
      <c r="P6142" s="36"/>
      <c r="Q6142" s="39" t="str">
        <f t="shared" si="4"/>
        <v>No</v>
      </c>
      <c r="R6142" s="40" t="str">
        <f t="shared" si="5"/>
        <v/>
      </c>
    </row>
    <row r="6143" ht="14.25" customHeight="1" spans="1:18">
      <c r="A6143" s="30" t="s">
        <v>5813</v>
      </c>
      <c r="B6143" s="17">
        <v>134</v>
      </c>
      <c r="C6143" s="17" t="s">
        <v>46</v>
      </c>
      <c r="D6143" s="17" t="s">
        <v>66</v>
      </c>
      <c r="E6143" s="17" t="s">
        <v>132</v>
      </c>
      <c r="F6143" s="31" t="str">
        <f>VLOOKUP(G6143,'Policy Type'!$A:$B,2,FALSE)</f>
        <v>Others</v>
      </c>
      <c r="G6143" s="17" t="s">
        <v>111</v>
      </c>
      <c r="H6143" s="32">
        <v>45449</v>
      </c>
      <c r="I6143" s="17"/>
      <c r="J6143" s="34">
        <v>426000</v>
      </c>
      <c r="K6143" s="34">
        <f t="shared" ref="K6143:K6147" si="1751">J6143*0.18</f>
        <v>76680</v>
      </c>
      <c r="L6143" s="34">
        <f t="shared" ref="L6143:L6147" si="1752">J6143+K6143</f>
        <v>502680</v>
      </c>
      <c r="M6143" s="17">
        <f t="shared" ref="M6143:M6145" si="1753">L6143*0.05</f>
        <v>25134</v>
      </c>
      <c r="N6143" s="17" t="s">
        <v>52</v>
      </c>
      <c r="O6143" s="35" t="s">
        <v>49</v>
      </c>
      <c r="P6143" s="36" t="str">
        <f t="shared" ref="P6143:P6147" si="1754">IF(COUNTIF(B:B,B6143)=1,"New Client","Old Client")</f>
        <v>Old Client</v>
      </c>
      <c r="Q6143" s="39" t="str">
        <f t="shared" si="4"/>
        <v>Yes</v>
      </c>
      <c r="R6143" s="40" t="str">
        <f t="shared" si="5"/>
        <v>Cross-Sold</v>
      </c>
    </row>
    <row r="6144" ht="14.25" customHeight="1" spans="1:18">
      <c r="A6144" s="30" t="s">
        <v>5814</v>
      </c>
      <c r="B6144" s="17">
        <v>134</v>
      </c>
      <c r="C6144" s="17" t="s">
        <v>46</v>
      </c>
      <c r="D6144" s="17" t="s">
        <v>47</v>
      </c>
      <c r="E6144" s="17" t="s">
        <v>123</v>
      </c>
      <c r="F6144" s="31" t="str">
        <f>VLOOKUP(G6144,'Policy Type'!$A:$B,2,FALSE)</f>
        <v>Liability</v>
      </c>
      <c r="G6144" s="17" t="s">
        <v>121</v>
      </c>
      <c r="H6144" s="32">
        <v>45449</v>
      </c>
      <c r="I6144" s="17"/>
      <c r="J6144" s="34">
        <v>592600</v>
      </c>
      <c r="K6144" s="34">
        <f t="shared" si="1751"/>
        <v>106668</v>
      </c>
      <c r="L6144" s="34">
        <f t="shared" si="1752"/>
        <v>699268</v>
      </c>
      <c r="M6144" s="17">
        <f t="shared" si="1753"/>
        <v>34963.4</v>
      </c>
      <c r="N6144" s="17" t="s">
        <v>39</v>
      </c>
      <c r="O6144" s="35" t="s">
        <v>49</v>
      </c>
      <c r="P6144" s="36" t="str">
        <f t="shared" si="1754"/>
        <v>Old Client</v>
      </c>
      <c r="Q6144" s="39" t="str">
        <f t="shared" si="4"/>
        <v>Yes</v>
      </c>
      <c r="R6144" s="40" t="str">
        <f t="shared" si="5"/>
        <v/>
      </c>
    </row>
    <row r="6145" ht="14.25" customHeight="1" spans="1:18">
      <c r="A6145" s="30" t="s">
        <v>5815</v>
      </c>
      <c r="B6145" s="17">
        <v>3550</v>
      </c>
      <c r="C6145" s="17" t="s">
        <v>46</v>
      </c>
      <c r="D6145" s="17" t="s">
        <v>76</v>
      </c>
      <c r="E6145" s="17" t="s">
        <v>37</v>
      </c>
      <c r="F6145" s="31" t="str">
        <f>VLOOKUP(G6145,'Policy Type'!$A:$B,2,FALSE)</f>
        <v>Liability</v>
      </c>
      <c r="G6145" s="17" t="s">
        <v>38</v>
      </c>
      <c r="H6145" s="32">
        <v>45450</v>
      </c>
      <c r="I6145" s="17"/>
      <c r="J6145" s="34">
        <v>85300</v>
      </c>
      <c r="K6145" s="34">
        <f t="shared" si="1751"/>
        <v>15354</v>
      </c>
      <c r="L6145" s="34">
        <f t="shared" si="1752"/>
        <v>100654</v>
      </c>
      <c r="M6145" s="17">
        <f t="shared" si="1753"/>
        <v>5032.7</v>
      </c>
      <c r="N6145" s="17" t="s">
        <v>39</v>
      </c>
      <c r="O6145" s="35" t="s">
        <v>49</v>
      </c>
      <c r="P6145" s="36" t="str">
        <f t="shared" si="1754"/>
        <v>New Client</v>
      </c>
      <c r="Q6145" s="39" t="str">
        <f t="shared" si="4"/>
        <v>Yes</v>
      </c>
      <c r="R6145" s="40" t="str">
        <f t="shared" si="5"/>
        <v/>
      </c>
    </row>
    <row r="6146" ht="14.25" customHeight="1" spans="1:18">
      <c r="A6146" s="30" t="s">
        <v>5816</v>
      </c>
      <c r="B6146" s="17">
        <v>3551</v>
      </c>
      <c r="C6146" s="17" t="s">
        <v>42</v>
      </c>
      <c r="D6146" s="17" t="s">
        <v>36</v>
      </c>
      <c r="E6146" s="17" t="s">
        <v>91</v>
      </c>
      <c r="F6146" s="31" t="str">
        <f>VLOOKUP(G6146,'Policy Type'!$A:$B,2,FALSE)</f>
        <v>Others</v>
      </c>
      <c r="G6146" s="17" t="s">
        <v>487</v>
      </c>
      <c r="H6146" s="32">
        <v>45450</v>
      </c>
      <c r="I6146" s="17"/>
      <c r="J6146" s="34">
        <v>570500</v>
      </c>
      <c r="K6146" s="34">
        <f t="shared" si="1751"/>
        <v>102690</v>
      </c>
      <c r="L6146" s="34">
        <f t="shared" si="1752"/>
        <v>673190</v>
      </c>
      <c r="M6146" s="17">
        <f t="shared" ref="M6146:M6147" si="1755">L6146*0.15</f>
        <v>100978.5</v>
      </c>
      <c r="N6146" s="17" t="s">
        <v>52</v>
      </c>
      <c r="O6146" s="35" t="s">
        <v>40</v>
      </c>
      <c r="P6146" s="36" t="str">
        <f t="shared" si="1754"/>
        <v>New Client</v>
      </c>
      <c r="Q6146" s="39" t="str">
        <f t="shared" si="4"/>
        <v>No</v>
      </c>
      <c r="R6146" s="40" t="str">
        <f t="shared" si="5"/>
        <v/>
      </c>
    </row>
    <row r="6147" ht="14.25" customHeight="1" spans="1:18">
      <c r="A6147" s="30" t="s">
        <v>5817</v>
      </c>
      <c r="B6147" s="17">
        <v>3552</v>
      </c>
      <c r="C6147" s="17" t="s">
        <v>42</v>
      </c>
      <c r="D6147" s="17" t="s">
        <v>36</v>
      </c>
      <c r="E6147" s="17" t="s">
        <v>91</v>
      </c>
      <c r="F6147" s="31" t="str">
        <f>VLOOKUP(G6147,'Policy Type'!$A:$B,2,FALSE)</f>
        <v>Others</v>
      </c>
      <c r="G6147" s="17" t="s">
        <v>487</v>
      </c>
      <c r="H6147" s="32">
        <v>45450</v>
      </c>
      <c r="I6147" s="17"/>
      <c r="J6147" s="34">
        <v>285300</v>
      </c>
      <c r="K6147" s="34">
        <f t="shared" si="1751"/>
        <v>51354</v>
      </c>
      <c r="L6147" s="34">
        <f t="shared" si="1752"/>
        <v>336654</v>
      </c>
      <c r="M6147" s="17">
        <f t="shared" si="1755"/>
        <v>50498.1</v>
      </c>
      <c r="N6147" s="17" t="s">
        <v>52</v>
      </c>
      <c r="O6147" s="35" t="s">
        <v>40</v>
      </c>
      <c r="P6147" s="36" t="str">
        <f t="shared" si="1754"/>
        <v>New Client</v>
      </c>
      <c r="Q6147" s="39" t="str">
        <f t="shared" si="4"/>
        <v>No</v>
      </c>
      <c r="R6147" s="40" t="str">
        <f t="shared" si="5"/>
        <v/>
      </c>
    </row>
    <row r="6148" ht="14.25" customHeight="1" spans="1:18">
      <c r="A6148" s="30"/>
      <c r="B6148" s="17"/>
      <c r="C6148" s="17"/>
      <c r="D6148" s="17"/>
      <c r="E6148" s="17"/>
      <c r="F6148" s="31"/>
      <c r="G6148" s="17"/>
      <c r="H6148" s="32"/>
      <c r="I6148" s="32"/>
      <c r="J6148" s="34"/>
      <c r="K6148" s="34"/>
      <c r="L6148" s="17"/>
      <c r="M6148" s="17"/>
      <c r="N6148" s="17" t="s">
        <v>39</v>
      </c>
      <c r="O6148" s="35" t="s">
        <v>277</v>
      </c>
      <c r="P6148" s="36"/>
      <c r="Q6148" s="39" t="str">
        <f t="shared" si="4"/>
        <v>No</v>
      </c>
      <c r="R6148" s="40" t="str">
        <f t="shared" si="5"/>
        <v/>
      </c>
    </row>
    <row r="6149" ht="14.25" customHeight="1" spans="1:18">
      <c r="A6149" s="30"/>
      <c r="B6149" s="17"/>
      <c r="C6149" s="17"/>
      <c r="D6149" s="17"/>
      <c r="E6149" s="17"/>
      <c r="F6149" s="31"/>
      <c r="G6149" s="17"/>
      <c r="H6149" s="32"/>
      <c r="I6149" s="32"/>
      <c r="J6149" s="34"/>
      <c r="K6149" s="34"/>
      <c r="L6149" s="17"/>
      <c r="M6149" s="17"/>
      <c r="N6149" s="17" t="s">
        <v>39</v>
      </c>
      <c r="O6149" s="35" t="s">
        <v>277</v>
      </c>
      <c r="P6149" s="36"/>
      <c r="Q6149" s="39" t="str">
        <f t="shared" si="4"/>
        <v>No</v>
      </c>
      <c r="R6149" s="40" t="str">
        <f t="shared" si="5"/>
        <v/>
      </c>
    </row>
    <row r="6150" ht="14.25" customHeight="1" spans="1:18">
      <c r="A6150" s="30"/>
      <c r="B6150" s="17"/>
      <c r="C6150" s="17"/>
      <c r="D6150" s="17"/>
      <c r="E6150" s="17"/>
      <c r="F6150" s="31"/>
      <c r="G6150" s="17"/>
      <c r="H6150" s="32"/>
      <c r="I6150" s="32"/>
      <c r="J6150" s="34"/>
      <c r="K6150" s="34"/>
      <c r="L6150" s="17"/>
      <c r="M6150" s="17"/>
      <c r="N6150" s="17" t="s">
        <v>39</v>
      </c>
      <c r="O6150" s="35" t="s">
        <v>277</v>
      </c>
      <c r="P6150" s="36"/>
      <c r="Q6150" s="39" t="str">
        <f t="shared" si="4"/>
        <v>No</v>
      </c>
      <c r="R6150" s="40" t="str">
        <f t="shared" si="5"/>
        <v/>
      </c>
    </row>
    <row r="6151" ht="14.25" customHeight="1" spans="1:18">
      <c r="A6151" s="30" t="s">
        <v>5818</v>
      </c>
      <c r="B6151" s="17">
        <v>1589</v>
      </c>
      <c r="C6151" s="17" t="s">
        <v>46</v>
      </c>
      <c r="D6151" s="17" t="s">
        <v>76</v>
      </c>
      <c r="E6151" s="17" t="s">
        <v>284</v>
      </c>
      <c r="F6151" s="31" t="str">
        <f>VLOOKUP(G6151,'Policy Type'!$A:$B,2,FALSE)</f>
        <v>Liability</v>
      </c>
      <c r="G6151" s="17" t="s">
        <v>38</v>
      </c>
      <c r="H6151" s="32">
        <v>45451</v>
      </c>
      <c r="I6151" s="17"/>
      <c r="J6151" s="34">
        <v>905000</v>
      </c>
      <c r="K6151" s="34">
        <f t="shared" ref="K6151:K6152" si="1756">J6151*0.18</f>
        <v>162900</v>
      </c>
      <c r="L6151" s="34">
        <f t="shared" ref="L6151:L6152" si="1757">J6151+K6151</f>
        <v>1067900</v>
      </c>
      <c r="M6151" s="17">
        <f>L6151*0.05</f>
        <v>53395</v>
      </c>
      <c r="N6151" s="17" t="s">
        <v>39</v>
      </c>
      <c r="O6151" s="35" t="s">
        <v>49</v>
      </c>
      <c r="P6151" s="36" t="str">
        <f t="shared" ref="P6151:P6152" si="1758">IF(COUNTIF(B:B,B6151)=1,"New Client","Old Client")</f>
        <v>Old Client</v>
      </c>
      <c r="Q6151" s="39" t="str">
        <f t="shared" si="4"/>
        <v>Yes</v>
      </c>
      <c r="R6151" s="40" t="str">
        <f t="shared" si="5"/>
        <v/>
      </c>
    </row>
    <row r="6152" ht="14.25" customHeight="1" spans="1:18">
      <c r="A6152" s="30" t="s">
        <v>5819</v>
      </c>
      <c r="B6152" s="17">
        <v>1589</v>
      </c>
      <c r="C6152" s="17" t="s">
        <v>57</v>
      </c>
      <c r="D6152" s="17" t="s">
        <v>36</v>
      </c>
      <c r="E6152" s="17" t="s">
        <v>37</v>
      </c>
      <c r="F6152" s="31" t="str">
        <f>VLOOKUP(G6152,'Policy Type'!$A:$B,2,FALSE)</f>
        <v>Liability</v>
      </c>
      <c r="G6152" s="17" t="s">
        <v>38</v>
      </c>
      <c r="H6152" s="32">
        <v>45451</v>
      </c>
      <c r="I6152" s="17"/>
      <c r="J6152" s="34">
        <v>244400</v>
      </c>
      <c r="K6152" s="34">
        <f t="shared" si="1756"/>
        <v>43992</v>
      </c>
      <c r="L6152" s="34">
        <f t="shared" si="1757"/>
        <v>288392</v>
      </c>
      <c r="M6152" s="17">
        <f>L6152*0.2</f>
        <v>57678.4</v>
      </c>
      <c r="N6152" s="17" t="s">
        <v>39</v>
      </c>
      <c r="O6152" s="35" t="s">
        <v>49</v>
      </c>
      <c r="P6152" s="36" t="str">
        <f t="shared" si="1758"/>
        <v>Old Client</v>
      </c>
      <c r="Q6152" s="39" t="str">
        <f t="shared" si="4"/>
        <v>Yes</v>
      </c>
      <c r="R6152" s="40" t="str">
        <f t="shared" si="5"/>
        <v/>
      </c>
    </row>
    <row r="6153" ht="14.25" customHeight="1" spans="1:18">
      <c r="A6153" s="30"/>
      <c r="B6153" s="17"/>
      <c r="C6153" s="17"/>
      <c r="D6153" s="17"/>
      <c r="E6153" s="17"/>
      <c r="F6153" s="31"/>
      <c r="G6153" s="17"/>
      <c r="H6153" s="32"/>
      <c r="I6153" s="32"/>
      <c r="J6153" s="34"/>
      <c r="K6153" s="34"/>
      <c r="L6153" s="17"/>
      <c r="M6153" s="17"/>
      <c r="N6153" s="17" t="s">
        <v>52</v>
      </c>
      <c r="O6153" s="35" t="s">
        <v>277</v>
      </c>
      <c r="P6153" s="36"/>
      <c r="Q6153" s="39" t="str">
        <f t="shared" si="4"/>
        <v>No</v>
      </c>
      <c r="R6153" s="40" t="str">
        <f t="shared" si="5"/>
        <v/>
      </c>
    </row>
    <row r="6154" ht="14.25" customHeight="1" spans="1:18">
      <c r="A6154" s="30" t="s">
        <v>5820</v>
      </c>
      <c r="B6154" s="17">
        <v>3556</v>
      </c>
      <c r="C6154" s="17" t="s">
        <v>46</v>
      </c>
      <c r="D6154" s="17" t="s">
        <v>66</v>
      </c>
      <c r="E6154" s="17" t="s">
        <v>78</v>
      </c>
      <c r="F6154" s="31" t="str">
        <f>VLOOKUP(G6154,'Policy Type'!$A:$B,2,FALSE)</f>
        <v>Liability</v>
      </c>
      <c r="G6154" s="17" t="s">
        <v>536</v>
      </c>
      <c r="H6154" s="32">
        <v>45453</v>
      </c>
      <c r="I6154" s="17"/>
      <c r="J6154" s="34">
        <v>3515400</v>
      </c>
      <c r="K6154" s="34">
        <f t="shared" ref="K6154:K6174" si="1759">J6154*0.18</f>
        <v>632772</v>
      </c>
      <c r="L6154" s="34">
        <f t="shared" ref="L6154:L6174" si="1760">J6154+K6154</f>
        <v>4148172</v>
      </c>
      <c r="M6154" s="17">
        <f t="shared" ref="M6154:M6155" si="1761">L6154*0.05</f>
        <v>207408.6</v>
      </c>
      <c r="N6154" s="17" t="s">
        <v>39</v>
      </c>
      <c r="O6154" s="35" t="s">
        <v>49</v>
      </c>
      <c r="P6154" s="36" t="str">
        <f t="shared" ref="P6154:P6174" si="1762">IF(COUNTIF(B:B,B6154)=1,"New Client","Old Client")</f>
        <v>New Client</v>
      </c>
      <c r="Q6154" s="39" t="str">
        <f t="shared" si="4"/>
        <v>Yes</v>
      </c>
      <c r="R6154" s="40" t="str">
        <f t="shared" si="5"/>
        <v/>
      </c>
    </row>
    <row r="6155" ht="14.25" customHeight="1" spans="1:18">
      <c r="A6155" s="30" t="s">
        <v>5821</v>
      </c>
      <c r="B6155" s="17">
        <v>3531</v>
      </c>
      <c r="C6155" s="17" t="s">
        <v>46</v>
      </c>
      <c r="D6155" s="17" t="s">
        <v>76</v>
      </c>
      <c r="E6155" s="17" t="s">
        <v>780</v>
      </c>
      <c r="F6155" s="31" t="str">
        <f>VLOOKUP(G6155,'Policy Type'!$A:$B,2,FALSE)</f>
        <v>Liability</v>
      </c>
      <c r="G6155" s="17" t="s">
        <v>38</v>
      </c>
      <c r="H6155" s="32">
        <v>45453</v>
      </c>
      <c r="I6155" s="17"/>
      <c r="J6155" s="34">
        <v>100200</v>
      </c>
      <c r="K6155" s="34">
        <f t="shared" si="1759"/>
        <v>18036</v>
      </c>
      <c r="L6155" s="34">
        <f t="shared" si="1760"/>
        <v>118236</v>
      </c>
      <c r="M6155" s="17">
        <f t="shared" si="1761"/>
        <v>5911.8</v>
      </c>
      <c r="N6155" s="17" t="s">
        <v>39</v>
      </c>
      <c r="O6155" s="35" t="s">
        <v>49</v>
      </c>
      <c r="P6155" s="36" t="str">
        <f t="shared" si="1762"/>
        <v>Old Client</v>
      </c>
      <c r="Q6155" s="39" t="str">
        <f t="shared" si="4"/>
        <v>Yes</v>
      </c>
      <c r="R6155" s="40" t="str">
        <f t="shared" si="5"/>
        <v/>
      </c>
    </row>
    <row r="6156" ht="14.25" customHeight="1" spans="1:18">
      <c r="A6156" s="30" t="s">
        <v>5822</v>
      </c>
      <c r="B6156" s="17">
        <v>3557</v>
      </c>
      <c r="C6156" s="17" t="s">
        <v>42</v>
      </c>
      <c r="D6156" s="17" t="s">
        <v>36</v>
      </c>
      <c r="E6156" s="17" t="s">
        <v>780</v>
      </c>
      <c r="F6156" s="31" t="str">
        <f>VLOOKUP(G6156,'Policy Type'!$A:$B,2,FALSE)</f>
        <v>Liability</v>
      </c>
      <c r="G6156" s="17" t="s">
        <v>38</v>
      </c>
      <c r="H6156" s="32">
        <v>45453</v>
      </c>
      <c r="I6156" s="17"/>
      <c r="J6156" s="34">
        <v>59500</v>
      </c>
      <c r="K6156" s="34">
        <f t="shared" si="1759"/>
        <v>10710</v>
      </c>
      <c r="L6156" s="34">
        <f t="shared" si="1760"/>
        <v>70210</v>
      </c>
      <c r="M6156" s="17">
        <f t="shared" ref="M6156:M6159" si="1763">L6156*0.2</f>
        <v>14042</v>
      </c>
      <c r="N6156" s="17" t="s">
        <v>39</v>
      </c>
      <c r="O6156" s="35" t="s">
        <v>49</v>
      </c>
      <c r="P6156" s="36" t="str">
        <f t="shared" si="1762"/>
        <v>New Client</v>
      </c>
      <c r="Q6156" s="39" t="str">
        <f t="shared" si="4"/>
        <v>Yes</v>
      </c>
      <c r="R6156" s="40" t="str">
        <f t="shared" si="5"/>
        <v/>
      </c>
    </row>
    <row r="6157" ht="14.25" customHeight="1" spans="1:18">
      <c r="A6157" s="30" t="s">
        <v>5823</v>
      </c>
      <c r="B6157" s="17">
        <v>3558</v>
      </c>
      <c r="C6157" s="17" t="s">
        <v>35</v>
      </c>
      <c r="D6157" s="17" t="s">
        <v>36</v>
      </c>
      <c r="E6157" s="17" t="s">
        <v>780</v>
      </c>
      <c r="F6157" s="31" t="str">
        <f>VLOOKUP(G6157,'Policy Type'!$A:$B,2,FALSE)</f>
        <v>Liability</v>
      </c>
      <c r="G6157" s="17" t="s">
        <v>38</v>
      </c>
      <c r="H6157" s="32">
        <v>45453</v>
      </c>
      <c r="I6157" s="17"/>
      <c r="J6157" s="34">
        <v>59200</v>
      </c>
      <c r="K6157" s="34">
        <f t="shared" si="1759"/>
        <v>10656</v>
      </c>
      <c r="L6157" s="34">
        <f t="shared" si="1760"/>
        <v>69856</v>
      </c>
      <c r="M6157" s="17">
        <f t="shared" si="1763"/>
        <v>13971.2</v>
      </c>
      <c r="N6157" s="17" t="s">
        <v>52</v>
      </c>
      <c r="O6157" s="35" t="s">
        <v>49</v>
      </c>
      <c r="P6157" s="36" t="str">
        <f t="shared" si="1762"/>
        <v>New Client</v>
      </c>
      <c r="Q6157" s="39" t="str">
        <f t="shared" si="4"/>
        <v>Yes</v>
      </c>
      <c r="R6157" s="40" t="str">
        <f t="shared" si="5"/>
        <v/>
      </c>
    </row>
    <row r="6158" ht="14.25" customHeight="1" spans="1:18">
      <c r="A6158" s="30" t="s">
        <v>5824</v>
      </c>
      <c r="B6158" s="17">
        <v>3559</v>
      </c>
      <c r="C6158" s="17" t="s">
        <v>42</v>
      </c>
      <c r="D6158" s="17" t="s">
        <v>36</v>
      </c>
      <c r="E6158" s="17" t="s">
        <v>43</v>
      </c>
      <c r="F6158" s="31" t="str">
        <f>VLOOKUP(G6158,'Policy Type'!$A:$B,2,FALSE)</f>
        <v>Liability</v>
      </c>
      <c r="G6158" s="17" t="s">
        <v>38</v>
      </c>
      <c r="H6158" s="32">
        <v>45453</v>
      </c>
      <c r="I6158" s="17"/>
      <c r="J6158" s="34">
        <v>95100</v>
      </c>
      <c r="K6158" s="34">
        <f t="shared" si="1759"/>
        <v>17118</v>
      </c>
      <c r="L6158" s="34">
        <f t="shared" si="1760"/>
        <v>112218</v>
      </c>
      <c r="M6158" s="17">
        <f t="shared" si="1763"/>
        <v>22443.6</v>
      </c>
      <c r="N6158" s="17" t="s">
        <v>39</v>
      </c>
      <c r="O6158" s="35" t="s">
        <v>49</v>
      </c>
      <c r="P6158" s="36" t="str">
        <f t="shared" si="1762"/>
        <v>New Client</v>
      </c>
      <c r="Q6158" s="39" t="str">
        <f t="shared" si="4"/>
        <v>Yes</v>
      </c>
      <c r="R6158" s="40" t="str">
        <f t="shared" si="5"/>
        <v/>
      </c>
    </row>
    <row r="6159" ht="14.25" customHeight="1" spans="1:18">
      <c r="A6159" s="30" t="s">
        <v>5825</v>
      </c>
      <c r="B6159" s="17">
        <v>3560</v>
      </c>
      <c r="C6159" s="17" t="s">
        <v>57</v>
      </c>
      <c r="D6159" s="17" t="s">
        <v>36</v>
      </c>
      <c r="E6159" s="17" t="s">
        <v>43</v>
      </c>
      <c r="F6159" s="31" t="str">
        <f>VLOOKUP(G6159,'Policy Type'!$A:$B,2,FALSE)</f>
        <v>Liability</v>
      </c>
      <c r="G6159" s="17" t="s">
        <v>38</v>
      </c>
      <c r="H6159" s="32">
        <v>45453</v>
      </c>
      <c r="I6159" s="17"/>
      <c r="J6159" s="34">
        <v>126600</v>
      </c>
      <c r="K6159" s="34">
        <f t="shared" si="1759"/>
        <v>22788</v>
      </c>
      <c r="L6159" s="34">
        <f t="shared" si="1760"/>
        <v>149388</v>
      </c>
      <c r="M6159" s="17">
        <f t="shared" si="1763"/>
        <v>29877.6</v>
      </c>
      <c r="N6159" s="17" t="s">
        <v>39</v>
      </c>
      <c r="O6159" s="35" t="s">
        <v>49</v>
      </c>
      <c r="P6159" s="36" t="str">
        <f t="shared" si="1762"/>
        <v>New Client</v>
      </c>
      <c r="Q6159" s="39" t="str">
        <f t="shared" si="4"/>
        <v>Yes</v>
      </c>
      <c r="R6159" s="40" t="str">
        <f t="shared" si="5"/>
        <v/>
      </c>
    </row>
    <row r="6160" ht="14.25" customHeight="1" spans="1:18">
      <c r="A6160" s="30" t="s">
        <v>5826</v>
      </c>
      <c r="B6160" s="17">
        <v>3561</v>
      </c>
      <c r="C6160" s="17" t="s">
        <v>35</v>
      </c>
      <c r="D6160" s="17" t="s">
        <v>36</v>
      </c>
      <c r="E6160" s="17" t="s">
        <v>780</v>
      </c>
      <c r="F6160" s="31" t="str">
        <f>VLOOKUP(G6160,'Policy Type'!$A:$B,2,FALSE)</f>
        <v>Others</v>
      </c>
      <c r="G6160" s="17" t="s">
        <v>116</v>
      </c>
      <c r="H6160" s="32">
        <v>45453</v>
      </c>
      <c r="I6160" s="17"/>
      <c r="J6160" s="34">
        <v>345500</v>
      </c>
      <c r="K6160" s="34">
        <f t="shared" si="1759"/>
        <v>62190</v>
      </c>
      <c r="L6160" s="34">
        <f t="shared" si="1760"/>
        <v>407690</v>
      </c>
      <c r="M6160" s="17">
        <f>L6160*0.15</f>
        <v>61153.5</v>
      </c>
      <c r="N6160" s="17" t="s">
        <v>39</v>
      </c>
      <c r="O6160" s="35" t="s">
        <v>49</v>
      </c>
      <c r="P6160" s="36" t="str">
        <f t="shared" si="1762"/>
        <v>New Client</v>
      </c>
      <c r="Q6160" s="39" t="str">
        <f t="shared" si="4"/>
        <v>No</v>
      </c>
      <c r="R6160" s="40" t="str">
        <f t="shared" si="5"/>
        <v/>
      </c>
    </row>
    <row r="6161" ht="14.25" customHeight="1" spans="1:18">
      <c r="A6161" s="30" t="s">
        <v>5827</v>
      </c>
      <c r="B6161" s="17">
        <v>3562</v>
      </c>
      <c r="C6161" s="17" t="s">
        <v>46</v>
      </c>
      <c r="D6161" s="17" t="s">
        <v>76</v>
      </c>
      <c r="E6161" s="17" t="s">
        <v>37</v>
      </c>
      <c r="F6161" s="31" t="str">
        <f>VLOOKUP(G6161,'Policy Type'!$A:$B,2,FALSE)</f>
        <v>Liability</v>
      </c>
      <c r="G6161" s="17" t="s">
        <v>38</v>
      </c>
      <c r="H6161" s="32">
        <v>45453</v>
      </c>
      <c r="I6161" s="17"/>
      <c r="J6161" s="34">
        <v>204700</v>
      </c>
      <c r="K6161" s="34">
        <f t="shared" si="1759"/>
        <v>36846</v>
      </c>
      <c r="L6161" s="34">
        <f t="shared" si="1760"/>
        <v>241546</v>
      </c>
      <c r="M6161" s="17">
        <f t="shared" ref="M6161:M6162" si="1764">L6161*0.05</f>
        <v>12077.3</v>
      </c>
      <c r="N6161" s="17" t="s">
        <v>39</v>
      </c>
      <c r="O6161" s="35" t="s">
        <v>49</v>
      </c>
      <c r="P6161" s="36" t="str">
        <f t="shared" si="1762"/>
        <v>Old Client</v>
      </c>
      <c r="Q6161" s="39" t="str">
        <f t="shared" si="4"/>
        <v>Yes</v>
      </c>
      <c r="R6161" s="40" t="str">
        <f t="shared" si="5"/>
        <v/>
      </c>
    </row>
    <row r="6162" ht="14.25" customHeight="1" spans="1:18">
      <c r="A6162" s="30" t="s">
        <v>5828</v>
      </c>
      <c r="B6162" s="17">
        <v>3562</v>
      </c>
      <c r="C6162" s="17" t="s">
        <v>46</v>
      </c>
      <c r="D6162" s="17" t="s">
        <v>66</v>
      </c>
      <c r="E6162" s="17" t="s">
        <v>37</v>
      </c>
      <c r="F6162" s="31" t="str">
        <f>VLOOKUP(G6162,'Policy Type'!$A:$B,2,FALSE)</f>
        <v>Liability</v>
      </c>
      <c r="G6162" s="17" t="s">
        <v>38</v>
      </c>
      <c r="H6162" s="32">
        <v>45453</v>
      </c>
      <c r="I6162" s="17"/>
      <c r="J6162" s="34">
        <v>289600</v>
      </c>
      <c r="K6162" s="34">
        <f t="shared" si="1759"/>
        <v>52128</v>
      </c>
      <c r="L6162" s="34">
        <f t="shared" si="1760"/>
        <v>341728</v>
      </c>
      <c r="M6162" s="17">
        <f t="shared" si="1764"/>
        <v>17086.4</v>
      </c>
      <c r="N6162" s="17" t="s">
        <v>39</v>
      </c>
      <c r="O6162" s="35" t="s">
        <v>49</v>
      </c>
      <c r="P6162" s="36" t="str">
        <f t="shared" si="1762"/>
        <v>Old Client</v>
      </c>
      <c r="Q6162" s="39" t="str">
        <f t="shared" si="4"/>
        <v>Yes</v>
      </c>
      <c r="R6162" s="40" t="str">
        <f t="shared" si="5"/>
        <v/>
      </c>
    </row>
    <row r="6163" ht="14.25" customHeight="1" spans="1:18">
      <c r="A6163" s="30" t="s">
        <v>5829</v>
      </c>
      <c r="B6163" s="17">
        <v>3563</v>
      </c>
      <c r="C6163" s="17" t="s">
        <v>57</v>
      </c>
      <c r="D6163" s="17" t="s">
        <v>36</v>
      </c>
      <c r="E6163" s="17" t="s">
        <v>37</v>
      </c>
      <c r="F6163" s="31" t="str">
        <f>VLOOKUP(G6163,'Policy Type'!$A:$B,2,FALSE)</f>
        <v>Liability</v>
      </c>
      <c r="G6163" s="17" t="s">
        <v>38</v>
      </c>
      <c r="H6163" s="32">
        <v>45453</v>
      </c>
      <c r="I6163" s="17"/>
      <c r="J6163" s="34">
        <v>61100</v>
      </c>
      <c r="K6163" s="34">
        <f t="shared" si="1759"/>
        <v>10998</v>
      </c>
      <c r="L6163" s="34">
        <f t="shared" si="1760"/>
        <v>72098</v>
      </c>
      <c r="M6163" s="17">
        <f t="shared" ref="M6163:M6164" si="1765">L6163*0.2</f>
        <v>14419.6</v>
      </c>
      <c r="N6163" s="17" t="s">
        <v>39</v>
      </c>
      <c r="O6163" s="35" t="s">
        <v>49</v>
      </c>
      <c r="P6163" s="36" t="str">
        <f t="shared" si="1762"/>
        <v>New Client</v>
      </c>
      <c r="Q6163" s="39" t="str">
        <f t="shared" si="4"/>
        <v>Yes</v>
      </c>
      <c r="R6163" s="40" t="str">
        <f t="shared" si="5"/>
        <v/>
      </c>
    </row>
    <row r="6164" ht="14.25" customHeight="1" spans="1:18">
      <c r="A6164" s="30" t="s">
        <v>5830</v>
      </c>
      <c r="B6164" s="17">
        <v>3564</v>
      </c>
      <c r="C6164" s="17" t="s">
        <v>35</v>
      </c>
      <c r="D6164" s="17" t="s">
        <v>36</v>
      </c>
      <c r="E6164" s="17" t="s">
        <v>37</v>
      </c>
      <c r="F6164" s="31" t="str">
        <f>VLOOKUP(G6164,'Policy Type'!$A:$B,2,FALSE)</f>
        <v>Liability</v>
      </c>
      <c r="G6164" s="17" t="s">
        <v>38</v>
      </c>
      <c r="H6164" s="32">
        <v>45453</v>
      </c>
      <c r="I6164" s="17"/>
      <c r="J6164" s="34">
        <v>216700</v>
      </c>
      <c r="K6164" s="34">
        <f t="shared" si="1759"/>
        <v>39006</v>
      </c>
      <c r="L6164" s="34">
        <f t="shared" si="1760"/>
        <v>255706</v>
      </c>
      <c r="M6164" s="17">
        <f t="shared" si="1765"/>
        <v>51141.2</v>
      </c>
      <c r="N6164" s="17" t="s">
        <v>39</v>
      </c>
      <c r="O6164" s="35" t="s">
        <v>49</v>
      </c>
      <c r="P6164" s="36" t="str">
        <f t="shared" si="1762"/>
        <v>New Client</v>
      </c>
      <c r="Q6164" s="39" t="str">
        <f t="shared" si="4"/>
        <v>Yes</v>
      </c>
      <c r="R6164" s="40" t="str">
        <f t="shared" si="5"/>
        <v/>
      </c>
    </row>
    <row r="6165" ht="14.25" customHeight="1" spans="1:18">
      <c r="A6165" s="30" t="s">
        <v>5831</v>
      </c>
      <c r="B6165" s="17">
        <v>3565</v>
      </c>
      <c r="C6165" s="17" t="s">
        <v>46</v>
      </c>
      <c r="D6165" s="17" t="s">
        <v>76</v>
      </c>
      <c r="E6165" s="17" t="s">
        <v>37</v>
      </c>
      <c r="F6165" s="31" t="str">
        <f>VLOOKUP(G6165,'Policy Type'!$A:$B,2,FALSE)</f>
        <v>P&amp;C</v>
      </c>
      <c r="G6165" s="17" t="s">
        <v>68</v>
      </c>
      <c r="H6165" s="32">
        <v>45453</v>
      </c>
      <c r="I6165" s="17"/>
      <c r="J6165" s="34">
        <v>1342100</v>
      </c>
      <c r="K6165" s="34">
        <f t="shared" si="1759"/>
        <v>241578</v>
      </c>
      <c r="L6165" s="34">
        <f t="shared" si="1760"/>
        <v>1583678</v>
      </c>
      <c r="M6165" s="17">
        <f>L6165*0.05</f>
        <v>79183.9</v>
      </c>
      <c r="N6165" s="17" t="s">
        <v>39</v>
      </c>
      <c r="O6165" s="35" t="s">
        <v>40</v>
      </c>
      <c r="P6165" s="36" t="str">
        <f t="shared" si="1762"/>
        <v>New Client</v>
      </c>
      <c r="Q6165" s="39" t="str">
        <f t="shared" si="4"/>
        <v>No</v>
      </c>
      <c r="R6165" s="40" t="str">
        <f t="shared" si="5"/>
        <v/>
      </c>
    </row>
    <row r="6166" ht="14.25" customHeight="1" spans="1:18">
      <c r="A6166" s="30" t="s">
        <v>5832</v>
      </c>
      <c r="B6166" s="17">
        <v>3566</v>
      </c>
      <c r="C6166" s="17" t="s">
        <v>57</v>
      </c>
      <c r="D6166" s="17" t="s">
        <v>36</v>
      </c>
      <c r="E6166" s="17" t="s">
        <v>43</v>
      </c>
      <c r="F6166" s="31" t="str">
        <f>VLOOKUP(G6166,'Policy Type'!$A:$B,2,FALSE)</f>
        <v>P&amp;C</v>
      </c>
      <c r="G6166" s="17" t="s">
        <v>80</v>
      </c>
      <c r="H6166" s="32">
        <v>45453</v>
      </c>
      <c r="I6166" s="17"/>
      <c r="J6166" s="34">
        <v>29600</v>
      </c>
      <c r="K6166" s="34">
        <f t="shared" si="1759"/>
        <v>5328</v>
      </c>
      <c r="L6166" s="34">
        <f t="shared" si="1760"/>
        <v>34928</v>
      </c>
      <c r="M6166" s="17">
        <f>L6166*0.2</f>
        <v>6985.6</v>
      </c>
      <c r="N6166" s="17" t="s">
        <v>52</v>
      </c>
      <c r="O6166" s="35" t="s">
        <v>49</v>
      </c>
      <c r="P6166" s="36" t="str">
        <f t="shared" si="1762"/>
        <v>New Client</v>
      </c>
      <c r="Q6166" s="39" t="str">
        <f t="shared" si="4"/>
        <v>No</v>
      </c>
      <c r="R6166" s="40" t="str">
        <f t="shared" si="5"/>
        <v/>
      </c>
    </row>
    <row r="6167" ht="14.25" customHeight="1" spans="1:18">
      <c r="A6167" s="30" t="s">
        <v>5833</v>
      </c>
      <c r="B6167" s="17">
        <v>517</v>
      </c>
      <c r="C6167" s="17" t="s">
        <v>46</v>
      </c>
      <c r="D6167" s="17" t="s">
        <v>66</v>
      </c>
      <c r="E6167" s="17" t="s">
        <v>43</v>
      </c>
      <c r="F6167" s="31" t="str">
        <f>VLOOKUP(G6167,'Policy Type'!$A:$B,2,FALSE)</f>
        <v>P&amp;C</v>
      </c>
      <c r="G6167" s="17" t="s">
        <v>80</v>
      </c>
      <c r="H6167" s="32">
        <v>45453</v>
      </c>
      <c r="I6167" s="17"/>
      <c r="J6167" s="34">
        <v>46600</v>
      </c>
      <c r="K6167" s="34">
        <f t="shared" si="1759"/>
        <v>8388</v>
      </c>
      <c r="L6167" s="34">
        <f t="shared" si="1760"/>
        <v>54988</v>
      </c>
      <c r="M6167" s="17">
        <f>L6167*0.05</f>
        <v>2749.4</v>
      </c>
      <c r="N6167" s="17" t="s">
        <v>39</v>
      </c>
      <c r="O6167" s="35" t="s">
        <v>49</v>
      </c>
      <c r="P6167" s="36" t="str">
        <f t="shared" si="1762"/>
        <v>Old Client</v>
      </c>
      <c r="Q6167" s="39" t="str">
        <f t="shared" si="4"/>
        <v>No</v>
      </c>
      <c r="R6167" s="40" t="str">
        <f t="shared" si="5"/>
        <v/>
      </c>
    </row>
    <row r="6168" ht="14.25" customHeight="1" spans="1:18">
      <c r="A6168" s="30" t="s">
        <v>5834</v>
      </c>
      <c r="B6168" s="17">
        <v>3567</v>
      </c>
      <c r="C6168" s="17" t="s">
        <v>42</v>
      </c>
      <c r="D6168" s="17" t="s">
        <v>36</v>
      </c>
      <c r="E6168" s="17" t="s">
        <v>43</v>
      </c>
      <c r="F6168" s="31" t="str">
        <f>VLOOKUP(G6168,'Policy Type'!$A:$B,2,FALSE)</f>
        <v>P&amp;C</v>
      </c>
      <c r="G6168" s="17" t="s">
        <v>80</v>
      </c>
      <c r="H6168" s="32">
        <v>45453</v>
      </c>
      <c r="I6168" s="17"/>
      <c r="J6168" s="34">
        <v>46700</v>
      </c>
      <c r="K6168" s="34">
        <f t="shared" si="1759"/>
        <v>8406</v>
      </c>
      <c r="L6168" s="34">
        <f t="shared" si="1760"/>
        <v>55106</v>
      </c>
      <c r="M6168" s="17">
        <f t="shared" ref="M6168:M6169" si="1766">L6168*0.2</f>
        <v>11021.2</v>
      </c>
      <c r="N6168" s="17" t="s">
        <v>39</v>
      </c>
      <c r="O6168" s="35" t="s">
        <v>49</v>
      </c>
      <c r="P6168" s="36" t="str">
        <f t="shared" si="1762"/>
        <v>New Client</v>
      </c>
      <c r="Q6168" s="39" t="str">
        <f t="shared" si="4"/>
        <v>No</v>
      </c>
      <c r="R6168" s="40" t="str">
        <f t="shared" si="5"/>
        <v/>
      </c>
    </row>
    <row r="6169" ht="14.25" customHeight="1" spans="1:18">
      <c r="A6169" s="30" t="s">
        <v>5835</v>
      </c>
      <c r="B6169" s="17">
        <v>3335</v>
      </c>
      <c r="C6169" s="17" t="s">
        <v>35</v>
      </c>
      <c r="D6169" s="17" t="s">
        <v>36</v>
      </c>
      <c r="E6169" s="17" t="s">
        <v>43</v>
      </c>
      <c r="F6169" s="31" t="str">
        <f>VLOOKUP(G6169,'Policy Type'!$A:$B,2,FALSE)</f>
        <v>P&amp;C</v>
      </c>
      <c r="G6169" s="17" t="s">
        <v>80</v>
      </c>
      <c r="H6169" s="32">
        <v>45453</v>
      </c>
      <c r="I6169" s="17"/>
      <c r="J6169" s="34">
        <v>29600</v>
      </c>
      <c r="K6169" s="34">
        <f t="shared" si="1759"/>
        <v>5328</v>
      </c>
      <c r="L6169" s="34">
        <f t="shared" si="1760"/>
        <v>34928</v>
      </c>
      <c r="M6169" s="17">
        <f t="shared" si="1766"/>
        <v>6985.6</v>
      </c>
      <c r="N6169" s="17" t="s">
        <v>52</v>
      </c>
      <c r="O6169" s="35" t="s">
        <v>49</v>
      </c>
      <c r="P6169" s="36" t="str">
        <f t="shared" si="1762"/>
        <v>Old Client</v>
      </c>
      <c r="Q6169" s="39" t="str">
        <f t="shared" si="4"/>
        <v>Yes</v>
      </c>
      <c r="R6169" s="40" t="str">
        <f t="shared" si="5"/>
        <v>Cross-Sold</v>
      </c>
    </row>
    <row r="6170" ht="14.25" customHeight="1" spans="1:18">
      <c r="A6170" s="30" t="s">
        <v>5836</v>
      </c>
      <c r="B6170" s="17">
        <v>3335</v>
      </c>
      <c r="C6170" s="17" t="s">
        <v>46</v>
      </c>
      <c r="D6170" s="17" t="s">
        <v>66</v>
      </c>
      <c r="E6170" s="17" t="s">
        <v>43</v>
      </c>
      <c r="F6170" s="31" t="str">
        <f>VLOOKUP(G6170,'Policy Type'!$A:$B,2,FALSE)</f>
        <v>P&amp;C</v>
      </c>
      <c r="G6170" s="17" t="s">
        <v>80</v>
      </c>
      <c r="H6170" s="32">
        <v>45454</v>
      </c>
      <c r="I6170" s="17"/>
      <c r="J6170" s="34">
        <v>29600</v>
      </c>
      <c r="K6170" s="34">
        <f t="shared" si="1759"/>
        <v>5328</v>
      </c>
      <c r="L6170" s="34">
        <f t="shared" si="1760"/>
        <v>34928</v>
      </c>
      <c r="M6170" s="17">
        <f>L6170*0.05</f>
        <v>1746.4</v>
      </c>
      <c r="N6170" s="17" t="s">
        <v>52</v>
      </c>
      <c r="O6170" s="35" t="s">
        <v>49</v>
      </c>
      <c r="P6170" s="36" t="str">
        <f t="shared" si="1762"/>
        <v>Old Client</v>
      </c>
      <c r="Q6170" s="39" t="str">
        <f t="shared" si="4"/>
        <v>Yes</v>
      </c>
      <c r="R6170" s="40" t="str">
        <f t="shared" si="5"/>
        <v>Cross-Sold</v>
      </c>
    </row>
    <row r="6171" ht="14.25" customHeight="1" spans="1:18">
      <c r="A6171" s="30" t="s">
        <v>5837</v>
      </c>
      <c r="B6171" s="17">
        <v>3568</v>
      </c>
      <c r="C6171" s="17" t="s">
        <v>35</v>
      </c>
      <c r="D6171" s="17" t="s">
        <v>36</v>
      </c>
      <c r="E6171" s="17" t="s">
        <v>43</v>
      </c>
      <c r="F6171" s="31" t="str">
        <f>VLOOKUP(G6171,'Policy Type'!$A:$B,2,FALSE)</f>
        <v>P&amp;C</v>
      </c>
      <c r="G6171" s="17" t="s">
        <v>80</v>
      </c>
      <c r="H6171" s="32">
        <v>45454</v>
      </c>
      <c r="I6171" s="17"/>
      <c r="J6171" s="34">
        <v>29600</v>
      </c>
      <c r="K6171" s="34">
        <f t="shared" si="1759"/>
        <v>5328</v>
      </c>
      <c r="L6171" s="34">
        <f t="shared" si="1760"/>
        <v>34928</v>
      </c>
      <c r="M6171" s="17">
        <f>L6171*0.2</f>
        <v>6985.6</v>
      </c>
      <c r="N6171" s="17" t="s">
        <v>52</v>
      </c>
      <c r="O6171" s="35" t="s">
        <v>49</v>
      </c>
      <c r="P6171" s="36" t="str">
        <f t="shared" si="1762"/>
        <v>New Client</v>
      </c>
      <c r="Q6171" s="39" t="str">
        <f t="shared" si="4"/>
        <v>No</v>
      </c>
      <c r="R6171" s="40" t="str">
        <f t="shared" si="5"/>
        <v/>
      </c>
    </row>
    <row r="6172" ht="14.25" customHeight="1" spans="1:18">
      <c r="A6172" s="30" t="s">
        <v>5838</v>
      </c>
      <c r="B6172" s="17">
        <v>3569</v>
      </c>
      <c r="C6172" s="17" t="s">
        <v>46</v>
      </c>
      <c r="D6172" s="17" t="s">
        <v>47</v>
      </c>
      <c r="E6172" s="17" t="s">
        <v>978</v>
      </c>
      <c r="F6172" s="31" t="str">
        <f>VLOOKUP(G6172,'Policy Type'!$A:$B,2,FALSE)</f>
        <v>P&amp;C</v>
      </c>
      <c r="G6172" s="17" t="s">
        <v>68</v>
      </c>
      <c r="H6172" s="32">
        <v>45454</v>
      </c>
      <c r="I6172" s="17"/>
      <c r="J6172" s="34">
        <v>1174200</v>
      </c>
      <c r="K6172" s="34">
        <f t="shared" si="1759"/>
        <v>211356</v>
      </c>
      <c r="L6172" s="34">
        <f t="shared" si="1760"/>
        <v>1385556</v>
      </c>
      <c r="M6172" s="17">
        <f>L6172*0.05</f>
        <v>69277.8</v>
      </c>
      <c r="N6172" s="17" t="s">
        <v>39</v>
      </c>
      <c r="O6172" s="35" t="s">
        <v>40</v>
      </c>
      <c r="P6172" s="36" t="str">
        <f t="shared" si="1762"/>
        <v>New Client</v>
      </c>
      <c r="Q6172" s="39" t="str">
        <f t="shared" si="4"/>
        <v>No</v>
      </c>
      <c r="R6172" s="40" t="str">
        <f t="shared" si="5"/>
        <v/>
      </c>
    </row>
    <row r="6173" ht="14.25" customHeight="1" spans="1:18">
      <c r="A6173" s="30" t="s">
        <v>5839</v>
      </c>
      <c r="B6173" s="17">
        <v>3570</v>
      </c>
      <c r="C6173" s="17" t="s">
        <v>42</v>
      </c>
      <c r="D6173" s="17" t="s">
        <v>36</v>
      </c>
      <c r="E6173" s="17" t="s">
        <v>60</v>
      </c>
      <c r="F6173" s="31" t="str">
        <f>VLOOKUP(G6173,'Policy Type'!$A:$B,2,FALSE)</f>
        <v>Others</v>
      </c>
      <c r="G6173" s="17" t="s">
        <v>270</v>
      </c>
      <c r="H6173" s="32">
        <v>45454</v>
      </c>
      <c r="I6173" s="17"/>
      <c r="J6173" s="34">
        <v>6660300</v>
      </c>
      <c r="K6173" s="34">
        <f t="shared" si="1759"/>
        <v>1198854</v>
      </c>
      <c r="L6173" s="34">
        <f t="shared" si="1760"/>
        <v>7859154</v>
      </c>
      <c r="M6173" s="17">
        <f>L6173*0.15</f>
        <v>1178873.1</v>
      </c>
      <c r="N6173" s="17" t="s">
        <v>52</v>
      </c>
      <c r="O6173" s="35" t="s">
        <v>53</v>
      </c>
      <c r="P6173" s="36" t="str">
        <f t="shared" si="1762"/>
        <v>New Client</v>
      </c>
      <c r="Q6173" s="39" t="str">
        <f t="shared" si="4"/>
        <v>No</v>
      </c>
      <c r="R6173" s="40" t="str">
        <f t="shared" si="5"/>
        <v/>
      </c>
    </row>
    <row r="6174" ht="14.25" customHeight="1" spans="1:18">
      <c r="A6174" s="30" t="s">
        <v>5840</v>
      </c>
      <c r="B6174" s="17">
        <v>10</v>
      </c>
      <c r="C6174" s="17" t="s">
        <v>42</v>
      </c>
      <c r="D6174" s="17" t="s">
        <v>36</v>
      </c>
      <c r="E6174" s="17" t="s">
        <v>84</v>
      </c>
      <c r="F6174" s="31" t="str">
        <f>VLOOKUP(G6174,'Policy Type'!$A:$B,2,FALSE)</f>
        <v>Liability</v>
      </c>
      <c r="G6174" s="17" t="s">
        <v>101</v>
      </c>
      <c r="H6174" s="32">
        <v>45401</v>
      </c>
      <c r="I6174" s="32">
        <v>45765</v>
      </c>
      <c r="J6174" s="34">
        <v>1416000</v>
      </c>
      <c r="K6174" s="34">
        <f t="shared" si="1759"/>
        <v>254880</v>
      </c>
      <c r="L6174" s="34">
        <f t="shared" si="1760"/>
        <v>1670880</v>
      </c>
      <c r="M6174" s="17">
        <f>L6174*0.2</f>
        <v>334176</v>
      </c>
      <c r="N6174" s="17" t="s">
        <v>39</v>
      </c>
      <c r="O6174" s="35" t="s">
        <v>49</v>
      </c>
      <c r="P6174" s="36" t="str">
        <f t="shared" si="1762"/>
        <v>Old Client</v>
      </c>
      <c r="Q6174" s="39" t="str">
        <f t="shared" si="4"/>
        <v>Yes</v>
      </c>
      <c r="R6174" s="40" t="str">
        <f t="shared" si="5"/>
        <v/>
      </c>
    </row>
    <row r="6175" ht="14.25" customHeight="1" spans="1:18">
      <c r="A6175" s="30"/>
      <c r="B6175" s="17"/>
      <c r="C6175" s="17"/>
      <c r="D6175" s="17"/>
      <c r="E6175" s="17"/>
      <c r="F6175" s="31"/>
      <c r="G6175" s="17"/>
      <c r="H6175" s="32"/>
      <c r="I6175" s="32"/>
      <c r="J6175" s="34"/>
      <c r="K6175" s="34"/>
      <c r="L6175" s="17"/>
      <c r="M6175" s="17"/>
      <c r="N6175" s="17" t="s">
        <v>39</v>
      </c>
      <c r="O6175" s="35" t="s">
        <v>277</v>
      </c>
      <c r="P6175" s="36"/>
      <c r="Q6175" s="39" t="str">
        <f t="shared" si="4"/>
        <v>No</v>
      </c>
      <c r="R6175" s="40" t="str">
        <f t="shared" si="5"/>
        <v/>
      </c>
    </row>
    <row r="6176" ht="14.25" customHeight="1" spans="1:18">
      <c r="A6176" s="30" t="s">
        <v>5841</v>
      </c>
      <c r="B6176" s="17">
        <v>2786</v>
      </c>
      <c r="C6176" s="17" t="s">
        <v>35</v>
      </c>
      <c r="D6176" s="17" t="s">
        <v>36</v>
      </c>
      <c r="E6176" s="17" t="s">
        <v>84</v>
      </c>
      <c r="F6176" s="31" t="str">
        <f>VLOOKUP(G6176,'Policy Type'!$A:$B,2,FALSE)</f>
        <v>Liability</v>
      </c>
      <c r="G6176" s="17" t="s">
        <v>536</v>
      </c>
      <c r="H6176" s="32">
        <v>45409</v>
      </c>
      <c r="I6176" s="32">
        <v>45756</v>
      </c>
      <c r="J6176" s="34">
        <v>2950000</v>
      </c>
      <c r="K6176" s="34">
        <f>J6176*0.18</f>
        <v>531000</v>
      </c>
      <c r="L6176" s="34">
        <f>J6176+K6176</f>
        <v>3481000</v>
      </c>
      <c r="M6176" s="17">
        <f>L6176*0.2</f>
        <v>696200</v>
      </c>
      <c r="N6176" s="17" t="s">
        <v>39</v>
      </c>
      <c r="O6176" s="35" t="s">
        <v>49</v>
      </c>
      <c r="P6176" s="36" t="str">
        <f>IF(COUNTIF(B:B,B6176)=1,"New Client","Old Client")</f>
        <v>Old Client</v>
      </c>
      <c r="Q6176" s="39" t="str">
        <f t="shared" si="4"/>
        <v>Yes</v>
      </c>
      <c r="R6176" s="40" t="str">
        <f t="shared" si="5"/>
        <v/>
      </c>
    </row>
    <row r="6177" ht="14.25" customHeight="1" spans="1:18">
      <c r="A6177" s="30"/>
      <c r="B6177" s="17"/>
      <c r="C6177" s="17"/>
      <c r="D6177" s="17"/>
      <c r="E6177" s="17"/>
      <c r="F6177" s="31"/>
      <c r="G6177" s="17"/>
      <c r="H6177" s="32"/>
      <c r="I6177" s="32"/>
      <c r="J6177" s="34"/>
      <c r="K6177" s="34"/>
      <c r="L6177" s="17"/>
      <c r="M6177" s="17"/>
      <c r="N6177" s="17" t="s">
        <v>39</v>
      </c>
      <c r="O6177" s="35" t="s">
        <v>277</v>
      </c>
      <c r="P6177" s="36"/>
      <c r="Q6177" s="39" t="str">
        <f t="shared" si="4"/>
        <v>No</v>
      </c>
      <c r="R6177" s="40" t="str">
        <f t="shared" si="5"/>
        <v/>
      </c>
    </row>
    <row r="6178" ht="14.25" customHeight="1" spans="1:18">
      <c r="A6178" s="30"/>
      <c r="B6178" s="17"/>
      <c r="C6178" s="17"/>
      <c r="D6178" s="17"/>
      <c r="E6178" s="17"/>
      <c r="F6178" s="31"/>
      <c r="G6178" s="17"/>
      <c r="H6178" s="32"/>
      <c r="I6178" s="32"/>
      <c r="J6178" s="34"/>
      <c r="K6178" s="34"/>
      <c r="L6178" s="17"/>
      <c r="M6178" s="17"/>
      <c r="N6178" s="17" t="s">
        <v>39</v>
      </c>
      <c r="O6178" s="35" t="s">
        <v>277</v>
      </c>
      <c r="P6178" s="36"/>
      <c r="Q6178" s="39" t="str">
        <f t="shared" si="4"/>
        <v>No</v>
      </c>
      <c r="R6178" s="40" t="str">
        <f t="shared" si="5"/>
        <v/>
      </c>
    </row>
    <row r="6179" ht="14.25" customHeight="1" spans="1:18">
      <c r="A6179" s="30"/>
      <c r="B6179" s="17"/>
      <c r="C6179" s="17"/>
      <c r="D6179" s="17"/>
      <c r="E6179" s="17"/>
      <c r="F6179" s="31"/>
      <c r="G6179" s="17"/>
      <c r="H6179" s="32"/>
      <c r="I6179" s="32"/>
      <c r="J6179" s="34"/>
      <c r="K6179" s="34"/>
      <c r="L6179" s="17"/>
      <c r="M6179" s="17"/>
      <c r="N6179" s="17" t="s">
        <v>39</v>
      </c>
      <c r="O6179" s="35" t="s">
        <v>277</v>
      </c>
      <c r="P6179" s="36"/>
      <c r="Q6179" s="39" t="str">
        <f t="shared" si="4"/>
        <v>No</v>
      </c>
      <c r="R6179" s="40" t="str">
        <f t="shared" si="5"/>
        <v/>
      </c>
    </row>
    <row r="6180" ht="14.25" customHeight="1" spans="1:18">
      <c r="A6180" s="30"/>
      <c r="B6180" s="17"/>
      <c r="C6180" s="17"/>
      <c r="D6180" s="17"/>
      <c r="E6180" s="17"/>
      <c r="F6180" s="31"/>
      <c r="G6180" s="17"/>
      <c r="H6180" s="32"/>
      <c r="I6180" s="32"/>
      <c r="J6180" s="34"/>
      <c r="K6180" s="34"/>
      <c r="L6180" s="17"/>
      <c r="M6180" s="17"/>
      <c r="N6180" s="17" t="s">
        <v>39</v>
      </c>
      <c r="O6180" s="35" t="s">
        <v>277</v>
      </c>
      <c r="P6180" s="36"/>
      <c r="Q6180" s="39" t="str">
        <f t="shared" si="4"/>
        <v>No</v>
      </c>
      <c r="R6180" s="40" t="str">
        <f t="shared" si="5"/>
        <v/>
      </c>
    </row>
    <row r="6181" ht="14.25" customHeight="1" spans="1:18">
      <c r="A6181" s="30"/>
      <c r="B6181" s="17"/>
      <c r="C6181" s="17"/>
      <c r="D6181" s="17"/>
      <c r="E6181" s="17"/>
      <c r="F6181" s="31"/>
      <c r="G6181" s="17"/>
      <c r="H6181" s="32"/>
      <c r="I6181" s="32"/>
      <c r="J6181" s="34"/>
      <c r="K6181" s="34"/>
      <c r="L6181" s="17"/>
      <c r="M6181" s="17"/>
      <c r="N6181" s="17" t="s">
        <v>39</v>
      </c>
      <c r="O6181" s="35" t="s">
        <v>277</v>
      </c>
      <c r="P6181" s="36"/>
      <c r="Q6181" s="39" t="str">
        <f t="shared" si="4"/>
        <v>No</v>
      </c>
      <c r="R6181" s="40" t="str">
        <f t="shared" si="5"/>
        <v/>
      </c>
    </row>
    <row r="6182" ht="14.25" customHeight="1" spans="1:18">
      <c r="A6182" s="30"/>
      <c r="B6182" s="17"/>
      <c r="C6182" s="17"/>
      <c r="D6182" s="17"/>
      <c r="E6182" s="17"/>
      <c r="F6182" s="31"/>
      <c r="G6182" s="17"/>
      <c r="H6182" s="32"/>
      <c r="I6182" s="32"/>
      <c r="J6182" s="34"/>
      <c r="K6182" s="34"/>
      <c r="L6182" s="17"/>
      <c r="M6182" s="17"/>
      <c r="N6182" s="17" t="s">
        <v>39</v>
      </c>
      <c r="O6182" s="35" t="s">
        <v>277</v>
      </c>
      <c r="P6182" s="36"/>
      <c r="Q6182" s="39" t="str">
        <f t="shared" si="4"/>
        <v>No</v>
      </c>
      <c r="R6182" s="40" t="str">
        <f t="shared" si="5"/>
        <v/>
      </c>
    </row>
    <row r="6183" ht="14.25" customHeight="1" spans="1:18">
      <c r="A6183" s="30" t="s">
        <v>5842</v>
      </c>
      <c r="B6183" s="17">
        <v>811</v>
      </c>
      <c r="C6183" s="17" t="s">
        <v>57</v>
      </c>
      <c r="D6183" s="17" t="s">
        <v>36</v>
      </c>
      <c r="E6183" s="17" t="s">
        <v>132</v>
      </c>
      <c r="F6183" s="31" t="str">
        <f>VLOOKUP(G6183,'Policy Type'!$A:$B,2,FALSE)</f>
        <v>P&amp;C</v>
      </c>
      <c r="G6183" s="17" t="s">
        <v>68</v>
      </c>
      <c r="H6183" s="32">
        <v>45456</v>
      </c>
      <c r="I6183" s="17"/>
      <c r="J6183" s="34">
        <v>1708500</v>
      </c>
      <c r="K6183" s="34">
        <f t="shared" ref="K6183:K6211" si="1767">J6183*0.18</f>
        <v>307530</v>
      </c>
      <c r="L6183" s="34">
        <f t="shared" ref="L6183:L6211" si="1768">J6183+K6183</f>
        <v>2016030</v>
      </c>
      <c r="M6183" s="17">
        <f t="shared" ref="M6183:M6184" si="1769">L6183*0.2</f>
        <v>403206</v>
      </c>
      <c r="N6183" s="17" t="s">
        <v>52</v>
      </c>
      <c r="O6183" s="35" t="s">
        <v>53</v>
      </c>
      <c r="P6183" s="36" t="str">
        <f t="shared" ref="P6183:P6211" si="1770">IF(COUNTIF(B:B,B6183)=1,"New Client","Old Client")</f>
        <v>Old Client</v>
      </c>
      <c r="Q6183" s="39" t="str">
        <f t="shared" si="4"/>
        <v>Yes</v>
      </c>
      <c r="R6183" s="40" t="str">
        <f t="shared" si="5"/>
        <v>Cross-Sold</v>
      </c>
    </row>
    <row r="6184" ht="14.25" customHeight="1" spans="1:18">
      <c r="A6184" s="30" t="s">
        <v>5843</v>
      </c>
      <c r="B6184" s="17">
        <v>22</v>
      </c>
      <c r="C6184" s="17" t="s">
        <v>57</v>
      </c>
      <c r="D6184" s="17" t="s">
        <v>36</v>
      </c>
      <c r="E6184" s="17" t="s">
        <v>37</v>
      </c>
      <c r="F6184" s="31" t="str">
        <f>VLOOKUP(G6184,'Policy Type'!$A:$B,2,FALSE)</f>
        <v>P&amp;C</v>
      </c>
      <c r="G6184" s="17" t="s">
        <v>44</v>
      </c>
      <c r="H6184" s="32">
        <v>45455</v>
      </c>
      <c r="I6184" s="17"/>
      <c r="J6184" s="34">
        <v>253700</v>
      </c>
      <c r="K6184" s="34">
        <f t="shared" si="1767"/>
        <v>45666</v>
      </c>
      <c r="L6184" s="34">
        <f t="shared" si="1768"/>
        <v>299366</v>
      </c>
      <c r="M6184" s="17">
        <f t="shared" si="1769"/>
        <v>59873.2</v>
      </c>
      <c r="N6184" s="17" t="s">
        <v>39</v>
      </c>
      <c r="O6184" s="35" t="s">
        <v>49</v>
      </c>
      <c r="P6184" s="36" t="str">
        <f t="shared" si="1770"/>
        <v>Old Client</v>
      </c>
      <c r="Q6184" s="39" t="str">
        <f t="shared" si="4"/>
        <v>Yes</v>
      </c>
      <c r="R6184" s="40" t="str">
        <f t="shared" si="5"/>
        <v>Cross-Sold</v>
      </c>
    </row>
    <row r="6185" ht="14.25" customHeight="1" spans="1:18">
      <c r="A6185" s="30" t="s">
        <v>5844</v>
      </c>
      <c r="B6185" s="17">
        <v>1372</v>
      </c>
      <c r="C6185" s="17" t="s">
        <v>46</v>
      </c>
      <c r="D6185" s="17" t="s">
        <v>88</v>
      </c>
      <c r="E6185" s="17" t="s">
        <v>37</v>
      </c>
      <c r="F6185" s="31" t="str">
        <f>VLOOKUP(G6185,'Policy Type'!$A:$B,2,FALSE)</f>
        <v>Others</v>
      </c>
      <c r="G6185" s="17" t="s">
        <v>212</v>
      </c>
      <c r="H6185" s="32">
        <v>45455</v>
      </c>
      <c r="I6185" s="17"/>
      <c r="J6185" s="34">
        <v>753700</v>
      </c>
      <c r="K6185" s="34">
        <f t="shared" si="1767"/>
        <v>135666</v>
      </c>
      <c r="L6185" s="34">
        <f t="shared" si="1768"/>
        <v>889366</v>
      </c>
      <c r="M6185" s="17">
        <f>L6185*0.05</f>
        <v>44468.3</v>
      </c>
      <c r="N6185" s="17" t="s">
        <v>39</v>
      </c>
      <c r="O6185" s="35" t="s">
        <v>40</v>
      </c>
      <c r="P6185" s="36" t="str">
        <f t="shared" si="1770"/>
        <v>Old Client</v>
      </c>
      <c r="Q6185" s="39" t="str">
        <f t="shared" si="4"/>
        <v>No</v>
      </c>
      <c r="R6185" s="40" t="str">
        <f t="shared" si="5"/>
        <v/>
      </c>
    </row>
    <row r="6186" ht="14.25" customHeight="1" spans="1:18">
      <c r="A6186" s="30" t="s">
        <v>5845</v>
      </c>
      <c r="B6186" s="17">
        <v>63</v>
      </c>
      <c r="C6186" s="17" t="s">
        <v>35</v>
      </c>
      <c r="D6186" s="17" t="s">
        <v>36</v>
      </c>
      <c r="E6186" s="17" t="s">
        <v>780</v>
      </c>
      <c r="F6186" s="31" t="str">
        <f>VLOOKUP(G6186,'Policy Type'!$A:$B,2,FALSE)</f>
        <v>Liability</v>
      </c>
      <c r="G6186" s="17" t="s">
        <v>38</v>
      </c>
      <c r="H6186" s="32">
        <v>45455</v>
      </c>
      <c r="I6186" s="32">
        <v>45484</v>
      </c>
      <c r="J6186" s="34">
        <v>59700</v>
      </c>
      <c r="K6186" s="34">
        <f t="shared" si="1767"/>
        <v>10746</v>
      </c>
      <c r="L6186" s="34">
        <f t="shared" si="1768"/>
        <v>70446</v>
      </c>
      <c r="M6186" s="17">
        <f t="shared" ref="M6186:M6187" si="1771">L6186*0.2</f>
        <v>14089.2</v>
      </c>
      <c r="N6186" s="17" t="s">
        <v>52</v>
      </c>
      <c r="O6186" s="35" t="s">
        <v>49</v>
      </c>
      <c r="P6186" s="36" t="str">
        <f t="shared" si="1770"/>
        <v>Old Client</v>
      </c>
      <c r="Q6186" s="39" t="str">
        <f t="shared" si="4"/>
        <v>Yes</v>
      </c>
      <c r="R6186" s="40" t="str">
        <f t="shared" si="5"/>
        <v/>
      </c>
    </row>
    <row r="6187" ht="14.25" customHeight="1" spans="1:18">
      <c r="A6187" s="30" t="s">
        <v>5846</v>
      </c>
      <c r="B6187" s="17">
        <v>63</v>
      </c>
      <c r="C6187" s="17" t="s">
        <v>35</v>
      </c>
      <c r="D6187" s="17" t="s">
        <v>36</v>
      </c>
      <c r="E6187" s="17" t="s">
        <v>60</v>
      </c>
      <c r="F6187" s="31" t="str">
        <f>VLOOKUP(G6187,'Policy Type'!$A:$B,2,FALSE)</f>
        <v>Liability</v>
      </c>
      <c r="G6187" s="17" t="s">
        <v>2282</v>
      </c>
      <c r="H6187" s="32">
        <v>45455</v>
      </c>
      <c r="I6187" s="17"/>
      <c r="J6187" s="34">
        <v>779900</v>
      </c>
      <c r="K6187" s="34">
        <f t="shared" si="1767"/>
        <v>140382</v>
      </c>
      <c r="L6187" s="34">
        <f t="shared" si="1768"/>
        <v>920282</v>
      </c>
      <c r="M6187" s="17">
        <f t="shared" si="1771"/>
        <v>184056.4</v>
      </c>
      <c r="N6187" s="17" t="s">
        <v>39</v>
      </c>
      <c r="O6187" s="35" t="s">
        <v>53</v>
      </c>
      <c r="P6187" s="36" t="str">
        <f t="shared" si="1770"/>
        <v>Old Client</v>
      </c>
      <c r="Q6187" s="39" t="str">
        <f t="shared" si="4"/>
        <v>Yes</v>
      </c>
      <c r="R6187" s="40" t="str">
        <f t="shared" si="5"/>
        <v/>
      </c>
    </row>
    <row r="6188" ht="14.25" customHeight="1" spans="1:18">
      <c r="A6188" s="30" t="s">
        <v>5847</v>
      </c>
      <c r="B6188" s="17">
        <v>2735</v>
      </c>
      <c r="C6188" s="17" t="s">
        <v>42</v>
      </c>
      <c r="D6188" s="17" t="s">
        <v>36</v>
      </c>
      <c r="E6188" s="17" t="s">
        <v>60</v>
      </c>
      <c r="F6188" s="31" t="str">
        <f>VLOOKUP(G6188,'Policy Type'!$A:$B,2,FALSE)</f>
        <v>Others</v>
      </c>
      <c r="G6188" s="17" t="s">
        <v>193</v>
      </c>
      <c r="H6188" s="32">
        <v>45455</v>
      </c>
      <c r="I6188" s="17"/>
      <c r="J6188" s="34">
        <v>4164400</v>
      </c>
      <c r="K6188" s="34">
        <f t="shared" si="1767"/>
        <v>749592</v>
      </c>
      <c r="L6188" s="34">
        <f t="shared" si="1768"/>
        <v>4913992</v>
      </c>
      <c r="M6188" s="17">
        <f t="shared" ref="M6188:M6189" si="1772">L6188*0.15</f>
        <v>737098.8</v>
      </c>
      <c r="N6188" s="17" t="s">
        <v>39</v>
      </c>
      <c r="O6188" s="35" t="s">
        <v>40</v>
      </c>
      <c r="P6188" s="36" t="str">
        <f t="shared" si="1770"/>
        <v>Old Client</v>
      </c>
      <c r="Q6188" s="39" t="str">
        <f t="shared" si="4"/>
        <v>Yes</v>
      </c>
      <c r="R6188" s="40" t="str">
        <f t="shared" si="5"/>
        <v>Cross-Sold</v>
      </c>
    </row>
    <row r="6189" ht="14.25" customHeight="1" spans="1:18">
      <c r="A6189" s="30" t="s">
        <v>5848</v>
      </c>
      <c r="B6189" s="17">
        <v>83</v>
      </c>
      <c r="C6189" s="17" t="s">
        <v>57</v>
      </c>
      <c r="D6189" s="17" t="s">
        <v>36</v>
      </c>
      <c r="E6189" s="17" t="s">
        <v>103</v>
      </c>
      <c r="F6189" s="31" t="str">
        <f>VLOOKUP(G6189,'Policy Type'!$A:$B,2,FALSE)</f>
        <v>Others</v>
      </c>
      <c r="G6189" s="17" t="s">
        <v>3913</v>
      </c>
      <c r="H6189" s="32">
        <v>45448</v>
      </c>
      <c r="I6189" s="17"/>
      <c r="J6189" s="34">
        <v>151600</v>
      </c>
      <c r="K6189" s="34">
        <f t="shared" si="1767"/>
        <v>27288</v>
      </c>
      <c r="L6189" s="34">
        <f t="shared" si="1768"/>
        <v>178888</v>
      </c>
      <c r="M6189" s="17">
        <f t="shared" si="1772"/>
        <v>26833.2</v>
      </c>
      <c r="N6189" s="17" t="s">
        <v>39</v>
      </c>
      <c r="O6189" s="35" t="s">
        <v>49</v>
      </c>
      <c r="P6189" s="36" t="str">
        <f t="shared" si="1770"/>
        <v>Old Client</v>
      </c>
      <c r="Q6189" s="39" t="str">
        <f t="shared" si="4"/>
        <v>Yes</v>
      </c>
      <c r="R6189" s="40" t="str">
        <f t="shared" si="5"/>
        <v>Cross-Sold</v>
      </c>
    </row>
    <row r="6190" ht="14.25" customHeight="1" spans="1:18">
      <c r="A6190" s="30" t="s">
        <v>5849</v>
      </c>
      <c r="B6190" s="17">
        <v>1375</v>
      </c>
      <c r="C6190" s="17" t="s">
        <v>42</v>
      </c>
      <c r="D6190" s="17" t="s">
        <v>36</v>
      </c>
      <c r="E6190" s="17" t="s">
        <v>780</v>
      </c>
      <c r="F6190" s="31" t="str">
        <f>VLOOKUP(G6190,'Policy Type'!$A:$B,2,FALSE)</f>
        <v>Liability</v>
      </c>
      <c r="G6190" s="17" t="s">
        <v>38</v>
      </c>
      <c r="H6190" s="32">
        <v>45453</v>
      </c>
      <c r="I6190" s="17"/>
      <c r="J6190" s="34">
        <v>59100</v>
      </c>
      <c r="K6190" s="34">
        <f t="shared" si="1767"/>
        <v>10638</v>
      </c>
      <c r="L6190" s="34">
        <f t="shared" si="1768"/>
        <v>69738</v>
      </c>
      <c r="M6190" s="17">
        <f>L6190*0.2</f>
        <v>13947.6</v>
      </c>
      <c r="N6190" s="17" t="s">
        <v>39</v>
      </c>
      <c r="O6190" s="35" t="s">
        <v>49</v>
      </c>
      <c r="P6190" s="36" t="str">
        <f t="shared" si="1770"/>
        <v>Old Client</v>
      </c>
      <c r="Q6190" s="39" t="str">
        <f t="shared" si="4"/>
        <v>Yes</v>
      </c>
      <c r="R6190" s="40" t="str">
        <f t="shared" si="5"/>
        <v/>
      </c>
    </row>
    <row r="6191" ht="14.25" customHeight="1" spans="1:18">
      <c r="A6191" s="30" t="s">
        <v>5850</v>
      </c>
      <c r="B6191" s="17">
        <v>3574</v>
      </c>
      <c r="C6191" s="17" t="s">
        <v>42</v>
      </c>
      <c r="D6191" s="17" t="s">
        <v>36</v>
      </c>
      <c r="E6191" s="17" t="s">
        <v>91</v>
      </c>
      <c r="F6191" s="31" t="str">
        <f>VLOOKUP(G6191,'Policy Type'!$A:$B,2,FALSE)</f>
        <v>Others</v>
      </c>
      <c r="G6191" s="17" t="s">
        <v>487</v>
      </c>
      <c r="H6191" s="32">
        <v>45454</v>
      </c>
      <c r="I6191" s="17"/>
      <c r="J6191" s="34">
        <v>310500</v>
      </c>
      <c r="K6191" s="34">
        <f t="shared" si="1767"/>
        <v>55890</v>
      </c>
      <c r="L6191" s="34">
        <f t="shared" si="1768"/>
        <v>366390</v>
      </c>
      <c r="M6191" s="17">
        <f t="shared" ref="M6191:M6195" si="1773">L6191*0.15</f>
        <v>54958.5</v>
      </c>
      <c r="N6191" s="17" t="s">
        <v>52</v>
      </c>
      <c r="O6191" s="35" t="s">
        <v>53</v>
      </c>
      <c r="P6191" s="36" t="str">
        <f t="shared" si="1770"/>
        <v>New Client</v>
      </c>
      <c r="Q6191" s="39" t="str">
        <f t="shared" si="4"/>
        <v>No</v>
      </c>
      <c r="R6191" s="40" t="str">
        <f t="shared" si="5"/>
        <v/>
      </c>
    </row>
    <row r="6192" ht="14.25" customHeight="1" spans="1:18">
      <c r="A6192" s="30" t="s">
        <v>5851</v>
      </c>
      <c r="B6192" s="17">
        <v>3575</v>
      </c>
      <c r="C6192" s="17" t="s">
        <v>42</v>
      </c>
      <c r="D6192" s="17" t="s">
        <v>36</v>
      </c>
      <c r="E6192" s="17" t="s">
        <v>132</v>
      </c>
      <c r="F6192" s="31" t="str">
        <f>VLOOKUP(G6192,'Policy Type'!$A:$B,2,FALSE)</f>
        <v>Others</v>
      </c>
      <c r="G6192" s="17" t="s">
        <v>437</v>
      </c>
      <c r="H6192" s="32">
        <v>45454</v>
      </c>
      <c r="I6192" s="17"/>
      <c r="J6192" s="34">
        <v>2736700</v>
      </c>
      <c r="K6192" s="34">
        <f t="shared" si="1767"/>
        <v>492606</v>
      </c>
      <c r="L6192" s="34">
        <f t="shared" si="1768"/>
        <v>3229306</v>
      </c>
      <c r="M6192" s="17">
        <f t="shared" si="1773"/>
        <v>484395.9</v>
      </c>
      <c r="N6192" s="17" t="s">
        <v>52</v>
      </c>
      <c r="O6192" s="35" t="s">
        <v>53</v>
      </c>
      <c r="P6192" s="36" t="str">
        <f t="shared" si="1770"/>
        <v>New Client</v>
      </c>
      <c r="Q6192" s="39" t="str">
        <f t="shared" si="4"/>
        <v>No</v>
      </c>
      <c r="R6192" s="40" t="str">
        <f t="shared" si="5"/>
        <v/>
      </c>
    </row>
    <row r="6193" ht="14.25" customHeight="1" spans="1:18">
      <c r="A6193" s="30" t="s">
        <v>5852</v>
      </c>
      <c r="B6193" s="17">
        <v>238</v>
      </c>
      <c r="C6193" s="17" t="s">
        <v>57</v>
      </c>
      <c r="D6193" s="17" t="s">
        <v>36</v>
      </c>
      <c r="E6193" s="17" t="s">
        <v>132</v>
      </c>
      <c r="F6193" s="31" t="str">
        <f>VLOOKUP(G6193,'Policy Type'!$A:$B,2,FALSE)</f>
        <v>Others</v>
      </c>
      <c r="G6193" s="17" t="s">
        <v>156</v>
      </c>
      <c r="H6193" s="32">
        <v>45454</v>
      </c>
      <c r="I6193" s="17"/>
      <c r="J6193" s="34">
        <v>224200</v>
      </c>
      <c r="K6193" s="34">
        <f t="shared" si="1767"/>
        <v>40356</v>
      </c>
      <c r="L6193" s="34">
        <f t="shared" si="1768"/>
        <v>264556</v>
      </c>
      <c r="M6193" s="17">
        <f t="shared" si="1773"/>
        <v>39683.4</v>
      </c>
      <c r="N6193" s="17" t="s">
        <v>52</v>
      </c>
      <c r="O6193" s="35" t="s">
        <v>53</v>
      </c>
      <c r="P6193" s="36" t="str">
        <f t="shared" si="1770"/>
        <v>Old Client</v>
      </c>
      <c r="Q6193" s="39" t="str">
        <f t="shared" si="4"/>
        <v>Yes</v>
      </c>
      <c r="R6193" s="40" t="str">
        <f t="shared" si="5"/>
        <v>Cross-Sold</v>
      </c>
    </row>
    <row r="6194" ht="14.25" customHeight="1" spans="1:18">
      <c r="A6194" s="30" t="s">
        <v>5853</v>
      </c>
      <c r="B6194" s="17">
        <v>591</v>
      </c>
      <c r="C6194" s="17" t="s">
        <v>35</v>
      </c>
      <c r="D6194" s="17" t="s">
        <v>36</v>
      </c>
      <c r="E6194" s="17" t="s">
        <v>37</v>
      </c>
      <c r="F6194" s="31" t="str">
        <f>VLOOKUP(G6194,'Policy Type'!$A:$B,2,FALSE)</f>
        <v>Others</v>
      </c>
      <c r="G6194" s="17" t="s">
        <v>256</v>
      </c>
      <c r="H6194" s="32">
        <v>45454</v>
      </c>
      <c r="I6194" s="17"/>
      <c r="J6194" s="34">
        <v>4769000</v>
      </c>
      <c r="K6194" s="34">
        <f t="shared" si="1767"/>
        <v>858420</v>
      </c>
      <c r="L6194" s="34">
        <f t="shared" si="1768"/>
        <v>5627420</v>
      </c>
      <c r="M6194" s="17">
        <f t="shared" si="1773"/>
        <v>844113</v>
      </c>
      <c r="N6194" s="17" t="s">
        <v>39</v>
      </c>
      <c r="O6194" s="35" t="s">
        <v>53</v>
      </c>
      <c r="P6194" s="36" t="str">
        <f t="shared" si="1770"/>
        <v>Old Client</v>
      </c>
      <c r="Q6194" s="39" t="str">
        <f t="shared" si="4"/>
        <v>Yes</v>
      </c>
      <c r="R6194" s="40" t="str">
        <f t="shared" si="5"/>
        <v>Cross-Sold</v>
      </c>
    </row>
    <row r="6195" ht="14.25" customHeight="1" spans="1:18">
      <c r="A6195" s="30" t="s">
        <v>5854</v>
      </c>
      <c r="B6195" s="17">
        <v>144</v>
      </c>
      <c r="C6195" s="17" t="s">
        <v>35</v>
      </c>
      <c r="D6195" s="17" t="s">
        <v>36</v>
      </c>
      <c r="E6195" s="17" t="s">
        <v>37</v>
      </c>
      <c r="F6195" s="31" t="str">
        <f>VLOOKUP(G6195,'Policy Type'!$A:$B,2,FALSE)</f>
        <v>Others</v>
      </c>
      <c r="G6195" s="17" t="s">
        <v>256</v>
      </c>
      <c r="H6195" s="32">
        <v>45454</v>
      </c>
      <c r="I6195" s="17"/>
      <c r="J6195" s="34">
        <v>3061300</v>
      </c>
      <c r="K6195" s="34">
        <f t="shared" si="1767"/>
        <v>551034</v>
      </c>
      <c r="L6195" s="34">
        <f t="shared" si="1768"/>
        <v>3612334</v>
      </c>
      <c r="M6195" s="17">
        <f t="shared" si="1773"/>
        <v>541850.1</v>
      </c>
      <c r="N6195" s="17" t="s">
        <v>39</v>
      </c>
      <c r="O6195" s="35" t="s">
        <v>53</v>
      </c>
      <c r="P6195" s="36" t="str">
        <f t="shared" si="1770"/>
        <v>Old Client</v>
      </c>
      <c r="Q6195" s="39" t="str">
        <f t="shared" si="4"/>
        <v>No</v>
      </c>
      <c r="R6195" s="40" t="str">
        <f t="shared" si="5"/>
        <v/>
      </c>
    </row>
    <row r="6196" ht="14.25" customHeight="1" spans="1:18">
      <c r="A6196" s="30" t="s">
        <v>5855</v>
      </c>
      <c r="B6196" s="17">
        <v>1111</v>
      </c>
      <c r="C6196" s="17" t="s">
        <v>46</v>
      </c>
      <c r="D6196" s="17" t="s">
        <v>76</v>
      </c>
      <c r="E6196" s="17" t="s">
        <v>780</v>
      </c>
      <c r="F6196" s="31" t="str">
        <f>VLOOKUP(G6196,'Policy Type'!$A:$B,2,FALSE)</f>
        <v>Others</v>
      </c>
      <c r="G6196" s="17" t="s">
        <v>3913</v>
      </c>
      <c r="H6196" s="32">
        <v>45454</v>
      </c>
      <c r="I6196" s="17"/>
      <c r="J6196" s="34">
        <v>47800</v>
      </c>
      <c r="K6196" s="34">
        <f t="shared" si="1767"/>
        <v>8604</v>
      </c>
      <c r="L6196" s="34">
        <f t="shared" si="1768"/>
        <v>56404</v>
      </c>
      <c r="M6196" s="17">
        <f>L6196*0.05</f>
        <v>2820.2</v>
      </c>
      <c r="N6196" s="17" t="s">
        <v>39</v>
      </c>
      <c r="O6196" s="35" t="s">
        <v>49</v>
      </c>
      <c r="P6196" s="36" t="str">
        <f t="shared" si="1770"/>
        <v>Old Client</v>
      </c>
      <c r="Q6196" s="39" t="str">
        <f t="shared" si="4"/>
        <v>No</v>
      </c>
      <c r="R6196" s="40" t="str">
        <f t="shared" si="5"/>
        <v/>
      </c>
    </row>
    <row r="6197" ht="14.25" customHeight="1" spans="1:18">
      <c r="A6197" s="30" t="s">
        <v>5856</v>
      </c>
      <c r="B6197" s="17">
        <v>3576</v>
      </c>
      <c r="C6197" s="17" t="s">
        <v>35</v>
      </c>
      <c r="D6197" s="17" t="s">
        <v>36</v>
      </c>
      <c r="E6197" s="17" t="s">
        <v>780</v>
      </c>
      <c r="F6197" s="31" t="str">
        <f>VLOOKUP(G6197,'Policy Type'!$A:$B,2,FALSE)</f>
        <v>Liability</v>
      </c>
      <c r="G6197" s="17" t="s">
        <v>536</v>
      </c>
      <c r="H6197" s="32">
        <v>45454</v>
      </c>
      <c r="I6197" s="17"/>
      <c r="J6197" s="34">
        <v>243000</v>
      </c>
      <c r="K6197" s="34">
        <f t="shared" si="1767"/>
        <v>43740</v>
      </c>
      <c r="L6197" s="34">
        <f t="shared" si="1768"/>
        <v>286740</v>
      </c>
      <c r="M6197" s="17">
        <f t="shared" ref="M6197:M6198" si="1774">L6197*0.2</f>
        <v>57348</v>
      </c>
      <c r="N6197" s="17" t="s">
        <v>39</v>
      </c>
      <c r="O6197" s="35" t="s">
        <v>49</v>
      </c>
      <c r="P6197" s="36" t="str">
        <f t="shared" si="1770"/>
        <v>New Client</v>
      </c>
      <c r="Q6197" s="39" t="str">
        <f t="shared" si="4"/>
        <v>Yes</v>
      </c>
      <c r="R6197" s="40" t="str">
        <f t="shared" si="5"/>
        <v/>
      </c>
    </row>
    <row r="6198" ht="14.25" customHeight="1" spans="1:18">
      <c r="A6198" s="30" t="s">
        <v>5857</v>
      </c>
      <c r="B6198" s="17">
        <v>3577</v>
      </c>
      <c r="C6198" s="17" t="s">
        <v>42</v>
      </c>
      <c r="D6198" s="17" t="s">
        <v>36</v>
      </c>
      <c r="E6198" s="17" t="s">
        <v>132</v>
      </c>
      <c r="F6198" s="31" t="str">
        <f>VLOOKUP(G6198,'Policy Type'!$A:$B,2,FALSE)</f>
        <v>P&amp;C</v>
      </c>
      <c r="G6198" s="17" t="s">
        <v>48</v>
      </c>
      <c r="H6198" s="32">
        <v>45454</v>
      </c>
      <c r="I6198" s="17"/>
      <c r="J6198" s="34">
        <v>132200</v>
      </c>
      <c r="K6198" s="34">
        <f t="shared" si="1767"/>
        <v>23796</v>
      </c>
      <c r="L6198" s="34">
        <f t="shared" si="1768"/>
        <v>155996</v>
      </c>
      <c r="M6198" s="17">
        <f t="shared" si="1774"/>
        <v>31199.2</v>
      </c>
      <c r="N6198" s="17" t="s">
        <v>39</v>
      </c>
      <c r="O6198" s="35" t="s">
        <v>49</v>
      </c>
      <c r="P6198" s="36" t="str">
        <f t="shared" si="1770"/>
        <v>New Client</v>
      </c>
      <c r="Q6198" s="39" t="str">
        <f t="shared" si="4"/>
        <v>No</v>
      </c>
      <c r="R6198" s="40" t="str">
        <f t="shared" si="5"/>
        <v/>
      </c>
    </row>
    <row r="6199" ht="14.25" customHeight="1" spans="1:18">
      <c r="A6199" s="30" t="s">
        <v>5858</v>
      </c>
      <c r="B6199" s="17">
        <v>2121</v>
      </c>
      <c r="C6199" s="17" t="s">
        <v>46</v>
      </c>
      <c r="D6199" s="17" t="s">
        <v>66</v>
      </c>
      <c r="E6199" s="17" t="s">
        <v>37</v>
      </c>
      <c r="F6199" s="31" t="str">
        <f>VLOOKUP(G6199,'Policy Type'!$A:$B,2,FALSE)</f>
        <v>Liability</v>
      </c>
      <c r="G6199" s="17" t="s">
        <v>121</v>
      </c>
      <c r="H6199" s="32">
        <v>45454</v>
      </c>
      <c r="I6199" s="17"/>
      <c r="J6199" s="34">
        <v>1835000</v>
      </c>
      <c r="K6199" s="34">
        <f t="shared" si="1767"/>
        <v>330300</v>
      </c>
      <c r="L6199" s="34">
        <f t="shared" si="1768"/>
        <v>2165300</v>
      </c>
      <c r="M6199" s="17">
        <f>L6199*0.05</f>
        <v>108265</v>
      </c>
      <c r="N6199" s="17" t="s">
        <v>39</v>
      </c>
      <c r="O6199" s="35" t="s">
        <v>49</v>
      </c>
      <c r="P6199" s="36" t="str">
        <f t="shared" si="1770"/>
        <v>Old Client</v>
      </c>
      <c r="Q6199" s="39" t="str">
        <f t="shared" si="4"/>
        <v>Yes</v>
      </c>
      <c r="R6199" s="40" t="str">
        <f t="shared" si="5"/>
        <v/>
      </c>
    </row>
    <row r="6200" ht="14.25" customHeight="1" spans="1:18">
      <c r="A6200" s="30" t="s">
        <v>5859</v>
      </c>
      <c r="B6200" s="17">
        <v>3578</v>
      </c>
      <c r="C6200" s="17" t="s">
        <v>42</v>
      </c>
      <c r="D6200" s="17" t="s">
        <v>36</v>
      </c>
      <c r="E6200" s="17" t="s">
        <v>37</v>
      </c>
      <c r="F6200" s="31" t="str">
        <f>VLOOKUP(G6200,'Policy Type'!$A:$B,2,FALSE)</f>
        <v>Liability</v>
      </c>
      <c r="G6200" s="17" t="s">
        <v>38</v>
      </c>
      <c r="H6200" s="32">
        <v>45454</v>
      </c>
      <c r="I6200" s="17"/>
      <c r="J6200" s="34">
        <v>180800</v>
      </c>
      <c r="K6200" s="34">
        <f t="shared" si="1767"/>
        <v>32544</v>
      </c>
      <c r="L6200" s="34">
        <f t="shared" si="1768"/>
        <v>213344</v>
      </c>
      <c r="M6200" s="17">
        <f t="shared" ref="M6200:M6201" si="1775">L6200*0.2</f>
        <v>42668.8</v>
      </c>
      <c r="N6200" s="17" t="s">
        <v>39</v>
      </c>
      <c r="O6200" s="35" t="s">
        <v>49</v>
      </c>
      <c r="P6200" s="36" t="str">
        <f t="shared" si="1770"/>
        <v>New Client</v>
      </c>
      <c r="Q6200" s="39" t="str">
        <f t="shared" si="4"/>
        <v>Yes</v>
      </c>
      <c r="R6200" s="40" t="str">
        <f t="shared" si="5"/>
        <v/>
      </c>
    </row>
    <row r="6201" ht="14.25" customHeight="1" spans="1:18">
      <c r="A6201" s="30" t="s">
        <v>5860</v>
      </c>
      <c r="B6201" s="17">
        <v>1</v>
      </c>
      <c r="C6201" s="17" t="s">
        <v>57</v>
      </c>
      <c r="D6201" s="17" t="s">
        <v>36</v>
      </c>
      <c r="E6201" s="17" t="s">
        <v>37</v>
      </c>
      <c r="F6201" s="31" t="str">
        <f>VLOOKUP(G6201,'Policy Type'!$A:$B,2,FALSE)</f>
        <v>P&amp;C</v>
      </c>
      <c r="G6201" s="17" t="s">
        <v>80</v>
      </c>
      <c r="H6201" s="32">
        <v>45454</v>
      </c>
      <c r="I6201" s="17"/>
      <c r="J6201" s="34">
        <v>142700</v>
      </c>
      <c r="K6201" s="34">
        <f t="shared" si="1767"/>
        <v>25686</v>
      </c>
      <c r="L6201" s="34">
        <f t="shared" si="1768"/>
        <v>168386</v>
      </c>
      <c r="M6201" s="17">
        <f t="shared" si="1775"/>
        <v>33677.2</v>
      </c>
      <c r="N6201" s="17" t="s">
        <v>39</v>
      </c>
      <c r="O6201" s="35" t="s">
        <v>49</v>
      </c>
      <c r="P6201" s="36" t="str">
        <f t="shared" si="1770"/>
        <v>Old Client</v>
      </c>
      <c r="Q6201" s="39" t="str">
        <f t="shared" si="4"/>
        <v>No</v>
      </c>
      <c r="R6201" s="40" t="str">
        <f t="shared" si="5"/>
        <v/>
      </c>
    </row>
    <row r="6202" ht="14.25" customHeight="1" spans="1:18">
      <c r="A6202" s="30" t="s">
        <v>5861</v>
      </c>
      <c r="B6202" s="17">
        <v>2121</v>
      </c>
      <c r="C6202" s="17" t="s">
        <v>46</v>
      </c>
      <c r="D6202" s="17" t="s">
        <v>88</v>
      </c>
      <c r="E6202" s="17" t="s">
        <v>763</v>
      </c>
      <c r="F6202" s="31" t="str">
        <f>VLOOKUP(G6202,'Policy Type'!$A:$B,2,FALSE)</f>
        <v>Liability</v>
      </c>
      <c r="G6202" s="17" t="s">
        <v>38</v>
      </c>
      <c r="H6202" s="32">
        <v>45454</v>
      </c>
      <c r="I6202" s="17"/>
      <c r="J6202" s="34">
        <v>14702600</v>
      </c>
      <c r="K6202" s="34">
        <f t="shared" si="1767"/>
        <v>2646468</v>
      </c>
      <c r="L6202" s="34">
        <f t="shared" si="1768"/>
        <v>17349068</v>
      </c>
      <c r="M6202" s="17">
        <f>L6202*0.05</f>
        <v>867453.4</v>
      </c>
      <c r="N6202" s="17" t="s">
        <v>39</v>
      </c>
      <c r="O6202" s="35" t="s">
        <v>49</v>
      </c>
      <c r="P6202" s="36" t="str">
        <f t="shared" si="1770"/>
        <v>Old Client</v>
      </c>
      <c r="Q6202" s="39" t="str">
        <f t="shared" si="4"/>
        <v>Yes</v>
      </c>
      <c r="R6202" s="40" t="str">
        <f t="shared" si="5"/>
        <v/>
      </c>
    </row>
    <row r="6203" ht="14.25" customHeight="1" spans="1:18">
      <c r="A6203" s="30" t="s">
        <v>5862</v>
      </c>
      <c r="B6203" s="17">
        <v>478</v>
      </c>
      <c r="C6203" s="17" t="s">
        <v>57</v>
      </c>
      <c r="D6203" s="17" t="s">
        <v>36</v>
      </c>
      <c r="E6203" s="17" t="s">
        <v>43</v>
      </c>
      <c r="F6203" s="31" t="str">
        <f>VLOOKUP(G6203,'Policy Type'!$A:$B,2,FALSE)</f>
        <v>P&amp;C</v>
      </c>
      <c r="G6203" s="17" t="s">
        <v>80</v>
      </c>
      <c r="H6203" s="32">
        <v>45454</v>
      </c>
      <c r="I6203" s="17"/>
      <c r="J6203" s="34">
        <v>29600</v>
      </c>
      <c r="K6203" s="34">
        <f t="shared" si="1767"/>
        <v>5328</v>
      </c>
      <c r="L6203" s="34">
        <f t="shared" si="1768"/>
        <v>34928</v>
      </c>
      <c r="M6203" s="17">
        <f t="shared" ref="M6203:M6209" si="1776">L6203*0.2</f>
        <v>6985.6</v>
      </c>
      <c r="N6203" s="17" t="s">
        <v>52</v>
      </c>
      <c r="O6203" s="35" t="s">
        <v>49</v>
      </c>
      <c r="P6203" s="36" t="str">
        <f t="shared" si="1770"/>
        <v>Old Client</v>
      </c>
      <c r="Q6203" s="39" t="str">
        <f t="shared" si="4"/>
        <v>Yes</v>
      </c>
      <c r="R6203" s="40" t="str">
        <f t="shared" si="5"/>
        <v>Cross-Sold</v>
      </c>
    </row>
    <row r="6204" ht="14.25" customHeight="1" spans="1:18">
      <c r="A6204" s="30" t="s">
        <v>5863</v>
      </c>
      <c r="B6204" s="17">
        <v>3500</v>
      </c>
      <c r="C6204" s="17" t="s">
        <v>42</v>
      </c>
      <c r="D6204" s="17" t="s">
        <v>36</v>
      </c>
      <c r="E6204" s="17" t="s">
        <v>43</v>
      </c>
      <c r="F6204" s="31" t="str">
        <f>VLOOKUP(G6204,'Policy Type'!$A:$B,2,FALSE)</f>
        <v>P&amp;C</v>
      </c>
      <c r="G6204" s="17" t="s">
        <v>80</v>
      </c>
      <c r="H6204" s="32">
        <v>45454</v>
      </c>
      <c r="I6204" s="17"/>
      <c r="J6204" s="34">
        <v>29600</v>
      </c>
      <c r="K6204" s="34">
        <f t="shared" si="1767"/>
        <v>5328</v>
      </c>
      <c r="L6204" s="34">
        <f t="shared" si="1768"/>
        <v>34928</v>
      </c>
      <c r="M6204" s="17">
        <f t="shared" si="1776"/>
        <v>6985.6</v>
      </c>
      <c r="N6204" s="17" t="s">
        <v>39</v>
      </c>
      <c r="O6204" s="35" t="s">
        <v>49</v>
      </c>
      <c r="P6204" s="36" t="str">
        <f t="shared" si="1770"/>
        <v>Old Client</v>
      </c>
      <c r="Q6204" s="39" t="str">
        <f t="shared" si="4"/>
        <v>Yes</v>
      </c>
      <c r="R6204" s="40" t="str">
        <f t="shared" si="5"/>
        <v>Cross-Sold</v>
      </c>
    </row>
    <row r="6205" ht="14.25" customHeight="1" spans="1:18">
      <c r="A6205" s="30" t="s">
        <v>5864</v>
      </c>
      <c r="B6205" s="17">
        <v>3579</v>
      </c>
      <c r="C6205" s="17" t="s">
        <v>57</v>
      </c>
      <c r="D6205" s="17" t="s">
        <v>36</v>
      </c>
      <c r="E6205" s="17" t="s">
        <v>43</v>
      </c>
      <c r="F6205" s="31" t="str">
        <f>VLOOKUP(G6205,'Policy Type'!$A:$B,2,FALSE)</f>
        <v>P&amp;C</v>
      </c>
      <c r="G6205" s="17" t="s">
        <v>80</v>
      </c>
      <c r="H6205" s="32">
        <v>45454</v>
      </c>
      <c r="I6205" s="17"/>
      <c r="J6205" s="34">
        <v>68900</v>
      </c>
      <c r="K6205" s="34">
        <f t="shared" si="1767"/>
        <v>12402</v>
      </c>
      <c r="L6205" s="34">
        <f t="shared" si="1768"/>
        <v>81302</v>
      </c>
      <c r="M6205" s="17">
        <f t="shared" si="1776"/>
        <v>16260.4</v>
      </c>
      <c r="N6205" s="17" t="s">
        <v>39</v>
      </c>
      <c r="O6205" s="35" t="s">
        <v>49</v>
      </c>
      <c r="P6205" s="36" t="str">
        <f t="shared" si="1770"/>
        <v>New Client</v>
      </c>
      <c r="Q6205" s="39" t="str">
        <f t="shared" si="4"/>
        <v>No</v>
      </c>
      <c r="R6205" s="40" t="str">
        <f t="shared" si="5"/>
        <v/>
      </c>
    </row>
    <row r="6206" ht="14.25" customHeight="1" spans="1:18">
      <c r="A6206" s="30" t="s">
        <v>5865</v>
      </c>
      <c r="B6206" s="17">
        <v>3580</v>
      </c>
      <c r="C6206" s="17" t="s">
        <v>35</v>
      </c>
      <c r="D6206" s="17" t="s">
        <v>36</v>
      </c>
      <c r="E6206" s="17" t="s">
        <v>78</v>
      </c>
      <c r="F6206" s="31" t="str">
        <f>VLOOKUP(G6206,'Policy Type'!$A:$B,2,FALSE)</f>
        <v>Liability</v>
      </c>
      <c r="G6206" s="17" t="s">
        <v>94</v>
      </c>
      <c r="H6206" s="32">
        <v>45454</v>
      </c>
      <c r="I6206" s="17"/>
      <c r="J6206" s="34">
        <v>295000</v>
      </c>
      <c r="K6206" s="34">
        <f t="shared" si="1767"/>
        <v>53100</v>
      </c>
      <c r="L6206" s="34">
        <f t="shared" si="1768"/>
        <v>348100</v>
      </c>
      <c r="M6206" s="17">
        <f t="shared" si="1776"/>
        <v>69620</v>
      </c>
      <c r="N6206" s="17" t="s">
        <v>52</v>
      </c>
      <c r="O6206" s="35" t="s">
        <v>49</v>
      </c>
      <c r="P6206" s="36" t="str">
        <f t="shared" si="1770"/>
        <v>New Client</v>
      </c>
      <c r="Q6206" s="39" t="str">
        <f t="shared" si="4"/>
        <v>Yes</v>
      </c>
      <c r="R6206" s="40" t="str">
        <f t="shared" si="5"/>
        <v/>
      </c>
    </row>
    <row r="6207" ht="14.25" customHeight="1" spans="1:18">
      <c r="A6207" s="30" t="s">
        <v>5866</v>
      </c>
      <c r="B6207" s="17">
        <v>3335</v>
      </c>
      <c r="C6207" s="17" t="s">
        <v>42</v>
      </c>
      <c r="D6207" s="17" t="s">
        <v>36</v>
      </c>
      <c r="E6207" s="17" t="s">
        <v>780</v>
      </c>
      <c r="F6207" s="31" t="str">
        <f>VLOOKUP(G6207,'Policy Type'!$A:$B,2,FALSE)</f>
        <v>Liability</v>
      </c>
      <c r="G6207" s="17" t="s">
        <v>38</v>
      </c>
      <c r="H6207" s="32">
        <v>45454</v>
      </c>
      <c r="I6207" s="17"/>
      <c r="J6207" s="34">
        <v>64100</v>
      </c>
      <c r="K6207" s="34">
        <f t="shared" si="1767"/>
        <v>11538</v>
      </c>
      <c r="L6207" s="34">
        <f t="shared" si="1768"/>
        <v>75638</v>
      </c>
      <c r="M6207" s="17">
        <f t="shared" si="1776"/>
        <v>15127.6</v>
      </c>
      <c r="N6207" s="17" t="s">
        <v>39</v>
      </c>
      <c r="O6207" s="35" t="s">
        <v>49</v>
      </c>
      <c r="P6207" s="36" t="str">
        <f t="shared" si="1770"/>
        <v>Old Client</v>
      </c>
      <c r="Q6207" s="39" t="str">
        <f t="shared" si="4"/>
        <v>Yes</v>
      </c>
      <c r="R6207" s="40" t="str">
        <f t="shared" si="5"/>
        <v/>
      </c>
    </row>
    <row r="6208" ht="14.25" customHeight="1" spans="1:18">
      <c r="A6208" s="30" t="s">
        <v>5867</v>
      </c>
      <c r="B6208" s="17">
        <v>2689</v>
      </c>
      <c r="C6208" s="17" t="s">
        <v>35</v>
      </c>
      <c r="D6208" s="17" t="s">
        <v>36</v>
      </c>
      <c r="E6208" s="17" t="s">
        <v>780</v>
      </c>
      <c r="F6208" s="31" t="str">
        <f>VLOOKUP(G6208,'Policy Type'!$A:$B,2,FALSE)</f>
        <v>Liability</v>
      </c>
      <c r="G6208" s="17" t="s">
        <v>38</v>
      </c>
      <c r="H6208" s="32">
        <v>45454</v>
      </c>
      <c r="I6208" s="17"/>
      <c r="J6208" s="34">
        <v>76900</v>
      </c>
      <c r="K6208" s="34">
        <f t="shared" si="1767"/>
        <v>13842</v>
      </c>
      <c r="L6208" s="34">
        <f t="shared" si="1768"/>
        <v>90742</v>
      </c>
      <c r="M6208" s="17">
        <f t="shared" si="1776"/>
        <v>18148.4</v>
      </c>
      <c r="N6208" s="17" t="s">
        <v>39</v>
      </c>
      <c r="O6208" s="35" t="s">
        <v>49</v>
      </c>
      <c r="P6208" s="36" t="str">
        <f t="shared" si="1770"/>
        <v>Old Client</v>
      </c>
      <c r="Q6208" s="39" t="str">
        <f t="shared" si="4"/>
        <v>Yes</v>
      </c>
      <c r="R6208" s="40" t="str">
        <f t="shared" si="5"/>
        <v/>
      </c>
    </row>
    <row r="6209" ht="14.25" customHeight="1" spans="1:18">
      <c r="A6209" s="30" t="s">
        <v>5868</v>
      </c>
      <c r="B6209" s="17">
        <v>2486</v>
      </c>
      <c r="C6209" s="17" t="s">
        <v>57</v>
      </c>
      <c r="D6209" s="17" t="s">
        <v>36</v>
      </c>
      <c r="E6209" s="17" t="s">
        <v>132</v>
      </c>
      <c r="F6209" s="31" t="str">
        <f>VLOOKUP(G6209,'Policy Type'!$A:$B,2,FALSE)</f>
        <v>P&amp;C</v>
      </c>
      <c r="G6209" s="17" t="s">
        <v>80</v>
      </c>
      <c r="H6209" s="32">
        <v>45454</v>
      </c>
      <c r="I6209" s="17"/>
      <c r="J6209" s="34">
        <v>91400</v>
      </c>
      <c r="K6209" s="34">
        <f t="shared" si="1767"/>
        <v>16452</v>
      </c>
      <c r="L6209" s="34">
        <f t="shared" si="1768"/>
        <v>107852</v>
      </c>
      <c r="M6209" s="17">
        <f t="shared" si="1776"/>
        <v>21570.4</v>
      </c>
      <c r="N6209" s="17" t="s">
        <v>39</v>
      </c>
      <c r="O6209" s="35" t="s">
        <v>49</v>
      </c>
      <c r="P6209" s="36" t="str">
        <f t="shared" si="1770"/>
        <v>Old Client</v>
      </c>
      <c r="Q6209" s="39" t="str">
        <f t="shared" si="4"/>
        <v>Yes</v>
      </c>
      <c r="R6209" s="40" t="str">
        <f t="shared" si="5"/>
        <v>Cross-Sold</v>
      </c>
    </row>
    <row r="6210" ht="14.25" customHeight="1" spans="1:18">
      <c r="A6210" s="30" t="s">
        <v>5869</v>
      </c>
      <c r="B6210" s="17">
        <v>3581</v>
      </c>
      <c r="C6210" s="17" t="s">
        <v>46</v>
      </c>
      <c r="D6210" s="17" t="s">
        <v>47</v>
      </c>
      <c r="E6210" s="17" t="s">
        <v>132</v>
      </c>
      <c r="F6210" s="31" t="str">
        <f>VLOOKUP(G6210,'Policy Type'!$A:$B,2,FALSE)</f>
        <v>P&amp;C</v>
      </c>
      <c r="G6210" s="17" t="s">
        <v>80</v>
      </c>
      <c r="H6210" s="32">
        <v>45454</v>
      </c>
      <c r="I6210" s="17"/>
      <c r="J6210" s="34">
        <v>85900</v>
      </c>
      <c r="K6210" s="34">
        <f t="shared" si="1767"/>
        <v>15462</v>
      </c>
      <c r="L6210" s="34">
        <f t="shared" si="1768"/>
        <v>101362</v>
      </c>
      <c r="M6210" s="17">
        <f>L6210*0.05</f>
        <v>5068.1</v>
      </c>
      <c r="N6210" s="17" t="s">
        <v>39</v>
      </c>
      <c r="O6210" s="35" t="s">
        <v>49</v>
      </c>
      <c r="P6210" s="36" t="str">
        <f t="shared" si="1770"/>
        <v>New Client</v>
      </c>
      <c r="Q6210" s="39" t="str">
        <f t="shared" si="4"/>
        <v>No</v>
      </c>
      <c r="R6210" s="40" t="str">
        <f t="shared" si="5"/>
        <v/>
      </c>
    </row>
    <row r="6211" ht="14.25" customHeight="1" spans="1:18">
      <c r="A6211" s="30" t="s">
        <v>5870</v>
      </c>
      <c r="B6211" s="17">
        <v>3582</v>
      </c>
      <c r="C6211" s="17" t="s">
        <v>57</v>
      </c>
      <c r="D6211" s="17" t="s">
        <v>36</v>
      </c>
      <c r="E6211" s="17" t="s">
        <v>780</v>
      </c>
      <c r="F6211" s="31" t="str">
        <f>VLOOKUP(G6211,'Policy Type'!$A:$B,2,FALSE)</f>
        <v>Liability</v>
      </c>
      <c r="G6211" s="17" t="s">
        <v>38</v>
      </c>
      <c r="H6211" s="32">
        <v>45454</v>
      </c>
      <c r="I6211" s="17"/>
      <c r="J6211" s="34">
        <v>132700</v>
      </c>
      <c r="K6211" s="34">
        <f t="shared" si="1767"/>
        <v>23886</v>
      </c>
      <c r="L6211" s="34">
        <f t="shared" si="1768"/>
        <v>156586</v>
      </c>
      <c r="M6211" s="17">
        <f>L6211*0.2</f>
        <v>31317.2</v>
      </c>
      <c r="N6211" s="17" t="s">
        <v>39</v>
      </c>
      <c r="O6211" s="35" t="s">
        <v>49</v>
      </c>
      <c r="P6211" s="36" t="str">
        <f t="shared" si="1770"/>
        <v>Old Client</v>
      </c>
      <c r="Q6211" s="39" t="str">
        <f t="shared" si="4"/>
        <v>Yes</v>
      </c>
      <c r="R6211" s="40" t="str">
        <f t="shared" si="5"/>
        <v/>
      </c>
    </row>
    <row r="6212" ht="14.25" customHeight="1" spans="1:18">
      <c r="A6212" s="30"/>
      <c r="B6212" s="17"/>
      <c r="C6212" s="17"/>
      <c r="D6212" s="17"/>
      <c r="E6212" s="17"/>
      <c r="F6212" s="31"/>
      <c r="G6212" s="17"/>
      <c r="H6212" s="32"/>
      <c r="I6212" s="32"/>
      <c r="J6212" s="34"/>
      <c r="K6212" s="34"/>
      <c r="L6212" s="17"/>
      <c r="M6212" s="17"/>
      <c r="N6212" s="17" t="s">
        <v>39</v>
      </c>
      <c r="O6212" s="35" t="s">
        <v>277</v>
      </c>
      <c r="P6212" s="36"/>
      <c r="Q6212" s="39" t="str">
        <f t="shared" si="4"/>
        <v>No</v>
      </c>
      <c r="R6212" s="40" t="str">
        <f t="shared" si="5"/>
        <v/>
      </c>
    </row>
    <row r="6213" ht="14.25" customHeight="1" spans="1:18">
      <c r="A6213" s="30"/>
      <c r="B6213" s="17"/>
      <c r="C6213" s="17"/>
      <c r="D6213" s="17"/>
      <c r="E6213" s="17"/>
      <c r="F6213" s="31"/>
      <c r="G6213" s="17"/>
      <c r="H6213" s="32"/>
      <c r="I6213" s="32"/>
      <c r="J6213" s="34"/>
      <c r="K6213" s="34"/>
      <c r="L6213" s="17"/>
      <c r="M6213" s="17"/>
      <c r="N6213" s="17" t="s">
        <v>39</v>
      </c>
      <c r="O6213" s="35" t="s">
        <v>277</v>
      </c>
      <c r="P6213" s="36"/>
      <c r="Q6213" s="39" t="str">
        <f t="shared" si="4"/>
        <v>No</v>
      </c>
      <c r="R6213" s="40" t="str">
        <f t="shared" si="5"/>
        <v/>
      </c>
    </row>
    <row r="6214" ht="14.25" customHeight="1" spans="1:18">
      <c r="A6214" s="30" t="s">
        <v>5871</v>
      </c>
      <c r="B6214" s="17">
        <v>15</v>
      </c>
      <c r="C6214" s="17" t="s">
        <v>35</v>
      </c>
      <c r="D6214" s="17" t="s">
        <v>36</v>
      </c>
      <c r="E6214" s="17" t="s">
        <v>780</v>
      </c>
      <c r="F6214" s="31" t="str">
        <f>VLOOKUP(G6214,'Policy Type'!$A:$B,2,FALSE)</f>
        <v>Liability</v>
      </c>
      <c r="G6214" s="17" t="s">
        <v>38</v>
      </c>
      <c r="H6214" s="32">
        <v>45454</v>
      </c>
      <c r="I6214" s="17"/>
      <c r="J6214" s="34">
        <v>376600</v>
      </c>
      <c r="K6214" s="34">
        <f t="shared" ref="K6214:K6274" si="1777">J6214*0.18</f>
        <v>67788</v>
      </c>
      <c r="L6214" s="34">
        <f t="shared" ref="L6214:L6274" si="1778">J6214+K6214</f>
        <v>444388</v>
      </c>
      <c r="M6214" s="17">
        <f t="shared" ref="M6214:M6215" si="1779">L6214*0.2</f>
        <v>88877.6</v>
      </c>
      <c r="N6214" s="17" t="s">
        <v>39</v>
      </c>
      <c r="O6214" s="35" t="s">
        <v>49</v>
      </c>
      <c r="P6214" s="36" t="str">
        <f t="shared" ref="P6214:P6274" si="1780">IF(COUNTIF(B:B,B6214)=1,"New Client","Old Client")</f>
        <v>Old Client</v>
      </c>
      <c r="Q6214" s="39" t="str">
        <f t="shared" si="4"/>
        <v>Yes</v>
      </c>
      <c r="R6214" s="40" t="str">
        <f t="shared" si="5"/>
        <v/>
      </c>
    </row>
    <row r="6215" ht="14.25" customHeight="1" spans="1:18">
      <c r="A6215" s="30" t="s">
        <v>5872</v>
      </c>
      <c r="B6215" s="17">
        <v>860</v>
      </c>
      <c r="C6215" s="17" t="s">
        <v>35</v>
      </c>
      <c r="D6215" s="17" t="s">
        <v>36</v>
      </c>
      <c r="E6215" s="17" t="s">
        <v>780</v>
      </c>
      <c r="F6215" s="31" t="str">
        <f>VLOOKUP(G6215,'Policy Type'!$A:$B,2,FALSE)</f>
        <v>Liability</v>
      </c>
      <c r="G6215" s="17" t="s">
        <v>38</v>
      </c>
      <c r="H6215" s="32">
        <v>45454</v>
      </c>
      <c r="I6215" s="17"/>
      <c r="J6215" s="34">
        <v>61300</v>
      </c>
      <c r="K6215" s="34">
        <f t="shared" si="1777"/>
        <v>11034</v>
      </c>
      <c r="L6215" s="34">
        <f t="shared" si="1778"/>
        <v>72334</v>
      </c>
      <c r="M6215" s="17">
        <f t="shared" si="1779"/>
        <v>14466.8</v>
      </c>
      <c r="N6215" s="17" t="s">
        <v>39</v>
      </c>
      <c r="O6215" s="35" t="s">
        <v>49</v>
      </c>
      <c r="P6215" s="36" t="str">
        <f t="shared" si="1780"/>
        <v>Old Client</v>
      </c>
      <c r="Q6215" s="39" t="str">
        <f t="shared" si="4"/>
        <v>Yes</v>
      </c>
      <c r="R6215" s="40" t="str">
        <f t="shared" si="5"/>
        <v/>
      </c>
    </row>
    <row r="6216" ht="14.25" customHeight="1" spans="1:18">
      <c r="A6216" s="30" t="s">
        <v>5873</v>
      </c>
      <c r="B6216" s="17">
        <v>3583</v>
      </c>
      <c r="C6216" s="17" t="s">
        <v>46</v>
      </c>
      <c r="D6216" s="17" t="s">
        <v>47</v>
      </c>
      <c r="E6216" s="17" t="s">
        <v>37</v>
      </c>
      <c r="F6216" s="31" t="str">
        <f>VLOOKUP(G6216,'Policy Type'!$A:$B,2,FALSE)</f>
        <v>Liability</v>
      </c>
      <c r="G6216" s="17" t="s">
        <v>38</v>
      </c>
      <c r="H6216" s="32">
        <v>45454</v>
      </c>
      <c r="I6216" s="17"/>
      <c r="J6216" s="34">
        <v>83200</v>
      </c>
      <c r="K6216" s="34">
        <f t="shared" si="1777"/>
        <v>14976</v>
      </c>
      <c r="L6216" s="34">
        <f t="shared" si="1778"/>
        <v>98176</v>
      </c>
      <c r="M6216" s="17">
        <f t="shared" ref="M6216:M6217" si="1781">L6216*0.05</f>
        <v>4908.8</v>
      </c>
      <c r="N6216" s="17" t="s">
        <v>39</v>
      </c>
      <c r="O6216" s="35" t="s">
        <v>49</v>
      </c>
      <c r="P6216" s="36" t="str">
        <f t="shared" si="1780"/>
        <v>New Client</v>
      </c>
      <c r="Q6216" s="39" t="str">
        <f t="shared" si="4"/>
        <v>Yes</v>
      </c>
      <c r="R6216" s="40" t="str">
        <f t="shared" si="5"/>
        <v/>
      </c>
    </row>
    <row r="6217" ht="14.25" customHeight="1" spans="1:18">
      <c r="A6217" s="30" t="s">
        <v>5874</v>
      </c>
      <c r="B6217" s="17">
        <v>3221</v>
      </c>
      <c r="C6217" s="17" t="s">
        <v>46</v>
      </c>
      <c r="D6217" s="17" t="s">
        <v>88</v>
      </c>
      <c r="E6217" s="17" t="s">
        <v>37</v>
      </c>
      <c r="F6217" s="31" t="str">
        <f>VLOOKUP(G6217,'Policy Type'!$A:$B,2,FALSE)</f>
        <v>Liability</v>
      </c>
      <c r="G6217" s="17" t="s">
        <v>38</v>
      </c>
      <c r="H6217" s="32">
        <v>45454</v>
      </c>
      <c r="I6217" s="17"/>
      <c r="J6217" s="34">
        <v>229800</v>
      </c>
      <c r="K6217" s="34">
        <f t="shared" si="1777"/>
        <v>41364</v>
      </c>
      <c r="L6217" s="34">
        <f t="shared" si="1778"/>
        <v>271164</v>
      </c>
      <c r="M6217" s="17">
        <f t="shared" si="1781"/>
        <v>13558.2</v>
      </c>
      <c r="N6217" s="17" t="s">
        <v>39</v>
      </c>
      <c r="O6217" s="35" t="s">
        <v>49</v>
      </c>
      <c r="P6217" s="36" t="str">
        <f t="shared" si="1780"/>
        <v>Old Client</v>
      </c>
      <c r="Q6217" s="39" t="str">
        <f t="shared" si="4"/>
        <v>Yes</v>
      </c>
      <c r="R6217" s="40" t="str">
        <f t="shared" si="5"/>
        <v/>
      </c>
    </row>
    <row r="6218" ht="14.25" customHeight="1" spans="1:18">
      <c r="A6218" s="30" t="s">
        <v>5875</v>
      </c>
      <c r="B6218" s="17">
        <v>3584</v>
      </c>
      <c r="C6218" s="17" t="s">
        <v>42</v>
      </c>
      <c r="D6218" s="17" t="s">
        <v>36</v>
      </c>
      <c r="E6218" s="17" t="s">
        <v>37</v>
      </c>
      <c r="F6218" s="31" t="str">
        <f>VLOOKUP(G6218,'Policy Type'!$A:$B,2,FALSE)</f>
        <v>Liability</v>
      </c>
      <c r="G6218" s="17" t="s">
        <v>38</v>
      </c>
      <c r="H6218" s="32">
        <v>45454</v>
      </c>
      <c r="I6218" s="17"/>
      <c r="J6218" s="34">
        <v>37700</v>
      </c>
      <c r="K6218" s="34">
        <f t="shared" si="1777"/>
        <v>6786</v>
      </c>
      <c r="L6218" s="34">
        <f t="shared" si="1778"/>
        <v>44486</v>
      </c>
      <c r="M6218" s="17">
        <f>L6218*0.2</f>
        <v>8897.2</v>
      </c>
      <c r="N6218" s="17" t="s">
        <v>39</v>
      </c>
      <c r="O6218" s="35" t="s">
        <v>49</v>
      </c>
      <c r="P6218" s="36" t="str">
        <f t="shared" si="1780"/>
        <v>New Client</v>
      </c>
      <c r="Q6218" s="39" t="str">
        <f t="shared" si="4"/>
        <v>Yes</v>
      </c>
      <c r="R6218" s="40" t="str">
        <f t="shared" si="5"/>
        <v/>
      </c>
    </row>
    <row r="6219" ht="14.25" customHeight="1" spans="1:18">
      <c r="A6219" s="30" t="s">
        <v>5876</v>
      </c>
      <c r="B6219" s="17">
        <v>2121</v>
      </c>
      <c r="C6219" s="17" t="s">
        <v>46</v>
      </c>
      <c r="D6219" s="17" t="s">
        <v>76</v>
      </c>
      <c r="E6219" s="17" t="s">
        <v>60</v>
      </c>
      <c r="F6219" s="31" t="str">
        <f>VLOOKUP(G6219,'Policy Type'!$A:$B,2,FALSE)</f>
        <v>Others</v>
      </c>
      <c r="G6219" s="17" t="s">
        <v>478</v>
      </c>
      <c r="H6219" s="32">
        <v>45454</v>
      </c>
      <c r="I6219" s="17"/>
      <c r="J6219" s="34">
        <v>453200</v>
      </c>
      <c r="K6219" s="34">
        <f t="shared" si="1777"/>
        <v>81576</v>
      </c>
      <c r="L6219" s="34">
        <f t="shared" si="1778"/>
        <v>534776</v>
      </c>
      <c r="M6219" s="17">
        <f t="shared" ref="M6219:M6220" si="1782">L6219*0.05</f>
        <v>26738.8</v>
      </c>
      <c r="N6219" s="17" t="s">
        <v>52</v>
      </c>
      <c r="O6219" s="35" t="s">
        <v>40</v>
      </c>
      <c r="P6219" s="36" t="str">
        <f t="shared" si="1780"/>
        <v>Old Client</v>
      </c>
      <c r="Q6219" s="39" t="str">
        <f t="shared" si="4"/>
        <v>Yes</v>
      </c>
      <c r="R6219" s="40" t="str">
        <f t="shared" si="5"/>
        <v>Cross-Sold</v>
      </c>
    </row>
    <row r="6220" ht="14.25" customHeight="1" spans="1:18">
      <c r="A6220" s="30" t="s">
        <v>5877</v>
      </c>
      <c r="B6220" s="17">
        <v>3585</v>
      </c>
      <c r="C6220" s="17" t="s">
        <v>46</v>
      </c>
      <c r="D6220" s="17" t="s">
        <v>66</v>
      </c>
      <c r="E6220" s="17" t="s">
        <v>37</v>
      </c>
      <c r="F6220" s="31" t="str">
        <f>VLOOKUP(G6220,'Policy Type'!$A:$B,2,FALSE)</f>
        <v>Liability</v>
      </c>
      <c r="G6220" s="17" t="s">
        <v>38</v>
      </c>
      <c r="H6220" s="32">
        <v>45454</v>
      </c>
      <c r="I6220" s="17"/>
      <c r="J6220" s="34">
        <v>146800</v>
      </c>
      <c r="K6220" s="34">
        <f t="shared" si="1777"/>
        <v>26424</v>
      </c>
      <c r="L6220" s="34">
        <f t="shared" si="1778"/>
        <v>173224</v>
      </c>
      <c r="M6220" s="17">
        <f t="shared" si="1782"/>
        <v>8661.2</v>
      </c>
      <c r="N6220" s="17" t="s">
        <v>39</v>
      </c>
      <c r="O6220" s="35" t="s">
        <v>49</v>
      </c>
      <c r="P6220" s="36" t="str">
        <f t="shared" si="1780"/>
        <v>New Client</v>
      </c>
      <c r="Q6220" s="39" t="str">
        <f t="shared" si="4"/>
        <v>Yes</v>
      </c>
      <c r="R6220" s="40" t="str">
        <f t="shared" si="5"/>
        <v/>
      </c>
    </row>
    <row r="6221" ht="14.25" customHeight="1" spans="1:18">
      <c r="A6221" s="30" t="s">
        <v>5878</v>
      </c>
      <c r="B6221" s="17">
        <v>3533</v>
      </c>
      <c r="C6221" s="17" t="s">
        <v>42</v>
      </c>
      <c r="D6221" s="17" t="s">
        <v>36</v>
      </c>
      <c r="E6221" s="17" t="s">
        <v>37</v>
      </c>
      <c r="F6221" s="31" t="str">
        <f>VLOOKUP(G6221,'Policy Type'!$A:$B,2,FALSE)</f>
        <v>Liability</v>
      </c>
      <c r="G6221" s="17" t="s">
        <v>38</v>
      </c>
      <c r="H6221" s="32">
        <v>45454</v>
      </c>
      <c r="I6221" s="17"/>
      <c r="J6221" s="34">
        <v>137900</v>
      </c>
      <c r="K6221" s="34">
        <f t="shared" si="1777"/>
        <v>24822</v>
      </c>
      <c r="L6221" s="34">
        <f t="shared" si="1778"/>
        <v>162722</v>
      </c>
      <c r="M6221" s="17">
        <f>L6221*0.2</f>
        <v>32544.4</v>
      </c>
      <c r="N6221" s="17" t="s">
        <v>39</v>
      </c>
      <c r="O6221" s="35" t="s">
        <v>49</v>
      </c>
      <c r="P6221" s="36" t="str">
        <f t="shared" si="1780"/>
        <v>Old Client</v>
      </c>
      <c r="Q6221" s="39" t="str">
        <f t="shared" si="4"/>
        <v>Yes</v>
      </c>
      <c r="R6221" s="40" t="str">
        <f t="shared" si="5"/>
        <v/>
      </c>
    </row>
    <row r="6222" ht="14.25" customHeight="1" spans="1:18">
      <c r="A6222" s="30" t="s">
        <v>5879</v>
      </c>
      <c r="B6222" s="17">
        <v>3586</v>
      </c>
      <c r="C6222" s="17" t="s">
        <v>46</v>
      </c>
      <c r="D6222" s="17" t="s">
        <v>66</v>
      </c>
      <c r="E6222" s="17" t="s">
        <v>37</v>
      </c>
      <c r="F6222" s="31" t="str">
        <f>VLOOKUP(G6222,'Policy Type'!$A:$B,2,FALSE)</f>
        <v>Liability</v>
      </c>
      <c r="G6222" s="17" t="s">
        <v>38</v>
      </c>
      <c r="H6222" s="32">
        <v>45454</v>
      </c>
      <c r="I6222" s="17"/>
      <c r="J6222" s="34">
        <v>32700</v>
      </c>
      <c r="K6222" s="34">
        <f t="shared" si="1777"/>
        <v>5886</v>
      </c>
      <c r="L6222" s="34">
        <f t="shared" si="1778"/>
        <v>38586</v>
      </c>
      <c r="M6222" s="17">
        <f>L6222*0.05</f>
        <v>1929.3</v>
      </c>
      <c r="N6222" s="17" t="s">
        <v>39</v>
      </c>
      <c r="O6222" s="35" t="s">
        <v>49</v>
      </c>
      <c r="P6222" s="36" t="str">
        <f t="shared" si="1780"/>
        <v>Old Client</v>
      </c>
      <c r="Q6222" s="39" t="str">
        <f t="shared" si="4"/>
        <v>Yes</v>
      </c>
      <c r="R6222" s="40" t="str">
        <f t="shared" si="5"/>
        <v/>
      </c>
    </row>
    <row r="6223" ht="14.25" customHeight="1" spans="1:18">
      <c r="A6223" s="30" t="s">
        <v>5880</v>
      </c>
      <c r="B6223" s="17">
        <v>3587</v>
      </c>
      <c r="C6223" s="17" t="s">
        <v>42</v>
      </c>
      <c r="D6223" s="17" t="s">
        <v>36</v>
      </c>
      <c r="E6223" s="17" t="s">
        <v>780</v>
      </c>
      <c r="F6223" s="31" t="str">
        <f>VLOOKUP(G6223,'Policy Type'!$A:$B,2,FALSE)</f>
        <v>Liability</v>
      </c>
      <c r="G6223" s="17" t="s">
        <v>536</v>
      </c>
      <c r="H6223" s="32">
        <v>45454</v>
      </c>
      <c r="I6223" s="17"/>
      <c r="J6223" s="34">
        <v>183300</v>
      </c>
      <c r="K6223" s="34">
        <f t="shared" si="1777"/>
        <v>32994</v>
      </c>
      <c r="L6223" s="34">
        <f t="shared" si="1778"/>
        <v>216294</v>
      </c>
      <c r="M6223" s="17">
        <f t="shared" ref="M6223:M6228" si="1783">L6223*0.2</f>
        <v>43258.8</v>
      </c>
      <c r="N6223" s="17" t="s">
        <v>39</v>
      </c>
      <c r="O6223" s="35" t="s">
        <v>49</v>
      </c>
      <c r="P6223" s="36" t="str">
        <f t="shared" si="1780"/>
        <v>New Client</v>
      </c>
      <c r="Q6223" s="39" t="str">
        <f t="shared" si="4"/>
        <v>Yes</v>
      </c>
      <c r="R6223" s="40" t="str">
        <f t="shared" si="5"/>
        <v/>
      </c>
    </row>
    <row r="6224" ht="14.25" customHeight="1" spans="1:18">
      <c r="A6224" s="30" t="s">
        <v>5881</v>
      </c>
      <c r="B6224" s="17">
        <v>3588</v>
      </c>
      <c r="C6224" s="17" t="s">
        <v>42</v>
      </c>
      <c r="D6224" s="17" t="s">
        <v>36</v>
      </c>
      <c r="E6224" s="17" t="s">
        <v>43</v>
      </c>
      <c r="F6224" s="31" t="str">
        <f>VLOOKUP(G6224,'Policy Type'!$A:$B,2,FALSE)</f>
        <v>P&amp;C</v>
      </c>
      <c r="G6224" s="17" t="s">
        <v>80</v>
      </c>
      <c r="H6224" s="32">
        <v>45455</v>
      </c>
      <c r="I6224" s="17"/>
      <c r="J6224" s="34">
        <v>29600</v>
      </c>
      <c r="K6224" s="34">
        <f t="shared" si="1777"/>
        <v>5328</v>
      </c>
      <c r="L6224" s="34">
        <f t="shared" si="1778"/>
        <v>34928</v>
      </c>
      <c r="M6224" s="17">
        <f t="shared" si="1783"/>
        <v>6985.6</v>
      </c>
      <c r="N6224" s="17" t="s">
        <v>52</v>
      </c>
      <c r="O6224" s="35" t="s">
        <v>49</v>
      </c>
      <c r="P6224" s="36" t="str">
        <f t="shared" si="1780"/>
        <v>New Client</v>
      </c>
      <c r="Q6224" s="39" t="str">
        <f t="shared" si="4"/>
        <v>No</v>
      </c>
      <c r="R6224" s="40" t="str">
        <f t="shared" si="5"/>
        <v/>
      </c>
    </row>
    <row r="6225" ht="14.25" customHeight="1" spans="1:18">
      <c r="A6225" s="30" t="s">
        <v>5882</v>
      </c>
      <c r="B6225" s="17">
        <v>3586</v>
      </c>
      <c r="C6225" s="17" t="s">
        <v>57</v>
      </c>
      <c r="D6225" s="17" t="s">
        <v>36</v>
      </c>
      <c r="E6225" s="17" t="s">
        <v>43</v>
      </c>
      <c r="F6225" s="31" t="str">
        <f>VLOOKUP(G6225,'Policy Type'!$A:$B,2,FALSE)</f>
        <v>P&amp;C</v>
      </c>
      <c r="G6225" s="17" t="s">
        <v>80</v>
      </c>
      <c r="H6225" s="32">
        <v>45455</v>
      </c>
      <c r="I6225" s="17"/>
      <c r="J6225" s="34">
        <v>29600</v>
      </c>
      <c r="K6225" s="34">
        <f t="shared" si="1777"/>
        <v>5328</v>
      </c>
      <c r="L6225" s="34">
        <f t="shared" si="1778"/>
        <v>34928</v>
      </c>
      <c r="M6225" s="17">
        <f t="shared" si="1783"/>
        <v>6985.6</v>
      </c>
      <c r="N6225" s="17" t="s">
        <v>52</v>
      </c>
      <c r="O6225" s="35" t="s">
        <v>49</v>
      </c>
      <c r="P6225" s="36" t="str">
        <f t="shared" si="1780"/>
        <v>Old Client</v>
      </c>
      <c r="Q6225" s="39" t="str">
        <f t="shared" si="4"/>
        <v>Yes</v>
      </c>
      <c r="R6225" s="40" t="str">
        <f t="shared" si="5"/>
        <v>Cross-Sold</v>
      </c>
    </row>
    <row r="6226" ht="14.25" customHeight="1" spans="1:18">
      <c r="A6226" s="30" t="s">
        <v>5883</v>
      </c>
      <c r="B6226" s="17">
        <v>3589</v>
      </c>
      <c r="C6226" s="17" t="s">
        <v>57</v>
      </c>
      <c r="D6226" s="17" t="s">
        <v>36</v>
      </c>
      <c r="E6226" s="17" t="s">
        <v>43</v>
      </c>
      <c r="F6226" s="31" t="str">
        <f>VLOOKUP(G6226,'Policy Type'!$A:$B,2,FALSE)</f>
        <v>Liability</v>
      </c>
      <c r="G6226" s="17" t="s">
        <v>3702</v>
      </c>
      <c r="H6226" s="32">
        <v>45455</v>
      </c>
      <c r="I6226" s="17"/>
      <c r="J6226" s="34">
        <v>2950000</v>
      </c>
      <c r="K6226" s="34">
        <f t="shared" si="1777"/>
        <v>531000</v>
      </c>
      <c r="L6226" s="34">
        <f t="shared" si="1778"/>
        <v>3481000</v>
      </c>
      <c r="M6226" s="17">
        <f t="shared" si="1783"/>
        <v>696200</v>
      </c>
      <c r="N6226" s="17" t="s">
        <v>39</v>
      </c>
      <c r="O6226" s="35" t="s">
        <v>49</v>
      </c>
      <c r="P6226" s="36" t="str">
        <f t="shared" si="1780"/>
        <v>New Client</v>
      </c>
      <c r="Q6226" s="39" t="str">
        <f t="shared" si="4"/>
        <v>Yes</v>
      </c>
      <c r="R6226" s="40" t="str">
        <f t="shared" si="5"/>
        <v/>
      </c>
    </row>
    <row r="6227" ht="14.25" customHeight="1" spans="1:18">
      <c r="A6227" s="30" t="s">
        <v>5884</v>
      </c>
      <c r="B6227" s="17">
        <v>3590</v>
      </c>
      <c r="C6227" s="17" t="s">
        <v>42</v>
      </c>
      <c r="D6227" s="17" t="s">
        <v>36</v>
      </c>
      <c r="E6227" s="17" t="s">
        <v>780</v>
      </c>
      <c r="F6227" s="31" t="str">
        <f>VLOOKUP(G6227,'Policy Type'!$A:$B,2,FALSE)</f>
        <v>Liability</v>
      </c>
      <c r="G6227" s="17" t="s">
        <v>536</v>
      </c>
      <c r="H6227" s="32">
        <v>45455</v>
      </c>
      <c r="I6227" s="17"/>
      <c r="J6227" s="34">
        <v>97500</v>
      </c>
      <c r="K6227" s="34">
        <f t="shared" si="1777"/>
        <v>17550</v>
      </c>
      <c r="L6227" s="34">
        <f t="shared" si="1778"/>
        <v>115050</v>
      </c>
      <c r="M6227" s="17">
        <f t="shared" si="1783"/>
        <v>23010</v>
      </c>
      <c r="N6227" s="17" t="s">
        <v>52</v>
      </c>
      <c r="O6227" s="35" t="s">
        <v>49</v>
      </c>
      <c r="P6227" s="36" t="str">
        <f t="shared" si="1780"/>
        <v>New Client</v>
      </c>
      <c r="Q6227" s="39" t="str">
        <f t="shared" si="4"/>
        <v>Yes</v>
      </c>
      <c r="R6227" s="40" t="str">
        <f t="shared" si="5"/>
        <v/>
      </c>
    </row>
    <row r="6228" ht="14.25" customHeight="1" spans="1:18">
      <c r="A6228" s="30" t="s">
        <v>5885</v>
      </c>
      <c r="B6228" s="17">
        <v>499</v>
      </c>
      <c r="C6228" s="17" t="s">
        <v>35</v>
      </c>
      <c r="D6228" s="17" t="s">
        <v>36</v>
      </c>
      <c r="E6228" s="17" t="s">
        <v>78</v>
      </c>
      <c r="F6228" s="31" t="str">
        <f>VLOOKUP(G6228,'Policy Type'!$A:$B,2,FALSE)</f>
        <v>Liability</v>
      </c>
      <c r="G6228" s="17" t="s">
        <v>38</v>
      </c>
      <c r="H6228" s="32">
        <v>45455</v>
      </c>
      <c r="I6228" s="17"/>
      <c r="J6228" s="34">
        <v>286600</v>
      </c>
      <c r="K6228" s="34">
        <f t="shared" si="1777"/>
        <v>51588</v>
      </c>
      <c r="L6228" s="34">
        <f t="shared" si="1778"/>
        <v>338188</v>
      </c>
      <c r="M6228" s="17">
        <f t="shared" si="1783"/>
        <v>67637.6</v>
      </c>
      <c r="N6228" s="17" t="s">
        <v>52</v>
      </c>
      <c r="O6228" s="35" t="s">
        <v>49</v>
      </c>
      <c r="P6228" s="36" t="str">
        <f t="shared" si="1780"/>
        <v>Old Client</v>
      </c>
      <c r="Q6228" s="39" t="str">
        <f t="shared" si="4"/>
        <v>Yes</v>
      </c>
      <c r="R6228" s="40" t="str">
        <f t="shared" si="5"/>
        <v/>
      </c>
    </row>
    <row r="6229" ht="14.25" customHeight="1" spans="1:18">
      <c r="A6229" s="30" t="s">
        <v>5886</v>
      </c>
      <c r="B6229" s="17">
        <v>3591</v>
      </c>
      <c r="C6229" s="17" t="s">
        <v>46</v>
      </c>
      <c r="D6229" s="17" t="s">
        <v>76</v>
      </c>
      <c r="E6229" s="17" t="s">
        <v>78</v>
      </c>
      <c r="F6229" s="31" t="str">
        <f>VLOOKUP(G6229,'Policy Type'!$A:$B,2,FALSE)</f>
        <v>Liability</v>
      </c>
      <c r="G6229" s="17" t="s">
        <v>94</v>
      </c>
      <c r="H6229" s="32">
        <v>45455</v>
      </c>
      <c r="I6229" s="17"/>
      <c r="J6229" s="34">
        <v>293400</v>
      </c>
      <c r="K6229" s="34">
        <f t="shared" si="1777"/>
        <v>52812</v>
      </c>
      <c r="L6229" s="34">
        <f t="shared" si="1778"/>
        <v>346212</v>
      </c>
      <c r="M6229" s="17">
        <f t="shared" ref="M6229:M6230" si="1784">L6229*0.05</f>
        <v>17310.6</v>
      </c>
      <c r="N6229" s="17" t="s">
        <v>39</v>
      </c>
      <c r="O6229" s="35" t="s">
        <v>49</v>
      </c>
      <c r="P6229" s="36" t="str">
        <f t="shared" si="1780"/>
        <v>Old Client</v>
      </c>
      <c r="Q6229" s="39" t="str">
        <f t="shared" si="4"/>
        <v>Yes</v>
      </c>
      <c r="R6229" s="40" t="str">
        <f t="shared" si="5"/>
        <v/>
      </c>
    </row>
    <row r="6230" ht="14.25" customHeight="1" spans="1:18">
      <c r="A6230" s="30" t="s">
        <v>5887</v>
      </c>
      <c r="B6230" s="17">
        <v>3591</v>
      </c>
      <c r="C6230" s="17" t="s">
        <v>46</v>
      </c>
      <c r="D6230" s="17" t="s">
        <v>47</v>
      </c>
      <c r="E6230" s="17" t="s">
        <v>37</v>
      </c>
      <c r="F6230" s="31" t="str">
        <f>VLOOKUP(G6230,'Policy Type'!$A:$B,2,FALSE)</f>
        <v>Liability</v>
      </c>
      <c r="G6230" s="17" t="s">
        <v>38</v>
      </c>
      <c r="H6230" s="32">
        <v>45455</v>
      </c>
      <c r="I6230" s="17"/>
      <c r="J6230" s="34">
        <v>77600</v>
      </c>
      <c r="K6230" s="34">
        <f t="shared" si="1777"/>
        <v>13968</v>
      </c>
      <c r="L6230" s="34">
        <f t="shared" si="1778"/>
        <v>91568</v>
      </c>
      <c r="M6230" s="17">
        <f t="shared" si="1784"/>
        <v>4578.4</v>
      </c>
      <c r="N6230" s="17" t="s">
        <v>39</v>
      </c>
      <c r="O6230" s="35" t="s">
        <v>49</v>
      </c>
      <c r="P6230" s="36" t="str">
        <f t="shared" si="1780"/>
        <v>Old Client</v>
      </c>
      <c r="Q6230" s="39" t="str">
        <f t="shared" si="4"/>
        <v>Yes</v>
      </c>
      <c r="R6230" s="40" t="str">
        <f t="shared" si="5"/>
        <v/>
      </c>
    </row>
    <row r="6231" ht="14.25" customHeight="1" spans="1:18">
      <c r="A6231" s="30" t="s">
        <v>5888</v>
      </c>
      <c r="B6231" s="17">
        <v>2470</v>
      </c>
      <c r="C6231" s="17" t="s">
        <v>42</v>
      </c>
      <c r="D6231" s="17" t="s">
        <v>36</v>
      </c>
      <c r="E6231" s="17" t="s">
        <v>103</v>
      </c>
      <c r="F6231" s="31" t="str">
        <f>VLOOKUP(G6231,'Policy Type'!$A:$B,2,FALSE)</f>
        <v>Others</v>
      </c>
      <c r="G6231" s="17" t="s">
        <v>3913</v>
      </c>
      <c r="H6231" s="32">
        <v>45455</v>
      </c>
      <c r="I6231" s="17"/>
      <c r="J6231" s="34">
        <v>375300</v>
      </c>
      <c r="K6231" s="34">
        <f t="shared" si="1777"/>
        <v>67554</v>
      </c>
      <c r="L6231" s="34">
        <f t="shared" si="1778"/>
        <v>442854</v>
      </c>
      <c r="M6231" s="17">
        <f>L6231*0.15</f>
        <v>66428.1</v>
      </c>
      <c r="N6231" s="17" t="s">
        <v>39</v>
      </c>
      <c r="O6231" s="35" t="s">
        <v>49</v>
      </c>
      <c r="P6231" s="36" t="str">
        <f t="shared" si="1780"/>
        <v>Old Client</v>
      </c>
      <c r="Q6231" s="39" t="str">
        <f t="shared" si="4"/>
        <v>No</v>
      </c>
      <c r="R6231" s="40" t="str">
        <f t="shared" si="5"/>
        <v/>
      </c>
    </row>
    <row r="6232" ht="14.25" customHeight="1" spans="1:18">
      <c r="A6232" s="30" t="s">
        <v>5889</v>
      </c>
      <c r="B6232" s="17">
        <v>2470</v>
      </c>
      <c r="C6232" s="17" t="s">
        <v>42</v>
      </c>
      <c r="D6232" s="17" t="s">
        <v>36</v>
      </c>
      <c r="E6232" s="17" t="s">
        <v>132</v>
      </c>
      <c r="F6232" s="31" t="str">
        <f>VLOOKUP(G6232,'Policy Type'!$A:$B,2,FALSE)</f>
        <v>P&amp;C</v>
      </c>
      <c r="G6232" s="17" t="s">
        <v>80</v>
      </c>
      <c r="H6232" s="32">
        <v>45455</v>
      </c>
      <c r="I6232" s="17"/>
      <c r="J6232" s="34">
        <v>59100</v>
      </c>
      <c r="K6232" s="34">
        <f t="shared" si="1777"/>
        <v>10638</v>
      </c>
      <c r="L6232" s="34">
        <f t="shared" si="1778"/>
        <v>69738</v>
      </c>
      <c r="M6232" s="17">
        <f>L6232*0.2</f>
        <v>13947.6</v>
      </c>
      <c r="N6232" s="17" t="s">
        <v>39</v>
      </c>
      <c r="O6232" s="35" t="s">
        <v>49</v>
      </c>
      <c r="P6232" s="36" t="str">
        <f t="shared" si="1780"/>
        <v>Old Client</v>
      </c>
      <c r="Q6232" s="39" t="str">
        <f t="shared" si="4"/>
        <v>No</v>
      </c>
      <c r="R6232" s="40" t="str">
        <f t="shared" si="5"/>
        <v/>
      </c>
    </row>
    <row r="6233" ht="14.25" customHeight="1" spans="1:18">
      <c r="A6233" s="30" t="s">
        <v>5890</v>
      </c>
      <c r="B6233" s="17">
        <v>3592</v>
      </c>
      <c r="C6233" s="17" t="s">
        <v>46</v>
      </c>
      <c r="D6233" s="17" t="s">
        <v>88</v>
      </c>
      <c r="E6233" s="17" t="s">
        <v>103</v>
      </c>
      <c r="F6233" s="31" t="str">
        <f>VLOOKUP(G6233,'Policy Type'!$A:$B,2,FALSE)</f>
        <v>Others</v>
      </c>
      <c r="G6233" s="17" t="s">
        <v>212</v>
      </c>
      <c r="H6233" s="32">
        <v>45455</v>
      </c>
      <c r="I6233" s="17"/>
      <c r="J6233" s="34">
        <v>309000</v>
      </c>
      <c r="K6233" s="34">
        <f t="shared" si="1777"/>
        <v>55620</v>
      </c>
      <c r="L6233" s="34">
        <f t="shared" si="1778"/>
        <v>364620</v>
      </c>
      <c r="M6233" s="17">
        <f>L6233*0.05</f>
        <v>18231</v>
      </c>
      <c r="N6233" s="17" t="s">
        <v>39</v>
      </c>
      <c r="O6233" s="35" t="s">
        <v>53</v>
      </c>
      <c r="P6233" s="36" t="str">
        <f t="shared" si="1780"/>
        <v>New Client</v>
      </c>
      <c r="Q6233" s="39" t="str">
        <f t="shared" si="4"/>
        <v>No</v>
      </c>
      <c r="R6233" s="40" t="str">
        <f t="shared" si="5"/>
        <v/>
      </c>
    </row>
    <row r="6234" ht="14.25" customHeight="1" spans="1:18">
      <c r="A6234" s="30" t="s">
        <v>5891</v>
      </c>
      <c r="B6234" s="17">
        <v>3582</v>
      </c>
      <c r="C6234" s="17" t="s">
        <v>57</v>
      </c>
      <c r="D6234" s="17" t="s">
        <v>36</v>
      </c>
      <c r="E6234" s="17" t="s">
        <v>37</v>
      </c>
      <c r="F6234" s="31" t="str">
        <f>VLOOKUP(G6234,'Policy Type'!$A:$B,2,FALSE)</f>
        <v>Liability</v>
      </c>
      <c r="G6234" s="17" t="s">
        <v>38</v>
      </c>
      <c r="H6234" s="32">
        <v>45455</v>
      </c>
      <c r="I6234" s="17"/>
      <c r="J6234" s="34">
        <v>75400</v>
      </c>
      <c r="K6234" s="34">
        <f t="shared" si="1777"/>
        <v>13572</v>
      </c>
      <c r="L6234" s="34">
        <f t="shared" si="1778"/>
        <v>88972</v>
      </c>
      <c r="M6234" s="17">
        <f t="shared" ref="M6234:M6235" si="1785">L6234*0.2</f>
        <v>17794.4</v>
      </c>
      <c r="N6234" s="17" t="s">
        <v>39</v>
      </c>
      <c r="O6234" s="35" t="s">
        <v>49</v>
      </c>
      <c r="P6234" s="36" t="str">
        <f t="shared" si="1780"/>
        <v>Old Client</v>
      </c>
      <c r="Q6234" s="39" t="str">
        <f t="shared" si="4"/>
        <v>Yes</v>
      </c>
      <c r="R6234" s="40" t="str">
        <f t="shared" si="5"/>
        <v/>
      </c>
    </row>
    <row r="6235" ht="14.25" customHeight="1" spans="1:18">
      <c r="A6235" s="30" t="s">
        <v>5892</v>
      </c>
      <c r="B6235" s="17">
        <v>3593</v>
      </c>
      <c r="C6235" s="17" t="s">
        <v>42</v>
      </c>
      <c r="D6235" s="17" t="s">
        <v>36</v>
      </c>
      <c r="E6235" s="17" t="s">
        <v>37</v>
      </c>
      <c r="F6235" s="31" t="str">
        <f>VLOOKUP(G6235,'Policy Type'!$A:$B,2,FALSE)</f>
        <v>Liability</v>
      </c>
      <c r="G6235" s="17" t="s">
        <v>38</v>
      </c>
      <c r="H6235" s="32">
        <v>45455</v>
      </c>
      <c r="I6235" s="17"/>
      <c r="J6235" s="34">
        <v>58300</v>
      </c>
      <c r="K6235" s="34">
        <f t="shared" si="1777"/>
        <v>10494</v>
      </c>
      <c r="L6235" s="34">
        <f t="shared" si="1778"/>
        <v>68794</v>
      </c>
      <c r="M6235" s="17">
        <f t="shared" si="1785"/>
        <v>13758.8</v>
      </c>
      <c r="N6235" s="17" t="s">
        <v>52</v>
      </c>
      <c r="O6235" s="35" t="s">
        <v>49</v>
      </c>
      <c r="P6235" s="36" t="str">
        <f t="shared" si="1780"/>
        <v>New Client</v>
      </c>
      <c r="Q6235" s="39" t="str">
        <f t="shared" si="4"/>
        <v>Yes</v>
      </c>
      <c r="R6235" s="40" t="str">
        <f t="shared" si="5"/>
        <v/>
      </c>
    </row>
    <row r="6236" ht="14.25" customHeight="1" spans="1:18">
      <c r="A6236" s="30" t="s">
        <v>5893</v>
      </c>
      <c r="B6236" s="17">
        <v>3594</v>
      </c>
      <c r="C6236" s="17" t="s">
        <v>46</v>
      </c>
      <c r="D6236" s="17" t="s">
        <v>47</v>
      </c>
      <c r="E6236" s="17" t="s">
        <v>37</v>
      </c>
      <c r="F6236" s="31" t="str">
        <f>VLOOKUP(G6236,'Policy Type'!$A:$B,2,FALSE)</f>
        <v>Liability</v>
      </c>
      <c r="G6236" s="17" t="s">
        <v>38</v>
      </c>
      <c r="H6236" s="32">
        <v>45455</v>
      </c>
      <c r="I6236" s="17"/>
      <c r="J6236" s="34">
        <v>38600</v>
      </c>
      <c r="K6236" s="34">
        <f t="shared" si="1777"/>
        <v>6948</v>
      </c>
      <c r="L6236" s="34">
        <f t="shared" si="1778"/>
        <v>45548</v>
      </c>
      <c r="M6236" s="17">
        <f>L6236*0.05</f>
        <v>2277.4</v>
      </c>
      <c r="N6236" s="17" t="s">
        <v>39</v>
      </c>
      <c r="O6236" s="35" t="s">
        <v>49</v>
      </c>
      <c r="P6236" s="36" t="str">
        <f t="shared" si="1780"/>
        <v>New Client</v>
      </c>
      <c r="Q6236" s="39" t="str">
        <f t="shared" si="4"/>
        <v>Yes</v>
      </c>
      <c r="R6236" s="40" t="str">
        <f t="shared" si="5"/>
        <v/>
      </c>
    </row>
    <row r="6237" ht="14.25" customHeight="1" spans="1:18">
      <c r="A6237" s="30" t="s">
        <v>5894</v>
      </c>
      <c r="B6237" s="17">
        <v>3595</v>
      </c>
      <c r="C6237" s="17" t="s">
        <v>35</v>
      </c>
      <c r="D6237" s="17" t="s">
        <v>36</v>
      </c>
      <c r="E6237" s="17" t="s">
        <v>37</v>
      </c>
      <c r="F6237" s="31" t="str">
        <f>VLOOKUP(G6237,'Policy Type'!$A:$B,2,FALSE)</f>
        <v>Liability</v>
      </c>
      <c r="G6237" s="17" t="s">
        <v>38</v>
      </c>
      <c r="H6237" s="32">
        <v>45455</v>
      </c>
      <c r="I6237" s="17"/>
      <c r="J6237" s="34">
        <v>97500</v>
      </c>
      <c r="K6237" s="34">
        <f t="shared" si="1777"/>
        <v>17550</v>
      </c>
      <c r="L6237" s="34">
        <f t="shared" si="1778"/>
        <v>115050</v>
      </c>
      <c r="M6237" s="17">
        <f t="shared" ref="M6237:M6241" si="1786">L6237*0.2</f>
        <v>23010</v>
      </c>
      <c r="N6237" s="17" t="s">
        <v>39</v>
      </c>
      <c r="O6237" s="35" t="s">
        <v>49</v>
      </c>
      <c r="P6237" s="36" t="str">
        <f t="shared" si="1780"/>
        <v>New Client</v>
      </c>
      <c r="Q6237" s="39" t="str">
        <f t="shared" si="4"/>
        <v>Yes</v>
      </c>
      <c r="R6237" s="40" t="str">
        <f t="shared" si="5"/>
        <v/>
      </c>
    </row>
    <row r="6238" ht="14.25" customHeight="1" spans="1:18">
      <c r="A6238" s="30" t="s">
        <v>5895</v>
      </c>
      <c r="B6238" s="17">
        <v>3596</v>
      </c>
      <c r="C6238" s="17" t="s">
        <v>57</v>
      </c>
      <c r="D6238" s="17" t="s">
        <v>36</v>
      </c>
      <c r="E6238" s="17" t="s">
        <v>37</v>
      </c>
      <c r="F6238" s="31" t="str">
        <f>VLOOKUP(G6238,'Policy Type'!$A:$B,2,FALSE)</f>
        <v>Liability</v>
      </c>
      <c r="G6238" s="17" t="s">
        <v>38</v>
      </c>
      <c r="H6238" s="32">
        <v>45455</v>
      </c>
      <c r="I6238" s="17"/>
      <c r="J6238" s="34">
        <v>47800</v>
      </c>
      <c r="K6238" s="34">
        <f t="shared" si="1777"/>
        <v>8604</v>
      </c>
      <c r="L6238" s="34">
        <f t="shared" si="1778"/>
        <v>56404</v>
      </c>
      <c r="M6238" s="17">
        <f t="shared" si="1786"/>
        <v>11280.8</v>
      </c>
      <c r="N6238" s="17" t="s">
        <v>39</v>
      </c>
      <c r="O6238" s="35" t="s">
        <v>49</v>
      </c>
      <c r="P6238" s="36" t="str">
        <f t="shared" si="1780"/>
        <v>New Client</v>
      </c>
      <c r="Q6238" s="39" t="str">
        <f t="shared" si="4"/>
        <v>Yes</v>
      </c>
      <c r="R6238" s="40" t="str">
        <f t="shared" si="5"/>
        <v/>
      </c>
    </row>
    <row r="6239" ht="14.25" customHeight="1" spans="1:18">
      <c r="A6239" s="30" t="s">
        <v>5896</v>
      </c>
      <c r="B6239" s="17">
        <v>3597</v>
      </c>
      <c r="C6239" s="17" t="s">
        <v>57</v>
      </c>
      <c r="D6239" s="17" t="s">
        <v>36</v>
      </c>
      <c r="E6239" s="17" t="s">
        <v>37</v>
      </c>
      <c r="F6239" s="31" t="str">
        <f>VLOOKUP(G6239,'Policy Type'!$A:$B,2,FALSE)</f>
        <v>Liability</v>
      </c>
      <c r="G6239" s="17" t="s">
        <v>38</v>
      </c>
      <c r="H6239" s="32">
        <v>45455</v>
      </c>
      <c r="I6239" s="17"/>
      <c r="J6239" s="34">
        <v>38600</v>
      </c>
      <c r="K6239" s="34">
        <f t="shared" si="1777"/>
        <v>6948</v>
      </c>
      <c r="L6239" s="34">
        <f t="shared" si="1778"/>
        <v>45548</v>
      </c>
      <c r="M6239" s="17">
        <f t="shared" si="1786"/>
        <v>9109.6</v>
      </c>
      <c r="N6239" s="17" t="s">
        <v>39</v>
      </c>
      <c r="O6239" s="35" t="s">
        <v>49</v>
      </c>
      <c r="P6239" s="36" t="str">
        <f t="shared" si="1780"/>
        <v>New Client</v>
      </c>
      <c r="Q6239" s="39" t="str">
        <f t="shared" si="4"/>
        <v>Yes</v>
      </c>
      <c r="R6239" s="40" t="str">
        <f t="shared" si="5"/>
        <v/>
      </c>
    </row>
    <row r="6240" ht="14.25" customHeight="1" spans="1:18">
      <c r="A6240" s="30" t="s">
        <v>5897</v>
      </c>
      <c r="B6240" s="17">
        <v>3598</v>
      </c>
      <c r="C6240" s="17" t="s">
        <v>57</v>
      </c>
      <c r="D6240" s="17" t="s">
        <v>36</v>
      </c>
      <c r="E6240" s="17" t="s">
        <v>37</v>
      </c>
      <c r="F6240" s="31" t="str">
        <f>VLOOKUP(G6240,'Policy Type'!$A:$B,2,FALSE)</f>
        <v>Liability</v>
      </c>
      <c r="G6240" s="17" t="s">
        <v>38</v>
      </c>
      <c r="H6240" s="32">
        <v>45455</v>
      </c>
      <c r="I6240" s="17"/>
      <c r="J6240" s="34">
        <v>30900</v>
      </c>
      <c r="K6240" s="34">
        <f t="shared" si="1777"/>
        <v>5562</v>
      </c>
      <c r="L6240" s="34">
        <f t="shared" si="1778"/>
        <v>36462</v>
      </c>
      <c r="M6240" s="17">
        <f t="shared" si="1786"/>
        <v>7292.4</v>
      </c>
      <c r="N6240" s="17" t="s">
        <v>39</v>
      </c>
      <c r="O6240" s="35" t="s">
        <v>49</v>
      </c>
      <c r="P6240" s="36" t="str">
        <f t="shared" si="1780"/>
        <v>New Client</v>
      </c>
      <c r="Q6240" s="39" t="str">
        <f t="shared" si="4"/>
        <v>Yes</v>
      </c>
      <c r="R6240" s="40" t="str">
        <f t="shared" si="5"/>
        <v/>
      </c>
    </row>
    <row r="6241" ht="14.25" customHeight="1" spans="1:18">
      <c r="A6241" s="30" t="s">
        <v>5898</v>
      </c>
      <c r="B6241" s="17">
        <v>3599</v>
      </c>
      <c r="C6241" s="17" t="s">
        <v>35</v>
      </c>
      <c r="D6241" s="17" t="s">
        <v>36</v>
      </c>
      <c r="E6241" s="17" t="s">
        <v>37</v>
      </c>
      <c r="F6241" s="31" t="str">
        <f>VLOOKUP(G6241,'Policy Type'!$A:$B,2,FALSE)</f>
        <v>Liability</v>
      </c>
      <c r="G6241" s="17" t="s">
        <v>38</v>
      </c>
      <c r="H6241" s="32">
        <v>45455</v>
      </c>
      <c r="I6241" s="17"/>
      <c r="J6241" s="34">
        <v>45800</v>
      </c>
      <c r="K6241" s="34">
        <f t="shared" si="1777"/>
        <v>8244</v>
      </c>
      <c r="L6241" s="34">
        <f t="shared" si="1778"/>
        <v>54044</v>
      </c>
      <c r="M6241" s="17">
        <f t="shared" si="1786"/>
        <v>10808.8</v>
      </c>
      <c r="N6241" s="17" t="s">
        <v>39</v>
      </c>
      <c r="O6241" s="35" t="s">
        <v>49</v>
      </c>
      <c r="P6241" s="36" t="str">
        <f t="shared" si="1780"/>
        <v>New Client</v>
      </c>
      <c r="Q6241" s="39" t="str">
        <f t="shared" si="4"/>
        <v>Yes</v>
      </c>
      <c r="R6241" s="40" t="str">
        <f t="shared" si="5"/>
        <v/>
      </c>
    </row>
    <row r="6242" ht="14.25" customHeight="1" spans="1:18">
      <c r="A6242" s="30" t="s">
        <v>5899</v>
      </c>
      <c r="B6242" s="17">
        <v>3600</v>
      </c>
      <c r="C6242" s="17" t="s">
        <v>46</v>
      </c>
      <c r="D6242" s="17" t="s">
        <v>76</v>
      </c>
      <c r="E6242" s="17" t="s">
        <v>780</v>
      </c>
      <c r="F6242" s="31" t="str">
        <f>VLOOKUP(G6242,'Policy Type'!$A:$B,2,FALSE)</f>
        <v>Liability</v>
      </c>
      <c r="G6242" s="17" t="s">
        <v>38</v>
      </c>
      <c r="H6242" s="32">
        <v>45455</v>
      </c>
      <c r="I6242" s="17"/>
      <c r="J6242" s="34">
        <v>128000</v>
      </c>
      <c r="K6242" s="34">
        <f t="shared" si="1777"/>
        <v>23040</v>
      </c>
      <c r="L6242" s="34">
        <f t="shared" si="1778"/>
        <v>151040</v>
      </c>
      <c r="M6242" s="17">
        <f>L6242*0.05</f>
        <v>7552</v>
      </c>
      <c r="N6242" s="17" t="s">
        <v>39</v>
      </c>
      <c r="O6242" s="35" t="s">
        <v>49</v>
      </c>
      <c r="P6242" s="36" t="str">
        <f t="shared" si="1780"/>
        <v>New Client</v>
      </c>
      <c r="Q6242" s="39" t="str">
        <f t="shared" si="4"/>
        <v>Yes</v>
      </c>
      <c r="R6242" s="40" t="str">
        <f t="shared" si="5"/>
        <v/>
      </c>
    </row>
    <row r="6243" ht="14.25" customHeight="1" spans="1:18">
      <c r="A6243" s="30" t="s">
        <v>5900</v>
      </c>
      <c r="B6243" s="17">
        <v>3601</v>
      </c>
      <c r="C6243" s="17" t="s">
        <v>35</v>
      </c>
      <c r="D6243" s="17" t="s">
        <v>36</v>
      </c>
      <c r="E6243" s="17" t="s">
        <v>780</v>
      </c>
      <c r="F6243" s="31" t="str">
        <f>VLOOKUP(G6243,'Policy Type'!$A:$B,2,FALSE)</f>
        <v>Liability</v>
      </c>
      <c r="G6243" s="17" t="s">
        <v>38</v>
      </c>
      <c r="H6243" s="32">
        <v>45455</v>
      </c>
      <c r="I6243" s="17"/>
      <c r="J6243" s="34">
        <v>59000</v>
      </c>
      <c r="K6243" s="34">
        <f t="shared" si="1777"/>
        <v>10620</v>
      </c>
      <c r="L6243" s="34">
        <f t="shared" si="1778"/>
        <v>69620</v>
      </c>
      <c r="M6243" s="17">
        <f t="shared" ref="M6243:M6244" si="1787">L6243*0.2</f>
        <v>13924</v>
      </c>
      <c r="N6243" s="17" t="s">
        <v>52</v>
      </c>
      <c r="O6243" s="35" t="s">
        <v>49</v>
      </c>
      <c r="P6243" s="36" t="str">
        <f t="shared" si="1780"/>
        <v>New Client</v>
      </c>
      <c r="Q6243" s="39" t="str">
        <f t="shared" si="4"/>
        <v>Yes</v>
      </c>
      <c r="R6243" s="40" t="str">
        <f t="shared" si="5"/>
        <v/>
      </c>
    </row>
    <row r="6244" ht="14.25" customHeight="1" spans="1:18">
      <c r="A6244" s="30" t="s">
        <v>5901</v>
      </c>
      <c r="B6244" s="17">
        <v>3602</v>
      </c>
      <c r="C6244" s="17" t="s">
        <v>42</v>
      </c>
      <c r="D6244" s="17" t="s">
        <v>36</v>
      </c>
      <c r="E6244" s="17" t="s">
        <v>780</v>
      </c>
      <c r="F6244" s="31" t="str">
        <f>VLOOKUP(G6244,'Policy Type'!$A:$B,2,FALSE)</f>
        <v>Liability</v>
      </c>
      <c r="G6244" s="17" t="s">
        <v>38</v>
      </c>
      <c r="H6244" s="32">
        <v>45455</v>
      </c>
      <c r="I6244" s="32">
        <v>45819</v>
      </c>
      <c r="J6244" s="34">
        <v>120900</v>
      </c>
      <c r="K6244" s="34">
        <f t="shared" si="1777"/>
        <v>21762</v>
      </c>
      <c r="L6244" s="34">
        <f t="shared" si="1778"/>
        <v>142662</v>
      </c>
      <c r="M6244" s="17">
        <f t="shared" si="1787"/>
        <v>28532.4</v>
      </c>
      <c r="N6244" s="17" t="s">
        <v>39</v>
      </c>
      <c r="O6244" s="35" t="s">
        <v>49</v>
      </c>
      <c r="P6244" s="36" t="str">
        <f t="shared" si="1780"/>
        <v>New Client</v>
      </c>
      <c r="Q6244" s="39" t="str">
        <f t="shared" si="4"/>
        <v>Yes</v>
      </c>
      <c r="R6244" s="40" t="str">
        <f t="shared" si="5"/>
        <v/>
      </c>
    </row>
    <row r="6245" ht="14.25" customHeight="1" spans="1:18">
      <c r="A6245" s="30" t="s">
        <v>5902</v>
      </c>
      <c r="B6245" s="17">
        <v>1653</v>
      </c>
      <c r="C6245" s="17" t="s">
        <v>46</v>
      </c>
      <c r="D6245" s="17" t="s">
        <v>47</v>
      </c>
      <c r="E6245" s="17" t="s">
        <v>780</v>
      </c>
      <c r="F6245" s="31" t="str">
        <f>VLOOKUP(G6245,'Policy Type'!$A:$B,2,FALSE)</f>
        <v>Liability</v>
      </c>
      <c r="G6245" s="17" t="s">
        <v>38</v>
      </c>
      <c r="H6245" s="32">
        <v>45455</v>
      </c>
      <c r="I6245" s="32">
        <v>45484</v>
      </c>
      <c r="J6245" s="34">
        <v>59000</v>
      </c>
      <c r="K6245" s="34">
        <f t="shared" si="1777"/>
        <v>10620</v>
      </c>
      <c r="L6245" s="34">
        <f t="shared" si="1778"/>
        <v>69620</v>
      </c>
      <c r="M6245" s="17">
        <f>L6245*0.05</f>
        <v>3481</v>
      </c>
      <c r="N6245" s="17" t="s">
        <v>39</v>
      </c>
      <c r="O6245" s="35" t="s">
        <v>49</v>
      </c>
      <c r="P6245" s="36" t="str">
        <f t="shared" si="1780"/>
        <v>Old Client</v>
      </c>
      <c r="Q6245" s="39" t="str">
        <f t="shared" si="4"/>
        <v>Yes</v>
      </c>
      <c r="R6245" s="40" t="str">
        <f t="shared" si="5"/>
        <v/>
      </c>
    </row>
    <row r="6246" ht="14.25" customHeight="1" spans="1:18">
      <c r="A6246" s="30" t="s">
        <v>5903</v>
      </c>
      <c r="B6246" s="17">
        <v>3603</v>
      </c>
      <c r="C6246" s="17" t="s">
        <v>57</v>
      </c>
      <c r="D6246" s="17" t="s">
        <v>36</v>
      </c>
      <c r="E6246" s="17" t="s">
        <v>37</v>
      </c>
      <c r="F6246" s="31" t="str">
        <f>VLOOKUP(G6246,'Policy Type'!$A:$B,2,FALSE)</f>
        <v>Liability</v>
      </c>
      <c r="G6246" s="17" t="s">
        <v>38</v>
      </c>
      <c r="H6246" s="32">
        <v>45455</v>
      </c>
      <c r="I6246" s="32">
        <v>45484</v>
      </c>
      <c r="J6246" s="34">
        <v>30400</v>
      </c>
      <c r="K6246" s="34">
        <f t="shared" si="1777"/>
        <v>5472</v>
      </c>
      <c r="L6246" s="34">
        <f t="shared" si="1778"/>
        <v>35872</v>
      </c>
      <c r="M6246" s="17">
        <f t="shared" ref="M6246:M6254" si="1788">L6246*0.2</f>
        <v>7174.4</v>
      </c>
      <c r="N6246" s="17" t="s">
        <v>39</v>
      </c>
      <c r="O6246" s="35" t="s">
        <v>49</v>
      </c>
      <c r="P6246" s="36" t="str">
        <f t="shared" si="1780"/>
        <v>New Client</v>
      </c>
      <c r="Q6246" s="39" t="str">
        <f t="shared" si="4"/>
        <v>Yes</v>
      </c>
      <c r="R6246" s="40" t="str">
        <f t="shared" si="5"/>
        <v/>
      </c>
    </row>
    <row r="6247" ht="14.25" customHeight="1" spans="1:18">
      <c r="A6247" s="30" t="s">
        <v>5904</v>
      </c>
      <c r="B6247" s="17">
        <v>3604</v>
      </c>
      <c r="C6247" s="17" t="s">
        <v>35</v>
      </c>
      <c r="D6247" s="17" t="s">
        <v>36</v>
      </c>
      <c r="E6247" s="17" t="s">
        <v>37</v>
      </c>
      <c r="F6247" s="31" t="str">
        <f>VLOOKUP(G6247,'Policy Type'!$A:$B,2,FALSE)</f>
        <v>Liability</v>
      </c>
      <c r="G6247" s="17" t="s">
        <v>38</v>
      </c>
      <c r="H6247" s="32">
        <v>45455</v>
      </c>
      <c r="I6247" s="32">
        <v>45819</v>
      </c>
      <c r="J6247" s="34">
        <v>261400</v>
      </c>
      <c r="K6247" s="34">
        <f t="shared" si="1777"/>
        <v>47052</v>
      </c>
      <c r="L6247" s="34">
        <f t="shared" si="1778"/>
        <v>308452</v>
      </c>
      <c r="M6247" s="17">
        <f t="shared" si="1788"/>
        <v>61690.4</v>
      </c>
      <c r="N6247" s="17" t="s">
        <v>39</v>
      </c>
      <c r="O6247" s="35" t="s">
        <v>49</v>
      </c>
      <c r="P6247" s="36" t="str">
        <f t="shared" si="1780"/>
        <v>New Client</v>
      </c>
      <c r="Q6247" s="39" t="str">
        <f t="shared" si="4"/>
        <v>Yes</v>
      </c>
      <c r="R6247" s="40" t="str">
        <f t="shared" si="5"/>
        <v/>
      </c>
    </row>
    <row r="6248" ht="14.25" customHeight="1" spans="1:18">
      <c r="A6248" s="30" t="s">
        <v>5905</v>
      </c>
      <c r="B6248" s="17">
        <v>3605</v>
      </c>
      <c r="C6248" s="17" t="s">
        <v>35</v>
      </c>
      <c r="D6248" s="17" t="s">
        <v>36</v>
      </c>
      <c r="E6248" s="17" t="s">
        <v>84</v>
      </c>
      <c r="F6248" s="31" t="str">
        <f>VLOOKUP(G6248,'Policy Type'!$A:$B,2,FALSE)</f>
        <v>Liability</v>
      </c>
      <c r="G6248" s="17" t="s">
        <v>140</v>
      </c>
      <c r="H6248" s="32">
        <v>45455</v>
      </c>
      <c r="I6248" s="17"/>
      <c r="J6248" s="34">
        <v>11800000</v>
      </c>
      <c r="K6248" s="34">
        <f t="shared" si="1777"/>
        <v>2124000</v>
      </c>
      <c r="L6248" s="34">
        <f t="shared" si="1778"/>
        <v>13924000</v>
      </c>
      <c r="M6248" s="17">
        <f t="shared" si="1788"/>
        <v>2784800</v>
      </c>
      <c r="N6248" s="17" t="s">
        <v>39</v>
      </c>
      <c r="O6248" s="35" t="s">
        <v>49</v>
      </c>
      <c r="P6248" s="36" t="str">
        <f t="shared" si="1780"/>
        <v>New Client</v>
      </c>
      <c r="Q6248" s="39" t="str">
        <f t="shared" si="4"/>
        <v>Yes</v>
      </c>
      <c r="R6248" s="40" t="str">
        <f t="shared" si="5"/>
        <v/>
      </c>
    </row>
    <row r="6249" ht="14.25" customHeight="1" spans="1:18">
      <c r="A6249" s="30" t="s">
        <v>5906</v>
      </c>
      <c r="B6249" s="17">
        <v>3606</v>
      </c>
      <c r="C6249" s="17" t="s">
        <v>57</v>
      </c>
      <c r="D6249" s="17" t="s">
        <v>36</v>
      </c>
      <c r="E6249" s="17" t="s">
        <v>84</v>
      </c>
      <c r="F6249" s="31" t="str">
        <f>VLOOKUP(G6249,'Policy Type'!$A:$B,2,FALSE)</f>
        <v>Liability</v>
      </c>
      <c r="G6249" s="17" t="s">
        <v>101</v>
      </c>
      <c r="H6249" s="32">
        <v>45455</v>
      </c>
      <c r="I6249" s="17"/>
      <c r="J6249" s="34">
        <v>2478000</v>
      </c>
      <c r="K6249" s="34">
        <f t="shared" si="1777"/>
        <v>446040</v>
      </c>
      <c r="L6249" s="34">
        <f t="shared" si="1778"/>
        <v>2924040</v>
      </c>
      <c r="M6249" s="17">
        <f t="shared" si="1788"/>
        <v>584808</v>
      </c>
      <c r="N6249" s="17" t="s">
        <v>39</v>
      </c>
      <c r="O6249" s="35" t="s">
        <v>49</v>
      </c>
      <c r="P6249" s="36" t="str">
        <f t="shared" si="1780"/>
        <v>New Client</v>
      </c>
      <c r="Q6249" s="39" t="str">
        <f t="shared" si="4"/>
        <v>Yes</v>
      </c>
      <c r="R6249" s="40" t="str">
        <f t="shared" si="5"/>
        <v/>
      </c>
    </row>
    <row r="6250" ht="14.25" customHeight="1" spans="1:18">
      <c r="A6250" s="30" t="s">
        <v>5907</v>
      </c>
      <c r="B6250" s="17">
        <v>3607</v>
      </c>
      <c r="C6250" s="17" t="s">
        <v>57</v>
      </c>
      <c r="D6250" s="17" t="s">
        <v>36</v>
      </c>
      <c r="E6250" s="17" t="s">
        <v>43</v>
      </c>
      <c r="F6250" s="31" t="str">
        <f>VLOOKUP(G6250,'Policy Type'!$A:$B,2,FALSE)</f>
        <v>P&amp;C</v>
      </c>
      <c r="G6250" s="17" t="s">
        <v>80</v>
      </c>
      <c r="H6250" s="32">
        <v>45455</v>
      </c>
      <c r="I6250" s="17"/>
      <c r="J6250" s="34">
        <v>29600</v>
      </c>
      <c r="K6250" s="34">
        <f t="shared" si="1777"/>
        <v>5328</v>
      </c>
      <c r="L6250" s="34">
        <f t="shared" si="1778"/>
        <v>34928</v>
      </c>
      <c r="M6250" s="17">
        <f t="shared" si="1788"/>
        <v>6985.6</v>
      </c>
      <c r="N6250" s="17" t="s">
        <v>52</v>
      </c>
      <c r="O6250" s="35" t="s">
        <v>49</v>
      </c>
      <c r="P6250" s="36" t="str">
        <f t="shared" si="1780"/>
        <v>Old Client</v>
      </c>
      <c r="Q6250" s="39" t="str">
        <f t="shared" si="4"/>
        <v>Yes</v>
      </c>
      <c r="R6250" s="40" t="str">
        <f t="shared" si="5"/>
        <v>Cross-Sold</v>
      </c>
    </row>
    <row r="6251" ht="14.25" customHeight="1" spans="1:18">
      <c r="A6251" s="30" t="s">
        <v>5908</v>
      </c>
      <c r="B6251" s="17">
        <v>3607</v>
      </c>
      <c r="C6251" s="17" t="s">
        <v>35</v>
      </c>
      <c r="D6251" s="17" t="s">
        <v>36</v>
      </c>
      <c r="E6251" s="17" t="s">
        <v>43</v>
      </c>
      <c r="F6251" s="31" t="str">
        <f>VLOOKUP(G6251,'Policy Type'!$A:$B,2,FALSE)</f>
        <v>P&amp;C</v>
      </c>
      <c r="G6251" s="17" t="s">
        <v>80</v>
      </c>
      <c r="H6251" s="32">
        <v>45455</v>
      </c>
      <c r="I6251" s="17"/>
      <c r="J6251" s="34">
        <v>29600</v>
      </c>
      <c r="K6251" s="34">
        <f t="shared" si="1777"/>
        <v>5328</v>
      </c>
      <c r="L6251" s="34">
        <f t="shared" si="1778"/>
        <v>34928</v>
      </c>
      <c r="M6251" s="17">
        <f t="shared" si="1788"/>
        <v>6985.6</v>
      </c>
      <c r="N6251" s="17" t="s">
        <v>52</v>
      </c>
      <c r="O6251" s="35" t="s">
        <v>49</v>
      </c>
      <c r="P6251" s="36" t="str">
        <f t="shared" si="1780"/>
        <v>Old Client</v>
      </c>
      <c r="Q6251" s="39" t="str">
        <f t="shared" si="4"/>
        <v>Yes</v>
      </c>
      <c r="R6251" s="40" t="str">
        <f t="shared" si="5"/>
        <v>Cross-Sold</v>
      </c>
    </row>
    <row r="6252" ht="14.25" customHeight="1" spans="1:18">
      <c r="A6252" s="30" t="s">
        <v>5909</v>
      </c>
      <c r="B6252" s="17">
        <v>3608</v>
      </c>
      <c r="C6252" s="17" t="s">
        <v>57</v>
      </c>
      <c r="D6252" s="17" t="s">
        <v>36</v>
      </c>
      <c r="E6252" s="17" t="s">
        <v>43</v>
      </c>
      <c r="F6252" s="31" t="str">
        <f>VLOOKUP(G6252,'Policy Type'!$A:$B,2,FALSE)</f>
        <v>P&amp;C</v>
      </c>
      <c r="G6252" s="17" t="s">
        <v>80</v>
      </c>
      <c r="H6252" s="32">
        <v>45455</v>
      </c>
      <c r="I6252" s="17"/>
      <c r="J6252" s="34">
        <v>86400</v>
      </c>
      <c r="K6252" s="34">
        <f t="shared" si="1777"/>
        <v>15552</v>
      </c>
      <c r="L6252" s="34">
        <f t="shared" si="1778"/>
        <v>101952</v>
      </c>
      <c r="M6252" s="17">
        <f t="shared" si="1788"/>
        <v>20390.4</v>
      </c>
      <c r="N6252" s="17" t="s">
        <v>39</v>
      </c>
      <c r="O6252" s="35" t="s">
        <v>49</v>
      </c>
      <c r="P6252" s="36" t="str">
        <f t="shared" si="1780"/>
        <v>New Client</v>
      </c>
      <c r="Q6252" s="39" t="str">
        <f t="shared" si="4"/>
        <v>No</v>
      </c>
      <c r="R6252" s="40" t="str">
        <f t="shared" si="5"/>
        <v/>
      </c>
    </row>
    <row r="6253" ht="14.25" customHeight="1" spans="1:18">
      <c r="A6253" s="30" t="s">
        <v>5910</v>
      </c>
      <c r="B6253" s="17">
        <v>3609</v>
      </c>
      <c r="C6253" s="17" t="s">
        <v>57</v>
      </c>
      <c r="D6253" s="17" t="s">
        <v>36</v>
      </c>
      <c r="E6253" s="17" t="s">
        <v>43</v>
      </c>
      <c r="F6253" s="31" t="str">
        <f>VLOOKUP(G6253,'Policy Type'!$A:$B,2,FALSE)</f>
        <v>P&amp;C</v>
      </c>
      <c r="G6253" s="17" t="s">
        <v>80</v>
      </c>
      <c r="H6253" s="32">
        <v>45456</v>
      </c>
      <c r="I6253" s="17"/>
      <c r="J6253" s="34">
        <v>29700</v>
      </c>
      <c r="K6253" s="34">
        <f t="shared" si="1777"/>
        <v>5346</v>
      </c>
      <c r="L6253" s="34">
        <f t="shared" si="1778"/>
        <v>35046</v>
      </c>
      <c r="M6253" s="17">
        <f t="shared" si="1788"/>
        <v>7009.2</v>
      </c>
      <c r="N6253" s="17" t="s">
        <v>52</v>
      </c>
      <c r="O6253" s="35" t="s">
        <v>49</v>
      </c>
      <c r="P6253" s="36" t="str">
        <f t="shared" si="1780"/>
        <v>New Client</v>
      </c>
      <c r="Q6253" s="39" t="str">
        <f t="shared" si="4"/>
        <v>No</v>
      </c>
      <c r="R6253" s="40" t="str">
        <f t="shared" si="5"/>
        <v/>
      </c>
    </row>
    <row r="6254" ht="14.25" customHeight="1" spans="1:18">
      <c r="A6254" s="30" t="s">
        <v>5911</v>
      </c>
      <c r="B6254" s="17">
        <v>3610</v>
      </c>
      <c r="C6254" s="17" t="s">
        <v>42</v>
      </c>
      <c r="D6254" s="17" t="s">
        <v>36</v>
      </c>
      <c r="E6254" s="17" t="s">
        <v>43</v>
      </c>
      <c r="F6254" s="31" t="str">
        <f>VLOOKUP(G6254,'Policy Type'!$A:$B,2,FALSE)</f>
        <v>P&amp;C</v>
      </c>
      <c r="G6254" s="17" t="s">
        <v>80</v>
      </c>
      <c r="H6254" s="32">
        <v>45456</v>
      </c>
      <c r="I6254" s="17"/>
      <c r="J6254" s="34">
        <v>29700</v>
      </c>
      <c r="K6254" s="34">
        <f t="shared" si="1777"/>
        <v>5346</v>
      </c>
      <c r="L6254" s="34">
        <f t="shared" si="1778"/>
        <v>35046</v>
      </c>
      <c r="M6254" s="17">
        <f t="shared" si="1788"/>
        <v>7009.2</v>
      </c>
      <c r="N6254" s="17" t="s">
        <v>52</v>
      </c>
      <c r="O6254" s="35" t="s">
        <v>49</v>
      </c>
      <c r="P6254" s="36" t="str">
        <f t="shared" si="1780"/>
        <v>New Client</v>
      </c>
      <c r="Q6254" s="39" t="str">
        <f t="shared" si="4"/>
        <v>No</v>
      </c>
      <c r="R6254" s="40" t="str">
        <f t="shared" si="5"/>
        <v/>
      </c>
    </row>
    <row r="6255" ht="14.25" customHeight="1" spans="1:18">
      <c r="A6255" s="30" t="s">
        <v>5912</v>
      </c>
      <c r="B6255" s="17">
        <v>3611</v>
      </c>
      <c r="C6255" s="17" t="s">
        <v>46</v>
      </c>
      <c r="D6255" s="17" t="s">
        <v>76</v>
      </c>
      <c r="E6255" s="17" t="s">
        <v>43</v>
      </c>
      <c r="F6255" s="31" t="str">
        <f>VLOOKUP(G6255,'Policy Type'!$A:$B,2,FALSE)</f>
        <v>P&amp;C</v>
      </c>
      <c r="G6255" s="17" t="s">
        <v>68</v>
      </c>
      <c r="H6255" s="32">
        <v>45456</v>
      </c>
      <c r="I6255" s="17"/>
      <c r="J6255" s="34">
        <v>702700</v>
      </c>
      <c r="K6255" s="34">
        <f t="shared" si="1777"/>
        <v>126486</v>
      </c>
      <c r="L6255" s="34">
        <f t="shared" si="1778"/>
        <v>829186</v>
      </c>
      <c r="M6255" s="17">
        <f t="shared" ref="M6255:M6256" si="1789">L6255*0.05</f>
        <v>41459.3</v>
      </c>
      <c r="N6255" s="17" t="s">
        <v>39</v>
      </c>
      <c r="O6255" s="35" t="s">
        <v>53</v>
      </c>
      <c r="P6255" s="36" t="str">
        <f t="shared" si="1780"/>
        <v>New Client</v>
      </c>
      <c r="Q6255" s="39" t="str">
        <f t="shared" si="4"/>
        <v>No</v>
      </c>
      <c r="R6255" s="40" t="str">
        <f t="shared" si="5"/>
        <v/>
      </c>
    </row>
    <row r="6256" ht="14.25" customHeight="1" spans="1:18">
      <c r="A6256" s="30" t="s">
        <v>5913</v>
      </c>
      <c r="B6256" s="17">
        <v>3612</v>
      </c>
      <c r="C6256" s="17" t="s">
        <v>46</v>
      </c>
      <c r="D6256" s="17" t="s">
        <v>88</v>
      </c>
      <c r="E6256" s="17" t="s">
        <v>43</v>
      </c>
      <c r="F6256" s="31" t="str">
        <f>VLOOKUP(G6256,'Policy Type'!$A:$B,2,FALSE)</f>
        <v>Others</v>
      </c>
      <c r="G6256" s="17" t="s">
        <v>193</v>
      </c>
      <c r="H6256" s="32">
        <v>45456</v>
      </c>
      <c r="I6256" s="17"/>
      <c r="J6256" s="34">
        <v>1915700</v>
      </c>
      <c r="K6256" s="34">
        <f t="shared" si="1777"/>
        <v>344826</v>
      </c>
      <c r="L6256" s="34">
        <f t="shared" si="1778"/>
        <v>2260526</v>
      </c>
      <c r="M6256" s="17">
        <f t="shared" si="1789"/>
        <v>113026.3</v>
      </c>
      <c r="N6256" s="17" t="s">
        <v>39</v>
      </c>
      <c r="O6256" s="35" t="s">
        <v>53</v>
      </c>
      <c r="P6256" s="36" t="str">
        <f t="shared" si="1780"/>
        <v>New Client</v>
      </c>
      <c r="Q6256" s="39" t="str">
        <f t="shared" si="4"/>
        <v>No</v>
      </c>
      <c r="R6256" s="40" t="str">
        <f t="shared" si="5"/>
        <v/>
      </c>
    </row>
    <row r="6257" ht="14.25" customHeight="1" spans="1:18">
      <c r="A6257" s="30" t="s">
        <v>5914</v>
      </c>
      <c r="B6257" s="17">
        <v>641</v>
      </c>
      <c r="C6257" s="17" t="s">
        <v>42</v>
      </c>
      <c r="D6257" s="17" t="s">
        <v>36</v>
      </c>
      <c r="E6257" s="17" t="s">
        <v>37</v>
      </c>
      <c r="F6257" s="31" t="str">
        <f>VLOOKUP(G6257,'Policy Type'!$A:$B,2,FALSE)</f>
        <v>P&amp;C</v>
      </c>
      <c r="G6257" s="17" t="s">
        <v>80</v>
      </c>
      <c r="H6257" s="32">
        <v>45456</v>
      </c>
      <c r="I6257" s="17"/>
      <c r="J6257" s="34">
        <v>124000</v>
      </c>
      <c r="K6257" s="34">
        <f t="shared" si="1777"/>
        <v>22320</v>
      </c>
      <c r="L6257" s="34">
        <f t="shared" si="1778"/>
        <v>146320</v>
      </c>
      <c r="M6257" s="17">
        <f t="shared" ref="M6257:M6262" si="1790">L6257*0.2</f>
        <v>29264</v>
      </c>
      <c r="N6257" s="17" t="s">
        <v>39</v>
      </c>
      <c r="O6257" s="35" t="s">
        <v>49</v>
      </c>
      <c r="P6257" s="36" t="str">
        <f t="shared" si="1780"/>
        <v>Old Client</v>
      </c>
      <c r="Q6257" s="39" t="str">
        <f t="shared" si="4"/>
        <v>Yes</v>
      </c>
      <c r="R6257" s="40" t="str">
        <f t="shared" si="5"/>
        <v>Cross-Sold</v>
      </c>
    </row>
    <row r="6258" ht="14.25" customHeight="1" spans="1:18">
      <c r="A6258" s="30" t="s">
        <v>5915</v>
      </c>
      <c r="B6258" s="17">
        <v>294</v>
      </c>
      <c r="C6258" s="17" t="s">
        <v>57</v>
      </c>
      <c r="D6258" s="17" t="s">
        <v>36</v>
      </c>
      <c r="E6258" s="17" t="s">
        <v>43</v>
      </c>
      <c r="F6258" s="31" t="str">
        <f>VLOOKUP(G6258,'Policy Type'!$A:$B,2,FALSE)</f>
        <v>Liability</v>
      </c>
      <c r="G6258" s="17" t="s">
        <v>105</v>
      </c>
      <c r="H6258" s="32">
        <v>45456</v>
      </c>
      <c r="I6258" s="17"/>
      <c r="J6258" s="34">
        <v>82600000</v>
      </c>
      <c r="K6258" s="34">
        <f t="shared" si="1777"/>
        <v>14868000</v>
      </c>
      <c r="L6258" s="34">
        <f t="shared" si="1778"/>
        <v>97468000</v>
      </c>
      <c r="M6258" s="17">
        <f t="shared" si="1790"/>
        <v>19493600</v>
      </c>
      <c r="N6258" s="17" t="s">
        <v>39</v>
      </c>
      <c r="O6258" s="35" t="s">
        <v>49</v>
      </c>
      <c r="P6258" s="36" t="str">
        <f t="shared" si="1780"/>
        <v>Old Client</v>
      </c>
      <c r="Q6258" s="39" t="str">
        <f t="shared" si="4"/>
        <v>Yes</v>
      </c>
      <c r="R6258" s="40" t="str">
        <f t="shared" si="5"/>
        <v/>
      </c>
    </row>
    <row r="6259" ht="14.25" customHeight="1" spans="1:18">
      <c r="A6259" s="30" t="s">
        <v>5916</v>
      </c>
      <c r="B6259" s="17">
        <v>3233</v>
      </c>
      <c r="C6259" s="17" t="s">
        <v>57</v>
      </c>
      <c r="D6259" s="17" t="s">
        <v>36</v>
      </c>
      <c r="E6259" s="17" t="s">
        <v>43</v>
      </c>
      <c r="F6259" s="31" t="str">
        <f>VLOOKUP(G6259,'Policy Type'!$A:$B,2,FALSE)</f>
        <v>Liability</v>
      </c>
      <c r="G6259" s="17" t="s">
        <v>3702</v>
      </c>
      <c r="H6259" s="32">
        <v>45456</v>
      </c>
      <c r="I6259" s="17"/>
      <c r="J6259" s="34">
        <v>11800000</v>
      </c>
      <c r="K6259" s="34">
        <f t="shared" si="1777"/>
        <v>2124000</v>
      </c>
      <c r="L6259" s="34">
        <f t="shared" si="1778"/>
        <v>13924000</v>
      </c>
      <c r="M6259" s="17">
        <f t="shared" si="1790"/>
        <v>2784800</v>
      </c>
      <c r="N6259" s="17" t="s">
        <v>39</v>
      </c>
      <c r="O6259" s="35" t="s">
        <v>49</v>
      </c>
      <c r="P6259" s="36" t="str">
        <f t="shared" si="1780"/>
        <v>Old Client</v>
      </c>
      <c r="Q6259" s="39" t="str">
        <f t="shared" si="4"/>
        <v>Yes</v>
      </c>
      <c r="R6259" s="40" t="str">
        <f t="shared" si="5"/>
        <v/>
      </c>
    </row>
    <row r="6260" ht="14.25" customHeight="1" spans="1:18">
      <c r="A6260" s="30" t="s">
        <v>5917</v>
      </c>
      <c r="B6260" s="17">
        <v>3613</v>
      </c>
      <c r="C6260" s="17" t="s">
        <v>35</v>
      </c>
      <c r="D6260" s="17" t="s">
        <v>36</v>
      </c>
      <c r="E6260" s="17" t="s">
        <v>108</v>
      </c>
      <c r="F6260" s="31" t="str">
        <f>VLOOKUP(G6260,'Policy Type'!$A:$B,2,FALSE)</f>
        <v>P&amp;C</v>
      </c>
      <c r="G6260" s="17" t="s">
        <v>92</v>
      </c>
      <c r="H6260" s="32">
        <v>45456</v>
      </c>
      <c r="I6260" s="17"/>
      <c r="J6260" s="34">
        <v>388700</v>
      </c>
      <c r="K6260" s="34">
        <f t="shared" si="1777"/>
        <v>69966</v>
      </c>
      <c r="L6260" s="34">
        <f t="shared" si="1778"/>
        <v>458666</v>
      </c>
      <c r="M6260" s="17">
        <f t="shared" si="1790"/>
        <v>91733.2</v>
      </c>
      <c r="N6260" s="17" t="s">
        <v>39</v>
      </c>
      <c r="O6260" s="35" t="s">
        <v>49</v>
      </c>
      <c r="P6260" s="36" t="str">
        <f t="shared" si="1780"/>
        <v>Old Client</v>
      </c>
      <c r="Q6260" s="39" t="str">
        <f t="shared" si="4"/>
        <v>No</v>
      </c>
      <c r="R6260" s="40" t="str">
        <f t="shared" si="5"/>
        <v/>
      </c>
    </row>
    <row r="6261" ht="14.25" customHeight="1" spans="1:18">
      <c r="A6261" s="30" t="s">
        <v>5918</v>
      </c>
      <c r="B6261" s="17">
        <v>3613</v>
      </c>
      <c r="C6261" s="17" t="s">
        <v>57</v>
      </c>
      <c r="D6261" s="17" t="s">
        <v>36</v>
      </c>
      <c r="E6261" s="17" t="s">
        <v>37</v>
      </c>
      <c r="F6261" s="31" t="str">
        <f>VLOOKUP(G6261,'Policy Type'!$A:$B,2,FALSE)</f>
        <v>P&amp;C</v>
      </c>
      <c r="G6261" s="17" t="s">
        <v>80</v>
      </c>
      <c r="H6261" s="32">
        <v>45456</v>
      </c>
      <c r="I6261" s="17"/>
      <c r="J6261" s="34">
        <v>154700</v>
      </c>
      <c r="K6261" s="34">
        <f t="shared" si="1777"/>
        <v>27846</v>
      </c>
      <c r="L6261" s="34">
        <f t="shared" si="1778"/>
        <v>182546</v>
      </c>
      <c r="M6261" s="17">
        <f t="shared" si="1790"/>
        <v>36509.2</v>
      </c>
      <c r="N6261" s="17" t="s">
        <v>39</v>
      </c>
      <c r="O6261" s="35" t="s">
        <v>49</v>
      </c>
      <c r="P6261" s="36" t="str">
        <f t="shared" si="1780"/>
        <v>Old Client</v>
      </c>
      <c r="Q6261" s="39" t="str">
        <f t="shared" si="4"/>
        <v>No</v>
      </c>
      <c r="R6261" s="40" t="str">
        <f t="shared" si="5"/>
        <v/>
      </c>
    </row>
    <row r="6262" ht="14.25" customHeight="1" spans="1:18">
      <c r="A6262" s="30" t="s">
        <v>5919</v>
      </c>
      <c r="B6262" s="17">
        <v>1421</v>
      </c>
      <c r="C6262" s="17" t="s">
        <v>57</v>
      </c>
      <c r="D6262" s="17" t="s">
        <v>36</v>
      </c>
      <c r="E6262" s="17" t="s">
        <v>37</v>
      </c>
      <c r="F6262" s="31" t="str">
        <f>VLOOKUP(G6262,'Policy Type'!$A:$B,2,FALSE)</f>
        <v>Liability</v>
      </c>
      <c r="G6262" s="17" t="s">
        <v>38</v>
      </c>
      <c r="H6262" s="32">
        <v>45456</v>
      </c>
      <c r="I6262" s="32">
        <v>45485</v>
      </c>
      <c r="J6262" s="34">
        <v>39800</v>
      </c>
      <c r="K6262" s="34">
        <f t="shared" si="1777"/>
        <v>7164</v>
      </c>
      <c r="L6262" s="34">
        <f t="shared" si="1778"/>
        <v>46964</v>
      </c>
      <c r="M6262" s="17">
        <f t="shared" si="1790"/>
        <v>9392.8</v>
      </c>
      <c r="N6262" s="17" t="s">
        <v>39</v>
      </c>
      <c r="O6262" s="35" t="s">
        <v>49</v>
      </c>
      <c r="P6262" s="36" t="str">
        <f t="shared" si="1780"/>
        <v>Old Client</v>
      </c>
      <c r="Q6262" s="39" t="str">
        <f t="shared" si="4"/>
        <v>Yes</v>
      </c>
      <c r="R6262" s="40" t="str">
        <f t="shared" si="5"/>
        <v/>
      </c>
    </row>
    <row r="6263" ht="14.25" customHeight="1" spans="1:18">
      <c r="A6263" s="30" t="s">
        <v>5920</v>
      </c>
      <c r="B6263" s="17">
        <v>478</v>
      </c>
      <c r="C6263" s="17" t="s">
        <v>46</v>
      </c>
      <c r="D6263" s="17" t="s">
        <v>66</v>
      </c>
      <c r="E6263" s="17" t="s">
        <v>78</v>
      </c>
      <c r="F6263" s="31" t="str">
        <f>VLOOKUP(G6263,'Policy Type'!$A:$B,2,FALSE)</f>
        <v>Liability</v>
      </c>
      <c r="G6263" s="17" t="s">
        <v>121</v>
      </c>
      <c r="H6263" s="32">
        <v>45456</v>
      </c>
      <c r="I6263" s="17"/>
      <c r="J6263" s="34">
        <v>240600</v>
      </c>
      <c r="K6263" s="34">
        <f t="shared" si="1777"/>
        <v>43308</v>
      </c>
      <c r="L6263" s="34">
        <f t="shared" si="1778"/>
        <v>283908</v>
      </c>
      <c r="M6263" s="17">
        <f>L6263*0.05</f>
        <v>14195.4</v>
      </c>
      <c r="N6263" s="17" t="s">
        <v>39</v>
      </c>
      <c r="O6263" s="35" t="s">
        <v>49</v>
      </c>
      <c r="P6263" s="36" t="str">
        <f t="shared" si="1780"/>
        <v>Old Client</v>
      </c>
      <c r="Q6263" s="39" t="str">
        <f t="shared" si="4"/>
        <v>Yes</v>
      </c>
      <c r="R6263" s="40" t="str">
        <f t="shared" si="5"/>
        <v/>
      </c>
    </row>
    <row r="6264" ht="14.25" customHeight="1" spans="1:18">
      <c r="A6264" s="30" t="s">
        <v>5921</v>
      </c>
      <c r="B6264" s="17">
        <v>3614</v>
      </c>
      <c r="C6264" s="17" t="s">
        <v>57</v>
      </c>
      <c r="D6264" s="17" t="s">
        <v>36</v>
      </c>
      <c r="E6264" s="17" t="s">
        <v>780</v>
      </c>
      <c r="F6264" s="31" t="str">
        <f>VLOOKUP(G6264,'Policy Type'!$A:$B,2,FALSE)</f>
        <v>Liability</v>
      </c>
      <c r="G6264" s="17" t="s">
        <v>38</v>
      </c>
      <c r="H6264" s="32">
        <v>45456</v>
      </c>
      <c r="I6264" s="32">
        <v>45485</v>
      </c>
      <c r="J6264" s="34">
        <v>62300</v>
      </c>
      <c r="K6264" s="34">
        <f t="shared" si="1777"/>
        <v>11214</v>
      </c>
      <c r="L6264" s="34">
        <f t="shared" si="1778"/>
        <v>73514</v>
      </c>
      <c r="M6264" s="17">
        <f>L6264*0.2</f>
        <v>14702.8</v>
      </c>
      <c r="N6264" s="17" t="s">
        <v>39</v>
      </c>
      <c r="O6264" s="35" t="s">
        <v>49</v>
      </c>
      <c r="P6264" s="36" t="str">
        <f t="shared" si="1780"/>
        <v>New Client</v>
      </c>
      <c r="Q6264" s="39" t="str">
        <f t="shared" si="4"/>
        <v>Yes</v>
      </c>
      <c r="R6264" s="40" t="str">
        <f t="shared" si="5"/>
        <v/>
      </c>
    </row>
    <row r="6265" ht="14.25" customHeight="1" spans="1:18">
      <c r="A6265" s="30" t="s">
        <v>5922</v>
      </c>
      <c r="B6265" s="17">
        <v>3607</v>
      </c>
      <c r="C6265" s="17" t="s">
        <v>46</v>
      </c>
      <c r="D6265" s="17" t="s">
        <v>66</v>
      </c>
      <c r="E6265" s="17" t="s">
        <v>780</v>
      </c>
      <c r="F6265" s="31" t="str">
        <f>VLOOKUP(G6265,'Policy Type'!$A:$B,2,FALSE)</f>
        <v>Liability</v>
      </c>
      <c r="G6265" s="17" t="s">
        <v>38</v>
      </c>
      <c r="H6265" s="32">
        <v>45456</v>
      </c>
      <c r="I6265" s="32">
        <v>45485</v>
      </c>
      <c r="J6265" s="34">
        <v>64500</v>
      </c>
      <c r="K6265" s="34">
        <f t="shared" si="1777"/>
        <v>11610</v>
      </c>
      <c r="L6265" s="34">
        <f t="shared" si="1778"/>
        <v>76110</v>
      </c>
      <c r="M6265" s="17">
        <f>L6265*0.05</f>
        <v>3805.5</v>
      </c>
      <c r="N6265" s="17" t="s">
        <v>39</v>
      </c>
      <c r="O6265" s="35" t="s">
        <v>49</v>
      </c>
      <c r="P6265" s="36" t="str">
        <f t="shared" si="1780"/>
        <v>Old Client</v>
      </c>
      <c r="Q6265" s="39" t="str">
        <f t="shared" si="4"/>
        <v>Yes</v>
      </c>
      <c r="R6265" s="40" t="str">
        <f t="shared" si="5"/>
        <v/>
      </c>
    </row>
    <row r="6266" ht="14.25" customHeight="1" spans="1:18">
      <c r="A6266" s="30" t="s">
        <v>5923</v>
      </c>
      <c r="B6266" s="17">
        <v>3615</v>
      </c>
      <c r="C6266" s="17" t="s">
        <v>35</v>
      </c>
      <c r="D6266" s="17" t="s">
        <v>36</v>
      </c>
      <c r="E6266" s="17" t="s">
        <v>37</v>
      </c>
      <c r="F6266" s="31" t="str">
        <f>VLOOKUP(G6266,'Policy Type'!$A:$B,2,FALSE)</f>
        <v>Liability</v>
      </c>
      <c r="G6266" s="17" t="s">
        <v>38</v>
      </c>
      <c r="H6266" s="32">
        <v>45456</v>
      </c>
      <c r="I6266" s="32">
        <v>45485</v>
      </c>
      <c r="J6266" s="34">
        <v>29000</v>
      </c>
      <c r="K6266" s="34">
        <f t="shared" si="1777"/>
        <v>5220</v>
      </c>
      <c r="L6266" s="34">
        <f t="shared" si="1778"/>
        <v>34220</v>
      </c>
      <c r="M6266" s="17">
        <f t="shared" ref="M6266:M6270" si="1791">L6266*0.2</f>
        <v>6844</v>
      </c>
      <c r="N6266" s="17" t="s">
        <v>39</v>
      </c>
      <c r="O6266" s="35" t="s">
        <v>49</v>
      </c>
      <c r="P6266" s="36" t="str">
        <f t="shared" si="1780"/>
        <v>New Client</v>
      </c>
      <c r="Q6266" s="39" t="str">
        <f t="shared" si="4"/>
        <v>Yes</v>
      </c>
      <c r="R6266" s="40" t="str">
        <f t="shared" si="5"/>
        <v/>
      </c>
    </row>
    <row r="6267" ht="14.25" customHeight="1" spans="1:18">
      <c r="A6267" s="30" t="s">
        <v>5924</v>
      </c>
      <c r="B6267" s="17">
        <v>3616</v>
      </c>
      <c r="C6267" s="17" t="s">
        <v>57</v>
      </c>
      <c r="D6267" s="17" t="s">
        <v>36</v>
      </c>
      <c r="E6267" s="17" t="s">
        <v>43</v>
      </c>
      <c r="F6267" s="31" t="str">
        <f>VLOOKUP(G6267,'Policy Type'!$A:$B,2,FALSE)</f>
        <v>Liability</v>
      </c>
      <c r="G6267" s="17" t="s">
        <v>38</v>
      </c>
      <c r="H6267" s="32">
        <v>45455</v>
      </c>
      <c r="I6267" s="32">
        <v>45819</v>
      </c>
      <c r="J6267" s="34">
        <v>579400</v>
      </c>
      <c r="K6267" s="34">
        <f t="shared" si="1777"/>
        <v>104292</v>
      </c>
      <c r="L6267" s="34">
        <f t="shared" si="1778"/>
        <v>683692</v>
      </c>
      <c r="M6267" s="17">
        <f t="shared" si="1791"/>
        <v>136738.4</v>
      </c>
      <c r="N6267" s="17" t="s">
        <v>39</v>
      </c>
      <c r="O6267" s="35" t="s">
        <v>49</v>
      </c>
      <c r="P6267" s="36" t="str">
        <f t="shared" si="1780"/>
        <v>New Client</v>
      </c>
      <c r="Q6267" s="39" t="str">
        <f t="shared" si="4"/>
        <v>Yes</v>
      </c>
      <c r="R6267" s="40" t="str">
        <f t="shared" si="5"/>
        <v/>
      </c>
    </row>
    <row r="6268" ht="14.25" customHeight="1" spans="1:18">
      <c r="A6268" s="30" t="s">
        <v>5925</v>
      </c>
      <c r="B6268" s="17">
        <v>3617</v>
      </c>
      <c r="C6268" s="17" t="s">
        <v>35</v>
      </c>
      <c r="D6268" s="17" t="s">
        <v>36</v>
      </c>
      <c r="E6268" s="17" t="s">
        <v>780</v>
      </c>
      <c r="F6268" s="31" t="str">
        <f>VLOOKUP(G6268,'Policy Type'!$A:$B,2,FALSE)</f>
        <v>Liability</v>
      </c>
      <c r="G6268" s="17" t="s">
        <v>38</v>
      </c>
      <c r="H6268" s="32">
        <v>45456</v>
      </c>
      <c r="I6268" s="32">
        <v>45516</v>
      </c>
      <c r="J6268" s="34">
        <v>290500</v>
      </c>
      <c r="K6268" s="34">
        <f t="shared" si="1777"/>
        <v>52290</v>
      </c>
      <c r="L6268" s="34">
        <f t="shared" si="1778"/>
        <v>342790</v>
      </c>
      <c r="M6268" s="17">
        <f t="shared" si="1791"/>
        <v>68558</v>
      </c>
      <c r="N6268" s="17" t="s">
        <v>39</v>
      </c>
      <c r="O6268" s="35" t="s">
        <v>49</v>
      </c>
      <c r="P6268" s="36" t="str">
        <f t="shared" si="1780"/>
        <v>New Client</v>
      </c>
      <c r="Q6268" s="39" t="str">
        <f t="shared" si="4"/>
        <v>Yes</v>
      </c>
      <c r="R6268" s="40" t="str">
        <f t="shared" si="5"/>
        <v/>
      </c>
    </row>
    <row r="6269" ht="14.25" customHeight="1" spans="1:18">
      <c r="A6269" s="30" t="s">
        <v>5926</v>
      </c>
      <c r="B6269" s="17">
        <v>1822</v>
      </c>
      <c r="C6269" s="17" t="s">
        <v>35</v>
      </c>
      <c r="D6269" s="17" t="s">
        <v>36</v>
      </c>
      <c r="E6269" s="17" t="s">
        <v>43</v>
      </c>
      <c r="F6269" s="31" t="str">
        <f>VLOOKUP(G6269,'Policy Type'!$A:$B,2,FALSE)</f>
        <v>P&amp;C</v>
      </c>
      <c r="G6269" s="17" t="s">
        <v>68</v>
      </c>
      <c r="H6269" s="32">
        <v>45456</v>
      </c>
      <c r="I6269" s="17"/>
      <c r="J6269" s="34">
        <v>420100</v>
      </c>
      <c r="K6269" s="34">
        <f t="shared" si="1777"/>
        <v>75618</v>
      </c>
      <c r="L6269" s="34">
        <f t="shared" si="1778"/>
        <v>495718</v>
      </c>
      <c r="M6269" s="17">
        <f t="shared" si="1791"/>
        <v>99143.6</v>
      </c>
      <c r="N6269" s="17" t="s">
        <v>52</v>
      </c>
      <c r="O6269" s="35" t="s">
        <v>53</v>
      </c>
      <c r="P6269" s="36" t="str">
        <f t="shared" si="1780"/>
        <v>Old Client</v>
      </c>
      <c r="Q6269" s="39" t="str">
        <f t="shared" si="4"/>
        <v>Yes</v>
      </c>
      <c r="R6269" s="40" t="str">
        <f t="shared" si="5"/>
        <v>Cross-Sold</v>
      </c>
    </row>
    <row r="6270" ht="14.25" customHeight="1" spans="1:18">
      <c r="A6270" s="30" t="s">
        <v>5927</v>
      </c>
      <c r="B6270" s="17">
        <v>584</v>
      </c>
      <c r="C6270" s="17" t="s">
        <v>35</v>
      </c>
      <c r="D6270" s="17" t="s">
        <v>36</v>
      </c>
      <c r="E6270" s="17" t="s">
        <v>43</v>
      </c>
      <c r="F6270" s="31" t="str">
        <f>VLOOKUP(G6270,'Policy Type'!$A:$B,2,FALSE)</f>
        <v>P&amp;C</v>
      </c>
      <c r="G6270" s="17" t="s">
        <v>80</v>
      </c>
      <c r="H6270" s="32">
        <v>45456</v>
      </c>
      <c r="I6270" s="17"/>
      <c r="J6270" s="34">
        <v>29600</v>
      </c>
      <c r="K6270" s="34">
        <f t="shared" si="1777"/>
        <v>5328</v>
      </c>
      <c r="L6270" s="34">
        <f t="shared" si="1778"/>
        <v>34928</v>
      </c>
      <c r="M6270" s="17">
        <f t="shared" si="1791"/>
        <v>6985.6</v>
      </c>
      <c r="N6270" s="17" t="s">
        <v>52</v>
      </c>
      <c r="O6270" s="35" t="s">
        <v>49</v>
      </c>
      <c r="P6270" s="36" t="str">
        <f t="shared" si="1780"/>
        <v>Old Client</v>
      </c>
      <c r="Q6270" s="39" t="str">
        <f t="shared" si="4"/>
        <v>Yes</v>
      </c>
      <c r="R6270" s="40" t="str">
        <f t="shared" si="5"/>
        <v>Cross-Sold</v>
      </c>
    </row>
    <row r="6271" ht="14.25" customHeight="1" spans="1:18">
      <c r="A6271" s="30" t="s">
        <v>5928</v>
      </c>
      <c r="B6271" s="17">
        <v>2377</v>
      </c>
      <c r="C6271" s="17" t="s">
        <v>46</v>
      </c>
      <c r="D6271" s="17" t="s">
        <v>76</v>
      </c>
      <c r="E6271" s="17" t="s">
        <v>37</v>
      </c>
      <c r="F6271" s="31" t="str">
        <f>VLOOKUP(G6271,'Policy Type'!$A:$B,2,FALSE)</f>
        <v>Others</v>
      </c>
      <c r="G6271" s="17" t="s">
        <v>212</v>
      </c>
      <c r="H6271" s="32">
        <v>45457</v>
      </c>
      <c r="I6271" s="17"/>
      <c r="J6271" s="34">
        <v>113400</v>
      </c>
      <c r="K6271" s="34">
        <f t="shared" si="1777"/>
        <v>20412</v>
      </c>
      <c r="L6271" s="34">
        <f t="shared" si="1778"/>
        <v>133812</v>
      </c>
      <c r="M6271" s="17">
        <f t="shared" ref="M6271:M6272" si="1792">L6271*0.05</f>
        <v>6690.6</v>
      </c>
      <c r="N6271" s="17" t="s">
        <v>52</v>
      </c>
      <c r="O6271" s="35" t="s">
        <v>53</v>
      </c>
      <c r="P6271" s="36" t="str">
        <f t="shared" si="1780"/>
        <v>Old Client</v>
      </c>
      <c r="Q6271" s="39" t="str">
        <f t="shared" si="4"/>
        <v>Yes</v>
      </c>
      <c r="R6271" s="40" t="str">
        <f t="shared" si="5"/>
        <v>Cross-Sold</v>
      </c>
    </row>
    <row r="6272" ht="14.25" customHeight="1" spans="1:18">
      <c r="A6272" s="30" t="s">
        <v>5929</v>
      </c>
      <c r="B6272" s="17">
        <v>3618</v>
      </c>
      <c r="C6272" s="17" t="s">
        <v>46</v>
      </c>
      <c r="D6272" s="17" t="s">
        <v>47</v>
      </c>
      <c r="E6272" s="17" t="s">
        <v>43</v>
      </c>
      <c r="F6272" s="31" t="str">
        <f>VLOOKUP(G6272,'Policy Type'!$A:$B,2,FALSE)</f>
        <v>P&amp;C</v>
      </c>
      <c r="G6272" s="17" t="s">
        <v>80</v>
      </c>
      <c r="H6272" s="32">
        <v>45457</v>
      </c>
      <c r="I6272" s="17"/>
      <c r="J6272" s="34">
        <v>29600</v>
      </c>
      <c r="K6272" s="34">
        <f t="shared" si="1777"/>
        <v>5328</v>
      </c>
      <c r="L6272" s="34">
        <f t="shared" si="1778"/>
        <v>34928</v>
      </c>
      <c r="M6272" s="17">
        <f t="shared" si="1792"/>
        <v>1746.4</v>
      </c>
      <c r="N6272" s="17" t="s">
        <v>52</v>
      </c>
      <c r="O6272" s="35" t="s">
        <v>49</v>
      </c>
      <c r="P6272" s="36" t="str">
        <f t="shared" si="1780"/>
        <v>New Client</v>
      </c>
      <c r="Q6272" s="39" t="str">
        <f t="shared" si="4"/>
        <v>No</v>
      </c>
      <c r="R6272" s="40" t="str">
        <f t="shared" si="5"/>
        <v/>
      </c>
    </row>
    <row r="6273" ht="14.25" customHeight="1" spans="1:18">
      <c r="A6273" s="30" t="s">
        <v>5930</v>
      </c>
      <c r="B6273" s="17">
        <v>2998</v>
      </c>
      <c r="C6273" s="17" t="s">
        <v>42</v>
      </c>
      <c r="D6273" s="17" t="s">
        <v>36</v>
      </c>
      <c r="E6273" s="17" t="s">
        <v>84</v>
      </c>
      <c r="F6273" s="31" t="str">
        <f>VLOOKUP(G6273,'Policy Type'!$A:$B,2,FALSE)</f>
        <v>Liability</v>
      </c>
      <c r="G6273" s="17" t="s">
        <v>3702</v>
      </c>
      <c r="H6273" s="32">
        <v>45457</v>
      </c>
      <c r="I6273" s="17"/>
      <c r="J6273" s="34">
        <v>743400</v>
      </c>
      <c r="K6273" s="34">
        <f t="shared" si="1777"/>
        <v>133812</v>
      </c>
      <c r="L6273" s="34">
        <f t="shared" si="1778"/>
        <v>877212</v>
      </c>
      <c r="M6273" s="17">
        <f t="shared" ref="M6273:M6274" si="1793">L6273*0.2</f>
        <v>175442.4</v>
      </c>
      <c r="N6273" s="17" t="s">
        <v>39</v>
      </c>
      <c r="O6273" s="35" t="s">
        <v>49</v>
      </c>
      <c r="P6273" s="36" t="str">
        <f t="shared" si="1780"/>
        <v>Old Client</v>
      </c>
      <c r="Q6273" s="39" t="str">
        <f t="shared" si="4"/>
        <v>Yes</v>
      </c>
      <c r="R6273" s="40" t="str">
        <f t="shared" si="5"/>
        <v/>
      </c>
    </row>
    <row r="6274" ht="14.25" customHeight="1" spans="1:18">
      <c r="A6274" s="30" t="s">
        <v>5931</v>
      </c>
      <c r="B6274" s="17">
        <v>3619</v>
      </c>
      <c r="C6274" s="17" t="s">
        <v>57</v>
      </c>
      <c r="D6274" s="17" t="s">
        <v>36</v>
      </c>
      <c r="E6274" s="17" t="s">
        <v>43</v>
      </c>
      <c r="F6274" s="31" t="str">
        <f>VLOOKUP(G6274,'Policy Type'!$A:$B,2,FALSE)</f>
        <v>Liability</v>
      </c>
      <c r="G6274" s="17" t="s">
        <v>3702</v>
      </c>
      <c r="H6274" s="32">
        <v>45457</v>
      </c>
      <c r="I6274" s="17"/>
      <c r="J6274" s="34">
        <v>3540000</v>
      </c>
      <c r="K6274" s="34">
        <f t="shared" si="1777"/>
        <v>637200</v>
      </c>
      <c r="L6274" s="34">
        <f t="shared" si="1778"/>
        <v>4177200</v>
      </c>
      <c r="M6274" s="17">
        <f t="shared" si="1793"/>
        <v>835440</v>
      </c>
      <c r="N6274" s="17" t="s">
        <v>39</v>
      </c>
      <c r="O6274" s="35" t="s">
        <v>49</v>
      </c>
      <c r="P6274" s="36" t="str">
        <f t="shared" si="1780"/>
        <v>New Client</v>
      </c>
      <c r="Q6274" s="39" t="str">
        <f t="shared" si="4"/>
        <v>Yes</v>
      </c>
      <c r="R6274" s="40" t="str">
        <f t="shared" si="5"/>
        <v/>
      </c>
    </row>
    <row r="6275" ht="14.25" customHeight="1" spans="1:18">
      <c r="A6275" s="30"/>
      <c r="B6275" s="17"/>
      <c r="C6275" s="17"/>
      <c r="D6275" s="17"/>
      <c r="E6275" s="17"/>
      <c r="F6275" s="31"/>
      <c r="G6275" s="17"/>
      <c r="H6275" s="32"/>
      <c r="I6275" s="32"/>
      <c r="J6275" s="34"/>
      <c r="K6275" s="34"/>
      <c r="L6275" s="17"/>
      <c r="M6275" s="17"/>
      <c r="N6275" s="17" t="s">
        <v>39</v>
      </c>
      <c r="O6275" s="35" t="s">
        <v>277</v>
      </c>
      <c r="P6275" s="36"/>
      <c r="Q6275" s="39" t="str">
        <f t="shared" si="4"/>
        <v>No</v>
      </c>
      <c r="R6275" s="40" t="str">
        <f t="shared" si="5"/>
        <v/>
      </c>
    </row>
    <row r="6276" ht="14.25" customHeight="1" spans="1:18">
      <c r="A6276" s="30"/>
      <c r="B6276" s="17"/>
      <c r="C6276" s="17"/>
      <c r="D6276" s="17"/>
      <c r="E6276" s="17"/>
      <c r="F6276" s="31"/>
      <c r="G6276" s="17"/>
      <c r="H6276" s="32"/>
      <c r="I6276" s="32"/>
      <c r="J6276" s="34"/>
      <c r="K6276" s="34"/>
      <c r="L6276" s="17"/>
      <c r="M6276" s="17"/>
      <c r="N6276" s="17" t="s">
        <v>39</v>
      </c>
      <c r="O6276" s="35" t="s">
        <v>277</v>
      </c>
      <c r="P6276" s="36"/>
      <c r="Q6276" s="39" t="str">
        <f t="shared" si="4"/>
        <v>No</v>
      </c>
      <c r="R6276" s="40" t="str">
        <f t="shared" si="5"/>
        <v/>
      </c>
    </row>
    <row r="6277" ht="14.25" customHeight="1" spans="1:18">
      <c r="A6277" s="30"/>
      <c r="B6277" s="17"/>
      <c r="C6277" s="17"/>
      <c r="D6277" s="17"/>
      <c r="E6277" s="17"/>
      <c r="F6277" s="31"/>
      <c r="G6277" s="17"/>
      <c r="H6277" s="32"/>
      <c r="I6277" s="32"/>
      <c r="J6277" s="34"/>
      <c r="K6277" s="34"/>
      <c r="L6277" s="17"/>
      <c r="M6277" s="17"/>
      <c r="N6277" s="17" t="s">
        <v>39</v>
      </c>
      <c r="O6277" s="35" t="s">
        <v>277</v>
      </c>
      <c r="P6277" s="36"/>
      <c r="Q6277" s="39" t="str">
        <f t="shared" si="4"/>
        <v>No</v>
      </c>
      <c r="R6277" s="40" t="str">
        <f t="shared" si="5"/>
        <v/>
      </c>
    </row>
    <row r="6278" ht="14.25" customHeight="1" spans="1:18">
      <c r="A6278" s="30"/>
      <c r="B6278" s="17"/>
      <c r="C6278" s="17"/>
      <c r="D6278" s="17"/>
      <c r="E6278" s="17"/>
      <c r="F6278" s="31"/>
      <c r="G6278" s="17"/>
      <c r="H6278" s="32"/>
      <c r="I6278" s="32"/>
      <c r="J6278" s="34"/>
      <c r="K6278" s="34"/>
      <c r="L6278" s="17"/>
      <c r="M6278" s="17"/>
      <c r="N6278" s="17" t="s">
        <v>39</v>
      </c>
      <c r="O6278" s="35" t="s">
        <v>277</v>
      </c>
      <c r="P6278" s="36"/>
      <c r="Q6278" s="39" t="str">
        <f t="shared" si="4"/>
        <v>No</v>
      </c>
      <c r="R6278" s="40" t="str">
        <f t="shared" si="5"/>
        <v/>
      </c>
    </row>
    <row r="6279" ht="14.25" customHeight="1" spans="1:18">
      <c r="A6279" s="46"/>
      <c r="B6279" s="17"/>
      <c r="C6279" s="47"/>
      <c r="D6279" s="47"/>
      <c r="E6279" s="47"/>
      <c r="F6279" s="31"/>
      <c r="G6279" s="47"/>
      <c r="H6279" s="48"/>
      <c r="I6279" s="48"/>
      <c r="J6279" s="49"/>
      <c r="K6279" s="34"/>
      <c r="L6279" s="17"/>
      <c r="M6279" s="47"/>
      <c r="N6279" s="47" t="s">
        <v>39</v>
      </c>
      <c r="O6279" s="50" t="s">
        <v>277</v>
      </c>
      <c r="P6279" s="36"/>
      <c r="Q6279" s="39" t="str">
        <f t="shared" si="4"/>
        <v>No</v>
      </c>
      <c r="R6279" s="40" t="str">
        <f t="shared" si="5"/>
        <v/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78"/>
  <sheetViews>
    <sheetView showGridLines="0" workbookViewId="0">
      <selection activeCell="A1" sqref="A1"/>
    </sheetView>
  </sheetViews>
  <sheetFormatPr defaultColWidth="14.4259259259259" defaultRowHeight="15" customHeight="1" outlineLevelCol="4"/>
  <sheetData>
    <row r="1" customHeight="1" spans="1:5">
      <c r="A1" s="8" t="s">
        <v>15</v>
      </c>
      <c r="B1" s="8" t="s">
        <v>29</v>
      </c>
      <c r="C1" s="8"/>
      <c r="D1" s="22"/>
      <c r="E1" s="23"/>
    </row>
    <row r="2" customHeight="1" spans="1:5">
      <c r="A2" s="8" t="s">
        <v>22</v>
      </c>
      <c r="B2" s="8" t="s">
        <v>39</v>
      </c>
      <c r="C2" s="24" t="s">
        <v>52</v>
      </c>
      <c r="D2" s="24" t="s">
        <v>16</v>
      </c>
      <c r="E2" s="9" t="s">
        <v>5932</v>
      </c>
    </row>
    <row r="3" hidden="1" customHeight="1" spans="1:5">
      <c r="A3" s="8" t="s">
        <v>651</v>
      </c>
      <c r="B3" s="8">
        <v>5397100</v>
      </c>
      <c r="C3" s="24"/>
      <c r="D3" s="24"/>
      <c r="E3" s="9">
        <v>5397100</v>
      </c>
    </row>
    <row r="4" customHeight="1" spans="1:5">
      <c r="A4" s="11" t="s">
        <v>4705</v>
      </c>
      <c r="B4" s="25"/>
      <c r="C4">
        <v>4626700</v>
      </c>
      <c r="E4" s="12">
        <v>4626700</v>
      </c>
    </row>
    <row r="5" customHeight="1" spans="1:5">
      <c r="A5" s="11" t="s">
        <v>150</v>
      </c>
      <c r="B5" s="25"/>
      <c r="C5">
        <v>952100</v>
      </c>
      <c r="E5" s="12">
        <v>952100</v>
      </c>
    </row>
    <row r="6" customHeight="1" spans="1:5">
      <c r="A6" s="11" t="s">
        <v>126</v>
      </c>
      <c r="B6" s="25">
        <v>140048100</v>
      </c>
      <c r="E6" s="12">
        <v>140048100</v>
      </c>
    </row>
    <row r="7" customHeight="1" spans="1:5">
      <c r="A7" s="11" t="s">
        <v>98</v>
      </c>
      <c r="B7" s="25">
        <v>34109100</v>
      </c>
      <c r="C7">
        <v>9431400</v>
      </c>
      <c r="E7" s="12">
        <v>43540500</v>
      </c>
    </row>
    <row r="8" customHeight="1" spans="1:5">
      <c r="A8" s="11" t="s">
        <v>44</v>
      </c>
      <c r="B8" s="25">
        <v>86099000</v>
      </c>
      <c r="C8">
        <v>704800</v>
      </c>
      <c r="E8" s="12">
        <v>86803800</v>
      </c>
    </row>
    <row r="9" customHeight="1" spans="1:5">
      <c r="A9" s="11" t="s">
        <v>256</v>
      </c>
      <c r="B9" s="25">
        <v>45800200</v>
      </c>
      <c r="C9">
        <v>1016900</v>
      </c>
      <c r="E9" s="12">
        <v>46817100</v>
      </c>
    </row>
    <row r="10" customHeight="1" spans="1:5">
      <c r="A10" s="11" t="s">
        <v>525</v>
      </c>
      <c r="B10" s="25">
        <v>159654000</v>
      </c>
      <c r="E10" s="12">
        <v>159654000</v>
      </c>
    </row>
    <row r="11" customHeight="1" spans="1:5">
      <c r="A11" s="11" t="s">
        <v>101</v>
      </c>
      <c r="B11" s="25">
        <v>493984100</v>
      </c>
      <c r="E11" s="12">
        <v>493984100</v>
      </c>
    </row>
    <row r="12" customHeight="1" spans="1:5">
      <c r="A12" s="11" t="s">
        <v>791</v>
      </c>
      <c r="B12" s="25">
        <v>128604000</v>
      </c>
      <c r="C12">
        <v>10079000</v>
      </c>
      <c r="E12" s="12">
        <v>138683000</v>
      </c>
    </row>
    <row r="13" customHeight="1" spans="1:5">
      <c r="A13" s="11" t="s">
        <v>2282</v>
      </c>
      <c r="B13" s="25">
        <v>982900</v>
      </c>
      <c r="E13" s="12">
        <v>982900</v>
      </c>
    </row>
    <row r="14" customHeight="1" spans="1:5">
      <c r="A14" s="11" t="s">
        <v>536</v>
      </c>
      <c r="B14" s="25">
        <v>639839900</v>
      </c>
      <c r="C14">
        <v>13518900</v>
      </c>
      <c r="E14" s="12">
        <v>653358800</v>
      </c>
    </row>
    <row r="15" customHeight="1" spans="1:5">
      <c r="A15" s="11" t="s">
        <v>129</v>
      </c>
      <c r="B15" s="25">
        <v>26437700</v>
      </c>
      <c r="C15">
        <v>1149400</v>
      </c>
      <c r="E15" s="12">
        <v>27587100</v>
      </c>
    </row>
    <row r="16" customHeight="1" spans="1:5">
      <c r="A16" s="11" t="s">
        <v>105</v>
      </c>
      <c r="B16" s="25">
        <v>1191574400</v>
      </c>
      <c r="E16" s="12">
        <v>1191574400</v>
      </c>
    </row>
    <row r="17" customHeight="1" spans="1:5">
      <c r="A17" s="11" t="s">
        <v>58</v>
      </c>
      <c r="B17" s="25">
        <v>455232100</v>
      </c>
      <c r="E17" s="12">
        <v>455232100</v>
      </c>
    </row>
    <row r="18" customHeight="1" spans="1:5">
      <c r="A18" s="11" t="s">
        <v>3702</v>
      </c>
      <c r="B18" s="25">
        <v>181465800</v>
      </c>
      <c r="E18" s="12">
        <v>181465800</v>
      </c>
    </row>
    <row r="19" customHeight="1" spans="1:5">
      <c r="A19" s="11" t="s">
        <v>86</v>
      </c>
      <c r="B19" s="25">
        <v>422704400</v>
      </c>
      <c r="C19">
        <v>26194500</v>
      </c>
      <c r="E19" s="12">
        <v>448898900</v>
      </c>
    </row>
    <row r="20" customHeight="1" spans="1:5">
      <c r="A20" s="11" t="s">
        <v>1093</v>
      </c>
      <c r="B20" s="25">
        <v>81697800</v>
      </c>
      <c r="E20" s="12">
        <v>81697800</v>
      </c>
    </row>
    <row r="21" customHeight="1" spans="1:5">
      <c r="A21" s="11" t="s">
        <v>116</v>
      </c>
      <c r="B21" s="25">
        <v>244211700</v>
      </c>
      <c r="E21" s="12">
        <v>244211700</v>
      </c>
    </row>
    <row r="22" customHeight="1" spans="1:5">
      <c r="A22" s="11" t="s">
        <v>2496</v>
      </c>
      <c r="B22" s="25">
        <v>327098500</v>
      </c>
      <c r="C22">
        <v>531100</v>
      </c>
      <c r="E22" s="12">
        <v>327629600</v>
      </c>
    </row>
    <row r="23" customHeight="1" spans="1:5">
      <c r="A23" s="11" t="s">
        <v>232</v>
      </c>
      <c r="B23" s="25"/>
      <c r="C23">
        <v>16907000</v>
      </c>
      <c r="E23" s="12">
        <v>16907000</v>
      </c>
    </row>
    <row r="24" customHeight="1" spans="1:5">
      <c r="A24" s="11" t="s">
        <v>287</v>
      </c>
      <c r="B24" s="25">
        <v>594900</v>
      </c>
      <c r="C24">
        <v>19082200</v>
      </c>
      <c r="E24" s="12">
        <v>19677100</v>
      </c>
    </row>
    <row r="25" customHeight="1" spans="1:5">
      <c r="A25" s="11" t="s">
        <v>270</v>
      </c>
      <c r="B25" s="25"/>
      <c r="C25">
        <v>86654700</v>
      </c>
      <c r="E25" s="12">
        <v>86654700</v>
      </c>
    </row>
    <row r="26" customHeight="1" spans="1:5">
      <c r="A26" s="11" t="s">
        <v>574</v>
      </c>
      <c r="B26" s="25"/>
      <c r="C26">
        <v>35400</v>
      </c>
      <c r="E26" s="12">
        <v>35400</v>
      </c>
    </row>
    <row r="27" customHeight="1" spans="1:5">
      <c r="A27" s="11" t="s">
        <v>2615</v>
      </c>
      <c r="B27" s="25">
        <v>80240000</v>
      </c>
      <c r="E27" s="12">
        <v>80240000</v>
      </c>
    </row>
    <row r="28" customHeight="1" spans="1:5">
      <c r="A28" s="11" t="s">
        <v>189</v>
      </c>
      <c r="B28" s="25"/>
      <c r="C28">
        <v>26050300</v>
      </c>
      <c r="E28" s="12">
        <v>26050300</v>
      </c>
    </row>
    <row r="29" customHeight="1" spans="1:5">
      <c r="A29" s="11" t="s">
        <v>193</v>
      </c>
      <c r="B29" s="25">
        <v>136750700</v>
      </c>
      <c r="C29">
        <v>190543800</v>
      </c>
      <c r="E29" s="12">
        <v>327294500</v>
      </c>
    </row>
    <row r="30" customHeight="1" spans="1:5">
      <c r="A30" s="11" t="s">
        <v>1016</v>
      </c>
      <c r="B30" s="25">
        <v>25430400</v>
      </c>
      <c r="C30">
        <v>23760700</v>
      </c>
      <c r="E30" s="12">
        <v>49191100</v>
      </c>
    </row>
    <row r="31" customHeight="1" spans="1:5">
      <c r="A31" s="11" t="s">
        <v>124</v>
      </c>
      <c r="B31" s="25">
        <v>3857246600</v>
      </c>
      <c r="C31">
        <v>27711200</v>
      </c>
      <c r="E31" s="12">
        <v>3884957800</v>
      </c>
    </row>
    <row r="32" customHeight="1" spans="1:5">
      <c r="A32" s="11" t="s">
        <v>121</v>
      </c>
      <c r="B32" s="25">
        <v>328225900</v>
      </c>
      <c r="E32" s="12">
        <v>328225900</v>
      </c>
    </row>
    <row r="33" customHeight="1" spans="1:5">
      <c r="A33" s="11" t="s">
        <v>764</v>
      </c>
      <c r="B33" s="25"/>
      <c r="C33">
        <v>17335900</v>
      </c>
      <c r="E33" s="12">
        <v>17335900</v>
      </c>
    </row>
    <row r="34" customHeight="1" spans="1:5">
      <c r="A34" s="11" t="s">
        <v>746</v>
      </c>
      <c r="B34" s="25">
        <v>2046300</v>
      </c>
      <c r="C34">
        <v>34306700</v>
      </c>
      <c r="E34" s="12">
        <v>36353000</v>
      </c>
    </row>
    <row r="35" customHeight="1" spans="1:5">
      <c r="A35" s="11" t="s">
        <v>160</v>
      </c>
      <c r="B35" s="25"/>
      <c r="C35">
        <v>149209900</v>
      </c>
      <c r="E35" s="12">
        <v>149209900</v>
      </c>
    </row>
    <row r="36" customHeight="1" spans="1:5">
      <c r="A36" s="11" t="s">
        <v>1162</v>
      </c>
      <c r="B36" s="25"/>
      <c r="C36">
        <v>30960700</v>
      </c>
      <c r="E36" s="12">
        <v>30960700</v>
      </c>
    </row>
    <row r="37" customHeight="1" spans="1:5">
      <c r="A37" s="11" t="s">
        <v>152</v>
      </c>
      <c r="B37" s="25">
        <v>863500</v>
      </c>
      <c r="C37">
        <v>119878800</v>
      </c>
      <c r="E37" s="12">
        <v>120742300</v>
      </c>
    </row>
    <row r="38" customHeight="1" spans="1:5">
      <c r="A38" s="11" t="s">
        <v>291</v>
      </c>
      <c r="B38" s="25"/>
      <c r="C38">
        <v>19653400</v>
      </c>
      <c r="E38" s="12">
        <v>19653400</v>
      </c>
    </row>
    <row r="39" customHeight="1" spans="1:5">
      <c r="A39" s="11" t="s">
        <v>487</v>
      </c>
      <c r="B39" s="25">
        <v>4283300</v>
      </c>
      <c r="C39">
        <v>53373300</v>
      </c>
      <c r="E39" s="12">
        <v>57656600</v>
      </c>
    </row>
    <row r="40" customHeight="1" spans="1:5">
      <c r="A40" s="11" t="s">
        <v>230</v>
      </c>
      <c r="B40" s="25"/>
      <c r="C40">
        <v>383500</v>
      </c>
      <c r="E40" s="12">
        <v>383500</v>
      </c>
    </row>
    <row r="41" customHeight="1" spans="1:5">
      <c r="A41" s="11" t="s">
        <v>2055</v>
      </c>
      <c r="B41" s="25">
        <v>155800</v>
      </c>
      <c r="C41">
        <v>2137500</v>
      </c>
      <c r="E41" s="12">
        <v>2293300</v>
      </c>
    </row>
    <row r="42" customHeight="1" spans="1:5">
      <c r="A42" s="11" t="s">
        <v>170</v>
      </c>
      <c r="B42" s="25">
        <v>3950000</v>
      </c>
      <c r="C42">
        <v>427813100</v>
      </c>
      <c r="E42" s="12">
        <v>431763100</v>
      </c>
    </row>
    <row r="43" customHeight="1" spans="1:5">
      <c r="A43" s="11" t="s">
        <v>3620</v>
      </c>
      <c r="B43" s="25"/>
      <c r="C43">
        <v>890700</v>
      </c>
      <c r="E43" s="12">
        <v>890700</v>
      </c>
    </row>
    <row r="44" customHeight="1" spans="1:5">
      <c r="A44" s="11" t="s">
        <v>4531</v>
      </c>
      <c r="B44" s="25">
        <v>85205100</v>
      </c>
      <c r="E44" s="12">
        <v>85205100</v>
      </c>
    </row>
    <row r="45" customHeight="1" spans="1:5">
      <c r="A45" s="11" t="s">
        <v>197</v>
      </c>
      <c r="B45" s="25">
        <v>299673700</v>
      </c>
      <c r="E45" s="12">
        <v>299673700</v>
      </c>
    </row>
    <row r="46" customHeight="1" spans="1:5">
      <c r="A46" s="11" t="s">
        <v>48</v>
      </c>
      <c r="B46" s="25">
        <v>403592100</v>
      </c>
      <c r="C46">
        <v>1770100</v>
      </c>
      <c r="E46" s="12">
        <v>405362200</v>
      </c>
    </row>
    <row r="47" customHeight="1" spans="1:5">
      <c r="A47" s="11" t="s">
        <v>333</v>
      </c>
      <c r="B47" s="25">
        <v>247826700</v>
      </c>
      <c r="E47" s="12">
        <v>247826700</v>
      </c>
    </row>
    <row r="48" customHeight="1" spans="1:5">
      <c r="A48" s="11" t="s">
        <v>217</v>
      </c>
      <c r="B48" s="25"/>
      <c r="C48">
        <v>50735500</v>
      </c>
      <c r="E48" s="12">
        <v>50735500</v>
      </c>
    </row>
    <row r="49" customHeight="1" spans="1:5">
      <c r="A49" s="11" t="s">
        <v>437</v>
      </c>
      <c r="B49" s="25"/>
      <c r="C49">
        <v>68123900</v>
      </c>
      <c r="E49" s="12">
        <v>68123900</v>
      </c>
    </row>
    <row r="50" customHeight="1" spans="1:5">
      <c r="A50" s="11" t="s">
        <v>318</v>
      </c>
      <c r="B50" s="25">
        <v>24870800</v>
      </c>
      <c r="C50">
        <v>5487900</v>
      </c>
      <c r="E50" s="12">
        <v>30358700</v>
      </c>
    </row>
    <row r="51" customHeight="1" spans="1:5">
      <c r="A51" s="11" t="s">
        <v>402</v>
      </c>
      <c r="B51" s="25">
        <v>7821400</v>
      </c>
      <c r="E51" s="12">
        <v>7821400</v>
      </c>
    </row>
    <row r="52" customHeight="1" spans="1:5">
      <c r="A52" s="11" t="s">
        <v>3807</v>
      </c>
      <c r="B52" s="25">
        <v>31340800</v>
      </c>
      <c r="E52" s="12">
        <v>31340800</v>
      </c>
    </row>
    <row r="53" customHeight="1" spans="1:5">
      <c r="A53" s="11" t="s">
        <v>135</v>
      </c>
      <c r="B53" s="25">
        <v>97515100</v>
      </c>
      <c r="C53">
        <v>1018000</v>
      </c>
      <c r="E53" s="12">
        <v>98533100</v>
      </c>
    </row>
    <row r="54" customHeight="1" spans="1:5">
      <c r="A54" s="11" t="s">
        <v>1135</v>
      </c>
      <c r="B54" s="25"/>
      <c r="C54">
        <v>10570700</v>
      </c>
      <c r="E54" s="12">
        <v>10570700</v>
      </c>
    </row>
    <row r="55" customHeight="1" spans="1:5">
      <c r="A55" s="11" t="s">
        <v>3913</v>
      </c>
      <c r="B55" s="25">
        <v>80685100</v>
      </c>
      <c r="C55">
        <v>149700</v>
      </c>
      <c r="E55" s="12">
        <v>80834800</v>
      </c>
    </row>
    <row r="56" customHeight="1" spans="1:5">
      <c r="A56" s="11" t="s">
        <v>226</v>
      </c>
      <c r="B56" s="25">
        <v>17873000</v>
      </c>
      <c r="C56">
        <v>6802600</v>
      </c>
      <c r="E56" s="12">
        <v>24675600</v>
      </c>
    </row>
    <row r="57" customHeight="1" spans="1:5">
      <c r="A57" s="11" t="s">
        <v>156</v>
      </c>
      <c r="B57" s="25">
        <v>39100</v>
      </c>
      <c r="C57">
        <v>13113200</v>
      </c>
      <c r="E57" s="12">
        <v>13152300</v>
      </c>
    </row>
    <row r="58" customHeight="1" spans="1:5">
      <c r="A58" s="11" t="s">
        <v>168</v>
      </c>
      <c r="B58" s="25"/>
      <c r="C58">
        <v>20867400</v>
      </c>
      <c r="E58" s="12">
        <v>20867400</v>
      </c>
    </row>
    <row r="59" customHeight="1" spans="1:5">
      <c r="A59" s="11" t="s">
        <v>51</v>
      </c>
      <c r="B59" s="25">
        <v>646100</v>
      </c>
      <c r="C59">
        <v>11215800</v>
      </c>
      <c r="E59" s="12">
        <v>11861900</v>
      </c>
    </row>
    <row r="60" customHeight="1" spans="1:5">
      <c r="A60" s="11" t="s">
        <v>68</v>
      </c>
      <c r="B60" s="25">
        <v>359665269</v>
      </c>
      <c r="C60">
        <v>220775430</v>
      </c>
      <c r="E60" s="12">
        <v>580440699</v>
      </c>
    </row>
    <row r="61" customHeight="1" spans="1:5">
      <c r="A61" s="11" t="s">
        <v>154</v>
      </c>
      <c r="B61" s="25">
        <v>182447900</v>
      </c>
      <c r="C61">
        <v>96333800</v>
      </c>
      <c r="E61" s="12">
        <v>278781700</v>
      </c>
    </row>
    <row r="62" customHeight="1" spans="1:5">
      <c r="A62" s="11" t="s">
        <v>478</v>
      </c>
      <c r="B62" s="25">
        <v>2536200</v>
      </c>
      <c r="C62">
        <v>9133300</v>
      </c>
      <c r="E62" s="12">
        <v>11669500</v>
      </c>
    </row>
    <row r="63" customHeight="1" spans="1:5">
      <c r="A63" s="11" t="s">
        <v>579</v>
      </c>
      <c r="B63" s="25">
        <v>157353000</v>
      </c>
      <c r="E63" s="12">
        <v>157353000</v>
      </c>
    </row>
    <row r="64" customHeight="1" spans="1:5">
      <c r="A64" s="11" t="s">
        <v>140</v>
      </c>
      <c r="B64" s="25">
        <v>576674800</v>
      </c>
      <c r="C64">
        <v>21603600</v>
      </c>
      <c r="E64" s="12">
        <v>598278400</v>
      </c>
    </row>
    <row r="65" customHeight="1" spans="1:5">
      <c r="A65" s="11" t="s">
        <v>94</v>
      </c>
      <c r="B65" s="25">
        <v>106435760</v>
      </c>
      <c r="C65">
        <v>2382818</v>
      </c>
      <c r="E65" s="12">
        <v>108818578</v>
      </c>
    </row>
    <row r="66" customHeight="1" spans="1:5">
      <c r="A66" s="11" t="s">
        <v>92</v>
      </c>
      <c r="B66" s="25">
        <v>27583700</v>
      </c>
      <c r="C66">
        <v>2245200</v>
      </c>
      <c r="E66" s="12">
        <v>29828900</v>
      </c>
    </row>
    <row r="67" customHeight="1" spans="1:5">
      <c r="A67" s="11" t="s">
        <v>1011</v>
      </c>
      <c r="B67" s="25">
        <v>53100000</v>
      </c>
      <c r="E67" s="12">
        <v>53100000</v>
      </c>
    </row>
    <row r="68" customHeight="1" spans="1:5">
      <c r="A68" s="11" t="s">
        <v>80</v>
      </c>
      <c r="B68" s="25">
        <v>60693400</v>
      </c>
      <c r="C68">
        <v>3008900</v>
      </c>
      <c r="E68" s="12">
        <v>63702300</v>
      </c>
    </row>
    <row r="69" customHeight="1" spans="1:5">
      <c r="A69" s="11" t="s">
        <v>212</v>
      </c>
      <c r="B69" s="25">
        <v>2898317500</v>
      </c>
      <c r="C69">
        <v>88936000</v>
      </c>
      <c r="E69" s="12">
        <v>2987253500</v>
      </c>
    </row>
    <row r="70" customHeight="1" spans="1:5">
      <c r="A70" s="11" t="s">
        <v>89</v>
      </c>
      <c r="B70" s="25"/>
      <c r="C70">
        <v>68800100</v>
      </c>
      <c r="E70" s="12">
        <v>68800100</v>
      </c>
    </row>
    <row r="71" customHeight="1" spans="1:5">
      <c r="A71" s="11" t="s">
        <v>245</v>
      </c>
      <c r="B71" s="25">
        <v>28361300</v>
      </c>
      <c r="C71">
        <v>23844400</v>
      </c>
      <c r="E71" s="12">
        <v>52205700</v>
      </c>
    </row>
    <row r="72" customHeight="1" spans="1:5">
      <c r="A72" s="11" t="s">
        <v>111</v>
      </c>
      <c r="B72" s="25">
        <v>1112000</v>
      </c>
      <c r="C72">
        <v>35145400</v>
      </c>
      <c r="E72" s="12">
        <v>36257400</v>
      </c>
    </row>
    <row r="73" customHeight="1" spans="1:5">
      <c r="A73" s="11" t="s">
        <v>55</v>
      </c>
      <c r="B73" s="25">
        <v>6275120</v>
      </c>
      <c r="C73">
        <v>36717562</v>
      </c>
      <c r="E73" s="12">
        <v>42992682</v>
      </c>
    </row>
    <row r="74" customHeight="1" spans="1:5">
      <c r="A74" s="11" t="s">
        <v>72</v>
      </c>
      <c r="B74" s="25">
        <v>1252100</v>
      </c>
      <c r="C74">
        <v>2761100</v>
      </c>
      <c r="E74" s="12">
        <v>4013200</v>
      </c>
    </row>
    <row r="75" customHeight="1" spans="1:5">
      <c r="A75" s="11" t="s">
        <v>62</v>
      </c>
      <c r="B75" s="25">
        <v>705200</v>
      </c>
      <c r="C75">
        <v>1950900</v>
      </c>
      <c r="E75" s="12">
        <v>2656100</v>
      </c>
    </row>
    <row r="76" customHeight="1" spans="1:5">
      <c r="A76" s="11" t="s">
        <v>38</v>
      </c>
      <c r="B76" s="25">
        <v>519334400</v>
      </c>
      <c r="C76">
        <v>13124900</v>
      </c>
      <c r="E76" s="12">
        <v>532459300</v>
      </c>
    </row>
    <row r="77" customHeight="1" spans="1:5">
      <c r="A77" s="11" t="s">
        <v>16</v>
      </c>
      <c r="B77" s="25"/>
      <c r="E77" s="12"/>
    </row>
    <row r="78" customHeight="1" spans="1:5">
      <c r="A78" s="13" t="s">
        <v>5932</v>
      </c>
      <c r="B78" s="13">
        <v>15383664849</v>
      </c>
      <c r="C78" s="26">
        <v>2131511810</v>
      </c>
      <c r="D78" s="26"/>
      <c r="E78" s="10">
        <v>17515176659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8"/>
  <sheetViews>
    <sheetView showGridLines="0" workbookViewId="0">
      <selection activeCell="A1" sqref="A1"/>
    </sheetView>
  </sheetViews>
  <sheetFormatPr defaultColWidth="14.4259259259259" defaultRowHeight="15" customHeight="1" outlineLevelRow="7" outlineLevelCol="1"/>
  <sheetData>
    <row r="1" customHeight="1" spans="1:2">
      <c r="A1" s="8" t="s">
        <v>19</v>
      </c>
      <c r="B1" s="9" t="s">
        <v>15</v>
      </c>
    </row>
    <row r="2" customHeight="1" spans="1:2">
      <c r="A2" s="8" t="s">
        <v>66</v>
      </c>
      <c r="B2" s="9">
        <v>820599782</v>
      </c>
    </row>
    <row r="3" customHeight="1" spans="1:2">
      <c r="A3" s="11" t="s">
        <v>88</v>
      </c>
      <c r="B3" s="12">
        <v>956218884</v>
      </c>
    </row>
    <row r="4" customHeight="1" spans="1:2">
      <c r="A4" s="11" t="s">
        <v>76</v>
      </c>
      <c r="B4" s="12">
        <v>1386657356</v>
      </c>
    </row>
    <row r="5" customHeight="1" spans="1:2">
      <c r="A5" s="11" t="s">
        <v>47</v>
      </c>
      <c r="B5" s="12">
        <v>740109090</v>
      </c>
    </row>
    <row r="6" customHeight="1" spans="1:2">
      <c r="A6" s="11" t="s">
        <v>36</v>
      </c>
      <c r="B6" s="12">
        <v>13611591547</v>
      </c>
    </row>
    <row r="7" customHeight="1" spans="1:2">
      <c r="A7" s="11" t="s">
        <v>16</v>
      </c>
      <c r="B7" s="12"/>
    </row>
    <row r="8" customHeight="1" spans="1:2">
      <c r="A8" s="13" t="s">
        <v>5932</v>
      </c>
      <c r="B8" s="10">
        <v>17515176659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"/>
  <sheetViews>
    <sheetView showGridLines="0" workbookViewId="0">
      <selection activeCell="A1" sqref="A1"/>
    </sheetView>
  </sheetViews>
  <sheetFormatPr defaultColWidth="14.4259259259259" defaultRowHeight="15" customHeight="1" outlineLevelRow="5" outlineLevelCol="1"/>
  <sheetData>
    <row r="1" customHeight="1" spans="1:2">
      <c r="A1" s="8" t="s">
        <v>30</v>
      </c>
      <c r="B1" s="9" t="s">
        <v>15</v>
      </c>
    </row>
    <row r="2" customHeight="1" spans="1:2">
      <c r="A2" s="8" t="s">
        <v>277</v>
      </c>
      <c r="B2" s="9"/>
    </row>
    <row r="3" customHeight="1" spans="1:2">
      <c r="A3" s="11" t="s">
        <v>49</v>
      </c>
      <c r="B3" s="12">
        <v>6179396439</v>
      </c>
    </row>
    <row r="4" customHeight="1" spans="1:2">
      <c r="A4" s="11" t="s">
        <v>53</v>
      </c>
      <c r="B4" s="12">
        <v>8538863038</v>
      </c>
    </row>
    <row r="5" customHeight="1" spans="1:2">
      <c r="A5" s="11" t="s">
        <v>40</v>
      </c>
      <c r="B5" s="12">
        <v>2796917182</v>
      </c>
    </row>
    <row r="6" customHeight="1" spans="1:2">
      <c r="A6" s="13" t="s">
        <v>5932</v>
      </c>
      <c r="B6" s="10">
        <v>17515176659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5"/>
  <sheetViews>
    <sheetView showGridLines="0" workbookViewId="0">
      <selection activeCell="A1" sqref="A1"/>
    </sheetView>
  </sheetViews>
  <sheetFormatPr defaultColWidth="14.4259259259259" defaultRowHeight="15" customHeight="1" outlineLevelRow="4" outlineLevelCol="1"/>
  <sheetData>
    <row r="1" customHeight="1" spans="1:2">
      <c r="A1" s="8" t="s">
        <v>29</v>
      </c>
      <c r="B1" s="9" t="s">
        <v>15</v>
      </c>
    </row>
    <row r="2" customHeight="1" spans="1:2">
      <c r="A2" s="8" t="s">
        <v>39</v>
      </c>
      <c r="B2" s="9">
        <v>15383664849</v>
      </c>
    </row>
    <row r="3" customHeight="1" spans="1:2">
      <c r="A3" s="11" t="s">
        <v>52</v>
      </c>
      <c r="B3" s="12">
        <v>2131511810</v>
      </c>
    </row>
    <row r="4" customHeight="1" spans="1:2">
      <c r="A4" s="11" t="s">
        <v>16</v>
      </c>
      <c r="B4" s="12"/>
    </row>
    <row r="5" customHeight="1" spans="1:2">
      <c r="A5" s="13" t="s">
        <v>5932</v>
      </c>
      <c r="B5" s="10">
        <v>17515176659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4"/>
  <sheetViews>
    <sheetView showGridLines="0" workbookViewId="0">
      <selection activeCell="A1" sqref="A1"/>
    </sheetView>
  </sheetViews>
  <sheetFormatPr defaultColWidth="14.4259259259259" defaultRowHeight="15" customHeight="1" outlineLevelCol="4"/>
  <cols>
    <col min="1" max="2" width="20.8611111111111" customWidth="1"/>
  </cols>
  <sheetData>
    <row r="1" customHeight="1" spans="1:2">
      <c r="A1" s="8" t="s">
        <v>20</v>
      </c>
      <c r="B1" s="9" t="s">
        <v>15</v>
      </c>
    </row>
    <row r="2" customHeight="1" spans="1:2">
      <c r="A2" s="8" t="s">
        <v>4480</v>
      </c>
      <c r="B2" s="9">
        <v>137648500</v>
      </c>
    </row>
    <row r="3" customHeight="1" spans="1:2">
      <c r="A3" s="11" t="s">
        <v>43</v>
      </c>
      <c r="B3" s="12">
        <v>2175950094</v>
      </c>
    </row>
    <row r="4" customHeight="1" spans="1:2">
      <c r="A4" s="11" t="s">
        <v>123</v>
      </c>
      <c r="B4" s="12">
        <v>373367100</v>
      </c>
    </row>
    <row r="5" customHeight="1" spans="1:4">
      <c r="A5" s="11" t="s">
        <v>91</v>
      </c>
      <c r="B5" s="12">
        <v>197695200</v>
      </c>
      <c r="D5" s="19">
        <f>MAX(B3:B25)</f>
        <v>0</v>
      </c>
    </row>
    <row r="6" customHeight="1" spans="1:2">
      <c r="A6" s="11" t="s">
        <v>37</v>
      </c>
      <c r="B6" s="12">
        <v>1585461428</v>
      </c>
    </row>
    <row r="7" customHeight="1" spans="1:2">
      <c r="A7" s="11" t="s">
        <v>780</v>
      </c>
      <c r="B7" s="12">
        <v>266294721</v>
      </c>
    </row>
    <row r="8" customHeight="1" spans="1:2">
      <c r="A8" s="11" t="s">
        <v>84</v>
      </c>
      <c r="B8" s="12">
        <v>3640304492</v>
      </c>
    </row>
    <row r="9" customHeight="1" spans="1:2">
      <c r="A9" s="11" t="s">
        <v>78</v>
      </c>
      <c r="B9" s="12">
        <v>1310493904</v>
      </c>
    </row>
    <row r="10" customHeight="1" spans="1:2">
      <c r="A10" s="11" t="s">
        <v>284</v>
      </c>
      <c r="B10" s="12">
        <v>203466212</v>
      </c>
    </row>
    <row r="11" customHeight="1" spans="1:2">
      <c r="A11" s="11" t="s">
        <v>684</v>
      </c>
      <c r="B11" s="12">
        <v>21577890</v>
      </c>
    </row>
    <row r="12" customHeight="1" spans="1:2">
      <c r="A12" s="11" t="s">
        <v>978</v>
      </c>
      <c r="B12" s="12">
        <v>726169876</v>
      </c>
    </row>
    <row r="13" customHeight="1" spans="1:2">
      <c r="A13" s="11" t="s">
        <v>485</v>
      </c>
      <c r="B13" s="12">
        <v>51366000</v>
      </c>
    </row>
    <row r="14" customHeight="1" spans="1:2">
      <c r="A14" s="11" t="s">
        <v>382</v>
      </c>
      <c r="B14" s="12">
        <v>446985100</v>
      </c>
    </row>
    <row r="15" customHeight="1" spans="1:2">
      <c r="A15" s="11" t="s">
        <v>103</v>
      </c>
      <c r="B15" s="12">
        <v>1174382436</v>
      </c>
    </row>
    <row r="16" customHeight="1" spans="1:2">
      <c r="A16" s="11" t="s">
        <v>1933</v>
      </c>
      <c r="B16" s="12">
        <v>61029800</v>
      </c>
    </row>
    <row r="17" customHeight="1" spans="1:2">
      <c r="A17" s="11" t="s">
        <v>1307</v>
      </c>
      <c r="B17" s="12">
        <v>4081600</v>
      </c>
    </row>
    <row r="18" customHeight="1" spans="1:2">
      <c r="A18" s="11" t="s">
        <v>221</v>
      </c>
      <c r="B18" s="12">
        <v>459964000</v>
      </c>
    </row>
    <row r="19" customHeight="1" spans="1:2">
      <c r="A19" s="11" t="s">
        <v>1015</v>
      </c>
      <c r="B19" s="12">
        <v>139225700</v>
      </c>
    </row>
    <row r="20" customHeight="1" spans="1:2">
      <c r="A20" s="11" t="s">
        <v>108</v>
      </c>
      <c r="B20" s="12">
        <v>1033896900</v>
      </c>
    </row>
    <row r="21" customHeight="1" spans="1:2">
      <c r="A21" s="11" t="s">
        <v>1632</v>
      </c>
      <c r="B21" s="12">
        <v>146045400</v>
      </c>
    </row>
    <row r="22" customHeight="1" spans="1:2">
      <c r="A22" s="11" t="s">
        <v>132</v>
      </c>
      <c r="B22" s="12">
        <v>1173321046</v>
      </c>
    </row>
    <row r="23" customHeight="1" spans="1:2">
      <c r="A23" s="11" t="s">
        <v>763</v>
      </c>
      <c r="B23" s="12">
        <v>858437600</v>
      </c>
    </row>
    <row r="24" customHeight="1" spans="1:2">
      <c r="A24" s="11" t="s">
        <v>60</v>
      </c>
      <c r="B24" s="12">
        <v>1328011660</v>
      </c>
    </row>
    <row r="25" customHeight="1" spans="1:2">
      <c r="A25" s="20" t="s">
        <v>16</v>
      </c>
      <c r="B25" s="21"/>
    </row>
    <row r="29" customHeight="1" spans="4:5">
      <c r="D29" s="5" t="str">
        <f>IFERROR(__xludf.DUMMYFUNCTION("QUERY(A:B, ""select A, sum(B) group by A order by sum(B) desc limit 5"", 1)"),"Insurer Name")</f>
        <v>Insurer Name</v>
      </c>
      <c r="E29" s="5" t="str">
        <f>IFERROR(__xludf.DUMMYFUNCTION("""COMPUTED_VALUE"""),"sum SUM of Gross Premium")</f>
        <v>sum SUM of Gross Premium</v>
      </c>
    </row>
    <row r="30" customHeight="1" spans="4:5">
      <c r="D30" s="5" t="str">
        <f>IFERROR(__xludf.DUMMYFUNCTION("""COMPUTED_VALUE"""),"HDFC Ergo General Insurance Co Ltd")</f>
        <v>HDFC Ergo General Insurance Co Ltd</v>
      </c>
      <c r="E30" s="5">
        <f>IFERROR(__xludf.DUMMYFUNCTION("""COMPUTED_VALUE"""),3640304492)</f>
        <v>3640304492</v>
      </c>
    </row>
    <row r="31" customHeight="1" spans="4:5">
      <c r="D31" s="5" t="str">
        <f>IFERROR(__xludf.DUMMYFUNCTION("""COMPUTED_VALUE"""),"Bajaj Allianz General Insurance Co Ltd")</f>
        <v>Bajaj Allianz General Insurance Co Ltd</v>
      </c>
      <c r="E31" s="5">
        <f>IFERROR(__xludf.DUMMYFUNCTION("""COMPUTED_VALUE"""),2175950094)</f>
        <v>2175950094</v>
      </c>
    </row>
    <row r="32" customHeight="1" spans="4:5">
      <c r="D32" s="5" t="str">
        <f>IFERROR(__xludf.DUMMYFUNCTION("""COMPUTED_VALUE"""),"Future Generali India Insurance Co Ltd")</f>
        <v>Future Generali India Insurance Co Ltd</v>
      </c>
      <c r="E32" s="5">
        <f>IFERROR(__xludf.DUMMYFUNCTION("""COMPUTED_VALUE"""),1585461428)</f>
        <v>1585461428</v>
      </c>
    </row>
    <row r="33" customHeight="1" spans="4:5">
      <c r="D33" s="5" t="str">
        <f>IFERROR(__xludf.DUMMYFUNCTION("""COMPUTED_VALUE"""),"United India Insurance Co Ltd")</f>
        <v>United India Insurance Co Ltd</v>
      </c>
      <c r="E33" s="5">
        <f>IFERROR(__xludf.DUMMYFUNCTION("""COMPUTED_VALUE"""),1328011660)</f>
        <v>1328011660</v>
      </c>
    </row>
    <row r="34" customHeight="1" spans="4:5">
      <c r="D34" s="5" t="str">
        <f>IFERROR(__xludf.DUMMYFUNCTION("""COMPUTED_VALUE"""),"ICICI Lombard General Insurance Co Ltd")</f>
        <v>ICICI Lombard General Insurance Co Ltd</v>
      </c>
      <c r="E34" s="5">
        <f>IFERROR(__xludf.DUMMYFUNCTION("""COMPUTED_VALUE"""),1310493904)</f>
        <v>1310493904</v>
      </c>
    </row>
  </sheetData>
  <autoFilter xmlns:etc="http://www.wps.cn/officeDocument/2017/etCustomData" ref="A1:Z26" etc:filterBottomFollowUsedRange="0">
    <sortState ref="A1:Z26">
      <sortCondition ref="B1:B26" descending="1"/>
    </sortState>
    <extLst/>
  </autoFilter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showGridLines="0" workbookViewId="0">
      <selection activeCell="A1" sqref="A1"/>
    </sheetView>
  </sheetViews>
  <sheetFormatPr defaultColWidth="14.4259259259259" defaultRowHeight="15" customHeight="1"/>
  <cols>
    <col min="1" max="26" width="8.71296296296296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A1" sqref="A1"/>
    </sheetView>
  </sheetViews>
  <sheetFormatPr defaultColWidth="14.4259259259259" defaultRowHeight="15" customHeight="1" outlineLevelCol="1"/>
  <cols>
    <col min="1" max="1" width="29.5740740740741" customWidth="1"/>
    <col min="2" max="2" width="13.287037037037" customWidth="1"/>
    <col min="3" max="26" width="8.71296296296296" customWidth="1"/>
  </cols>
  <sheetData>
    <row r="1" ht="14.25" customHeight="1" spans="1:2">
      <c r="A1" s="16" t="s">
        <v>5933</v>
      </c>
      <c r="B1" s="16" t="s">
        <v>21</v>
      </c>
    </row>
    <row r="2" ht="14.25" customHeight="1" spans="1:2">
      <c r="A2" s="17" t="s">
        <v>38</v>
      </c>
      <c r="B2" s="17" t="s">
        <v>5934</v>
      </c>
    </row>
    <row r="3" ht="14.25" customHeight="1" spans="1:2">
      <c r="A3" s="17" t="s">
        <v>44</v>
      </c>
      <c r="B3" s="17" t="s">
        <v>5935</v>
      </c>
    </row>
    <row r="4" ht="14.25" customHeight="1" spans="1:2">
      <c r="A4" s="17" t="s">
        <v>48</v>
      </c>
      <c r="B4" s="17" t="s">
        <v>5935</v>
      </c>
    </row>
    <row r="5" ht="14.25" customHeight="1" spans="1:2">
      <c r="A5" s="17" t="s">
        <v>51</v>
      </c>
      <c r="B5" s="17" t="s">
        <v>5935</v>
      </c>
    </row>
    <row r="6" ht="14.25" customHeight="1" spans="1:2">
      <c r="A6" s="17" t="s">
        <v>55</v>
      </c>
      <c r="B6" s="17" t="s">
        <v>5935</v>
      </c>
    </row>
    <row r="7" ht="14.25" customHeight="1" spans="1:2">
      <c r="A7" s="17" t="s">
        <v>58</v>
      </c>
      <c r="B7" s="17" t="s">
        <v>5934</v>
      </c>
    </row>
    <row r="8" ht="14.25" customHeight="1" spans="1:2">
      <c r="A8" s="17" t="s">
        <v>62</v>
      </c>
      <c r="B8" s="17" t="s">
        <v>5935</v>
      </c>
    </row>
    <row r="9" ht="14.25" customHeight="1" spans="1:2">
      <c r="A9" s="17" t="s">
        <v>68</v>
      </c>
      <c r="B9" s="17" t="s">
        <v>5935</v>
      </c>
    </row>
    <row r="10" ht="14.25" customHeight="1" spans="1:2">
      <c r="A10" s="17" t="s">
        <v>72</v>
      </c>
      <c r="B10" s="17" t="s">
        <v>5935</v>
      </c>
    </row>
    <row r="11" ht="14.25" customHeight="1" spans="1:2">
      <c r="A11" s="17" t="s">
        <v>80</v>
      </c>
      <c r="B11" s="17" t="s">
        <v>5935</v>
      </c>
    </row>
    <row r="12" ht="14.25" customHeight="1" spans="1:2">
      <c r="A12" s="17" t="s">
        <v>86</v>
      </c>
      <c r="B12" s="17" t="s">
        <v>5934</v>
      </c>
    </row>
    <row r="13" ht="14.25" customHeight="1" spans="1:2">
      <c r="A13" s="17" t="s">
        <v>89</v>
      </c>
      <c r="B13" s="17" t="s">
        <v>5935</v>
      </c>
    </row>
    <row r="14" ht="14.25" customHeight="1" spans="1:2">
      <c r="A14" s="17" t="s">
        <v>92</v>
      </c>
      <c r="B14" s="17" t="s">
        <v>5935</v>
      </c>
    </row>
    <row r="15" ht="14.25" customHeight="1" spans="1:2">
      <c r="A15" s="17" t="s">
        <v>94</v>
      </c>
      <c r="B15" s="17" t="s">
        <v>5934</v>
      </c>
    </row>
    <row r="16" ht="14.25" customHeight="1" spans="1:2">
      <c r="A16" s="17" t="s">
        <v>98</v>
      </c>
      <c r="B16" s="17" t="s">
        <v>5935</v>
      </c>
    </row>
    <row r="17" ht="14.25" customHeight="1" spans="1:2">
      <c r="A17" s="17" t="s">
        <v>101</v>
      </c>
      <c r="B17" s="17" t="s">
        <v>5934</v>
      </c>
    </row>
    <row r="18" ht="14.25" customHeight="1" spans="1:2">
      <c r="A18" s="17" t="s">
        <v>105</v>
      </c>
      <c r="B18" s="17" t="s">
        <v>5934</v>
      </c>
    </row>
    <row r="19" ht="14.25" customHeight="1" spans="1:2">
      <c r="A19" s="17" t="s">
        <v>111</v>
      </c>
      <c r="B19" s="17" t="s">
        <v>5936</v>
      </c>
    </row>
    <row r="20" ht="14.25" customHeight="1" spans="1:2">
      <c r="A20" s="17" t="s">
        <v>116</v>
      </c>
      <c r="B20" s="17" t="s">
        <v>5936</v>
      </c>
    </row>
    <row r="21" ht="14.25" customHeight="1" spans="1:2">
      <c r="A21" s="17" t="s">
        <v>121</v>
      </c>
      <c r="B21" s="17" t="s">
        <v>5934</v>
      </c>
    </row>
    <row r="22" ht="14.25" customHeight="1" spans="1:2">
      <c r="A22" s="17" t="s">
        <v>124</v>
      </c>
      <c r="B22" s="17" t="s">
        <v>5936</v>
      </c>
    </row>
    <row r="23" ht="14.25" customHeight="1" spans="1:2">
      <c r="A23" s="17" t="s">
        <v>126</v>
      </c>
      <c r="B23" s="17" t="s">
        <v>5936</v>
      </c>
    </row>
    <row r="24" ht="14.25" customHeight="1" spans="1:2">
      <c r="A24" s="17" t="s">
        <v>129</v>
      </c>
      <c r="B24" s="17" t="s">
        <v>5936</v>
      </c>
    </row>
    <row r="25" ht="14.25" customHeight="1" spans="1:2">
      <c r="A25" s="17" t="s">
        <v>135</v>
      </c>
      <c r="B25" s="17" t="s">
        <v>5936</v>
      </c>
    </row>
    <row r="26" ht="14.25" customHeight="1" spans="1:2">
      <c r="A26" s="17" t="s">
        <v>140</v>
      </c>
      <c r="B26" s="17" t="s">
        <v>5934</v>
      </c>
    </row>
    <row r="27" ht="14.25" customHeight="1" spans="1:2">
      <c r="A27" s="17" t="s">
        <v>150</v>
      </c>
      <c r="B27" s="17" t="s">
        <v>5936</v>
      </c>
    </row>
    <row r="28" ht="14.25" customHeight="1" spans="1:2">
      <c r="A28" s="17" t="s">
        <v>152</v>
      </c>
      <c r="B28" s="17" t="s">
        <v>5936</v>
      </c>
    </row>
    <row r="29" ht="14.25" customHeight="1" spans="1:2">
      <c r="A29" s="17" t="s">
        <v>154</v>
      </c>
      <c r="B29" s="17" t="s">
        <v>5936</v>
      </c>
    </row>
    <row r="30" ht="14.25" customHeight="1" spans="1:2">
      <c r="A30" s="17" t="s">
        <v>156</v>
      </c>
      <c r="B30" s="17" t="s">
        <v>5936</v>
      </c>
    </row>
    <row r="31" ht="14.25" customHeight="1" spans="1:2">
      <c r="A31" s="17" t="s">
        <v>160</v>
      </c>
      <c r="B31" s="17" t="s">
        <v>5936</v>
      </c>
    </row>
    <row r="32" ht="14.25" customHeight="1" spans="1:2">
      <c r="A32" s="17" t="s">
        <v>168</v>
      </c>
      <c r="B32" s="17" t="s">
        <v>5936</v>
      </c>
    </row>
    <row r="33" ht="14.25" customHeight="1" spans="1:2">
      <c r="A33" s="17" t="s">
        <v>170</v>
      </c>
      <c r="B33" s="17" t="s">
        <v>5936</v>
      </c>
    </row>
    <row r="34" ht="14.25" customHeight="1" spans="1:2">
      <c r="A34" s="17" t="s">
        <v>189</v>
      </c>
      <c r="B34" s="17" t="s">
        <v>5936</v>
      </c>
    </row>
    <row r="35" ht="14.25" customHeight="1" spans="1:2">
      <c r="A35" s="17" t="s">
        <v>193</v>
      </c>
      <c r="B35" s="17" t="s">
        <v>5936</v>
      </c>
    </row>
    <row r="36" ht="14.25" customHeight="1" spans="1:2">
      <c r="A36" s="17" t="s">
        <v>197</v>
      </c>
      <c r="B36" s="17" t="s">
        <v>5936</v>
      </c>
    </row>
    <row r="37" ht="14.25" customHeight="1" spans="1:2">
      <c r="A37" s="17" t="s">
        <v>212</v>
      </c>
      <c r="B37" s="17" t="s">
        <v>5936</v>
      </c>
    </row>
    <row r="38" ht="14.25" customHeight="1" spans="1:2">
      <c r="A38" s="17" t="s">
        <v>217</v>
      </c>
      <c r="B38" s="17" t="s">
        <v>5936</v>
      </c>
    </row>
    <row r="39" ht="14.25" customHeight="1" spans="1:2">
      <c r="A39" s="17" t="s">
        <v>226</v>
      </c>
      <c r="B39" s="17" t="s">
        <v>5936</v>
      </c>
    </row>
    <row r="40" ht="14.25" customHeight="1" spans="1:2">
      <c r="A40" s="17" t="s">
        <v>230</v>
      </c>
      <c r="B40" s="17" t="s">
        <v>5936</v>
      </c>
    </row>
    <row r="41" ht="14.25" customHeight="1" spans="1:2">
      <c r="A41" s="17" t="s">
        <v>232</v>
      </c>
      <c r="B41" s="17" t="s">
        <v>5936</v>
      </c>
    </row>
    <row r="42" ht="14.25" customHeight="1" spans="1:2">
      <c r="A42" s="17" t="s">
        <v>245</v>
      </c>
      <c r="B42" s="17" t="s">
        <v>5936</v>
      </c>
    </row>
    <row r="43" ht="14.25" customHeight="1" spans="1:2">
      <c r="A43" s="17" t="s">
        <v>256</v>
      </c>
      <c r="B43" s="17" t="s">
        <v>5936</v>
      </c>
    </row>
    <row r="44" ht="14.25" customHeight="1" spans="1:2">
      <c r="A44" s="17" t="s">
        <v>270</v>
      </c>
      <c r="B44" s="17" t="s">
        <v>5936</v>
      </c>
    </row>
    <row r="45" ht="14.25" customHeight="1" spans="1:2">
      <c r="A45" s="17" t="s">
        <v>287</v>
      </c>
      <c r="B45" s="17" t="s">
        <v>5936</v>
      </c>
    </row>
    <row r="46" ht="14.25" customHeight="1" spans="1:2">
      <c r="A46" s="17" t="s">
        <v>291</v>
      </c>
      <c r="B46" s="17" t="s">
        <v>5936</v>
      </c>
    </row>
    <row r="47" ht="14.25" customHeight="1" spans="1:2">
      <c r="A47" s="17" t="s">
        <v>318</v>
      </c>
      <c r="B47" s="17" t="s">
        <v>5936</v>
      </c>
    </row>
    <row r="48" ht="14.25" customHeight="1" spans="1:2">
      <c r="A48" s="17" t="s">
        <v>333</v>
      </c>
      <c r="B48" s="17" t="s">
        <v>5935</v>
      </c>
    </row>
    <row r="49" ht="14.25" customHeight="1" spans="1:2">
      <c r="A49" s="17" t="s">
        <v>402</v>
      </c>
      <c r="B49" s="17" t="s">
        <v>5934</v>
      </c>
    </row>
    <row r="50" ht="14.25" customHeight="1" spans="1:2">
      <c r="A50" s="17" t="s">
        <v>437</v>
      </c>
      <c r="B50" s="17" t="s">
        <v>5936</v>
      </c>
    </row>
    <row r="51" ht="14.25" customHeight="1" spans="1:2">
      <c r="A51" s="17" t="s">
        <v>478</v>
      </c>
      <c r="B51" s="17" t="s">
        <v>5936</v>
      </c>
    </row>
    <row r="52" ht="14.25" customHeight="1" spans="1:2">
      <c r="A52" s="17" t="s">
        <v>487</v>
      </c>
      <c r="B52" s="17" t="s">
        <v>5936</v>
      </c>
    </row>
    <row r="53" ht="14.25" customHeight="1" spans="1:2">
      <c r="A53" s="17" t="s">
        <v>525</v>
      </c>
      <c r="B53" s="17" t="s">
        <v>5934</v>
      </c>
    </row>
    <row r="54" ht="14.25" customHeight="1" spans="1:2">
      <c r="A54" s="17" t="s">
        <v>536</v>
      </c>
      <c r="B54" s="17" t="s">
        <v>5934</v>
      </c>
    </row>
    <row r="55" ht="14.25" customHeight="1" spans="1:2">
      <c r="A55" s="17" t="s">
        <v>574</v>
      </c>
      <c r="B55" s="17" t="s">
        <v>5934</v>
      </c>
    </row>
    <row r="56" ht="14.25" customHeight="1" spans="1:2">
      <c r="A56" s="17" t="s">
        <v>579</v>
      </c>
      <c r="B56" s="17" t="s">
        <v>5934</v>
      </c>
    </row>
    <row r="57" ht="14.25" customHeight="1" spans="1:2">
      <c r="A57" s="17" t="s">
        <v>651</v>
      </c>
      <c r="B57" s="17" t="s">
        <v>5934</v>
      </c>
    </row>
    <row r="58" ht="14.25" customHeight="1" spans="1:2">
      <c r="A58" s="17" t="s">
        <v>746</v>
      </c>
      <c r="B58" s="17" t="s">
        <v>5936</v>
      </c>
    </row>
    <row r="59" ht="14.25" customHeight="1" spans="1:2">
      <c r="A59" s="17" t="s">
        <v>764</v>
      </c>
      <c r="B59" s="17" t="s">
        <v>5936</v>
      </c>
    </row>
    <row r="60" ht="14.25" customHeight="1" spans="1:2">
      <c r="A60" s="17" t="s">
        <v>791</v>
      </c>
      <c r="B60" s="17" t="s">
        <v>5936</v>
      </c>
    </row>
    <row r="61" ht="14.25" customHeight="1" spans="1:2">
      <c r="A61" s="17" t="s">
        <v>1011</v>
      </c>
      <c r="B61" s="17" t="s">
        <v>5936</v>
      </c>
    </row>
    <row r="62" ht="14.25" customHeight="1" spans="1:2">
      <c r="A62" s="17" t="s">
        <v>1016</v>
      </c>
      <c r="B62" s="17" t="s">
        <v>5936</v>
      </c>
    </row>
    <row r="63" ht="14.25" customHeight="1" spans="1:2">
      <c r="A63" s="17" t="s">
        <v>1093</v>
      </c>
      <c r="B63" s="17" t="s">
        <v>5936</v>
      </c>
    </row>
    <row r="64" ht="14.25" customHeight="1" spans="1:2">
      <c r="A64" s="17" t="s">
        <v>1135</v>
      </c>
      <c r="B64" s="17" t="s">
        <v>5936</v>
      </c>
    </row>
    <row r="65" ht="14.25" customHeight="1" spans="1:2">
      <c r="A65" s="17" t="s">
        <v>1162</v>
      </c>
      <c r="B65" s="17" t="s">
        <v>5936</v>
      </c>
    </row>
    <row r="66" ht="14.25" customHeight="1" spans="1:2">
      <c r="A66" s="17" t="s">
        <v>2055</v>
      </c>
      <c r="B66" s="17" t="s">
        <v>5936</v>
      </c>
    </row>
    <row r="67" ht="14.25" customHeight="1" spans="1:2">
      <c r="A67" s="17" t="s">
        <v>2282</v>
      </c>
      <c r="B67" s="17" t="s">
        <v>5934</v>
      </c>
    </row>
    <row r="68" ht="14.25" customHeight="1" spans="1:2">
      <c r="A68" s="17" t="s">
        <v>5937</v>
      </c>
      <c r="B68" s="17" t="s">
        <v>5934</v>
      </c>
    </row>
    <row r="69" ht="14.25" customHeight="1" spans="1:2">
      <c r="A69" s="17" t="s">
        <v>2615</v>
      </c>
      <c r="B69" s="17" t="s">
        <v>5934</v>
      </c>
    </row>
    <row r="70" ht="14.25" customHeight="1" spans="1:2">
      <c r="A70" s="17" t="s">
        <v>3620</v>
      </c>
      <c r="B70" s="17" t="s">
        <v>5936</v>
      </c>
    </row>
    <row r="71" ht="14.25" customHeight="1" spans="1:2">
      <c r="A71" s="17" t="s">
        <v>3702</v>
      </c>
      <c r="B71" s="17" t="s">
        <v>5934</v>
      </c>
    </row>
    <row r="72" ht="14.25" customHeight="1" spans="1:2">
      <c r="A72" s="17" t="s">
        <v>3807</v>
      </c>
      <c r="B72" s="17" t="s">
        <v>5934</v>
      </c>
    </row>
    <row r="73" ht="14.25" customHeight="1" spans="1:2">
      <c r="A73" s="17" t="s">
        <v>3913</v>
      </c>
      <c r="B73" s="17" t="s">
        <v>5936</v>
      </c>
    </row>
    <row r="74" ht="14.25" customHeight="1" spans="1:2">
      <c r="A74" s="17" t="s">
        <v>4531</v>
      </c>
      <c r="B74" s="17" t="s">
        <v>5934</v>
      </c>
    </row>
    <row r="75" ht="14.25" customHeight="1" spans="1:2">
      <c r="A75" s="17" t="s">
        <v>4705</v>
      </c>
      <c r="B75" s="17" t="s">
        <v>5934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 spans="1:1">
      <c r="A276" s="18"/>
    </row>
    <row r="277" ht="14.25" customHeight="1" spans="1:1">
      <c r="A277" s="18"/>
    </row>
    <row r="278" ht="14.25" customHeight="1" spans="1:1">
      <c r="A278" s="18"/>
    </row>
    <row r="279" ht="14.25" customHeight="1" spans="1:1">
      <c r="A279" s="18"/>
    </row>
    <row r="280" ht="14.25" customHeight="1" spans="1:1">
      <c r="A280" s="18"/>
    </row>
    <row r="281" ht="14.25" customHeight="1" spans="1:1">
      <c r="A281" s="18"/>
    </row>
    <row r="282" ht="14.25" customHeight="1" spans="1:1">
      <c r="A282" s="18"/>
    </row>
    <row r="283" ht="14.25" customHeight="1" spans="1:1">
      <c r="A283" s="18"/>
    </row>
    <row r="284" ht="14.25" customHeight="1" spans="1:1">
      <c r="A284" s="18"/>
    </row>
    <row r="285" ht="14.25" customHeight="1" spans="1:1">
      <c r="A285" s="18"/>
    </row>
    <row r="286" ht="14.25" customHeight="1" spans="1:1">
      <c r="A286" s="18"/>
    </row>
    <row r="287" ht="14.25" customHeight="1" spans="1:1">
      <c r="A287" s="18"/>
    </row>
    <row r="288" ht="14.25" customHeight="1" spans="1:1">
      <c r="A288" s="18"/>
    </row>
    <row r="289" ht="14.25" customHeight="1" spans="1:1">
      <c r="A289" s="18"/>
    </row>
    <row r="290" ht="14.25" customHeight="1" spans="1:1">
      <c r="A290" s="18"/>
    </row>
    <row r="291" ht="14.25" customHeight="1" spans="1:1">
      <c r="A291" s="18"/>
    </row>
    <row r="292" ht="14.25" customHeight="1" spans="1:1">
      <c r="A292" s="18"/>
    </row>
    <row r="293" ht="14.25" customHeight="1" spans="1:1">
      <c r="A293" s="18"/>
    </row>
    <row r="294" ht="14.25" customHeight="1" spans="1:1">
      <c r="A294" s="18"/>
    </row>
    <row r="295" ht="14.25" customHeight="1" spans="1:1">
      <c r="A295" s="18"/>
    </row>
    <row r="296" ht="14.25" customHeight="1" spans="1:1">
      <c r="A296" s="18"/>
    </row>
    <row r="297" ht="14.25" customHeight="1" spans="1:1">
      <c r="A297" s="18"/>
    </row>
    <row r="298" ht="14.25" customHeight="1" spans="1:1">
      <c r="A298" s="18"/>
    </row>
    <row r="299" ht="14.25" customHeight="1" spans="1:1">
      <c r="A299" s="18"/>
    </row>
    <row r="300" ht="14.25" customHeight="1" spans="1:1">
      <c r="A300" s="18"/>
    </row>
    <row r="301" ht="14.25" customHeight="1" spans="1:1">
      <c r="A301" s="18"/>
    </row>
    <row r="302" ht="14.25" customHeight="1" spans="1:1">
      <c r="A302" s="18"/>
    </row>
    <row r="303" ht="14.25" customHeight="1" spans="1:1">
      <c r="A303" s="18"/>
    </row>
    <row r="304" ht="14.25" customHeight="1" spans="1:1">
      <c r="A304" s="18"/>
    </row>
    <row r="305" ht="14.25" customHeight="1" spans="1:1">
      <c r="A305" s="18"/>
    </row>
    <row r="306" ht="14.25" customHeight="1" spans="1:1">
      <c r="A306" s="18"/>
    </row>
    <row r="307" ht="14.25" customHeight="1" spans="1:1">
      <c r="A307" s="18"/>
    </row>
    <row r="308" ht="14.25" customHeight="1" spans="1:1">
      <c r="A308" s="18"/>
    </row>
    <row r="309" ht="14.25" customHeight="1" spans="1:1">
      <c r="A309" s="18"/>
    </row>
    <row r="310" ht="14.25" customHeight="1" spans="1:1">
      <c r="A310" s="18"/>
    </row>
    <row r="311" ht="14.25" customHeight="1" spans="1:1">
      <c r="A311" s="18"/>
    </row>
    <row r="312" ht="14.25" customHeight="1" spans="1:1">
      <c r="A312" s="18"/>
    </row>
    <row r="313" ht="14.25" customHeight="1" spans="1:1">
      <c r="A313" s="18"/>
    </row>
    <row r="314" ht="14.25" customHeight="1" spans="1:1">
      <c r="A314" s="18"/>
    </row>
    <row r="315" ht="14.25" customHeight="1" spans="1:1">
      <c r="A315" s="18"/>
    </row>
    <row r="316" ht="14.25" customHeight="1" spans="1:1">
      <c r="A316" s="18"/>
    </row>
    <row r="317" ht="14.25" customHeight="1" spans="1:1">
      <c r="A317" s="18"/>
    </row>
    <row r="318" ht="14.25" customHeight="1" spans="1:1">
      <c r="A318" s="18"/>
    </row>
    <row r="319" ht="14.25" customHeight="1" spans="1:1">
      <c r="A319" s="18"/>
    </row>
    <row r="320" ht="14.25" customHeight="1" spans="1:1">
      <c r="A320" s="18"/>
    </row>
    <row r="321" ht="14.25" customHeight="1" spans="1:1">
      <c r="A321" s="18"/>
    </row>
    <row r="322" ht="14.25" customHeight="1" spans="1:1">
      <c r="A322" s="18"/>
    </row>
    <row r="323" ht="14.25" customHeight="1" spans="1:1">
      <c r="A323" s="18"/>
    </row>
    <row r="324" ht="14.25" customHeight="1" spans="1:1">
      <c r="A324" s="18"/>
    </row>
    <row r="325" ht="14.25" customHeight="1" spans="1:1">
      <c r="A325" s="18"/>
    </row>
    <row r="326" ht="14.25" customHeight="1" spans="1:1">
      <c r="A326" s="18"/>
    </row>
    <row r="327" ht="14.25" customHeight="1" spans="1:1">
      <c r="A327" s="18"/>
    </row>
    <row r="328" ht="14.25" customHeight="1" spans="1:1">
      <c r="A328" s="18"/>
    </row>
    <row r="329" ht="14.25" customHeight="1" spans="1:1">
      <c r="A329" s="18"/>
    </row>
    <row r="330" ht="14.25" customHeight="1" spans="1:1">
      <c r="A330" s="18"/>
    </row>
    <row r="331" ht="14.25" customHeight="1" spans="1:1">
      <c r="A331" s="18"/>
    </row>
    <row r="332" ht="14.25" customHeight="1" spans="1:1">
      <c r="A332" s="18"/>
    </row>
    <row r="333" ht="14.25" customHeight="1" spans="1:1">
      <c r="A333" s="18"/>
    </row>
    <row r="334" ht="14.25" customHeight="1" spans="1:1">
      <c r="A334" s="18"/>
    </row>
    <row r="335" ht="14.25" customHeight="1" spans="1:1">
      <c r="A335" s="18"/>
    </row>
    <row r="336" ht="14.25" customHeight="1" spans="1:1">
      <c r="A336" s="18"/>
    </row>
    <row r="337" ht="14.25" customHeight="1" spans="1:1">
      <c r="A337" s="18"/>
    </row>
    <row r="338" ht="14.25" customHeight="1" spans="1:1">
      <c r="A338" s="18"/>
    </row>
    <row r="339" ht="14.25" customHeight="1" spans="1:1">
      <c r="A339" s="18"/>
    </row>
    <row r="340" ht="14.25" customHeight="1" spans="1:1">
      <c r="A340" s="18"/>
    </row>
    <row r="341" ht="14.25" customHeight="1" spans="1:1">
      <c r="A341" s="18"/>
    </row>
    <row r="342" ht="14.25" customHeight="1" spans="1:1">
      <c r="A342" s="18"/>
    </row>
    <row r="343" ht="14.25" customHeight="1" spans="1:1">
      <c r="A343" s="18"/>
    </row>
    <row r="344" ht="14.25" customHeight="1" spans="1:1">
      <c r="A344" s="18"/>
    </row>
    <row r="345" ht="14.25" customHeight="1" spans="1:1">
      <c r="A345" s="18"/>
    </row>
    <row r="346" ht="14.25" customHeight="1" spans="1:1">
      <c r="A346" s="18"/>
    </row>
    <row r="347" ht="14.25" customHeight="1" spans="1:1">
      <c r="A347" s="18"/>
    </row>
    <row r="348" ht="14.25" customHeight="1" spans="1:1">
      <c r="A348" s="18"/>
    </row>
    <row r="349" ht="14.25" customHeight="1" spans="1:1">
      <c r="A349" s="18"/>
    </row>
    <row r="350" ht="14.25" customHeight="1" spans="1:1">
      <c r="A350" s="18"/>
    </row>
    <row r="351" ht="14.25" customHeight="1" spans="1:1">
      <c r="A351" s="18"/>
    </row>
    <row r="352" ht="14.25" customHeight="1" spans="1:1">
      <c r="A352" s="18"/>
    </row>
    <row r="353" ht="14.25" customHeight="1" spans="1:1">
      <c r="A353" s="18"/>
    </row>
    <row r="354" ht="14.25" customHeight="1" spans="1:1">
      <c r="A354" s="18"/>
    </row>
    <row r="355" ht="14.25" customHeight="1" spans="1:1">
      <c r="A355" s="18"/>
    </row>
    <row r="356" ht="14.25" customHeight="1" spans="1:1">
      <c r="A356" s="18"/>
    </row>
    <row r="357" ht="14.25" customHeight="1" spans="1:1">
      <c r="A357" s="18"/>
    </row>
    <row r="358" ht="14.25" customHeight="1" spans="1:1">
      <c r="A358" s="18"/>
    </row>
    <row r="359" ht="14.25" customHeight="1" spans="1:1">
      <c r="A359" s="18"/>
    </row>
    <row r="360" ht="14.25" customHeight="1" spans="1:1">
      <c r="A360" s="18"/>
    </row>
    <row r="361" ht="14.25" customHeight="1" spans="1:1">
      <c r="A361" s="18"/>
    </row>
    <row r="362" ht="14.25" customHeight="1" spans="1:1">
      <c r="A362" s="18"/>
    </row>
    <row r="363" ht="14.25" customHeight="1" spans="1:1">
      <c r="A363" s="18"/>
    </row>
    <row r="364" ht="14.25" customHeight="1" spans="1:1">
      <c r="A364" s="18"/>
    </row>
    <row r="365" ht="14.25" customHeight="1" spans="1:1">
      <c r="A365" s="18"/>
    </row>
    <row r="366" ht="14.25" customHeight="1" spans="1:1">
      <c r="A366" s="18"/>
    </row>
    <row r="367" ht="14.25" customHeight="1" spans="1:1">
      <c r="A367" s="18"/>
    </row>
    <row r="368" ht="14.25" customHeight="1" spans="1:1">
      <c r="A368" s="18"/>
    </row>
    <row r="369" ht="14.25" customHeight="1" spans="1:1">
      <c r="A369" s="18"/>
    </row>
    <row r="370" ht="14.25" customHeight="1" spans="1:1">
      <c r="A370" s="18"/>
    </row>
    <row r="371" ht="14.25" customHeight="1" spans="1:1">
      <c r="A371" s="18"/>
    </row>
    <row r="372" ht="14.25" customHeight="1" spans="1:1">
      <c r="A372" s="18"/>
    </row>
    <row r="373" ht="14.25" customHeight="1" spans="1:1">
      <c r="A373" s="18"/>
    </row>
    <row r="374" ht="14.25" customHeight="1" spans="1:1">
      <c r="A374" s="18"/>
    </row>
    <row r="375" ht="14.25" customHeight="1" spans="1:1">
      <c r="A375" s="18"/>
    </row>
    <row r="376" ht="14.25" customHeight="1" spans="1:1">
      <c r="A376" s="18"/>
    </row>
    <row r="377" ht="14.25" customHeight="1" spans="1:1">
      <c r="A377" s="18"/>
    </row>
    <row r="378" ht="14.25" customHeight="1" spans="1:1">
      <c r="A378" s="18"/>
    </row>
    <row r="379" ht="14.25" customHeight="1" spans="1:1">
      <c r="A379" s="18"/>
    </row>
    <row r="380" ht="14.25" customHeight="1" spans="1:1">
      <c r="A380" s="18"/>
    </row>
    <row r="381" ht="14.25" customHeight="1" spans="1:1">
      <c r="A381" s="18"/>
    </row>
    <row r="382" ht="14.25" customHeight="1" spans="1:1">
      <c r="A382" s="18"/>
    </row>
    <row r="383" ht="14.25" customHeight="1" spans="1:1">
      <c r="A383" s="18"/>
    </row>
    <row r="384" ht="14.25" customHeight="1" spans="1:1">
      <c r="A384" s="18"/>
    </row>
    <row r="385" ht="14.25" customHeight="1" spans="1:1">
      <c r="A385" s="18"/>
    </row>
    <row r="386" ht="14.25" customHeight="1" spans="1:1">
      <c r="A386" s="18"/>
    </row>
    <row r="387" ht="14.25" customHeight="1" spans="1:1">
      <c r="A387" s="18"/>
    </row>
    <row r="388" ht="14.25" customHeight="1" spans="1:1">
      <c r="A388" s="18"/>
    </row>
    <row r="389" ht="14.25" customHeight="1" spans="1:1">
      <c r="A389" s="18"/>
    </row>
    <row r="390" ht="14.25" customHeight="1" spans="1:1">
      <c r="A390" s="18"/>
    </row>
    <row r="391" ht="14.25" customHeight="1" spans="1:1">
      <c r="A391" s="18"/>
    </row>
    <row r="392" ht="14.25" customHeight="1" spans="1:1">
      <c r="A392" s="18"/>
    </row>
    <row r="393" ht="14.25" customHeight="1" spans="1:1">
      <c r="A393" s="18"/>
    </row>
    <row r="394" ht="14.25" customHeight="1" spans="1:1">
      <c r="A394" s="18"/>
    </row>
    <row r="395" ht="14.25" customHeight="1" spans="1:1">
      <c r="A395" s="18"/>
    </row>
    <row r="396" ht="14.25" customHeight="1" spans="1:1">
      <c r="A396" s="18"/>
    </row>
    <row r="397" ht="14.25" customHeight="1" spans="1:1">
      <c r="A397" s="18"/>
    </row>
    <row r="398" ht="14.25" customHeight="1" spans="1:1">
      <c r="A398" s="18"/>
    </row>
    <row r="399" ht="14.25" customHeight="1" spans="1:1">
      <c r="A399" s="18"/>
    </row>
    <row r="400" ht="14.25" customHeight="1" spans="1:1">
      <c r="A400" s="18"/>
    </row>
    <row r="401" ht="14.25" customHeight="1" spans="1:1">
      <c r="A401" s="18"/>
    </row>
    <row r="402" ht="14.25" customHeight="1" spans="1:1">
      <c r="A402" s="18"/>
    </row>
    <row r="403" ht="14.25" customHeight="1" spans="1:1">
      <c r="A403" s="18"/>
    </row>
    <row r="404" ht="14.25" customHeight="1" spans="1:1">
      <c r="A404" s="18"/>
    </row>
    <row r="405" ht="14.25" customHeight="1" spans="1:1">
      <c r="A405" s="18"/>
    </row>
    <row r="406" ht="14.25" customHeight="1" spans="1:1">
      <c r="A406" s="18"/>
    </row>
    <row r="407" ht="14.25" customHeight="1" spans="1:1">
      <c r="A407" s="18"/>
    </row>
    <row r="408" ht="14.25" customHeight="1" spans="1:1">
      <c r="A408" s="18"/>
    </row>
    <row r="409" ht="14.25" customHeight="1" spans="1:1">
      <c r="A409" s="18"/>
    </row>
    <row r="410" ht="14.25" customHeight="1" spans="1:1">
      <c r="A410" s="18"/>
    </row>
    <row r="411" ht="14.25" customHeight="1" spans="1:1">
      <c r="A411" s="18"/>
    </row>
    <row r="412" ht="14.25" customHeight="1" spans="1:1">
      <c r="A412" s="18"/>
    </row>
    <row r="413" ht="14.25" customHeight="1" spans="1:1">
      <c r="A413" s="18"/>
    </row>
    <row r="414" ht="14.25" customHeight="1" spans="1:1">
      <c r="A414" s="18"/>
    </row>
    <row r="415" ht="14.25" customHeight="1" spans="1:1">
      <c r="A415" s="18"/>
    </row>
    <row r="416" ht="14.25" customHeight="1" spans="1:1">
      <c r="A416" s="18"/>
    </row>
    <row r="417" ht="14.25" customHeight="1" spans="1:1">
      <c r="A417" s="18"/>
    </row>
    <row r="418" ht="14.25" customHeight="1" spans="1:1">
      <c r="A418" s="18"/>
    </row>
    <row r="419" ht="14.25" customHeight="1" spans="1:1">
      <c r="A419" s="18"/>
    </row>
    <row r="420" ht="14.25" customHeight="1" spans="1:1">
      <c r="A420" s="18"/>
    </row>
    <row r="421" ht="14.25" customHeight="1" spans="1:1">
      <c r="A421" s="18"/>
    </row>
    <row r="422" ht="14.25" customHeight="1" spans="1:1">
      <c r="A422" s="18"/>
    </row>
    <row r="423" ht="14.25" customHeight="1" spans="1:1">
      <c r="A423" s="18"/>
    </row>
    <row r="424" ht="14.25" customHeight="1" spans="1:1">
      <c r="A424" s="18"/>
    </row>
    <row r="425" ht="14.25" customHeight="1" spans="1:1">
      <c r="A425" s="18"/>
    </row>
    <row r="426" ht="14.25" customHeight="1" spans="1:1">
      <c r="A426" s="18"/>
    </row>
    <row r="427" ht="14.25" customHeight="1" spans="1:1">
      <c r="A427" s="18"/>
    </row>
    <row r="428" ht="14.25" customHeight="1" spans="1:1">
      <c r="A428" s="18"/>
    </row>
    <row r="429" ht="14.25" customHeight="1" spans="1:1">
      <c r="A429" s="18"/>
    </row>
    <row r="430" ht="14.25" customHeight="1" spans="1:1">
      <c r="A430" s="18"/>
    </row>
    <row r="431" ht="14.25" customHeight="1" spans="1:1">
      <c r="A431" s="18"/>
    </row>
    <row r="432" ht="14.25" customHeight="1" spans="1:1">
      <c r="A432" s="18"/>
    </row>
    <row r="433" ht="14.25" customHeight="1" spans="1:1">
      <c r="A433" s="18"/>
    </row>
    <row r="434" ht="14.25" customHeight="1" spans="1:1">
      <c r="A434" s="18"/>
    </row>
    <row r="435" ht="14.25" customHeight="1" spans="1:1">
      <c r="A435" s="18"/>
    </row>
    <row r="436" ht="14.25" customHeight="1" spans="1:1">
      <c r="A436" s="18"/>
    </row>
    <row r="437" ht="14.25" customHeight="1" spans="1:1">
      <c r="A437" s="18"/>
    </row>
    <row r="438" ht="14.25" customHeight="1" spans="1:1">
      <c r="A438" s="18"/>
    </row>
    <row r="439" ht="14.25" customHeight="1" spans="1:1">
      <c r="A439" s="18"/>
    </row>
    <row r="440" ht="14.25" customHeight="1" spans="1:1">
      <c r="A440" s="18"/>
    </row>
    <row r="441" ht="14.25" customHeight="1" spans="1:1">
      <c r="A441" s="18"/>
    </row>
    <row r="442" ht="14.25" customHeight="1" spans="1:1">
      <c r="A442" s="18"/>
    </row>
    <row r="443" ht="14.25" customHeight="1" spans="1:1">
      <c r="A443" s="18"/>
    </row>
    <row r="444" ht="14.25" customHeight="1" spans="1:1">
      <c r="A444" s="18"/>
    </row>
    <row r="445" ht="14.25" customHeight="1" spans="1:1">
      <c r="A445" s="18"/>
    </row>
    <row r="446" ht="14.25" customHeight="1" spans="1:1">
      <c r="A446" s="18"/>
    </row>
    <row r="447" ht="14.25" customHeight="1" spans="1:1">
      <c r="A447" s="18"/>
    </row>
    <row r="448" ht="14.25" customHeight="1" spans="1:1">
      <c r="A448" s="18"/>
    </row>
    <row r="449" ht="14.25" customHeight="1" spans="1:1">
      <c r="A449" s="18"/>
    </row>
    <row r="450" ht="14.25" customHeight="1" spans="1:1">
      <c r="A450" s="18"/>
    </row>
    <row r="451" ht="14.25" customHeight="1" spans="1:1">
      <c r="A451" s="18"/>
    </row>
    <row r="452" ht="14.25" customHeight="1" spans="1:1">
      <c r="A452" s="18"/>
    </row>
    <row r="453" ht="14.25" customHeight="1" spans="1:1">
      <c r="A453" s="18"/>
    </row>
    <row r="454" ht="14.25" customHeight="1" spans="1:1">
      <c r="A454" s="18"/>
    </row>
    <row r="455" ht="14.25" customHeight="1" spans="1:1">
      <c r="A455" s="18"/>
    </row>
    <row r="456" ht="14.25" customHeight="1" spans="1:1">
      <c r="A456" s="18"/>
    </row>
    <row r="457" ht="14.25" customHeight="1" spans="1:1">
      <c r="A457" s="18"/>
    </row>
    <row r="458" ht="14.25" customHeight="1" spans="1:1">
      <c r="A458" s="18"/>
    </row>
    <row r="459" ht="14.25" customHeight="1" spans="1:1">
      <c r="A459" s="18"/>
    </row>
    <row r="460" ht="14.25" customHeight="1" spans="1:1">
      <c r="A460" s="18"/>
    </row>
    <row r="461" ht="14.25" customHeight="1" spans="1:1">
      <c r="A461" s="18"/>
    </row>
    <row r="462" ht="14.25" customHeight="1" spans="1:1">
      <c r="A462" s="18"/>
    </row>
    <row r="463" ht="14.25" customHeight="1" spans="1:1">
      <c r="A463" s="18"/>
    </row>
    <row r="464" ht="14.25" customHeight="1" spans="1:1">
      <c r="A464" s="18"/>
    </row>
    <row r="465" ht="14.25" customHeight="1" spans="1:1">
      <c r="A465" s="18"/>
    </row>
    <row r="466" ht="14.25" customHeight="1" spans="1:1">
      <c r="A466" s="18"/>
    </row>
    <row r="467" ht="14.25" customHeight="1" spans="1:1">
      <c r="A467" s="18"/>
    </row>
    <row r="468" ht="14.25" customHeight="1" spans="1:1">
      <c r="A468" s="18"/>
    </row>
    <row r="469" ht="14.25" customHeight="1" spans="1:1">
      <c r="A469" s="18"/>
    </row>
    <row r="470" ht="14.25" customHeight="1" spans="1:1">
      <c r="A470" s="18"/>
    </row>
    <row r="471" ht="14.25" customHeight="1" spans="1:1">
      <c r="A471" s="18"/>
    </row>
    <row r="472" ht="14.25" customHeight="1" spans="1:1">
      <c r="A472" s="18"/>
    </row>
    <row r="473" ht="14.25" customHeight="1" spans="1:1">
      <c r="A473" s="18"/>
    </row>
    <row r="474" ht="14.25" customHeight="1" spans="1:1">
      <c r="A474" s="18"/>
    </row>
    <row r="475" ht="14.25" customHeight="1" spans="1:1">
      <c r="A475" s="18"/>
    </row>
    <row r="476" ht="14.25" customHeight="1" spans="1:1">
      <c r="A476" s="18"/>
    </row>
    <row r="477" ht="14.25" customHeight="1" spans="1:1">
      <c r="A477" s="18"/>
    </row>
    <row r="478" ht="14.25" customHeight="1" spans="1:1">
      <c r="A478" s="18"/>
    </row>
    <row r="479" ht="14.25" customHeight="1" spans="1:1">
      <c r="A479" s="18"/>
    </row>
    <row r="480" ht="14.25" customHeight="1" spans="1:1">
      <c r="A480" s="18"/>
    </row>
    <row r="481" ht="14.25" customHeight="1" spans="1:1">
      <c r="A481" s="18"/>
    </row>
    <row r="482" ht="14.25" customHeight="1" spans="1:1">
      <c r="A482" s="18"/>
    </row>
    <row r="483" ht="14.25" customHeight="1" spans="1:1">
      <c r="A483" s="18"/>
    </row>
    <row r="484" ht="14.25" customHeight="1" spans="1:1">
      <c r="A484" s="18"/>
    </row>
    <row r="485" ht="14.25" customHeight="1" spans="1:1">
      <c r="A485" s="18"/>
    </row>
    <row r="486" ht="14.25" customHeight="1" spans="1:1">
      <c r="A486" s="18"/>
    </row>
    <row r="487" ht="14.25" customHeight="1" spans="1:1">
      <c r="A487" s="18"/>
    </row>
    <row r="488" ht="14.25" customHeight="1" spans="1:1">
      <c r="A488" s="18"/>
    </row>
    <row r="489" ht="14.25" customHeight="1" spans="1:1">
      <c r="A489" s="18"/>
    </row>
    <row r="490" ht="14.25" customHeight="1" spans="1:1">
      <c r="A490" s="18"/>
    </row>
    <row r="491" ht="14.25" customHeight="1" spans="1:1">
      <c r="A491" s="18"/>
    </row>
    <row r="492" ht="14.25" customHeight="1" spans="1:1">
      <c r="A492" s="18"/>
    </row>
    <row r="493" ht="14.25" customHeight="1" spans="1:1">
      <c r="A493" s="18"/>
    </row>
    <row r="494" ht="14.25" customHeight="1" spans="1:1">
      <c r="A494" s="18"/>
    </row>
    <row r="495" ht="14.25" customHeight="1" spans="1:1">
      <c r="A495" s="18"/>
    </row>
    <row r="496" ht="14.25" customHeight="1" spans="1:1">
      <c r="A496" s="18"/>
    </row>
    <row r="497" ht="14.25" customHeight="1" spans="1:1">
      <c r="A497" s="18"/>
    </row>
    <row r="498" ht="14.25" customHeight="1" spans="1:1">
      <c r="A498" s="18"/>
    </row>
    <row r="499" ht="14.25" customHeight="1" spans="1:1">
      <c r="A499" s="18"/>
    </row>
    <row r="500" ht="14.25" customHeight="1" spans="1:1">
      <c r="A500" s="18"/>
    </row>
    <row r="501" ht="14.25" customHeight="1" spans="1:1">
      <c r="A501" s="18"/>
    </row>
    <row r="502" ht="14.25" customHeight="1" spans="1:1">
      <c r="A502" s="18"/>
    </row>
    <row r="503" ht="14.25" customHeight="1" spans="1:1">
      <c r="A503" s="18"/>
    </row>
    <row r="504" ht="14.25" customHeight="1" spans="1:1">
      <c r="A504" s="18"/>
    </row>
    <row r="505" ht="14.25" customHeight="1" spans="1:1">
      <c r="A505" s="18"/>
    </row>
    <row r="506" ht="14.25" customHeight="1" spans="1:1">
      <c r="A506" s="18"/>
    </row>
    <row r="507" ht="14.25" customHeight="1" spans="1:1">
      <c r="A507" s="18"/>
    </row>
    <row r="508" ht="14.25" customHeight="1" spans="1:1">
      <c r="A508" s="18"/>
    </row>
    <row r="509" ht="14.25" customHeight="1" spans="1:1">
      <c r="A509" s="18"/>
    </row>
    <row r="510" ht="14.25" customHeight="1" spans="1:1">
      <c r="A510" s="18"/>
    </row>
    <row r="511" ht="14.25" customHeight="1" spans="1:1">
      <c r="A511" s="18"/>
    </row>
    <row r="512" ht="14.25" customHeight="1" spans="1:1">
      <c r="A512" s="18"/>
    </row>
    <row r="513" ht="14.25" customHeight="1" spans="1:1">
      <c r="A513" s="18"/>
    </row>
    <row r="514" ht="14.25" customHeight="1" spans="1:1">
      <c r="A514" s="18"/>
    </row>
    <row r="515" ht="14.25" customHeight="1" spans="1:1">
      <c r="A515" s="18"/>
    </row>
    <row r="516" ht="14.25" customHeight="1" spans="1:1">
      <c r="A516" s="18"/>
    </row>
    <row r="517" ht="14.25" customHeight="1" spans="1:1">
      <c r="A517" s="18"/>
    </row>
    <row r="518" ht="14.25" customHeight="1" spans="1:1">
      <c r="A518" s="18"/>
    </row>
    <row r="519" ht="14.25" customHeight="1" spans="1:1">
      <c r="A519" s="18"/>
    </row>
    <row r="520" ht="14.25" customHeight="1" spans="1:1">
      <c r="A520" s="18"/>
    </row>
    <row r="521" ht="14.25" customHeight="1" spans="1:1">
      <c r="A521" s="18"/>
    </row>
    <row r="522" ht="14.25" customHeight="1" spans="1:1">
      <c r="A522" s="18"/>
    </row>
    <row r="523" ht="14.25" customHeight="1" spans="1:1">
      <c r="A523" s="18"/>
    </row>
    <row r="524" ht="14.25" customHeight="1" spans="1:1">
      <c r="A524" s="18"/>
    </row>
    <row r="525" ht="14.25" customHeight="1" spans="1:1">
      <c r="A525" s="18"/>
    </row>
    <row r="526" ht="14.25" customHeight="1" spans="1:1">
      <c r="A526" s="18"/>
    </row>
    <row r="527" ht="14.25" customHeight="1" spans="1:1">
      <c r="A527" s="18"/>
    </row>
    <row r="528" ht="14.25" customHeight="1" spans="1:1">
      <c r="A528" s="18"/>
    </row>
    <row r="529" ht="14.25" customHeight="1" spans="1:1">
      <c r="A529" s="18"/>
    </row>
    <row r="530" ht="14.25" customHeight="1" spans="1:1">
      <c r="A530" s="18"/>
    </row>
    <row r="531" ht="14.25" customHeight="1" spans="1:1">
      <c r="A531" s="18"/>
    </row>
    <row r="532" ht="14.25" customHeight="1" spans="1:1">
      <c r="A532" s="18"/>
    </row>
    <row r="533" ht="14.25" customHeight="1" spans="1:1">
      <c r="A533" s="18"/>
    </row>
    <row r="534" ht="14.25" customHeight="1" spans="1:1">
      <c r="A534" s="18"/>
    </row>
    <row r="535" ht="14.25" customHeight="1" spans="1:1">
      <c r="A535" s="18"/>
    </row>
    <row r="536" ht="14.25" customHeight="1" spans="1:1">
      <c r="A536" s="18"/>
    </row>
    <row r="537" ht="14.25" customHeight="1" spans="1:1">
      <c r="A537" s="18"/>
    </row>
    <row r="538" ht="14.25" customHeight="1" spans="1:1">
      <c r="A538" s="18"/>
    </row>
    <row r="539" ht="14.25" customHeight="1" spans="1:1">
      <c r="A539" s="18"/>
    </row>
    <row r="540" ht="14.25" customHeight="1" spans="1:1">
      <c r="A540" s="18"/>
    </row>
    <row r="541" ht="14.25" customHeight="1" spans="1:1">
      <c r="A541" s="18"/>
    </row>
    <row r="542" ht="14.25" customHeight="1" spans="1:1">
      <c r="A542" s="18"/>
    </row>
    <row r="543" ht="14.25" customHeight="1" spans="1:1">
      <c r="A543" s="18"/>
    </row>
    <row r="544" ht="14.25" customHeight="1" spans="1:1">
      <c r="A544" s="18"/>
    </row>
    <row r="545" ht="14.25" customHeight="1" spans="1:1">
      <c r="A545" s="18"/>
    </row>
    <row r="546" ht="14.25" customHeight="1" spans="1:1">
      <c r="A546" s="18"/>
    </row>
    <row r="547" ht="14.25" customHeight="1" spans="1:1">
      <c r="A547" s="18"/>
    </row>
    <row r="548" ht="14.25" customHeight="1" spans="1:1">
      <c r="A548" s="18"/>
    </row>
    <row r="549" ht="14.25" customHeight="1" spans="1:1">
      <c r="A549" s="18"/>
    </row>
    <row r="550" ht="14.25" customHeight="1" spans="1:1">
      <c r="A550" s="18"/>
    </row>
    <row r="551" ht="14.25" customHeight="1" spans="1:1">
      <c r="A551" s="18"/>
    </row>
    <row r="552" ht="14.25" customHeight="1" spans="1:1">
      <c r="A552" s="18"/>
    </row>
    <row r="553" ht="14.25" customHeight="1" spans="1:1">
      <c r="A553" s="18"/>
    </row>
    <row r="554" ht="14.25" customHeight="1" spans="1:1">
      <c r="A554" s="18"/>
    </row>
    <row r="555" ht="14.25" customHeight="1" spans="1:1">
      <c r="A555" s="18"/>
    </row>
    <row r="556" ht="14.25" customHeight="1" spans="1:1">
      <c r="A556" s="18"/>
    </row>
    <row r="557" ht="14.25" customHeight="1" spans="1:1">
      <c r="A557" s="18"/>
    </row>
    <row r="558" ht="14.25" customHeight="1" spans="1:1">
      <c r="A558" s="18"/>
    </row>
    <row r="559" ht="14.25" customHeight="1" spans="1:1">
      <c r="A559" s="18"/>
    </row>
    <row r="560" ht="14.25" customHeight="1" spans="1:1">
      <c r="A560" s="18"/>
    </row>
    <row r="561" ht="14.25" customHeight="1" spans="1:1">
      <c r="A561" s="18"/>
    </row>
    <row r="562" ht="14.25" customHeight="1" spans="1:1">
      <c r="A562" s="18"/>
    </row>
    <row r="563" ht="14.25" customHeight="1" spans="1:1">
      <c r="A563" s="18"/>
    </row>
    <row r="564" ht="14.25" customHeight="1" spans="1:1">
      <c r="A564" s="18"/>
    </row>
    <row r="565" ht="14.25" customHeight="1" spans="1:1">
      <c r="A565" s="18"/>
    </row>
    <row r="566" ht="14.25" customHeight="1" spans="1:1">
      <c r="A566" s="18"/>
    </row>
    <row r="567" ht="14.25" customHeight="1" spans="1:1">
      <c r="A567" s="18"/>
    </row>
    <row r="568" ht="14.25" customHeight="1" spans="1:1">
      <c r="A568" s="18"/>
    </row>
    <row r="569" ht="14.25" customHeight="1" spans="1:1">
      <c r="A569" s="18"/>
    </row>
    <row r="570" ht="14.25" customHeight="1" spans="1:1">
      <c r="A570" s="18"/>
    </row>
    <row r="571" ht="14.25" customHeight="1" spans="1:1">
      <c r="A571" s="18"/>
    </row>
    <row r="572" ht="14.25" customHeight="1" spans="1:1">
      <c r="A572" s="18"/>
    </row>
    <row r="573" ht="14.25" customHeight="1" spans="1:1">
      <c r="A573" s="18"/>
    </row>
    <row r="574" ht="14.25" customHeight="1" spans="1:1">
      <c r="A574" s="18"/>
    </row>
    <row r="575" ht="14.25" customHeight="1" spans="1:1">
      <c r="A575" s="18"/>
    </row>
    <row r="576" ht="14.25" customHeight="1" spans="1:1">
      <c r="A576" s="18"/>
    </row>
    <row r="577" ht="14.25" customHeight="1" spans="1:1">
      <c r="A577" s="18"/>
    </row>
    <row r="578" ht="14.25" customHeight="1" spans="1:1">
      <c r="A578" s="18"/>
    </row>
    <row r="579" ht="14.25" customHeight="1" spans="1:1">
      <c r="A579" s="18"/>
    </row>
    <row r="580" ht="14.25" customHeight="1" spans="1:1">
      <c r="A580" s="18"/>
    </row>
    <row r="581" ht="14.25" customHeight="1" spans="1:1">
      <c r="A581" s="18"/>
    </row>
    <row r="582" ht="14.25" customHeight="1" spans="1:1">
      <c r="A582" s="18"/>
    </row>
    <row r="583" ht="14.25" customHeight="1" spans="1:1">
      <c r="A583" s="18"/>
    </row>
    <row r="584" ht="14.25" customHeight="1" spans="1:1">
      <c r="A584" s="18"/>
    </row>
    <row r="585" ht="14.25" customHeight="1" spans="1:1">
      <c r="A585" s="18"/>
    </row>
    <row r="586" ht="14.25" customHeight="1" spans="1:1">
      <c r="A586" s="18"/>
    </row>
    <row r="587" ht="14.25" customHeight="1" spans="1:1">
      <c r="A587" s="18"/>
    </row>
    <row r="588" ht="14.25" customHeight="1" spans="1:1">
      <c r="A588" s="18"/>
    </row>
    <row r="589" ht="14.25" customHeight="1" spans="1:1">
      <c r="A589" s="18"/>
    </row>
    <row r="590" ht="14.25" customHeight="1" spans="1:1">
      <c r="A590" s="18"/>
    </row>
    <row r="591" ht="14.25" customHeight="1" spans="1:1">
      <c r="A591" s="18"/>
    </row>
    <row r="592" ht="14.25" customHeight="1" spans="1:1">
      <c r="A592" s="18"/>
    </row>
    <row r="593" ht="14.25" customHeight="1" spans="1:1">
      <c r="A593" s="18"/>
    </row>
    <row r="594" ht="14.25" customHeight="1" spans="1:1">
      <c r="A594" s="18"/>
    </row>
    <row r="595" ht="14.25" customHeight="1" spans="1:1">
      <c r="A595" s="18"/>
    </row>
    <row r="596" ht="14.25" customHeight="1" spans="1:1">
      <c r="A596" s="18"/>
    </row>
    <row r="597" ht="14.25" customHeight="1" spans="1:1">
      <c r="A597" s="18"/>
    </row>
    <row r="598" ht="14.25" customHeight="1" spans="1:1">
      <c r="A598" s="18"/>
    </row>
    <row r="599" ht="14.25" customHeight="1" spans="1:1">
      <c r="A599" s="18"/>
    </row>
    <row r="600" ht="14.25" customHeight="1" spans="1:1">
      <c r="A600" s="18"/>
    </row>
    <row r="601" ht="14.25" customHeight="1" spans="1:1">
      <c r="A601" s="18"/>
    </row>
    <row r="602" ht="14.25" customHeight="1" spans="1:1">
      <c r="A602" s="18"/>
    </row>
    <row r="603" ht="14.25" customHeight="1" spans="1:1">
      <c r="A603" s="18"/>
    </row>
    <row r="604" ht="14.25" customHeight="1" spans="1:1">
      <c r="A604" s="18"/>
    </row>
    <row r="605" ht="14.25" customHeight="1" spans="1:1">
      <c r="A605" s="18"/>
    </row>
    <row r="606" ht="14.25" customHeight="1" spans="1:1">
      <c r="A606" s="18"/>
    </row>
    <row r="607" ht="14.25" customHeight="1" spans="1:1">
      <c r="A607" s="18"/>
    </row>
    <row r="608" ht="14.25" customHeight="1" spans="1:1">
      <c r="A608" s="18"/>
    </row>
    <row r="609" ht="14.25" customHeight="1" spans="1:1">
      <c r="A609" s="18"/>
    </row>
    <row r="610" ht="14.25" customHeight="1" spans="1:1">
      <c r="A610" s="18"/>
    </row>
    <row r="611" ht="14.25" customHeight="1" spans="1:1">
      <c r="A611" s="18"/>
    </row>
    <row r="612" ht="14.25" customHeight="1" spans="1:1">
      <c r="A612" s="18"/>
    </row>
    <row r="613" ht="14.25" customHeight="1" spans="1:1">
      <c r="A613" s="18"/>
    </row>
    <row r="614" ht="14.25" customHeight="1" spans="1:1">
      <c r="A614" s="18"/>
    </row>
    <row r="615" ht="14.25" customHeight="1" spans="1:1">
      <c r="A615" s="18"/>
    </row>
    <row r="616" ht="14.25" customHeight="1" spans="1:1">
      <c r="A616" s="18"/>
    </row>
    <row r="617" ht="14.25" customHeight="1" spans="1:1">
      <c r="A617" s="18"/>
    </row>
    <row r="618" ht="14.25" customHeight="1" spans="1:1">
      <c r="A618" s="18"/>
    </row>
    <row r="619" ht="14.25" customHeight="1" spans="1:1">
      <c r="A619" s="18"/>
    </row>
    <row r="620" ht="14.25" customHeight="1" spans="1:1">
      <c r="A620" s="18"/>
    </row>
    <row r="621" ht="14.25" customHeight="1" spans="1:1">
      <c r="A621" s="18"/>
    </row>
    <row r="622" ht="14.25" customHeight="1" spans="1:1">
      <c r="A622" s="18"/>
    </row>
    <row r="623" ht="14.25" customHeight="1" spans="1:1">
      <c r="A623" s="18"/>
    </row>
    <row r="624" ht="14.25" customHeight="1" spans="1:1">
      <c r="A624" s="18"/>
    </row>
    <row r="625" ht="14.25" customHeight="1" spans="1:1">
      <c r="A625" s="18"/>
    </row>
    <row r="626" ht="14.25" customHeight="1" spans="1:1">
      <c r="A626" s="18"/>
    </row>
    <row r="627" ht="14.25" customHeight="1" spans="1:1">
      <c r="A627" s="18"/>
    </row>
    <row r="628" ht="14.25" customHeight="1" spans="1:1">
      <c r="A628" s="18"/>
    </row>
    <row r="629" ht="14.25" customHeight="1" spans="1:1">
      <c r="A629" s="18"/>
    </row>
    <row r="630" ht="14.25" customHeight="1" spans="1:1">
      <c r="A630" s="18"/>
    </row>
    <row r="631" ht="14.25" customHeight="1" spans="1:1">
      <c r="A631" s="18"/>
    </row>
    <row r="632" ht="14.25" customHeight="1" spans="1:1">
      <c r="A632" s="18"/>
    </row>
    <row r="633" ht="14.25" customHeight="1" spans="1:1">
      <c r="A633" s="18"/>
    </row>
    <row r="634" ht="14.25" customHeight="1" spans="1:1">
      <c r="A634" s="18"/>
    </row>
    <row r="635" ht="14.25" customHeight="1" spans="1:1">
      <c r="A635" s="18"/>
    </row>
    <row r="636" ht="14.25" customHeight="1" spans="1:1">
      <c r="A636" s="18"/>
    </row>
    <row r="637" ht="14.25" customHeight="1" spans="1:1">
      <c r="A637" s="18"/>
    </row>
    <row r="638" ht="14.25" customHeight="1" spans="1:1">
      <c r="A638" s="18"/>
    </row>
    <row r="639" ht="14.25" customHeight="1" spans="1:1">
      <c r="A639" s="18"/>
    </row>
    <row r="640" ht="14.25" customHeight="1" spans="1:1">
      <c r="A640" s="18"/>
    </row>
    <row r="641" ht="14.25" customHeight="1" spans="1:1">
      <c r="A641" s="18"/>
    </row>
    <row r="642" ht="14.25" customHeight="1" spans="1:1">
      <c r="A642" s="18"/>
    </row>
    <row r="643" ht="14.25" customHeight="1" spans="1:1">
      <c r="A643" s="18"/>
    </row>
    <row r="644" ht="14.25" customHeight="1" spans="1:1">
      <c r="A644" s="18"/>
    </row>
    <row r="645" ht="14.25" customHeight="1" spans="1:1">
      <c r="A645" s="18"/>
    </row>
    <row r="646" ht="14.25" customHeight="1" spans="1:1">
      <c r="A646" s="18"/>
    </row>
    <row r="647" ht="14.25" customHeight="1" spans="1:1">
      <c r="A647" s="18"/>
    </row>
    <row r="648" ht="14.25" customHeight="1" spans="1:1">
      <c r="A648" s="18"/>
    </row>
    <row r="649" ht="14.25" customHeight="1" spans="1:1">
      <c r="A649" s="18"/>
    </row>
    <row r="650" ht="14.25" customHeight="1" spans="1:1">
      <c r="A650" s="18"/>
    </row>
    <row r="651" ht="14.25" customHeight="1" spans="1:1">
      <c r="A651" s="18"/>
    </row>
    <row r="652" ht="14.25" customHeight="1" spans="1:1">
      <c r="A652" s="18"/>
    </row>
    <row r="653" ht="14.25" customHeight="1" spans="1:1">
      <c r="A653" s="18"/>
    </row>
    <row r="654" ht="14.25" customHeight="1" spans="1:1">
      <c r="A654" s="18"/>
    </row>
    <row r="655" ht="14.25" customHeight="1" spans="1:1">
      <c r="A655" s="18"/>
    </row>
    <row r="656" ht="14.25" customHeight="1" spans="1:1">
      <c r="A656" s="18"/>
    </row>
    <row r="657" ht="14.25" customHeight="1" spans="1:1">
      <c r="A657" s="18"/>
    </row>
    <row r="658" ht="14.25" customHeight="1" spans="1:1">
      <c r="A658" s="18"/>
    </row>
    <row r="659" ht="14.25" customHeight="1" spans="1:1">
      <c r="A659" s="18"/>
    </row>
    <row r="660" ht="14.25" customHeight="1" spans="1:1">
      <c r="A660" s="18"/>
    </row>
    <row r="661" ht="14.25" customHeight="1" spans="1:1">
      <c r="A661" s="18"/>
    </row>
    <row r="662" ht="14.25" customHeight="1" spans="1:1">
      <c r="A662" s="18"/>
    </row>
    <row r="663" ht="14.25" customHeight="1" spans="1:1">
      <c r="A663" s="18"/>
    </row>
    <row r="664" ht="14.25" customHeight="1" spans="1:1">
      <c r="A664" s="18"/>
    </row>
    <row r="665" ht="14.25" customHeight="1" spans="1:1">
      <c r="A665" s="18"/>
    </row>
    <row r="666" ht="14.25" customHeight="1" spans="1:1">
      <c r="A666" s="18"/>
    </row>
    <row r="667" ht="14.25" customHeight="1" spans="1:1">
      <c r="A667" s="18"/>
    </row>
    <row r="668" ht="14.25" customHeight="1" spans="1:1">
      <c r="A668" s="18"/>
    </row>
    <row r="669" ht="14.25" customHeight="1" spans="1:1">
      <c r="A669" s="18"/>
    </row>
    <row r="670" ht="14.25" customHeight="1" spans="1:1">
      <c r="A670" s="18"/>
    </row>
    <row r="671" ht="14.25" customHeight="1" spans="1:1">
      <c r="A671" s="18"/>
    </row>
    <row r="672" ht="14.25" customHeight="1" spans="1:1">
      <c r="A672" s="18"/>
    </row>
    <row r="673" ht="14.25" customHeight="1" spans="1:1">
      <c r="A673" s="18"/>
    </row>
    <row r="674" ht="14.25" customHeight="1" spans="1:1">
      <c r="A674" s="18"/>
    </row>
    <row r="675" ht="14.25" customHeight="1" spans="1:1">
      <c r="A675" s="18"/>
    </row>
    <row r="676" ht="14.25" customHeight="1" spans="1:1">
      <c r="A676" s="18"/>
    </row>
    <row r="677" ht="14.25" customHeight="1" spans="1:1">
      <c r="A677" s="18"/>
    </row>
    <row r="678" ht="14.25" customHeight="1" spans="1:1">
      <c r="A678" s="18"/>
    </row>
    <row r="679" ht="14.25" customHeight="1" spans="1:1">
      <c r="A679" s="18"/>
    </row>
    <row r="680" ht="14.25" customHeight="1" spans="1:1">
      <c r="A680" s="18"/>
    </row>
    <row r="681" ht="14.25" customHeight="1" spans="1:1">
      <c r="A681" s="18"/>
    </row>
    <row r="682" ht="14.25" customHeight="1" spans="1:1">
      <c r="A682" s="18"/>
    </row>
    <row r="683" ht="14.25" customHeight="1" spans="1:1">
      <c r="A683" s="18"/>
    </row>
    <row r="684" ht="14.25" customHeight="1" spans="1:1">
      <c r="A684" s="18"/>
    </row>
    <row r="685" ht="14.25" customHeight="1" spans="1:1">
      <c r="A685" s="18"/>
    </row>
    <row r="686" ht="14.25" customHeight="1" spans="1:1">
      <c r="A686" s="18"/>
    </row>
    <row r="687" ht="14.25" customHeight="1" spans="1:1">
      <c r="A687" s="18"/>
    </row>
    <row r="688" ht="14.25" customHeight="1" spans="1:1">
      <c r="A688" s="18"/>
    </row>
    <row r="689" ht="14.25" customHeight="1" spans="1:1">
      <c r="A689" s="18"/>
    </row>
    <row r="690" ht="14.25" customHeight="1" spans="1:1">
      <c r="A690" s="18"/>
    </row>
    <row r="691" ht="14.25" customHeight="1" spans="1:1">
      <c r="A691" s="18"/>
    </row>
    <row r="692" ht="14.25" customHeight="1" spans="1:1">
      <c r="A692" s="18"/>
    </row>
    <row r="693" ht="14.25" customHeight="1" spans="1:1">
      <c r="A693" s="18"/>
    </row>
    <row r="694" ht="14.25" customHeight="1" spans="1:1">
      <c r="A694" s="18"/>
    </row>
    <row r="695" ht="14.25" customHeight="1" spans="1:1">
      <c r="A695" s="18"/>
    </row>
    <row r="696" ht="14.25" customHeight="1" spans="1:1">
      <c r="A696" s="18"/>
    </row>
    <row r="697" ht="14.25" customHeight="1" spans="1:1">
      <c r="A697" s="18"/>
    </row>
    <row r="698" ht="14.25" customHeight="1" spans="1:1">
      <c r="A698" s="18"/>
    </row>
    <row r="699" ht="14.25" customHeight="1" spans="1:1">
      <c r="A699" s="18"/>
    </row>
    <row r="700" ht="14.25" customHeight="1" spans="1:1">
      <c r="A700" s="18"/>
    </row>
    <row r="701" ht="14.25" customHeight="1" spans="1:1">
      <c r="A701" s="18"/>
    </row>
    <row r="702" ht="14.25" customHeight="1" spans="1:1">
      <c r="A702" s="18"/>
    </row>
    <row r="703" ht="14.25" customHeight="1" spans="1:1">
      <c r="A703" s="18"/>
    </row>
    <row r="704" ht="14.25" customHeight="1" spans="1:1">
      <c r="A704" s="18"/>
    </row>
    <row r="705" ht="14.25" customHeight="1" spans="1:1">
      <c r="A705" s="18"/>
    </row>
    <row r="706" ht="14.25" customHeight="1" spans="1:1">
      <c r="A706" s="18"/>
    </row>
    <row r="707" ht="14.25" customHeight="1" spans="1:1">
      <c r="A707" s="18"/>
    </row>
    <row r="708" ht="14.25" customHeight="1" spans="1:1">
      <c r="A708" s="18"/>
    </row>
    <row r="709" ht="14.25" customHeight="1" spans="1:1">
      <c r="A709" s="18"/>
    </row>
    <row r="710" ht="14.25" customHeight="1" spans="1:1">
      <c r="A710" s="18"/>
    </row>
    <row r="711" ht="14.25" customHeight="1" spans="1:1">
      <c r="A711" s="18"/>
    </row>
    <row r="712" ht="14.25" customHeight="1" spans="1:1">
      <c r="A712" s="18"/>
    </row>
    <row r="713" ht="14.25" customHeight="1" spans="1:1">
      <c r="A713" s="18"/>
    </row>
    <row r="714" ht="14.25" customHeight="1" spans="1:1">
      <c r="A714" s="18"/>
    </row>
    <row r="715" ht="14.25" customHeight="1" spans="1:1">
      <c r="A715" s="18"/>
    </row>
    <row r="716" ht="14.25" customHeight="1" spans="1:1">
      <c r="A716" s="18"/>
    </row>
    <row r="717" ht="14.25" customHeight="1" spans="1:1">
      <c r="A717" s="18"/>
    </row>
    <row r="718" ht="14.25" customHeight="1" spans="1:1">
      <c r="A718" s="18"/>
    </row>
    <row r="719" ht="14.25" customHeight="1" spans="1:1">
      <c r="A719" s="18"/>
    </row>
    <row r="720" ht="14.25" customHeight="1" spans="1:1">
      <c r="A720" s="18"/>
    </row>
    <row r="721" ht="14.25" customHeight="1" spans="1:1">
      <c r="A721" s="18"/>
    </row>
    <row r="722" ht="14.25" customHeight="1" spans="1:1">
      <c r="A722" s="18"/>
    </row>
    <row r="723" ht="14.25" customHeight="1" spans="1:1">
      <c r="A723" s="18"/>
    </row>
    <row r="724" ht="14.25" customHeight="1" spans="1:1">
      <c r="A724" s="18"/>
    </row>
    <row r="725" ht="14.25" customHeight="1" spans="1:1">
      <c r="A725" s="18"/>
    </row>
    <row r="726" ht="14.25" customHeight="1" spans="1:1">
      <c r="A726" s="18"/>
    </row>
    <row r="727" ht="14.25" customHeight="1" spans="1:1">
      <c r="A727" s="18"/>
    </row>
    <row r="728" ht="14.25" customHeight="1" spans="1:1">
      <c r="A728" s="18"/>
    </row>
    <row r="729" ht="14.25" customHeight="1" spans="1:1">
      <c r="A729" s="18"/>
    </row>
    <row r="730" ht="14.25" customHeight="1" spans="1:1">
      <c r="A730" s="18"/>
    </row>
    <row r="731" ht="14.25" customHeight="1" spans="1:1">
      <c r="A731" s="18"/>
    </row>
    <row r="732" ht="14.25" customHeight="1" spans="1:1">
      <c r="A732" s="18"/>
    </row>
    <row r="733" ht="14.25" customHeight="1" spans="1:1">
      <c r="A733" s="18"/>
    </row>
    <row r="734" ht="14.25" customHeight="1" spans="1:1">
      <c r="A734" s="18"/>
    </row>
    <row r="735" ht="14.25" customHeight="1" spans="1:1">
      <c r="A735" s="18"/>
    </row>
    <row r="736" ht="14.25" customHeight="1" spans="1:1">
      <c r="A736" s="18"/>
    </row>
    <row r="737" ht="14.25" customHeight="1" spans="1:1">
      <c r="A737" s="18"/>
    </row>
    <row r="738" ht="14.25" customHeight="1" spans="1:1">
      <c r="A738" s="18"/>
    </row>
    <row r="739" ht="14.25" customHeight="1" spans="1:1">
      <c r="A739" s="18"/>
    </row>
    <row r="740" ht="14.25" customHeight="1" spans="1:1">
      <c r="A740" s="18"/>
    </row>
    <row r="741" ht="14.25" customHeight="1" spans="1:1">
      <c r="A741" s="18"/>
    </row>
    <row r="742" ht="14.25" customHeight="1" spans="1:1">
      <c r="A742" s="18"/>
    </row>
    <row r="743" ht="14.25" customHeight="1" spans="1:1">
      <c r="A743" s="18"/>
    </row>
    <row r="744" ht="14.25" customHeight="1" spans="1:1">
      <c r="A744" s="18"/>
    </row>
    <row r="745" ht="14.25" customHeight="1" spans="1:1">
      <c r="A745" s="18"/>
    </row>
    <row r="746" ht="14.25" customHeight="1" spans="1:1">
      <c r="A746" s="18"/>
    </row>
    <row r="747" ht="14.25" customHeight="1" spans="1:1">
      <c r="A747" s="18"/>
    </row>
    <row r="748" ht="14.25" customHeight="1" spans="1:1">
      <c r="A748" s="18"/>
    </row>
    <row r="749" ht="14.25" customHeight="1" spans="1:1">
      <c r="A749" s="18"/>
    </row>
    <row r="750" ht="14.25" customHeight="1" spans="1:1">
      <c r="A750" s="18"/>
    </row>
    <row r="751" ht="14.25" customHeight="1" spans="1:1">
      <c r="A751" s="18"/>
    </row>
    <row r="752" ht="14.25" customHeight="1" spans="1:1">
      <c r="A752" s="18"/>
    </row>
    <row r="753" ht="14.25" customHeight="1" spans="1:1">
      <c r="A753" s="18"/>
    </row>
    <row r="754" ht="14.25" customHeight="1" spans="1:1">
      <c r="A754" s="18"/>
    </row>
    <row r="755" ht="14.25" customHeight="1" spans="1:1">
      <c r="A755" s="18"/>
    </row>
    <row r="756" ht="14.25" customHeight="1" spans="1:1">
      <c r="A756" s="18"/>
    </row>
    <row r="757" ht="14.25" customHeight="1" spans="1:1">
      <c r="A757" s="18"/>
    </row>
    <row r="758" ht="14.25" customHeight="1" spans="1:1">
      <c r="A758" s="18"/>
    </row>
    <row r="759" ht="14.25" customHeight="1" spans="1:1">
      <c r="A759" s="18"/>
    </row>
    <row r="760" ht="14.25" customHeight="1" spans="1:1">
      <c r="A760" s="18"/>
    </row>
    <row r="761" ht="14.25" customHeight="1" spans="1:1">
      <c r="A761" s="18"/>
    </row>
    <row r="762" ht="14.25" customHeight="1" spans="1:1">
      <c r="A762" s="18"/>
    </row>
    <row r="763" ht="14.25" customHeight="1" spans="1:1">
      <c r="A763" s="18"/>
    </row>
    <row r="764" ht="14.25" customHeight="1" spans="1:1">
      <c r="A764" s="18"/>
    </row>
    <row r="765" ht="14.25" customHeight="1" spans="1:1">
      <c r="A765" s="18"/>
    </row>
    <row r="766" ht="14.25" customHeight="1" spans="1:1">
      <c r="A766" s="18"/>
    </row>
    <row r="767" ht="14.25" customHeight="1" spans="1:1">
      <c r="A767" s="18"/>
    </row>
    <row r="768" ht="14.25" customHeight="1" spans="1:1">
      <c r="A768" s="18"/>
    </row>
    <row r="769" ht="14.25" customHeight="1" spans="1:1">
      <c r="A769" s="18"/>
    </row>
    <row r="770" ht="14.25" customHeight="1" spans="1:1">
      <c r="A770" s="18"/>
    </row>
    <row r="771" ht="14.25" customHeight="1" spans="1:1">
      <c r="A771" s="18"/>
    </row>
    <row r="772" ht="14.25" customHeight="1" spans="1:1">
      <c r="A772" s="18"/>
    </row>
    <row r="773" ht="14.25" customHeight="1" spans="1:1">
      <c r="A773" s="18"/>
    </row>
    <row r="774" ht="14.25" customHeight="1" spans="1:1">
      <c r="A774" s="18"/>
    </row>
    <row r="775" ht="14.25" customHeight="1" spans="1:1">
      <c r="A775" s="18"/>
    </row>
    <row r="776" ht="14.25" customHeight="1" spans="1:1">
      <c r="A776" s="18"/>
    </row>
    <row r="777" ht="14.25" customHeight="1" spans="1:1">
      <c r="A777" s="18"/>
    </row>
    <row r="778" ht="14.25" customHeight="1" spans="1:1">
      <c r="A778" s="18"/>
    </row>
    <row r="779" ht="14.25" customHeight="1" spans="1:1">
      <c r="A779" s="18"/>
    </row>
    <row r="780" ht="14.25" customHeight="1" spans="1:1">
      <c r="A780" s="18"/>
    </row>
    <row r="781" ht="14.25" customHeight="1" spans="1:1">
      <c r="A781" s="18"/>
    </row>
    <row r="782" ht="14.25" customHeight="1" spans="1:1">
      <c r="A782" s="18"/>
    </row>
    <row r="783" ht="14.25" customHeight="1" spans="1:1">
      <c r="A783" s="18"/>
    </row>
    <row r="784" ht="14.25" customHeight="1" spans="1:1">
      <c r="A784" s="18"/>
    </row>
    <row r="785" ht="14.25" customHeight="1" spans="1:1">
      <c r="A785" s="18"/>
    </row>
    <row r="786" ht="14.25" customHeight="1" spans="1:1">
      <c r="A786" s="18"/>
    </row>
    <row r="787" ht="14.25" customHeight="1" spans="1:1">
      <c r="A787" s="18"/>
    </row>
    <row r="788" ht="14.25" customHeight="1" spans="1:1">
      <c r="A788" s="18"/>
    </row>
    <row r="789" ht="14.25" customHeight="1" spans="1:1">
      <c r="A789" s="18"/>
    </row>
    <row r="790" ht="14.25" customHeight="1" spans="1:1">
      <c r="A790" s="18"/>
    </row>
    <row r="791" ht="14.25" customHeight="1" spans="1:1">
      <c r="A791" s="18"/>
    </row>
    <row r="792" ht="14.25" customHeight="1" spans="1:1">
      <c r="A792" s="18"/>
    </row>
    <row r="793" ht="14.25" customHeight="1" spans="1:1">
      <c r="A793" s="18"/>
    </row>
    <row r="794" ht="14.25" customHeight="1" spans="1:1">
      <c r="A794" s="18"/>
    </row>
    <row r="795" ht="14.25" customHeight="1" spans="1:1">
      <c r="A795" s="18"/>
    </row>
    <row r="796" ht="14.25" customHeight="1" spans="1:1">
      <c r="A796" s="18"/>
    </row>
    <row r="797" ht="14.25" customHeight="1" spans="1:1">
      <c r="A797" s="18"/>
    </row>
    <row r="798" ht="14.25" customHeight="1" spans="1:1">
      <c r="A798" s="18"/>
    </row>
    <row r="799" ht="14.25" customHeight="1" spans="1:1">
      <c r="A799" s="18"/>
    </row>
    <row r="800" ht="14.25" customHeight="1" spans="1:1">
      <c r="A800" s="18"/>
    </row>
    <row r="801" ht="14.25" customHeight="1" spans="1:1">
      <c r="A801" s="18"/>
    </row>
    <row r="802" ht="14.25" customHeight="1" spans="1:1">
      <c r="A802" s="18"/>
    </row>
    <row r="803" ht="14.25" customHeight="1" spans="1:1">
      <c r="A803" s="18"/>
    </row>
    <row r="804" ht="14.25" customHeight="1" spans="1:1">
      <c r="A804" s="18"/>
    </row>
    <row r="805" ht="14.25" customHeight="1" spans="1:1">
      <c r="A805" s="18"/>
    </row>
    <row r="806" ht="14.25" customHeight="1" spans="1:1">
      <c r="A806" s="18"/>
    </row>
    <row r="807" ht="14.25" customHeight="1" spans="1:1">
      <c r="A807" s="18"/>
    </row>
    <row r="808" ht="14.25" customHeight="1" spans="1:1">
      <c r="A808" s="18"/>
    </row>
    <row r="809" ht="14.25" customHeight="1" spans="1:1">
      <c r="A809" s="18"/>
    </row>
    <row r="810" ht="14.25" customHeight="1" spans="1:1">
      <c r="A810" s="18"/>
    </row>
    <row r="811" ht="14.25" customHeight="1" spans="1:1">
      <c r="A811" s="18"/>
    </row>
    <row r="812" ht="14.25" customHeight="1" spans="1:1">
      <c r="A812" s="18"/>
    </row>
    <row r="813" ht="14.25" customHeight="1" spans="1:1">
      <c r="A813" s="18"/>
    </row>
    <row r="814" ht="14.25" customHeight="1" spans="1:1">
      <c r="A814" s="18"/>
    </row>
    <row r="815" ht="14.25" customHeight="1" spans="1:1">
      <c r="A815" s="18"/>
    </row>
    <row r="816" ht="14.25" customHeight="1" spans="1:1">
      <c r="A816" s="18"/>
    </row>
    <row r="817" ht="14.25" customHeight="1" spans="1:1">
      <c r="A817" s="18"/>
    </row>
    <row r="818" ht="14.25" customHeight="1" spans="1:1">
      <c r="A818" s="18"/>
    </row>
    <row r="819" ht="14.25" customHeight="1" spans="1:1">
      <c r="A819" s="18"/>
    </row>
    <row r="820" ht="14.25" customHeight="1" spans="1:1">
      <c r="A820" s="18"/>
    </row>
    <row r="821" ht="14.25" customHeight="1" spans="1:1">
      <c r="A821" s="18"/>
    </row>
    <row r="822" ht="14.25" customHeight="1" spans="1:1">
      <c r="A822" s="18"/>
    </row>
    <row r="823" ht="14.25" customHeight="1" spans="1:1">
      <c r="A823" s="18"/>
    </row>
    <row r="824" ht="14.25" customHeight="1" spans="1:1">
      <c r="A824" s="18"/>
    </row>
    <row r="825" ht="14.25" customHeight="1" spans="1:1">
      <c r="A825" s="18"/>
    </row>
    <row r="826" ht="14.25" customHeight="1" spans="1:1">
      <c r="A826" s="18"/>
    </row>
    <row r="827" ht="14.25" customHeight="1" spans="1:1">
      <c r="A827" s="18"/>
    </row>
    <row r="828" ht="14.25" customHeight="1" spans="1:1">
      <c r="A828" s="18"/>
    </row>
    <row r="829" ht="14.25" customHeight="1" spans="1:1">
      <c r="A829" s="18"/>
    </row>
    <row r="830" ht="14.25" customHeight="1" spans="1:1">
      <c r="A830" s="18"/>
    </row>
    <row r="831" ht="14.25" customHeight="1" spans="1:1">
      <c r="A831" s="18"/>
    </row>
    <row r="832" ht="14.25" customHeight="1" spans="1:1">
      <c r="A832" s="18"/>
    </row>
    <row r="833" ht="14.25" customHeight="1" spans="1:1">
      <c r="A833" s="18"/>
    </row>
    <row r="834" ht="14.25" customHeight="1" spans="1:1">
      <c r="A834" s="18"/>
    </row>
    <row r="835" ht="14.25" customHeight="1" spans="1:1">
      <c r="A835" s="18"/>
    </row>
    <row r="836" ht="14.25" customHeight="1" spans="1:1">
      <c r="A836" s="18"/>
    </row>
    <row r="837" ht="14.25" customHeight="1" spans="1:1">
      <c r="A837" s="18"/>
    </row>
    <row r="838" ht="14.25" customHeight="1" spans="1:1">
      <c r="A838" s="18"/>
    </row>
    <row r="839" ht="14.25" customHeight="1" spans="1:1">
      <c r="A839" s="18"/>
    </row>
    <row r="840" ht="14.25" customHeight="1" spans="1:1">
      <c r="A840" s="18"/>
    </row>
    <row r="841" ht="14.25" customHeight="1" spans="1:1">
      <c r="A841" s="18"/>
    </row>
    <row r="842" ht="14.25" customHeight="1" spans="1:1">
      <c r="A842" s="18"/>
    </row>
    <row r="843" ht="14.25" customHeight="1" spans="1:1">
      <c r="A843" s="18"/>
    </row>
    <row r="844" ht="14.25" customHeight="1" spans="1:1">
      <c r="A844" s="18"/>
    </row>
    <row r="845" ht="14.25" customHeight="1" spans="1:1">
      <c r="A845" s="18"/>
    </row>
    <row r="846" ht="14.25" customHeight="1" spans="1:1">
      <c r="A846" s="18"/>
    </row>
    <row r="847" ht="14.25" customHeight="1" spans="1:1">
      <c r="A847" s="18"/>
    </row>
    <row r="848" ht="14.25" customHeight="1" spans="1:1">
      <c r="A848" s="18"/>
    </row>
    <row r="849" ht="14.25" customHeight="1" spans="1:1">
      <c r="A849" s="18"/>
    </row>
    <row r="850" ht="14.25" customHeight="1" spans="1:1">
      <c r="A850" s="18"/>
    </row>
    <row r="851" ht="14.25" customHeight="1" spans="1:1">
      <c r="A851" s="18"/>
    </row>
    <row r="852" ht="14.25" customHeight="1" spans="1:1">
      <c r="A852" s="18"/>
    </row>
    <row r="853" ht="14.25" customHeight="1" spans="1:1">
      <c r="A853" s="18"/>
    </row>
    <row r="854" ht="14.25" customHeight="1" spans="1:1">
      <c r="A854" s="18"/>
    </row>
    <row r="855" ht="14.25" customHeight="1" spans="1:1">
      <c r="A855" s="18"/>
    </row>
    <row r="856" ht="14.25" customHeight="1" spans="1:1">
      <c r="A856" s="18"/>
    </row>
    <row r="857" ht="14.25" customHeight="1" spans="1:1">
      <c r="A857" s="18"/>
    </row>
    <row r="858" ht="14.25" customHeight="1" spans="1:1">
      <c r="A858" s="18"/>
    </row>
    <row r="859" ht="14.25" customHeight="1" spans="1:1">
      <c r="A859" s="18"/>
    </row>
    <row r="860" ht="14.25" customHeight="1" spans="1:1">
      <c r="A860" s="18"/>
    </row>
    <row r="861" ht="14.25" customHeight="1" spans="1:1">
      <c r="A861" s="18"/>
    </row>
    <row r="862" ht="14.25" customHeight="1" spans="1:1">
      <c r="A862" s="18"/>
    </row>
    <row r="863" ht="14.25" customHeight="1" spans="1:1">
      <c r="A863" s="18"/>
    </row>
    <row r="864" ht="14.25" customHeight="1" spans="1:1">
      <c r="A864" s="18"/>
    </row>
    <row r="865" ht="14.25" customHeight="1" spans="1:1">
      <c r="A865" s="18"/>
    </row>
    <row r="866" ht="14.25" customHeight="1" spans="1:1">
      <c r="A866" s="18"/>
    </row>
    <row r="867" ht="14.25" customHeight="1" spans="1:1">
      <c r="A867" s="18"/>
    </row>
    <row r="868" ht="14.25" customHeight="1" spans="1:1">
      <c r="A868" s="18"/>
    </row>
    <row r="869" ht="14.25" customHeight="1" spans="1:1">
      <c r="A869" s="18"/>
    </row>
    <row r="870" ht="14.25" customHeight="1" spans="1:1">
      <c r="A870" s="18"/>
    </row>
    <row r="871" ht="14.25" customHeight="1" spans="1:1">
      <c r="A871" s="18"/>
    </row>
    <row r="872" ht="14.25" customHeight="1" spans="1:1">
      <c r="A872" s="18"/>
    </row>
    <row r="873" ht="14.25" customHeight="1" spans="1:1">
      <c r="A873" s="18"/>
    </row>
    <row r="874" ht="14.25" customHeight="1" spans="1:1">
      <c r="A874" s="18"/>
    </row>
    <row r="875" ht="14.25" customHeight="1" spans="1:1">
      <c r="A875" s="18"/>
    </row>
    <row r="876" ht="14.25" customHeight="1" spans="1:1">
      <c r="A876" s="18"/>
    </row>
    <row r="877" ht="14.25" customHeight="1" spans="1:1">
      <c r="A877" s="18"/>
    </row>
    <row r="878" ht="14.25" customHeight="1" spans="1:1">
      <c r="A878" s="18"/>
    </row>
    <row r="879" ht="14.25" customHeight="1" spans="1:1">
      <c r="A879" s="18"/>
    </row>
    <row r="880" ht="14.25" customHeight="1" spans="1:1">
      <c r="A880" s="18"/>
    </row>
    <row r="881" ht="14.25" customHeight="1" spans="1:1">
      <c r="A881" s="18"/>
    </row>
    <row r="882" ht="14.25" customHeight="1" spans="1:1">
      <c r="A882" s="18"/>
    </row>
    <row r="883" ht="14.25" customHeight="1" spans="1:1">
      <c r="A883" s="18"/>
    </row>
    <row r="884" ht="14.25" customHeight="1" spans="1:1">
      <c r="A884" s="18"/>
    </row>
    <row r="885" ht="14.25" customHeight="1" spans="1:1">
      <c r="A885" s="18"/>
    </row>
    <row r="886" ht="14.25" customHeight="1" spans="1:1">
      <c r="A886" s="18"/>
    </row>
    <row r="887" ht="14.25" customHeight="1" spans="1:1">
      <c r="A887" s="18"/>
    </row>
    <row r="888" ht="14.25" customHeight="1" spans="1:1">
      <c r="A888" s="18"/>
    </row>
    <row r="889" ht="14.25" customHeight="1" spans="1:1">
      <c r="A889" s="18"/>
    </row>
    <row r="890" ht="14.25" customHeight="1" spans="1:1">
      <c r="A890" s="18"/>
    </row>
    <row r="891" ht="14.25" customHeight="1" spans="1:1">
      <c r="A891" s="18"/>
    </row>
    <row r="892" ht="14.25" customHeight="1" spans="1:1">
      <c r="A892" s="18"/>
    </row>
    <row r="893" ht="14.25" customHeight="1" spans="1:1">
      <c r="A893" s="18"/>
    </row>
    <row r="894" ht="14.25" customHeight="1" spans="1:1">
      <c r="A894" s="18"/>
    </row>
    <row r="895" ht="14.25" customHeight="1" spans="1:1">
      <c r="A895" s="18"/>
    </row>
    <row r="896" ht="14.25" customHeight="1" spans="1:1">
      <c r="A896" s="18"/>
    </row>
    <row r="897" ht="14.25" customHeight="1" spans="1:1">
      <c r="A897" s="18"/>
    </row>
    <row r="898" ht="14.25" customHeight="1" spans="1:1">
      <c r="A898" s="18"/>
    </row>
    <row r="899" ht="14.25" customHeight="1" spans="1:1">
      <c r="A899" s="18"/>
    </row>
    <row r="900" ht="14.25" customHeight="1" spans="1:1">
      <c r="A900" s="18"/>
    </row>
    <row r="901" ht="14.25" customHeight="1" spans="1:1">
      <c r="A901" s="18"/>
    </row>
    <row r="902" ht="14.25" customHeight="1" spans="1:1">
      <c r="A902" s="18"/>
    </row>
    <row r="903" ht="14.25" customHeight="1" spans="1:1">
      <c r="A903" s="18"/>
    </row>
    <row r="904" ht="14.25" customHeight="1" spans="1:1">
      <c r="A904" s="18"/>
    </row>
    <row r="905" ht="14.25" customHeight="1" spans="1:1">
      <c r="A905" s="18"/>
    </row>
    <row r="906" ht="14.25" customHeight="1" spans="1:1">
      <c r="A906" s="18"/>
    </row>
    <row r="907" ht="14.25" customHeight="1" spans="1:1">
      <c r="A907" s="18"/>
    </row>
    <row r="908" ht="14.25" customHeight="1" spans="1:1">
      <c r="A908" s="18"/>
    </row>
    <row r="909" ht="14.25" customHeight="1" spans="1:1">
      <c r="A909" s="18"/>
    </row>
    <row r="910" ht="14.25" customHeight="1" spans="1:1">
      <c r="A910" s="18"/>
    </row>
    <row r="911" ht="14.25" customHeight="1" spans="1:1">
      <c r="A911" s="18"/>
    </row>
    <row r="912" ht="14.25" customHeight="1" spans="1:1">
      <c r="A912" s="18"/>
    </row>
    <row r="913" ht="14.25" customHeight="1" spans="1:1">
      <c r="A913" s="18"/>
    </row>
    <row r="914" ht="14.25" customHeight="1" spans="1:1">
      <c r="A914" s="18"/>
    </row>
    <row r="915" ht="14.25" customHeight="1" spans="1:1">
      <c r="A915" s="18"/>
    </row>
    <row r="916" ht="14.25" customHeight="1" spans="1:1">
      <c r="A916" s="18"/>
    </row>
    <row r="917" ht="14.25" customHeight="1" spans="1:1">
      <c r="A917" s="18"/>
    </row>
    <row r="918" ht="14.25" customHeight="1" spans="1:1">
      <c r="A918" s="18"/>
    </row>
    <row r="919" ht="14.25" customHeight="1" spans="1:1">
      <c r="A919" s="18"/>
    </row>
    <row r="920" ht="14.25" customHeight="1" spans="1:1">
      <c r="A920" s="18"/>
    </row>
    <row r="921" ht="14.25" customHeight="1" spans="1:1">
      <c r="A921" s="18"/>
    </row>
    <row r="922" ht="14.25" customHeight="1" spans="1:1">
      <c r="A922" s="18"/>
    </row>
    <row r="923" ht="14.25" customHeight="1" spans="1:1">
      <c r="A923" s="18"/>
    </row>
    <row r="924" ht="14.25" customHeight="1" spans="1:1">
      <c r="A924" s="18"/>
    </row>
    <row r="925" ht="14.25" customHeight="1" spans="1:1">
      <c r="A925" s="18"/>
    </row>
    <row r="926" ht="14.25" customHeight="1" spans="1:1">
      <c r="A926" s="18"/>
    </row>
    <row r="927" ht="14.25" customHeight="1" spans="1:1">
      <c r="A927" s="18"/>
    </row>
    <row r="928" ht="14.25" customHeight="1" spans="1:1">
      <c r="A928" s="18"/>
    </row>
    <row r="929" ht="14.25" customHeight="1" spans="1:1">
      <c r="A929" s="18"/>
    </row>
    <row r="930" ht="14.25" customHeight="1" spans="1:1">
      <c r="A930" s="18"/>
    </row>
    <row r="931" ht="14.25" customHeight="1" spans="1:1">
      <c r="A931" s="18"/>
    </row>
    <row r="932" ht="14.25" customHeight="1" spans="1:1">
      <c r="A932" s="18"/>
    </row>
    <row r="933" ht="14.25" customHeight="1" spans="1:1">
      <c r="A933" s="18"/>
    </row>
    <row r="934" ht="14.25" customHeight="1" spans="1:1">
      <c r="A934" s="18"/>
    </row>
    <row r="935" ht="14.25" customHeight="1" spans="1:1">
      <c r="A935" s="18"/>
    </row>
    <row r="936" ht="14.25" customHeight="1" spans="1:1">
      <c r="A936" s="18"/>
    </row>
    <row r="937" ht="14.25" customHeight="1" spans="1:1">
      <c r="A937" s="18"/>
    </row>
    <row r="938" ht="14.25" customHeight="1" spans="1:1">
      <c r="A938" s="18"/>
    </row>
    <row r="939" ht="14.25" customHeight="1" spans="1:1">
      <c r="A939" s="18"/>
    </row>
    <row r="940" ht="14.25" customHeight="1" spans="1:1">
      <c r="A940" s="18"/>
    </row>
    <row r="941" ht="14.25" customHeight="1" spans="1:1">
      <c r="A941" s="18"/>
    </row>
    <row r="942" ht="14.25" customHeight="1" spans="1:1">
      <c r="A942" s="18"/>
    </row>
    <row r="943" ht="14.25" customHeight="1" spans="1:1">
      <c r="A943" s="18"/>
    </row>
    <row r="944" ht="14.25" customHeight="1" spans="1:1">
      <c r="A944" s="18"/>
    </row>
    <row r="945" ht="14.25" customHeight="1" spans="1:1">
      <c r="A945" s="18"/>
    </row>
    <row r="946" ht="14.25" customHeight="1" spans="1:1">
      <c r="A946" s="18"/>
    </row>
    <row r="947" ht="14.25" customHeight="1" spans="1:1">
      <c r="A947" s="18"/>
    </row>
    <row r="948" ht="14.25" customHeight="1" spans="1:1">
      <c r="A948" s="18"/>
    </row>
    <row r="949" ht="14.25" customHeight="1" spans="1:1">
      <c r="A949" s="18"/>
    </row>
    <row r="950" ht="14.25" customHeight="1" spans="1:1">
      <c r="A950" s="18"/>
    </row>
    <row r="951" ht="14.25" customHeight="1" spans="1:1">
      <c r="A951" s="18"/>
    </row>
    <row r="952" ht="14.25" customHeight="1" spans="1:1">
      <c r="A952" s="18"/>
    </row>
    <row r="953" ht="14.25" customHeight="1" spans="1:1">
      <c r="A953" s="18"/>
    </row>
    <row r="954" ht="14.25" customHeight="1" spans="1:1">
      <c r="A954" s="18"/>
    </row>
    <row r="955" ht="14.25" customHeight="1" spans="1:1">
      <c r="A955" s="18"/>
    </row>
    <row r="956" ht="14.25" customHeight="1" spans="1:1">
      <c r="A956" s="18"/>
    </row>
    <row r="957" ht="14.25" customHeight="1" spans="1:1">
      <c r="A957" s="18"/>
    </row>
    <row r="958" ht="14.25" customHeight="1" spans="1:1">
      <c r="A958" s="18"/>
    </row>
    <row r="959" ht="14.25" customHeight="1" spans="1:1">
      <c r="A959" s="18"/>
    </row>
    <row r="960" ht="14.25" customHeight="1" spans="1:1">
      <c r="A960" s="18"/>
    </row>
    <row r="961" ht="14.25" customHeight="1" spans="1:1">
      <c r="A961" s="18"/>
    </row>
    <row r="962" ht="14.25" customHeight="1" spans="1:1">
      <c r="A962" s="18"/>
    </row>
    <row r="963" ht="14.25" customHeight="1" spans="1:1">
      <c r="A963" s="18"/>
    </row>
    <row r="964" ht="14.25" customHeight="1" spans="1:1">
      <c r="A964" s="18"/>
    </row>
    <row r="965" ht="14.25" customHeight="1" spans="1:1">
      <c r="A965" s="18"/>
    </row>
    <row r="966" ht="14.25" customHeight="1" spans="1:1">
      <c r="A966" s="18"/>
    </row>
    <row r="967" ht="14.25" customHeight="1" spans="1:1">
      <c r="A967" s="18"/>
    </row>
    <row r="968" ht="14.25" customHeight="1" spans="1:1">
      <c r="A968" s="18"/>
    </row>
    <row r="969" ht="14.25" customHeight="1" spans="1:1">
      <c r="A969" s="18"/>
    </row>
    <row r="970" ht="14.25" customHeight="1" spans="1:1">
      <c r="A970" s="18"/>
    </row>
    <row r="971" ht="14.25" customHeight="1" spans="1:1">
      <c r="A971" s="18"/>
    </row>
    <row r="972" ht="14.25" customHeight="1" spans="1:1">
      <c r="A972" s="18"/>
    </row>
    <row r="973" ht="14.25" customHeight="1" spans="1:1">
      <c r="A973" s="18"/>
    </row>
    <row r="974" ht="14.25" customHeight="1" spans="1:1">
      <c r="A974" s="18"/>
    </row>
    <row r="975" ht="14.25" customHeight="1" spans="1:1">
      <c r="A975" s="18"/>
    </row>
    <row r="976" ht="14.25" customHeight="1" spans="1:1">
      <c r="A976" s="18"/>
    </row>
    <row r="977" ht="14.25" customHeight="1" spans="1:1">
      <c r="A977" s="18"/>
    </row>
    <row r="978" ht="14.25" customHeight="1" spans="1:1">
      <c r="A978" s="18"/>
    </row>
    <row r="979" ht="14.25" customHeight="1" spans="1:1">
      <c r="A979" s="18"/>
    </row>
    <row r="980" ht="14.25" customHeight="1" spans="1:1">
      <c r="A980" s="18"/>
    </row>
    <row r="981" ht="14.25" customHeight="1" spans="1:1">
      <c r="A981" s="18"/>
    </row>
    <row r="982" ht="14.25" customHeight="1" spans="1:1">
      <c r="A982" s="18"/>
    </row>
    <row r="983" ht="14.25" customHeight="1" spans="1:1">
      <c r="A983" s="18"/>
    </row>
    <row r="984" ht="14.25" customHeight="1" spans="1:1">
      <c r="A984" s="18"/>
    </row>
    <row r="985" ht="14.25" customHeight="1" spans="1:1">
      <c r="A985" s="18"/>
    </row>
    <row r="986" ht="14.25" customHeight="1" spans="1:1">
      <c r="A986" s="18"/>
    </row>
    <row r="987" ht="14.25" customHeight="1" spans="1:1">
      <c r="A987" s="18"/>
    </row>
    <row r="988" ht="14.25" customHeight="1" spans="1:1">
      <c r="A988" s="18"/>
    </row>
    <row r="989" ht="14.25" customHeight="1" spans="1:1">
      <c r="A989" s="18"/>
    </row>
    <row r="990" ht="14.25" customHeight="1" spans="1:1">
      <c r="A990" s="18"/>
    </row>
    <row r="991" ht="14.25" customHeight="1" spans="1:1">
      <c r="A991" s="18"/>
    </row>
    <row r="992" ht="14.25" customHeight="1" spans="1:1">
      <c r="A992" s="18"/>
    </row>
    <row r="993" ht="14.25" customHeight="1" spans="1:1">
      <c r="A993" s="18"/>
    </row>
    <row r="994" ht="14.25" customHeight="1" spans="1:1">
      <c r="A994" s="18"/>
    </row>
    <row r="995" ht="14.25" customHeight="1" spans="1:1">
      <c r="A995" s="18"/>
    </row>
    <row r="996" ht="14.25" customHeight="1" spans="1:1">
      <c r="A996" s="18"/>
    </row>
    <row r="997" ht="14.25" customHeight="1" spans="1:1">
      <c r="A997" s="18"/>
    </row>
    <row r="998" ht="14.25" customHeight="1" spans="1:1">
      <c r="A998" s="18"/>
    </row>
    <row r="999" ht="14.25" customHeight="1" spans="1:1">
      <c r="A999" s="18"/>
    </row>
    <row r="1000" ht="14.25" customHeight="1" spans="1:1">
      <c r="A1000" s="18"/>
    </row>
  </sheetData>
  <pageMargins left="0.7" right="0.7" top="0.75" bottom="0.75" header="0" footer="0"/>
  <pageSetup paperSize="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R26"/>
  <sheetViews>
    <sheetView workbookViewId="0">
      <selection activeCell="A1" sqref="A1:R1"/>
    </sheetView>
  </sheetViews>
  <sheetFormatPr defaultColWidth="14.4259259259259" defaultRowHeight="15" customHeight="1"/>
  <cols>
    <col min="2" max="3" width="20.8611111111111" customWidth="1"/>
  </cols>
  <sheetData>
    <row r="1" customHeight="1" spans="1:1">
      <c r="A1" s="7" t="s">
        <v>5938</v>
      </c>
    </row>
    <row r="2" customHeight="1" spans="1:3">
      <c r="A2" s="8" t="s">
        <v>18</v>
      </c>
      <c r="B2" s="9" t="s">
        <v>15</v>
      </c>
      <c r="C2" s="9" t="s">
        <v>15</v>
      </c>
    </row>
    <row r="3" customHeight="1" spans="1:3">
      <c r="A3" s="8" t="s">
        <v>35</v>
      </c>
      <c r="B3" s="9">
        <v>5067132494</v>
      </c>
      <c r="C3" s="10">
        <v>17515176659</v>
      </c>
    </row>
    <row r="4" customHeight="1" spans="1:2">
      <c r="A4" s="11" t="s">
        <v>42</v>
      </c>
      <c r="B4" s="12">
        <v>4260590787</v>
      </c>
    </row>
    <row r="5" customHeight="1" spans="1:2">
      <c r="A5" s="11" t="s">
        <v>57</v>
      </c>
      <c r="B5" s="12">
        <v>4283868266</v>
      </c>
    </row>
    <row r="6" customHeight="1" spans="1:2">
      <c r="A6" s="11" t="s">
        <v>46</v>
      </c>
      <c r="B6" s="12">
        <v>3903585112</v>
      </c>
    </row>
    <row r="7" customHeight="1" spans="1:2">
      <c r="A7" s="11" t="s">
        <v>16</v>
      </c>
      <c r="B7" s="12"/>
    </row>
    <row r="8" customHeight="1" spans="1:2">
      <c r="A8" s="13" t="s">
        <v>5932</v>
      </c>
      <c r="B8" s="10">
        <v>17515176659</v>
      </c>
    </row>
    <row r="15" customHeight="1" spans="10:10">
      <c r="J15" s="15"/>
    </row>
    <row r="26" customHeight="1" spans="7:7">
      <c r="G26" s="14"/>
    </row>
  </sheetData>
  <mergeCells count="1">
    <mergeCell ref="A1:R1"/>
  </mergeCells>
  <printOptions horizontalCentered="1" gridLines="1"/>
  <pageMargins left="0.7" right="0.7" top="0.75" bottom="0.75" header="0" footer="0"/>
  <pageSetup paperSize="1" fitToHeight="0" pageOrder="overThenDown" orientation="landscape" cellComments="atEnd"/>
  <headerFooter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D4143"/>
  <sheetViews>
    <sheetView workbookViewId="0">
      <selection activeCell="A1" sqref="A1"/>
    </sheetView>
  </sheetViews>
  <sheetFormatPr defaultColWidth="14.4259259259259" defaultRowHeight="15" customHeight="1" outlineLevelCol="3"/>
  <cols>
    <col min="1" max="1" width="28.8611111111111" customWidth="1"/>
    <col min="4" max="4" width="15.8611111111111" customWidth="1"/>
  </cols>
  <sheetData>
    <row r="1" customHeight="1" spans="1:2">
      <c r="A1" s="1" t="s">
        <v>22</v>
      </c>
      <c r="B1" s="2" t="s">
        <v>5939</v>
      </c>
    </row>
    <row r="2" customHeight="1" spans="1:2">
      <c r="A2" s="3" t="s">
        <v>44</v>
      </c>
      <c r="B2" s="3">
        <f>SUMIFS('Raw Data'!$J:$J,'Raw Data'!$G:$G,A2,'Raw Data'!$R:$R,"Cross-Sold")</f>
        <v>42770500</v>
      </c>
    </row>
    <row r="3" customHeight="1" spans="1:4">
      <c r="A3" s="4" t="s">
        <v>48</v>
      </c>
      <c r="B3" s="4">
        <f>SUMIFS('Raw Data'!$J:$J,'Raw Data'!$G:$G,A3,'Raw Data'!$R:$R,"Cross-Sold")</f>
        <v>174568900</v>
      </c>
      <c r="D3" s="5">
        <f>MAX(B2:B4143)</f>
        <v>1184589200</v>
      </c>
    </row>
    <row r="4" hidden="1" customHeight="1" spans="1:2">
      <c r="A4" s="3" t="s">
        <v>58</v>
      </c>
      <c r="B4" s="3">
        <f>SUMIFS('Raw Data'!$J:$J,'Raw Data'!$G:$G,A4,'Raw Data'!$R:$R,"Cross-Sold")</f>
        <v>0</v>
      </c>
    </row>
    <row r="5" customHeight="1" spans="1:4">
      <c r="A5" s="4" t="s">
        <v>55</v>
      </c>
      <c r="B5" s="4">
        <f>SUMIFS('Raw Data'!$J:$J,'Raw Data'!$G:$G,A5,'Raw Data'!$R:$R,"Cross-Sold")</f>
        <v>13740226</v>
      </c>
      <c r="D5" s="5" t="str">
        <f t="array" ref="D5">INDEX(A2:A100,MATCH(MAX(B2:B100),B2:B100,0))</f>
        <v>Group Mediclaim</v>
      </c>
    </row>
    <row r="6" customHeight="1" spans="1:2">
      <c r="A6" s="3" t="s">
        <v>55</v>
      </c>
      <c r="B6" s="3">
        <f>SUMIFS('Raw Data'!$J:$J,'Raw Data'!$G:$G,A6,'Raw Data'!$R:$R,"Cross-Sold")</f>
        <v>13740226</v>
      </c>
    </row>
    <row r="7" customHeight="1" spans="1:2">
      <c r="A7" s="4" t="s">
        <v>55</v>
      </c>
      <c r="B7" s="4">
        <f>SUMIFS('Raw Data'!$J:$J,'Raw Data'!$G:$G,A7,'Raw Data'!$R:$R,"Cross-Sold")</f>
        <v>13740226</v>
      </c>
    </row>
    <row r="8" customHeight="1" spans="1:2">
      <c r="A8" s="3" t="s">
        <v>48</v>
      </c>
      <c r="B8" s="3">
        <f>SUMIFS('Raw Data'!$J:$J,'Raw Data'!$G:$G,A8,'Raw Data'!$R:$R,"Cross-Sold")</f>
        <v>174568900</v>
      </c>
    </row>
    <row r="9" customHeight="1" spans="1:2">
      <c r="A9" s="4" t="s">
        <v>80</v>
      </c>
      <c r="B9" s="4">
        <f>SUMIFS('Raw Data'!$J:$J,'Raw Data'!$G:$G,A9,'Raw Data'!$R:$R,"Cross-Sold")</f>
        <v>29707200</v>
      </c>
    </row>
    <row r="10" hidden="1" customHeight="1" spans="1:2">
      <c r="A10" s="3" t="s">
        <v>58</v>
      </c>
      <c r="B10" s="3">
        <f>SUMIFS('Raw Data'!$J:$J,'Raw Data'!$G:$G,A10,'Raw Data'!$R:$R,"Cross-Sold")</f>
        <v>0</v>
      </c>
    </row>
    <row r="11" hidden="1" customHeight="1" spans="1:2">
      <c r="A11" s="4" t="s">
        <v>86</v>
      </c>
      <c r="B11" s="4">
        <f>SUMIFS('Raw Data'!$J:$J,'Raw Data'!$G:$G,A11,'Raw Data'!$R:$R,"Cross-Sold")</f>
        <v>0</v>
      </c>
    </row>
    <row r="12" customHeight="1" spans="1:2">
      <c r="A12" s="3" t="s">
        <v>89</v>
      </c>
      <c r="B12" s="3">
        <f>SUMIFS('Raw Data'!$J:$J,'Raw Data'!$G:$G,A12,'Raw Data'!$R:$R,"Cross-Sold")</f>
        <v>26771200</v>
      </c>
    </row>
    <row r="13" customHeight="1" spans="1:2">
      <c r="A13" s="4" t="s">
        <v>92</v>
      </c>
      <c r="B13" s="4">
        <f>SUMIFS('Raw Data'!$J:$J,'Raw Data'!$G:$G,A13,'Raw Data'!$R:$R,"Cross-Sold")</f>
        <v>7391100</v>
      </c>
    </row>
    <row r="14" hidden="1" customHeight="1" spans="1:2">
      <c r="A14" s="3" t="s">
        <v>94</v>
      </c>
      <c r="B14" s="3">
        <f>SUMIFS('Raw Data'!$J:$J,'Raw Data'!$G:$G,A14,'Raw Data'!$R:$R,"Cross-Sold")</f>
        <v>0</v>
      </c>
    </row>
    <row r="15" hidden="1" customHeight="1" spans="1:2">
      <c r="A15" s="4" t="s">
        <v>38</v>
      </c>
      <c r="B15" s="4">
        <f>SUMIFS('Raw Data'!$J:$J,'Raw Data'!$G:$G,A15,'Raw Data'!$R:$R,"Cross-Sold")</f>
        <v>0</v>
      </c>
    </row>
    <row r="16" customHeight="1" spans="1:2">
      <c r="A16" s="3" t="s">
        <v>98</v>
      </c>
      <c r="B16" s="3">
        <f>SUMIFS('Raw Data'!$J:$J,'Raw Data'!$G:$G,A16,'Raw Data'!$R:$R,"Cross-Sold")</f>
        <v>15227800</v>
      </c>
    </row>
    <row r="17" hidden="1" customHeight="1" spans="1:2">
      <c r="A17" s="4" t="s">
        <v>58</v>
      </c>
      <c r="B17" s="4">
        <f>SUMIFS('Raw Data'!$J:$J,'Raw Data'!$G:$G,A17,'Raw Data'!$R:$R,"Cross-Sold")</f>
        <v>0</v>
      </c>
    </row>
    <row r="18" hidden="1" customHeight="1" spans="1:2">
      <c r="A18" s="3" t="s">
        <v>101</v>
      </c>
      <c r="B18" s="3">
        <f>SUMIFS('Raw Data'!$J:$J,'Raw Data'!$G:$G,A18,'Raw Data'!$R:$R,"Cross-Sold")</f>
        <v>0</v>
      </c>
    </row>
    <row r="19" hidden="1" customHeight="1" spans="1:2">
      <c r="A19" s="4" t="s">
        <v>105</v>
      </c>
      <c r="B19" s="4">
        <f>SUMIFS('Raw Data'!$J:$J,'Raw Data'!$G:$G,A19,'Raw Data'!$R:$R,"Cross-Sold")</f>
        <v>0</v>
      </c>
    </row>
    <row r="20" customHeight="1" spans="1:2">
      <c r="A20" s="3" t="s">
        <v>80</v>
      </c>
      <c r="B20" s="3">
        <f>SUMIFS('Raw Data'!$J:$J,'Raw Data'!$G:$G,A20,'Raw Data'!$R:$R,"Cross-Sold")</f>
        <v>29707200</v>
      </c>
    </row>
    <row r="21" hidden="1" customHeight="1" spans="1:2">
      <c r="A21" s="4" t="s">
        <v>94</v>
      </c>
      <c r="B21" s="4">
        <f>SUMIFS('Raw Data'!$J:$J,'Raw Data'!$G:$G,A21,'Raw Data'!$R:$R,"Cross-Sold")</f>
        <v>0</v>
      </c>
    </row>
    <row r="22" customHeight="1" spans="1:2">
      <c r="A22" s="3" t="s">
        <v>111</v>
      </c>
      <c r="B22" s="3">
        <f>SUMIFS('Raw Data'!$J:$J,'Raw Data'!$G:$G,A22,'Raw Data'!$R:$R,"Cross-Sold")</f>
        <v>13047600</v>
      </c>
    </row>
    <row r="23" hidden="1" customHeight="1" spans="1:2">
      <c r="A23" s="4" t="s">
        <v>38</v>
      </c>
      <c r="B23" s="4">
        <f>SUMIFS('Raw Data'!$J:$J,'Raw Data'!$G:$G,A23,'Raw Data'!$R:$R,"Cross-Sold")</f>
        <v>0</v>
      </c>
    </row>
    <row r="24" customHeight="1" spans="1:2">
      <c r="A24" s="3" t="s">
        <v>116</v>
      </c>
      <c r="B24" s="3">
        <f>SUMIFS('Raw Data'!$J:$J,'Raw Data'!$G:$G,A24,'Raw Data'!$R:$R,"Cross-Sold")</f>
        <v>52119800</v>
      </c>
    </row>
    <row r="25" customHeight="1" spans="1:2">
      <c r="A25" s="4" t="s">
        <v>48</v>
      </c>
      <c r="B25" s="4">
        <f>SUMIFS('Raw Data'!$J:$J,'Raw Data'!$G:$G,A25,'Raw Data'!$R:$R,"Cross-Sold")</f>
        <v>174568900</v>
      </c>
    </row>
    <row r="26" customHeight="1" spans="1:2">
      <c r="A26" s="3" t="s">
        <v>80</v>
      </c>
      <c r="B26" s="3">
        <f>SUMIFS('Raw Data'!$J:$J,'Raw Data'!$G:$G,A26,'Raw Data'!$R:$R,"Cross-Sold")</f>
        <v>29707200</v>
      </c>
    </row>
    <row r="27" hidden="1" customHeight="1" spans="1:2">
      <c r="A27" s="4" t="s">
        <v>121</v>
      </c>
      <c r="B27" s="4">
        <f>SUMIFS('Raw Data'!$J:$J,'Raw Data'!$G:$G,A27,'Raw Data'!$R:$R,"Cross-Sold")</f>
        <v>0</v>
      </c>
    </row>
    <row r="28" customHeight="1" spans="1:2">
      <c r="A28" s="3" t="s">
        <v>124</v>
      </c>
      <c r="B28" s="3">
        <f>SUMIFS('Raw Data'!$J:$J,'Raw Data'!$G:$G,A28,'Raw Data'!$R:$R,"Cross-Sold")</f>
        <v>1184589200</v>
      </c>
    </row>
    <row r="29" customHeight="1" spans="1:2">
      <c r="A29" s="4" t="s">
        <v>126</v>
      </c>
      <c r="B29" s="4">
        <f>SUMIFS('Raw Data'!$J:$J,'Raw Data'!$G:$G,A29,'Raw Data'!$R:$R,"Cross-Sold")</f>
        <v>80045400</v>
      </c>
    </row>
    <row r="30" customHeight="1" spans="1:2">
      <c r="A30" s="3" t="s">
        <v>44</v>
      </c>
      <c r="B30" s="3">
        <f>SUMIFS('Raw Data'!$J:$J,'Raw Data'!$G:$G,A30,'Raw Data'!$R:$R,"Cross-Sold")</f>
        <v>42770500</v>
      </c>
    </row>
    <row r="31" customHeight="1" spans="1:2">
      <c r="A31" s="4" t="s">
        <v>129</v>
      </c>
      <c r="B31" s="4">
        <f>SUMIFS('Raw Data'!$J:$J,'Raw Data'!$G:$G,A31,'Raw Data'!$R:$R,"Cross-Sold")</f>
        <v>18235300</v>
      </c>
    </row>
    <row r="32" hidden="1" customHeight="1" spans="1:2">
      <c r="A32" s="3" t="s">
        <v>121</v>
      </c>
      <c r="B32" s="3">
        <f>SUMIFS('Raw Data'!$J:$J,'Raw Data'!$G:$G,A32,'Raw Data'!$R:$R,"Cross-Sold")</f>
        <v>0</v>
      </c>
    </row>
    <row r="33" customHeight="1" spans="1:2">
      <c r="A33" s="4" t="s">
        <v>80</v>
      </c>
      <c r="B33" s="4">
        <f>SUMIFS('Raw Data'!$J:$J,'Raw Data'!$G:$G,A33,'Raw Data'!$R:$R,"Cross-Sold")</f>
        <v>29707200</v>
      </c>
    </row>
    <row r="34" hidden="1" customHeight="1" spans="1:2">
      <c r="A34" s="3" t="s">
        <v>58</v>
      </c>
      <c r="B34" s="3">
        <f>SUMIFS('Raw Data'!$J:$J,'Raw Data'!$G:$G,A34,'Raw Data'!$R:$R,"Cross-Sold")</f>
        <v>0</v>
      </c>
    </row>
    <row r="35" hidden="1" customHeight="1" spans="1:2">
      <c r="A35" s="4" t="s">
        <v>101</v>
      </c>
      <c r="B35" s="4">
        <f>SUMIFS('Raw Data'!$J:$J,'Raw Data'!$G:$G,A35,'Raw Data'!$R:$R,"Cross-Sold")</f>
        <v>0</v>
      </c>
    </row>
    <row r="36" hidden="1" customHeight="1" spans="1:2">
      <c r="A36" s="3" t="s">
        <v>140</v>
      </c>
      <c r="B36" s="3">
        <f>SUMIFS('Raw Data'!$J:$J,'Raw Data'!$G:$G,A36,'Raw Data'!$R:$R,"Cross-Sold")</f>
        <v>0</v>
      </c>
    </row>
    <row r="37" hidden="1" customHeight="1" spans="1:2">
      <c r="A37" s="4" t="s">
        <v>38</v>
      </c>
      <c r="B37" s="4">
        <f>SUMIFS('Raw Data'!$J:$J,'Raw Data'!$G:$G,A37,'Raw Data'!$R:$R,"Cross-Sold")</f>
        <v>0</v>
      </c>
    </row>
    <row r="38" hidden="1" customHeight="1" spans="1:2">
      <c r="A38" s="3" t="s">
        <v>86</v>
      </c>
      <c r="B38" s="3">
        <f>SUMIFS('Raw Data'!$J:$J,'Raw Data'!$G:$G,A38,'Raw Data'!$R:$R,"Cross-Sold")</f>
        <v>0</v>
      </c>
    </row>
    <row r="39" customHeight="1" spans="1:2">
      <c r="A39" s="4" t="s">
        <v>154</v>
      </c>
      <c r="B39" s="4">
        <f>SUMIFS('Raw Data'!$J:$J,'Raw Data'!$G:$G,A39,'Raw Data'!$R:$R,"Cross-Sold")</f>
        <v>118725400</v>
      </c>
    </row>
    <row r="40" hidden="1" customHeight="1" spans="1:2">
      <c r="A40" s="3" t="s">
        <v>94</v>
      </c>
      <c r="B40" s="3">
        <f>SUMIFS('Raw Data'!$J:$J,'Raw Data'!$G:$G,A40,'Raw Data'!$R:$R,"Cross-Sold")</f>
        <v>0</v>
      </c>
    </row>
    <row r="41" customHeight="1" spans="1:2">
      <c r="A41" s="4" t="s">
        <v>68</v>
      </c>
      <c r="B41" s="4">
        <f>SUMIFS('Raw Data'!$J:$J,'Raw Data'!$G:$G,A41,'Raw Data'!$R:$R,"Cross-Sold")</f>
        <v>259365751</v>
      </c>
    </row>
    <row r="42" customHeight="1" spans="1:2">
      <c r="A42" s="3" t="s">
        <v>68</v>
      </c>
      <c r="B42" s="3">
        <f>SUMIFS('Raw Data'!$J:$J,'Raw Data'!$G:$G,A42,'Raw Data'!$R:$R,"Cross-Sold")</f>
        <v>259365751</v>
      </c>
    </row>
    <row r="43" customHeight="1" spans="1:2">
      <c r="A43" s="4" t="s">
        <v>68</v>
      </c>
      <c r="B43" s="4">
        <f>SUMIFS('Raw Data'!$J:$J,'Raw Data'!$G:$G,A43,'Raw Data'!$R:$R,"Cross-Sold")</f>
        <v>259365751</v>
      </c>
    </row>
    <row r="44" customHeight="1" spans="1:2">
      <c r="A44" s="3" t="s">
        <v>48</v>
      </c>
      <c r="B44" s="3">
        <f>SUMIFS('Raw Data'!$J:$J,'Raw Data'!$G:$G,A44,'Raw Data'!$R:$R,"Cross-Sold")</f>
        <v>174568900</v>
      </c>
    </row>
    <row r="45" customHeight="1" spans="1:2">
      <c r="A45" s="4" t="s">
        <v>170</v>
      </c>
      <c r="B45" s="4">
        <f>SUMIFS('Raw Data'!$J:$J,'Raw Data'!$G:$G,A45,'Raw Data'!$R:$R,"Cross-Sold")</f>
        <v>108978900</v>
      </c>
    </row>
    <row r="46" customHeight="1" spans="1:2">
      <c r="A46" s="3" t="s">
        <v>55</v>
      </c>
      <c r="B46" s="3">
        <f>SUMIFS('Raw Data'!$J:$J,'Raw Data'!$G:$G,A46,'Raw Data'!$R:$R,"Cross-Sold")</f>
        <v>13740226</v>
      </c>
    </row>
    <row r="47" hidden="1" customHeight="1" spans="1:2">
      <c r="A47" s="4" t="s">
        <v>58</v>
      </c>
      <c r="B47" s="4">
        <f>SUMIFS('Raw Data'!$J:$J,'Raw Data'!$G:$G,A47,'Raw Data'!$R:$R,"Cross-Sold")</f>
        <v>0</v>
      </c>
    </row>
    <row r="48" customHeight="1" spans="1:2">
      <c r="A48" s="3" t="s">
        <v>124</v>
      </c>
      <c r="B48" s="3">
        <f>SUMIFS('Raw Data'!$J:$J,'Raw Data'!$G:$G,A48,'Raw Data'!$R:$R,"Cross-Sold")</f>
        <v>1184589200</v>
      </c>
    </row>
    <row r="49" customHeight="1" spans="1:2">
      <c r="A49" s="4" t="s">
        <v>124</v>
      </c>
      <c r="B49" s="4">
        <f>SUMIFS('Raw Data'!$J:$J,'Raw Data'!$G:$G,A49,'Raw Data'!$R:$R,"Cross-Sold")</f>
        <v>1184589200</v>
      </c>
    </row>
    <row r="50" customHeight="1" spans="1:2">
      <c r="A50" s="3" t="s">
        <v>68</v>
      </c>
      <c r="B50" s="3">
        <f>SUMIFS('Raw Data'!$J:$J,'Raw Data'!$G:$G,A50,'Raw Data'!$R:$R,"Cross-Sold")</f>
        <v>259365751</v>
      </c>
    </row>
    <row r="51" hidden="1" customHeight="1" spans="1:2">
      <c r="A51" s="4" t="s">
        <v>140</v>
      </c>
      <c r="B51" s="4">
        <f>SUMIFS('Raw Data'!$J:$J,'Raw Data'!$G:$G,A51,'Raw Data'!$R:$R,"Cross-Sold")</f>
        <v>0</v>
      </c>
    </row>
    <row r="52" hidden="1" customHeight="1" spans="1:2">
      <c r="A52" s="3" t="s">
        <v>105</v>
      </c>
      <c r="B52" s="3">
        <f>SUMIFS('Raw Data'!$J:$J,'Raw Data'!$G:$G,A52,'Raw Data'!$R:$R,"Cross-Sold")</f>
        <v>0</v>
      </c>
    </row>
    <row r="53" customHeight="1" spans="1:2">
      <c r="A53" s="4" t="s">
        <v>98</v>
      </c>
      <c r="B53" s="4">
        <f>SUMIFS('Raw Data'!$J:$J,'Raw Data'!$G:$G,A53,'Raw Data'!$R:$R,"Cross-Sold")</f>
        <v>15227800</v>
      </c>
    </row>
    <row r="54" hidden="1" customHeight="1" spans="1:2">
      <c r="A54" s="3" t="s">
        <v>86</v>
      </c>
      <c r="B54" s="3">
        <f>SUMIFS('Raw Data'!$J:$J,'Raw Data'!$G:$G,A54,'Raw Data'!$R:$R,"Cross-Sold")</f>
        <v>0</v>
      </c>
    </row>
    <row r="55" hidden="1" customHeight="1" spans="1:2">
      <c r="A55" s="4" t="s">
        <v>58</v>
      </c>
      <c r="B55" s="4">
        <f>SUMIFS('Raw Data'!$J:$J,'Raw Data'!$G:$G,A55,'Raw Data'!$R:$R,"Cross-Sold")</f>
        <v>0</v>
      </c>
    </row>
    <row r="56" customHeight="1" spans="1:2">
      <c r="A56" s="3" t="s">
        <v>44</v>
      </c>
      <c r="B56" s="3">
        <f>SUMIFS('Raw Data'!$J:$J,'Raw Data'!$G:$G,A56,'Raw Data'!$R:$R,"Cross-Sold")</f>
        <v>42770500</v>
      </c>
    </row>
    <row r="57" customHeight="1" spans="1:2">
      <c r="A57" s="4" t="s">
        <v>212</v>
      </c>
      <c r="B57" s="4">
        <f>SUMIFS('Raw Data'!$J:$J,'Raw Data'!$G:$G,A57,'Raw Data'!$R:$R,"Cross-Sold")</f>
        <v>1133297600</v>
      </c>
    </row>
    <row r="58" customHeight="1" spans="1:2">
      <c r="A58" s="3" t="s">
        <v>154</v>
      </c>
      <c r="B58" s="3">
        <f>SUMIFS('Raw Data'!$J:$J,'Raw Data'!$G:$G,A58,'Raw Data'!$R:$R,"Cross-Sold")</f>
        <v>118725400</v>
      </c>
    </row>
    <row r="59" customHeight="1" spans="1:2">
      <c r="A59" s="4" t="s">
        <v>217</v>
      </c>
      <c r="B59" s="4">
        <f>SUMIFS('Raw Data'!$J:$J,'Raw Data'!$G:$G,A59,'Raw Data'!$R:$R,"Cross-Sold")</f>
        <v>20556600</v>
      </c>
    </row>
    <row r="60" customHeight="1" spans="1:2">
      <c r="A60" s="3" t="s">
        <v>135</v>
      </c>
      <c r="B60" s="3">
        <f>SUMIFS('Raw Data'!$J:$J,'Raw Data'!$G:$G,A60,'Raw Data'!$R:$R,"Cross-Sold")</f>
        <v>41045700</v>
      </c>
    </row>
    <row r="61" hidden="1" customHeight="1" spans="1:2">
      <c r="A61" s="4" t="s">
        <v>58</v>
      </c>
      <c r="B61" s="4">
        <f>SUMIFS('Raw Data'!$J:$J,'Raw Data'!$G:$G,A61,'Raw Data'!$R:$R,"Cross-Sold")</f>
        <v>0</v>
      </c>
    </row>
    <row r="62" customHeight="1" spans="1:2">
      <c r="A62" s="3" t="s">
        <v>124</v>
      </c>
      <c r="B62" s="3">
        <f>SUMIFS('Raw Data'!$J:$J,'Raw Data'!$G:$G,A62,'Raw Data'!$R:$R,"Cross-Sold")</f>
        <v>1184589200</v>
      </c>
    </row>
    <row r="63" hidden="1" customHeight="1" spans="1:2">
      <c r="A63" s="4" t="s">
        <v>121</v>
      </c>
      <c r="B63" s="4">
        <f>SUMIFS('Raw Data'!$J:$J,'Raw Data'!$G:$G,A63,'Raw Data'!$R:$R,"Cross-Sold")</f>
        <v>0</v>
      </c>
    </row>
    <row r="64" customHeight="1" spans="1:2">
      <c r="A64" s="3" t="s">
        <v>135</v>
      </c>
      <c r="B64" s="3">
        <f>SUMIFS('Raw Data'!$J:$J,'Raw Data'!$G:$G,A64,'Raw Data'!$R:$R,"Cross-Sold")</f>
        <v>41045700</v>
      </c>
    </row>
    <row r="65" customHeight="1" spans="1:2">
      <c r="A65" s="4" t="s">
        <v>152</v>
      </c>
      <c r="B65" s="4">
        <f>SUMIFS('Raw Data'!$J:$J,'Raw Data'!$G:$G,A65,'Raw Data'!$R:$R,"Cross-Sold")</f>
        <v>31324900</v>
      </c>
    </row>
    <row r="66" customHeight="1" spans="1:2">
      <c r="A66" s="3" t="s">
        <v>230</v>
      </c>
      <c r="B66" s="3">
        <f>SUMIFS('Raw Data'!$J:$J,'Raw Data'!$G:$G,A66,'Raw Data'!$R:$R,"Cross-Sold")</f>
        <v>212400</v>
      </c>
    </row>
    <row r="67" customHeight="1" spans="1:2">
      <c r="A67" s="4" t="s">
        <v>98</v>
      </c>
      <c r="B67" s="4">
        <f>SUMIFS('Raw Data'!$J:$J,'Raw Data'!$G:$G,A67,'Raw Data'!$R:$R,"Cross-Sold")</f>
        <v>15227800</v>
      </c>
    </row>
    <row r="68" customHeight="1" spans="1:2">
      <c r="A68" s="3" t="s">
        <v>44</v>
      </c>
      <c r="B68" s="3">
        <f>SUMIFS('Raw Data'!$J:$J,'Raw Data'!$G:$G,A68,'Raw Data'!$R:$R,"Cross-Sold")</f>
        <v>42770500</v>
      </c>
    </row>
    <row r="69" hidden="1" customHeight="1" spans="1:2">
      <c r="A69" s="4" t="s">
        <v>58</v>
      </c>
      <c r="B69" s="4">
        <f>SUMIFS('Raw Data'!$J:$J,'Raw Data'!$G:$G,A69,'Raw Data'!$R:$R,"Cross-Sold")</f>
        <v>0</v>
      </c>
    </row>
    <row r="70" hidden="1" customHeight="1" spans="1:2">
      <c r="A70" s="3" t="s">
        <v>86</v>
      </c>
      <c r="B70" s="3">
        <f>SUMIFS('Raw Data'!$J:$J,'Raw Data'!$G:$G,A70,'Raw Data'!$R:$R,"Cross-Sold")</f>
        <v>0</v>
      </c>
    </row>
    <row r="71" hidden="1" customHeight="1" spans="1:2">
      <c r="A71" s="4" t="s">
        <v>101</v>
      </c>
      <c r="B71" s="4">
        <f>SUMIFS('Raw Data'!$J:$J,'Raw Data'!$G:$G,A71,'Raw Data'!$R:$R,"Cross-Sold")</f>
        <v>0</v>
      </c>
    </row>
    <row r="72" hidden="1" customHeight="1" spans="1:2">
      <c r="A72" s="3" t="s">
        <v>58</v>
      </c>
      <c r="B72" s="3">
        <f>SUMIFS('Raw Data'!$J:$J,'Raw Data'!$G:$G,A72,'Raw Data'!$R:$R,"Cross-Sold")</f>
        <v>0</v>
      </c>
    </row>
    <row r="73" customHeight="1" spans="1:2">
      <c r="A73" s="4" t="s">
        <v>68</v>
      </c>
      <c r="B73" s="4">
        <f>SUMIFS('Raw Data'!$J:$J,'Raw Data'!$G:$G,A73,'Raw Data'!$R:$R,"Cross-Sold")</f>
        <v>259365751</v>
      </c>
    </row>
    <row r="74" customHeight="1" spans="1:2">
      <c r="A74" s="3" t="s">
        <v>68</v>
      </c>
      <c r="B74" s="3">
        <f>SUMIFS('Raw Data'!$J:$J,'Raw Data'!$G:$G,A74,'Raw Data'!$R:$R,"Cross-Sold")</f>
        <v>259365751</v>
      </c>
    </row>
    <row r="75" customHeight="1" spans="1:2">
      <c r="A75" s="4" t="s">
        <v>80</v>
      </c>
      <c r="B75" s="4">
        <f>SUMIFS('Raw Data'!$J:$J,'Raw Data'!$G:$G,A75,'Raw Data'!$R:$R,"Cross-Sold")</f>
        <v>29707200</v>
      </c>
    </row>
    <row r="76" customHeight="1" spans="1:2">
      <c r="A76" s="3" t="s">
        <v>80</v>
      </c>
      <c r="B76" s="3">
        <f>SUMIFS('Raw Data'!$J:$J,'Raw Data'!$G:$G,A76,'Raw Data'!$R:$R,"Cross-Sold")</f>
        <v>29707200</v>
      </c>
    </row>
    <row r="77" customHeight="1" spans="1:2">
      <c r="A77" s="4" t="s">
        <v>80</v>
      </c>
      <c r="B77" s="4">
        <f>SUMIFS('Raw Data'!$J:$J,'Raw Data'!$G:$G,A77,'Raw Data'!$R:$R,"Cross-Sold")</f>
        <v>29707200</v>
      </c>
    </row>
    <row r="78" hidden="1" customHeight="1" spans="1:2">
      <c r="A78" s="3" t="s">
        <v>58</v>
      </c>
      <c r="B78" s="3">
        <f>SUMIFS('Raw Data'!$J:$J,'Raw Data'!$G:$G,A78,'Raw Data'!$R:$R,"Cross-Sold")</f>
        <v>0</v>
      </c>
    </row>
    <row r="79" hidden="1" customHeight="1" spans="1:2">
      <c r="A79" s="4" t="s">
        <v>86</v>
      </c>
      <c r="B79" s="4">
        <f>SUMIFS('Raw Data'!$J:$J,'Raw Data'!$G:$G,A79,'Raw Data'!$R:$R,"Cross-Sold")</f>
        <v>0</v>
      </c>
    </row>
    <row r="80" hidden="1" customHeight="1" spans="1:2">
      <c r="A80" s="3" t="s">
        <v>58</v>
      </c>
      <c r="B80" s="3">
        <f>SUMIFS('Raw Data'!$J:$J,'Raw Data'!$G:$G,A80,'Raw Data'!$R:$R,"Cross-Sold")</f>
        <v>0</v>
      </c>
    </row>
    <row r="81" customHeight="1" spans="1:2">
      <c r="A81" s="4" t="s">
        <v>170</v>
      </c>
      <c r="B81" s="4">
        <f>SUMIFS('Raw Data'!$J:$J,'Raw Data'!$G:$G,A81,'Raw Data'!$R:$R,"Cross-Sold")</f>
        <v>108978900</v>
      </c>
    </row>
    <row r="82" customHeight="1" spans="1:2">
      <c r="A82" s="3" t="s">
        <v>160</v>
      </c>
      <c r="B82" s="3">
        <f>SUMIFS('Raw Data'!$J:$J,'Raw Data'!$G:$G,A82,'Raw Data'!$R:$R,"Cross-Sold")</f>
        <v>47102300</v>
      </c>
    </row>
    <row r="83" customHeight="1" spans="1:2">
      <c r="A83" s="4" t="s">
        <v>111</v>
      </c>
      <c r="B83" s="4">
        <f>SUMIFS('Raw Data'!$J:$J,'Raw Data'!$G:$G,A83,'Raw Data'!$R:$R,"Cross-Sold")</f>
        <v>13047600</v>
      </c>
    </row>
    <row r="84" customHeight="1" spans="1:2">
      <c r="A84" s="3" t="s">
        <v>68</v>
      </c>
      <c r="B84" s="3">
        <f>SUMIFS('Raw Data'!$J:$J,'Raw Data'!$G:$G,A84,'Raw Data'!$R:$R,"Cross-Sold")</f>
        <v>259365751</v>
      </c>
    </row>
    <row r="85" hidden="1" customHeight="1" spans="1:2">
      <c r="A85" s="4" t="s">
        <v>121</v>
      </c>
      <c r="B85" s="4">
        <f>SUMIFS('Raw Data'!$J:$J,'Raw Data'!$G:$G,A85,'Raw Data'!$R:$R,"Cross-Sold")</f>
        <v>0</v>
      </c>
    </row>
    <row r="86" customHeight="1" spans="1:2">
      <c r="A86" s="3" t="s">
        <v>124</v>
      </c>
      <c r="B86" s="3">
        <f>SUMIFS('Raw Data'!$J:$J,'Raw Data'!$G:$G,A86,'Raw Data'!$R:$R,"Cross-Sold")</f>
        <v>1184589200</v>
      </c>
    </row>
    <row r="87" hidden="1" customHeight="1" spans="1:2">
      <c r="A87" s="4" t="s">
        <v>101</v>
      </c>
      <c r="B87" s="4">
        <f>SUMIFS('Raw Data'!$J:$J,'Raw Data'!$G:$G,A87,'Raw Data'!$R:$R,"Cross-Sold")</f>
        <v>0</v>
      </c>
    </row>
    <row r="88" customHeight="1" spans="1:2">
      <c r="A88" s="3" t="s">
        <v>68</v>
      </c>
      <c r="B88" s="3">
        <f>SUMIFS('Raw Data'!$J:$J,'Raw Data'!$G:$G,A88,'Raw Data'!$R:$R,"Cross-Sold")</f>
        <v>259365751</v>
      </c>
    </row>
    <row r="89" customHeight="1" spans="1:2">
      <c r="A89" s="4" t="s">
        <v>154</v>
      </c>
      <c r="B89" s="4">
        <f>SUMIFS('Raw Data'!$J:$J,'Raw Data'!$G:$G,A89,'Raw Data'!$R:$R,"Cross-Sold")</f>
        <v>118725400</v>
      </c>
    </row>
    <row r="90" customHeight="1" spans="1:2">
      <c r="A90" s="3" t="s">
        <v>154</v>
      </c>
      <c r="B90" s="3">
        <f>SUMIFS('Raw Data'!$J:$J,'Raw Data'!$G:$G,A90,'Raw Data'!$R:$R,"Cross-Sold")</f>
        <v>118725400</v>
      </c>
    </row>
    <row r="91" hidden="1" customHeight="1" spans="1:2">
      <c r="A91" s="4" t="s">
        <v>58</v>
      </c>
      <c r="B91" s="4">
        <f>SUMIFS('Raw Data'!$J:$J,'Raw Data'!$G:$G,A91,'Raw Data'!$R:$R,"Cross-Sold")</f>
        <v>0</v>
      </c>
    </row>
    <row r="92" customHeight="1" spans="1:2">
      <c r="A92" s="3" t="s">
        <v>80</v>
      </c>
      <c r="B92" s="3">
        <f>SUMIFS('Raw Data'!$J:$J,'Raw Data'!$G:$G,A92,'Raw Data'!$R:$R,"Cross-Sold")</f>
        <v>29707200</v>
      </c>
    </row>
    <row r="93" customHeight="1" spans="1:2">
      <c r="A93" s="4" t="s">
        <v>291</v>
      </c>
      <c r="B93" s="4">
        <f>SUMIFS('Raw Data'!$J:$J,'Raw Data'!$G:$G,A93,'Raw Data'!$R:$R,"Cross-Sold")</f>
        <v>8477800</v>
      </c>
    </row>
    <row r="94" customHeight="1" spans="1:2">
      <c r="A94" s="3" t="s">
        <v>98</v>
      </c>
      <c r="B94" s="3">
        <f>SUMIFS('Raw Data'!$J:$J,'Raw Data'!$G:$G,A94,'Raw Data'!$R:$R,"Cross-Sold")</f>
        <v>15227800</v>
      </c>
    </row>
    <row r="95" customHeight="1" spans="1:2">
      <c r="A95" s="4" t="s">
        <v>44</v>
      </c>
      <c r="B95" s="4">
        <f>SUMIFS('Raw Data'!$J:$J,'Raw Data'!$G:$G,A95,'Raw Data'!$R:$R,"Cross-Sold")</f>
        <v>42770500</v>
      </c>
    </row>
    <row r="96" customHeight="1" spans="1:2">
      <c r="A96" s="3" t="s">
        <v>124</v>
      </c>
      <c r="B96" s="3">
        <f>SUMIFS('Raw Data'!$J:$J,'Raw Data'!$G:$G,A96,'Raw Data'!$R:$R,"Cross-Sold")</f>
        <v>1184589200</v>
      </c>
    </row>
    <row r="97" customHeight="1" spans="1:2">
      <c r="A97" s="4" t="s">
        <v>48</v>
      </c>
      <c r="B97" s="4">
        <f>SUMIFS('Raw Data'!$J:$J,'Raw Data'!$G:$G,A97,'Raw Data'!$R:$R,"Cross-Sold")</f>
        <v>174568900</v>
      </c>
    </row>
    <row r="98" customHeight="1" spans="1:2">
      <c r="A98" s="3" t="s">
        <v>124</v>
      </c>
      <c r="B98" s="3">
        <f>SUMIFS('Raw Data'!$J:$J,'Raw Data'!$G:$G,A98,'Raw Data'!$R:$R,"Cross-Sold")</f>
        <v>1184589200</v>
      </c>
    </row>
    <row r="99" customHeight="1" spans="1:2">
      <c r="A99" s="4" t="s">
        <v>124</v>
      </c>
      <c r="B99" s="4">
        <f>SUMIFS('Raw Data'!$J:$J,'Raw Data'!$G:$G,A99,'Raw Data'!$R:$R,"Cross-Sold")</f>
        <v>1184589200</v>
      </c>
    </row>
    <row r="100" customHeight="1" spans="1:2">
      <c r="A100" s="3" t="s">
        <v>124</v>
      </c>
      <c r="B100" s="3">
        <f>SUMIFS('Raw Data'!$J:$J,'Raw Data'!$G:$G,A100,'Raw Data'!$R:$R,"Cross-Sold")</f>
        <v>1184589200</v>
      </c>
    </row>
    <row r="101" customHeight="1" spans="1:2">
      <c r="A101" s="4" t="s">
        <v>124</v>
      </c>
      <c r="B101" s="4">
        <f>SUMIFS('Raw Data'!$J:$J,'Raw Data'!$G:$G,A101,'Raw Data'!$R:$R,"Cross-Sold")</f>
        <v>1184589200</v>
      </c>
    </row>
    <row r="102" customHeight="1" spans="1:2">
      <c r="A102" s="3" t="s">
        <v>124</v>
      </c>
      <c r="B102" s="3">
        <f>SUMIFS('Raw Data'!$J:$J,'Raw Data'!$G:$G,A102,'Raw Data'!$R:$R,"Cross-Sold")</f>
        <v>1184589200</v>
      </c>
    </row>
    <row r="103" customHeight="1" spans="1:2">
      <c r="A103" s="4" t="s">
        <v>124</v>
      </c>
      <c r="B103" s="4">
        <f>SUMIFS('Raw Data'!$J:$J,'Raw Data'!$G:$G,A103,'Raw Data'!$R:$R,"Cross-Sold")</f>
        <v>1184589200</v>
      </c>
    </row>
    <row r="104" customHeight="1" spans="1:2">
      <c r="A104" s="3" t="s">
        <v>124</v>
      </c>
      <c r="B104" s="3">
        <f>SUMIFS('Raw Data'!$J:$J,'Raw Data'!$G:$G,A104,'Raw Data'!$R:$R,"Cross-Sold")</f>
        <v>1184589200</v>
      </c>
    </row>
    <row r="105" customHeight="1" spans="1:2">
      <c r="A105" s="4" t="s">
        <v>124</v>
      </c>
      <c r="B105" s="4">
        <f>SUMIFS('Raw Data'!$J:$J,'Raw Data'!$G:$G,A105,'Raw Data'!$R:$R,"Cross-Sold")</f>
        <v>1184589200</v>
      </c>
    </row>
    <row r="106" hidden="1" customHeight="1" spans="1:2">
      <c r="A106" s="3" t="s">
        <v>58</v>
      </c>
      <c r="B106" s="3">
        <f>SUMIFS('Raw Data'!$J:$J,'Raw Data'!$G:$G,A106,'Raw Data'!$R:$R,"Cross-Sold")</f>
        <v>0</v>
      </c>
    </row>
    <row r="107" hidden="1" customHeight="1" spans="1:2">
      <c r="A107" s="4" t="s">
        <v>86</v>
      </c>
      <c r="B107" s="4">
        <f>SUMIFS('Raw Data'!$J:$J,'Raw Data'!$G:$G,A107,'Raw Data'!$R:$R,"Cross-Sold")</f>
        <v>0</v>
      </c>
    </row>
    <row r="108" customHeight="1" spans="1:2">
      <c r="A108" s="3" t="s">
        <v>135</v>
      </c>
      <c r="B108" s="3">
        <f>SUMIFS('Raw Data'!$J:$J,'Raw Data'!$G:$G,A108,'Raw Data'!$R:$R,"Cross-Sold")</f>
        <v>41045700</v>
      </c>
    </row>
    <row r="109" hidden="1" customHeight="1" spans="1:2">
      <c r="A109" s="4" t="s">
        <v>58</v>
      </c>
      <c r="B109" s="4">
        <f>SUMIFS('Raw Data'!$J:$J,'Raw Data'!$G:$G,A109,'Raw Data'!$R:$R,"Cross-Sold")</f>
        <v>0</v>
      </c>
    </row>
    <row r="110" customHeight="1" spans="1:2">
      <c r="A110" s="3" t="s">
        <v>80</v>
      </c>
      <c r="B110" s="3">
        <f>SUMIFS('Raw Data'!$J:$J,'Raw Data'!$G:$G,A110,'Raw Data'!$R:$R,"Cross-Sold")</f>
        <v>29707200</v>
      </c>
    </row>
    <row r="111" customHeight="1" spans="1:2">
      <c r="A111" s="4" t="s">
        <v>48</v>
      </c>
      <c r="B111" s="4">
        <f>SUMIFS('Raw Data'!$J:$J,'Raw Data'!$G:$G,A111,'Raw Data'!$R:$R,"Cross-Sold")</f>
        <v>174568900</v>
      </c>
    </row>
    <row r="112" customHeight="1" spans="1:2">
      <c r="A112" s="3" t="s">
        <v>80</v>
      </c>
      <c r="B112" s="3">
        <f>SUMIFS('Raw Data'!$J:$J,'Raw Data'!$G:$G,A112,'Raw Data'!$R:$R,"Cross-Sold")</f>
        <v>29707200</v>
      </c>
    </row>
    <row r="113" customHeight="1" spans="1:2">
      <c r="A113" s="4" t="s">
        <v>212</v>
      </c>
      <c r="B113" s="4">
        <f>SUMIFS('Raw Data'!$J:$J,'Raw Data'!$G:$G,A113,'Raw Data'!$R:$R,"Cross-Sold")</f>
        <v>1133297600</v>
      </c>
    </row>
    <row r="114" customHeight="1" spans="1:2">
      <c r="A114" s="3" t="s">
        <v>124</v>
      </c>
      <c r="B114" s="3">
        <f>SUMIFS('Raw Data'!$J:$J,'Raw Data'!$G:$G,A114,'Raw Data'!$R:$R,"Cross-Sold")</f>
        <v>1184589200</v>
      </c>
    </row>
    <row r="115" customHeight="1" spans="1:2">
      <c r="A115" s="4" t="s">
        <v>318</v>
      </c>
      <c r="B115" s="4">
        <f>SUMIFS('Raw Data'!$J:$J,'Raw Data'!$G:$G,A115,'Raw Data'!$R:$R,"Cross-Sold")</f>
        <v>25893500</v>
      </c>
    </row>
    <row r="116" customHeight="1" spans="1:2">
      <c r="A116" s="3" t="s">
        <v>318</v>
      </c>
      <c r="B116" s="3">
        <f>SUMIFS('Raw Data'!$J:$J,'Raw Data'!$G:$G,A116,'Raw Data'!$R:$R,"Cross-Sold")</f>
        <v>25893500</v>
      </c>
    </row>
    <row r="117" customHeight="1" spans="1:2">
      <c r="A117" s="4" t="s">
        <v>55</v>
      </c>
      <c r="B117" s="4">
        <f>SUMIFS('Raw Data'!$J:$J,'Raw Data'!$G:$G,A117,'Raw Data'!$R:$R,"Cross-Sold")</f>
        <v>13740226</v>
      </c>
    </row>
    <row r="118" customHeight="1" spans="1:2">
      <c r="A118" s="3" t="s">
        <v>193</v>
      </c>
      <c r="B118" s="3">
        <f>SUMIFS('Raw Data'!$J:$J,'Raw Data'!$G:$G,A118,'Raw Data'!$R:$R,"Cross-Sold")</f>
        <v>179625000</v>
      </c>
    </row>
    <row r="119" customHeight="1" spans="1:2">
      <c r="A119" s="4" t="s">
        <v>333</v>
      </c>
      <c r="B119" s="4">
        <f>SUMIFS('Raw Data'!$J:$J,'Raw Data'!$G:$G,A119,'Raw Data'!$R:$R,"Cross-Sold")</f>
        <v>18906300</v>
      </c>
    </row>
    <row r="120" customHeight="1" spans="1:2">
      <c r="A120" s="3" t="s">
        <v>68</v>
      </c>
      <c r="B120" s="3">
        <f>SUMIFS('Raw Data'!$J:$J,'Raw Data'!$G:$G,A120,'Raw Data'!$R:$R,"Cross-Sold")</f>
        <v>259365751</v>
      </c>
    </row>
    <row r="121" customHeight="1" spans="1:2">
      <c r="A121" s="4" t="s">
        <v>48</v>
      </c>
      <c r="B121" s="4">
        <f>SUMIFS('Raw Data'!$J:$J,'Raw Data'!$G:$G,A121,'Raw Data'!$R:$R,"Cross-Sold")</f>
        <v>174568900</v>
      </c>
    </row>
    <row r="122" hidden="1" customHeight="1" spans="1:2">
      <c r="A122" s="3" t="s">
        <v>38</v>
      </c>
      <c r="B122" s="3">
        <f>SUMIFS('Raw Data'!$J:$J,'Raw Data'!$G:$G,A122,'Raw Data'!$R:$R,"Cross-Sold")</f>
        <v>0</v>
      </c>
    </row>
    <row r="123" customHeight="1" spans="1:2">
      <c r="A123" s="4" t="s">
        <v>156</v>
      </c>
      <c r="B123" s="4">
        <f>SUMIFS('Raw Data'!$J:$J,'Raw Data'!$G:$G,A123,'Raw Data'!$R:$R,"Cross-Sold")</f>
        <v>4135200</v>
      </c>
    </row>
    <row r="124" customHeight="1" spans="1:2">
      <c r="A124" s="3" t="s">
        <v>212</v>
      </c>
      <c r="B124" s="3">
        <f>SUMIFS('Raw Data'!$J:$J,'Raw Data'!$G:$G,A124,'Raw Data'!$R:$R,"Cross-Sold")</f>
        <v>1133297600</v>
      </c>
    </row>
    <row r="125" customHeight="1" spans="1:2">
      <c r="A125" s="4" t="s">
        <v>80</v>
      </c>
      <c r="B125" s="4">
        <f>SUMIFS('Raw Data'!$J:$J,'Raw Data'!$G:$G,A125,'Raw Data'!$R:$R,"Cross-Sold")</f>
        <v>29707200</v>
      </c>
    </row>
    <row r="126" hidden="1" customHeight="1" spans="1:2">
      <c r="A126" s="3" t="s">
        <v>58</v>
      </c>
      <c r="B126" s="3">
        <f>SUMIFS('Raw Data'!$J:$J,'Raw Data'!$G:$G,A126,'Raw Data'!$R:$R,"Cross-Sold")</f>
        <v>0</v>
      </c>
    </row>
    <row r="127" hidden="1" customHeight="1" spans="1:2">
      <c r="A127" s="4" t="s">
        <v>101</v>
      </c>
      <c r="B127" s="4">
        <f>SUMIFS('Raw Data'!$J:$J,'Raw Data'!$G:$G,A127,'Raw Data'!$R:$R,"Cross-Sold")</f>
        <v>0</v>
      </c>
    </row>
    <row r="128" customHeight="1" spans="1:2">
      <c r="A128" s="3" t="s">
        <v>189</v>
      </c>
      <c r="B128" s="3">
        <f>SUMIFS('Raw Data'!$J:$J,'Raw Data'!$G:$G,A128,'Raw Data'!$R:$R,"Cross-Sold")</f>
        <v>13750300</v>
      </c>
    </row>
    <row r="129" customHeight="1" spans="1:2">
      <c r="A129" s="4" t="s">
        <v>189</v>
      </c>
      <c r="B129" s="4">
        <f>SUMIFS('Raw Data'!$J:$J,'Raw Data'!$G:$G,A129,'Raw Data'!$R:$R,"Cross-Sold")</f>
        <v>13750300</v>
      </c>
    </row>
    <row r="130" customHeight="1" spans="1:2">
      <c r="A130" s="3" t="s">
        <v>124</v>
      </c>
      <c r="B130" s="3">
        <f>SUMIFS('Raw Data'!$J:$J,'Raw Data'!$G:$G,A130,'Raw Data'!$R:$R,"Cross-Sold")</f>
        <v>1184589200</v>
      </c>
    </row>
    <row r="131" customHeight="1" spans="1:2">
      <c r="A131" s="4" t="s">
        <v>80</v>
      </c>
      <c r="B131" s="4">
        <f>SUMIFS('Raw Data'!$J:$J,'Raw Data'!$G:$G,A131,'Raw Data'!$R:$R,"Cross-Sold")</f>
        <v>29707200</v>
      </c>
    </row>
    <row r="132" customHeight="1" spans="1:2">
      <c r="A132" s="3" t="s">
        <v>111</v>
      </c>
      <c r="B132" s="3">
        <f>SUMIFS('Raw Data'!$J:$J,'Raw Data'!$G:$G,A132,'Raw Data'!$R:$R,"Cross-Sold")</f>
        <v>13047600</v>
      </c>
    </row>
    <row r="133" customHeight="1" spans="1:2">
      <c r="A133" s="4" t="s">
        <v>111</v>
      </c>
      <c r="B133" s="4">
        <f>SUMIFS('Raw Data'!$J:$J,'Raw Data'!$G:$G,A133,'Raw Data'!$R:$R,"Cross-Sold")</f>
        <v>13047600</v>
      </c>
    </row>
    <row r="134" customHeight="1" spans="1:2">
      <c r="A134" s="3" t="s">
        <v>124</v>
      </c>
      <c r="B134" s="3">
        <f>SUMIFS('Raw Data'!$J:$J,'Raw Data'!$G:$G,A134,'Raw Data'!$R:$R,"Cross-Sold")</f>
        <v>1184589200</v>
      </c>
    </row>
    <row r="135" customHeight="1" spans="1:2">
      <c r="A135" s="4" t="s">
        <v>68</v>
      </c>
      <c r="B135" s="4">
        <f>SUMIFS('Raw Data'!$J:$J,'Raw Data'!$G:$G,A135,'Raw Data'!$R:$R,"Cross-Sold")</f>
        <v>259365751</v>
      </c>
    </row>
    <row r="136" customHeight="1" spans="1:2">
      <c r="A136" s="3" t="s">
        <v>124</v>
      </c>
      <c r="B136" s="3">
        <f>SUMIFS('Raw Data'!$J:$J,'Raw Data'!$G:$G,A136,'Raw Data'!$R:$R,"Cross-Sold")</f>
        <v>1184589200</v>
      </c>
    </row>
    <row r="137" hidden="1" customHeight="1" spans="1:2">
      <c r="A137" s="4" t="s">
        <v>86</v>
      </c>
      <c r="B137" s="4">
        <f>SUMIFS('Raw Data'!$J:$J,'Raw Data'!$G:$G,A137,'Raw Data'!$R:$R,"Cross-Sold")</f>
        <v>0</v>
      </c>
    </row>
    <row r="138" customHeight="1" spans="1:2">
      <c r="A138" s="3" t="s">
        <v>68</v>
      </c>
      <c r="B138" s="3">
        <f>SUMIFS('Raw Data'!$J:$J,'Raw Data'!$G:$G,A138,'Raw Data'!$R:$R,"Cross-Sold")</f>
        <v>259365751</v>
      </c>
    </row>
    <row r="139" customHeight="1" spans="1:2">
      <c r="A139" s="4" t="s">
        <v>48</v>
      </c>
      <c r="B139" s="4">
        <f>SUMIFS('Raw Data'!$J:$J,'Raw Data'!$G:$G,A139,'Raw Data'!$R:$R,"Cross-Sold")</f>
        <v>174568900</v>
      </c>
    </row>
    <row r="140" customHeight="1" spans="1:2">
      <c r="A140" s="3" t="s">
        <v>212</v>
      </c>
      <c r="B140" s="3">
        <f>SUMIFS('Raw Data'!$J:$J,'Raw Data'!$G:$G,A140,'Raw Data'!$R:$R,"Cross-Sold")</f>
        <v>1133297600</v>
      </c>
    </row>
    <row r="141" customHeight="1" spans="1:2">
      <c r="A141" s="4" t="s">
        <v>44</v>
      </c>
      <c r="B141" s="4">
        <f>SUMIFS('Raw Data'!$J:$J,'Raw Data'!$G:$G,A141,'Raw Data'!$R:$R,"Cross-Sold")</f>
        <v>42770500</v>
      </c>
    </row>
    <row r="142" customHeight="1" spans="1:2">
      <c r="A142" s="3" t="s">
        <v>212</v>
      </c>
      <c r="B142" s="3">
        <f>SUMIFS('Raw Data'!$J:$J,'Raw Data'!$G:$G,A142,'Raw Data'!$R:$R,"Cross-Sold")</f>
        <v>1133297600</v>
      </c>
    </row>
    <row r="143" customHeight="1" spans="1:2">
      <c r="A143" s="4" t="s">
        <v>44</v>
      </c>
      <c r="B143" s="4">
        <f>SUMIFS('Raw Data'!$J:$J,'Raw Data'!$G:$G,A143,'Raw Data'!$R:$R,"Cross-Sold")</f>
        <v>42770500</v>
      </c>
    </row>
    <row r="144" hidden="1" customHeight="1" spans="1:2">
      <c r="A144" s="3" t="s">
        <v>58</v>
      </c>
      <c r="B144" s="3">
        <f>SUMIFS('Raw Data'!$J:$J,'Raw Data'!$G:$G,A144,'Raw Data'!$R:$R,"Cross-Sold")</f>
        <v>0</v>
      </c>
    </row>
    <row r="145" customHeight="1" spans="1:2">
      <c r="A145" s="4" t="s">
        <v>68</v>
      </c>
      <c r="B145" s="4">
        <f>SUMIFS('Raw Data'!$J:$J,'Raw Data'!$G:$G,A145,'Raw Data'!$R:$R,"Cross-Sold")</f>
        <v>259365751</v>
      </c>
    </row>
    <row r="146" hidden="1" customHeight="1" spans="1:2">
      <c r="A146" s="3" t="s">
        <v>86</v>
      </c>
      <c r="B146" s="3">
        <f>SUMIFS('Raw Data'!$J:$J,'Raw Data'!$G:$G,A146,'Raw Data'!$R:$R,"Cross-Sold")</f>
        <v>0</v>
      </c>
    </row>
    <row r="147" customHeight="1" spans="1:2">
      <c r="A147" s="4" t="s">
        <v>48</v>
      </c>
      <c r="B147" s="4">
        <f>SUMIFS('Raw Data'!$J:$J,'Raw Data'!$G:$G,A147,'Raw Data'!$R:$R,"Cross-Sold")</f>
        <v>174568900</v>
      </c>
    </row>
    <row r="148" customHeight="1" spans="1:2">
      <c r="A148" s="3" t="s">
        <v>212</v>
      </c>
      <c r="B148" s="3">
        <f>SUMIFS('Raw Data'!$J:$J,'Raw Data'!$G:$G,A148,'Raw Data'!$R:$R,"Cross-Sold")</f>
        <v>1133297600</v>
      </c>
    </row>
    <row r="149" hidden="1" customHeight="1" spans="1:2">
      <c r="A149" s="4" t="s">
        <v>86</v>
      </c>
      <c r="B149" s="4">
        <f>SUMIFS('Raw Data'!$J:$J,'Raw Data'!$G:$G,A149,'Raw Data'!$R:$R,"Cross-Sold")</f>
        <v>0</v>
      </c>
    </row>
    <row r="150" hidden="1" customHeight="1" spans="1:2">
      <c r="A150" s="3" t="s">
        <v>58</v>
      </c>
      <c r="B150" s="3">
        <f>SUMIFS('Raw Data'!$J:$J,'Raw Data'!$G:$G,A150,'Raw Data'!$R:$R,"Cross-Sold")</f>
        <v>0</v>
      </c>
    </row>
    <row r="151" customHeight="1" spans="1:2">
      <c r="A151" s="4" t="s">
        <v>68</v>
      </c>
      <c r="B151" s="4">
        <f>SUMIFS('Raw Data'!$J:$J,'Raw Data'!$G:$G,A151,'Raw Data'!$R:$R,"Cross-Sold")</f>
        <v>259365751</v>
      </c>
    </row>
    <row r="152" customHeight="1" spans="1:2">
      <c r="A152" s="3" t="s">
        <v>80</v>
      </c>
      <c r="B152" s="3">
        <f>SUMIFS('Raw Data'!$J:$J,'Raw Data'!$G:$G,A152,'Raw Data'!$R:$R,"Cross-Sold")</f>
        <v>29707200</v>
      </c>
    </row>
    <row r="153" hidden="1" customHeight="1" spans="1:2">
      <c r="A153" s="4" t="s">
        <v>58</v>
      </c>
      <c r="B153" s="4">
        <f>SUMIFS('Raw Data'!$J:$J,'Raw Data'!$G:$G,A153,'Raw Data'!$R:$R,"Cross-Sold")</f>
        <v>0</v>
      </c>
    </row>
    <row r="154" customHeight="1" spans="1:2">
      <c r="A154" s="3" t="s">
        <v>80</v>
      </c>
      <c r="B154" s="3">
        <f>SUMIFS('Raw Data'!$J:$J,'Raw Data'!$G:$G,A154,'Raw Data'!$R:$R,"Cross-Sold")</f>
        <v>29707200</v>
      </c>
    </row>
    <row r="155" hidden="1" customHeight="1" spans="1:2">
      <c r="A155" s="4" t="s">
        <v>105</v>
      </c>
      <c r="B155" s="4">
        <f>SUMIFS('Raw Data'!$J:$J,'Raw Data'!$G:$G,A155,'Raw Data'!$R:$R,"Cross-Sold")</f>
        <v>0</v>
      </c>
    </row>
    <row r="156" hidden="1" customHeight="1" spans="1:2">
      <c r="A156" s="3" t="s">
        <v>402</v>
      </c>
      <c r="B156" s="3">
        <f>SUMIFS('Raw Data'!$J:$J,'Raw Data'!$G:$G,A156,'Raw Data'!$R:$R,"Cross-Sold")</f>
        <v>0</v>
      </c>
    </row>
    <row r="157" customHeight="1" spans="1:2">
      <c r="A157" s="4" t="s">
        <v>256</v>
      </c>
      <c r="B157" s="4">
        <f>SUMIFS('Raw Data'!$J:$J,'Raw Data'!$G:$G,A157,'Raw Data'!$R:$R,"Cross-Sold")</f>
        <v>25717000</v>
      </c>
    </row>
    <row r="158" customHeight="1" spans="1:2">
      <c r="A158" s="3" t="s">
        <v>68</v>
      </c>
      <c r="B158" s="3">
        <f>SUMIFS('Raw Data'!$J:$J,'Raw Data'!$G:$G,A158,'Raw Data'!$R:$R,"Cross-Sold")</f>
        <v>259365751</v>
      </c>
    </row>
    <row r="159" hidden="1" customHeight="1" spans="1:2">
      <c r="A159" s="4" t="s">
        <v>101</v>
      </c>
      <c r="B159" s="4">
        <f>SUMIFS('Raw Data'!$J:$J,'Raw Data'!$G:$G,A159,'Raw Data'!$R:$R,"Cross-Sold")</f>
        <v>0</v>
      </c>
    </row>
    <row r="160" hidden="1" customHeight="1" spans="1:2">
      <c r="A160" s="3" t="s">
        <v>94</v>
      </c>
      <c r="B160" s="3">
        <f>SUMIFS('Raw Data'!$J:$J,'Raw Data'!$G:$G,A160,'Raw Data'!$R:$R,"Cross-Sold")</f>
        <v>0</v>
      </c>
    </row>
    <row r="161" customHeight="1" spans="1:2">
      <c r="A161" s="4" t="s">
        <v>193</v>
      </c>
      <c r="B161" s="4">
        <f>SUMIFS('Raw Data'!$J:$J,'Raw Data'!$G:$G,A161,'Raw Data'!$R:$R,"Cross-Sold")</f>
        <v>179625000</v>
      </c>
    </row>
    <row r="162" hidden="1" customHeight="1" spans="1:2">
      <c r="A162" s="3" t="s">
        <v>58</v>
      </c>
      <c r="B162" s="3">
        <f>SUMIFS('Raw Data'!$J:$J,'Raw Data'!$G:$G,A162,'Raw Data'!$R:$R,"Cross-Sold")</f>
        <v>0</v>
      </c>
    </row>
    <row r="163" customHeight="1" spans="1:2">
      <c r="A163" s="4" t="s">
        <v>126</v>
      </c>
      <c r="B163" s="4">
        <f>SUMIFS('Raw Data'!$J:$J,'Raw Data'!$G:$G,A163,'Raw Data'!$R:$R,"Cross-Sold")</f>
        <v>80045400</v>
      </c>
    </row>
    <row r="164" hidden="1" customHeight="1" spans="1:2">
      <c r="A164" s="3" t="s">
        <v>58</v>
      </c>
      <c r="B164" s="3">
        <f>SUMIFS('Raw Data'!$J:$J,'Raw Data'!$G:$G,A164,'Raw Data'!$R:$R,"Cross-Sold")</f>
        <v>0</v>
      </c>
    </row>
    <row r="165" customHeight="1" spans="1:2">
      <c r="A165" s="4" t="s">
        <v>124</v>
      </c>
      <c r="B165" s="4">
        <f>SUMIFS('Raw Data'!$J:$J,'Raw Data'!$G:$G,A165,'Raw Data'!$R:$R,"Cross-Sold")</f>
        <v>1184589200</v>
      </c>
    </row>
    <row r="166" customHeight="1" spans="1:2">
      <c r="A166" s="3" t="s">
        <v>80</v>
      </c>
      <c r="B166" s="3">
        <f>SUMIFS('Raw Data'!$J:$J,'Raw Data'!$G:$G,A166,'Raw Data'!$R:$R,"Cross-Sold")</f>
        <v>29707200</v>
      </c>
    </row>
    <row r="167" hidden="1" customHeight="1" spans="1:2">
      <c r="A167" s="4" t="s">
        <v>58</v>
      </c>
      <c r="B167" s="4">
        <f>SUMIFS('Raw Data'!$J:$J,'Raw Data'!$G:$G,A167,'Raw Data'!$R:$R,"Cross-Sold")</f>
        <v>0</v>
      </c>
    </row>
    <row r="168" customHeight="1" spans="1:2">
      <c r="A168" s="3" t="s">
        <v>189</v>
      </c>
      <c r="B168" s="3">
        <f>SUMIFS('Raw Data'!$J:$J,'Raw Data'!$G:$G,A168,'Raw Data'!$R:$R,"Cross-Sold")</f>
        <v>13750300</v>
      </c>
    </row>
    <row r="169" customHeight="1" spans="1:2">
      <c r="A169" s="4" t="s">
        <v>189</v>
      </c>
      <c r="B169" s="4">
        <f>SUMIFS('Raw Data'!$J:$J,'Raw Data'!$G:$G,A169,'Raw Data'!$R:$R,"Cross-Sold")</f>
        <v>13750300</v>
      </c>
    </row>
    <row r="170" hidden="1" customHeight="1" spans="1:2">
      <c r="A170" s="3" t="s">
        <v>58</v>
      </c>
      <c r="B170" s="3">
        <f>SUMIFS('Raw Data'!$J:$J,'Raw Data'!$G:$G,A170,'Raw Data'!$R:$R,"Cross-Sold")</f>
        <v>0</v>
      </c>
    </row>
    <row r="171" hidden="1" customHeight="1" spans="1:2">
      <c r="A171" s="4" t="s">
        <v>86</v>
      </c>
      <c r="B171" s="4">
        <f>SUMIFS('Raw Data'!$J:$J,'Raw Data'!$G:$G,A171,'Raw Data'!$R:$R,"Cross-Sold")</f>
        <v>0</v>
      </c>
    </row>
    <row r="172" hidden="1" customHeight="1" spans="1:2">
      <c r="A172" s="3" t="s">
        <v>105</v>
      </c>
      <c r="B172" s="3">
        <f>SUMIFS('Raw Data'!$J:$J,'Raw Data'!$G:$G,A172,'Raw Data'!$R:$R,"Cross-Sold")</f>
        <v>0</v>
      </c>
    </row>
    <row r="173" hidden="1" customHeight="1" spans="1:2">
      <c r="A173" s="4" t="s">
        <v>86</v>
      </c>
      <c r="B173" s="4">
        <f>SUMIFS('Raw Data'!$J:$J,'Raw Data'!$G:$G,A173,'Raw Data'!$R:$R,"Cross-Sold")</f>
        <v>0</v>
      </c>
    </row>
    <row r="174" customHeight="1" spans="1:2">
      <c r="A174" s="3" t="s">
        <v>68</v>
      </c>
      <c r="B174" s="3">
        <f>SUMIFS('Raw Data'!$J:$J,'Raw Data'!$G:$G,A174,'Raw Data'!$R:$R,"Cross-Sold")</f>
        <v>259365751</v>
      </c>
    </row>
    <row r="175" customHeight="1" spans="1:2">
      <c r="A175" s="4" t="s">
        <v>160</v>
      </c>
      <c r="B175" s="4">
        <f>SUMIFS('Raw Data'!$J:$J,'Raw Data'!$G:$G,A175,'Raw Data'!$R:$R,"Cross-Sold")</f>
        <v>47102300</v>
      </c>
    </row>
    <row r="176" hidden="1" customHeight="1" spans="1:2">
      <c r="A176" s="3" t="s">
        <v>105</v>
      </c>
      <c r="B176" s="3">
        <f>SUMIFS('Raw Data'!$J:$J,'Raw Data'!$G:$G,A176,'Raw Data'!$R:$R,"Cross-Sold")</f>
        <v>0</v>
      </c>
    </row>
    <row r="177" hidden="1" customHeight="1" spans="1:2">
      <c r="A177" s="4" t="s">
        <v>140</v>
      </c>
      <c r="B177" s="4">
        <f>SUMIFS('Raw Data'!$J:$J,'Raw Data'!$G:$G,A177,'Raw Data'!$R:$R,"Cross-Sold")</f>
        <v>0</v>
      </c>
    </row>
    <row r="178" hidden="1" customHeight="1" spans="1:2">
      <c r="A178" s="3" t="s">
        <v>121</v>
      </c>
      <c r="B178" s="3">
        <f>SUMIFS('Raw Data'!$J:$J,'Raw Data'!$G:$G,A178,'Raw Data'!$R:$R,"Cross-Sold")</f>
        <v>0</v>
      </c>
    </row>
    <row r="179" customHeight="1" spans="1:2">
      <c r="A179" s="4" t="s">
        <v>124</v>
      </c>
      <c r="B179" s="4">
        <f>SUMIFS('Raw Data'!$J:$J,'Raw Data'!$G:$G,A179,'Raw Data'!$R:$R,"Cross-Sold")</f>
        <v>1184589200</v>
      </c>
    </row>
    <row r="180" customHeight="1" spans="1:2">
      <c r="A180" s="3" t="s">
        <v>55</v>
      </c>
      <c r="B180" s="3">
        <f>SUMIFS('Raw Data'!$J:$J,'Raw Data'!$G:$G,A180,'Raw Data'!$R:$R,"Cross-Sold")</f>
        <v>13740226</v>
      </c>
    </row>
    <row r="181" hidden="1" customHeight="1" spans="1:2">
      <c r="A181" s="4" t="s">
        <v>58</v>
      </c>
      <c r="B181" s="4">
        <f>SUMIFS('Raw Data'!$J:$J,'Raw Data'!$G:$G,A181,'Raw Data'!$R:$R,"Cross-Sold")</f>
        <v>0</v>
      </c>
    </row>
    <row r="182" hidden="1" customHeight="1" spans="1:2">
      <c r="A182" s="3" t="s">
        <v>86</v>
      </c>
      <c r="B182" s="3">
        <f>SUMIFS('Raw Data'!$J:$J,'Raw Data'!$G:$G,A182,'Raw Data'!$R:$R,"Cross-Sold")</f>
        <v>0</v>
      </c>
    </row>
    <row r="183" hidden="1" customHeight="1" spans="1:2">
      <c r="A183" s="4" t="s">
        <v>101</v>
      </c>
      <c r="B183" s="4">
        <f>SUMIFS('Raw Data'!$J:$J,'Raw Data'!$G:$G,A183,'Raw Data'!$R:$R,"Cross-Sold")</f>
        <v>0</v>
      </c>
    </row>
    <row r="184" customHeight="1" spans="1:2">
      <c r="A184" s="3" t="s">
        <v>68</v>
      </c>
      <c r="B184" s="3">
        <f>SUMIFS('Raw Data'!$J:$J,'Raw Data'!$G:$G,A184,'Raw Data'!$R:$R,"Cross-Sold")</f>
        <v>259365751</v>
      </c>
    </row>
    <row r="185" hidden="1" customHeight="1" spans="1:2">
      <c r="A185" s="4" t="s">
        <v>121</v>
      </c>
      <c r="B185" s="4">
        <f>SUMIFS('Raw Data'!$J:$J,'Raw Data'!$G:$G,A185,'Raw Data'!$R:$R,"Cross-Sold")</f>
        <v>0</v>
      </c>
    </row>
    <row r="186" hidden="1" customHeight="1" spans="1:2">
      <c r="A186" s="3" t="s">
        <v>86</v>
      </c>
      <c r="B186" s="3">
        <f>SUMIFS('Raw Data'!$J:$J,'Raw Data'!$G:$G,A186,'Raw Data'!$R:$R,"Cross-Sold")</f>
        <v>0</v>
      </c>
    </row>
    <row r="187" hidden="1" customHeight="1" spans="1:2">
      <c r="A187" s="4" t="s">
        <v>58</v>
      </c>
      <c r="B187" s="4">
        <f>SUMIFS('Raw Data'!$J:$J,'Raw Data'!$G:$G,A187,'Raw Data'!$R:$R,"Cross-Sold")</f>
        <v>0</v>
      </c>
    </row>
    <row r="188" customHeight="1" spans="1:2">
      <c r="A188" s="3" t="s">
        <v>55</v>
      </c>
      <c r="B188" s="3">
        <f>SUMIFS('Raw Data'!$J:$J,'Raw Data'!$G:$G,A188,'Raw Data'!$R:$R,"Cross-Sold")</f>
        <v>13740226</v>
      </c>
    </row>
    <row r="189" hidden="1" customHeight="1" spans="1:2">
      <c r="A189" s="4" t="s">
        <v>101</v>
      </c>
      <c r="B189" s="4">
        <f>SUMIFS('Raw Data'!$J:$J,'Raw Data'!$G:$G,A189,'Raw Data'!$R:$R,"Cross-Sold")</f>
        <v>0</v>
      </c>
    </row>
    <row r="190" customHeight="1" spans="1:2">
      <c r="A190" s="3" t="s">
        <v>68</v>
      </c>
      <c r="B190" s="3">
        <f>SUMIFS('Raw Data'!$J:$J,'Raw Data'!$G:$G,A190,'Raw Data'!$R:$R,"Cross-Sold")</f>
        <v>259365751</v>
      </c>
    </row>
    <row r="191" customHeight="1" spans="1:2">
      <c r="A191" s="4" t="s">
        <v>80</v>
      </c>
      <c r="B191" s="4">
        <f>SUMIFS('Raw Data'!$J:$J,'Raw Data'!$G:$G,A191,'Raw Data'!$R:$R,"Cross-Sold")</f>
        <v>29707200</v>
      </c>
    </row>
    <row r="192" customHeight="1" spans="1:2">
      <c r="A192" s="3" t="s">
        <v>126</v>
      </c>
      <c r="B192" s="3">
        <f>SUMIFS('Raw Data'!$J:$J,'Raw Data'!$G:$G,A192,'Raw Data'!$R:$R,"Cross-Sold")</f>
        <v>80045400</v>
      </c>
    </row>
    <row r="193" customHeight="1" spans="1:2">
      <c r="A193" s="4" t="s">
        <v>44</v>
      </c>
      <c r="B193" s="4">
        <f>SUMIFS('Raw Data'!$J:$J,'Raw Data'!$G:$G,A193,'Raw Data'!$R:$R,"Cross-Sold")</f>
        <v>42770500</v>
      </c>
    </row>
    <row r="194" hidden="1" customHeight="1" spans="1:2">
      <c r="A194" s="3" t="s">
        <v>58</v>
      </c>
      <c r="B194" s="3">
        <f>SUMIFS('Raw Data'!$J:$J,'Raw Data'!$G:$G,A194,'Raw Data'!$R:$R,"Cross-Sold")</f>
        <v>0</v>
      </c>
    </row>
    <row r="195" hidden="1" customHeight="1" spans="1:2">
      <c r="A195" s="4" t="s">
        <v>402</v>
      </c>
      <c r="B195" s="4">
        <f>SUMIFS('Raw Data'!$J:$J,'Raw Data'!$G:$G,A195,'Raw Data'!$R:$R,"Cross-Sold")</f>
        <v>0</v>
      </c>
    </row>
    <row r="196" customHeight="1" spans="1:2">
      <c r="A196" s="3" t="s">
        <v>44</v>
      </c>
      <c r="B196" s="3">
        <f>SUMIFS('Raw Data'!$J:$J,'Raw Data'!$G:$G,A196,'Raw Data'!$R:$R,"Cross-Sold")</f>
        <v>42770500</v>
      </c>
    </row>
    <row r="197" hidden="1" customHeight="1" spans="1:2">
      <c r="A197" s="4" t="s">
        <v>101</v>
      </c>
      <c r="B197" s="4">
        <f>SUMIFS('Raw Data'!$J:$J,'Raw Data'!$G:$G,A197,'Raw Data'!$R:$R,"Cross-Sold")</f>
        <v>0</v>
      </c>
    </row>
    <row r="198" hidden="1" customHeight="1" spans="1:2">
      <c r="A198" s="3" t="s">
        <v>86</v>
      </c>
      <c r="B198" s="3">
        <f>SUMIFS('Raw Data'!$J:$J,'Raw Data'!$G:$G,A198,'Raw Data'!$R:$R,"Cross-Sold")</f>
        <v>0</v>
      </c>
    </row>
    <row r="199" hidden="1" customHeight="1" spans="1:2">
      <c r="A199" s="4" t="s">
        <v>105</v>
      </c>
      <c r="B199" s="4">
        <f>SUMIFS('Raw Data'!$J:$J,'Raw Data'!$G:$G,A199,'Raw Data'!$R:$R,"Cross-Sold")</f>
        <v>0</v>
      </c>
    </row>
    <row r="200" hidden="1" customHeight="1" spans="1:2">
      <c r="A200" s="3" t="s">
        <v>525</v>
      </c>
      <c r="B200" s="3">
        <f>SUMIFS('Raw Data'!$J:$J,'Raw Data'!$G:$G,A200,'Raw Data'!$R:$R,"Cross-Sold")</f>
        <v>0</v>
      </c>
    </row>
    <row r="201" customHeight="1" spans="1:2">
      <c r="A201" s="4" t="s">
        <v>212</v>
      </c>
      <c r="B201" s="4">
        <f>SUMIFS('Raw Data'!$J:$J,'Raw Data'!$G:$G,A201,'Raw Data'!$R:$R,"Cross-Sold")</f>
        <v>1133297600</v>
      </c>
    </row>
    <row r="202" customHeight="1" spans="1:2">
      <c r="A202" s="3" t="s">
        <v>44</v>
      </c>
      <c r="B202" s="3">
        <f>SUMIFS('Raw Data'!$J:$J,'Raw Data'!$G:$G,A202,'Raw Data'!$R:$R,"Cross-Sold")</f>
        <v>42770500</v>
      </c>
    </row>
    <row r="203" hidden="1" customHeight="1" spans="1:2">
      <c r="A203" s="4" t="s">
        <v>38</v>
      </c>
      <c r="B203" s="4">
        <f>SUMIFS('Raw Data'!$J:$J,'Raw Data'!$G:$G,A203,'Raw Data'!$R:$R,"Cross-Sold")</f>
        <v>0</v>
      </c>
    </row>
    <row r="204" hidden="1" customHeight="1" spans="1:2">
      <c r="A204" s="3" t="s">
        <v>536</v>
      </c>
      <c r="B204" s="3">
        <f>SUMIFS('Raw Data'!$J:$J,'Raw Data'!$G:$G,A204,'Raw Data'!$R:$R,"Cross-Sold")</f>
        <v>0</v>
      </c>
    </row>
    <row r="205" hidden="1" customHeight="1" spans="1:2">
      <c r="A205" s="4" t="s">
        <v>536</v>
      </c>
      <c r="B205" s="4">
        <f>SUMIFS('Raw Data'!$J:$J,'Raw Data'!$G:$G,A205,'Raw Data'!$R:$R,"Cross-Sold")</f>
        <v>0</v>
      </c>
    </row>
    <row r="206" hidden="1" customHeight="1" spans="1:2">
      <c r="A206" s="3" t="s">
        <v>38</v>
      </c>
      <c r="B206" s="3">
        <f>SUMIFS('Raw Data'!$J:$J,'Raw Data'!$G:$G,A206,'Raw Data'!$R:$R,"Cross-Sold")</f>
        <v>0</v>
      </c>
    </row>
    <row r="207" customHeight="1" spans="1:2">
      <c r="A207" s="4" t="s">
        <v>48</v>
      </c>
      <c r="B207" s="4">
        <f>SUMIFS('Raw Data'!$J:$J,'Raw Data'!$G:$G,A207,'Raw Data'!$R:$R,"Cross-Sold")</f>
        <v>174568900</v>
      </c>
    </row>
    <row r="208" customHeight="1" spans="1:2">
      <c r="A208" s="3" t="s">
        <v>212</v>
      </c>
      <c r="B208" s="3">
        <f>SUMIFS('Raw Data'!$J:$J,'Raw Data'!$G:$G,A208,'Raw Data'!$R:$R,"Cross-Sold")</f>
        <v>1133297600</v>
      </c>
    </row>
    <row r="209" customHeight="1" spans="1:2">
      <c r="A209" s="4" t="s">
        <v>98</v>
      </c>
      <c r="B209" s="4">
        <f>SUMIFS('Raw Data'!$J:$J,'Raw Data'!$G:$G,A209,'Raw Data'!$R:$R,"Cross-Sold")</f>
        <v>15227800</v>
      </c>
    </row>
    <row r="210" customHeight="1" spans="1:2">
      <c r="A210" s="3" t="s">
        <v>44</v>
      </c>
      <c r="B210" s="3">
        <f>SUMIFS('Raw Data'!$J:$J,'Raw Data'!$G:$G,A210,'Raw Data'!$R:$R,"Cross-Sold")</f>
        <v>42770500</v>
      </c>
    </row>
    <row r="211" hidden="1" customHeight="1" spans="1:2">
      <c r="A211" s="4" t="s">
        <v>86</v>
      </c>
      <c r="B211" s="4">
        <f>SUMIFS('Raw Data'!$J:$J,'Raw Data'!$G:$G,A211,'Raw Data'!$R:$R,"Cross-Sold")</f>
        <v>0</v>
      </c>
    </row>
    <row r="212" hidden="1" customHeight="1" spans="1:2">
      <c r="A212" s="3" t="s">
        <v>58</v>
      </c>
      <c r="B212" s="3">
        <f>SUMIFS('Raw Data'!$J:$J,'Raw Data'!$G:$G,A212,'Raw Data'!$R:$R,"Cross-Sold")</f>
        <v>0</v>
      </c>
    </row>
    <row r="213" hidden="1" customHeight="1" spans="1:2">
      <c r="A213" s="4" t="s">
        <v>105</v>
      </c>
      <c r="B213" s="4">
        <f>SUMIFS('Raw Data'!$J:$J,'Raw Data'!$G:$G,A213,'Raw Data'!$R:$R,"Cross-Sold")</f>
        <v>0</v>
      </c>
    </row>
    <row r="214" hidden="1" customHeight="1" spans="1:2">
      <c r="A214" s="3" t="s">
        <v>101</v>
      </c>
      <c r="B214" s="3">
        <f>SUMIFS('Raw Data'!$J:$J,'Raw Data'!$G:$G,A214,'Raw Data'!$R:$R,"Cross-Sold")</f>
        <v>0</v>
      </c>
    </row>
    <row r="215" customHeight="1" spans="1:2">
      <c r="A215" s="4" t="s">
        <v>80</v>
      </c>
      <c r="B215" s="4">
        <f>SUMIFS('Raw Data'!$J:$J,'Raw Data'!$G:$G,A215,'Raw Data'!$R:$R,"Cross-Sold")</f>
        <v>29707200</v>
      </c>
    </row>
    <row r="216" customHeight="1" spans="1:2">
      <c r="A216" s="3" t="s">
        <v>44</v>
      </c>
      <c r="B216" s="3">
        <f>SUMIFS('Raw Data'!$J:$J,'Raw Data'!$G:$G,A216,'Raw Data'!$R:$R,"Cross-Sold")</f>
        <v>42770500</v>
      </c>
    </row>
    <row r="217" hidden="1" customHeight="1" spans="1:2">
      <c r="A217" s="4" t="s">
        <v>402</v>
      </c>
      <c r="B217" s="4">
        <f>SUMIFS('Raw Data'!$J:$J,'Raw Data'!$G:$G,A217,'Raw Data'!$R:$R,"Cross-Sold")</f>
        <v>0</v>
      </c>
    </row>
    <row r="218" customHeight="1" spans="1:2">
      <c r="A218" s="3" t="s">
        <v>55</v>
      </c>
      <c r="B218" s="3">
        <f>SUMIFS('Raw Data'!$J:$J,'Raw Data'!$G:$G,A218,'Raw Data'!$R:$R,"Cross-Sold")</f>
        <v>13740226</v>
      </c>
    </row>
    <row r="219" customHeight="1" spans="1:2">
      <c r="A219" s="4" t="s">
        <v>55</v>
      </c>
      <c r="B219" s="4">
        <f>SUMIFS('Raw Data'!$J:$J,'Raw Data'!$G:$G,A219,'Raw Data'!$R:$R,"Cross-Sold")</f>
        <v>13740226</v>
      </c>
    </row>
    <row r="220" customHeight="1" spans="1:2">
      <c r="A220" s="3" t="s">
        <v>124</v>
      </c>
      <c r="B220" s="3">
        <f>SUMIFS('Raw Data'!$J:$J,'Raw Data'!$G:$G,A220,'Raw Data'!$R:$R,"Cross-Sold")</f>
        <v>1184589200</v>
      </c>
    </row>
    <row r="221" customHeight="1" spans="1:2">
      <c r="A221" s="4" t="s">
        <v>124</v>
      </c>
      <c r="B221" s="4">
        <f>SUMIFS('Raw Data'!$J:$J,'Raw Data'!$G:$G,A221,'Raw Data'!$R:$R,"Cross-Sold")</f>
        <v>1184589200</v>
      </c>
    </row>
    <row r="222" customHeight="1" spans="1:2">
      <c r="A222" s="3" t="s">
        <v>124</v>
      </c>
      <c r="B222" s="3">
        <f>SUMIFS('Raw Data'!$J:$J,'Raw Data'!$G:$G,A222,'Raw Data'!$R:$R,"Cross-Sold")</f>
        <v>1184589200</v>
      </c>
    </row>
    <row r="223" customHeight="1" spans="1:2">
      <c r="A223" s="4" t="s">
        <v>124</v>
      </c>
      <c r="B223" s="4">
        <f>SUMIFS('Raw Data'!$J:$J,'Raw Data'!$G:$G,A223,'Raw Data'!$R:$R,"Cross-Sold")</f>
        <v>1184589200</v>
      </c>
    </row>
    <row r="224" customHeight="1" spans="1:2">
      <c r="A224" s="3" t="s">
        <v>124</v>
      </c>
      <c r="B224" s="3">
        <f>SUMIFS('Raw Data'!$J:$J,'Raw Data'!$G:$G,A224,'Raw Data'!$R:$R,"Cross-Sold")</f>
        <v>1184589200</v>
      </c>
    </row>
    <row r="225" customHeight="1" spans="1:2">
      <c r="A225" s="4" t="s">
        <v>124</v>
      </c>
      <c r="B225" s="4">
        <f>SUMIFS('Raw Data'!$J:$J,'Raw Data'!$G:$G,A225,'Raw Data'!$R:$R,"Cross-Sold")</f>
        <v>1184589200</v>
      </c>
    </row>
    <row r="226" customHeight="1" spans="1:2">
      <c r="A226" s="3" t="s">
        <v>124</v>
      </c>
      <c r="B226" s="3">
        <f>SUMIFS('Raw Data'!$J:$J,'Raw Data'!$G:$G,A226,'Raw Data'!$R:$R,"Cross-Sold")</f>
        <v>1184589200</v>
      </c>
    </row>
    <row r="227" customHeight="1" spans="1:2">
      <c r="A227" s="4" t="s">
        <v>124</v>
      </c>
      <c r="B227" s="4">
        <f>SUMIFS('Raw Data'!$J:$J,'Raw Data'!$G:$G,A227,'Raw Data'!$R:$R,"Cross-Sold")</f>
        <v>1184589200</v>
      </c>
    </row>
    <row r="228" customHeight="1" spans="1:2">
      <c r="A228" s="3" t="s">
        <v>124</v>
      </c>
      <c r="B228" s="3">
        <f>SUMIFS('Raw Data'!$J:$J,'Raw Data'!$G:$G,A228,'Raw Data'!$R:$R,"Cross-Sold")</f>
        <v>1184589200</v>
      </c>
    </row>
    <row r="229" customHeight="1" spans="1:2">
      <c r="A229" s="4" t="s">
        <v>55</v>
      </c>
      <c r="B229" s="4">
        <f>SUMIFS('Raw Data'!$J:$J,'Raw Data'!$G:$G,A229,'Raw Data'!$R:$R,"Cross-Sold")</f>
        <v>13740226</v>
      </c>
    </row>
    <row r="230" hidden="1" customHeight="1" spans="1:2">
      <c r="A230" s="3" t="s">
        <v>101</v>
      </c>
      <c r="B230" s="3">
        <f>SUMIFS('Raw Data'!$J:$J,'Raw Data'!$G:$G,A230,'Raw Data'!$R:$R,"Cross-Sold")</f>
        <v>0</v>
      </c>
    </row>
    <row r="231" customHeight="1" spans="1:2">
      <c r="A231" s="4" t="s">
        <v>154</v>
      </c>
      <c r="B231" s="4">
        <f>SUMIFS('Raw Data'!$J:$J,'Raw Data'!$G:$G,A231,'Raw Data'!$R:$R,"Cross-Sold")</f>
        <v>118725400</v>
      </c>
    </row>
    <row r="232" customHeight="1" spans="1:2">
      <c r="A232" s="3" t="s">
        <v>98</v>
      </c>
      <c r="B232" s="3">
        <f>SUMIFS('Raw Data'!$J:$J,'Raw Data'!$G:$G,A232,'Raw Data'!$R:$R,"Cross-Sold")</f>
        <v>15227800</v>
      </c>
    </row>
    <row r="233" customHeight="1" spans="1:2">
      <c r="A233" s="4" t="s">
        <v>44</v>
      </c>
      <c r="B233" s="4">
        <f>SUMIFS('Raw Data'!$J:$J,'Raw Data'!$G:$G,A233,'Raw Data'!$R:$R,"Cross-Sold")</f>
        <v>42770500</v>
      </c>
    </row>
    <row r="234" hidden="1" customHeight="1" spans="1:2">
      <c r="A234" s="3" t="s">
        <v>574</v>
      </c>
      <c r="B234" s="3">
        <f>SUMIFS('Raw Data'!$J:$J,'Raw Data'!$G:$G,A234,'Raw Data'!$R:$R,"Cross-Sold")</f>
        <v>0</v>
      </c>
    </row>
    <row r="235" customHeight="1" spans="1:2">
      <c r="A235" s="4" t="s">
        <v>116</v>
      </c>
      <c r="B235" s="4">
        <f>SUMIFS('Raw Data'!$J:$J,'Raw Data'!$G:$G,A235,'Raw Data'!$R:$R,"Cross-Sold")</f>
        <v>52119800</v>
      </c>
    </row>
    <row r="236" hidden="1" customHeight="1" spans="1:2">
      <c r="A236" s="3" t="s">
        <v>579</v>
      </c>
      <c r="B236" s="3">
        <f>SUMIFS('Raw Data'!$J:$J,'Raw Data'!$G:$G,A236,'Raw Data'!$R:$R,"Cross-Sold")</f>
        <v>0</v>
      </c>
    </row>
    <row r="237" customHeight="1" spans="1:2">
      <c r="A237" s="4" t="s">
        <v>68</v>
      </c>
      <c r="B237" s="4">
        <f>SUMIFS('Raw Data'!$J:$J,'Raw Data'!$G:$G,A237,'Raw Data'!$R:$R,"Cross-Sold")</f>
        <v>259365751</v>
      </c>
    </row>
    <row r="238" customHeight="1" spans="1:2">
      <c r="A238" s="3" t="s">
        <v>68</v>
      </c>
      <c r="B238" s="3">
        <f>SUMIFS('Raw Data'!$J:$J,'Raw Data'!$G:$G,A238,'Raw Data'!$R:$R,"Cross-Sold")</f>
        <v>259365751</v>
      </c>
    </row>
    <row r="239" customHeight="1" spans="1:2">
      <c r="A239" s="4" t="s">
        <v>68</v>
      </c>
      <c r="B239" s="4">
        <f>SUMIFS('Raw Data'!$J:$J,'Raw Data'!$G:$G,A239,'Raw Data'!$R:$R,"Cross-Sold")</f>
        <v>259365751</v>
      </c>
    </row>
    <row r="240" hidden="1" customHeight="1" spans="1:2">
      <c r="A240" s="3" t="s">
        <v>58</v>
      </c>
      <c r="B240" s="3">
        <f>SUMIFS('Raw Data'!$J:$J,'Raw Data'!$G:$G,A240,'Raw Data'!$R:$R,"Cross-Sold")</f>
        <v>0</v>
      </c>
    </row>
    <row r="241" hidden="1" customHeight="1" spans="1:2">
      <c r="A241" s="4" t="s">
        <v>86</v>
      </c>
      <c r="B241" s="4">
        <f>SUMIFS('Raw Data'!$J:$J,'Raw Data'!$G:$G,A241,'Raw Data'!$R:$R,"Cross-Sold")</f>
        <v>0</v>
      </c>
    </row>
    <row r="242" customHeight="1" spans="1:2">
      <c r="A242" s="3" t="s">
        <v>126</v>
      </c>
      <c r="B242" s="3">
        <f>SUMIFS('Raw Data'!$J:$J,'Raw Data'!$G:$G,A242,'Raw Data'!$R:$R,"Cross-Sold")</f>
        <v>80045400</v>
      </c>
    </row>
    <row r="243" hidden="1" customHeight="1" spans="1:2">
      <c r="A243" s="4" t="s">
        <v>121</v>
      </c>
      <c r="B243" s="4">
        <f>SUMIFS('Raw Data'!$J:$J,'Raw Data'!$G:$G,A243,'Raw Data'!$R:$R,"Cross-Sold")</f>
        <v>0</v>
      </c>
    </row>
    <row r="244" customHeight="1" spans="1:2">
      <c r="A244" s="3" t="s">
        <v>135</v>
      </c>
      <c r="B244" s="3">
        <f>SUMIFS('Raw Data'!$J:$J,'Raw Data'!$G:$G,A244,'Raw Data'!$R:$R,"Cross-Sold")</f>
        <v>41045700</v>
      </c>
    </row>
    <row r="245" hidden="1" customHeight="1" spans="1:2">
      <c r="A245" s="4" t="s">
        <v>121</v>
      </c>
      <c r="B245" s="4">
        <f>SUMIFS('Raw Data'!$J:$J,'Raw Data'!$G:$G,A245,'Raw Data'!$R:$R,"Cross-Sold")</f>
        <v>0</v>
      </c>
    </row>
    <row r="246" customHeight="1" spans="1:2">
      <c r="A246" s="3" t="s">
        <v>80</v>
      </c>
      <c r="B246" s="3">
        <f>SUMIFS('Raw Data'!$J:$J,'Raw Data'!$G:$G,A246,'Raw Data'!$R:$R,"Cross-Sold")</f>
        <v>29707200</v>
      </c>
    </row>
    <row r="247" customHeight="1" spans="1:2">
      <c r="A247" s="4" t="s">
        <v>217</v>
      </c>
      <c r="B247" s="4">
        <f>SUMIFS('Raw Data'!$J:$J,'Raw Data'!$G:$G,A247,'Raw Data'!$R:$R,"Cross-Sold")</f>
        <v>20556600</v>
      </c>
    </row>
    <row r="248" customHeight="1" spans="1:2">
      <c r="A248" s="3" t="s">
        <v>212</v>
      </c>
      <c r="B248" s="3">
        <f>SUMIFS('Raw Data'!$J:$J,'Raw Data'!$G:$G,A248,'Raw Data'!$R:$R,"Cross-Sold")</f>
        <v>1133297600</v>
      </c>
    </row>
    <row r="249" customHeight="1" spans="1:2">
      <c r="A249" s="4" t="s">
        <v>44</v>
      </c>
      <c r="B249" s="4">
        <f>SUMIFS('Raw Data'!$J:$J,'Raw Data'!$G:$G,A249,'Raw Data'!$R:$R,"Cross-Sold")</f>
        <v>42770500</v>
      </c>
    </row>
    <row r="250" hidden="1" customHeight="1" spans="1:2">
      <c r="A250" s="3" t="s">
        <v>38</v>
      </c>
      <c r="B250" s="3">
        <f>SUMIFS('Raw Data'!$J:$J,'Raw Data'!$G:$G,A250,'Raw Data'!$R:$R,"Cross-Sold")</f>
        <v>0</v>
      </c>
    </row>
    <row r="251" hidden="1" customHeight="1" spans="1:2">
      <c r="A251" s="4" t="s">
        <v>58</v>
      </c>
      <c r="B251" s="4">
        <f>SUMIFS('Raw Data'!$J:$J,'Raw Data'!$G:$G,A251,'Raw Data'!$R:$R,"Cross-Sold")</f>
        <v>0</v>
      </c>
    </row>
    <row r="252" hidden="1" customHeight="1" spans="1:2">
      <c r="A252" s="3" t="s">
        <v>58</v>
      </c>
      <c r="B252" s="3">
        <f>SUMIFS('Raw Data'!$J:$J,'Raw Data'!$G:$G,A252,'Raw Data'!$R:$R,"Cross-Sold")</f>
        <v>0</v>
      </c>
    </row>
    <row r="253" hidden="1" customHeight="1" spans="1:2">
      <c r="A253" s="4" t="s">
        <v>38</v>
      </c>
      <c r="B253" s="4">
        <f>SUMIFS('Raw Data'!$J:$J,'Raw Data'!$G:$G,A253,'Raw Data'!$R:$R,"Cross-Sold")</f>
        <v>0</v>
      </c>
    </row>
    <row r="254" hidden="1" customHeight="1" spans="1:2">
      <c r="A254" s="3" t="s">
        <v>38</v>
      </c>
      <c r="B254" s="3">
        <f>SUMIFS('Raw Data'!$J:$J,'Raw Data'!$G:$G,A254,'Raw Data'!$R:$R,"Cross-Sold")</f>
        <v>0</v>
      </c>
    </row>
    <row r="255" customHeight="1" spans="1:2">
      <c r="A255" s="4" t="s">
        <v>135</v>
      </c>
      <c r="B255" s="4">
        <f>SUMIFS('Raw Data'!$J:$J,'Raw Data'!$G:$G,A255,'Raw Data'!$R:$R,"Cross-Sold")</f>
        <v>41045700</v>
      </c>
    </row>
    <row r="256" hidden="1" customHeight="1" spans="1:2">
      <c r="A256" s="3" t="s">
        <v>38</v>
      </c>
      <c r="B256" s="3">
        <f>SUMIFS('Raw Data'!$J:$J,'Raw Data'!$G:$G,A256,'Raw Data'!$R:$R,"Cross-Sold")</f>
        <v>0</v>
      </c>
    </row>
    <row r="257" hidden="1" customHeight="1" spans="1:2">
      <c r="A257" s="4" t="s">
        <v>38</v>
      </c>
      <c r="B257" s="4">
        <f>SUMIFS('Raw Data'!$J:$J,'Raw Data'!$G:$G,A257,'Raw Data'!$R:$R,"Cross-Sold")</f>
        <v>0</v>
      </c>
    </row>
    <row r="258" customHeight="1" spans="1:2">
      <c r="A258" s="3" t="s">
        <v>48</v>
      </c>
      <c r="B258" s="3">
        <f>SUMIFS('Raw Data'!$J:$J,'Raw Data'!$G:$G,A258,'Raw Data'!$R:$R,"Cross-Sold")</f>
        <v>174568900</v>
      </c>
    </row>
    <row r="259" customHeight="1" spans="1:2">
      <c r="A259" s="4" t="s">
        <v>124</v>
      </c>
      <c r="B259" s="4">
        <f>SUMIFS('Raw Data'!$J:$J,'Raw Data'!$G:$G,A259,'Raw Data'!$R:$R,"Cross-Sold")</f>
        <v>1184589200</v>
      </c>
    </row>
    <row r="260" customHeight="1" spans="1:2">
      <c r="A260" s="3" t="s">
        <v>124</v>
      </c>
      <c r="B260" s="3">
        <f>SUMIFS('Raw Data'!$J:$J,'Raw Data'!$G:$G,A260,'Raw Data'!$R:$R,"Cross-Sold")</f>
        <v>1184589200</v>
      </c>
    </row>
    <row r="261" customHeight="1" spans="1:2">
      <c r="A261" s="4" t="s">
        <v>124</v>
      </c>
      <c r="B261" s="4">
        <f>SUMIFS('Raw Data'!$J:$J,'Raw Data'!$G:$G,A261,'Raw Data'!$R:$R,"Cross-Sold")</f>
        <v>1184589200</v>
      </c>
    </row>
    <row r="262" customHeight="1" spans="1:2">
      <c r="A262" s="3" t="s">
        <v>124</v>
      </c>
      <c r="B262" s="3">
        <f>SUMIFS('Raw Data'!$J:$J,'Raw Data'!$G:$G,A262,'Raw Data'!$R:$R,"Cross-Sold")</f>
        <v>1184589200</v>
      </c>
    </row>
    <row r="263" customHeight="1" spans="1:2">
      <c r="A263" s="4" t="s">
        <v>124</v>
      </c>
      <c r="B263" s="4">
        <f>SUMIFS('Raw Data'!$J:$J,'Raw Data'!$G:$G,A263,'Raw Data'!$R:$R,"Cross-Sold")</f>
        <v>1184589200</v>
      </c>
    </row>
    <row r="264" hidden="1" customHeight="1" spans="1:2">
      <c r="A264" s="3" t="s">
        <v>121</v>
      </c>
      <c r="B264" s="3">
        <f>SUMIFS('Raw Data'!$J:$J,'Raw Data'!$G:$G,A264,'Raw Data'!$R:$R,"Cross-Sold")</f>
        <v>0</v>
      </c>
    </row>
    <row r="265" customHeight="1" spans="1:2">
      <c r="A265" s="4" t="s">
        <v>124</v>
      </c>
      <c r="B265" s="4">
        <f>SUMIFS('Raw Data'!$J:$J,'Raw Data'!$G:$G,A265,'Raw Data'!$R:$R,"Cross-Sold")</f>
        <v>1184589200</v>
      </c>
    </row>
    <row r="266" customHeight="1" spans="1:2">
      <c r="A266" s="3" t="s">
        <v>124</v>
      </c>
      <c r="B266" s="3">
        <f>SUMIFS('Raw Data'!$J:$J,'Raw Data'!$G:$G,A266,'Raw Data'!$R:$R,"Cross-Sold")</f>
        <v>1184589200</v>
      </c>
    </row>
    <row r="267" customHeight="1" spans="1:2">
      <c r="A267" s="4" t="s">
        <v>124</v>
      </c>
      <c r="B267" s="4">
        <f>SUMIFS('Raw Data'!$J:$J,'Raw Data'!$G:$G,A267,'Raw Data'!$R:$R,"Cross-Sold")</f>
        <v>1184589200</v>
      </c>
    </row>
    <row r="268" customHeight="1" spans="1:2">
      <c r="A268" s="3" t="s">
        <v>124</v>
      </c>
      <c r="B268" s="3">
        <f>SUMIFS('Raw Data'!$J:$J,'Raw Data'!$G:$G,A268,'Raw Data'!$R:$R,"Cross-Sold")</f>
        <v>1184589200</v>
      </c>
    </row>
    <row r="269" customHeight="1" spans="1:2">
      <c r="A269" s="4" t="s">
        <v>68</v>
      </c>
      <c r="B269" s="4">
        <f>SUMIFS('Raw Data'!$J:$J,'Raw Data'!$G:$G,A269,'Raw Data'!$R:$R,"Cross-Sold")</f>
        <v>259365751</v>
      </c>
    </row>
    <row r="270" customHeight="1" spans="1:2">
      <c r="A270" s="3" t="s">
        <v>48</v>
      </c>
      <c r="B270" s="3">
        <f>SUMIFS('Raw Data'!$J:$J,'Raw Data'!$G:$G,A270,'Raw Data'!$R:$R,"Cross-Sold")</f>
        <v>174568900</v>
      </c>
    </row>
    <row r="271" customHeight="1" spans="1:2">
      <c r="A271" s="4" t="s">
        <v>48</v>
      </c>
      <c r="B271" s="4">
        <f>SUMIFS('Raw Data'!$J:$J,'Raw Data'!$G:$G,A271,'Raw Data'!$R:$R,"Cross-Sold")</f>
        <v>174568900</v>
      </c>
    </row>
    <row r="272" customHeight="1" spans="1:2">
      <c r="A272" s="3" t="s">
        <v>68</v>
      </c>
      <c r="B272" s="3">
        <f>SUMIFS('Raw Data'!$J:$J,'Raw Data'!$G:$G,A272,'Raw Data'!$R:$R,"Cross-Sold")</f>
        <v>259365751</v>
      </c>
    </row>
    <row r="273" hidden="1" customHeight="1" spans="1:2">
      <c r="A273" s="4" t="s">
        <v>101</v>
      </c>
      <c r="B273" s="4">
        <f>SUMIFS('Raw Data'!$J:$J,'Raw Data'!$G:$G,A273,'Raw Data'!$R:$R,"Cross-Sold")</f>
        <v>0</v>
      </c>
    </row>
    <row r="274" customHeight="1" spans="1:2">
      <c r="A274" s="3" t="s">
        <v>135</v>
      </c>
      <c r="B274" s="3">
        <f>SUMIFS('Raw Data'!$J:$J,'Raw Data'!$G:$G,A274,'Raw Data'!$R:$R,"Cross-Sold")</f>
        <v>41045700</v>
      </c>
    </row>
    <row r="275" hidden="1" customHeight="1" spans="1:2">
      <c r="A275" s="4" t="s">
        <v>38</v>
      </c>
      <c r="B275" s="4">
        <f>SUMIFS('Raw Data'!$J:$J,'Raw Data'!$G:$G,A275,'Raw Data'!$R:$R,"Cross-Sold")</f>
        <v>0</v>
      </c>
    </row>
    <row r="276" customHeight="1" spans="1:2">
      <c r="A276" s="3" t="s">
        <v>318</v>
      </c>
      <c r="B276" s="3">
        <f>SUMIFS('Raw Data'!$J:$J,'Raw Data'!$G:$G,A276,'Raw Data'!$R:$R,"Cross-Sold")</f>
        <v>25893500</v>
      </c>
    </row>
    <row r="277" hidden="1" customHeight="1" spans="1:2">
      <c r="A277" s="4" t="s">
        <v>38</v>
      </c>
      <c r="B277" s="4">
        <f>SUMIFS('Raw Data'!$J:$J,'Raw Data'!$G:$G,A277,'Raw Data'!$R:$R,"Cross-Sold")</f>
        <v>0</v>
      </c>
    </row>
    <row r="278" hidden="1" customHeight="1" spans="1:2">
      <c r="A278" s="3" t="s">
        <v>38</v>
      </c>
      <c r="B278" s="3">
        <f>SUMIFS('Raw Data'!$J:$J,'Raw Data'!$G:$G,A278,'Raw Data'!$R:$R,"Cross-Sold")</f>
        <v>0</v>
      </c>
    </row>
    <row r="279" customHeight="1" spans="1:2">
      <c r="A279" s="4" t="s">
        <v>80</v>
      </c>
      <c r="B279" s="4">
        <f>SUMIFS('Raw Data'!$J:$J,'Raw Data'!$G:$G,A279,'Raw Data'!$R:$R,"Cross-Sold")</f>
        <v>29707200</v>
      </c>
    </row>
    <row r="280" hidden="1" customHeight="1" spans="1:2">
      <c r="A280" s="3" t="s">
        <v>86</v>
      </c>
      <c r="B280" s="3">
        <f>SUMIFS('Raw Data'!$J:$J,'Raw Data'!$G:$G,A280,'Raw Data'!$R:$R,"Cross-Sold")</f>
        <v>0</v>
      </c>
    </row>
    <row r="281" customHeight="1" spans="1:2">
      <c r="A281" s="4" t="s">
        <v>55</v>
      </c>
      <c r="B281" s="4">
        <f>SUMIFS('Raw Data'!$J:$J,'Raw Data'!$G:$G,A281,'Raw Data'!$R:$R,"Cross-Sold")</f>
        <v>13740226</v>
      </c>
    </row>
    <row r="282" customHeight="1" spans="1:2">
      <c r="A282" s="3" t="s">
        <v>80</v>
      </c>
      <c r="B282" s="3">
        <f>SUMIFS('Raw Data'!$J:$J,'Raw Data'!$G:$G,A282,'Raw Data'!$R:$R,"Cross-Sold")</f>
        <v>29707200</v>
      </c>
    </row>
    <row r="283" customHeight="1" spans="1:2">
      <c r="A283" s="4" t="s">
        <v>80</v>
      </c>
      <c r="B283" s="4">
        <f>SUMIFS('Raw Data'!$J:$J,'Raw Data'!$G:$G,A283,'Raw Data'!$R:$R,"Cross-Sold")</f>
        <v>29707200</v>
      </c>
    </row>
    <row r="284" hidden="1" customHeight="1" spans="1:2">
      <c r="A284" s="3" t="s">
        <v>651</v>
      </c>
      <c r="B284" s="3">
        <f>SUMIFS('Raw Data'!$J:$J,'Raw Data'!$G:$G,A284,'Raw Data'!$R:$R,"Cross-Sold")</f>
        <v>0</v>
      </c>
    </row>
    <row r="285" hidden="1" customHeight="1" spans="1:2">
      <c r="A285" s="4" t="s">
        <v>140</v>
      </c>
      <c r="B285" s="4">
        <f>SUMIFS('Raw Data'!$J:$J,'Raw Data'!$G:$G,A285,'Raw Data'!$R:$R,"Cross-Sold")</f>
        <v>0</v>
      </c>
    </row>
    <row r="286" hidden="1" customHeight="1" spans="1:2">
      <c r="A286" s="3" t="s">
        <v>38</v>
      </c>
      <c r="B286" s="3">
        <f>SUMIFS('Raw Data'!$J:$J,'Raw Data'!$G:$G,A286,'Raw Data'!$R:$R,"Cross-Sold")</f>
        <v>0</v>
      </c>
    </row>
    <row r="287" hidden="1" customHeight="1" spans="1:2">
      <c r="A287" s="4" t="s">
        <v>101</v>
      </c>
      <c r="B287" s="4">
        <f>SUMIFS('Raw Data'!$J:$J,'Raw Data'!$G:$G,A287,'Raw Data'!$R:$R,"Cross-Sold")</f>
        <v>0</v>
      </c>
    </row>
    <row r="288" customHeight="1" spans="1:2">
      <c r="A288" s="3" t="s">
        <v>48</v>
      </c>
      <c r="B288" s="3">
        <f>SUMIFS('Raw Data'!$J:$J,'Raw Data'!$G:$G,A288,'Raw Data'!$R:$R,"Cross-Sold")</f>
        <v>174568900</v>
      </c>
    </row>
    <row r="289" hidden="1" customHeight="1" spans="1:2">
      <c r="A289" s="4" t="s">
        <v>101</v>
      </c>
      <c r="B289" s="4">
        <f>SUMIFS('Raw Data'!$J:$J,'Raw Data'!$G:$G,A289,'Raw Data'!$R:$R,"Cross-Sold")</f>
        <v>0</v>
      </c>
    </row>
    <row r="290" hidden="1" customHeight="1" spans="1:2">
      <c r="A290" s="3" t="s">
        <v>101</v>
      </c>
      <c r="B290" s="3">
        <f>SUMIFS('Raw Data'!$J:$J,'Raw Data'!$G:$G,A290,'Raw Data'!$R:$R,"Cross-Sold")</f>
        <v>0</v>
      </c>
    </row>
    <row r="291" hidden="1" customHeight="1" spans="1:2">
      <c r="A291" s="4" t="s">
        <v>101</v>
      </c>
      <c r="B291" s="4">
        <f>SUMIFS('Raw Data'!$J:$J,'Raw Data'!$G:$G,A291,'Raw Data'!$R:$R,"Cross-Sold")</f>
        <v>0</v>
      </c>
    </row>
    <row r="292" hidden="1" customHeight="1" spans="1:2">
      <c r="A292" s="3" t="s">
        <v>58</v>
      </c>
      <c r="B292" s="3">
        <f>SUMIFS('Raw Data'!$J:$J,'Raw Data'!$G:$G,A292,'Raw Data'!$R:$R,"Cross-Sold")</f>
        <v>0</v>
      </c>
    </row>
    <row r="293" hidden="1" customHeight="1" spans="1:2">
      <c r="A293" s="4" t="s">
        <v>38</v>
      </c>
      <c r="B293" s="4">
        <f>SUMIFS('Raw Data'!$J:$J,'Raw Data'!$G:$G,A293,'Raw Data'!$R:$R,"Cross-Sold")</f>
        <v>0</v>
      </c>
    </row>
    <row r="294" hidden="1" customHeight="1" spans="1:2">
      <c r="A294" s="3" t="s">
        <v>58</v>
      </c>
      <c r="B294" s="3">
        <f>SUMIFS('Raw Data'!$J:$J,'Raw Data'!$G:$G,A294,'Raw Data'!$R:$R,"Cross-Sold")</f>
        <v>0</v>
      </c>
    </row>
    <row r="295" customHeight="1" spans="1:2">
      <c r="A295" s="4" t="s">
        <v>478</v>
      </c>
      <c r="B295" s="4">
        <f>SUMIFS('Raw Data'!$J:$J,'Raw Data'!$G:$G,A295,'Raw Data'!$R:$R,"Cross-Sold")</f>
        <v>6321100</v>
      </c>
    </row>
    <row r="296" customHeight="1" spans="1:2">
      <c r="A296" s="3" t="s">
        <v>478</v>
      </c>
      <c r="B296" s="3">
        <f>SUMIFS('Raw Data'!$J:$J,'Raw Data'!$G:$G,A296,'Raw Data'!$R:$R,"Cross-Sold")</f>
        <v>6321100</v>
      </c>
    </row>
    <row r="297" hidden="1" customHeight="1" spans="1:2">
      <c r="A297" s="4" t="s">
        <v>121</v>
      </c>
      <c r="B297" s="4">
        <f>SUMIFS('Raw Data'!$J:$J,'Raw Data'!$G:$G,A297,'Raw Data'!$R:$R,"Cross-Sold")</f>
        <v>0</v>
      </c>
    </row>
    <row r="298" customHeight="1" spans="1:2">
      <c r="A298" s="3" t="s">
        <v>48</v>
      </c>
      <c r="B298" s="3">
        <f>SUMIFS('Raw Data'!$J:$J,'Raw Data'!$G:$G,A298,'Raw Data'!$R:$R,"Cross-Sold")</f>
        <v>174568900</v>
      </c>
    </row>
    <row r="299" customHeight="1" spans="1:2">
      <c r="A299" s="4" t="s">
        <v>80</v>
      </c>
      <c r="B299" s="4">
        <f>SUMIFS('Raw Data'!$J:$J,'Raw Data'!$G:$G,A299,'Raw Data'!$R:$R,"Cross-Sold")</f>
        <v>29707200</v>
      </c>
    </row>
    <row r="300" customHeight="1" spans="1:2">
      <c r="A300" s="3" t="s">
        <v>68</v>
      </c>
      <c r="B300" s="3">
        <f>SUMIFS('Raw Data'!$J:$J,'Raw Data'!$G:$G,A300,'Raw Data'!$R:$R,"Cross-Sold")</f>
        <v>259365751</v>
      </c>
    </row>
    <row r="301" hidden="1" customHeight="1" spans="1:2">
      <c r="A301" s="4" t="s">
        <v>38</v>
      </c>
      <c r="B301" s="4">
        <f>SUMIFS('Raw Data'!$J:$J,'Raw Data'!$G:$G,A301,'Raw Data'!$R:$R,"Cross-Sold")</f>
        <v>0</v>
      </c>
    </row>
    <row r="302" customHeight="1" spans="1:2">
      <c r="A302" s="3" t="s">
        <v>124</v>
      </c>
      <c r="B302" s="3">
        <f>SUMIFS('Raw Data'!$J:$J,'Raw Data'!$G:$G,A302,'Raw Data'!$R:$R,"Cross-Sold")</f>
        <v>1184589200</v>
      </c>
    </row>
    <row r="303" customHeight="1" spans="1:2">
      <c r="A303" s="4" t="s">
        <v>124</v>
      </c>
      <c r="B303" s="4">
        <f>SUMIFS('Raw Data'!$J:$J,'Raw Data'!$G:$G,A303,'Raw Data'!$R:$R,"Cross-Sold")</f>
        <v>1184589200</v>
      </c>
    </row>
    <row r="304" customHeight="1" spans="1:2">
      <c r="A304" s="3" t="s">
        <v>154</v>
      </c>
      <c r="B304" s="3">
        <f>SUMIFS('Raw Data'!$J:$J,'Raw Data'!$G:$G,A304,'Raw Data'!$R:$R,"Cross-Sold")</f>
        <v>118725400</v>
      </c>
    </row>
    <row r="305" hidden="1" customHeight="1" spans="1:2">
      <c r="A305" s="4" t="s">
        <v>38</v>
      </c>
      <c r="B305" s="4">
        <f>SUMIFS('Raw Data'!$J:$J,'Raw Data'!$G:$G,A305,'Raw Data'!$R:$R,"Cross-Sold")</f>
        <v>0</v>
      </c>
    </row>
    <row r="306" customHeight="1" spans="1:2">
      <c r="A306" s="3" t="s">
        <v>212</v>
      </c>
      <c r="B306" s="3">
        <f>SUMIFS('Raw Data'!$J:$J,'Raw Data'!$G:$G,A306,'Raw Data'!$R:$R,"Cross-Sold")</f>
        <v>1133297600</v>
      </c>
    </row>
    <row r="307" customHeight="1" spans="1:2">
      <c r="A307" s="4" t="s">
        <v>44</v>
      </c>
      <c r="B307" s="4">
        <f>SUMIFS('Raw Data'!$J:$J,'Raw Data'!$G:$G,A307,'Raw Data'!$R:$R,"Cross-Sold")</f>
        <v>42770500</v>
      </c>
    </row>
    <row r="308" hidden="1" customHeight="1" spans="1:2">
      <c r="A308" s="3" t="s">
        <v>58</v>
      </c>
      <c r="B308" s="3">
        <f>SUMIFS('Raw Data'!$J:$J,'Raw Data'!$G:$G,A308,'Raw Data'!$R:$R,"Cross-Sold")</f>
        <v>0</v>
      </c>
    </row>
    <row r="309" hidden="1" customHeight="1" spans="1:2">
      <c r="A309" s="4" t="s">
        <v>58</v>
      </c>
      <c r="B309" s="4">
        <f>SUMIFS('Raw Data'!$J:$J,'Raw Data'!$G:$G,A309,'Raw Data'!$R:$R,"Cross-Sold")</f>
        <v>0</v>
      </c>
    </row>
    <row r="310" hidden="1" customHeight="1" spans="1:2">
      <c r="A310" s="3" t="s">
        <v>86</v>
      </c>
      <c r="B310" s="3">
        <f>SUMIFS('Raw Data'!$J:$J,'Raw Data'!$G:$G,A310,'Raw Data'!$R:$R,"Cross-Sold")</f>
        <v>0</v>
      </c>
    </row>
    <row r="311" customHeight="1" spans="1:2">
      <c r="A311" s="4" t="s">
        <v>318</v>
      </c>
      <c r="B311" s="4">
        <f>SUMIFS('Raw Data'!$J:$J,'Raw Data'!$G:$G,A311,'Raw Data'!$R:$R,"Cross-Sold")</f>
        <v>25893500</v>
      </c>
    </row>
    <row r="312" hidden="1" customHeight="1" spans="1:2">
      <c r="A312" s="3" t="s">
        <v>58</v>
      </c>
      <c r="B312" s="3">
        <f>SUMIFS('Raw Data'!$J:$J,'Raw Data'!$G:$G,A312,'Raw Data'!$R:$R,"Cross-Sold")</f>
        <v>0</v>
      </c>
    </row>
    <row r="313" customHeight="1" spans="1:2">
      <c r="A313" s="4" t="s">
        <v>154</v>
      </c>
      <c r="B313" s="4">
        <f>SUMIFS('Raw Data'!$J:$J,'Raw Data'!$G:$G,A313,'Raw Data'!$R:$R,"Cross-Sold")</f>
        <v>118725400</v>
      </c>
    </row>
    <row r="314" customHeight="1" spans="1:2">
      <c r="A314" s="3" t="s">
        <v>116</v>
      </c>
      <c r="B314" s="3">
        <f>SUMIFS('Raw Data'!$J:$J,'Raw Data'!$G:$G,A314,'Raw Data'!$R:$R,"Cross-Sold")</f>
        <v>52119800</v>
      </c>
    </row>
    <row r="315" hidden="1" customHeight="1" spans="1:2">
      <c r="A315" s="4" t="s">
        <v>58</v>
      </c>
      <c r="B315" s="4">
        <f>SUMIFS('Raw Data'!$J:$J,'Raw Data'!$G:$G,A315,'Raw Data'!$R:$R,"Cross-Sold")</f>
        <v>0</v>
      </c>
    </row>
    <row r="316" hidden="1" customHeight="1" spans="1:2">
      <c r="A316" s="3" t="s">
        <v>86</v>
      </c>
      <c r="B316" s="3">
        <f>SUMIFS('Raw Data'!$J:$J,'Raw Data'!$G:$G,A316,'Raw Data'!$R:$R,"Cross-Sold")</f>
        <v>0</v>
      </c>
    </row>
    <row r="317" hidden="1" customHeight="1" spans="1:2">
      <c r="A317" s="4" t="s">
        <v>525</v>
      </c>
      <c r="B317" s="4">
        <f>SUMIFS('Raw Data'!$J:$J,'Raw Data'!$G:$G,A317,'Raw Data'!$R:$R,"Cross-Sold")</f>
        <v>0</v>
      </c>
    </row>
    <row r="318" hidden="1" customHeight="1" spans="1:2">
      <c r="A318" s="3" t="s">
        <v>105</v>
      </c>
      <c r="B318" s="3">
        <f>SUMIFS('Raw Data'!$J:$J,'Raw Data'!$G:$G,A318,'Raw Data'!$R:$R,"Cross-Sold")</f>
        <v>0</v>
      </c>
    </row>
    <row r="319" hidden="1" customHeight="1" spans="1:2">
      <c r="A319" s="4" t="s">
        <v>101</v>
      </c>
      <c r="B319" s="4">
        <f>SUMIFS('Raw Data'!$J:$J,'Raw Data'!$G:$G,A319,'Raw Data'!$R:$R,"Cross-Sold")</f>
        <v>0</v>
      </c>
    </row>
    <row r="320" customHeight="1" spans="1:2">
      <c r="A320" s="3" t="s">
        <v>68</v>
      </c>
      <c r="B320" s="3">
        <f>SUMIFS('Raw Data'!$J:$J,'Raw Data'!$G:$G,A320,'Raw Data'!$R:$R,"Cross-Sold")</f>
        <v>259365751</v>
      </c>
    </row>
    <row r="321" customHeight="1" spans="1:2">
      <c r="A321" s="4" t="s">
        <v>68</v>
      </c>
      <c r="B321" s="4">
        <f>SUMIFS('Raw Data'!$J:$J,'Raw Data'!$G:$G,A321,'Raw Data'!$R:$R,"Cross-Sold")</f>
        <v>259365751</v>
      </c>
    </row>
    <row r="322" customHeight="1" spans="1:2">
      <c r="A322" s="3" t="s">
        <v>478</v>
      </c>
      <c r="B322" s="3">
        <f>SUMIFS('Raw Data'!$J:$J,'Raw Data'!$G:$G,A322,'Raw Data'!$R:$R,"Cross-Sold")</f>
        <v>6321100</v>
      </c>
    </row>
    <row r="323" customHeight="1" spans="1:2">
      <c r="A323" s="4" t="s">
        <v>68</v>
      </c>
      <c r="B323" s="4">
        <f>SUMIFS('Raw Data'!$J:$J,'Raw Data'!$G:$G,A323,'Raw Data'!$R:$R,"Cross-Sold")</f>
        <v>259365751</v>
      </c>
    </row>
    <row r="324" customHeight="1" spans="1:2">
      <c r="A324" s="3" t="s">
        <v>72</v>
      </c>
      <c r="B324" s="3">
        <f>SUMIFS('Raw Data'!$J:$J,'Raw Data'!$G:$G,A324,'Raw Data'!$R:$R,"Cross-Sold")</f>
        <v>1265400</v>
      </c>
    </row>
    <row r="325" customHeight="1" spans="1:2">
      <c r="A325" s="4" t="s">
        <v>68</v>
      </c>
      <c r="B325" s="4">
        <f>SUMIFS('Raw Data'!$J:$J,'Raw Data'!$G:$G,A325,'Raw Data'!$R:$R,"Cross-Sold")</f>
        <v>259365751</v>
      </c>
    </row>
    <row r="326" hidden="1" customHeight="1" spans="1:2">
      <c r="A326" s="3" t="s">
        <v>38</v>
      </c>
      <c r="B326" s="3">
        <f>SUMIFS('Raw Data'!$J:$J,'Raw Data'!$G:$G,A326,'Raw Data'!$R:$R,"Cross-Sold")</f>
        <v>0</v>
      </c>
    </row>
    <row r="327" customHeight="1" spans="1:2">
      <c r="A327" s="4" t="s">
        <v>68</v>
      </c>
      <c r="B327" s="4">
        <f>SUMIFS('Raw Data'!$J:$J,'Raw Data'!$G:$G,A327,'Raw Data'!$R:$R,"Cross-Sold")</f>
        <v>259365751</v>
      </c>
    </row>
    <row r="328" customHeight="1" spans="1:2">
      <c r="A328" s="3" t="s">
        <v>68</v>
      </c>
      <c r="B328" s="3">
        <f>SUMIFS('Raw Data'!$J:$J,'Raw Data'!$G:$G,A328,'Raw Data'!$R:$R,"Cross-Sold")</f>
        <v>259365751</v>
      </c>
    </row>
    <row r="329" customHeight="1" spans="1:2">
      <c r="A329" s="4" t="s">
        <v>189</v>
      </c>
      <c r="B329" s="4">
        <f>SUMIFS('Raw Data'!$J:$J,'Raw Data'!$G:$G,A329,'Raw Data'!$R:$R,"Cross-Sold")</f>
        <v>13750300</v>
      </c>
    </row>
    <row r="330" hidden="1" customHeight="1" spans="1:2">
      <c r="A330" s="3" t="s">
        <v>38</v>
      </c>
      <c r="B330" s="3">
        <f>SUMIFS('Raw Data'!$J:$J,'Raw Data'!$G:$G,A330,'Raw Data'!$R:$R,"Cross-Sold")</f>
        <v>0</v>
      </c>
    </row>
    <row r="331" customHeight="1" spans="1:2">
      <c r="A331" s="4" t="s">
        <v>89</v>
      </c>
      <c r="B331" s="4">
        <f>SUMIFS('Raw Data'!$J:$J,'Raw Data'!$G:$G,A331,'Raw Data'!$R:$R,"Cross-Sold")</f>
        <v>26771200</v>
      </c>
    </row>
    <row r="332" customHeight="1" spans="1:2">
      <c r="A332" s="3" t="s">
        <v>160</v>
      </c>
      <c r="B332" s="3">
        <f>SUMIFS('Raw Data'!$J:$J,'Raw Data'!$G:$G,A332,'Raw Data'!$R:$R,"Cross-Sold")</f>
        <v>47102300</v>
      </c>
    </row>
    <row r="333" customHeight="1" spans="1:2">
      <c r="A333" s="4" t="s">
        <v>135</v>
      </c>
      <c r="B333" s="4">
        <f>SUMIFS('Raw Data'!$J:$J,'Raw Data'!$G:$G,A333,'Raw Data'!$R:$R,"Cross-Sold")</f>
        <v>41045700</v>
      </c>
    </row>
    <row r="334" hidden="1" customHeight="1" spans="1:2">
      <c r="A334" s="3" t="s">
        <v>38</v>
      </c>
      <c r="B334" s="3">
        <f>SUMIFS('Raw Data'!$J:$J,'Raw Data'!$G:$G,A334,'Raw Data'!$R:$R,"Cross-Sold")</f>
        <v>0</v>
      </c>
    </row>
    <row r="335" customHeight="1" spans="1:2">
      <c r="A335" s="4" t="s">
        <v>111</v>
      </c>
      <c r="B335" s="4">
        <f>SUMIFS('Raw Data'!$J:$J,'Raw Data'!$G:$G,A335,'Raw Data'!$R:$R,"Cross-Sold")</f>
        <v>13047600</v>
      </c>
    </row>
    <row r="336" hidden="1" customHeight="1" spans="1:2">
      <c r="A336" s="3" t="s">
        <v>38</v>
      </c>
      <c r="B336" s="3">
        <f>SUMIFS('Raw Data'!$J:$J,'Raw Data'!$G:$G,A336,'Raw Data'!$R:$R,"Cross-Sold")</f>
        <v>0</v>
      </c>
    </row>
    <row r="337" customHeight="1" spans="1:2">
      <c r="A337" s="4" t="s">
        <v>245</v>
      </c>
      <c r="B337" s="4">
        <f>SUMIFS('Raw Data'!$J:$J,'Raw Data'!$G:$G,A337,'Raw Data'!$R:$R,"Cross-Sold")</f>
        <v>7949600</v>
      </c>
    </row>
    <row r="338" customHeight="1" spans="1:2">
      <c r="A338" s="3" t="s">
        <v>245</v>
      </c>
      <c r="B338" s="3">
        <f>SUMIFS('Raw Data'!$J:$J,'Raw Data'!$G:$G,A338,'Raw Data'!$R:$R,"Cross-Sold")</f>
        <v>7949600</v>
      </c>
    </row>
    <row r="339" hidden="1" customHeight="1" spans="1:2">
      <c r="A339" s="4" t="s">
        <v>86</v>
      </c>
      <c r="B339" s="4">
        <f>SUMIFS('Raw Data'!$J:$J,'Raw Data'!$G:$G,A339,'Raw Data'!$R:$R,"Cross-Sold")</f>
        <v>0</v>
      </c>
    </row>
    <row r="340" hidden="1" customHeight="1" spans="1:2">
      <c r="A340" s="3" t="s">
        <v>121</v>
      </c>
      <c r="B340" s="3">
        <f>SUMIFS('Raw Data'!$J:$J,'Raw Data'!$G:$G,A340,'Raw Data'!$R:$R,"Cross-Sold")</f>
        <v>0</v>
      </c>
    </row>
    <row r="341" hidden="1" customHeight="1" spans="1:2">
      <c r="A341" s="4" t="s">
        <v>38</v>
      </c>
      <c r="B341" s="4">
        <f>SUMIFS('Raw Data'!$J:$J,'Raw Data'!$G:$G,A341,'Raw Data'!$R:$R,"Cross-Sold")</f>
        <v>0</v>
      </c>
    </row>
    <row r="342" customHeight="1" spans="1:2">
      <c r="A342" s="3" t="s">
        <v>764</v>
      </c>
      <c r="B342" s="3">
        <f>SUMIFS('Raw Data'!$J:$J,'Raw Data'!$G:$G,A342,'Raw Data'!$R:$R,"Cross-Sold")</f>
        <v>6039200</v>
      </c>
    </row>
    <row r="343" hidden="1" customHeight="1" spans="1:2">
      <c r="A343" s="4" t="s">
        <v>86</v>
      </c>
      <c r="B343" s="4">
        <f>SUMIFS('Raw Data'!$J:$J,'Raw Data'!$G:$G,A343,'Raw Data'!$R:$R,"Cross-Sold")</f>
        <v>0</v>
      </c>
    </row>
    <row r="344" hidden="1" customHeight="1" spans="1:2">
      <c r="A344" s="3" t="s">
        <v>38</v>
      </c>
      <c r="B344" s="3">
        <f>SUMIFS('Raw Data'!$J:$J,'Raw Data'!$G:$G,A344,'Raw Data'!$R:$R,"Cross-Sold")</f>
        <v>0</v>
      </c>
    </row>
    <row r="345" hidden="1" customHeight="1" spans="1:2">
      <c r="A345" s="4" t="s">
        <v>38</v>
      </c>
      <c r="B345" s="4">
        <f>SUMIFS('Raw Data'!$J:$J,'Raw Data'!$G:$G,A345,'Raw Data'!$R:$R,"Cross-Sold")</f>
        <v>0</v>
      </c>
    </row>
    <row r="346" hidden="1" customHeight="1" spans="1:2">
      <c r="A346" s="3" t="s">
        <v>38</v>
      </c>
      <c r="B346" s="3">
        <f>SUMIFS('Raw Data'!$J:$J,'Raw Data'!$G:$G,A346,'Raw Data'!$R:$R,"Cross-Sold")</f>
        <v>0</v>
      </c>
    </row>
    <row r="347" hidden="1" customHeight="1" spans="1:2">
      <c r="A347" s="4" t="s">
        <v>58</v>
      </c>
      <c r="B347" s="4">
        <f>SUMIFS('Raw Data'!$J:$J,'Raw Data'!$G:$G,A347,'Raw Data'!$R:$R,"Cross-Sold")</f>
        <v>0</v>
      </c>
    </row>
    <row r="348" customHeight="1" spans="1:2">
      <c r="A348" s="3" t="s">
        <v>68</v>
      </c>
      <c r="B348" s="3">
        <f>SUMIFS('Raw Data'!$J:$J,'Raw Data'!$G:$G,A348,'Raw Data'!$R:$R,"Cross-Sold")</f>
        <v>259365751</v>
      </c>
    </row>
    <row r="349" customHeight="1" spans="1:2">
      <c r="A349" s="4" t="s">
        <v>80</v>
      </c>
      <c r="B349" s="4">
        <f>SUMIFS('Raw Data'!$J:$J,'Raw Data'!$G:$G,A349,'Raw Data'!$R:$R,"Cross-Sold")</f>
        <v>29707200</v>
      </c>
    </row>
    <row r="350" customHeight="1" spans="1:2">
      <c r="A350" s="3" t="s">
        <v>80</v>
      </c>
      <c r="B350" s="3">
        <f>SUMIFS('Raw Data'!$J:$J,'Raw Data'!$G:$G,A350,'Raw Data'!$R:$R,"Cross-Sold")</f>
        <v>29707200</v>
      </c>
    </row>
    <row r="351" hidden="1" customHeight="1" spans="1:2">
      <c r="A351" s="4" t="s">
        <v>86</v>
      </c>
      <c r="B351" s="4">
        <f>SUMIFS('Raw Data'!$J:$J,'Raw Data'!$G:$G,A351,'Raw Data'!$R:$R,"Cross-Sold")</f>
        <v>0</v>
      </c>
    </row>
    <row r="352" customHeight="1" spans="1:2">
      <c r="A352" s="3" t="s">
        <v>55</v>
      </c>
      <c r="B352" s="3">
        <f>SUMIFS('Raw Data'!$J:$J,'Raw Data'!$G:$G,A352,'Raw Data'!$R:$R,"Cross-Sold")</f>
        <v>13740226</v>
      </c>
    </row>
    <row r="353" customHeight="1" spans="1:2">
      <c r="A353" s="4" t="s">
        <v>80</v>
      </c>
      <c r="B353" s="4">
        <f>SUMIFS('Raw Data'!$J:$J,'Raw Data'!$G:$G,A353,'Raw Data'!$R:$R,"Cross-Sold")</f>
        <v>29707200</v>
      </c>
    </row>
    <row r="354" hidden="1" customHeight="1" spans="1:2">
      <c r="A354" s="3" t="s">
        <v>38</v>
      </c>
      <c r="B354" s="3">
        <f>SUMIFS('Raw Data'!$J:$J,'Raw Data'!$G:$G,A354,'Raw Data'!$R:$R,"Cross-Sold")</f>
        <v>0</v>
      </c>
    </row>
    <row r="355" customHeight="1" spans="1:2">
      <c r="A355" s="4" t="s">
        <v>68</v>
      </c>
      <c r="B355" s="4">
        <f>SUMIFS('Raw Data'!$J:$J,'Raw Data'!$G:$G,A355,'Raw Data'!$R:$R,"Cross-Sold")</f>
        <v>259365751</v>
      </c>
    </row>
    <row r="356" hidden="1" customHeight="1" spans="1:2">
      <c r="A356" s="3" t="s">
        <v>38</v>
      </c>
      <c r="B356" s="3">
        <f>SUMIFS('Raw Data'!$J:$J,'Raw Data'!$G:$G,A356,'Raw Data'!$R:$R,"Cross-Sold")</f>
        <v>0</v>
      </c>
    </row>
    <row r="357" hidden="1" customHeight="1" spans="1:2">
      <c r="A357" s="4" t="s">
        <v>58</v>
      </c>
      <c r="B357" s="4">
        <f>SUMIFS('Raw Data'!$J:$J,'Raw Data'!$G:$G,A357,'Raw Data'!$R:$R,"Cross-Sold")</f>
        <v>0</v>
      </c>
    </row>
    <row r="358" hidden="1" customHeight="1" spans="1:2">
      <c r="A358" s="3" t="s">
        <v>86</v>
      </c>
      <c r="B358" s="3">
        <f>SUMIFS('Raw Data'!$J:$J,'Raw Data'!$G:$G,A358,'Raw Data'!$R:$R,"Cross-Sold")</f>
        <v>0</v>
      </c>
    </row>
    <row r="359" customHeight="1" spans="1:2">
      <c r="A359" s="4" t="s">
        <v>124</v>
      </c>
      <c r="B359" s="4">
        <f>SUMIFS('Raw Data'!$J:$J,'Raw Data'!$G:$G,A359,'Raw Data'!$R:$R,"Cross-Sold")</f>
        <v>1184589200</v>
      </c>
    </row>
    <row r="360" customHeight="1" spans="1:2">
      <c r="A360" s="3" t="s">
        <v>124</v>
      </c>
      <c r="B360" s="3">
        <f>SUMIFS('Raw Data'!$J:$J,'Raw Data'!$G:$G,A360,'Raw Data'!$R:$R,"Cross-Sold")</f>
        <v>1184589200</v>
      </c>
    </row>
    <row r="361" customHeight="1" spans="1:2">
      <c r="A361" s="4" t="s">
        <v>124</v>
      </c>
      <c r="B361" s="4">
        <f>SUMIFS('Raw Data'!$J:$J,'Raw Data'!$G:$G,A361,'Raw Data'!$R:$R,"Cross-Sold")</f>
        <v>1184589200</v>
      </c>
    </row>
    <row r="362" customHeight="1" spans="1:2">
      <c r="A362" s="3" t="s">
        <v>124</v>
      </c>
      <c r="B362" s="3">
        <f>SUMIFS('Raw Data'!$J:$J,'Raw Data'!$G:$G,A362,'Raw Data'!$R:$R,"Cross-Sold")</f>
        <v>1184589200</v>
      </c>
    </row>
    <row r="363" customHeight="1" spans="1:2">
      <c r="A363" s="4" t="s">
        <v>124</v>
      </c>
      <c r="B363" s="4">
        <f>SUMIFS('Raw Data'!$J:$J,'Raw Data'!$G:$G,A363,'Raw Data'!$R:$R,"Cross-Sold")</f>
        <v>1184589200</v>
      </c>
    </row>
    <row r="364" customHeight="1" spans="1:2">
      <c r="A364" s="3" t="s">
        <v>124</v>
      </c>
      <c r="B364" s="3">
        <f>SUMIFS('Raw Data'!$J:$J,'Raw Data'!$G:$G,A364,'Raw Data'!$R:$R,"Cross-Sold")</f>
        <v>1184589200</v>
      </c>
    </row>
    <row r="365" customHeight="1" spans="1:2">
      <c r="A365" s="4" t="s">
        <v>124</v>
      </c>
      <c r="B365" s="4">
        <f>SUMIFS('Raw Data'!$J:$J,'Raw Data'!$G:$G,A365,'Raw Data'!$R:$R,"Cross-Sold")</f>
        <v>1184589200</v>
      </c>
    </row>
    <row r="366" customHeight="1" spans="1:2">
      <c r="A366" s="3" t="s">
        <v>124</v>
      </c>
      <c r="B366" s="3">
        <f>SUMIFS('Raw Data'!$J:$J,'Raw Data'!$G:$G,A366,'Raw Data'!$R:$R,"Cross-Sold")</f>
        <v>1184589200</v>
      </c>
    </row>
    <row r="367" customHeight="1" spans="1:2">
      <c r="A367" s="4" t="s">
        <v>124</v>
      </c>
      <c r="B367" s="4">
        <f>SUMIFS('Raw Data'!$J:$J,'Raw Data'!$G:$G,A367,'Raw Data'!$R:$R,"Cross-Sold")</f>
        <v>1184589200</v>
      </c>
    </row>
    <row r="368" customHeight="1" spans="1:2">
      <c r="A368" s="3" t="s">
        <v>124</v>
      </c>
      <c r="B368" s="3">
        <f>SUMIFS('Raw Data'!$J:$J,'Raw Data'!$G:$G,A368,'Raw Data'!$R:$R,"Cross-Sold")</f>
        <v>1184589200</v>
      </c>
    </row>
    <row r="369" customHeight="1" spans="1:2">
      <c r="A369" s="4" t="s">
        <v>124</v>
      </c>
      <c r="B369" s="4">
        <f>SUMIFS('Raw Data'!$J:$J,'Raw Data'!$G:$G,A369,'Raw Data'!$R:$R,"Cross-Sold")</f>
        <v>1184589200</v>
      </c>
    </row>
    <row r="370" customHeight="1" spans="1:2">
      <c r="A370" s="3" t="s">
        <v>116</v>
      </c>
      <c r="B370" s="3">
        <f>SUMIFS('Raw Data'!$J:$J,'Raw Data'!$G:$G,A370,'Raw Data'!$R:$R,"Cross-Sold")</f>
        <v>52119800</v>
      </c>
    </row>
    <row r="371" hidden="1" customHeight="1" spans="1:2">
      <c r="A371" s="4" t="s">
        <v>38</v>
      </c>
      <c r="B371" s="4">
        <f>SUMIFS('Raw Data'!$J:$J,'Raw Data'!$G:$G,A371,'Raw Data'!$R:$R,"Cross-Sold")</f>
        <v>0</v>
      </c>
    </row>
    <row r="372" customHeight="1" spans="1:2">
      <c r="A372" s="3" t="s">
        <v>124</v>
      </c>
      <c r="B372" s="3">
        <f>SUMIFS('Raw Data'!$J:$J,'Raw Data'!$G:$G,A372,'Raw Data'!$R:$R,"Cross-Sold")</f>
        <v>1184589200</v>
      </c>
    </row>
    <row r="373" hidden="1" customHeight="1" spans="1:2">
      <c r="A373" s="4" t="s">
        <v>38</v>
      </c>
      <c r="B373" s="4">
        <f>SUMIFS('Raw Data'!$J:$J,'Raw Data'!$G:$G,A373,'Raw Data'!$R:$R,"Cross-Sold")</f>
        <v>0</v>
      </c>
    </row>
    <row r="374" hidden="1" customHeight="1" spans="1:2">
      <c r="A374" s="3" t="s">
        <v>38</v>
      </c>
      <c r="B374" s="3">
        <f>SUMIFS('Raw Data'!$J:$J,'Raw Data'!$G:$G,A374,'Raw Data'!$R:$R,"Cross-Sold")</f>
        <v>0</v>
      </c>
    </row>
    <row r="375" customHeight="1" spans="1:2">
      <c r="A375" s="4" t="s">
        <v>80</v>
      </c>
      <c r="B375" s="4">
        <f>SUMIFS('Raw Data'!$J:$J,'Raw Data'!$G:$G,A375,'Raw Data'!$R:$R,"Cross-Sold")</f>
        <v>29707200</v>
      </c>
    </row>
    <row r="376" hidden="1" customHeight="1" spans="1:2">
      <c r="A376" s="3" t="s">
        <v>94</v>
      </c>
      <c r="B376" s="3">
        <f>SUMIFS('Raw Data'!$J:$J,'Raw Data'!$G:$G,A376,'Raw Data'!$R:$R,"Cross-Sold")</f>
        <v>0</v>
      </c>
    </row>
    <row r="377" hidden="1" customHeight="1" spans="1:2">
      <c r="A377" s="4" t="s">
        <v>38</v>
      </c>
      <c r="B377" s="4">
        <f>SUMIFS('Raw Data'!$J:$J,'Raw Data'!$G:$G,A377,'Raw Data'!$R:$R,"Cross-Sold")</f>
        <v>0</v>
      </c>
    </row>
    <row r="378" hidden="1" customHeight="1" spans="1:2">
      <c r="A378" s="3" t="s">
        <v>38</v>
      </c>
      <c r="B378" s="3">
        <f>SUMIFS('Raw Data'!$J:$J,'Raw Data'!$G:$G,A378,'Raw Data'!$R:$R,"Cross-Sold")</f>
        <v>0</v>
      </c>
    </row>
    <row r="379" hidden="1" customHeight="1" spans="1:2">
      <c r="A379" s="4" t="s">
        <v>38</v>
      </c>
      <c r="B379" s="4">
        <f>SUMIFS('Raw Data'!$J:$J,'Raw Data'!$G:$G,A379,'Raw Data'!$R:$R,"Cross-Sold")</f>
        <v>0</v>
      </c>
    </row>
    <row r="380" hidden="1" customHeight="1" spans="1:2">
      <c r="A380" s="3" t="s">
        <v>38</v>
      </c>
      <c r="B380" s="3">
        <f>SUMIFS('Raw Data'!$J:$J,'Raw Data'!$G:$G,A380,'Raw Data'!$R:$R,"Cross-Sold")</f>
        <v>0</v>
      </c>
    </row>
    <row r="381" hidden="1" customHeight="1" spans="1:2">
      <c r="A381" s="4" t="s">
        <v>94</v>
      </c>
      <c r="B381" s="4">
        <f>SUMIFS('Raw Data'!$J:$J,'Raw Data'!$G:$G,A381,'Raw Data'!$R:$R,"Cross-Sold")</f>
        <v>0</v>
      </c>
    </row>
    <row r="382" hidden="1" customHeight="1" spans="1:2">
      <c r="A382" s="3" t="s">
        <v>38</v>
      </c>
      <c r="B382" s="3">
        <f>SUMIFS('Raw Data'!$J:$J,'Raw Data'!$G:$G,A382,'Raw Data'!$R:$R,"Cross-Sold")</f>
        <v>0</v>
      </c>
    </row>
    <row r="383" customHeight="1" spans="1:2">
      <c r="A383" s="4" t="s">
        <v>124</v>
      </c>
      <c r="B383" s="4">
        <f>SUMIFS('Raw Data'!$J:$J,'Raw Data'!$G:$G,A383,'Raw Data'!$R:$R,"Cross-Sold")</f>
        <v>1184589200</v>
      </c>
    </row>
    <row r="384" hidden="1" customHeight="1" spans="1:2">
      <c r="A384" s="3" t="s">
        <v>58</v>
      </c>
      <c r="B384" s="3">
        <f>SUMIFS('Raw Data'!$J:$J,'Raw Data'!$G:$G,A384,'Raw Data'!$R:$R,"Cross-Sold")</f>
        <v>0</v>
      </c>
    </row>
    <row r="385" customHeight="1" spans="1:2">
      <c r="A385" s="4" t="s">
        <v>48</v>
      </c>
      <c r="B385" s="4">
        <f>SUMIFS('Raw Data'!$J:$J,'Raw Data'!$G:$G,A385,'Raw Data'!$R:$R,"Cross-Sold")</f>
        <v>174568900</v>
      </c>
    </row>
    <row r="386" customHeight="1" spans="1:2">
      <c r="A386" s="3" t="s">
        <v>51</v>
      </c>
      <c r="B386" s="3">
        <f>SUMIFS('Raw Data'!$J:$J,'Raw Data'!$G:$G,A386,'Raw Data'!$R:$R,"Cross-Sold")</f>
        <v>2479800</v>
      </c>
    </row>
    <row r="387" customHeight="1" spans="1:2">
      <c r="A387" s="4" t="s">
        <v>154</v>
      </c>
      <c r="B387" s="4">
        <f>SUMIFS('Raw Data'!$J:$J,'Raw Data'!$G:$G,A387,'Raw Data'!$R:$R,"Cross-Sold")</f>
        <v>118725400</v>
      </c>
    </row>
    <row r="388" customHeight="1" spans="1:2">
      <c r="A388" s="3" t="s">
        <v>212</v>
      </c>
      <c r="B388" s="3">
        <f>SUMIFS('Raw Data'!$J:$J,'Raw Data'!$G:$G,A388,'Raw Data'!$R:$R,"Cross-Sold")</f>
        <v>1133297600</v>
      </c>
    </row>
    <row r="389" hidden="1" customHeight="1" spans="1:2">
      <c r="A389" s="4" t="s">
        <v>105</v>
      </c>
      <c r="B389" s="4">
        <f>SUMIFS('Raw Data'!$J:$J,'Raw Data'!$G:$G,A389,'Raw Data'!$R:$R,"Cross-Sold")</f>
        <v>0</v>
      </c>
    </row>
    <row r="390" hidden="1" customHeight="1" spans="1:2">
      <c r="A390" s="3" t="s">
        <v>105</v>
      </c>
      <c r="B390" s="3">
        <f>SUMIFS('Raw Data'!$J:$J,'Raw Data'!$G:$G,A390,'Raw Data'!$R:$R,"Cross-Sold")</f>
        <v>0</v>
      </c>
    </row>
    <row r="391" customHeight="1" spans="1:2">
      <c r="A391" s="4" t="s">
        <v>68</v>
      </c>
      <c r="B391" s="4">
        <f>SUMIFS('Raw Data'!$J:$J,'Raw Data'!$G:$G,A391,'Raw Data'!$R:$R,"Cross-Sold")</f>
        <v>259365751</v>
      </c>
    </row>
    <row r="392" hidden="1" customHeight="1" spans="1:2">
      <c r="A392" s="3" t="s">
        <v>38</v>
      </c>
      <c r="B392" s="3">
        <f>SUMIFS('Raw Data'!$J:$J,'Raw Data'!$G:$G,A392,'Raw Data'!$R:$R,"Cross-Sold")</f>
        <v>0</v>
      </c>
    </row>
    <row r="393" customHeight="1" spans="1:2">
      <c r="A393" s="4" t="s">
        <v>791</v>
      </c>
      <c r="B393" s="4">
        <f>SUMIFS('Raw Data'!$J:$J,'Raw Data'!$G:$G,A393,'Raw Data'!$R:$R,"Cross-Sold")</f>
        <v>39809400</v>
      </c>
    </row>
    <row r="394" customHeight="1" spans="1:2">
      <c r="A394" s="3" t="s">
        <v>478</v>
      </c>
      <c r="B394" s="3">
        <f>SUMIFS('Raw Data'!$J:$J,'Raw Data'!$G:$G,A394,'Raw Data'!$R:$R,"Cross-Sold")</f>
        <v>6321100</v>
      </c>
    </row>
    <row r="395" hidden="1" customHeight="1" spans="1:2">
      <c r="A395" s="4" t="s">
        <v>58</v>
      </c>
      <c r="B395" s="4">
        <f>SUMIFS('Raw Data'!$J:$J,'Raw Data'!$G:$G,A395,'Raw Data'!$R:$R,"Cross-Sold")</f>
        <v>0</v>
      </c>
    </row>
    <row r="396" customHeight="1" spans="1:2">
      <c r="A396" s="3" t="s">
        <v>116</v>
      </c>
      <c r="B396" s="3">
        <f>SUMIFS('Raw Data'!$J:$J,'Raw Data'!$G:$G,A396,'Raw Data'!$R:$R,"Cross-Sold")</f>
        <v>52119800</v>
      </c>
    </row>
    <row r="397" customHeight="1" spans="1:2">
      <c r="A397" s="4" t="s">
        <v>116</v>
      </c>
      <c r="B397" s="4">
        <f>SUMIFS('Raw Data'!$J:$J,'Raw Data'!$G:$G,A397,'Raw Data'!$R:$R,"Cross-Sold")</f>
        <v>52119800</v>
      </c>
    </row>
    <row r="398" hidden="1" customHeight="1" spans="1:2">
      <c r="A398" s="3" t="s">
        <v>58</v>
      </c>
      <c r="B398" s="3">
        <f>SUMIFS('Raw Data'!$J:$J,'Raw Data'!$G:$G,A398,'Raw Data'!$R:$R,"Cross-Sold")</f>
        <v>0</v>
      </c>
    </row>
    <row r="399" hidden="1" customHeight="1" spans="1:2">
      <c r="A399" s="4" t="s">
        <v>38</v>
      </c>
      <c r="B399" s="4">
        <f>SUMIFS('Raw Data'!$J:$J,'Raw Data'!$G:$G,A399,'Raw Data'!$R:$R,"Cross-Sold")</f>
        <v>0</v>
      </c>
    </row>
    <row r="400" customHeight="1" spans="1:2">
      <c r="A400" s="3" t="s">
        <v>168</v>
      </c>
      <c r="B400" s="3">
        <f>SUMIFS('Raw Data'!$J:$J,'Raw Data'!$G:$G,A400,'Raw Data'!$R:$R,"Cross-Sold")</f>
        <v>3922700</v>
      </c>
    </row>
    <row r="401" hidden="1" customHeight="1" spans="1:2">
      <c r="A401" s="4" t="s">
        <v>38</v>
      </c>
      <c r="B401" s="4">
        <f>SUMIFS('Raw Data'!$J:$J,'Raw Data'!$G:$G,A401,'Raw Data'!$R:$R,"Cross-Sold")</f>
        <v>0</v>
      </c>
    </row>
    <row r="402" customHeight="1" spans="1:2">
      <c r="A402" s="3" t="s">
        <v>487</v>
      </c>
      <c r="B402" s="3">
        <f>SUMIFS('Raw Data'!$J:$J,'Raw Data'!$G:$G,A402,'Raw Data'!$R:$R,"Cross-Sold")</f>
        <v>19722400</v>
      </c>
    </row>
    <row r="403" hidden="1" customHeight="1" spans="1:2">
      <c r="A403" s="4" t="s">
        <v>58</v>
      </c>
      <c r="B403" s="4">
        <f>SUMIFS('Raw Data'!$J:$J,'Raw Data'!$G:$G,A403,'Raw Data'!$R:$R,"Cross-Sold")</f>
        <v>0</v>
      </c>
    </row>
    <row r="404" hidden="1" customHeight="1" spans="1:2">
      <c r="A404" s="3" t="s">
        <v>38</v>
      </c>
      <c r="B404" s="3">
        <f>SUMIFS('Raw Data'!$J:$J,'Raw Data'!$G:$G,A404,'Raw Data'!$R:$R,"Cross-Sold")</f>
        <v>0</v>
      </c>
    </row>
    <row r="405" customHeight="1" spans="1:2">
      <c r="A405" s="4" t="s">
        <v>80</v>
      </c>
      <c r="B405" s="4">
        <f>SUMIFS('Raw Data'!$J:$J,'Raw Data'!$G:$G,A405,'Raw Data'!$R:$R,"Cross-Sold")</f>
        <v>29707200</v>
      </c>
    </row>
    <row r="406" customHeight="1" spans="1:2">
      <c r="A406" s="3" t="s">
        <v>68</v>
      </c>
      <c r="B406" s="3">
        <f>SUMIFS('Raw Data'!$J:$J,'Raw Data'!$G:$G,A406,'Raw Data'!$R:$R,"Cross-Sold")</f>
        <v>259365751</v>
      </c>
    </row>
    <row r="407" customHeight="1" spans="1:2">
      <c r="A407" s="4" t="s">
        <v>68</v>
      </c>
      <c r="B407" s="4">
        <f>SUMIFS('Raw Data'!$J:$J,'Raw Data'!$G:$G,A407,'Raw Data'!$R:$R,"Cross-Sold")</f>
        <v>259365751</v>
      </c>
    </row>
    <row r="408" hidden="1" customHeight="1" spans="1:2">
      <c r="A408" s="3" t="s">
        <v>58</v>
      </c>
      <c r="B408" s="3">
        <f>SUMIFS('Raw Data'!$J:$J,'Raw Data'!$G:$G,A408,'Raw Data'!$R:$R,"Cross-Sold")</f>
        <v>0</v>
      </c>
    </row>
    <row r="409" hidden="1" customHeight="1" spans="1:2">
      <c r="A409" s="4" t="s">
        <v>101</v>
      </c>
      <c r="B409" s="4">
        <f>SUMIFS('Raw Data'!$J:$J,'Raw Data'!$G:$G,A409,'Raw Data'!$R:$R,"Cross-Sold")</f>
        <v>0</v>
      </c>
    </row>
    <row r="410" hidden="1" customHeight="1" spans="1:2">
      <c r="A410" s="3" t="s">
        <v>38</v>
      </c>
      <c r="B410" s="3">
        <f>SUMIFS('Raw Data'!$J:$J,'Raw Data'!$G:$G,A410,'Raw Data'!$R:$R,"Cross-Sold")</f>
        <v>0</v>
      </c>
    </row>
    <row r="411" hidden="1" customHeight="1" spans="1:2">
      <c r="A411" s="4" t="s">
        <v>38</v>
      </c>
      <c r="B411" s="4">
        <f>SUMIFS('Raw Data'!$J:$J,'Raw Data'!$G:$G,A411,'Raw Data'!$R:$R,"Cross-Sold")</f>
        <v>0</v>
      </c>
    </row>
    <row r="412" hidden="1" customHeight="1" spans="1:2">
      <c r="A412" s="3" t="s">
        <v>121</v>
      </c>
      <c r="B412" s="3">
        <f>SUMIFS('Raw Data'!$J:$J,'Raw Data'!$G:$G,A412,'Raw Data'!$R:$R,"Cross-Sold")</f>
        <v>0</v>
      </c>
    </row>
    <row r="413" hidden="1" customHeight="1" spans="1:2">
      <c r="A413" s="4" t="s">
        <v>38</v>
      </c>
      <c r="B413" s="4">
        <f>SUMIFS('Raw Data'!$J:$J,'Raw Data'!$G:$G,A413,'Raw Data'!$R:$R,"Cross-Sold")</f>
        <v>0</v>
      </c>
    </row>
    <row r="414" hidden="1" customHeight="1" spans="1:2">
      <c r="A414" s="3" t="s">
        <v>38</v>
      </c>
      <c r="B414" s="3">
        <f>SUMIFS('Raw Data'!$J:$J,'Raw Data'!$G:$G,A414,'Raw Data'!$R:$R,"Cross-Sold")</f>
        <v>0</v>
      </c>
    </row>
    <row r="415" hidden="1" customHeight="1" spans="1:2">
      <c r="A415" s="4" t="s">
        <v>38</v>
      </c>
      <c r="B415" s="4">
        <f>SUMIFS('Raw Data'!$J:$J,'Raw Data'!$G:$G,A415,'Raw Data'!$R:$R,"Cross-Sold")</f>
        <v>0</v>
      </c>
    </row>
    <row r="416" hidden="1" customHeight="1" spans="1:2">
      <c r="A416" s="3" t="s">
        <v>58</v>
      </c>
      <c r="B416" s="3">
        <f>SUMIFS('Raw Data'!$J:$J,'Raw Data'!$G:$G,A416,'Raw Data'!$R:$R,"Cross-Sold")</f>
        <v>0</v>
      </c>
    </row>
    <row r="417" hidden="1" customHeight="1" spans="1:2">
      <c r="A417" s="4" t="s">
        <v>525</v>
      </c>
      <c r="B417" s="4">
        <f>SUMIFS('Raw Data'!$J:$J,'Raw Data'!$G:$G,A417,'Raw Data'!$R:$R,"Cross-Sold")</f>
        <v>0</v>
      </c>
    </row>
    <row r="418" customHeight="1" spans="1:2">
      <c r="A418" s="3" t="s">
        <v>55</v>
      </c>
      <c r="B418" s="3">
        <f>SUMIFS('Raw Data'!$J:$J,'Raw Data'!$G:$G,A418,'Raw Data'!$R:$R,"Cross-Sold")</f>
        <v>13740226</v>
      </c>
    </row>
    <row r="419" customHeight="1" spans="1:2">
      <c r="A419" s="4" t="s">
        <v>80</v>
      </c>
      <c r="B419" s="4">
        <f>SUMIFS('Raw Data'!$J:$J,'Raw Data'!$G:$G,A419,'Raw Data'!$R:$R,"Cross-Sold")</f>
        <v>29707200</v>
      </c>
    </row>
    <row r="420" hidden="1" customHeight="1" spans="1:2">
      <c r="A420" s="3" t="s">
        <v>38</v>
      </c>
      <c r="B420" s="3">
        <f>SUMIFS('Raw Data'!$J:$J,'Raw Data'!$G:$G,A420,'Raw Data'!$R:$R,"Cross-Sold")</f>
        <v>0</v>
      </c>
    </row>
    <row r="421" hidden="1" customHeight="1" spans="1:2">
      <c r="A421" s="4" t="s">
        <v>525</v>
      </c>
      <c r="B421" s="4">
        <f>SUMIFS('Raw Data'!$J:$J,'Raw Data'!$G:$G,A421,'Raw Data'!$R:$R,"Cross-Sold")</f>
        <v>0</v>
      </c>
    </row>
    <row r="422" hidden="1" customHeight="1" spans="1:2">
      <c r="A422" s="3" t="s">
        <v>38</v>
      </c>
      <c r="B422" s="3">
        <f>SUMIFS('Raw Data'!$J:$J,'Raw Data'!$G:$G,A422,'Raw Data'!$R:$R,"Cross-Sold")</f>
        <v>0</v>
      </c>
    </row>
    <row r="423" hidden="1" customHeight="1" spans="1:2">
      <c r="A423" s="4" t="s">
        <v>38</v>
      </c>
      <c r="B423" s="4">
        <f>SUMIFS('Raw Data'!$J:$J,'Raw Data'!$G:$G,A423,'Raw Data'!$R:$R,"Cross-Sold")</f>
        <v>0</v>
      </c>
    </row>
    <row r="424" hidden="1" customHeight="1" spans="1:2">
      <c r="A424" s="3" t="s">
        <v>38</v>
      </c>
      <c r="B424" s="3">
        <f>SUMIFS('Raw Data'!$J:$J,'Raw Data'!$G:$G,A424,'Raw Data'!$R:$R,"Cross-Sold")</f>
        <v>0</v>
      </c>
    </row>
    <row r="425" hidden="1" customHeight="1" spans="1:2">
      <c r="A425" s="4" t="s">
        <v>38</v>
      </c>
      <c r="B425" s="4">
        <f>SUMIFS('Raw Data'!$J:$J,'Raw Data'!$G:$G,A425,'Raw Data'!$R:$R,"Cross-Sold")</f>
        <v>0</v>
      </c>
    </row>
    <row r="426" hidden="1" customHeight="1" spans="1:2">
      <c r="A426" s="3" t="s">
        <v>38</v>
      </c>
      <c r="B426" s="3">
        <f>SUMIFS('Raw Data'!$J:$J,'Raw Data'!$G:$G,A426,'Raw Data'!$R:$R,"Cross-Sold")</f>
        <v>0</v>
      </c>
    </row>
    <row r="427" hidden="1" customHeight="1" spans="1:2">
      <c r="A427" s="4" t="s">
        <v>38</v>
      </c>
      <c r="B427" s="4">
        <f>SUMIFS('Raw Data'!$J:$J,'Raw Data'!$G:$G,A427,'Raw Data'!$R:$R,"Cross-Sold")</f>
        <v>0</v>
      </c>
    </row>
    <row r="428" customHeight="1" spans="1:2">
      <c r="A428" s="3" t="s">
        <v>124</v>
      </c>
      <c r="B428" s="3">
        <f>SUMIFS('Raw Data'!$J:$J,'Raw Data'!$G:$G,A428,'Raw Data'!$R:$R,"Cross-Sold")</f>
        <v>1184589200</v>
      </c>
    </row>
    <row r="429" hidden="1" customHeight="1" spans="1:2">
      <c r="A429" s="4" t="s">
        <v>105</v>
      </c>
      <c r="B429" s="4">
        <f>SUMIFS('Raw Data'!$J:$J,'Raw Data'!$G:$G,A429,'Raw Data'!$R:$R,"Cross-Sold")</f>
        <v>0</v>
      </c>
    </row>
    <row r="430" hidden="1" customHeight="1" spans="1:2">
      <c r="A430" s="3" t="s">
        <v>38</v>
      </c>
      <c r="B430" s="3">
        <f>SUMIFS('Raw Data'!$J:$J,'Raw Data'!$G:$G,A430,'Raw Data'!$R:$R,"Cross-Sold")</f>
        <v>0</v>
      </c>
    </row>
    <row r="431" hidden="1" customHeight="1" spans="1:2">
      <c r="A431" s="4" t="s">
        <v>38</v>
      </c>
      <c r="B431" s="4">
        <f>SUMIFS('Raw Data'!$J:$J,'Raw Data'!$G:$G,A431,'Raw Data'!$R:$R,"Cross-Sold")</f>
        <v>0</v>
      </c>
    </row>
    <row r="432" hidden="1" customHeight="1" spans="1:2">
      <c r="A432" s="3" t="s">
        <v>86</v>
      </c>
      <c r="B432" s="3">
        <f>SUMIFS('Raw Data'!$J:$J,'Raw Data'!$G:$G,A432,'Raw Data'!$R:$R,"Cross-Sold")</f>
        <v>0</v>
      </c>
    </row>
    <row r="433" hidden="1" customHeight="1" spans="1:2">
      <c r="A433" s="4" t="s">
        <v>58</v>
      </c>
      <c r="B433" s="4">
        <f>SUMIFS('Raw Data'!$J:$J,'Raw Data'!$G:$G,A433,'Raw Data'!$R:$R,"Cross-Sold")</f>
        <v>0</v>
      </c>
    </row>
    <row r="434" customHeight="1" spans="1:2">
      <c r="A434" s="3" t="s">
        <v>791</v>
      </c>
      <c r="B434" s="3">
        <f>SUMIFS('Raw Data'!$J:$J,'Raw Data'!$G:$G,A434,'Raw Data'!$R:$R,"Cross-Sold")</f>
        <v>39809400</v>
      </c>
    </row>
    <row r="435" hidden="1" customHeight="1" spans="1:2">
      <c r="A435" s="4" t="s">
        <v>38</v>
      </c>
      <c r="B435" s="4">
        <f>SUMIFS('Raw Data'!$J:$J,'Raw Data'!$G:$G,A435,'Raw Data'!$R:$R,"Cross-Sold")</f>
        <v>0</v>
      </c>
    </row>
    <row r="436" customHeight="1" spans="1:2">
      <c r="A436" s="3" t="s">
        <v>135</v>
      </c>
      <c r="B436" s="3">
        <f>SUMIFS('Raw Data'!$J:$J,'Raw Data'!$G:$G,A436,'Raw Data'!$R:$R,"Cross-Sold")</f>
        <v>41045700</v>
      </c>
    </row>
    <row r="437" hidden="1" customHeight="1" spans="1:2">
      <c r="A437" s="4" t="s">
        <v>38</v>
      </c>
      <c r="B437" s="4">
        <f>SUMIFS('Raw Data'!$J:$J,'Raw Data'!$G:$G,A437,'Raw Data'!$R:$R,"Cross-Sold")</f>
        <v>0</v>
      </c>
    </row>
    <row r="438" hidden="1" customHeight="1" spans="1:2">
      <c r="A438" s="3" t="s">
        <v>38</v>
      </c>
      <c r="B438" s="3">
        <f>SUMIFS('Raw Data'!$J:$J,'Raw Data'!$G:$G,A438,'Raw Data'!$R:$R,"Cross-Sold")</f>
        <v>0</v>
      </c>
    </row>
    <row r="439" hidden="1" customHeight="1" spans="1:2">
      <c r="A439" s="4" t="s">
        <v>38</v>
      </c>
      <c r="B439" s="4">
        <f>SUMIFS('Raw Data'!$J:$J,'Raw Data'!$G:$G,A439,'Raw Data'!$R:$R,"Cross-Sold")</f>
        <v>0</v>
      </c>
    </row>
    <row r="440" hidden="1" customHeight="1" spans="1:2">
      <c r="A440" s="3" t="s">
        <v>38</v>
      </c>
      <c r="B440" s="3">
        <f>SUMIFS('Raw Data'!$J:$J,'Raw Data'!$G:$G,A440,'Raw Data'!$R:$R,"Cross-Sold")</f>
        <v>0</v>
      </c>
    </row>
    <row r="441" hidden="1" customHeight="1" spans="1:2">
      <c r="A441" s="4" t="s">
        <v>38</v>
      </c>
      <c r="B441" s="4">
        <f>SUMIFS('Raw Data'!$J:$J,'Raw Data'!$G:$G,A441,'Raw Data'!$R:$R,"Cross-Sold")</f>
        <v>0</v>
      </c>
    </row>
    <row r="442" hidden="1" customHeight="1" spans="1:2">
      <c r="A442" s="3" t="s">
        <v>38</v>
      </c>
      <c r="B442" s="3">
        <f>SUMIFS('Raw Data'!$J:$J,'Raw Data'!$G:$G,A442,'Raw Data'!$R:$R,"Cross-Sold")</f>
        <v>0</v>
      </c>
    </row>
    <row r="443" hidden="1" customHeight="1" spans="1:2">
      <c r="A443" s="4" t="s">
        <v>38</v>
      </c>
      <c r="B443" s="4">
        <f>SUMIFS('Raw Data'!$J:$J,'Raw Data'!$G:$G,A443,'Raw Data'!$R:$R,"Cross-Sold")</f>
        <v>0</v>
      </c>
    </row>
    <row r="444" hidden="1" customHeight="1" spans="1:2">
      <c r="A444" s="3" t="s">
        <v>38</v>
      </c>
      <c r="B444" s="3">
        <f>SUMIFS('Raw Data'!$J:$J,'Raw Data'!$G:$G,A444,'Raw Data'!$R:$R,"Cross-Sold")</f>
        <v>0</v>
      </c>
    </row>
    <row r="445" hidden="1" customHeight="1" spans="1:2">
      <c r="A445" s="4" t="s">
        <v>121</v>
      </c>
      <c r="B445" s="4">
        <f>SUMIFS('Raw Data'!$J:$J,'Raw Data'!$G:$G,A445,'Raw Data'!$R:$R,"Cross-Sold")</f>
        <v>0</v>
      </c>
    </row>
    <row r="446" hidden="1" customHeight="1" spans="1:2">
      <c r="A446" s="3" t="s">
        <v>121</v>
      </c>
      <c r="B446" s="3">
        <f>SUMIFS('Raw Data'!$J:$J,'Raw Data'!$G:$G,A446,'Raw Data'!$R:$R,"Cross-Sold")</f>
        <v>0</v>
      </c>
    </row>
    <row r="447" customHeight="1" spans="1:2">
      <c r="A447" s="4" t="s">
        <v>111</v>
      </c>
      <c r="B447" s="4">
        <f>SUMIFS('Raw Data'!$J:$J,'Raw Data'!$G:$G,A447,'Raw Data'!$R:$R,"Cross-Sold")</f>
        <v>13047600</v>
      </c>
    </row>
    <row r="448" hidden="1" customHeight="1" spans="1:2">
      <c r="A448" s="3" t="s">
        <v>38</v>
      </c>
      <c r="B448" s="3">
        <f>SUMIFS('Raw Data'!$J:$J,'Raw Data'!$G:$G,A448,'Raw Data'!$R:$R,"Cross-Sold")</f>
        <v>0</v>
      </c>
    </row>
    <row r="449" hidden="1" customHeight="1" spans="1:2">
      <c r="A449" s="4" t="s">
        <v>38</v>
      </c>
      <c r="B449" s="4">
        <f>SUMIFS('Raw Data'!$J:$J,'Raw Data'!$G:$G,A449,'Raw Data'!$R:$R,"Cross-Sold")</f>
        <v>0</v>
      </c>
    </row>
    <row r="450" hidden="1" customHeight="1" spans="1:2">
      <c r="A450" s="3" t="s">
        <v>58</v>
      </c>
      <c r="B450" s="3">
        <f>SUMIFS('Raw Data'!$J:$J,'Raw Data'!$G:$G,A450,'Raw Data'!$R:$R,"Cross-Sold")</f>
        <v>0</v>
      </c>
    </row>
    <row r="451" hidden="1" customHeight="1" spans="1:2">
      <c r="A451" s="4" t="s">
        <v>101</v>
      </c>
      <c r="B451" s="4">
        <f>SUMIFS('Raw Data'!$J:$J,'Raw Data'!$G:$G,A451,'Raw Data'!$R:$R,"Cross-Sold")</f>
        <v>0</v>
      </c>
    </row>
    <row r="452" hidden="1" customHeight="1" spans="1:2">
      <c r="A452" s="3" t="s">
        <v>38</v>
      </c>
      <c r="B452" s="3">
        <f>SUMIFS('Raw Data'!$J:$J,'Raw Data'!$G:$G,A452,'Raw Data'!$R:$R,"Cross-Sold")</f>
        <v>0</v>
      </c>
    </row>
    <row r="453" customHeight="1" spans="1:2">
      <c r="A453" s="4" t="s">
        <v>55</v>
      </c>
      <c r="B453" s="4">
        <f>SUMIFS('Raw Data'!$J:$J,'Raw Data'!$G:$G,A453,'Raw Data'!$R:$R,"Cross-Sold")</f>
        <v>13740226</v>
      </c>
    </row>
    <row r="454" customHeight="1" spans="1:2">
      <c r="A454" s="3" t="s">
        <v>193</v>
      </c>
      <c r="B454" s="3">
        <f>SUMIFS('Raw Data'!$J:$J,'Raw Data'!$G:$G,A454,'Raw Data'!$R:$R,"Cross-Sold")</f>
        <v>179625000</v>
      </c>
    </row>
    <row r="455" customHeight="1" spans="1:2">
      <c r="A455" s="4" t="s">
        <v>160</v>
      </c>
      <c r="B455" s="4">
        <f>SUMIFS('Raw Data'!$J:$J,'Raw Data'!$G:$G,A455,'Raw Data'!$R:$R,"Cross-Sold")</f>
        <v>47102300</v>
      </c>
    </row>
    <row r="456" customHeight="1" spans="1:2">
      <c r="A456" s="3" t="s">
        <v>44</v>
      </c>
      <c r="B456" s="3">
        <f>SUMIFS('Raw Data'!$J:$J,'Raw Data'!$G:$G,A456,'Raw Data'!$R:$R,"Cross-Sold")</f>
        <v>42770500</v>
      </c>
    </row>
    <row r="457" customHeight="1" spans="1:2">
      <c r="A457" s="4" t="s">
        <v>55</v>
      </c>
      <c r="B457" s="4">
        <f>SUMIFS('Raw Data'!$J:$J,'Raw Data'!$G:$G,A457,'Raw Data'!$R:$R,"Cross-Sold")</f>
        <v>13740226</v>
      </c>
    </row>
    <row r="458" hidden="1" customHeight="1" spans="1:2">
      <c r="A458" s="3" t="s">
        <v>94</v>
      </c>
      <c r="B458" s="3">
        <f>SUMIFS('Raw Data'!$J:$J,'Raw Data'!$G:$G,A458,'Raw Data'!$R:$R,"Cross-Sold")</f>
        <v>0</v>
      </c>
    </row>
    <row r="459" customHeight="1" spans="1:2">
      <c r="A459" s="4" t="s">
        <v>68</v>
      </c>
      <c r="B459" s="4">
        <f>SUMIFS('Raw Data'!$J:$J,'Raw Data'!$G:$G,A459,'Raw Data'!$R:$R,"Cross-Sold")</f>
        <v>259365751</v>
      </c>
    </row>
    <row r="460" customHeight="1" spans="1:2">
      <c r="A460" s="3" t="s">
        <v>55</v>
      </c>
      <c r="B460" s="3">
        <f>SUMIFS('Raw Data'!$J:$J,'Raw Data'!$G:$G,A460,'Raw Data'!$R:$R,"Cross-Sold")</f>
        <v>13740226</v>
      </c>
    </row>
    <row r="461" customHeight="1" spans="1:2">
      <c r="A461" s="4" t="s">
        <v>287</v>
      </c>
      <c r="B461" s="4">
        <f>SUMIFS('Raw Data'!$J:$J,'Raw Data'!$G:$G,A461,'Raw Data'!$R:$R,"Cross-Sold")</f>
        <v>6754600</v>
      </c>
    </row>
    <row r="462" hidden="1" customHeight="1" spans="1:2">
      <c r="A462" s="3" t="s">
        <v>38</v>
      </c>
      <c r="B462" s="3">
        <f>SUMIFS('Raw Data'!$J:$J,'Raw Data'!$G:$G,A462,'Raw Data'!$R:$R,"Cross-Sold")</f>
        <v>0</v>
      </c>
    </row>
    <row r="463" customHeight="1" spans="1:2">
      <c r="A463" s="4" t="s">
        <v>44</v>
      </c>
      <c r="B463" s="4">
        <f>SUMIFS('Raw Data'!$J:$J,'Raw Data'!$G:$G,A463,'Raw Data'!$R:$R,"Cross-Sold")</f>
        <v>42770500</v>
      </c>
    </row>
    <row r="464" hidden="1" customHeight="1" spans="1:2">
      <c r="A464" s="3" t="s">
        <v>58</v>
      </c>
      <c r="B464" s="3">
        <f>SUMIFS('Raw Data'!$J:$J,'Raw Data'!$G:$G,A464,'Raw Data'!$R:$R,"Cross-Sold")</f>
        <v>0</v>
      </c>
    </row>
    <row r="465" customHeight="1" spans="1:2">
      <c r="A465" s="4" t="s">
        <v>154</v>
      </c>
      <c r="B465" s="4">
        <f>SUMIFS('Raw Data'!$J:$J,'Raw Data'!$G:$G,A465,'Raw Data'!$R:$R,"Cross-Sold")</f>
        <v>118725400</v>
      </c>
    </row>
    <row r="466" customHeight="1" spans="1:2">
      <c r="A466" s="3" t="s">
        <v>197</v>
      </c>
      <c r="B466" s="3">
        <f>SUMIFS('Raw Data'!$J:$J,'Raw Data'!$G:$G,A466,'Raw Data'!$R:$R,"Cross-Sold")</f>
        <v>174335200</v>
      </c>
    </row>
    <row r="467" customHeight="1" spans="1:2">
      <c r="A467" s="4" t="s">
        <v>55</v>
      </c>
      <c r="B467" s="4">
        <f>SUMIFS('Raw Data'!$J:$J,'Raw Data'!$G:$G,A467,'Raw Data'!$R:$R,"Cross-Sold")</f>
        <v>13740226</v>
      </c>
    </row>
    <row r="468" customHeight="1" spans="1:2">
      <c r="A468" s="3" t="s">
        <v>44</v>
      </c>
      <c r="B468" s="3">
        <f>SUMIFS('Raw Data'!$J:$J,'Raw Data'!$G:$G,A468,'Raw Data'!$R:$R,"Cross-Sold")</f>
        <v>42770500</v>
      </c>
    </row>
    <row r="469" customHeight="1" spans="1:2">
      <c r="A469" s="4" t="s">
        <v>92</v>
      </c>
      <c r="B469" s="4">
        <f>SUMIFS('Raw Data'!$J:$J,'Raw Data'!$G:$G,A469,'Raw Data'!$R:$R,"Cross-Sold")</f>
        <v>7391100</v>
      </c>
    </row>
    <row r="470" customHeight="1" spans="1:2">
      <c r="A470" s="3" t="s">
        <v>55</v>
      </c>
      <c r="B470" s="3">
        <f>SUMIFS('Raw Data'!$J:$J,'Raw Data'!$G:$G,A470,'Raw Data'!$R:$R,"Cross-Sold")</f>
        <v>13740226</v>
      </c>
    </row>
    <row r="471" hidden="1" customHeight="1" spans="1:2">
      <c r="A471" s="4" t="s">
        <v>38</v>
      </c>
      <c r="B471" s="4">
        <f>SUMIFS('Raw Data'!$J:$J,'Raw Data'!$G:$G,A471,'Raw Data'!$R:$R,"Cross-Sold")</f>
        <v>0</v>
      </c>
    </row>
    <row r="472" hidden="1" customHeight="1" spans="1:2">
      <c r="A472" s="3" t="s">
        <v>58</v>
      </c>
      <c r="B472" s="3">
        <f>SUMIFS('Raw Data'!$J:$J,'Raw Data'!$G:$G,A472,'Raw Data'!$R:$R,"Cross-Sold")</f>
        <v>0</v>
      </c>
    </row>
    <row r="473" hidden="1" customHeight="1" spans="1:2">
      <c r="A473" s="4" t="s">
        <v>38</v>
      </c>
      <c r="B473" s="4">
        <f>SUMIFS('Raw Data'!$J:$J,'Raw Data'!$G:$G,A473,'Raw Data'!$R:$R,"Cross-Sold")</f>
        <v>0</v>
      </c>
    </row>
    <row r="474" hidden="1" customHeight="1" spans="1:2">
      <c r="A474" s="3" t="s">
        <v>38</v>
      </c>
      <c r="B474" s="3">
        <f>SUMIFS('Raw Data'!$J:$J,'Raw Data'!$G:$G,A474,'Raw Data'!$R:$R,"Cross-Sold")</f>
        <v>0</v>
      </c>
    </row>
    <row r="475" hidden="1" customHeight="1" spans="1:2">
      <c r="A475" s="4" t="s">
        <v>38</v>
      </c>
      <c r="B475" s="4">
        <f>SUMIFS('Raw Data'!$J:$J,'Raw Data'!$G:$G,A475,'Raw Data'!$R:$R,"Cross-Sold")</f>
        <v>0</v>
      </c>
    </row>
    <row r="476" customHeight="1" spans="1:2">
      <c r="A476" s="3" t="s">
        <v>68</v>
      </c>
      <c r="B476" s="3">
        <f>SUMIFS('Raw Data'!$J:$J,'Raw Data'!$G:$G,A476,'Raw Data'!$R:$R,"Cross-Sold")</f>
        <v>259365751</v>
      </c>
    </row>
    <row r="477" customHeight="1" spans="1:2">
      <c r="A477" s="4" t="s">
        <v>55</v>
      </c>
      <c r="B477" s="4">
        <f>SUMIFS('Raw Data'!$J:$J,'Raw Data'!$G:$G,A477,'Raw Data'!$R:$R,"Cross-Sold")</f>
        <v>13740226</v>
      </c>
    </row>
    <row r="478" customHeight="1" spans="1:2">
      <c r="A478" s="3" t="s">
        <v>154</v>
      </c>
      <c r="B478" s="3">
        <f>SUMIFS('Raw Data'!$J:$J,'Raw Data'!$G:$G,A478,'Raw Data'!$R:$R,"Cross-Sold")</f>
        <v>118725400</v>
      </c>
    </row>
    <row r="479" hidden="1" customHeight="1" spans="1:2">
      <c r="A479" s="4" t="s">
        <v>38</v>
      </c>
      <c r="B479" s="4">
        <f>SUMIFS('Raw Data'!$J:$J,'Raw Data'!$G:$G,A479,'Raw Data'!$R:$R,"Cross-Sold")</f>
        <v>0</v>
      </c>
    </row>
    <row r="480" hidden="1" customHeight="1" spans="1:2">
      <c r="A480" s="3" t="s">
        <v>38</v>
      </c>
      <c r="B480" s="3">
        <f>SUMIFS('Raw Data'!$J:$J,'Raw Data'!$G:$G,A480,'Raw Data'!$R:$R,"Cross-Sold")</f>
        <v>0</v>
      </c>
    </row>
    <row r="481" hidden="1" customHeight="1" spans="1:2">
      <c r="A481" s="4" t="s">
        <v>101</v>
      </c>
      <c r="B481" s="4">
        <f>SUMIFS('Raw Data'!$J:$J,'Raw Data'!$G:$G,A481,'Raw Data'!$R:$R,"Cross-Sold")</f>
        <v>0</v>
      </c>
    </row>
    <row r="482" customHeight="1" spans="1:2">
      <c r="A482" s="3" t="s">
        <v>154</v>
      </c>
      <c r="B482" s="3">
        <f>SUMIFS('Raw Data'!$J:$J,'Raw Data'!$G:$G,A482,'Raw Data'!$R:$R,"Cross-Sold")</f>
        <v>118725400</v>
      </c>
    </row>
    <row r="483" hidden="1" customHeight="1" spans="1:2">
      <c r="A483" s="4" t="s">
        <v>86</v>
      </c>
      <c r="B483" s="4">
        <f>SUMIFS('Raw Data'!$J:$J,'Raw Data'!$G:$G,A483,'Raw Data'!$R:$R,"Cross-Sold")</f>
        <v>0</v>
      </c>
    </row>
    <row r="484" customHeight="1" spans="1:2">
      <c r="A484" s="3" t="s">
        <v>791</v>
      </c>
      <c r="B484" s="3">
        <f>SUMIFS('Raw Data'!$J:$J,'Raw Data'!$G:$G,A484,'Raw Data'!$R:$R,"Cross-Sold")</f>
        <v>39809400</v>
      </c>
    </row>
    <row r="485" customHeight="1" spans="1:2">
      <c r="A485" s="4" t="s">
        <v>291</v>
      </c>
      <c r="B485" s="4">
        <f>SUMIFS('Raw Data'!$J:$J,'Raw Data'!$G:$G,A485,'Raw Data'!$R:$R,"Cross-Sold")</f>
        <v>8477800</v>
      </c>
    </row>
    <row r="486" hidden="1" customHeight="1" spans="1:2">
      <c r="A486" s="3" t="s">
        <v>38</v>
      </c>
      <c r="B486" s="3">
        <f>SUMIFS('Raw Data'!$J:$J,'Raw Data'!$G:$G,A486,'Raw Data'!$R:$R,"Cross-Sold")</f>
        <v>0</v>
      </c>
    </row>
    <row r="487" hidden="1" customHeight="1" spans="1:2">
      <c r="A487" s="4" t="s">
        <v>38</v>
      </c>
      <c r="B487" s="4">
        <f>SUMIFS('Raw Data'!$J:$J,'Raw Data'!$G:$G,A487,'Raw Data'!$R:$R,"Cross-Sold")</f>
        <v>0</v>
      </c>
    </row>
    <row r="488" hidden="1" customHeight="1" spans="1:2">
      <c r="A488" s="3" t="s">
        <v>101</v>
      </c>
      <c r="B488" s="3">
        <f>SUMIFS('Raw Data'!$J:$J,'Raw Data'!$G:$G,A488,'Raw Data'!$R:$R,"Cross-Sold")</f>
        <v>0</v>
      </c>
    </row>
    <row r="489" hidden="1" customHeight="1" spans="1:2">
      <c r="A489" s="4" t="s">
        <v>38</v>
      </c>
      <c r="B489" s="4">
        <f>SUMIFS('Raw Data'!$J:$J,'Raw Data'!$G:$G,A489,'Raw Data'!$R:$R,"Cross-Sold")</f>
        <v>0</v>
      </c>
    </row>
    <row r="490" hidden="1" customHeight="1" spans="1:2">
      <c r="A490" s="3" t="s">
        <v>38</v>
      </c>
      <c r="B490" s="3">
        <f>SUMIFS('Raw Data'!$J:$J,'Raw Data'!$G:$G,A490,'Raw Data'!$R:$R,"Cross-Sold")</f>
        <v>0</v>
      </c>
    </row>
    <row r="491" hidden="1" customHeight="1" spans="1:2">
      <c r="A491" s="4" t="s">
        <v>38</v>
      </c>
      <c r="B491" s="4">
        <f>SUMIFS('Raw Data'!$J:$J,'Raw Data'!$G:$G,A491,'Raw Data'!$R:$R,"Cross-Sold")</f>
        <v>0</v>
      </c>
    </row>
    <row r="492" customHeight="1" spans="1:2">
      <c r="A492" s="3" t="s">
        <v>68</v>
      </c>
      <c r="B492" s="3">
        <f>SUMIFS('Raw Data'!$J:$J,'Raw Data'!$G:$G,A492,'Raw Data'!$R:$R,"Cross-Sold")</f>
        <v>259365751</v>
      </c>
    </row>
    <row r="493" customHeight="1" spans="1:2">
      <c r="A493" s="4" t="s">
        <v>68</v>
      </c>
      <c r="B493" s="4">
        <f>SUMIFS('Raw Data'!$J:$J,'Raw Data'!$G:$G,A493,'Raw Data'!$R:$R,"Cross-Sold")</f>
        <v>259365751</v>
      </c>
    </row>
    <row r="494" customHeight="1" spans="1:2">
      <c r="A494" s="3" t="s">
        <v>170</v>
      </c>
      <c r="B494" s="3">
        <f>SUMIFS('Raw Data'!$J:$J,'Raw Data'!$G:$G,A494,'Raw Data'!$R:$R,"Cross-Sold")</f>
        <v>108978900</v>
      </c>
    </row>
    <row r="495" customHeight="1" spans="1:2">
      <c r="A495" s="4" t="s">
        <v>212</v>
      </c>
      <c r="B495" s="4">
        <f>SUMIFS('Raw Data'!$J:$J,'Raw Data'!$G:$G,A495,'Raw Data'!$R:$R,"Cross-Sold")</f>
        <v>1133297600</v>
      </c>
    </row>
    <row r="496" customHeight="1" spans="1:2">
      <c r="A496" s="3" t="s">
        <v>80</v>
      </c>
      <c r="B496" s="3">
        <f>SUMIFS('Raw Data'!$J:$J,'Raw Data'!$G:$G,A496,'Raw Data'!$R:$R,"Cross-Sold")</f>
        <v>29707200</v>
      </c>
    </row>
    <row r="497" customHeight="1" spans="1:2">
      <c r="A497" s="4" t="s">
        <v>212</v>
      </c>
      <c r="B497" s="4">
        <f>SUMIFS('Raw Data'!$J:$J,'Raw Data'!$G:$G,A497,'Raw Data'!$R:$R,"Cross-Sold")</f>
        <v>1133297600</v>
      </c>
    </row>
    <row r="498" customHeight="1" spans="1:2">
      <c r="A498" s="3" t="s">
        <v>1011</v>
      </c>
      <c r="B498" s="3">
        <f>SUMIFS('Raw Data'!$J:$J,'Raw Data'!$G:$G,A498,'Raw Data'!$R:$R,"Cross-Sold")</f>
        <v>53100000</v>
      </c>
    </row>
    <row r="499" customHeight="1" spans="1:2">
      <c r="A499" s="4" t="s">
        <v>1016</v>
      </c>
      <c r="B499" s="4">
        <f>SUMIFS('Raw Data'!$J:$J,'Raw Data'!$G:$G,A499,'Raw Data'!$R:$R,"Cross-Sold")</f>
        <v>17908200</v>
      </c>
    </row>
    <row r="500" customHeight="1" spans="1:2">
      <c r="A500" s="3" t="s">
        <v>1016</v>
      </c>
      <c r="B500" s="3">
        <f>SUMIFS('Raw Data'!$J:$J,'Raw Data'!$G:$G,A500,'Raw Data'!$R:$R,"Cross-Sold")</f>
        <v>17908200</v>
      </c>
    </row>
    <row r="501" hidden="1" customHeight="1" spans="1:2">
      <c r="A501" s="4" t="s">
        <v>140</v>
      </c>
      <c r="B501" s="4">
        <f>SUMIFS('Raw Data'!$J:$J,'Raw Data'!$G:$G,A501,'Raw Data'!$R:$R,"Cross-Sold")</f>
        <v>0</v>
      </c>
    </row>
    <row r="502" hidden="1" customHeight="1" spans="1:2">
      <c r="A502" s="3" t="s">
        <v>86</v>
      </c>
      <c r="B502" s="3">
        <f>SUMIFS('Raw Data'!$J:$J,'Raw Data'!$G:$G,A502,'Raw Data'!$R:$R,"Cross-Sold")</f>
        <v>0</v>
      </c>
    </row>
    <row r="503" hidden="1" customHeight="1" spans="1:2">
      <c r="A503" s="4" t="s">
        <v>38</v>
      </c>
      <c r="B503" s="4">
        <f>SUMIFS('Raw Data'!$J:$J,'Raw Data'!$G:$G,A503,'Raw Data'!$R:$R,"Cross-Sold")</f>
        <v>0</v>
      </c>
    </row>
    <row r="504" customHeight="1" spans="1:2">
      <c r="A504" s="3" t="s">
        <v>124</v>
      </c>
      <c r="B504" s="3">
        <f>SUMIFS('Raw Data'!$J:$J,'Raw Data'!$G:$G,A504,'Raw Data'!$R:$R,"Cross-Sold")</f>
        <v>1184589200</v>
      </c>
    </row>
    <row r="505" customHeight="1" spans="1:2">
      <c r="A505" s="4" t="s">
        <v>124</v>
      </c>
      <c r="B505" s="4">
        <f>SUMIFS('Raw Data'!$J:$J,'Raw Data'!$G:$G,A505,'Raw Data'!$R:$R,"Cross-Sold")</f>
        <v>1184589200</v>
      </c>
    </row>
    <row r="506" customHeight="1" spans="1:2">
      <c r="A506" s="3" t="s">
        <v>124</v>
      </c>
      <c r="B506" s="3">
        <f>SUMIFS('Raw Data'!$J:$J,'Raw Data'!$G:$G,A506,'Raw Data'!$R:$R,"Cross-Sold")</f>
        <v>1184589200</v>
      </c>
    </row>
    <row r="507" hidden="1" customHeight="1" spans="1:2">
      <c r="A507" s="4" t="s">
        <v>38</v>
      </c>
      <c r="B507" s="4">
        <f>SUMIFS('Raw Data'!$J:$J,'Raw Data'!$G:$G,A507,'Raw Data'!$R:$R,"Cross-Sold")</f>
        <v>0</v>
      </c>
    </row>
    <row r="508" hidden="1" customHeight="1" spans="1:2">
      <c r="A508" s="3" t="s">
        <v>94</v>
      </c>
      <c r="B508" s="3">
        <f>SUMIFS('Raw Data'!$J:$J,'Raw Data'!$G:$G,A508,'Raw Data'!$R:$R,"Cross-Sold")</f>
        <v>0</v>
      </c>
    </row>
    <row r="509" customHeight="1" spans="1:2">
      <c r="A509" s="4" t="s">
        <v>44</v>
      </c>
      <c r="B509" s="4">
        <f>SUMIFS('Raw Data'!$J:$J,'Raw Data'!$G:$G,A509,'Raw Data'!$R:$R,"Cross-Sold")</f>
        <v>42770500</v>
      </c>
    </row>
    <row r="510" hidden="1" customHeight="1" spans="1:2">
      <c r="A510" s="3" t="s">
        <v>38</v>
      </c>
      <c r="B510" s="3">
        <f>SUMIFS('Raw Data'!$J:$J,'Raw Data'!$G:$G,A510,'Raw Data'!$R:$R,"Cross-Sold")</f>
        <v>0</v>
      </c>
    </row>
    <row r="511" customHeight="1" spans="1:2">
      <c r="A511" s="4" t="s">
        <v>68</v>
      </c>
      <c r="B511" s="4">
        <f>SUMIFS('Raw Data'!$J:$J,'Raw Data'!$G:$G,A511,'Raw Data'!$R:$R,"Cross-Sold")</f>
        <v>259365751</v>
      </c>
    </row>
    <row r="512" customHeight="1" spans="1:2">
      <c r="A512" s="3" t="s">
        <v>68</v>
      </c>
      <c r="B512" s="3">
        <f>SUMIFS('Raw Data'!$J:$J,'Raw Data'!$G:$G,A512,'Raw Data'!$R:$R,"Cross-Sold")</f>
        <v>259365751</v>
      </c>
    </row>
    <row r="513" hidden="1" customHeight="1" spans="1:2">
      <c r="A513" s="4" t="s">
        <v>101</v>
      </c>
      <c r="B513" s="4">
        <f>SUMIFS('Raw Data'!$J:$J,'Raw Data'!$G:$G,A513,'Raw Data'!$R:$R,"Cross-Sold")</f>
        <v>0</v>
      </c>
    </row>
    <row r="514" hidden="1" customHeight="1" spans="1:2">
      <c r="A514" s="3" t="s">
        <v>38</v>
      </c>
      <c r="B514" s="3">
        <f>SUMIFS('Raw Data'!$J:$J,'Raw Data'!$G:$G,A514,'Raw Data'!$R:$R,"Cross-Sold")</f>
        <v>0</v>
      </c>
    </row>
    <row r="515" hidden="1" customHeight="1" spans="1:2">
      <c r="A515" s="4" t="s">
        <v>101</v>
      </c>
      <c r="B515" s="4">
        <f>SUMIFS('Raw Data'!$J:$J,'Raw Data'!$G:$G,A515,'Raw Data'!$R:$R,"Cross-Sold")</f>
        <v>0</v>
      </c>
    </row>
    <row r="516" customHeight="1" spans="1:2">
      <c r="A516" s="3" t="s">
        <v>245</v>
      </c>
      <c r="B516" s="3">
        <f>SUMIFS('Raw Data'!$J:$J,'Raw Data'!$G:$G,A516,'Raw Data'!$R:$R,"Cross-Sold")</f>
        <v>7949600</v>
      </c>
    </row>
    <row r="517" customHeight="1" spans="1:2">
      <c r="A517" s="4" t="s">
        <v>55</v>
      </c>
      <c r="B517" s="4">
        <f>SUMIFS('Raw Data'!$J:$J,'Raw Data'!$G:$G,A517,'Raw Data'!$R:$R,"Cross-Sold")</f>
        <v>13740226</v>
      </c>
    </row>
    <row r="518" hidden="1" customHeight="1" spans="1:2">
      <c r="A518" s="3" t="s">
        <v>38</v>
      </c>
      <c r="B518" s="3">
        <f>SUMIFS('Raw Data'!$J:$J,'Raw Data'!$G:$G,A518,'Raw Data'!$R:$R,"Cross-Sold")</f>
        <v>0</v>
      </c>
    </row>
    <row r="519" hidden="1" customHeight="1" spans="1:2">
      <c r="A519" s="4" t="s">
        <v>38</v>
      </c>
      <c r="B519" s="4">
        <f>SUMIFS('Raw Data'!$J:$J,'Raw Data'!$G:$G,A519,'Raw Data'!$R:$R,"Cross-Sold")</f>
        <v>0</v>
      </c>
    </row>
    <row r="520" hidden="1" customHeight="1" spans="1:2">
      <c r="A520" s="3" t="s">
        <v>38</v>
      </c>
      <c r="B520" s="3">
        <f>SUMIFS('Raw Data'!$J:$J,'Raw Data'!$G:$G,A520,'Raw Data'!$R:$R,"Cross-Sold")</f>
        <v>0</v>
      </c>
    </row>
    <row r="521" hidden="1" customHeight="1" spans="1:2">
      <c r="A521" s="4" t="s">
        <v>38</v>
      </c>
      <c r="B521" s="4">
        <f>SUMIFS('Raw Data'!$J:$J,'Raw Data'!$G:$G,A521,'Raw Data'!$R:$R,"Cross-Sold")</f>
        <v>0</v>
      </c>
    </row>
    <row r="522" hidden="1" customHeight="1" spans="1:2">
      <c r="A522" s="3" t="s">
        <v>38</v>
      </c>
      <c r="B522" s="3">
        <f>SUMIFS('Raw Data'!$J:$J,'Raw Data'!$G:$G,A522,'Raw Data'!$R:$R,"Cross-Sold")</f>
        <v>0</v>
      </c>
    </row>
    <row r="523" hidden="1" customHeight="1" spans="1:2">
      <c r="A523" s="4" t="s">
        <v>38</v>
      </c>
      <c r="B523" s="4">
        <f>SUMIFS('Raw Data'!$J:$J,'Raw Data'!$G:$G,A523,'Raw Data'!$R:$R,"Cross-Sold")</f>
        <v>0</v>
      </c>
    </row>
    <row r="524" hidden="1" customHeight="1" spans="1:2">
      <c r="A524" s="3" t="s">
        <v>38</v>
      </c>
      <c r="B524" s="3">
        <f>SUMIFS('Raw Data'!$J:$J,'Raw Data'!$G:$G,A524,'Raw Data'!$R:$R,"Cross-Sold")</f>
        <v>0</v>
      </c>
    </row>
    <row r="525" hidden="1" customHeight="1" spans="1:2">
      <c r="A525" s="4" t="s">
        <v>86</v>
      </c>
      <c r="B525" s="4">
        <f>SUMIFS('Raw Data'!$J:$J,'Raw Data'!$G:$G,A525,'Raw Data'!$R:$R,"Cross-Sold")</f>
        <v>0</v>
      </c>
    </row>
    <row r="526" customHeight="1" spans="1:2">
      <c r="A526" s="3" t="s">
        <v>44</v>
      </c>
      <c r="B526" s="3">
        <f>SUMIFS('Raw Data'!$J:$J,'Raw Data'!$G:$G,A526,'Raw Data'!$R:$R,"Cross-Sold")</f>
        <v>42770500</v>
      </c>
    </row>
    <row r="527" hidden="1" customHeight="1" spans="1:2">
      <c r="A527" s="4" t="s">
        <v>58</v>
      </c>
      <c r="B527" s="4">
        <f>SUMIFS('Raw Data'!$J:$J,'Raw Data'!$G:$G,A527,'Raw Data'!$R:$R,"Cross-Sold")</f>
        <v>0</v>
      </c>
    </row>
    <row r="528" customHeight="1" spans="1:2">
      <c r="A528" s="3" t="s">
        <v>116</v>
      </c>
      <c r="B528" s="3">
        <f>SUMIFS('Raw Data'!$J:$J,'Raw Data'!$G:$G,A528,'Raw Data'!$R:$R,"Cross-Sold")</f>
        <v>52119800</v>
      </c>
    </row>
    <row r="529" hidden="1" customHeight="1" spans="1:2">
      <c r="A529" s="4" t="s">
        <v>38</v>
      </c>
      <c r="B529" s="4">
        <f>SUMIFS('Raw Data'!$J:$J,'Raw Data'!$G:$G,A529,'Raw Data'!$R:$R,"Cross-Sold")</f>
        <v>0</v>
      </c>
    </row>
    <row r="530" customHeight="1" spans="1:2">
      <c r="A530" s="3" t="s">
        <v>68</v>
      </c>
      <c r="B530" s="3">
        <f>SUMIFS('Raw Data'!$J:$J,'Raw Data'!$G:$G,A530,'Raw Data'!$R:$R,"Cross-Sold")</f>
        <v>259365751</v>
      </c>
    </row>
    <row r="531" customHeight="1" spans="1:2">
      <c r="A531" s="4" t="s">
        <v>68</v>
      </c>
      <c r="B531" s="4">
        <f>SUMIFS('Raw Data'!$J:$J,'Raw Data'!$G:$G,A531,'Raw Data'!$R:$R,"Cross-Sold")</f>
        <v>259365751</v>
      </c>
    </row>
    <row r="532" hidden="1" customHeight="1" spans="1:2">
      <c r="A532" s="3" t="s">
        <v>86</v>
      </c>
      <c r="B532" s="3">
        <f>SUMIFS('Raw Data'!$J:$J,'Raw Data'!$G:$G,A532,'Raw Data'!$R:$R,"Cross-Sold")</f>
        <v>0</v>
      </c>
    </row>
    <row r="533" hidden="1" customHeight="1" spans="1:2">
      <c r="A533" s="4" t="s">
        <v>101</v>
      </c>
      <c r="B533" s="4">
        <f>SUMIFS('Raw Data'!$J:$J,'Raw Data'!$G:$G,A533,'Raw Data'!$R:$R,"Cross-Sold")</f>
        <v>0</v>
      </c>
    </row>
    <row r="534" hidden="1" customHeight="1" spans="1:2">
      <c r="A534" s="3" t="s">
        <v>86</v>
      </c>
      <c r="B534" s="3">
        <f>SUMIFS('Raw Data'!$J:$J,'Raw Data'!$G:$G,A534,'Raw Data'!$R:$R,"Cross-Sold")</f>
        <v>0</v>
      </c>
    </row>
    <row r="535" hidden="1" customHeight="1" spans="1:2">
      <c r="A535" s="4" t="s">
        <v>38</v>
      </c>
      <c r="B535" s="4">
        <f>SUMIFS('Raw Data'!$J:$J,'Raw Data'!$G:$G,A535,'Raw Data'!$R:$R,"Cross-Sold")</f>
        <v>0</v>
      </c>
    </row>
    <row r="536" customHeight="1" spans="1:2">
      <c r="A536" s="3" t="s">
        <v>68</v>
      </c>
      <c r="B536" s="3">
        <f>SUMIFS('Raw Data'!$J:$J,'Raw Data'!$G:$G,A536,'Raw Data'!$R:$R,"Cross-Sold")</f>
        <v>259365751</v>
      </c>
    </row>
    <row r="537" hidden="1" customHeight="1" spans="1:2">
      <c r="A537" s="4" t="s">
        <v>94</v>
      </c>
      <c r="B537" s="4">
        <f>SUMIFS('Raw Data'!$J:$J,'Raw Data'!$G:$G,A537,'Raw Data'!$R:$R,"Cross-Sold")</f>
        <v>0</v>
      </c>
    </row>
    <row r="538" hidden="1" customHeight="1" spans="1:2">
      <c r="A538" s="3" t="s">
        <v>38</v>
      </c>
      <c r="B538" s="3">
        <f>SUMIFS('Raw Data'!$J:$J,'Raw Data'!$G:$G,A538,'Raw Data'!$R:$R,"Cross-Sold")</f>
        <v>0</v>
      </c>
    </row>
    <row r="539" hidden="1" customHeight="1" spans="1:2">
      <c r="A539" s="4" t="s">
        <v>38</v>
      </c>
      <c r="B539" s="4">
        <f>SUMIFS('Raw Data'!$J:$J,'Raw Data'!$G:$G,A539,'Raw Data'!$R:$R,"Cross-Sold")</f>
        <v>0</v>
      </c>
    </row>
    <row r="540" hidden="1" customHeight="1" spans="1:2">
      <c r="A540" s="3" t="s">
        <v>38</v>
      </c>
      <c r="B540" s="3">
        <f>SUMIFS('Raw Data'!$J:$J,'Raw Data'!$G:$G,A540,'Raw Data'!$R:$R,"Cross-Sold")</f>
        <v>0</v>
      </c>
    </row>
    <row r="541" hidden="1" customHeight="1" spans="1:2">
      <c r="A541" s="4" t="s">
        <v>38</v>
      </c>
      <c r="B541" s="4">
        <f>SUMIFS('Raw Data'!$J:$J,'Raw Data'!$G:$G,A541,'Raw Data'!$R:$R,"Cross-Sold")</f>
        <v>0</v>
      </c>
    </row>
    <row r="542" hidden="1" customHeight="1" spans="1:2">
      <c r="A542" s="3" t="s">
        <v>38</v>
      </c>
      <c r="B542" s="3">
        <f>SUMIFS('Raw Data'!$J:$J,'Raw Data'!$G:$G,A542,'Raw Data'!$R:$R,"Cross-Sold")</f>
        <v>0</v>
      </c>
    </row>
    <row r="543" hidden="1" customHeight="1" spans="1:2">
      <c r="A543" s="4" t="s">
        <v>38</v>
      </c>
      <c r="B543" s="4">
        <f>SUMIFS('Raw Data'!$J:$J,'Raw Data'!$G:$G,A543,'Raw Data'!$R:$R,"Cross-Sold")</f>
        <v>0</v>
      </c>
    </row>
    <row r="544" hidden="1" customHeight="1" spans="1:2">
      <c r="A544" s="3" t="s">
        <v>38</v>
      </c>
      <c r="B544" s="3">
        <f>SUMIFS('Raw Data'!$J:$J,'Raw Data'!$G:$G,A544,'Raw Data'!$R:$R,"Cross-Sold")</f>
        <v>0</v>
      </c>
    </row>
    <row r="545" hidden="1" customHeight="1" spans="1:2">
      <c r="A545" s="4" t="s">
        <v>579</v>
      </c>
      <c r="B545" s="4">
        <f>SUMIFS('Raw Data'!$J:$J,'Raw Data'!$G:$G,A545,'Raw Data'!$R:$R,"Cross-Sold")</f>
        <v>0</v>
      </c>
    </row>
    <row r="546" hidden="1" customHeight="1" spans="1:2">
      <c r="A546" s="3" t="s">
        <v>38</v>
      </c>
      <c r="B546" s="3">
        <f>SUMIFS('Raw Data'!$J:$J,'Raw Data'!$G:$G,A546,'Raw Data'!$R:$R,"Cross-Sold")</f>
        <v>0</v>
      </c>
    </row>
    <row r="547" hidden="1" customHeight="1" spans="1:2">
      <c r="A547" s="4" t="s">
        <v>38</v>
      </c>
      <c r="B547" s="4">
        <f>SUMIFS('Raw Data'!$J:$J,'Raw Data'!$G:$G,A547,'Raw Data'!$R:$R,"Cross-Sold")</f>
        <v>0</v>
      </c>
    </row>
    <row r="548" customHeight="1" spans="1:2">
      <c r="A548" s="3" t="s">
        <v>197</v>
      </c>
      <c r="B548" s="3">
        <f>SUMIFS('Raw Data'!$J:$J,'Raw Data'!$G:$G,A548,'Raw Data'!$R:$R,"Cross-Sold")</f>
        <v>174335200</v>
      </c>
    </row>
    <row r="549" customHeight="1" spans="1:2">
      <c r="A549" s="4" t="s">
        <v>1093</v>
      </c>
      <c r="B549" s="4">
        <f>SUMIFS('Raw Data'!$J:$J,'Raw Data'!$G:$G,A549,'Raw Data'!$R:$R,"Cross-Sold")</f>
        <v>24737300</v>
      </c>
    </row>
    <row r="550" customHeight="1" spans="1:2">
      <c r="A550" s="3" t="s">
        <v>193</v>
      </c>
      <c r="B550" s="3">
        <f>SUMIFS('Raw Data'!$J:$J,'Raw Data'!$G:$G,A550,'Raw Data'!$R:$R,"Cross-Sold")</f>
        <v>179625000</v>
      </c>
    </row>
    <row r="551" customHeight="1" spans="1:2">
      <c r="A551" s="4" t="s">
        <v>160</v>
      </c>
      <c r="B551" s="4">
        <f>SUMIFS('Raw Data'!$J:$J,'Raw Data'!$G:$G,A551,'Raw Data'!$R:$R,"Cross-Sold")</f>
        <v>47102300</v>
      </c>
    </row>
    <row r="552" customHeight="1" spans="1:2">
      <c r="A552" s="3" t="s">
        <v>170</v>
      </c>
      <c r="B552" s="3">
        <f>SUMIFS('Raw Data'!$J:$J,'Raw Data'!$G:$G,A552,'Raw Data'!$R:$R,"Cross-Sold")</f>
        <v>108978900</v>
      </c>
    </row>
    <row r="553" hidden="1" customHeight="1" spans="1:2">
      <c r="A553" s="4" t="s">
        <v>38</v>
      </c>
      <c r="B553" s="4">
        <f>SUMIFS('Raw Data'!$J:$J,'Raw Data'!$G:$G,A553,'Raw Data'!$R:$R,"Cross-Sold")</f>
        <v>0</v>
      </c>
    </row>
    <row r="554" hidden="1" customHeight="1" spans="1:2">
      <c r="A554" s="3" t="s">
        <v>58</v>
      </c>
      <c r="B554" s="3">
        <f>SUMIFS('Raw Data'!$J:$J,'Raw Data'!$G:$G,A554,'Raw Data'!$R:$R,"Cross-Sold")</f>
        <v>0</v>
      </c>
    </row>
    <row r="555" hidden="1" customHeight="1" spans="1:2">
      <c r="A555" s="4" t="s">
        <v>86</v>
      </c>
      <c r="B555" s="4">
        <f>SUMIFS('Raw Data'!$J:$J,'Raw Data'!$G:$G,A555,'Raw Data'!$R:$R,"Cross-Sold")</f>
        <v>0</v>
      </c>
    </row>
    <row r="556" customHeight="1" spans="1:2">
      <c r="A556" s="3" t="s">
        <v>156</v>
      </c>
      <c r="B556" s="3">
        <f>SUMIFS('Raw Data'!$J:$J,'Raw Data'!$G:$G,A556,'Raw Data'!$R:$R,"Cross-Sold")</f>
        <v>4135200</v>
      </c>
    </row>
    <row r="557" customHeight="1" spans="1:2">
      <c r="A557" s="4" t="s">
        <v>156</v>
      </c>
      <c r="B557" s="4">
        <f>SUMIFS('Raw Data'!$J:$J,'Raw Data'!$G:$G,A557,'Raw Data'!$R:$R,"Cross-Sold")</f>
        <v>4135200</v>
      </c>
    </row>
    <row r="558" customHeight="1" spans="1:2">
      <c r="A558" s="3" t="s">
        <v>168</v>
      </c>
      <c r="B558" s="3">
        <f>SUMIFS('Raw Data'!$J:$J,'Raw Data'!$G:$G,A558,'Raw Data'!$R:$R,"Cross-Sold")</f>
        <v>3922700</v>
      </c>
    </row>
    <row r="559" hidden="1" customHeight="1" spans="1:2">
      <c r="A559" s="4" t="s">
        <v>38</v>
      </c>
      <c r="B559" s="4">
        <f>SUMIFS('Raw Data'!$J:$J,'Raw Data'!$G:$G,A559,'Raw Data'!$R:$R,"Cross-Sold")</f>
        <v>0</v>
      </c>
    </row>
    <row r="560" customHeight="1" spans="1:2">
      <c r="A560" s="3" t="s">
        <v>170</v>
      </c>
      <c r="B560" s="3">
        <f>SUMIFS('Raw Data'!$J:$J,'Raw Data'!$G:$G,A560,'Raw Data'!$R:$R,"Cross-Sold")</f>
        <v>108978900</v>
      </c>
    </row>
    <row r="561" customHeight="1" spans="1:2">
      <c r="A561" s="4" t="s">
        <v>170</v>
      </c>
      <c r="B561" s="4">
        <f>SUMIFS('Raw Data'!$J:$J,'Raw Data'!$G:$G,A561,'Raw Data'!$R:$R,"Cross-Sold")</f>
        <v>108978900</v>
      </c>
    </row>
    <row r="562" hidden="1" customHeight="1" spans="1:2">
      <c r="A562" s="3" t="s">
        <v>38</v>
      </c>
      <c r="B562" s="3">
        <f>SUMIFS('Raw Data'!$J:$J,'Raw Data'!$G:$G,A562,'Raw Data'!$R:$R,"Cross-Sold")</f>
        <v>0</v>
      </c>
    </row>
    <row r="563" hidden="1" customHeight="1" spans="1:2">
      <c r="A563" s="4" t="s">
        <v>38</v>
      </c>
      <c r="B563" s="4">
        <f>SUMIFS('Raw Data'!$J:$J,'Raw Data'!$G:$G,A563,'Raw Data'!$R:$R,"Cross-Sold")</f>
        <v>0</v>
      </c>
    </row>
    <row r="564" hidden="1" customHeight="1" spans="1:2">
      <c r="A564" s="3" t="s">
        <v>121</v>
      </c>
      <c r="B564" s="3">
        <f>SUMIFS('Raw Data'!$J:$J,'Raw Data'!$G:$G,A564,'Raw Data'!$R:$R,"Cross-Sold")</f>
        <v>0</v>
      </c>
    </row>
    <row r="565" hidden="1" customHeight="1" spans="1:2">
      <c r="A565" s="4" t="s">
        <v>121</v>
      </c>
      <c r="B565" s="4">
        <f>SUMIFS('Raw Data'!$J:$J,'Raw Data'!$G:$G,A565,'Raw Data'!$R:$R,"Cross-Sold")</f>
        <v>0</v>
      </c>
    </row>
    <row r="566" customHeight="1" spans="1:2">
      <c r="A566" s="3" t="s">
        <v>170</v>
      </c>
      <c r="B566" s="3">
        <f>SUMIFS('Raw Data'!$J:$J,'Raw Data'!$G:$G,A566,'Raw Data'!$R:$R,"Cross-Sold")</f>
        <v>108978900</v>
      </c>
    </row>
    <row r="567" hidden="1" customHeight="1" spans="1:2">
      <c r="A567" s="4" t="s">
        <v>402</v>
      </c>
      <c r="B567" s="4">
        <f>SUMIFS('Raw Data'!$J:$J,'Raw Data'!$G:$G,A567,'Raw Data'!$R:$R,"Cross-Sold")</f>
        <v>0</v>
      </c>
    </row>
    <row r="568" customHeight="1" spans="1:2">
      <c r="A568" s="3" t="s">
        <v>55</v>
      </c>
      <c r="B568" s="3">
        <f>SUMIFS('Raw Data'!$J:$J,'Raw Data'!$G:$G,A568,'Raw Data'!$R:$R,"Cross-Sold")</f>
        <v>13740226</v>
      </c>
    </row>
    <row r="569" customHeight="1" spans="1:2">
      <c r="A569" s="4" t="s">
        <v>68</v>
      </c>
      <c r="B569" s="4">
        <f>SUMIFS('Raw Data'!$J:$J,'Raw Data'!$G:$G,A569,'Raw Data'!$R:$R,"Cross-Sold")</f>
        <v>259365751</v>
      </c>
    </row>
    <row r="570" hidden="1" customHeight="1" spans="1:2">
      <c r="A570" s="3" t="s">
        <v>536</v>
      </c>
      <c r="B570" s="3">
        <f>SUMIFS('Raw Data'!$J:$J,'Raw Data'!$G:$G,A570,'Raw Data'!$R:$R,"Cross-Sold")</f>
        <v>0</v>
      </c>
    </row>
    <row r="571" hidden="1" customHeight="1" spans="1:2">
      <c r="A571" s="4" t="s">
        <v>536</v>
      </c>
      <c r="B571" s="4">
        <f>SUMIFS('Raw Data'!$J:$J,'Raw Data'!$G:$G,A571,'Raw Data'!$R:$R,"Cross-Sold")</f>
        <v>0</v>
      </c>
    </row>
    <row r="572" customHeight="1" spans="1:2">
      <c r="A572" s="3" t="s">
        <v>1135</v>
      </c>
      <c r="B572" s="3">
        <f>SUMIFS('Raw Data'!$J:$J,'Raw Data'!$G:$G,A572,'Raw Data'!$R:$R,"Cross-Sold")</f>
        <v>4925500</v>
      </c>
    </row>
    <row r="573" hidden="1" customHeight="1" spans="1:2">
      <c r="A573" s="4" t="s">
        <v>536</v>
      </c>
      <c r="B573" s="4">
        <f>SUMIFS('Raw Data'!$J:$J,'Raw Data'!$G:$G,A573,'Raw Data'!$R:$R,"Cross-Sold")</f>
        <v>0</v>
      </c>
    </row>
    <row r="574" customHeight="1" spans="1:2">
      <c r="A574" s="3" t="s">
        <v>68</v>
      </c>
      <c r="B574" s="3">
        <f>SUMIFS('Raw Data'!$J:$J,'Raw Data'!$G:$G,A574,'Raw Data'!$R:$R,"Cross-Sold")</f>
        <v>259365751</v>
      </c>
    </row>
    <row r="575" customHeight="1" spans="1:2">
      <c r="A575" s="4" t="s">
        <v>124</v>
      </c>
      <c r="B575" s="4">
        <f>SUMIFS('Raw Data'!$J:$J,'Raw Data'!$G:$G,A575,'Raw Data'!$R:$R,"Cross-Sold")</f>
        <v>1184589200</v>
      </c>
    </row>
    <row r="576" customHeight="1" spans="1:2">
      <c r="A576" s="3" t="s">
        <v>160</v>
      </c>
      <c r="B576" s="3">
        <f>SUMIFS('Raw Data'!$J:$J,'Raw Data'!$G:$G,A576,'Raw Data'!$R:$R,"Cross-Sold")</f>
        <v>47102300</v>
      </c>
    </row>
    <row r="577" hidden="1" customHeight="1" spans="1:2">
      <c r="A577" s="4" t="s">
        <v>121</v>
      </c>
      <c r="B577" s="4">
        <f>SUMIFS('Raw Data'!$J:$J,'Raw Data'!$G:$G,A577,'Raw Data'!$R:$R,"Cross-Sold")</f>
        <v>0</v>
      </c>
    </row>
    <row r="578" hidden="1" customHeight="1" spans="1:2">
      <c r="A578" s="3" t="s">
        <v>536</v>
      </c>
      <c r="B578" s="3">
        <f>SUMIFS('Raw Data'!$J:$J,'Raw Data'!$G:$G,A578,'Raw Data'!$R:$R,"Cross-Sold")</f>
        <v>0</v>
      </c>
    </row>
    <row r="579" hidden="1" customHeight="1" spans="1:2">
      <c r="A579" s="4" t="s">
        <v>536</v>
      </c>
      <c r="B579" s="4">
        <f>SUMIFS('Raw Data'!$J:$J,'Raw Data'!$G:$G,A579,'Raw Data'!$R:$R,"Cross-Sold")</f>
        <v>0</v>
      </c>
    </row>
    <row r="580" hidden="1" customHeight="1" spans="1:2">
      <c r="A580" s="3" t="s">
        <v>536</v>
      </c>
      <c r="B580" s="3">
        <f>SUMIFS('Raw Data'!$J:$J,'Raw Data'!$G:$G,A580,'Raw Data'!$R:$R,"Cross-Sold")</f>
        <v>0</v>
      </c>
    </row>
    <row r="581" hidden="1" customHeight="1" spans="1:2">
      <c r="A581" s="4" t="s">
        <v>536</v>
      </c>
      <c r="B581" s="4">
        <f>SUMIFS('Raw Data'!$J:$J,'Raw Data'!$G:$G,A581,'Raw Data'!$R:$R,"Cross-Sold")</f>
        <v>0</v>
      </c>
    </row>
    <row r="582" hidden="1" customHeight="1" spans="1:2">
      <c r="A582" s="3" t="s">
        <v>536</v>
      </c>
      <c r="B582" s="3">
        <f>SUMIFS('Raw Data'!$J:$J,'Raw Data'!$G:$G,A582,'Raw Data'!$R:$R,"Cross-Sold")</f>
        <v>0</v>
      </c>
    </row>
    <row r="583" hidden="1" customHeight="1" spans="1:2">
      <c r="A583" s="4" t="s">
        <v>536</v>
      </c>
      <c r="B583" s="4">
        <f>SUMIFS('Raw Data'!$J:$J,'Raw Data'!$G:$G,A583,'Raw Data'!$R:$R,"Cross-Sold")</f>
        <v>0</v>
      </c>
    </row>
    <row r="584" hidden="1" customHeight="1" spans="1:2">
      <c r="A584" s="3" t="s">
        <v>536</v>
      </c>
      <c r="B584" s="3">
        <f>SUMIFS('Raw Data'!$J:$J,'Raw Data'!$G:$G,A584,'Raw Data'!$R:$R,"Cross-Sold")</f>
        <v>0</v>
      </c>
    </row>
    <row r="585" hidden="1" customHeight="1" spans="1:2">
      <c r="A585" s="4" t="s">
        <v>105</v>
      </c>
      <c r="B585" s="4">
        <f>SUMIFS('Raw Data'!$J:$J,'Raw Data'!$G:$G,A585,'Raw Data'!$R:$R,"Cross-Sold")</f>
        <v>0</v>
      </c>
    </row>
    <row r="586" hidden="1" customHeight="1" spans="1:2">
      <c r="A586" s="3" t="s">
        <v>38</v>
      </c>
      <c r="B586" s="3">
        <f>SUMIFS('Raw Data'!$J:$J,'Raw Data'!$G:$G,A586,'Raw Data'!$R:$R,"Cross-Sold")</f>
        <v>0</v>
      </c>
    </row>
    <row r="587" customHeight="1" spans="1:2">
      <c r="A587" s="4" t="s">
        <v>44</v>
      </c>
      <c r="B587" s="4">
        <f>SUMIFS('Raw Data'!$J:$J,'Raw Data'!$G:$G,A587,'Raw Data'!$R:$R,"Cross-Sold")</f>
        <v>42770500</v>
      </c>
    </row>
    <row r="588" hidden="1" customHeight="1" spans="1:2">
      <c r="A588" s="3" t="s">
        <v>58</v>
      </c>
      <c r="B588" s="3">
        <f>SUMIFS('Raw Data'!$J:$J,'Raw Data'!$G:$G,A588,'Raw Data'!$R:$R,"Cross-Sold")</f>
        <v>0</v>
      </c>
    </row>
    <row r="589" customHeight="1" spans="1:2">
      <c r="A589" s="4" t="s">
        <v>124</v>
      </c>
      <c r="B589" s="4">
        <f>SUMIFS('Raw Data'!$J:$J,'Raw Data'!$G:$G,A589,'Raw Data'!$R:$R,"Cross-Sold")</f>
        <v>1184589200</v>
      </c>
    </row>
    <row r="590" customHeight="1" spans="1:2">
      <c r="A590" s="3" t="s">
        <v>124</v>
      </c>
      <c r="B590" s="3">
        <f>SUMIFS('Raw Data'!$J:$J,'Raw Data'!$G:$G,A590,'Raw Data'!$R:$R,"Cross-Sold")</f>
        <v>1184589200</v>
      </c>
    </row>
    <row r="591" customHeight="1" spans="1:2">
      <c r="A591" s="4" t="s">
        <v>124</v>
      </c>
      <c r="B591" s="4">
        <f>SUMIFS('Raw Data'!$J:$J,'Raw Data'!$G:$G,A591,'Raw Data'!$R:$R,"Cross-Sold")</f>
        <v>1184589200</v>
      </c>
    </row>
    <row r="592" customHeight="1" spans="1:2">
      <c r="A592" s="3" t="s">
        <v>212</v>
      </c>
      <c r="B592" s="3">
        <f>SUMIFS('Raw Data'!$J:$J,'Raw Data'!$G:$G,A592,'Raw Data'!$R:$R,"Cross-Sold")</f>
        <v>1133297600</v>
      </c>
    </row>
    <row r="593" customHeight="1" spans="1:2">
      <c r="A593" s="4" t="s">
        <v>44</v>
      </c>
      <c r="B593" s="4">
        <f>SUMIFS('Raw Data'!$J:$J,'Raw Data'!$G:$G,A593,'Raw Data'!$R:$R,"Cross-Sold")</f>
        <v>42770500</v>
      </c>
    </row>
    <row r="594" customHeight="1" spans="1:2">
      <c r="A594" s="3" t="s">
        <v>124</v>
      </c>
      <c r="B594" s="3">
        <f>SUMIFS('Raw Data'!$J:$J,'Raw Data'!$G:$G,A594,'Raw Data'!$R:$R,"Cross-Sold")</f>
        <v>1184589200</v>
      </c>
    </row>
    <row r="595" customHeight="1" spans="1:2">
      <c r="A595" s="4" t="s">
        <v>124</v>
      </c>
      <c r="B595" s="4">
        <f>SUMIFS('Raw Data'!$J:$J,'Raw Data'!$G:$G,A595,'Raw Data'!$R:$R,"Cross-Sold")</f>
        <v>1184589200</v>
      </c>
    </row>
    <row r="596" customHeight="1" spans="1:2">
      <c r="A596" s="3" t="s">
        <v>80</v>
      </c>
      <c r="B596" s="3">
        <f>SUMIFS('Raw Data'!$J:$J,'Raw Data'!$G:$G,A596,'Raw Data'!$R:$R,"Cross-Sold")</f>
        <v>29707200</v>
      </c>
    </row>
    <row r="597" customHeight="1" spans="1:2">
      <c r="A597" s="4" t="s">
        <v>98</v>
      </c>
      <c r="B597" s="4">
        <f>SUMIFS('Raw Data'!$J:$J,'Raw Data'!$G:$G,A597,'Raw Data'!$R:$R,"Cross-Sold")</f>
        <v>15227800</v>
      </c>
    </row>
    <row r="598" customHeight="1" spans="1:2">
      <c r="A598" s="3" t="s">
        <v>193</v>
      </c>
      <c r="B598" s="3">
        <f>SUMIFS('Raw Data'!$J:$J,'Raw Data'!$G:$G,A598,'Raw Data'!$R:$R,"Cross-Sold")</f>
        <v>179625000</v>
      </c>
    </row>
    <row r="599" customHeight="1" spans="1:2">
      <c r="A599" s="4" t="s">
        <v>1162</v>
      </c>
      <c r="B599" s="4">
        <f>SUMIFS('Raw Data'!$J:$J,'Raw Data'!$G:$G,A599,'Raw Data'!$R:$R,"Cross-Sold")</f>
        <v>14019400</v>
      </c>
    </row>
    <row r="600" customHeight="1" spans="1:2">
      <c r="A600" s="3" t="s">
        <v>55</v>
      </c>
      <c r="B600" s="3">
        <f>SUMIFS('Raw Data'!$J:$J,'Raw Data'!$G:$G,A600,'Raw Data'!$R:$R,"Cross-Sold")</f>
        <v>13740226</v>
      </c>
    </row>
    <row r="601" hidden="1" customHeight="1" spans="1:2">
      <c r="A601" s="4" t="s">
        <v>38</v>
      </c>
      <c r="B601" s="4">
        <f>SUMIFS('Raw Data'!$J:$J,'Raw Data'!$G:$G,A601,'Raw Data'!$R:$R,"Cross-Sold")</f>
        <v>0</v>
      </c>
    </row>
    <row r="602" hidden="1" customHeight="1" spans="1:2">
      <c r="A602" s="3" t="s">
        <v>38</v>
      </c>
      <c r="B602" s="3">
        <f>SUMIFS('Raw Data'!$J:$J,'Raw Data'!$G:$G,A602,'Raw Data'!$R:$R,"Cross-Sold")</f>
        <v>0</v>
      </c>
    </row>
    <row r="603" hidden="1" customHeight="1" spans="1:2">
      <c r="A603" s="4" t="s">
        <v>121</v>
      </c>
      <c r="B603" s="4">
        <f>SUMIFS('Raw Data'!$J:$J,'Raw Data'!$G:$G,A603,'Raw Data'!$R:$R,"Cross-Sold")</f>
        <v>0</v>
      </c>
    </row>
    <row r="604" customHeight="1" spans="1:2">
      <c r="A604" s="3" t="s">
        <v>68</v>
      </c>
      <c r="B604" s="3">
        <f>SUMIFS('Raw Data'!$J:$J,'Raw Data'!$G:$G,A604,'Raw Data'!$R:$R,"Cross-Sold")</f>
        <v>259365751</v>
      </c>
    </row>
    <row r="605" hidden="1" customHeight="1" spans="1:2">
      <c r="A605" s="4" t="s">
        <v>536</v>
      </c>
      <c r="B605" s="4">
        <f>SUMIFS('Raw Data'!$J:$J,'Raw Data'!$G:$G,A605,'Raw Data'!$R:$R,"Cross-Sold")</f>
        <v>0</v>
      </c>
    </row>
    <row r="606" hidden="1" customHeight="1" spans="1:2">
      <c r="A606" s="3" t="s">
        <v>536</v>
      </c>
      <c r="B606" s="3">
        <f>SUMIFS('Raw Data'!$J:$J,'Raw Data'!$G:$G,A606,'Raw Data'!$R:$R,"Cross-Sold")</f>
        <v>0</v>
      </c>
    </row>
    <row r="607" hidden="1" customHeight="1" spans="1:2">
      <c r="A607" s="4" t="s">
        <v>536</v>
      </c>
      <c r="B607" s="4">
        <f>SUMIFS('Raw Data'!$J:$J,'Raw Data'!$G:$G,A607,'Raw Data'!$R:$R,"Cross-Sold")</f>
        <v>0</v>
      </c>
    </row>
    <row r="608" hidden="1" customHeight="1" spans="1:2">
      <c r="A608" s="3" t="s">
        <v>536</v>
      </c>
      <c r="B608" s="3">
        <f>SUMIFS('Raw Data'!$J:$J,'Raw Data'!$G:$G,A608,'Raw Data'!$R:$R,"Cross-Sold")</f>
        <v>0</v>
      </c>
    </row>
    <row r="609" hidden="1" customHeight="1" spans="1:2">
      <c r="A609" s="4" t="s">
        <v>536</v>
      </c>
      <c r="B609" s="4">
        <f>SUMIFS('Raw Data'!$J:$J,'Raw Data'!$G:$G,A609,'Raw Data'!$R:$R,"Cross-Sold")</f>
        <v>0</v>
      </c>
    </row>
    <row r="610" customHeight="1" spans="1:2">
      <c r="A610" s="3" t="s">
        <v>55</v>
      </c>
      <c r="B610" s="3">
        <f>SUMIFS('Raw Data'!$J:$J,'Raw Data'!$G:$G,A610,'Raw Data'!$R:$R,"Cross-Sold")</f>
        <v>13740226</v>
      </c>
    </row>
    <row r="611" hidden="1" customHeight="1" spans="1:2">
      <c r="A611" s="4" t="s">
        <v>38</v>
      </c>
      <c r="B611" s="4">
        <f>SUMIFS('Raw Data'!$J:$J,'Raw Data'!$G:$G,A611,'Raw Data'!$R:$R,"Cross-Sold")</f>
        <v>0</v>
      </c>
    </row>
    <row r="612" customHeight="1" spans="1:2">
      <c r="A612" s="3" t="s">
        <v>170</v>
      </c>
      <c r="B612" s="3">
        <f>SUMIFS('Raw Data'!$J:$J,'Raw Data'!$G:$G,A612,'Raw Data'!$R:$R,"Cross-Sold")</f>
        <v>108978900</v>
      </c>
    </row>
    <row r="613" hidden="1" customHeight="1" spans="1:2">
      <c r="A613" s="4" t="s">
        <v>38</v>
      </c>
      <c r="B613" s="4">
        <f>SUMIFS('Raw Data'!$J:$J,'Raw Data'!$G:$G,A613,'Raw Data'!$R:$R,"Cross-Sold")</f>
        <v>0</v>
      </c>
    </row>
    <row r="614" hidden="1" customHeight="1" spans="1:2">
      <c r="A614" s="3" t="s">
        <v>58</v>
      </c>
      <c r="B614" s="3">
        <f>SUMIFS('Raw Data'!$J:$J,'Raw Data'!$G:$G,A614,'Raw Data'!$R:$R,"Cross-Sold")</f>
        <v>0</v>
      </c>
    </row>
    <row r="615" hidden="1" customHeight="1" spans="1:2">
      <c r="A615" s="4" t="s">
        <v>38</v>
      </c>
      <c r="B615" s="4">
        <f>SUMIFS('Raw Data'!$J:$J,'Raw Data'!$G:$G,A615,'Raw Data'!$R:$R,"Cross-Sold")</f>
        <v>0</v>
      </c>
    </row>
    <row r="616" hidden="1" customHeight="1" spans="1:2">
      <c r="A616" s="3" t="s">
        <v>38</v>
      </c>
      <c r="B616" s="3">
        <f>SUMIFS('Raw Data'!$J:$J,'Raw Data'!$G:$G,A616,'Raw Data'!$R:$R,"Cross-Sold")</f>
        <v>0</v>
      </c>
    </row>
    <row r="617" customHeight="1" spans="1:2">
      <c r="A617" s="4" t="s">
        <v>135</v>
      </c>
      <c r="B617" s="4">
        <f>SUMIFS('Raw Data'!$J:$J,'Raw Data'!$G:$G,A617,'Raw Data'!$R:$R,"Cross-Sold")</f>
        <v>41045700</v>
      </c>
    </row>
    <row r="618" hidden="1" customHeight="1" spans="1:2">
      <c r="A618" s="3" t="s">
        <v>38</v>
      </c>
      <c r="B618" s="3">
        <f>SUMIFS('Raw Data'!$J:$J,'Raw Data'!$G:$G,A618,'Raw Data'!$R:$R,"Cross-Sold")</f>
        <v>0</v>
      </c>
    </row>
    <row r="619" hidden="1" customHeight="1" spans="1:2">
      <c r="A619" s="4" t="s">
        <v>38</v>
      </c>
      <c r="B619" s="4">
        <f>SUMIFS('Raw Data'!$J:$J,'Raw Data'!$G:$G,A619,'Raw Data'!$R:$R,"Cross-Sold")</f>
        <v>0</v>
      </c>
    </row>
    <row r="620" hidden="1" customHeight="1" spans="1:2">
      <c r="A620" s="3" t="s">
        <v>140</v>
      </c>
      <c r="B620" s="3">
        <f>SUMIFS('Raw Data'!$J:$J,'Raw Data'!$G:$G,A620,'Raw Data'!$R:$R,"Cross-Sold")</f>
        <v>0</v>
      </c>
    </row>
    <row r="621" hidden="1" customHeight="1" spans="1:2">
      <c r="A621" s="4" t="s">
        <v>101</v>
      </c>
      <c r="B621" s="4">
        <f>SUMIFS('Raw Data'!$J:$J,'Raw Data'!$G:$G,A621,'Raw Data'!$R:$R,"Cross-Sold")</f>
        <v>0</v>
      </c>
    </row>
    <row r="622" hidden="1" customHeight="1" spans="1:2">
      <c r="A622" s="3" t="s">
        <v>38</v>
      </c>
      <c r="B622" s="3">
        <f>SUMIFS('Raw Data'!$J:$J,'Raw Data'!$G:$G,A622,'Raw Data'!$R:$R,"Cross-Sold")</f>
        <v>0</v>
      </c>
    </row>
    <row r="623" hidden="1" customHeight="1" spans="1:2">
      <c r="A623" s="4" t="s">
        <v>58</v>
      </c>
      <c r="B623" s="4">
        <f>SUMIFS('Raw Data'!$J:$J,'Raw Data'!$G:$G,A623,'Raw Data'!$R:$R,"Cross-Sold")</f>
        <v>0</v>
      </c>
    </row>
    <row r="624" hidden="1" customHeight="1" spans="1:2">
      <c r="A624" s="3" t="s">
        <v>101</v>
      </c>
      <c r="B624" s="3">
        <f>SUMIFS('Raw Data'!$J:$J,'Raw Data'!$G:$G,A624,'Raw Data'!$R:$R,"Cross-Sold")</f>
        <v>0</v>
      </c>
    </row>
    <row r="625" hidden="1" customHeight="1" spans="1:2">
      <c r="A625" s="4" t="s">
        <v>38</v>
      </c>
      <c r="B625" s="4">
        <f>SUMIFS('Raw Data'!$J:$J,'Raw Data'!$G:$G,A625,'Raw Data'!$R:$R,"Cross-Sold")</f>
        <v>0</v>
      </c>
    </row>
    <row r="626" customHeight="1" spans="1:2">
      <c r="A626" s="3" t="s">
        <v>68</v>
      </c>
      <c r="B626" s="3">
        <f>SUMIFS('Raw Data'!$J:$J,'Raw Data'!$G:$G,A626,'Raw Data'!$R:$R,"Cross-Sold")</f>
        <v>259365751</v>
      </c>
    </row>
    <row r="627" customHeight="1" spans="1:2">
      <c r="A627" s="4" t="s">
        <v>135</v>
      </c>
      <c r="B627" s="4">
        <f>SUMIFS('Raw Data'!$J:$J,'Raw Data'!$G:$G,A627,'Raw Data'!$R:$R,"Cross-Sold")</f>
        <v>41045700</v>
      </c>
    </row>
    <row r="628" hidden="1" customHeight="1" spans="1:2">
      <c r="A628" s="3" t="s">
        <v>38</v>
      </c>
      <c r="B628" s="3">
        <f>SUMIFS('Raw Data'!$J:$J,'Raw Data'!$G:$G,A628,'Raw Data'!$R:$R,"Cross-Sold")</f>
        <v>0</v>
      </c>
    </row>
    <row r="629" hidden="1" customHeight="1" spans="1:2">
      <c r="A629" s="4" t="s">
        <v>94</v>
      </c>
      <c r="B629" s="4">
        <f>SUMIFS('Raw Data'!$J:$J,'Raw Data'!$G:$G,A629,'Raw Data'!$R:$R,"Cross-Sold")</f>
        <v>0</v>
      </c>
    </row>
    <row r="630" hidden="1" customHeight="1" spans="1:2">
      <c r="A630" s="3" t="s">
        <v>101</v>
      </c>
      <c r="B630" s="3">
        <f>SUMIFS('Raw Data'!$J:$J,'Raw Data'!$G:$G,A630,'Raw Data'!$R:$R,"Cross-Sold")</f>
        <v>0</v>
      </c>
    </row>
    <row r="631" customHeight="1" spans="1:2">
      <c r="A631" s="4" t="s">
        <v>44</v>
      </c>
      <c r="B631" s="4">
        <f>SUMIFS('Raw Data'!$J:$J,'Raw Data'!$G:$G,A631,'Raw Data'!$R:$R,"Cross-Sold")</f>
        <v>42770500</v>
      </c>
    </row>
    <row r="632" hidden="1" customHeight="1" spans="1:2">
      <c r="A632" s="3" t="s">
        <v>38</v>
      </c>
      <c r="B632" s="3">
        <f>SUMIFS('Raw Data'!$J:$J,'Raw Data'!$G:$G,A632,'Raw Data'!$R:$R,"Cross-Sold")</f>
        <v>0</v>
      </c>
    </row>
    <row r="633" hidden="1" customHeight="1" spans="1:2">
      <c r="A633" s="4" t="s">
        <v>38</v>
      </c>
      <c r="B633" s="4">
        <f>SUMIFS('Raw Data'!$J:$J,'Raw Data'!$G:$G,A633,'Raw Data'!$R:$R,"Cross-Sold")</f>
        <v>0</v>
      </c>
    </row>
    <row r="634" hidden="1" customHeight="1" spans="1:2">
      <c r="A634" s="3" t="s">
        <v>121</v>
      </c>
      <c r="B634" s="3">
        <f>SUMIFS('Raw Data'!$J:$J,'Raw Data'!$G:$G,A634,'Raw Data'!$R:$R,"Cross-Sold")</f>
        <v>0</v>
      </c>
    </row>
    <row r="635" customHeight="1" spans="1:2">
      <c r="A635" s="4" t="s">
        <v>116</v>
      </c>
      <c r="B635" s="4">
        <f>SUMIFS('Raw Data'!$J:$J,'Raw Data'!$G:$G,A635,'Raw Data'!$R:$R,"Cross-Sold")</f>
        <v>52119800</v>
      </c>
    </row>
    <row r="636" customHeight="1" spans="1:2">
      <c r="A636" s="3" t="s">
        <v>116</v>
      </c>
      <c r="B636" s="3">
        <f>SUMIFS('Raw Data'!$J:$J,'Raw Data'!$G:$G,A636,'Raw Data'!$R:$R,"Cross-Sold")</f>
        <v>52119800</v>
      </c>
    </row>
    <row r="637" customHeight="1" spans="1:2">
      <c r="A637" s="4" t="s">
        <v>116</v>
      </c>
      <c r="B637" s="4">
        <f>SUMIFS('Raw Data'!$J:$J,'Raw Data'!$G:$G,A637,'Raw Data'!$R:$R,"Cross-Sold")</f>
        <v>52119800</v>
      </c>
    </row>
    <row r="638" customHeight="1" spans="1:2">
      <c r="A638" s="3" t="s">
        <v>170</v>
      </c>
      <c r="B638" s="3">
        <f>SUMIFS('Raw Data'!$J:$J,'Raw Data'!$G:$G,A638,'Raw Data'!$R:$R,"Cross-Sold")</f>
        <v>108978900</v>
      </c>
    </row>
    <row r="639" customHeight="1" spans="1:2">
      <c r="A639" s="4" t="s">
        <v>197</v>
      </c>
      <c r="B639" s="4">
        <f>SUMIFS('Raw Data'!$J:$J,'Raw Data'!$G:$G,A639,'Raw Data'!$R:$R,"Cross-Sold")</f>
        <v>174335200</v>
      </c>
    </row>
    <row r="640" customHeight="1" spans="1:2">
      <c r="A640" s="3" t="s">
        <v>197</v>
      </c>
      <c r="B640" s="3">
        <f>SUMIFS('Raw Data'!$J:$J,'Raw Data'!$G:$G,A640,'Raw Data'!$R:$R,"Cross-Sold")</f>
        <v>174335200</v>
      </c>
    </row>
    <row r="641" hidden="1" customHeight="1" spans="1:2">
      <c r="A641" s="4" t="s">
        <v>38</v>
      </c>
      <c r="B641" s="4">
        <f>SUMIFS('Raw Data'!$J:$J,'Raw Data'!$G:$G,A641,'Raw Data'!$R:$R,"Cross-Sold")</f>
        <v>0</v>
      </c>
    </row>
    <row r="642" hidden="1" customHeight="1" spans="1:2">
      <c r="A642" s="3" t="s">
        <v>58</v>
      </c>
      <c r="B642" s="3">
        <f>SUMIFS('Raw Data'!$J:$J,'Raw Data'!$G:$G,A642,'Raw Data'!$R:$R,"Cross-Sold")</f>
        <v>0</v>
      </c>
    </row>
    <row r="643" hidden="1" customHeight="1" spans="1:2">
      <c r="A643" s="4" t="s">
        <v>38</v>
      </c>
      <c r="B643" s="4">
        <f>SUMIFS('Raw Data'!$J:$J,'Raw Data'!$G:$G,A643,'Raw Data'!$R:$R,"Cross-Sold")</f>
        <v>0</v>
      </c>
    </row>
    <row r="644" hidden="1" customHeight="1" spans="1:2">
      <c r="A644" s="3" t="s">
        <v>38</v>
      </c>
      <c r="B644" s="3">
        <f>SUMIFS('Raw Data'!$J:$J,'Raw Data'!$G:$G,A644,'Raw Data'!$R:$R,"Cross-Sold")</f>
        <v>0</v>
      </c>
    </row>
    <row r="645" hidden="1" customHeight="1" spans="1:2">
      <c r="A645" s="4" t="s">
        <v>58</v>
      </c>
      <c r="B645" s="4">
        <f>SUMIFS('Raw Data'!$J:$J,'Raw Data'!$G:$G,A645,'Raw Data'!$R:$R,"Cross-Sold")</f>
        <v>0</v>
      </c>
    </row>
    <row r="646" hidden="1" customHeight="1" spans="1:2">
      <c r="A646" s="3" t="s">
        <v>86</v>
      </c>
      <c r="B646" s="3">
        <f>SUMIFS('Raw Data'!$J:$J,'Raw Data'!$G:$G,A646,'Raw Data'!$R:$R,"Cross-Sold")</f>
        <v>0</v>
      </c>
    </row>
    <row r="647" hidden="1" customHeight="1" spans="1:2">
      <c r="A647" s="4" t="s">
        <v>86</v>
      </c>
      <c r="B647" s="4">
        <f>SUMIFS('Raw Data'!$J:$J,'Raw Data'!$G:$G,A647,'Raw Data'!$R:$R,"Cross-Sold")</f>
        <v>0</v>
      </c>
    </row>
    <row r="648" customHeight="1" spans="1:2">
      <c r="A648" s="3" t="s">
        <v>135</v>
      </c>
      <c r="B648" s="3">
        <f>SUMIFS('Raw Data'!$J:$J,'Raw Data'!$G:$G,A648,'Raw Data'!$R:$R,"Cross-Sold")</f>
        <v>41045700</v>
      </c>
    </row>
    <row r="649" hidden="1" customHeight="1" spans="1:2">
      <c r="A649" s="4" t="s">
        <v>38</v>
      </c>
      <c r="B649" s="4">
        <f>SUMIFS('Raw Data'!$J:$J,'Raw Data'!$G:$G,A649,'Raw Data'!$R:$R,"Cross-Sold")</f>
        <v>0</v>
      </c>
    </row>
    <row r="650" hidden="1" customHeight="1" spans="1:2">
      <c r="A650" s="3" t="s">
        <v>101</v>
      </c>
      <c r="B650" s="3">
        <f>SUMIFS('Raw Data'!$J:$J,'Raw Data'!$G:$G,A650,'Raw Data'!$R:$R,"Cross-Sold")</f>
        <v>0</v>
      </c>
    </row>
    <row r="651" hidden="1" customHeight="1" spans="1:2">
      <c r="A651" s="4" t="s">
        <v>38</v>
      </c>
      <c r="B651" s="4">
        <f>SUMIFS('Raw Data'!$J:$J,'Raw Data'!$G:$G,A651,'Raw Data'!$R:$R,"Cross-Sold")</f>
        <v>0</v>
      </c>
    </row>
    <row r="652" customHeight="1" spans="1:2">
      <c r="A652" s="3" t="s">
        <v>152</v>
      </c>
      <c r="B652" s="3">
        <f>SUMIFS('Raw Data'!$J:$J,'Raw Data'!$G:$G,A652,'Raw Data'!$R:$R,"Cross-Sold")</f>
        <v>31324900</v>
      </c>
    </row>
    <row r="653" hidden="1" customHeight="1" spans="1:2">
      <c r="A653" s="4" t="s">
        <v>38</v>
      </c>
      <c r="B653" s="4">
        <f>SUMIFS('Raw Data'!$J:$J,'Raw Data'!$G:$G,A653,'Raw Data'!$R:$R,"Cross-Sold")</f>
        <v>0</v>
      </c>
    </row>
    <row r="654" hidden="1" customHeight="1" spans="1:2">
      <c r="A654" s="3" t="s">
        <v>121</v>
      </c>
      <c r="B654" s="3">
        <f>SUMIFS('Raw Data'!$J:$J,'Raw Data'!$G:$G,A654,'Raw Data'!$R:$R,"Cross-Sold")</f>
        <v>0</v>
      </c>
    </row>
    <row r="655" customHeight="1" spans="1:2">
      <c r="A655" s="4" t="s">
        <v>111</v>
      </c>
      <c r="B655" s="4">
        <f>SUMIFS('Raw Data'!$J:$J,'Raw Data'!$G:$G,A655,'Raw Data'!$R:$R,"Cross-Sold")</f>
        <v>13047600</v>
      </c>
    </row>
    <row r="656" customHeight="1" spans="1:2">
      <c r="A656" s="3" t="s">
        <v>111</v>
      </c>
      <c r="B656" s="3">
        <f>SUMIFS('Raw Data'!$J:$J,'Raw Data'!$G:$G,A656,'Raw Data'!$R:$R,"Cross-Sold")</f>
        <v>13047600</v>
      </c>
    </row>
    <row r="657" customHeight="1" spans="1:2">
      <c r="A657" s="4" t="s">
        <v>111</v>
      </c>
      <c r="B657" s="4">
        <f>SUMIFS('Raw Data'!$J:$J,'Raw Data'!$G:$G,A657,'Raw Data'!$R:$R,"Cross-Sold")</f>
        <v>13047600</v>
      </c>
    </row>
    <row r="658" hidden="1" customHeight="1" spans="1:2">
      <c r="A658" s="3" t="s">
        <v>38</v>
      </c>
      <c r="B658" s="3">
        <f>SUMIFS('Raw Data'!$J:$J,'Raw Data'!$G:$G,A658,'Raw Data'!$R:$R,"Cross-Sold")</f>
        <v>0</v>
      </c>
    </row>
    <row r="659" hidden="1" customHeight="1" spans="1:2">
      <c r="A659" s="4" t="s">
        <v>38</v>
      </c>
      <c r="B659" s="4">
        <f>SUMIFS('Raw Data'!$J:$J,'Raw Data'!$G:$G,A659,'Raw Data'!$R:$R,"Cross-Sold")</f>
        <v>0</v>
      </c>
    </row>
    <row r="660" hidden="1" customHeight="1" spans="1:2">
      <c r="A660" s="3" t="s">
        <v>101</v>
      </c>
      <c r="B660" s="3">
        <f>SUMIFS('Raw Data'!$J:$J,'Raw Data'!$G:$G,A660,'Raw Data'!$R:$R,"Cross-Sold")</f>
        <v>0</v>
      </c>
    </row>
    <row r="661" hidden="1" customHeight="1" spans="1:2">
      <c r="A661" s="4" t="s">
        <v>38</v>
      </c>
      <c r="B661" s="4">
        <f>SUMIFS('Raw Data'!$J:$J,'Raw Data'!$G:$G,A661,'Raw Data'!$R:$R,"Cross-Sold")</f>
        <v>0</v>
      </c>
    </row>
    <row r="662" hidden="1" customHeight="1" spans="1:2">
      <c r="A662" s="3" t="s">
        <v>38</v>
      </c>
      <c r="B662" s="3">
        <f>SUMIFS('Raw Data'!$J:$J,'Raw Data'!$G:$G,A662,'Raw Data'!$R:$R,"Cross-Sold")</f>
        <v>0</v>
      </c>
    </row>
    <row r="663" hidden="1" customHeight="1" spans="1:2">
      <c r="A663" s="4" t="s">
        <v>38</v>
      </c>
      <c r="B663" s="4">
        <f>SUMIFS('Raw Data'!$J:$J,'Raw Data'!$G:$G,A663,'Raw Data'!$R:$R,"Cross-Sold")</f>
        <v>0</v>
      </c>
    </row>
    <row r="664" customHeight="1" spans="1:2">
      <c r="A664" s="3" t="s">
        <v>129</v>
      </c>
      <c r="B664" s="3">
        <f>SUMIFS('Raw Data'!$J:$J,'Raw Data'!$G:$G,A664,'Raw Data'!$R:$R,"Cross-Sold")</f>
        <v>18235300</v>
      </c>
    </row>
    <row r="665" hidden="1" customHeight="1" spans="1:2">
      <c r="A665" s="4" t="s">
        <v>38</v>
      </c>
      <c r="B665" s="4">
        <f>SUMIFS('Raw Data'!$J:$J,'Raw Data'!$G:$G,A665,'Raw Data'!$R:$R,"Cross-Sold")</f>
        <v>0</v>
      </c>
    </row>
    <row r="666" hidden="1" customHeight="1" spans="1:2">
      <c r="A666" s="3" t="s">
        <v>38</v>
      </c>
      <c r="B666" s="3">
        <f>SUMIFS('Raw Data'!$J:$J,'Raw Data'!$G:$G,A666,'Raw Data'!$R:$R,"Cross-Sold")</f>
        <v>0</v>
      </c>
    </row>
    <row r="667" hidden="1" customHeight="1" spans="1:2">
      <c r="A667" s="4" t="s">
        <v>38</v>
      </c>
      <c r="B667" s="4">
        <f>SUMIFS('Raw Data'!$J:$J,'Raw Data'!$G:$G,A667,'Raw Data'!$R:$R,"Cross-Sold")</f>
        <v>0</v>
      </c>
    </row>
    <row r="668" hidden="1" customHeight="1" spans="1:2">
      <c r="A668" s="3" t="s">
        <v>38</v>
      </c>
      <c r="B668" s="3">
        <f>SUMIFS('Raw Data'!$J:$J,'Raw Data'!$G:$G,A668,'Raw Data'!$R:$R,"Cross-Sold")</f>
        <v>0</v>
      </c>
    </row>
    <row r="669" hidden="1" customHeight="1" spans="1:2">
      <c r="A669" s="4" t="s">
        <v>105</v>
      </c>
      <c r="B669" s="4">
        <f>SUMIFS('Raw Data'!$J:$J,'Raw Data'!$G:$G,A669,'Raw Data'!$R:$R,"Cross-Sold")</f>
        <v>0</v>
      </c>
    </row>
    <row r="670" customHeight="1" spans="1:2">
      <c r="A670" s="3" t="s">
        <v>68</v>
      </c>
      <c r="B670" s="3">
        <f>SUMIFS('Raw Data'!$J:$J,'Raw Data'!$G:$G,A670,'Raw Data'!$R:$R,"Cross-Sold")</f>
        <v>259365751</v>
      </c>
    </row>
    <row r="671" hidden="1" customHeight="1" spans="1:2">
      <c r="A671" s="4" t="s">
        <v>38</v>
      </c>
      <c r="B671" s="4">
        <f>SUMIFS('Raw Data'!$J:$J,'Raw Data'!$G:$G,A671,'Raw Data'!$R:$R,"Cross-Sold")</f>
        <v>0</v>
      </c>
    </row>
    <row r="672" hidden="1" customHeight="1" spans="1:2">
      <c r="A672" s="3" t="s">
        <v>536</v>
      </c>
      <c r="B672" s="3">
        <f>SUMIFS('Raw Data'!$J:$J,'Raw Data'!$G:$G,A672,'Raw Data'!$R:$R,"Cross-Sold")</f>
        <v>0</v>
      </c>
    </row>
    <row r="673" hidden="1" customHeight="1" spans="1:2">
      <c r="A673" s="4" t="s">
        <v>536</v>
      </c>
      <c r="B673" s="4">
        <f>SUMIFS('Raw Data'!$J:$J,'Raw Data'!$G:$G,A673,'Raw Data'!$R:$R,"Cross-Sold")</f>
        <v>0</v>
      </c>
    </row>
    <row r="674" hidden="1" customHeight="1" spans="1:2">
      <c r="A674" s="3" t="s">
        <v>536</v>
      </c>
      <c r="B674" s="3">
        <f>SUMIFS('Raw Data'!$J:$J,'Raw Data'!$G:$G,A674,'Raw Data'!$R:$R,"Cross-Sold")</f>
        <v>0</v>
      </c>
    </row>
    <row r="675" hidden="1" customHeight="1" spans="1:2">
      <c r="A675" s="4" t="s">
        <v>536</v>
      </c>
      <c r="B675" s="4">
        <f>SUMIFS('Raw Data'!$J:$J,'Raw Data'!$G:$G,A675,'Raw Data'!$R:$R,"Cross-Sold")</f>
        <v>0</v>
      </c>
    </row>
    <row r="676" hidden="1" customHeight="1" spans="1:2">
      <c r="A676" s="3" t="s">
        <v>536</v>
      </c>
      <c r="B676" s="3">
        <f>SUMIFS('Raw Data'!$J:$J,'Raw Data'!$G:$G,A676,'Raw Data'!$R:$R,"Cross-Sold")</f>
        <v>0</v>
      </c>
    </row>
    <row r="677" hidden="1" customHeight="1" spans="1:2">
      <c r="A677" s="4" t="s">
        <v>536</v>
      </c>
      <c r="B677" s="4">
        <f>SUMIFS('Raw Data'!$J:$J,'Raw Data'!$G:$G,A677,'Raw Data'!$R:$R,"Cross-Sold")</f>
        <v>0</v>
      </c>
    </row>
    <row r="678" hidden="1" customHeight="1" spans="1:2">
      <c r="A678" s="3" t="s">
        <v>536</v>
      </c>
      <c r="B678" s="3">
        <f>SUMIFS('Raw Data'!$J:$J,'Raw Data'!$G:$G,A678,'Raw Data'!$R:$R,"Cross-Sold")</f>
        <v>0</v>
      </c>
    </row>
    <row r="679" hidden="1" customHeight="1" spans="1:2">
      <c r="A679" s="4" t="s">
        <v>58</v>
      </c>
      <c r="B679" s="4">
        <f>SUMIFS('Raw Data'!$J:$J,'Raw Data'!$G:$G,A679,'Raw Data'!$R:$R,"Cross-Sold")</f>
        <v>0</v>
      </c>
    </row>
    <row r="680" hidden="1" customHeight="1" spans="1:2">
      <c r="A680" s="3" t="s">
        <v>38</v>
      </c>
      <c r="B680" s="3">
        <f>SUMIFS('Raw Data'!$J:$J,'Raw Data'!$G:$G,A680,'Raw Data'!$R:$R,"Cross-Sold")</f>
        <v>0</v>
      </c>
    </row>
    <row r="681" hidden="1" customHeight="1" spans="1:2">
      <c r="A681" s="4" t="s">
        <v>86</v>
      </c>
      <c r="B681" s="4">
        <f>SUMIFS('Raw Data'!$J:$J,'Raw Data'!$G:$G,A681,'Raw Data'!$R:$R,"Cross-Sold")</f>
        <v>0</v>
      </c>
    </row>
    <row r="682" hidden="1" customHeight="1" spans="1:2">
      <c r="A682" s="3" t="s">
        <v>101</v>
      </c>
      <c r="B682" s="3">
        <f>SUMIFS('Raw Data'!$J:$J,'Raw Data'!$G:$G,A682,'Raw Data'!$R:$R,"Cross-Sold")</f>
        <v>0</v>
      </c>
    </row>
    <row r="683" hidden="1" customHeight="1" spans="1:2">
      <c r="A683" s="4" t="s">
        <v>38</v>
      </c>
      <c r="B683" s="4">
        <f>SUMIFS('Raw Data'!$J:$J,'Raw Data'!$G:$G,A683,'Raw Data'!$R:$R,"Cross-Sold")</f>
        <v>0</v>
      </c>
    </row>
    <row r="684" hidden="1" customHeight="1" spans="1:2">
      <c r="A684" s="3" t="s">
        <v>105</v>
      </c>
      <c r="B684" s="3">
        <f>SUMIFS('Raw Data'!$J:$J,'Raw Data'!$G:$G,A684,'Raw Data'!$R:$R,"Cross-Sold")</f>
        <v>0</v>
      </c>
    </row>
    <row r="685" customHeight="1" spans="1:2">
      <c r="A685" s="4" t="s">
        <v>48</v>
      </c>
      <c r="B685" s="4">
        <f>SUMIFS('Raw Data'!$J:$J,'Raw Data'!$G:$G,A685,'Raw Data'!$R:$R,"Cross-Sold")</f>
        <v>174568900</v>
      </c>
    </row>
    <row r="686" hidden="1" customHeight="1" spans="1:2">
      <c r="A686" s="3" t="s">
        <v>536</v>
      </c>
      <c r="B686" s="3">
        <f>SUMIFS('Raw Data'!$J:$J,'Raw Data'!$G:$G,A686,'Raw Data'!$R:$R,"Cross-Sold")</f>
        <v>0</v>
      </c>
    </row>
    <row r="687" hidden="1" customHeight="1" spans="1:2">
      <c r="A687" s="4" t="s">
        <v>536</v>
      </c>
      <c r="B687" s="4">
        <f>SUMIFS('Raw Data'!$J:$J,'Raw Data'!$G:$G,A687,'Raw Data'!$R:$R,"Cross-Sold")</f>
        <v>0</v>
      </c>
    </row>
    <row r="688" hidden="1" customHeight="1" spans="1:2">
      <c r="A688" s="3" t="s">
        <v>536</v>
      </c>
      <c r="B688" s="3">
        <f>SUMIFS('Raw Data'!$J:$J,'Raw Data'!$G:$G,A688,'Raw Data'!$R:$R,"Cross-Sold")</f>
        <v>0</v>
      </c>
    </row>
    <row r="689" customHeight="1" spans="1:2">
      <c r="A689" s="4" t="s">
        <v>48</v>
      </c>
      <c r="B689" s="4">
        <f>SUMIFS('Raw Data'!$J:$J,'Raw Data'!$G:$G,A689,'Raw Data'!$R:$R,"Cross-Sold")</f>
        <v>174568900</v>
      </c>
    </row>
    <row r="690" customHeight="1" spans="1:2">
      <c r="A690" s="3" t="s">
        <v>55</v>
      </c>
      <c r="B690" s="3">
        <f>SUMIFS('Raw Data'!$J:$J,'Raw Data'!$G:$G,A690,'Raw Data'!$R:$R,"Cross-Sold")</f>
        <v>13740226</v>
      </c>
    </row>
    <row r="691" customHeight="1" spans="1:2">
      <c r="A691" s="4" t="s">
        <v>124</v>
      </c>
      <c r="B691" s="4">
        <f>SUMIFS('Raw Data'!$J:$J,'Raw Data'!$G:$G,A691,'Raw Data'!$R:$R,"Cross-Sold")</f>
        <v>1184589200</v>
      </c>
    </row>
    <row r="692" customHeight="1" spans="1:2">
      <c r="A692" s="3" t="s">
        <v>124</v>
      </c>
      <c r="B692" s="3">
        <f>SUMIFS('Raw Data'!$J:$J,'Raw Data'!$G:$G,A692,'Raw Data'!$R:$R,"Cross-Sold")</f>
        <v>1184589200</v>
      </c>
    </row>
    <row r="693" customHeight="1" spans="1:2">
      <c r="A693" s="4" t="s">
        <v>124</v>
      </c>
      <c r="B693" s="4">
        <f>SUMIFS('Raw Data'!$J:$J,'Raw Data'!$G:$G,A693,'Raw Data'!$R:$R,"Cross-Sold")</f>
        <v>1184589200</v>
      </c>
    </row>
    <row r="694" customHeight="1" spans="1:2">
      <c r="A694" s="3" t="s">
        <v>48</v>
      </c>
      <c r="B694" s="3">
        <f>SUMIFS('Raw Data'!$J:$J,'Raw Data'!$G:$G,A694,'Raw Data'!$R:$R,"Cross-Sold")</f>
        <v>174568900</v>
      </c>
    </row>
    <row r="695" customHeight="1" spans="1:2">
      <c r="A695" s="4" t="s">
        <v>124</v>
      </c>
      <c r="B695" s="4">
        <f>SUMIFS('Raw Data'!$J:$J,'Raw Data'!$G:$G,A695,'Raw Data'!$R:$R,"Cross-Sold")</f>
        <v>1184589200</v>
      </c>
    </row>
    <row r="696" hidden="1" customHeight="1" spans="1:2">
      <c r="A696" s="3" t="s">
        <v>86</v>
      </c>
      <c r="B696" s="3">
        <f>SUMIFS('Raw Data'!$J:$J,'Raw Data'!$G:$G,A696,'Raw Data'!$R:$R,"Cross-Sold")</f>
        <v>0</v>
      </c>
    </row>
    <row r="697" customHeight="1" spans="1:2">
      <c r="A697" s="4" t="s">
        <v>124</v>
      </c>
      <c r="B697" s="4">
        <f>SUMIFS('Raw Data'!$J:$J,'Raw Data'!$G:$G,A697,'Raw Data'!$R:$R,"Cross-Sold")</f>
        <v>1184589200</v>
      </c>
    </row>
    <row r="698" customHeight="1" spans="1:2">
      <c r="A698" s="3" t="s">
        <v>124</v>
      </c>
      <c r="B698" s="3">
        <f>SUMIFS('Raw Data'!$J:$J,'Raw Data'!$G:$G,A698,'Raw Data'!$R:$R,"Cross-Sold")</f>
        <v>1184589200</v>
      </c>
    </row>
    <row r="699" customHeight="1" spans="1:2">
      <c r="A699" s="4" t="s">
        <v>44</v>
      </c>
      <c r="B699" s="4">
        <f>SUMIFS('Raw Data'!$J:$J,'Raw Data'!$G:$G,A699,'Raw Data'!$R:$R,"Cross-Sold")</f>
        <v>42770500</v>
      </c>
    </row>
    <row r="700" customHeight="1" spans="1:2">
      <c r="A700" s="3" t="s">
        <v>212</v>
      </c>
      <c r="B700" s="3">
        <f>SUMIFS('Raw Data'!$J:$J,'Raw Data'!$G:$G,A700,'Raw Data'!$R:$R,"Cross-Sold")</f>
        <v>1133297600</v>
      </c>
    </row>
    <row r="701" customHeight="1" spans="1:2">
      <c r="A701" s="4" t="s">
        <v>44</v>
      </c>
      <c r="B701" s="4">
        <f>SUMIFS('Raw Data'!$J:$J,'Raw Data'!$G:$G,A701,'Raw Data'!$R:$R,"Cross-Sold")</f>
        <v>42770500</v>
      </c>
    </row>
    <row r="702" customHeight="1" spans="1:2">
      <c r="A702" s="3" t="s">
        <v>55</v>
      </c>
      <c r="B702" s="3">
        <f>SUMIFS('Raw Data'!$J:$J,'Raw Data'!$G:$G,A702,'Raw Data'!$R:$R,"Cross-Sold")</f>
        <v>13740226</v>
      </c>
    </row>
    <row r="703" customHeight="1" spans="1:2">
      <c r="A703" s="4" t="s">
        <v>124</v>
      </c>
      <c r="B703" s="4">
        <f>SUMIFS('Raw Data'!$J:$J,'Raw Data'!$G:$G,A703,'Raw Data'!$R:$R,"Cross-Sold")</f>
        <v>1184589200</v>
      </c>
    </row>
    <row r="704" hidden="1" customHeight="1" spans="1:2">
      <c r="A704" s="3" t="s">
        <v>536</v>
      </c>
      <c r="B704" s="3">
        <f>SUMIFS('Raw Data'!$J:$J,'Raw Data'!$G:$G,A704,'Raw Data'!$R:$R,"Cross-Sold")</f>
        <v>0</v>
      </c>
    </row>
    <row r="705" hidden="1" customHeight="1" spans="1:2">
      <c r="A705" s="4" t="s">
        <v>536</v>
      </c>
      <c r="B705" s="4">
        <f>SUMIFS('Raw Data'!$J:$J,'Raw Data'!$G:$G,A705,'Raw Data'!$R:$R,"Cross-Sold")</f>
        <v>0</v>
      </c>
    </row>
    <row r="706" hidden="1" customHeight="1" spans="1:2">
      <c r="A706" s="3" t="s">
        <v>536</v>
      </c>
      <c r="B706" s="3">
        <f>SUMIFS('Raw Data'!$J:$J,'Raw Data'!$G:$G,A706,'Raw Data'!$R:$R,"Cross-Sold")</f>
        <v>0</v>
      </c>
    </row>
    <row r="707" hidden="1" customHeight="1" spans="1:2">
      <c r="A707" s="4" t="s">
        <v>38</v>
      </c>
      <c r="B707" s="4">
        <f>SUMIFS('Raw Data'!$J:$J,'Raw Data'!$G:$G,A707,'Raw Data'!$R:$R,"Cross-Sold")</f>
        <v>0</v>
      </c>
    </row>
    <row r="708" customHeight="1" spans="1:2">
      <c r="A708" s="3" t="s">
        <v>44</v>
      </c>
      <c r="B708" s="3">
        <f>SUMIFS('Raw Data'!$J:$J,'Raw Data'!$G:$G,A708,'Raw Data'!$R:$R,"Cross-Sold")</f>
        <v>42770500</v>
      </c>
    </row>
    <row r="709" customHeight="1" spans="1:2">
      <c r="A709" s="4" t="s">
        <v>212</v>
      </c>
      <c r="B709" s="4">
        <f>SUMIFS('Raw Data'!$J:$J,'Raw Data'!$G:$G,A709,'Raw Data'!$R:$R,"Cross-Sold")</f>
        <v>1133297600</v>
      </c>
    </row>
    <row r="710" hidden="1" customHeight="1" spans="1:2">
      <c r="A710" s="3" t="s">
        <v>38</v>
      </c>
      <c r="B710" s="3">
        <f>SUMIFS('Raw Data'!$J:$J,'Raw Data'!$G:$G,A710,'Raw Data'!$R:$R,"Cross-Sold")</f>
        <v>0</v>
      </c>
    </row>
    <row r="711" hidden="1" customHeight="1" spans="1:2">
      <c r="A711" s="4" t="s">
        <v>58</v>
      </c>
      <c r="B711" s="4">
        <f>SUMIFS('Raw Data'!$J:$J,'Raw Data'!$G:$G,A711,'Raw Data'!$R:$R,"Cross-Sold")</f>
        <v>0</v>
      </c>
    </row>
    <row r="712" hidden="1" customHeight="1" spans="1:2">
      <c r="A712" s="3" t="s">
        <v>101</v>
      </c>
      <c r="B712" s="3">
        <f>SUMIFS('Raw Data'!$J:$J,'Raw Data'!$G:$G,A712,'Raw Data'!$R:$R,"Cross-Sold")</f>
        <v>0</v>
      </c>
    </row>
    <row r="713" customHeight="1" spans="1:2">
      <c r="A713" s="4" t="s">
        <v>168</v>
      </c>
      <c r="B713" s="4">
        <f>SUMIFS('Raw Data'!$J:$J,'Raw Data'!$G:$G,A713,'Raw Data'!$R:$R,"Cross-Sold")</f>
        <v>3922700</v>
      </c>
    </row>
    <row r="714" hidden="1" customHeight="1" spans="1:2">
      <c r="A714" s="3" t="s">
        <v>38</v>
      </c>
      <c r="B714" s="3">
        <f>SUMIFS('Raw Data'!$J:$J,'Raw Data'!$G:$G,A714,'Raw Data'!$R:$R,"Cross-Sold")</f>
        <v>0</v>
      </c>
    </row>
    <row r="715" hidden="1" customHeight="1" spans="1:2">
      <c r="A715" s="4" t="s">
        <v>38</v>
      </c>
      <c r="B715" s="4">
        <f>SUMIFS('Raw Data'!$J:$J,'Raw Data'!$G:$G,A715,'Raw Data'!$R:$R,"Cross-Sold")</f>
        <v>0</v>
      </c>
    </row>
    <row r="716" hidden="1" customHeight="1" spans="1:2">
      <c r="A716" s="3" t="s">
        <v>38</v>
      </c>
      <c r="B716" s="3">
        <f>SUMIFS('Raw Data'!$J:$J,'Raw Data'!$G:$G,A716,'Raw Data'!$R:$R,"Cross-Sold")</f>
        <v>0</v>
      </c>
    </row>
    <row r="717" hidden="1" customHeight="1" spans="1:2">
      <c r="A717" s="4" t="s">
        <v>38</v>
      </c>
      <c r="B717" s="4">
        <f>SUMIFS('Raw Data'!$J:$J,'Raw Data'!$G:$G,A717,'Raw Data'!$R:$R,"Cross-Sold")</f>
        <v>0</v>
      </c>
    </row>
    <row r="718" hidden="1" customHeight="1" spans="1:2">
      <c r="A718" s="3" t="s">
        <v>38</v>
      </c>
      <c r="B718" s="3">
        <f>SUMIFS('Raw Data'!$J:$J,'Raw Data'!$G:$G,A718,'Raw Data'!$R:$R,"Cross-Sold")</f>
        <v>0</v>
      </c>
    </row>
    <row r="719" hidden="1" customHeight="1" spans="1:2">
      <c r="A719" s="4" t="s">
        <v>38</v>
      </c>
      <c r="B719" s="4">
        <f>SUMIFS('Raw Data'!$J:$J,'Raw Data'!$G:$G,A719,'Raw Data'!$R:$R,"Cross-Sold")</f>
        <v>0</v>
      </c>
    </row>
    <row r="720" hidden="1" customHeight="1" spans="1:2">
      <c r="A720" s="3" t="s">
        <v>38</v>
      </c>
      <c r="B720" s="3">
        <f>SUMIFS('Raw Data'!$J:$J,'Raw Data'!$G:$G,A720,'Raw Data'!$R:$R,"Cross-Sold")</f>
        <v>0</v>
      </c>
    </row>
    <row r="721" hidden="1" customHeight="1" spans="1:2">
      <c r="A721" s="4" t="s">
        <v>536</v>
      </c>
      <c r="B721" s="4">
        <f>SUMIFS('Raw Data'!$J:$J,'Raw Data'!$G:$G,A721,'Raw Data'!$R:$R,"Cross-Sold")</f>
        <v>0</v>
      </c>
    </row>
    <row r="722" hidden="1" customHeight="1" spans="1:2">
      <c r="A722" s="3" t="s">
        <v>536</v>
      </c>
      <c r="B722" s="3">
        <f>SUMIFS('Raw Data'!$J:$J,'Raw Data'!$G:$G,A722,'Raw Data'!$R:$R,"Cross-Sold")</f>
        <v>0</v>
      </c>
    </row>
    <row r="723" hidden="1" customHeight="1" spans="1:2">
      <c r="A723" s="4" t="s">
        <v>536</v>
      </c>
      <c r="B723" s="4">
        <f>SUMIFS('Raw Data'!$J:$J,'Raw Data'!$G:$G,A723,'Raw Data'!$R:$R,"Cross-Sold")</f>
        <v>0</v>
      </c>
    </row>
    <row r="724" hidden="1" customHeight="1" spans="1:2">
      <c r="A724" s="3" t="s">
        <v>536</v>
      </c>
      <c r="B724" s="3">
        <f>SUMIFS('Raw Data'!$J:$J,'Raw Data'!$G:$G,A724,'Raw Data'!$R:$R,"Cross-Sold")</f>
        <v>0</v>
      </c>
    </row>
    <row r="725" hidden="1" customHeight="1" spans="1:2">
      <c r="A725" s="4" t="s">
        <v>38</v>
      </c>
      <c r="B725" s="4">
        <f>SUMIFS('Raw Data'!$J:$J,'Raw Data'!$G:$G,A725,'Raw Data'!$R:$R,"Cross-Sold")</f>
        <v>0</v>
      </c>
    </row>
    <row r="726" hidden="1" customHeight="1" spans="1:2">
      <c r="A726" s="3" t="s">
        <v>38</v>
      </c>
      <c r="B726" s="3">
        <f>SUMIFS('Raw Data'!$J:$J,'Raw Data'!$G:$G,A726,'Raw Data'!$R:$R,"Cross-Sold")</f>
        <v>0</v>
      </c>
    </row>
    <row r="727" hidden="1" customHeight="1" spans="1:2">
      <c r="A727" s="4" t="s">
        <v>38</v>
      </c>
      <c r="B727" s="4">
        <f>SUMIFS('Raw Data'!$J:$J,'Raw Data'!$G:$G,A727,'Raw Data'!$R:$R,"Cross-Sold")</f>
        <v>0</v>
      </c>
    </row>
    <row r="728" hidden="1" customHeight="1" spans="1:2">
      <c r="A728" s="3" t="s">
        <v>38</v>
      </c>
      <c r="B728" s="3">
        <f>SUMIFS('Raw Data'!$J:$J,'Raw Data'!$G:$G,A728,'Raw Data'!$R:$R,"Cross-Sold")</f>
        <v>0</v>
      </c>
    </row>
    <row r="729" hidden="1" customHeight="1" spans="1:2">
      <c r="A729" s="4" t="s">
        <v>38</v>
      </c>
      <c r="B729" s="4">
        <f>SUMIFS('Raw Data'!$J:$J,'Raw Data'!$G:$G,A729,'Raw Data'!$R:$R,"Cross-Sold")</f>
        <v>0</v>
      </c>
    </row>
    <row r="730" hidden="1" customHeight="1" spans="1:2">
      <c r="A730" s="3" t="s">
        <v>38</v>
      </c>
      <c r="B730" s="3">
        <f>SUMIFS('Raw Data'!$J:$J,'Raw Data'!$G:$G,A730,'Raw Data'!$R:$R,"Cross-Sold")</f>
        <v>0</v>
      </c>
    </row>
    <row r="731" hidden="1" customHeight="1" spans="1:2">
      <c r="A731" s="4" t="s">
        <v>38</v>
      </c>
      <c r="B731" s="4">
        <f>SUMIFS('Raw Data'!$J:$J,'Raw Data'!$G:$G,A731,'Raw Data'!$R:$R,"Cross-Sold")</f>
        <v>0</v>
      </c>
    </row>
    <row r="732" hidden="1" customHeight="1" spans="1:2">
      <c r="A732" s="3" t="s">
        <v>536</v>
      </c>
      <c r="B732" s="3">
        <f>SUMIFS('Raw Data'!$J:$J,'Raw Data'!$G:$G,A732,'Raw Data'!$R:$R,"Cross-Sold")</f>
        <v>0</v>
      </c>
    </row>
    <row r="733" hidden="1" customHeight="1" spans="1:2">
      <c r="A733" s="4" t="s">
        <v>38</v>
      </c>
      <c r="B733" s="4">
        <f>SUMIFS('Raw Data'!$J:$J,'Raw Data'!$G:$G,A733,'Raw Data'!$R:$R,"Cross-Sold")</f>
        <v>0</v>
      </c>
    </row>
    <row r="734" hidden="1" customHeight="1" spans="1:2">
      <c r="A734" s="3" t="s">
        <v>38</v>
      </c>
      <c r="B734" s="3">
        <f>SUMIFS('Raw Data'!$J:$J,'Raw Data'!$G:$G,A734,'Raw Data'!$R:$R,"Cross-Sold")</f>
        <v>0</v>
      </c>
    </row>
    <row r="735" hidden="1" customHeight="1" spans="1:2">
      <c r="A735" s="4" t="s">
        <v>38</v>
      </c>
      <c r="B735" s="4">
        <f>SUMIFS('Raw Data'!$J:$J,'Raw Data'!$G:$G,A735,'Raw Data'!$R:$R,"Cross-Sold")</f>
        <v>0</v>
      </c>
    </row>
    <row r="736" hidden="1" customHeight="1" spans="1:2">
      <c r="A736" s="3" t="s">
        <v>101</v>
      </c>
      <c r="B736" s="3">
        <f>SUMIFS('Raw Data'!$J:$J,'Raw Data'!$G:$G,A736,'Raw Data'!$R:$R,"Cross-Sold")</f>
        <v>0</v>
      </c>
    </row>
    <row r="737" hidden="1" customHeight="1" spans="1:2">
      <c r="A737" s="4" t="s">
        <v>536</v>
      </c>
      <c r="B737" s="4">
        <f>SUMIFS('Raw Data'!$J:$J,'Raw Data'!$G:$G,A737,'Raw Data'!$R:$R,"Cross-Sold")</f>
        <v>0</v>
      </c>
    </row>
    <row r="738" hidden="1" customHeight="1" spans="1:2">
      <c r="A738" s="3" t="s">
        <v>38</v>
      </c>
      <c r="B738" s="3">
        <f>SUMIFS('Raw Data'!$J:$J,'Raw Data'!$G:$G,A738,'Raw Data'!$R:$R,"Cross-Sold")</f>
        <v>0</v>
      </c>
    </row>
    <row r="739" hidden="1" customHeight="1" spans="1:2">
      <c r="A739" s="4" t="s">
        <v>536</v>
      </c>
      <c r="B739" s="4">
        <f>SUMIFS('Raw Data'!$J:$J,'Raw Data'!$G:$G,A739,'Raw Data'!$R:$R,"Cross-Sold")</f>
        <v>0</v>
      </c>
    </row>
    <row r="740" hidden="1" customHeight="1" spans="1:2">
      <c r="A740" s="3" t="s">
        <v>536</v>
      </c>
      <c r="B740" s="3">
        <f>SUMIFS('Raw Data'!$J:$J,'Raw Data'!$G:$G,A740,'Raw Data'!$R:$R,"Cross-Sold")</f>
        <v>0</v>
      </c>
    </row>
    <row r="741" hidden="1" customHeight="1" spans="1:2">
      <c r="A741" s="4" t="s">
        <v>536</v>
      </c>
      <c r="B741" s="4">
        <f>SUMIFS('Raw Data'!$J:$J,'Raw Data'!$G:$G,A741,'Raw Data'!$R:$R,"Cross-Sold")</f>
        <v>0</v>
      </c>
    </row>
    <row r="742" hidden="1" customHeight="1" spans="1:2">
      <c r="A742" s="3" t="s">
        <v>536</v>
      </c>
      <c r="B742" s="3">
        <f>SUMIFS('Raw Data'!$J:$J,'Raw Data'!$G:$G,A742,'Raw Data'!$R:$R,"Cross-Sold")</f>
        <v>0</v>
      </c>
    </row>
    <row r="743" hidden="1" customHeight="1" spans="1:2">
      <c r="A743" s="4" t="s">
        <v>536</v>
      </c>
      <c r="B743" s="4">
        <f>SUMIFS('Raw Data'!$J:$J,'Raw Data'!$G:$G,A743,'Raw Data'!$R:$R,"Cross-Sold")</f>
        <v>0</v>
      </c>
    </row>
    <row r="744" hidden="1" customHeight="1" spans="1:2">
      <c r="A744" s="3" t="s">
        <v>536</v>
      </c>
      <c r="B744" s="3">
        <f>SUMIFS('Raw Data'!$J:$J,'Raw Data'!$G:$G,A744,'Raw Data'!$R:$R,"Cross-Sold")</f>
        <v>0</v>
      </c>
    </row>
    <row r="745" hidden="1" customHeight="1" spans="1:2">
      <c r="A745" s="4" t="s">
        <v>536</v>
      </c>
      <c r="B745" s="4">
        <f>SUMIFS('Raw Data'!$J:$J,'Raw Data'!$G:$G,A745,'Raw Data'!$R:$R,"Cross-Sold")</f>
        <v>0</v>
      </c>
    </row>
    <row r="746" hidden="1" customHeight="1" spans="1:2">
      <c r="A746" s="3" t="s">
        <v>536</v>
      </c>
      <c r="B746" s="3">
        <f>SUMIFS('Raw Data'!$J:$J,'Raw Data'!$G:$G,A746,'Raw Data'!$R:$R,"Cross-Sold")</f>
        <v>0</v>
      </c>
    </row>
    <row r="747" customHeight="1" spans="1:2">
      <c r="A747" s="4" t="s">
        <v>80</v>
      </c>
      <c r="B747" s="4">
        <f>SUMIFS('Raw Data'!$J:$J,'Raw Data'!$G:$G,A747,'Raw Data'!$R:$R,"Cross-Sold")</f>
        <v>29707200</v>
      </c>
    </row>
    <row r="748" hidden="1" customHeight="1" spans="1:2">
      <c r="A748" s="3" t="s">
        <v>58</v>
      </c>
      <c r="B748" s="3">
        <f>SUMIFS('Raw Data'!$J:$J,'Raw Data'!$G:$G,A748,'Raw Data'!$R:$R,"Cross-Sold")</f>
        <v>0</v>
      </c>
    </row>
    <row r="749" customHeight="1" spans="1:2">
      <c r="A749" s="4" t="s">
        <v>791</v>
      </c>
      <c r="B749" s="4">
        <f>SUMIFS('Raw Data'!$J:$J,'Raw Data'!$G:$G,A749,'Raw Data'!$R:$R,"Cross-Sold")</f>
        <v>39809400</v>
      </c>
    </row>
    <row r="750" customHeight="1" spans="1:2">
      <c r="A750" s="3" t="s">
        <v>55</v>
      </c>
      <c r="B750" s="3">
        <f>SUMIFS('Raw Data'!$J:$J,'Raw Data'!$G:$G,A750,'Raw Data'!$R:$R,"Cross-Sold")</f>
        <v>13740226</v>
      </c>
    </row>
    <row r="751" hidden="1" customHeight="1" spans="1:2">
      <c r="A751" s="4" t="s">
        <v>105</v>
      </c>
      <c r="B751" s="4">
        <f>SUMIFS('Raw Data'!$J:$J,'Raw Data'!$G:$G,A751,'Raw Data'!$R:$R,"Cross-Sold")</f>
        <v>0</v>
      </c>
    </row>
    <row r="752" hidden="1" customHeight="1" spans="1:2">
      <c r="A752" s="3" t="s">
        <v>38</v>
      </c>
      <c r="B752" s="3">
        <f>SUMIFS('Raw Data'!$J:$J,'Raw Data'!$G:$G,A752,'Raw Data'!$R:$R,"Cross-Sold")</f>
        <v>0</v>
      </c>
    </row>
    <row r="753" hidden="1" customHeight="1" spans="1:2">
      <c r="A753" s="4" t="s">
        <v>38</v>
      </c>
      <c r="B753" s="4">
        <f>SUMIFS('Raw Data'!$J:$J,'Raw Data'!$G:$G,A753,'Raw Data'!$R:$R,"Cross-Sold")</f>
        <v>0</v>
      </c>
    </row>
    <row r="754" hidden="1" customHeight="1" spans="1:2">
      <c r="A754" s="3" t="s">
        <v>38</v>
      </c>
      <c r="B754" s="3">
        <f>SUMIFS('Raw Data'!$J:$J,'Raw Data'!$G:$G,A754,'Raw Data'!$R:$R,"Cross-Sold")</f>
        <v>0</v>
      </c>
    </row>
    <row r="755" hidden="1" customHeight="1" spans="1:2">
      <c r="A755" s="4" t="s">
        <v>38</v>
      </c>
      <c r="B755" s="4">
        <f>SUMIFS('Raw Data'!$J:$J,'Raw Data'!$G:$G,A755,'Raw Data'!$R:$R,"Cross-Sold")</f>
        <v>0</v>
      </c>
    </row>
    <row r="756" customHeight="1" spans="1:2">
      <c r="A756" s="3" t="s">
        <v>92</v>
      </c>
      <c r="B756" s="3">
        <f>SUMIFS('Raw Data'!$J:$J,'Raw Data'!$G:$G,A756,'Raw Data'!$R:$R,"Cross-Sold")</f>
        <v>7391100</v>
      </c>
    </row>
    <row r="757" customHeight="1" spans="1:2">
      <c r="A757" s="4" t="s">
        <v>124</v>
      </c>
      <c r="B757" s="4">
        <f>SUMIFS('Raw Data'!$J:$J,'Raw Data'!$G:$G,A757,'Raw Data'!$R:$R,"Cross-Sold")</f>
        <v>1184589200</v>
      </c>
    </row>
    <row r="758" customHeight="1" spans="1:2">
      <c r="A758" s="3" t="s">
        <v>212</v>
      </c>
      <c r="B758" s="3">
        <f>SUMIFS('Raw Data'!$J:$J,'Raw Data'!$G:$G,A758,'Raw Data'!$R:$R,"Cross-Sold")</f>
        <v>1133297600</v>
      </c>
    </row>
    <row r="759" customHeight="1" spans="1:2">
      <c r="A759" s="4" t="s">
        <v>44</v>
      </c>
      <c r="B759" s="4">
        <f>SUMIFS('Raw Data'!$J:$J,'Raw Data'!$G:$G,A759,'Raw Data'!$R:$R,"Cross-Sold")</f>
        <v>42770500</v>
      </c>
    </row>
    <row r="760" customHeight="1" spans="1:2">
      <c r="A760" s="3" t="s">
        <v>68</v>
      </c>
      <c r="B760" s="3">
        <f>SUMIFS('Raw Data'!$J:$J,'Raw Data'!$G:$G,A760,'Raw Data'!$R:$R,"Cross-Sold")</f>
        <v>259365751</v>
      </c>
    </row>
    <row r="761" customHeight="1" spans="1:2">
      <c r="A761" s="4" t="s">
        <v>92</v>
      </c>
      <c r="B761" s="4">
        <f>SUMIFS('Raw Data'!$J:$J,'Raw Data'!$G:$G,A761,'Raw Data'!$R:$R,"Cross-Sold")</f>
        <v>7391100</v>
      </c>
    </row>
    <row r="762" customHeight="1" spans="1:2">
      <c r="A762" s="3" t="s">
        <v>55</v>
      </c>
      <c r="B762" s="3">
        <f>SUMIFS('Raw Data'!$J:$J,'Raw Data'!$G:$G,A762,'Raw Data'!$R:$R,"Cross-Sold")</f>
        <v>13740226</v>
      </c>
    </row>
    <row r="763" customHeight="1" spans="1:2">
      <c r="A763" s="4" t="s">
        <v>232</v>
      </c>
      <c r="B763" s="4">
        <f>SUMIFS('Raw Data'!$J:$J,'Raw Data'!$G:$G,A763,'Raw Data'!$R:$R,"Cross-Sold")</f>
        <v>8190300</v>
      </c>
    </row>
    <row r="764" customHeight="1" spans="1:2">
      <c r="A764" s="3" t="s">
        <v>154</v>
      </c>
      <c r="B764" s="3">
        <f>SUMIFS('Raw Data'!$J:$J,'Raw Data'!$G:$G,A764,'Raw Data'!$R:$R,"Cross-Sold")</f>
        <v>118725400</v>
      </c>
    </row>
    <row r="765" customHeight="1" spans="1:2">
      <c r="A765" s="4" t="s">
        <v>170</v>
      </c>
      <c r="B765" s="4">
        <f>SUMIFS('Raw Data'!$J:$J,'Raw Data'!$G:$G,A765,'Raw Data'!$R:$R,"Cross-Sold")</f>
        <v>108978900</v>
      </c>
    </row>
    <row r="766" customHeight="1" spans="1:2">
      <c r="A766" s="3" t="s">
        <v>170</v>
      </c>
      <c r="B766" s="3">
        <f>SUMIFS('Raw Data'!$J:$J,'Raw Data'!$G:$G,A766,'Raw Data'!$R:$R,"Cross-Sold")</f>
        <v>108978900</v>
      </c>
    </row>
    <row r="767" hidden="1" customHeight="1" spans="1:2">
      <c r="A767" s="4" t="s">
        <v>38</v>
      </c>
      <c r="B767" s="4">
        <f>SUMIFS('Raw Data'!$J:$J,'Raw Data'!$G:$G,A767,'Raw Data'!$R:$R,"Cross-Sold")</f>
        <v>0</v>
      </c>
    </row>
    <row r="768" customHeight="1" spans="1:2">
      <c r="A768" s="3" t="s">
        <v>80</v>
      </c>
      <c r="B768" s="3">
        <f>SUMIFS('Raw Data'!$J:$J,'Raw Data'!$G:$G,A768,'Raw Data'!$R:$R,"Cross-Sold")</f>
        <v>29707200</v>
      </c>
    </row>
    <row r="769" hidden="1" customHeight="1" spans="1:2">
      <c r="A769" s="4" t="s">
        <v>38</v>
      </c>
      <c r="B769" s="4">
        <f>SUMIFS('Raw Data'!$J:$J,'Raw Data'!$G:$G,A769,'Raw Data'!$R:$R,"Cross-Sold")</f>
        <v>0</v>
      </c>
    </row>
    <row r="770" customHeight="1" spans="1:2">
      <c r="A770" s="3" t="s">
        <v>129</v>
      </c>
      <c r="B770" s="3">
        <f>SUMIFS('Raw Data'!$J:$J,'Raw Data'!$G:$G,A770,'Raw Data'!$R:$R,"Cross-Sold")</f>
        <v>18235300</v>
      </c>
    </row>
    <row r="771" hidden="1" customHeight="1" spans="1:2">
      <c r="A771" s="4" t="s">
        <v>536</v>
      </c>
      <c r="B771" s="4">
        <f>SUMIFS('Raw Data'!$J:$J,'Raw Data'!$G:$G,A771,'Raw Data'!$R:$R,"Cross-Sold")</f>
        <v>0</v>
      </c>
    </row>
    <row r="772" customHeight="1" spans="1:2">
      <c r="A772" s="3" t="s">
        <v>111</v>
      </c>
      <c r="B772" s="3">
        <f>SUMIFS('Raw Data'!$J:$J,'Raw Data'!$G:$G,A772,'Raw Data'!$R:$R,"Cross-Sold")</f>
        <v>13047600</v>
      </c>
    </row>
    <row r="773" customHeight="1" spans="1:2">
      <c r="A773" s="4" t="s">
        <v>68</v>
      </c>
      <c r="B773" s="4">
        <f>SUMIFS('Raw Data'!$J:$J,'Raw Data'!$G:$G,A773,'Raw Data'!$R:$R,"Cross-Sold")</f>
        <v>259365751</v>
      </c>
    </row>
    <row r="774" hidden="1" customHeight="1" spans="1:2">
      <c r="A774" s="3" t="s">
        <v>536</v>
      </c>
      <c r="B774" s="3">
        <f>SUMIFS('Raw Data'!$J:$J,'Raw Data'!$G:$G,A774,'Raw Data'!$R:$R,"Cross-Sold")</f>
        <v>0</v>
      </c>
    </row>
    <row r="775" hidden="1" customHeight="1" spans="1:2">
      <c r="A775" s="4" t="s">
        <v>536</v>
      </c>
      <c r="B775" s="4">
        <f>SUMIFS('Raw Data'!$J:$J,'Raw Data'!$G:$G,A775,'Raw Data'!$R:$R,"Cross-Sold")</f>
        <v>0</v>
      </c>
    </row>
    <row r="776" customHeight="1" spans="1:2">
      <c r="A776" s="3" t="s">
        <v>48</v>
      </c>
      <c r="B776" s="3">
        <f>SUMIFS('Raw Data'!$J:$J,'Raw Data'!$G:$G,A776,'Raw Data'!$R:$R,"Cross-Sold")</f>
        <v>174568900</v>
      </c>
    </row>
    <row r="777" customHeight="1" spans="1:2">
      <c r="A777" s="4" t="s">
        <v>68</v>
      </c>
      <c r="B777" s="4">
        <f>SUMIFS('Raw Data'!$J:$J,'Raw Data'!$G:$G,A777,'Raw Data'!$R:$R,"Cross-Sold")</f>
        <v>259365751</v>
      </c>
    </row>
    <row r="778" hidden="1" customHeight="1" spans="1:2">
      <c r="A778" s="3" t="s">
        <v>121</v>
      </c>
      <c r="B778" s="3">
        <f>SUMIFS('Raw Data'!$J:$J,'Raw Data'!$G:$G,A778,'Raw Data'!$R:$R,"Cross-Sold")</f>
        <v>0</v>
      </c>
    </row>
    <row r="779" hidden="1" customHeight="1" spans="1:2">
      <c r="A779" s="4" t="s">
        <v>38</v>
      </c>
      <c r="B779" s="4">
        <f>SUMIFS('Raw Data'!$J:$J,'Raw Data'!$G:$G,A779,'Raw Data'!$R:$R,"Cross-Sold")</f>
        <v>0</v>
      </c>
    </row>
    <row r="780" hidden="1" customHeight="1" spans="1:2">
      <c r="A780" s="3" t="s">
        <v>38</v>
      </c>
      <c r="B780" s="3">
        <f>SUMIFS('Raw Data'!$J:$J,'Raw Data'!$G:$G,A780,'Raw Data'!$R:$R,"Cross-Sold")</f>
        <v>0</v>
      </c>
    </row>
    <row r="781" hidden="1" customHeight="1" spans="1:2">
      <c r="A781" s="4" t="s">
        <v>38</v>
      </c>
      <c r="B781" s="4">
        <f>SUMIFS('Raw Data'!$J:$J,'Raw Data'!$G:$G,A781,'Raw Data'!$R:$R,"Cross-Sold")</f>
        <v>0</v>
      </c>
    </row>
    <row r="782" customHeight="1" spans="1:2">
      <c r="A782" s="3" t="s">
        <v>791</v>
      </c>
      <c r="B782" s="3">
        <f>SUMIFS('Raw Data'!$J:$J,'Raw Data'!$G:$G,A782,'Raw Data'!$R:$R,"Cross-Sold")</f>
        <v>39809400</v>
      </c>
    </row>
    <row r="783" hidden="1" customHeight="1" spans="1:2">
      <c r="A783" s="4" t="s">
        <v>58</v>
      </c>
      <c r="B783" s="4">
        <f>SUMIFS('Raw Data'!$J:$J,'Raw Data'!$G:$G,A783,'Raw Data'!$R:$R,"Cross-Sold")</f>
        <v>0</v>
      </c>
    </row>
    <row r="784" hidden="1" customHeight="1" spans="1:2">
      <c r="A784" s="3" t="s">
        <v>105</v>
      </c>
      <c r="B784" s="3">
        <f>SUMIFS('Raw Data'!$J:$J,'Raw Data'!$G:$G,A784,'Raw Data'!$R:$R,"Cross-Sold")</f>
        <v>0</v>
      </c>
    </row>
    <row r="785" hidden="1" customHeight="1" spans="1:2">
      <c r="A785" s="4" t="s">
        <v>105</v>
      </c>
      <c r="B785" s="4">
        <f>SUMIFS('Raw Data'!$J:$J,'Raw Data'!$G:$G,A785,'Raw Data'!$R:$R,"Cross-Sold")</f>
        <v>0</v>
      </c>
    </row>
    <row r="786" hidden="1" customHeight="1" spans="1:2">
      <c r="A786" s="3" t="s">
        <v>58</v>
      </c>
      <c r="B786" s="3">
        <f>SUMIFS('Raw Data'!$J:$J,'Raw Data'!$G:$G,A786,'Raw Data'!$R:$R,"Cross-Sold")</f>
        <v>0</v>
      </c>
    </row>
    <row r="787" customHeight="1" spans="1:2">
      <c r="A787" s="4" t="s">
        <v>232</v>
      </c>
      <c r="B787" s="4">
        <f>SUMIFS('Raw Data'!$J:$J,'Raw Data'!$G:$G,A787,'Raw Data'!$R:$R,"Cross-Sold")</f>
        <v>8190300</v>
      </c>
    </row>
    <row r="788" hidden="1" customHeight="1" spans="1:2">
      <c r="A788" s="3" t="s">
        <v>38</v>
      </c>
      <c r="B788" s="3">
        <f>SUMIFS('Raw Data'!$J:$J,'Raw Data'!$G:$G,A788,'Raw Data'!$R:$R,"Cross-Sold")</f>
        <v>0</v>
      </c>
    </row>
    <row r="789" hidden="1" customHeight="1" spans="1:2">
      <c r="A789" s="4" t="s">
        <v>38</v>
      </c>
      <c r="B789" s="4">
        <f>SUMIFS('Raw Data'!$J:$J,'Raw Data'!$G:$G,A789,'Raw Data'!$R:$R,"Cross-Sold")</f>
        <v>0</v>
      </c>
    </row>
    <row r="790" hidden="1" customHeight="1" spans="1:2">
      <c r="A790" s="3" t="s">
        <v>38</v>
      </c>
      <c r="B790" s="3">
        <f>SUMIFS('Raw Data'!$J:$J,'Raw Data'!$G:$G,A790,'Raw Data'!$R:$R,"Cross-Sold")</f>
        <v>0</v>
      </c>
    </row>
    <row r="791" hidden="1" customHeight="1" spans="1:2">
      <c r="A791" s="4" t="s">
        <v>38</v>
      </c>
      <c r="B791" s="4">
        <f>SUMIFS('Raw Data'!$J:$J,'Raw Data'!$G:$G,A791,'Raw Data'!$R:$R,"Cross-Sold")</f>
        <v>0</v>
      </c>
    </row>
    <row r="792" hidden="1" customHeight="1" spans="1:2">
      <c r="A792" s="3" t="s">
        <v>86</v>
      </c>
      <c r="B792" s="3">
        <f>SUMIFS('Raw Data'!$J:$J,'Raw Data'!$G:$G,A792,'Raw Data'!$R:$R,"Cross-Sold")</f>
        <v>0</v>
      </c>
    </row>
    <row r="793" hidden="1" customHeight="1" spans="1:2">
      <c r="A793" s="4" t="s">
        <v>101</v>
      </c>
      <c r="B793" s="4">
        <f>SUMIFS('Raw Data'!$J:$J,'Raw Data'!$G:$G,A793,'Raw Data'!$R:$R,"Cross-Sold")</f>
        <v>0</v>
      </c>
    </row>
    <row r="794" hidden="1" customHeight="1" spans="1:2">
      <c r="A794" s="3" t="s">
        <v>105</v>
      </c>
      <c r="B794" s="3">
        <f>SUMIFS('Raw Data'!$J:$J,'Raw Data'!$G:$G,A794,'Raw Data'!$R:$R,"Cross-Sold")</f>
        <v>0</v>
      </c>
    </row>
    <row r="795" hidden="1" customHeight="1" spans="1:2">
      <c r="A795" s="4" t="s">
        <v>86</v>
      </c>
      <c r="B795" s="4">
        <f>SUMIFS('Raw Data'!$J:$J,'Raw Data'!$G:$G,A795,'Raw Data'!$R:$R,"Cross-Sold")</f>
        <v>0</v>
      </c>
    </row>
    <row r="796" hidden="1" customHeight="1" spans="1:2">
      <c r="A796" s="3" t="s">
        <v>38</v>
      </c>
      <c r="B796" s="3">
        <f>SUMIFS('Raw Data'!$J:$J,'Raw Data'!$G:$G,A796,'Raw Data'!$R:$R,"Cross-Sold")</f>
        <v>0</v>
      </c>
    </row>
    <row r="797" hidden="1" customHeight="1" spans="1:2">
      <c r="A797" s="4" t="s">
        <v>536</v>
      </c>
      <c r="B797" s="4">
        <f>SUMIFS('Raw Data'!$J:$J,'Raw Data'!$G:$G,A797,'Raw Data'!$R:$R,"Cross-Sold")</f>
        <v>0</v>
      </c>
    </row>
    <row r="798" customHeight="1" spans="1:2">
      <c r="A798" s="3" t="s">
        <v>437</v>
      </c>
      <c r="B798" s="3">
        <f>SUMIFS('Raw Data'!$J:$J,'Raw Data'!$G:$G,A798,'Raw Data'!$R:$R,"Cross-Sold")</f>
        <v>10688000</v>
      </c>
    </row>
    <row r="799" hidden="1" customHeight="1" spans="1:2">
      <c r="A799" s="4" t="s">
        <v>38</v>
      </c>
      <c r="B799" s="4">
        <f>SUMIFS('Raw Data'!$J:$J,'Raw Data'!$G:$G,A799,'Raw Data'!$R:$R,"Cross-Sold")</f>
        <v>0</v>
      </c>
    </row>
    <row r="800" hidden="1" customHeight="1" spans="1:2">
      <c r="A800" s="3" t="s">
        <v>38</v>
      </c>
      <c r="B800" s="3">
        <f>SUMIFS('Raw Data'!$J:$J,'Raw Data'!$G:$G,A800,'Raw Data'!$R:$R,"Cross-Sold")</f>
        <v>0</v>
      </c>
    </row>
    <row r="801" hidden="1" customHeight="1" spans="1:2">
      <c r="A801" s="4" t="s">
        <v>38</v>
      </c>
      <c r="B801" s="4">
        <f>SUMIFS('Raw Data'!$J:$J,'Raw Data'!$G:$G,A801,'Raw Data'!$R:$R,"Cross-Sold")</f>
        <v>0</v>
      </c>
    </row>
    <row r="802" hidden="1" customHeight="1" spans="1:2">
      <c r="A802" s="3" t="s">
        <v>38</v>
      </c>
      <c r="B802" s="3">
        <f>SUMIFS('Raw Data'!$J:$J,'Raw Data'!$G:$G,A802,'Raw Data'!$R:$R,"Cross-Sold")</f>
        <v>0</v>
      </c>
    </row>
    <row r="803" hidden="1" customHeight="1" spans="1:2">
      <c r="A803" s="4" t="s">
        <v>38</v>
      </c>
      <c r="B803" s="4">
        <f>SUMIFS('Raw Data'!$J:$J,'Raw Data'!$G:$G,A803,'Raw Data'!$R:$R,"Cross-Sold")</f>
        <v>0</v>
      </c>
    </row>
    <row r="804" hidden="1" customHeight="1" spans="1:2">
      <c r="A804" s="3" t="s">
        <v>38</v>
      </c>
      <c r="B804" s="3">
        <f>SUMIFS('Raw Data'!$J:$J,'Raw Data'!$G:$G,A804,'Raw Data'!$R:$R,"Cross-Sold")</f>
        <v>0</v>
      </c>
    </row>
    <row r="805" hidden="1" customHeight="1" spans="1:2">
      <c r="A805" s="4" t="s">
        <v>38</v>
      </c>
      <c r="B805" s="4">
        <f>SUMIFS('Raw Data'!$J:$J,'Raw Data'!$G:$G,A805,'Raw Data'!$R:$R,"Cross-Sold")</f>
        <v>0</v>
      </c>
    </row>
    <row r="806" hidden="1" customHeight="1" spans="1:2">
      <c r="A806" s="3" t="s">
        <v>38</v>
      </c>
      <c r="B806" s="3">
        <f>SUMIFS('Raw Data'!$J:$J,'Raw Data'!$G:$G,A806,'Raw Data'!$R:$R,"Cross-Sold")</f>
        <v>0</v>
      </c>
    </row>
    <row r="807" hidden="1" customHeight="1" spans="1:2">
      <c r="A807" s="4" t="s">
        <v>94</v>
      </c>
      <c r="B807" s="4">
        <f>SUMIFS('Raw Data'!$J:$J,'Raw Data'!$G:$G,A807,'Raw Data'!$R:$R,"Cross-Sold")</f>
        <v>0</v>
      </c>
    </row>
    <row r="808" hidden="1" customHeight="1" spans="1:2">
      <c r="A808" s="3" t="s">
        <v>38</v>
      </c>
      <c r="B808" s="3">
        <f>SUMIFS('Raw Data'!$J:$J,'Raw Data'!$G:$G,A808,'Raw Data'!$R:$R,"Cross-Sold")</f>
        <v>0</v>
      </c>
    </row>
    <row r="809" hidden="1" customHeight="1" spans="1:2">
      <c r="A809" s="4" t="s">
        <v>38</v>
      </c>
      <c r="B809" s="4">
        <f>SUMIFS('Raw Data'!$J:$J,'Raw Data'!$G:$G,A809,'Raw Data'!$R:$R,"Cross-Sold")</f>
        <v>0</v>
      </c>
    </row>
    <row r="810" hidden="1" customHeight="1" spans="1:2">
      <c r="A810" s="3" t="s">
        <v>38</v>
      </c>
      <c r="B810" s="3">
        <f>SUMIFS('Raw Data'!$J:$J,'Raw Data'!$G:$G,A810,'Raw Data'!$R:$R,"Cross-Sold")</f>
        <v>0</v>
      </c>
    </row>
    <row r="811" hidden="1" customHeight="1" spans="1:2">
      <c r="A811" s="4" t="s">
        <v>101</v>
      </c>
      <c r="B811" s="4">
        <f>SUMIFS('Raw Data'!$J:$J,'Raw Data'!$G:$G,A811,'Raw Data'!$R:$R,"Cross-Sold")</f>
        <v>0</v>
      </c>
    </row>
    <row r="812" hidden="1" customHeight="1" spans="1:2">
      <c r="A812" s="3" t="s">
        <v>105</v>
      </c>
      <c r="B812" s="3">
        <f>SUMIFS('Raw Data'!$J:$J,'Raw Data'!$G:$G,A812,'Raw Data'!$R:$R,"Cross-Sold")</f>
        <v>0</v>
      </c>
    </row>
    <row r="813" hidden="1" customHeight="1" spans="1:2">
      <c r="A813" s="4" t="s">
        <v>38</v>
      </c>
      <c r="B813" s="4">
        <f>SUMIFS('Raw Data'!$J:$J,'Raw Data'!$G:$G,A813,'Raw Data'!$R:$R,"Cross-Sold")</f>
        <v>0</v>
      </c>
    </row>
    <row r="814" hidden="1" customHeight="1" spans="1:2">
      <c r="A814" s="3" t="s">
        <v>58</v>
      </c>
      <c r="B814" s="3">
        <f>SUMIFS('Raw Data'!$J:$J,'Raw Data'!$G:$G,A814,'Raw Data'!$R:$R,"Cross-Sold")</f>
        <v>0</v>
      </c>
    </row>
    <row r="815" hidden="1" customHeight="1" spans="1:2">
      <c r="A815" s="4" t="s">
        <v>121</v>
      </c>
      <c r="B815" s="4">
        <f>SUMIFS('Raw Data'!$J:$J,'Raw Data'!$G:$G,A815,'Raw Data'!$R:$R,"Cross-Sold")</f>
        <v>0</v>
      </c>
    </row>
    <row r="816" hidden="1" customHeight="1" spans="1:2">
      <c r="A816" s="3" t="s">
        <v>101</v>
      </c>
      <c r="B816" s="3">
        <f>SUMIFS('Raw Data'!$J:$J,'Raw Data'!$G:$G,A816,'Raw Data'!$R:$R,"Cross-Sold")</f>
        <v>0</v>
      </c>
    </row>
    <row r="817" hidden="1" customHeight="1" spans="1:2">
      <c r="A817" s="4" t="s">
        <v>121</v>
      </c>
      <c r="B817" s="4">
        <f>SUMIFS('Raw Data'!$J:$J,'Raw Data'!$G:$G,A817,'Raw Data'!$R:$R,"Cross-Sold")</f>
        <v>0</v>
      </c>
    </row>
    <row r="818" hidden="1" customHeight="1" spans="1:2">
      <c r="A818" s="3" t="s">
        <v>38</v>
      </c>
      <c r="B818" s="3">
        <f>SUMIFS('Raw Data'!$J:$J,'Raw Data'!$G:$G,A818,'Raw Data'!$R:$R,"Cross-Sold")</f>
        <v>0</v>
      </c>
    </row>
    <row r="819" hidden="1" customHeight="1" spans="1:2">
      <c r="A819" s="4" t="s">
        <v>38</v>
      </c>
      <c r="B819" s="4">
        <f>SUMIFS('Raw Data'!$J:$J,'Raw Data'!$G:$G,A819,'Raw Data'!$R:$R,"Cross-Sold")</f>
        <v>0</v>
      </c>
    </row>
    <row r="820" hidden="1" customHeight="1" spans="1:2">
      <c r="A820" s="3" t="s">
        <v>38</v>
      </c>
      <c r="B820" s="3">
        <f>SUMIFS('Raw Data'!$J:$J,'Raw Data'!$G:$G,A820,'Raw Data'!$R:$R,"Cross-Sold")</f>
        <v>0</v>
      </c>
    </row>
    <row r="821" hidden="1" customHeight="1" spans="1:2">
      <c r="A821" s="4" t="s">
        <v>58</v>
      </c>
      <c r="B821" s="4">
        <f>SUMIFS('Raw Data'!$J:$J,'Raw Data'!$G:$G,A821,'Raw Data'!$R:$R,"Cross-Sold")</f>
        <v>0</v>
      </c>
    </row>
    <row r="822" hidden="1" customHeight="1" spans="1:2">
      <c r="A822" s="3" t="s">
        <v>38</v>
      </c>
      <c r="B822" s="3">
        <f>SUMIFS('Raw Data'!$J:$J,'Raw Data'!$G:$G,A822,'Raw Data'!$R:$R,"Cross-Sold")</f>
        <v>0</v>
      </c>
    </row>
    <row r="823" hidden="1" customHeight="1" spans="1:2">
      <c r="A823" s="4" t="s">
        <v>38</v>
      </c>
      <c r="B823" s="4">
        <f>SUMIFS('Raw Data'!$J:$J,'Raw Data'!$G:$G,A823,'Raw Data'!$R:$R,"Cross-Sold")</f>
        <v>0</v>
      </c>
    </row>
    <row r="824" hidden="1" customHeight="1" spans="1:2">
      <c r="A824" s="3" t="s">
        <v>38</v>
      </c>
      <c r="B824" s="3">
        <f>SUMIFS('Raw Data'!$J:$J,'Raw Data'!$G:$G,A824,'Raw Data'!$R:$R,"Cross-Sold")</f>
        <v>0</v>
      </c>
    </row>
    <row r="825" hidden="1" customHeight="1" spans="1:2">
      <c r="A825" s="4" t="s">
        <v>38</v>
      </c>
      <c r="B825" s="4">
        <f>SUMIFS('Raw Data'!$J:$J,'Raw Data'!$G:$G,A825,'Raw Data'!$R:$R,"Cross-Sold")</f>
        <v>0</v>
      </c>
    </row>
    <row r="826" hidden="1" customHeight="1" spans="1:2">
      <c r="A826" s="3" t="s">
        <v>38</v>
      </c>
      <c r="B826" s="3">
        <f>SUMIFS('Raw Data'!$J:$J,'Raw Data'!$G:$G,A826,'Raw Data'!$R:$R,"Cross-Sold")</f>
        <v>0</v>
      </c>
    </row>
    <row r="827" customHeight="1" spans="1:2">
      <c r="A827" s="4" t="s">
        <v>291</v>
      </c>
      <c r="B827" s="4">
        <f>SUMIFS('Raw Data'!$J:$J,'Raw Data'!$G:$G,A827,'Raw Data'!$R:$R,"Cross-Sold")</f>
        <v>8477800</v>
      </c>
    </row>
    <row r="828" customHeight="1" spans="1:2">
      <c r="A828" s="3" t="s">
        <v>160</v>
      </c>
      <c r="B828" s="3">
        <f>SUMIFS('Raw Data'!$J:$J,'Raw Data'!$G:$G,A828,'Raw Data'!$R:$R,"Cross-Sold")</f>
        <v>47102300</v>
      </c>
    </row>
    <row r="829" customHeight="1" spans="1:2">
      <c r="A829" s="4" t="s">
        <v>68</v>
      </c>
      <c r="B829" s="4">
        <f>SUMIFS('Raw Data'!$J:$J,'Raw Data'!$G:$G,A829,'Raw Data'!$R:$R,"Cross-Sold")</f>
        <v>259365751</v>
      </c>
    </row>
    <row r="830" hidden="1" customHeight="1" spans="1:2">
      <c r="A830" s="3" t="s">
        <v>38</v>
      </c>
      <c r="B830" s="3">
        <f>SUMIFS('Raw Data'!$J:$J,'Raw Data'!$G:$G,A830,'Raw Data'!$R:$R,"Cross-Sold")</f>
        <v>0</v>
      </c>
    </row>
    <row r="831" hidden="1" customHeight="1" spans="1:2">
      <c r="A831" s="4" t="s">
        <v>38</v>
      </c>
      <c r="B831" s="4">
        <f>SUMIFS('Raw Data'!$J:$J,'Raw Data'!$G:$G,A831,'Raw Data'!$R:$R,"Cross-Sold")</f>
        <v>0</v>
      </c>
    </row>
    <row r="832" hidden="1" customHeight="1" spans="1:2">
      <c r="A832" s="3" t="s">
        <v>58</v>
      </c>
      <c r="B832" s="3">
        <f>SUMIFS('Raw Data'!$J:$J,'Raw Data'!$G:$G,A832,'Raw Data'!$R:$R,"Cross-Sold")</f>
        <v>0</v>
      </c>
    </row>
    <row r="833" hidden="1" customHeight="1" spans="1:2">
      <c r="A833" s="4" t="s">
        <v>86</v>
      </c>
      <c r="B833" s="4">
        <f>SUMIFS('Raw Data'!$J:$J,'Raw Data'!$G:$G,A833,'Raw Data'!$R:$R,"Cross-Sold")</f>
        <v>0</v>
      </c>
    </row>
    <row r="834" customHeight="1" spans="1:2">
      <c r="A834" s="3" t="s">
        <v>212</v>
      </c>
      <c r="B834" s="3">
        <f>SUMIFS('Raw Data'!$J:$J,'Raw Data'!$G:$G,A834,'Raw Data'!$R:$R,"Cross-Sold")</f>
        <v>1133297600</v>
      </c>
    </row>
    <row r="835" hidden="1" customHeight="1" spans="1:2">
      <c r="A835" s="4" t="s">
        <v>38</v>
      </c>
      <c r="B835" s="4">
        <f>SUMIFS('Raw Data'!$J:$J,'Raw Data'!$G:$G,A835,'Raw Data'!$R:$R,"Cross-Sold")</f>
        <v>0</v>
      </c>
    </row>
    <row r="836" hidden="1" customHeight="1" spans="1:2">
      <c r="A836" s="3" t="s">
        <v>58</v>
      </c>
      <c r="B836" s="3">
        <f>SUMIFS('Raw Data'!$J:$J,'Raw Data'!$G:$G,A836,'Raw Data'!$R:$R,"Cross-Sold")</f>
        <v>0</v>
      </c>
    </row>
    <row r="837" hidden="1" customHeight="1" spans="1:2">
      <c r="A837" s="4" t="s">
        <v>121</v>
      </c>
      <c r="B837" s="4">
        <f>SUMIFS('Raw Data'!$J:$J,'Raw Data'!$G:$G,A837,'Raw Data'!$R:$R,"Cross-Sold")</f>
        <v>0</v>
      </c>
    </row>
    <row r="838" hidden="1" customHeight="1" spans="1:2">
      <c r="A838" s="3" t="s">
        <v>38</v>
      </c>
      <c r="B838" s="3">
        <f>SUMIFS('Raw Data'!$J:$J,'Raw Data'!$G:$G,A838,'Raw Data'!$R:$R,"Cross-Sold")</f>
        <v>0</v>
      </c>
    </row>
    <row r="839" hidden="1" customHeight="1" spans="1:2">
      <c r="A839" s="4" t="s">
        <v>121</v>
      </c>
      <c r="B839" s="4">
        <f>SUMIFS('Raw Data'!$J:$J,'Raw Data'!$G:$G,A839,'Raw Data'!$R:$R,"Cross-Sold")</f>
        <v>0</v>
      </c>
    </row>
    <row r="840" hidden="1" customHeight="1" spans="1:2">
      <c r="A840" s="3" t="s">
        <v>38</v>
      </c>
      <c r="B840" s="3">
        <f>SUMIFS('Raw Data'!$J:$J,'Raw Data'!$G:$G,A840,'Raw Data'!$R:$R,"Cross-Sold")</f>
        <v>0</v>
      </c>
    </row>
    <row r="841" customHeight="1" spans="1:2">
      <c r="A841" s="4" t="s">
        <v>160</v>
      </c>
      <c r="B841" s="4">
        <f>SUMIFS('Raw Data'!$J:$J,'Raw Data'!$G:$G,A841,'Raw Data'!$R:$R,"Cross-Sold")</f>
        <v>47102300</v>
      </c>
    </row>
    <row r="842" customHeight="1" spans="1:2">
      <c r="A842" s="3" t="s">
        <v>72</v>
      </c>
      <c r="B842" s="3">
        <f>SUMIFS('Raw Data'!$J:$J,'Raw Data'!$G:$G,A842,'Raw Data'!$R:$R,"Cross-Sold")</f>
        <v>1265400</v>
      </c>
    </row>
    <row r="843" customHeight="1" spans="1:2">
      <c r="A843" s="4" t="s">
        <v>68</v>
      </c>
      <c r="B843" s="4">
        <f>SUMIFS('Raw Data'!$J:$J,'Raw Data'!$G:$G,A843,'Raw Data'!$R:$R,"Cross-Sold")</f>
        <v>259365751</v>
      </c>
    </row>
    <row r="844" customHeight="1" spans="1:2">
      <c r="A844" s="3" t="s">
        <v>68</v>
      </c>
      <c r="B844" s="3">
        <f>SUMIFS('Raw Data'!$J:$J,'Raw Data'!$G:$G,A844,'Raw Data'!$R:$R,"Cross-Sold")</f>
        <v>259365751</v>
      </c>
    </row>
    <row r="845" customHeight="1" spans="1:2">
      <c r="A845" s="4" t="s">
        <v>1162</v>
      </c>
      <c r="B845" s="4">
        <f>SUMIFS('Raw Data'!$J:$J,'Raw Data'!$G:$G,A845,'Raw Data'!$R:$R,"Cross-Sold")</f>
        <v>14019400</v>
      </c>
    </row>
    <row r="846" customHeight="1" spans="1:2">
      <c r="A846" s="3" t="s">
        <v>68</v>
      </c>
      <c r="B846" s="3">
        <f>SUMIFS('Raw Data'!$J:$J,'Raw Data'!$G:$G,A846,'Raw Data'!$R:$R,"Cross-Sold")</f>
        <v>259365751</v>
      </c>
    </row>
    <row r="847" hidden="1" customHeight="1" spans="1:2">
      <c r="A847" s="4" t="s">
        <v>38</v>
      </c>
      <c r="B847" s="4">
        <f>SUMIFS('Raw Data'!$J:$J,'Raw Data'!$G:$G,A847,'Raw Data'!$R:$R,"Cross-Sold")</f>
        <v>0</v>
      </c>
    </row>
    <row r="848" customHeight="1" spans="1:2">
      <c r="A848" s="3" t="s">
        <v>124</v>
      </c>
      <c r="B848" s="3">
        <f>SUMIFS('Raw Data'!$J:$J,'Raw Data'!$G:$G,A848,'Raw Data'!$R:$R,"Cross-Sold")</f>
        <v>1184589200</v>
      </c>
    </row>
    <row r="849" customHeight="1" spans="1:2">
      <c r="A849" s="4" t="s">
        <v>55</v>
      </c>
      <c r="B849" s="4">
        <f>SUMIFS('Raw Data'!$J:$J,'Raw Data'!$G:$G,A849,'Raw Data'!$R:$R,"Cross-Sold")</f>
        <v>13740226</v>
      </c>
    </row>
    <row r="850" hidden="1" customHeight="1" spans="1:2">
      <c r="A850" s="3" t="s">
        <v>536</v>
      </c>
      <c r="B850" s="3">
        <f>SUMIFS('Raw Data'!$J:$J,'Raw Data'!$G:$G,A850,'Raw Data'!$R:$R,"Cross-Sold")</f>
        <v>0</v>
      </c>
    </row>
    <row r="851" hidden="1" customHeight="1" spans="1:2">
      <c r="A851" s="4" t="s">
        <v>38</v>
      </c>
      <c r="B851" s="4">
        <f>SUMIFS('Raw Data'!$J:$J,'Raw Data'!$G:$G,A851,'Raw Data'!$R:$R,"Cross-Sold")</f>
        <v>0</v>
      </c>
    </row>
    <row r="852" hidden="1" customHeight="1" spans="1:2">
      <c r="A852" s="3" t="s">
        <v>38</v>
      </c>
      <c r="B852" s="3">
        <f>SUMIFS('Raw Data'!$J:$J,'Raw Data'!$G:$G,A852,'Raw Data'!$R:$R,"Cross-Sold")</f>
        <v>0</v>
      </c>
    </row>
    <row r="853" customHeight="1" spans="1:2">
      <c r="A853" s="4" t="s">
        <v>98</v>
      </c>
      <c r="B853" s="4">
        <f>SUMIFS('Raw Data'!$J:$J,'Raw Data'!$G:$G,A853,'Raw Data'!$R:$R,"Cross-Sold")</f>
        <v>15227800</v>
      </c>
    </row>
    <row r="854" customHeight="1" spans="1:2">
      <c r="A854" s="3" t="s">
        <v>318</v>
      </c>
      <c r="B854" s="3">
        <f>SUMIFS('Raw Data'!$J:$J,'Raw Data'!$G:$G,A854,'Raw Data'!$R:$R,"Cross-Sold")</f>
        <v>25893500</v>
      </c>
    </row>
    <row r="855" hidden="1" customHeight="1" spans="1:2">
      <c r="A855" s="4" t="s">
        <v>38</v>
      </c>
      <c r="B855" s="4">
        <f>SUMIFS('Raw Data'!$J:$J,'Raw Data'!$G:$G,A855,'Raw Data'!$R:$R,"Cross-Sold")</f>
        <v>0</v>
      </c>
    </row>
    <row r="856" hidden="1" customHeight="1" spans="1:2">
      <c r="A856" s="3" t="s">
        <v>38</v>
      </c>
      <c r="B856" s="3">
        <f>SUMIFS('Raw Data'!$J:$J,'Raw Data'!$G:$G,A856,'Raw Data'!$R:$R,"Cross-Sold")</f>
        <v>0</v>
      </c>
    </row>
    <row r="857" hidden="1" customHeight="1" spans="1:2">
      <c r="A857" s="4" t="s">
        <v>38</v>
      </c>
      <c r="B857" s="4">
        <f>SUMIFS('Raw Data'!$J:$J,'Raw Data'!$G:$G,A857,'Raw Data'!$R:$R,"Cross-Sold")</f>
        <v>0</v>
      </c>
    </row>
    <row r="858" hidden="1" customHeight="1" spans="1:2">
      <c r="A858" s="3" t="s">
        <v>38</v>
      </c>
      <c r="B858" s="3">
        <f>SUMIFS('Raw Data'!$J:$J,'Raw Data'!$G:$G,A858,'Raw Data'!$R:$R,"Cross-Sold")</f>
        <v>0</v>
      </c>
    </row>
    <row r="859" hidden="1" customHeight="1" spans="1:2">
      <c r="A859" s="4" t="s">
        <v>38</v>
      </c>
      <c r="B859" s="4">
        <f>SUMIFS('Raw Data'!$J:$J,'Raw Data'!$G:$G,A859,'Raw Data'!$R:$R,"Cross-Sold")</f>
        <v>0</v>
      </c>
    </row>
    <row r="860" hidden="1" customHeight="1" spans="1:2">
      <c r="A860" s="3" t="s">
        <v>38</v>
      </c>
      <c r="B860" s="3">
        <f>SUMIFS('Raw Data'!$J:$J,'Raw Data'!$G:$G,A860,'Raw Data'!$R:$R,"Cross-Sold")</f>
        <v>0</v>
      </c>
    </row>
    <row r="861" hidden="1" customHeight="1" spans="1:2">
      <c r="A861" s="4" t="s">
        <v>86</v>
      </c>
      <c r="B861" s="4">
        <f>SUMIFS('Raw Data'!$J:$J,'Raw Data'!$G:$G,A861,'Raw Data'!$R:$R,"Cross-Sold")</f>
        <v>0</v>
      </c>
    </row>
    <row r="862" hidden="1" customHeight="1" spans="1:2">
      <c r="A862" s="3" t="s">
        <v>58</v>
      </c>
      <c r="B862" s="3">
        <f>SUMIFS('Raw Data'!$J:$J,'Raw Data'!$G:$G,A862,'Raw Data'!$R:$R,"Cross-Sold")</f>
        <v>0</v>
      </c>
    </row>
    <row r="863" customHeight="1" spans="1:2">
      <c r="A863" s="4" t="s">
        <v>55</v>
      </c>
      <c r="B863" s="4">
        <f>SUMIFS('Raw Data'!$J:$J,'Raw Data'!$G:$G,A863,'Raw Data'!$R:$R,"Cross-Sold")</f>
        <v>13740226</v>
      </c>
    </row>
    <row r="864" hidden="1" customHeight="1" spans="1:2">
      <c r="A864" s="3" t="s">
        <v>105</v>
      </c>
      <c r="B864" s="3">
        <f>SUMIFS('Raw Data'!$J:$J,'Raw Data'!$G:$G,A864,'Raw Data'!$R:$R,"Cross-Sold")</f>
        <v>0</v>
      </c>
    </row>
    <row r="865" hidden="1" customHeight="1" spans="1:2">
      <c r="A865" s="4" t="s">
        <v>525</v>
      </c>
      <c r="B865" s="4">
        <f>SUMIFS('Raw Data'!$J:$J,'Raw Data'!$G:$G,A865,'Raw Data'!$R:$R,"Cross-Sold")</f>
        <v>0</v>
      </c>
    </row>
    <row r="866" hidden="1" customHeight="1" spans="1:2">
      <c r="A866" s="3" t="s">
        <v>58</v>
      </c>
      <c r="B866" s="3">
        <f>SUMIFS('Raw Data'!$J:$J,'Raw Data'!$G:$G,A866,'Raw Data'!$R:$R,"Cross-Sold")</f>
        <v>0</v>
      </c>
    </row>
    <row r="867" hidden="1" customHeight="1" spans="1:2">
      <c r="A867" s="4" t="s">
        <v>38</v>
      </c>
      <c r="B867" s="4">
        <f>SUMIFS('Raw Data'!$J:$J,'Raw Data'!$G:$G,A867,'Raw Data'!$R:$R,"Cross-Sold")</f>
        <v>0</v>
      </c>
    </row>
    <row r="868" hidden="1" customHeight="1" spans="1:2">
      <c r="A868" s="3" t="s">
        <v>38</v>
      </c>
      <c r="B868" s="3">
        <f>SUMIFS('Raw Data'!$J:$J,'Raw Data'!$G:$G,A868,'Raw Data'!$R:$R,"Cross-Sold")</f>
        <v>0</v>
      </c>
    </row>
    <row r="869" hidden="1" customHeight="1" spans="1:2">
      <c r="A869" s="4" t="s">
        <v>101</v>
      </c>
      <c r="B869" s="4">
        <f>SUMIFS('Raw Data'!$J:$J,'Raw Data'!$G:$G,A869,'Raw Data'!$R:$R,"Cross-Sold")</f>
        <v>0</v>
      </c>
    </row>
    <row r="870" hidden="1" customHeight="1" spans="1:2">
      <c r="A870" s="3" t="s">
        <v>38</v>
      </c>
      <c r="B870" s="3">
        <f>SUMIFS('Raw Data'!$J:$J,'Raw Data'!$G:$G,A870,'Raw Data'!$R:$R,"Cross-Sold")</f>
        <v>0</v>
      </c>
    </row>
    <row r="871" hidden="1" customHeight="1" spans="1:2">
      <c r="A871" s="4" t="s">
        <v>94</v>
      </c>
      <c r="B871" s="4">
        <f>SUMIFS('Raw Data'!$J:$J,'Raw Data'!$G:$G,A871,'Raw Data'!$R:$R,"Cross-Sold")</f>
        <v>0</v>
      </c>
    </row>
    <row r="872" hidden="1" customHeight="1" spans="1:2">
      <c r="A872" s="3" t="s">
        <v>38</v>
      </c>
      <c r="B872" s="3">
        <f>SUMIFS('Raw Data'!$J:$J,'Raw Data'!$G:$G,A872,'Raw Data'!$R:$R,"Cross-Sold")</f>
        <v>0</v>
      </c>
    </row>
    <row r="873" hidden="1" customHeight="1" spans="1:2">
      <c r="A873" s="4" t="s">
        <v>94</v>
      </c>
      <c r="B873" s="4">
        <f>SUMIFS('Raw Data'!$J:$J,'Raw Data'!$G:$G,A873,'Raw Data'!$R:$R,"Cross-Sold")</f>
        <v>0</v>
      </c>
    </row>
    <row r="874" hidden="1" customHeight="1" spans="1:2">
      <c r="A874" s="3" t="s">
        <v>94</v>
      </c>
      <c r="B874" s="3">
        <f>SUMIFS('Raw Data'!$J:$J,'Raw Data'!$G:$G,A874,'Raw Data'!$R:$R,"Cross-Sold")</f>
        <v>0</v>
      </c>
    </row>
    <row r="875" hidden="1" customHeight="1" spans="1:2">
      <c r="A875" s="4" t="s">
        <v>38</v>
      </c>
      <c r="B875" s="4">
        <f>SUMIFS('Raw Data'!$J:$J,'Raw Data'!$G:$G,A875,'Raw Data'!$R:$R,"Cross-Sold")</f>
        <v>0</v>
      </c>
    </row>
    <row r="876" hidden="1" customHeight="1" spans="1:2">
      <c r="A876" s="3" t="s">
        <v>38</v>
      </c>
      <c r="B876" s="3">
        <f>SUMIFS('Raw Data'!$J:$J,'Raw Data'!$G:$G,A876,'Raw Data'!$R:$R,"Cross-Sold")</f>
        <v>0</v>
      </c>
    </row>
    <row r="877" hidden="1" customHeight="1" spans="1:2">
      <c r="A877" s="4" t="s">
        <v>38</v>
      </c>
      <c r="B877" s="4">
        <f>SUMIFS('Raw Data'!$J:$J,'Raw Data'!$G:$G,A877,'Raw Data'!$R:$R,"Cross-Sold")</f>
        <v>0</v>
      </c>
    </row>
    <row r="878" hidden="1" customHeight="1" spans="1:2">
      <c r="A878" s="3" t="s">
        <v>38</v>
      </c>
      <c r="B878" s="3">
        <f>SUMIFS('Raw Data'!$J:$J,'Raw Data'!$G:$G,A878,'Raw Data'!$R:$R,"Cross-Sold")</f>
        <v>0</v>
      </c>
    </row>
    <row r="879" hidden="1" customHeight="1" spans="1:2">
      <c r="A879" s="4" t="s">
        <v>38</v>
      </c>
      <c r="B879" s="4">
        <f>SUMIFS('Raw Data'!$J:$J,'Raw Data'!$G:$G,A879,'Raw Data'!$R:$R,"Cross-Sold")</f>
        <v>0</v>
      </c>
    </row>
    <row r="880" hidden="1" customHeight="1" spans="1:2">
      <c r="A880" s="3" t="s">
        <v>38</v>
      </c>
      <c r="B880" s="3">
        <f>SUMIFS('Raw Data'!$J:$J,'Raw Data'!$G:$G,A880,'Raw Data'!$R:$R,"Cross-Sold")</f>
        <v>0</v>
      </c>
    </row>
    <row r="881" customHeight="1" spans="1:2">
      <c r="A881" s="4" t="s">
        <v>170</v>
      </c>
      <c r="B881" s="4">
        <f>SUMIFS('Raw Data'!$J:$J,'Raw Data'!$G:$G,A881,'Raw Data'!$R:$R,"Cross-Sold")</f>
        <v>108978900</v>
      </c>
    </row>
    <row r="882" customHeight="1" spans="1:2">
      <c r="A882" s="3" t="s">
        <v>156</v>
      </c>
      <c r="B882" s="3">
        <f>SUMIFS('Raw Data'!$J:$J,'Raw Data'!$G:$G,A882,'Raw Data'!$R:$R,"Cross-Sold")</f>
        <v>4135200</v>
      </c>
    </row>
    <row r="883" hidden="1" customHeight="1" spans="1:2">
      <c r="A883" s="4" t="s">
        <v>101</v>
      </c>
      <c r="B883" s="4">
        <f>SUMIFS('Raw Data'!$J:$J,'Raw Data'!$G:$G,A883,'Raw Data'!$R:$R,"Cross-Sold")</f>
        <v>0</v>
      </c>
    </row>
    <row r="884" customHeight="1" spans="1:2">
      <c r="A884" s="3" t="s">
        <v>68</v>
      </c>
      <c r="B884" s="3">
        <f>SUMIFS('Raw Data'!$J:$J,'Raw Data'!$G:$G,A884,'Raw Data'!$R:$R,"Cross-Sold")</f>
        <v>259365751</v>
      </c>
    </row>
    <row r="885" customHeight="1" spans="1:2">
      <c r="A885" s="4" t="s">
        <v>72</v>
      </c>
      <c r="B885" s="4">
        <f>SUMIFS('Raw Data'!$J:$J,'Raw Data'!$G:$G,A885,'Raw Data'!$R:$R,"Cross-Sold")</f>
        <v>1265400</v>
      </c>
    </row>
    <row r="886" hidden="1" customHeight="1" spans="1:2">
      <c r="A886" s="3" t="s">
        <v>38</v>
      </c>
      <c r="B886" s="3">
        <f>SUMIFS('Raw Data'!$J:$J,'Raw Data'!$G:$G,A886,'Raw Data'!$R:$R,"Cross-Sold")</f>
        <v>0</v>
      </c>
    </row>
    <row r="887" hidden="1" customHeight="1" spans="1:2">
      <c r="A887" s="4" t="s">
        <v>38</v>
      </c>
      <c r="B887" s="4">
        <f>SUMIFS('Raw Data'!$J:$J,'Raw Data'!$G:$G,A887,'Raw Data'!$R:$R,"Cross-Sold")</f>
        <v>0</v>
      </c>
    </row>
    <row r="888" hidden="1" customHeight="1" spans="1:2">
      <c r="A888" s="3" t="s">
        <v>38</v>
      </c>
      <c r="B888" s="3">
        <f>SUMIFS('Raw Data'!$J:$J,'Raw Data'!$G:$G,A888,'Raw Data'!$R:$R,"Cross-Sold")</f>
        <v>0</v>
      </c>
    </row>
    <row r="889" hidden="1" customHeight="1" spans="1:2">
      <c r="A889" s="4" t="s">
        <v>101</v>
      </c>
      <c r="B889" s="4">
        <f>SUMIFS('Raw Data'!$J:$J,'Raw Data'!$G:$G,A889,'Raw Data'!$R:$R,"Cross-Sold")</f>
        <v>0</v>
      </c>
    </row>
    <row r="890" hidden="1" customHeight="1" spans="1:2">
      <c r="A890" s="3" t="s">
        <v>38</v>
      </c>
      <c r="B890" s="3">
        <f>SUMIFS('Raw Data'!$J:$J,'Raw Data'!$G:$G,A890,'Raw Data'!$R:$R,"Cross-Sold")</f>
        <v>0</v>
      </c>
    </row>
    <row r="891" hidden="1" customHeight="1" spans="1:2">
      <c r="A891" s="4" t="s">
        <v>38</v>
      </c>
      <c r="B891" s="4">
        <f>SUMIFS('Raw Data'!$J:$J,'Raw Data'!$G:$G,A891,'Raw Data'!$R:$R,"Cross-Sold")</f>
        <v>0</v>
      </c>
    </row>
    <row r="892" hidden="1" customHeight="1" spans="1:2">
      <c r="A892" s="3" t="s">
        <v>38</v>
      </c>
      <c r="B892" s="3">
        <f>SUMIFS('Raw Data'!$J:$J,'Raw Data'!$G:$G,A892,'Raw Data'!$R:$R,"Cross-Sold")</f>
        <v>0</v>
      </c>
    </row>
    <row r="893" customHeight="1" spans="1:2">
      <c r="A893" s="4" t="s">
        <v>55</v>
      </c>
      <c r="B893" s="4">
        <f>SUMIFS('Raw Data'!$J:$J,'Raw Data'!$G:$G,A893,'Raw Data'!$R:$R,"Cross-Sold")</f>
        <v>13740226</v>
      </c>
    </row>
    <row r="894" customHeight="1" spans="1:2">
      <c r="A894" s="3" t="s">
        <v>245</v>
      </c>
      <c r="B894" s="3">
        <f>SUMIFS('Raw Data'!$J:$J,'Raw Data'!$G:$G,A894,'Raw Data'!$R:$R,"Cross-Sold")</f>
        <v>7949600</v>
      </c>
    </row>
    <row r="895" customHeight="1" spans="1:2">
      <c r="A895" s="4" t="s">
        <v>212</v>
      </c>
      <c r="B895" s="4">
        <f>SUMIFS('Raw Data'!$J:$J,'Raw Data'!$G:$G,A895,'Raw Data'!$R:$R,"Cross-Sold")</f>
        <v>1133297600</v>
      </c>
    </row>
    <row r="896" customHeight="1" spans="1:2">
      <c r="A896" s="3" t="s">
        <v>212</v>
      </c>
      <c r="B896" s="3">
        <f>SUMIFS('Raw Data'!$J:$J,'Raw Data'!$G:$G,A896,'Raw Data'!$R:$R,"Cross-Sold")</f>
        <v>1133297600</v>
      </c>
    </row>
    <row r="897" hidden="1" customHeight="1" spans="1:2">
      <c r="A897" s="4" t="s">
        <v>38</v>
      </c>
      <c r="B897" s="4">
        <f>SUMIFS('Raw Data'!$J:$J,'Raw Data'!$G:$G,A897,'Raw Data'!$R:$R,"Cross-Sold")</f>
        <v>0</v>
      </c>
    </row>
    <row r="898" hidden="1" customHeight="1" spans="1:2">
      <c r="A898" s="3" t="s">
        <v>38</v>
      </c>
      <c r="B898" s="3">
        <f>SUMIFS('Raw Data'!$J:$J,'Raw Data'!$G:$G,A898,'Raw Data'!$R:$R,"Cross-Sold")</f>
        <v>0</v>
      </c>
    </row>
    <row r="899" customHeight="1" spans="1:2">
      <c r="A899" s="4" t="s">
        <v>318</v>
      </c>
      <c r="B899" s="4">
        <f>SUMIFS('Raw Data'!$J:$J,'Raw Data'!$G:$G,A899,'Raw Data'!$R:$R,"Cross-Sold")</f>
        <v>25893500</v>
      </c>
    </row>
    <row r="900" customHeight="1" spans="1:2">
      <c r="A900" s="3" t="s">
        <v>318</v>
      </c>
      <c r="B900" s="3">
        <f>SUMIFS('Raw Data'!$J:$J,'Raw Data'!$G:$G,A900,'Raw Data'!$R:$R,"Cross-Sold")</f>
        <v>25893500</v>
      </c>
    </row>
    <row r="901" customHeight="1" spans="1:2">
      <c r="A901" s="4" t="s">
        <v>318</v>
      </c>
      <c r="B901" s="4">
        <f>SUMIFS('Raw Data'!$J:$J,'Raw Data'!$G:$G,A901,'Raw Data'!$R:$R,"Cross-Sold")</f>
        <v>25893500</v>
      </c>
    </row>
    <row r="902" hidden="1" customHeight="1" spans="1:2">
      <c r="A902" s="3" t="s">
        <v>38</v>
      </c>
      <c r="B902" s="3">
        <f>SUMIFS('Raw Data'!$J:$J,'Raw Data'!$G:$G,A902,'Raw Data'!$R:$R,"Cross-Sold")</f>
        <v>0</v>
      </c>
    </row>
    <row r="903" hidden="1" customHeight="1" spans="1:2">
      <c r="A903" s="4" t="s">
        <v>38</v>
      </c>
      <c r="B903" s="4">
        <f>SUMIFS('Raw Data'!$J:$J,'Raw Data'!$G:$G,A903,'Raw Data'!$R:$R,"Cross-Sold")</f>
        <v>0</v>
      </c>
    </row>
    <row r="904" hidden="1" customHeight="1" spans="1:2">
      <c r="A904" s="3" t="s">
        <v>38</v>
      </c>
      <c r="B904" s="3">
        <f>SUMIFS('Raw Data'!$J:$J,'Raw Data'!$G:$G,A904,'Raw Data'!$R:$R,"Cross-Sold")</f>
        <v>0</v>
      </c>
    </row>
    <row r="905" hidden="1" customHeight="1" spans="1:2">
      <c r="A905" s="4" t="s">
        <v>38</v>
      </c>
      <c r="B905" s="4">
        <f>SUMIFS('Raw Data'!$J:$J,'Raw Data'!$G:$G,A905,'Raw Data'!$R:$R,"Cross-Sold")</f>
        <v>0</v>
      </c>
    </row>
    <row r="906" hidden="1" customHeight="1" spans="1:2">
      <c r="A906" s="3" t="s">
        <v>38</v>
      </c>
      <c r="B906" s="3">
        <f>SUMIFS('Raw Data'!$J:$J,'Raw Data'!$G:$G,A906,'Raw Data'!$R:$R,"Cross-Sold")</f>
        <v>0</v>
      </c>
    </row>
    <row r="907" hidden="1" customHeight="1" spans="1:2">
      <c r="A907" s="4" t="s">
        <v>38</v>
      </c>
      <c r="B907" s="4">
        <f>SUMIFS('Raw Data'!$J:$J,'Raw Data'!$G:$G,A907,'Raw Data'!$R:$R,"Cross-Sold")</f>
        <v>0</v>
      </c>
    </row>
    <row r="908" hidden="1" customHeight="1" spans="1:2">
      <c r="A908" s="3" t="s">
        <v>38</v>
      </c>
      <c r="B908" s="3">
        <f>SUMIFS('Raw Data'!$J:$J,'Raw Data'!$G:$G,A908,'Raw Data'!$R:$R,"Cross-Sold")</f>
        <v>0</v>
      </c>
    </row>
    <row r="909" hidden="1" customHeight="1" spans="1:2">
      <c r="A909" s="4" t="s">
        <v>38</v>
      </c>
      <c r="B909" s="4">
        <f>SUMIFS('Raw Data'!$J:$J,'Raw Data'!$G:$G,A909,'Raw Data'!$R:$R,"Cross-Sold")</f>
        <v>0</v>
      </c>
    </row>
    <row r="910" hidden="1" customHeight="1" spans="1:2">
      <c r="A910" s="3" t="s">
        <v>38</v>
      </c>
      <c r="B910" s="3">
        <f>SUMIFS('Raw Data'!$J:$J,'Raw Data'!$G:$G,A910,'Raw Data'!$R:$R,"Cross-Sold")</f>
        <v>0</v>
      </c>
    </row>
    <row r="911" hidden="1" customHeight="1" spans="1:2">
      <c r="A911" s="4" t="s">
        <v>38</v>
      </c>
      <c r="B911" s="4">
        <f>SUMIFS('Raw Data'!$J:$J,'Raw Data'!$G:$G,A911,'Raw Data'!$R:$R,"Cross-Sold")</f>
        <v>0</v>
      </c>
    </row>
    <row r="912" customHeight="1" spans="1:2">
      <c r="A912" s="3" t="s">
        <v>135</v>
      </c>
      <c r="B912" s="3">
        <f>SUMIFS('Raw Data'!$J:$J,'Raw Data'!$G:$G,A912,'Raw Data'!$R:$R,"Cross-Sold")</f>
        <v>41045700</v>
      </c>
    </row>
    <row r="913" hidden="1" customHeight="1" spans="1:2">
      <c r="A913" s="4" t="s">
        <v>121</v>
      </c>
      <c r="B913" s="4">
        <f>SUMIFS('Raw Data'!$J:$J,'Raw Data'!$G:$G,A913,'Raw Data'!$R:$R,"Cross-Sold")</f>
        <v>0</v>
      </c>
    </row>
    <row r="914" hidden="1" customHeight="1" spans="1:2">
      <c r="A914" s="3" t="s">
        <v>101</v>
      </c>
      <c r="B914" s="3">
        <f>SUMIFS('Raw Data'!$J:$J,'Raw Data'!$G:$G,A914,'Raw Data'!$R:$R,"Cross-Sold")</f>
        <v>0</v>
      </c>
    </row>
    <row r="915" hidden="1" customHeight="1" spans="1:2">
      <c r="A915" s="4" t="s">
        <v>86</v>
      </c>
      <c r="B915" s="4">
        <f>SUMIFS('Raw Data'!$J:$J,'Raw Data'!$G:$G,A915,'Raw Data'!$R:$R,"Cross-Sold")</f>
        <v>0</v>
      </c>
    </row>
    <row r="916" hidden="1" customHeight="1" spans="1:2">
      <c r="A916" s="3" t="s">
        <v>38</v>
      </c>
      <c r="B916" s="3">
        <f>SUMIFS('Raw Data'!$J:$J,'Raw Data'!$G:$G,A916,'Raw Data'!$R:$R,"Cross-Sold")</f>
        <v>0</v>
      </c>
    </row>
    <row r="917" hidden="1" customHeight="1" spans="1:2">
      <c r="A917" s="4" t="s">
        <v>38</v>
      </c>
      <c r="B917" s="4">
        <f>SUMIFS('Raw Data'!$J:$J,'Raw Data'!$G:$G,A917,'Raw Data'!$R:$R,"Cross-Sold")</f>
        <v>0</v>
      </c>
    </row>
    <row r="918" hidden="1" customHeight="1" spans="1:2">
      <c r="A918" s="3" t="s">
        <v>38</v>
      </c>
      <c r="B918" s="3">
        <f>SUMIFS('Raw Data'!$J:$J,'Raw Data'!$G:$G,A918,'Raw Data'!$R:$R,"Cross-Sold")</f>
        <v>0</v>
      </c>
    </row>
    <row r="919" hidden="1" customHeight="1" spans="1:2">
      <c r="A919" s="4" t="s">
        <v>38</v>
      </c>
      <c r="B919" s="4">
        <f>SUMIFS('Raw Data'!$J:$J,'Raw Data'!$G:$G,A919,'Raw Data'!$R:$R,"Cross-Sold")</f>
        <v>0</v>
      </c>
    </row>
    <row r="920" hidden="1" customHeight="1" spans="1:2">
      <c r="A920" s="3" t="s">
        <v>38</v>
      </c>
      <c r="B920" s="3">
        <f>SUMIFS('Raw Data'!$J:$J,'Raw Data'!$G:$G,A920,'Raw Data'!$R:$R,"Cross-Sold")</f>
        <v>0</v>
      </c>
    </row>
    <row r="921" hidden="1" customHeight="1" spans="1:2">
      <c r="A921" s="4" t="s">
        <v>38</v>
      </c>
      <c r="B921" s="4">
        <f>SUMIFS('Raw Data'!$J:$J,'Raw Data'!$G:$G,A921,'Raw Data'!$R:$R,"Cross-Sold")</f>
        <v>0</v>
      </c>
    </row>
    <row r="922" hidden="1" customHeight="1" spans="1:2">
      <c r="A922" s="3" t="s">
        <v>58</v>
      </c>
      <c r="B922" s="3">
        <f>SUMIFS('Raw Data'!$J:$J,'Raw Data'!$G:$G,A922,'Raw Data'!$R:$R,"Cross-Sold")</f>
        <v>0</v>
      </c>
    </row>
    <row r="923" hidden="1" customHeight="1" spans="1:2">
      <c r="A923" s="4" t="s">
        <v>38</v>
      </c>
      <c r="B923" s="4">
        <f>SUMIFS('Raw Data'!$J:$J,'Raw Data'!$G:$G,A923,'Raw Data'!$R:$R,"Cross-Sold")</f>
        <v>0</v>
      </c>
    </row>
    <row r="924" customHeight="1" spans="1:2">
      <c r="A924" s="3" t="s">
        <v>193</v>
      </c>
      <c r="B924" s="3">
        <f>SUMIFS('Raw Data'!$J:$J,'Raw Data'!$G:$G,A924,'Raw Data'!$R:$R,"Cross-Sold")</f>
        <v>179625000</v>
      </c>
    </row>
    <row r="925" hidden="1" customHeight="1" spans="1:2">
      <c r="A925" s="4" t="s">
        <v>38</v>
      </c>
      <c r="B925" s="4">
        <f>SUMIFS('Raw Data'!$J:$J,'Raw Data'!$G:$G,A925,'Raw Data'!$R:$R,"Cross-Sold")</f>
        <v>0</v>
      </c>
    </row>
    <row r="926" hidden="1" customHeight="1" spans="1:2">
      <c r="A926" s="3" t="s">
        <v>58</v>
      </c>
      <c r="B926" s="3">
        <f>SUMIFS('Raw Data'!$J:$J,'Raw Data'!$G:$G,A926,'Raw Data'!$R:$R,"Cross-Sold")</f>
        <v>0</v>
      </c>
    </row>
    <row r="927" hidden="1" customHeight="1" spans="1:2">
      <c r="A927" s="4" t="s">
        <v>38</v>
      </c>
      <c r="B927" s="4">
        <f>SUMIFS('Raw Data'!$J:$J,'Raw Data'!$G:$G,A927,'Raw Data'!$R:$R,"Cross-Sold")</f>
        <v>0</v>
      </c>
    </row>
    <row r="928" customHeight="1" spans="1:2">
      <c r="A928" s="3" t="s">
        <v>168</v>
      </c>
      <c r="B928" s="3">
        <f>SUMIFS('Raw Data'!$J:$J,'Raw Data'!$G:$G,A928,'Raw Data'!$R:$R,"Cross-Sold")</f>
        <v>3922700</v>
      </c>
    </row>
    <row r="929" hidden="1" customHeight="1" spans="1:2">
      <c r="A929" s="4" t="s">
        <v>58</v>
      </c>
      <c r="B929" s="4">
        <f>SUMIFS('Raw Data'!$J:$J,'Raw Data'!$G:$G,A929,'Raw Data'!$R:$R,"Cross-Sold")</f>
        <v>0</v>
      </c>
    </row>
    <row r="930" hidden="1" customHeight="1" spans="1:2">
      <c r="A930" s="3" t="s">
        <v>105</v>
      </c>
      <c r="B930" s="3">
        <f>SUMIFS('Raw Data'!$J:$J,'Raw Data'!$G:$G,A930,'Raw Data'!$R:$R,"Cross-Sold")</f>
        <v>0</v>
      </c>
    </row>
    <row r="931" hidden="1" customHeight="1" spans="1:2">
      <c r="A931" s="4" t="s">
        <v>38</v>
      </c>
      <c r="B931" s="4">
        <f>SUMIFS('Raw Data'!$J:$J,'Raw Data'!$G:$G,A931,'Raw Data'!$R:$R,"Cross-Sold")</f>
        <v>0</v>
      </c>
    </row>
    <row r="932" hidden="1" customHeight="1" spans="1:2">
      <c r="A932" s="3" t="s">
        <v>38</v>
      </c>
      <c r="B932" s="3">
        <f>SUMIFS('Raw Data'!$J:$J,'Raw Data'!$G:$G,A932,'Raw Data'!$R:$R,"Cross-Sold")</f>
        <v>0</v>
      </c>
    </row>
    <row r="933" hidden="1" customHeight="1" spans="1:2">
      <c r="A933" s="4" t="s">
        <v>38</v>
      </c>
      <c r="B933" s="4">
        <f>SUMIFS('Raw Data'!$J:$J,'Raw Data'!$G:$G,A933,'Raw Data'!$R:$R,"Cross-Sold")</f>
        <v>0</v>
      </c>
    </row>
    <row r="934" hidden="1" customHeight="1" spans="1:2">
      <c r="A934" s="3" t="s">
        <v>38</v>
      </c>
      <c r="B934" s="3">
        <f>SUMIFS('Raw Data'!$J:$J,'Raw Data'!$G:$G,A934,'Raw Data'!$R:$R,"Cross-Sold")</f>
        <v>0</v>
      </c>
    </row>
    <row r="935" hidden="1" customHeight="1" spans="1:2">
      <c r="A935" s="4" t="s">
        <v>38</v>
      </c>
      <c r="B935" s="4">
        <f>SUMIFS('Raw Data'!$J:$J,'Raw Data'!$G:$G,A935,'Raw Data'!$R:$R,"Cross-Sold")</f>
        <v>0</v>
      </c>
    </row>
    <row r="936" hidden="1" customHeight="1" spans="1:2">
      <c r="A936" s="3" t="s">
        <v>38</v>
      </c>
      <c r="B936" s="3">
        <f>SUMIFS('Raw Data'!$J:$J,'Raw Data'!$G:$G,A936,'Raw Data'!$R:$R,"Cross-Sold")</f>
        <v>0</v>
      </c>
    </row>
    <row r="937" hidden="1" customHeight="1" spans="1:2">
      <c r="A937" s="4" t="s">
        <v>38</v>
      </c>
      <c r="B937" s="4">
        <f>SUMIFS('Raw Data'!$J:$J,'Raw Data'!$G:$G,A937,'Raw Data'!$R:$R,"Cross-Sold")</f>
        <v>0</v>
      </c>
    </row>
    <row r="938" hidden="1" customHeight="1" spans="1:2">
      <c r="A938" s="3" t="s">
        <v>38</v>
      </c>
      <c r="B938" s="3">
        <f>SUMIFS('Raw Data'!$J:$J,'Raw Data'!$G:$G,A938,'Raw Data'!$R:$R,"Cross-Sold")</f>
        <v>0</v>
      </c>
    </row>
    <row r="939" customHeight="1" spans="1:2">
      <c r="A939" s="4" t="s">
        <v>212</v>
      </c>
      <c r="B939" s="4">
        <f>SUMIFS('Raw Data'!$J:$J,'Raw Data'!$G:$G,A939,'Raw Data'!$R:$R,"Cross-Sold")</f>
        <v>1133297600</v>
      </c>
    </row>
    <row r="940" customHeight="1" spans="1:2">
      <c r="A940" s="3" t="s">
        <v>72</v>
      </c>
      <c r="B940" s="3">
        <f>SUMIFS('Raw Data'!$J:$J,'Raw Data'!$G:$G,A940,'Raw Data'!$R:$R,"Cross-Sold")</f>
        <v>1265400</v>
      </c>
    </row>
    <row r="941" hidden="1" customHeight="1" spans="1:2">
      <c r="A941" s="4" t="s">
        <v>38</v>
      </c>
      <c r="B941" s="4">
        <f>SUMIFS('Raw Data'!$J:$J,'Raw Data'!$G:$G,A941,'Raw Data'!$R:$R,"Cross-Sold")</f>
        <v>0</v>
      </c>
    </row>
    <row r="942" hidden="1" customHeight="1" spans="1:2">
      <c r="A942" s="3" t="s">
        <v>38</v>
      </c>
      <c r="B942" s="3">
        <f>SUMIFS('Raw Data'!$J:$J,'Raw Data'!$G:$G,A942,'Raw Data'!$R:$R,"Cross-Sold")</f>
        <v>0</v>
      </c>
    </row>
    <row r="943" hidden="1" customHeight="1" spans="1:2">
      <c r="A943" s="4" t="s">
        <v>38</v>
      </c>
      <c r="B943" s="4">
        <f>SUMIFS('Raw Data'!$J:$J,'Raw Data'!$G:$G,A943,'Raw Data'!$R:$R,"Cross-Sold")</f>
        <v>0</v>
      </c>
    </row>
    <row r="944" hidden="1" customHeight="1" spans="1:2">
      <c r="A944" s="3" t="s">
        <v>38</v>
      </c>
      <c r="B944" s="3">
        <f>SUMIFS('Raw Data'!$J:$J,'Raw Data'!$G:$G,A944,'Raw Data'!$R:$R,"Cross-Sold")</f>
        <v>0</v>
      </c>
    </row>
    <row r="945" customHeight="1" spans="1:2">
      <c r="A945" s="4" t="s">
        <v>68</v>
      </c>
      <c r="B945" s="4">
        <f>SUMIFS('Raw Data'!$J:$J,'Raw Data'!$G:$G,A945,'Raw Data'!$R:$R,"Cross-Sold")</f>
        <v>259365751</v>
      </c>
    </row>
    <row r="946" customHeight="1" spans="1:2">
      <c r="A946" s="3" t="s">
        <v>212</v>
      </c>
      <c r="B946" s="3">
        <f>SUMIFS('Raw Data'!$J:$J,'Raw Data'!$G:$G,A946,'Raw Data'!$R:$R,"Cross-Sold")</f>
        <v>1133297600</v>
      </c>
    </row>
    <row r="947" hidden="1" customHeight="1" spans="1:2">
      <c r="A947" s="4" t="s">
        <v>38</v>
      </c>
      <c r="B947" s="4">
        <f>SUMIFS('Raw Data'!$J:$J,'Raw Data'!$G:$G,A947,'Raw Data'!$R:$R,"Cross-Sold")</f>
        <v>0</v>
      </c>
    </row>
    <row r="948" hidden="1" customHeight="1" spans="1:2">
      <c r="A948" s="3" t="s">
        <v>101</v>
      </c>
      <c r="B948" s="3">
        <f>SUMIFS('Raw Data'!$J:$J,'Raw Data'!$G:$G,A948,'Raw Data'!$R:$R,"Cross-Sold")</f>
        <v>0</v>
      </c>
    </row>
    <row r="949" hidden="1" customHeight="1" spans="1:2">
      <c r="A949" s="4" t="s">
        <v>94</v>
      </c>
      <c r="B949" s="4">
        <f>SUMIFS('Raw Data'!$J:$J,'Raw Data'!$G:$G,A949,'Raw Data'!$R:$R,"Cross-Sold")</f>
        <v>0</v>
      </c>
    </row>
    <row r="950" hidden="1" customHeight="1" spans="1:2">
      <c r="A950" s="3" t="s">
        <v>38</v>
      </c>
      <c r="B950" s="3">
        <f>SUMIFS('Raw Data'!$J:$J,'Raw Data'!$G:$G,A950,'Raw Data'!$R:$R,"Cross-Sold")</f>
        <v>0</v>
      </c>
    </row>
    <row r="951" hidden="1" customHeight="1" spans="1:2">
      <c r="A951" s="4" t="s">
        <v>38</v>
      </c>
      <c r="B951" s="4">
        <f>SUMIFS('Raw Data'!$J:$J,'Raw Data'!$G:$G,A951,'Raw Data'!$R:$R,"Cross-Sold")</f>
        <v>0</v>
      </c>
    </row>
    <row r="952" hidden="1" customHeight="1" spans="1:2">
      <c r="A952" s="3" t="s">
        <v>38</v>
      </c>
      <c r="B952" s="3">
        <f>SUMIFS('Raw Data'!$J:$J,'Raw Data'!$G:$G,A952,'Raw Data'!$R:$R,"Cross-Sold")</f>
        <v>0</v>
      </c>
    </row>
    <row r="953" hidden="1" customHeight="1" spans="1:2">
      <c r="A953" s="4" t="s">
        <v>38</v>
      </c>
      <c r="B953" s="4">
        <f>SUMIFS('Raw Data'!$J:$J,'Raw Data'!$G:$G,A953,'Raw Data'!$R:$R,"Cross-Sold")</f>
        <v>0</v>
      </c>
    </row>
    <row r="954" hidden="1" customHeight="1" spans="1:2">
      <c r="A954" s="3" t="s">
        <v>38</v>
      </c>
      <c r="B954" s="3">
        <f>SUMIFS('Raw Data'!$J:$J,'Raw Data'!$G:$G,A954,'Raw Data'!$R:$R,"Cross-Sold")</f>
        <v>0</v>
      </c>
    </row>
    <row r="955" hidden="1" customHeight="1" spans="1:2">
      <c r="A955" s="4" t="s">
        <v>38</v>
      </c>
      <c r="B955" s="4">
        <f>SUMIFS('Raw Data'!$J:$J,'Raw Data'!$G:$G,A955,'Raw Data'!$R:$R,"Cross-Sold")</f>
        <v>0</v>
      </c>
    </row>
    <row r="956" hidden="1" customHeight="1" spans="1:2">
      <c r="A956" s="3" t="s">
        <v>38</v>
      </c>
      <c r="B956" s="3">
        <f>SUMIFS('Raw Data'!$J:$J,'Raw Data'!$G:$G,A956,'Raw Data'!$R:$R,"Cross-Sold")</f>
        <v>0</v>
      </c>
    </row>
    <row r="957" hidden="1" customHeight="1" spans="1:2">
      <c r="A957" s="4" t="s">
        <v>38</v>
      </c>
      <c r="B957" s="4">
        <f>SUMIFS('Raw Data'!$J:$J,'Raw Data'!$G:$G,A957,'Raw Data'!$R:$R,"Cross-Sold")</f>
        <v>0</v>
      </c>
    </row>
    <row r="958" hidden="1" customHeight="1" spans="1:2">
      <c r="A958" s="3" t="s">
        <v>38</v>
      </c>
      <c r="B958" s="3">
        <f>SUMIFS('Raw Data'!$J:$J,'Raw Data'!$G:$G,A958,'Raw Data'!$R:$R,"Cross-Sold")</f>
        <v>0</v>
      </c>
    </row>
    <row r="959" customHeight="1" spans="1:2">
      <c r="A959" s="4" t="s">
        <v>124</v>
      </c>
      <c r="B959" s="4">
        <f>SUMIFS('Raw Data'!$J:$J,'Raw Data'!$G:$G,A959,'Raw Data'!$R:$R,"Cross-Sold")</f>
        <v>1184589200</v>
      </c>
    </row>
    <row r="960" customHeight="1" spans="1:2">
      <c r="A960" s="3" t="s">
        <v>48</v>
      </c>
      <c r="B960" s="3">
        <f>SUMIFS('Raw Data'!$J:$J,'Raw Data'!$G:$G,A960,'Raw Data'!$R:$R,"Cross-Sold")</f>
        <v>174568900</v>
      </c>
    </row>
    <row r="961" hidden="1" customHeight="1" spans="1:2">
      <c r="A961" s="4" t="s">
        <v>140</v>
      </c>
      <c r="B961" s="4">
        <f>SUMIFS('Raw Data'!$J:$J,'Raw Data'!$G:$G,A961,'Raw Data'!$R:$R,"Cross-Sold")</f>
        <v>0</v>
      </c>
    </row>
    <row r="962" customHeight="1" spans="1:2">
      <c r="A962" s="3" t="s">
        <v>124</v>
      </c>
      <c r="B962" s="3">
        <f>SUMIFS('Raw Data'!$J:$J,'Raw Data'!$G:$G,A962,'Raw Data'!$R:$R,"Cross-Sold")</f>
        <v>1184589200</v>
      </c>
    </row>
    <row r="963" customHeight="1" spans="1:2">
      <c r="A963" s="4" t="s">
        <v>124</v>
      </c>
      <c r="B963" s="4">
        <f>SUMIFS('Raw Data'!$J:$J,'Raw Data'!$G:$G,A963,'Raw Data'!$R:$R,"Cross-Sold")</f>
        <v>1184589200</v>
      </c>
    </row>
    <row r="964" customHeight="1" spans="1:2">
      <c r="A964" s="3" t="s">
        <v>126</v>
      </c>
      <c r="B964" s="3">
        <f>SUMIFS('Raw Data'!$J:$J,'Raw Data'!$G:$G,A964,'Raw Data'!$R:$R,"Cross-Sold")</f>
        <v>80045400</v>
      </c>
    </row>
    <row r="965" hidden="1" customHeight="1" spans="1:2">
      <c r="A965" s="4" t="s">
        <v>38</v>
      </c>
      <c r="B965" s="4">
        <f>SUMIFS('Raw Data'!$J:$J,'Raw Data'!$G:$G,A965,'Raw Data'!$R:$R,"Cross-Sold")</f>
        <v>0</v>
      </c>
    </row>
    <row r="966" hidden="1" customHeight="1" spans="1:2">
      <c r="A966" s="3" t="s">
        <v>38</v>
      </c>
      <c r="B966" s="3">
        <f>SUMIFS('Raw Data'!$J:$J,'Raw Data'!$G:$G,A966,'Raw Data'!$R:$R,"Cross-Sold")</f>
        <v>0</v>
      </c>
    </row>
    <row r="967" customHeight="1" spans="1:2">
      <c r="A967" s="4" t="s">
        <v>212</v>
      </c>
      <c r="B967" s="4">
        <f>SUMIFS('Raw Data'!$J:$J,'Raw Data'!$G:$G,A967,'Raw Data'!$R:$R,"Cross-Sold")</f>
        <v>1133297600</v>
      </c>
    </row>
    <row r="968" hidden="1" customHeight="1" spans="1:2">
      <c r="A968" s="3" t="s">
        <v>38</v>
      </c>
      <c r="B968" s="3">
        <f>SUMIFS('Raw Data'!$J:$J,'Raw Data'!$G:$G,A968,'Raw Data'!$R:$R,"Cross-Sold")</f>
        <v>0</v>
      </c>
    </row>
    <row r="969" hidden="1" customHeight="1" spans="1:2">
      <c r="A969" s="4" t="s">
        <v>536</v>
      </c>
      <c r="B969" s="4">
        <f>SUMIFS('Raw Data'!$J:$J,'Raw Data'!$G:$G,A969,'Raw Data'!$R:$R,"Cross-Sold")</f>
        <v>0</v>
      </c>
    </row>
    <row r="970" hidden="1" customHeight="1" spans="1:2">
      <c r="A970" s="3" t="s">
        <v>38</v>
      </c>
      <c r="B970" s="3">
        <f>SUMIFS('Raw Data'!$J:$J,'Raw Data'!$G:$G,A970,'Raw Data'!$R:$R,"Cross-Sold")</f>
        <v>0</v>
      </c>
    </row>
    <row r="971" customHeight="1" spans="1:2">
      <c r="A971" s="4" t="s">
        <v>168</v>
      </c>
      <c r="B971" s="4">
        <f>SUMIFS('Raw Data'!$J:$J,'Raw Data'!$G:$G,A971,'Raw Data'!$R:$R,"Cross-Sold")</f>
        <v>3922700</v>
      </c>
    </row>
    <row r="972" hidden="1" customHeight="1" spans="1:2">
      <c r="A972" s="3" t="s">
        <v>38</v>
      </c>
      <c r="B972" s="3">
        <f>SUMIFS('Raw Data'!$J:$J,'Raw Data'!$G:$G,A972,'Raw Data'!$R:$R,"Cross-Sold")</f>
        <v>0</v>
      </c>
    </row>
    <row r="973" customHeight="1" spans="1:2">
      <c r="A973" s="4" t="s">
        <v>80</v>
      </c>
      <c r="B973" s="4">
        <f>SUMIFS('Raw Data'!$J:$J,'Raw Data'!$G:$G,A973,'Raw Data'!$R:$R,"Cross-Sold")</f>
        <v>29707200</v>
      </c>
    </row>
    <row r="974" hidden="1" customHeight="1" spans="1:2">
      <c r="A974" s="3" t="s">
        <v>38</v>
      </c>
      <c r="B974" s="3">
        <f>SUMIFS('Raw Data'!$J:$J,'Raw Data'!$G:$G,A974,'Raw Data'!$R:$R,"Cross-Sold")</f>
        <v>0</v>
      </c>
    </row>
    <row r="975" customHeight="1" spans="1:2">
      <c r="A975" s="4" t="s">
        <v>80</v>
      </c>
      <c r="B975" s="4">
        <f>SUMIFS('Raw Data'!$J:$J,'Raw Data'!$G:$G,A975,'Raw Data'!$R:$R,"Cross-Sold")</f>
        <v>29707200</v>
      </c>
    </row>
    <row r="976" customHeight="1" spans="1:2">
      <c r="A976" s="3" t="s">
        <v>80</v>
      </c>
      <c r="B976" s="3">
        <f>SUMIFS('Raw Data'!$J:$J,'Raw Data'!$G:$G,A976,'Raw Data'!$R:$R,"Cross-Sold")</f>
        <v>29707200</v>
      </c>
    </row>
    <row r="977" hidden="1" customHeight="1" spans="1:2">
      <c r="A977" s="4" t="s">
        <v>38</v>
      </c>
      <c r="B977" s="4">
        <f>SUMIFS('Raw Data'!$J:$J,'Raw Data'!$G:$G,A977,'Raw Data'!$R:$R,"Cross-Sold")</f>
        <v>0</v>
      </c>
    </row>
    <row r="978" customHeight="1" spans="1:2">
      <c r="A978" s="3" t="s">
        <v>168</v>
      </c>
      <c r="B978" s="3">
        <f>SUMIFS('Raw Data'!$J:$J,'Raw Data'!$G:$G,A978,'Raw Data'!$R:$R,"Cross-Sold")</f>
        <v>3922700</v>
      </c>
    </row>
    <row r="979" hidden="1" customHeight="1" spans="1:2">
      <c r="A979" s="4" t="s">
        <v>38</v>
      </c>
      <c r="B979" s="4">
        <f>SUMIFS('Raw Data'!$J:$J,'Raw Data'!$G:$G,A979,'Raw Data'!$R:$R,"Cross-Sold")</f>
        <v>0</v>
      </c>
    </row>
    <row r="980" hidden="1" customHeight="1" spans="1:2">
      <c r="A980" s="3" t="s">
        <v>38</v>
      </c>
      <c r="B980" s="3">
        <f>SUMIFS('Raw Data'!$J:$J,'Raw Data'!$G:$G,A980,'Raw Data'!$R:$R,"Cross-Sold")</f>
        <v>0</v>
      </c>
    </row>
    <row r="981" hidden="1" customHeight="1" spans="1:2">
      <c r="A981" s="4" t="s">
        <v>38</v>
      </c>
      <c r="B981" s="4">
        <f>SUMIFS('Raw Data'!$J:$J,'Raw Data'!$G:$G,A981,'Raw Data'!$R:$R,"Cross-Sold")</f>
        <v>0</v>
      </c>
    </row>
    <row r="982" hidden="1" customHeight="1" spans="1:2">
      <c r="A982" s="3" t="s">
        <v>38</v>
      </c>
      <c r="B982" s="3">
        <f>SUMIFS('Raw Data'!$J:$J,'Raw Data'!$G:$G,A982,'Raw Data'!$R:$R,"Cross-Sold")</f>
        <v>0</v>
      </c>
    </row>
    <row r="983" hidden="1" customHeight="1" spans="1:2">
      <c r="A983" s="4" t="s">
        <v>38</v>
      </c>
      <c r="B983" s="4">
        <f>SUMIFS('Raw Data'!$J:$J,'Raw Data'!$G:$G,A983,'Raw Data'!$R:$R,"Cross-Sold")</f>
        <v>0</v>
      </c>
    </row>
    <row r="984" hidden="1" customHeight="1" spans="1:2">
      <c r="A984" s="3" t="s">
        <v>38</v>
      </c>
      <c r="B984" s="3">
        <f>SUMIFS('Raw Data'!$J:$J,'Raw Data'!$G:$G,A984,'Raw Data'!$R:$R,"Cross-Sold")</f>
        <v>0</v>
      </c>
    </row>
    <row r="985" hidden="1" customHeight="1" spans="1:2">
      <c r="A985" s="4" t="s">
        <v>38</v>
      </c>
      <c r="B985" s="4">
        <f>SUMIFS('Raw Data'!$J:$J,'Raw Data'!$G:$G,A985,'Raw Data'!$R:$R,"Cross-Sold")</f>
        <v>0</v>
      </c>
    </row>
    <row r="986" hidden="1" customHeight="1" spans="1:2">
      <c r="A986" s="3" t="s">
        <v>94</v>
      </c>
      <c r="B986" s="3">
        <f>SUMIFS('Raw Data'!$J:$J,'Raw Data'!$G:$G,A986,'Raw Data'!$R:$R,"Cross-Sold")</f>
        <v>0</v>
      </c>
    </row>
    <row r="987" hidden="1" customHeight="1" spans="1:2">
      <c r="A987" s="4" t="s">
        <v>38</v>
      </c>
      <c r="B987" s="4">
        <f>SUMIFS('Raw Data'!$J:$J,'Raw Data'!$G:$G,A987,'Raw Data'!$R:$R,"Cross-Sold")</f>
        <v>0</v>
      </c>
    </row>
    <row r="988" hidden="1" customHeight="1" spans="1:2">
      <c r="A988" s="3" t="s">
        <v>536</v>
      </c>
      <c r="B988" s="3">
        <f>SUMIFS('Raw Data'!$J:$J,'Raw Data'!$G:$G,A988,'Raw Data'!$R:$R,"Cross-Sold")</f>
        <v>0</v>
      </c>
    </row>
    <row r="989" hidden="1" customHeight="1" spans="1:2">
      <c r="A989" s="4" t="s">
        <v>536</v>
      </c>
      <c r="B989" s="4">
        <f>SUMIFS('Raw Data'!$J:$J,'Raw Data'!$G:$G,A989,'Raw Data'!$R:$R,"Cross-Sold")</f>
        <v>0</v>
      </c>
    </row>
    <row r="990" hidden="1" customHeight="1" spans="1:2">
      <c r="A990" s="3" t="s">
        <v>58</v>
      </c>
      <c r="B990" s="3">
        <f>SUMIFS('Raw Data'!$J:$J,'Raw Data'!$G:$G,A990,'Raw Data'!$R:$R,"Cross-Sold")</f>
        <v>0</v>
      </c>
    </row>
    <row r="991" hidden="1" customHeight="1" spans="1:2">
      <c r="A991" s="4" t="s">
        <v>86</v>
      </c>
      <c r="B991" s="4">
        <f>SUMIFS('Raw Data'!$J:$J,'Raw Data'!$G:$G,A991,'Raw Data'!$R:$R,"Cross-Sold")</f>
        <v>0</v>
      </c>
    </row>
    <row r="992" hidden="1" customHeight="1" spans="1:2">
      <c r="A992" s="3" t="s">
        <v>38</v>
      </c>
      <c r="B992" s="3">
        <f>SUMIFS('Raw Data'!$J:$J,'Raw Data'!$G:$G,A992,'Raw Data'!$R:$R,"Cross-Sold")</f>
        <v>0</v>
      </c>
    </row>
    <row r="993" customHeight="1" spans="1:2">
      <c r="A993" s="4" t="s">
        <v>154</v>
      </c>
      <c r="B993" s="4">
        <f>SUMIFS('Raw Data'!$J:$J,'Raw Data'!$G:$G,A993,'Raw Data'!$R:$R,"Cross-Sold")</f>
        <v>118725400</v>
      </c>
    </row>
    <row r="994" hidden="1" customHeight="1" spans="1:2">
      <c r="A994" s="3" t="s">
        <v>38</v>
      </c>
      <c r="B994" s="3">
        <f>SUMIFS('Raw Data'!$J:$J,'Raw Data'!$G:$G,A994,'Raw Data'!$R:$R,"Cross-Sold")</f>
        <v>0</v>
      </c>
    </row>
    <row r="995" customHeight="1" spans="1:2">
      <c r="A995" s="4" t="s">
        <v>212</v>
      </c>
      <c r="B995" s="4">
        <f>SUMIFS('Raw Data'!$J:$J,'Raw Data'!$G:$G,A995,'Raw Data'!$R:$R,"Cross-Sold")</f>
        <v>1133297600</v>
      </c>
    </row>
    <row r="996" hidden="1" customHeight="1" spans="1:2">
      <c r="A996" s="3" t="s">
        <v>536</v>
      </c>
      <c r="B996" s="3">
        <f>SUMIFS('Raw Data'!$J:$J,'Raw Data'!$G:$G,A996,'Raw Data'!$R:$R,"Cross-Sold")</f>
        <v>0</v>
      </c>
    </row>
    <row r="997" customHeight="1" spans="1:2">
      <c r="A997" s="4" t="s">
        <v>154</v>
      </c>
      <c r="B997" s="4">
        <f>SUMIFS('Raw Data'!$J:$J,'Raw Data'!$G:$G,A997,'Raw Data'!$R:$R,"Cross-Sold")</f>
        <v>118725400</v>
      </c>
    </row>
    <row r="998" customHeight="1" spans="1:2">
      <c r="A998" s="3" t="s">
        <v>111</v>
      </c>
      <c r="B998" s="3">
        <f>SUMIFS('Raw Data'!$J:$J,'Raw Data'!$G:$G,A998,'Raw Data'!$R:$R,"Cross-Sold")</f>
        <v>13047600</v>
      </c>
    </row>
    <row r="999" customHeight="1" spans="1:2">
      <c r="A999" s="4" t="s">
        <v>111</v>
      </c>
      <c r="B999" s="4">
        <f>SUMIFS('Raw Data'!$J:$J,'Raw Data'!$G:$G,A999,'Raw Data'!$R:$R,"Cross-Sold")</f>
        <v>13047600</v>
      </c>
    </row>
    <row r="1000" hidden="1" customHeight="1" spans="1:2">
      <c r="A1000" s="3" t="s">
        <v>38</v>
      </c>
      <c r="B1000" s="3">
        <f>SUMIFS('Raw Data'!$J:$J,'Raw Data'!$G:$G,A1000,'Raw Data'!$R:$R,"Cross-Sold")</f>
        <v>0</v>
      </c>
    </row>
    <row r="1001" hidden="1" customHeight="1" spans="1:2">
      <c r="A1001" s="4" t="s">
        <v>38</v>
      </c>
      <c r="B1001" s="4">
        <f>SUMIFS('Raw Data'!$J:$J,'Raw Data'!$G:$G,A1001,'Raw Data'!$R:$R,"Cross-Sold")</f>
        <v>0</v>
      </c>
    </row>
    <row r="1002" hidden="1" customHeight="1" spans="1:2">
      <c r="A1002" s="3" t="s">
        <v>38</v>
      </c>
      <c r="B1002" s="3">
        <f>SUMIFS('Raw Data'!$J:$J,'Raw Data'!$G:$G,A1002,'Raw Data'!$R:$R,"Cross-Sold")</f>
        <v>0</v>
      </c>
    </row>
    <row r="1003" customHeight="1" spans="1:2">
      <c r="A1003" s="4" t="s">
        <v>111</v>
      </c>
      <c r="B1003" s="4">
        <f>SUMIFS('Raw Data'!$J:$J,'Raw Data'!$G:$G,A1003,'Raw Data'!$R:$R,"Cross-Sold")</f>
        <v>13047600</v>
      </c>
    </row>
    <row r="1004" customHeight="1" spans="1:2">
      <c r="A1004" s="3" t="s">
        <v>111</v>
      </c>
      <c r="B1004" s="3">
        <f>SUMIFS('Raw Data'!$J:$J,'Raw Data'!$G:$G,A1004,'Raw Data'!$R:$R,"Cross-Sold")</f>
        <v>13047600</v>
      </c>
    </row>
    <row r="1005" customHeight="1" spans="1:2">
      <c r="A1005" s="4" t="s">
        <v>287</v>
      </c>
      <c r="B1005" s="4">
        <f>SUMIFS('Raw Data'!$J:$J,'Raw Data'!$G:$G,A1005,'Raw Data'!$R:$R,"Cross-Sold")</f>
        <v>6754600</v>
      </c>
    </row>
    <row r="1006" customHeight="1" spans="1:2">
      <c r="A1006" s="3" t="s">
        <v>287</v>
      </c>
      <c r="B1006" s="3">
        <f>SUMIFS('Raw Data'!$J:$J,'Raw Data'!$G:$G,A1006,'Raw Data'!$R:$R,"Cross-Sold")</f>
        <v>6754600</v>
      </c>
    </row>
    <row r="1007" customHeight="1" spans="1:2">
      <c r="A1007" s="4" t="s">
        <v>168</v>
      </c>
      <c r="B1007" s="4">
        <f>SUMIFS('Raw Data'!$J:$J,'Raw Data'!$G:$G,A1007,'Raw Data'!$R:$R,"Cross-Sold")</f>
        <v>3922700</v>
      </c>
    </row>
    <row r="1008" customHeight="1" spans="1:2">
      <c r="A1008" s="3" t="s">
        <v>212</v>
      </c>
      <c r="B1008" s="3">
        <f>SUMIFS('Raw Data'!$J:$J,'Raw Data'!$G:$G,A1008,'Raw Data'!$R:$R,"Cross-Sold")</f>
        <v>1133297600</v>
      </c>
    </row>
    <row r="1009" customHeight="1" spans="1:2">
      <c r="A1009" s="4" t="s">
        <v>217</v>
      </c>
      <c r="B1009" s="4">
        <f>SUMIFS('Raw Data'!$J:$J,'Raw Data'!$G:$G,A1009,'Raw Data'!$R:$R,"Cross-Sold")</f>
        <v>20556600</v>
      </c>
    </row>
    <row r="1010" customHeight="1" spans="1:2">
      <c r="A1010" s="3" t="s">
        <v>51</v>
      </c>
      <c r="B1010" s="3">
        <f>SUMIFS('Raw Data'!$J:$J,'Raw Data'!$G:$G,A1010,'Raw Data'!$R:$R,"Cross-Sold")</f>
        <v>2479800</v>
      </c>
    </row>
    <row r="1011" customHeight="1" spans="1:2">
      <c r="A1011" s="4" t="s">
        <v>193</v>
      </c>
      <c r="B1011" s="4">
        <f>SUMIFS('Raw Data'!$J:$J,'Raw Data'!$G:$G,A1011,'Raw Data'!$R:$R,"Cross-Sold")</f>
        <v>179625000</v>
      </c>
    </row>
    <row r="1012" customHeight="1" spans="1:2">
      <c r="A1012" s="3" t="s">
        <v>124</v>
      </c>
      <c r="B1012" s="3">
        <f>SUMIFS('Raw Data'!$J:$J,'Raw Data'!$G:$G,A1012,'Raw Data'!$R:$R,"Cross-Sold")</f>
        <v>1184589200</v>
      </c>
    </row>
    <row r="1013" customHeight="1" spans="1:2">
      <c r="A1013" s="4" t="s">
        <v>212</v>
      </c>
      <c r="B1013" s="4">
        <f>SUMIFS('Raw Data'!$J:$J,'Raw Data'!$G:$G,A1013,'Raw Data'!$R:$R,"Cross-Sold")</f>
        <v>1133297600</v>
      </c>
    </row>
    <row r="1014" hidden="1" customHeight="1" spans="1:2">
      <c r="A1014" s="3" t="s">
        <v>536</v>
      </c>
      <c r="B1014" s="3">
        <f>SUMIFS('Raw Data'!$J:$J,'Raw Data'!$G:$G,A1014,'Raw Data'!$R:$R,"Cross-Sold")</f>
        <v>0</v>
      </c>
    </row>
    <row r="1015" hidden="1" customHeight="1" spans="1:2">
      <c r="A1015" s="4" t="s">
        <v>536</v>
      </c>
      <c r="B1015" s="4">
        <f>SUMIFS('Raw Data'!$J:$J,'Raw Data'!$G:$G,A1015,'Raw Data'!$R:$R,"Cross-Sold")</f>
        <v>0</v>
      </c>
    </row>
    <row r="1016" hidden="1" customHeight="1" spans="1:2">
      <c r="A1016" s="3" t="s">
        <v>536</v>
      </c>
      <c r="B1016" s="3">
        <f>SUMIFS('Raw Data'!$J:$J,'Raw Data'!$G:$G,A1016,'Raw Data'!$R:$R,"Cross-Sold")</f>
        <v>0</v>
      </c>
    </row>
    <row r="1017" hidden="1" customHeight="1" spans="1:2">
      <c r="A1017" s="4" t="s">
        <v>536</v>
      </c>
      <c r="B1017" s="4">
        <f>SUMIFS('Raw Data'!$J:$J,'Raw Data'!$G:$G,A1017,'Raw Data'!$R:$R,"Cross-Sold")</f>
        <v>0</v>
      </c>
    </row>
    <row r="1018" hidden="1" customHeight="1" spans="1:2">
      <c r="A1018" s="3" t="s">
        <v>38</v>
      </c>
      <c r="B1018" s="3">
        <f>SUMIFS('Raw Data'!$J:$J,'Raw Data'!$G:$G,A1018,'Raw Data'!$R:$R,"Cross-Sold")</f>
        <v>0</v>
      </c>
    </row>
    <row r="1019" hidden="1" customHeight="1" spans="1:2">
      <c r="A1019" s="4" t="s">
        <v>94</v>
      </c>
      <c r="B1019" s="4">
        <f>SUMIFS('Raw Data'!$J:$J,'Raw Data'!$G:$G,A1019,'Raw Data'!$R:$R,"Cross-Sold")</f>
        <v>0</v>
      </c>
    </row>
    <row r="1020" hidden="1" customHeight="1" spans="1:2">
      <c r="A1020" s="3" t="s">
        <v>38</v>
      </c>
      <c r="B1020" s="3">
        <f>SUMIFS('Raw Data'!$J:$J,'Raw Data'!$G:$G,A1020,'Raw Data'!$R:$R,"Cross-Sold")</f>
        <v>0</v>
      </c>
    </row>
    <row r="1021" hidden="1" customHeight="1" spans="1:2">
      <c r="A1021" s="4" t="s">
        <v>38</v>
      </c>
      <c r="B1021" s="4">
        <f>SUMIFS('Raw Data'!$J:$J,'Raw Data'!$G:$G,A1021,'Raw Data'!$R:$R,"Cross-Sold")</f>
        <v>0</v>
      </c>
    </row>
    <row r="1022" hidden="1" customHeight="1" spans="1:2">
      <c r="A1022" s="3" t="s">
        <v>121</v>
      </c>
      <c r="B1022" s="3">
        <f>SUMIFS('Raw Data'!$J:$J,'Raw Data'!$G:$G,A1022,'Raw Data'!$R:$R,"Cross-Sold")</f>
        <v>0</v>
      </c>
    </row>
    <row r="1023" hidden="1" customHeight="1" spans="1:2">
      <c r="A1023" s="4" t="s">
        <v>38</v>
      </c>
      <c r="B1023" s="4">
        <f>SUMIFS('Raw Data'!$J:$J,'Raw Data'!$G:$G,A1023,'Raw Data'!$R:$R,"Cross-Sold")</f>
        <v>0</v>
      </c>
    </row>
    <row r="1024" hidden="1" customHeight="1" spans="1:2">
      <c r="A1024" s="3" t="s">
        <v>38</v>
      </c>
      <c r="B1024" s="3">
        <f>SUMIFS('Raw Data'!$J:$J,'Raw Data'!$G:$G,A1024,'Raw Data'!$R:$R,"Cross-Sold")</f>
        <v>0</v>
      </c>
    </row>
    <row r="1025" hidden="1" customHeight="1" spans="1:2">
      <c r="A1025" s="4" t="s">
        <v>38</v>
      </c>
      <c r="B1025" s="4">
        <f>SUMIFS('Raw Data'!$J:$J,'Raw Data'!$G:$G,A1025,'Raw Data'!$R:$R,"Cross-Sold")</f>
        <v>0</v>
      </c>
    </row>
    <row r="1026" hidden="1" customHeight="1" spans="1:2">
      <c r="A1026" s="3" t="s">
        <v>38</v>
      </c>
      <c r="B1026" s="3">
        <f>SUMIFS('Raw Data'!$J:$J,'Raw Data'!$G:$G,A1026,'Raw Data'!$R:$R,"Cross-Sold")</f>
        <v>0</v>
      </c>
    </row>
    <row r="1027" customHeight="1" spans="1:2">
      <c r="A1027" s="4" t="s">
        <v>48</v>
      </c>
      <c r="B1027" s="4">
        <f>SUMIFS('Raw Data'!$J:$J,'Raw Data'!$G:$G,A1027,'Raw Data'!$R:$R,"Cross-Sold")</f>
        <v>174568900</v>
      </c>
    </row>
    <row r="1028" hidden="1" customHeight="1" spans="1:2">
      <c r="A1028" s="3" t="s">
        <v>38</v>
      </c>
      <c r="B1028" s="3">
        <f>SUMIFS('Raw Data'!$J:$J,'Raw Data'!$G:$G,A1028,'Raw Data'!$R:$R,"Cross-Sold")</f>
        <v>0</v>
      </c>
    </row>
    <row r="1029" customHeight="1" spans="1:2">
      <c r="A1029" s="4" t="s">
        <v>135</v>
      </c>
      <c r="B1029" s="4">
        <f>SUMIFS('Raw Data'!$J:$J,'Raw Data'!$G:$G,A1029,'Raw Data'!$R:$R,"Cross-Sold")</f>
        <v>41045700</v>
      </c>
    </row>
    <row r="1030" hidden="1" customHeight="1" spans="1:2">
      <c r="A1030" s="3" t="s">
        <v>58</v>
      </c>
      <c r="B1030" s="3">
        <f>SUMIFS('Raw Data'!$J:$J,'Raw Data'!$G:$G,A1030,'Raw Data'!$R:$R,"Cross-Sold")</f>
        <v>0</v>
      </c>
    </row>
    <row r="1031" hidden="1" customHeight="1" spans="1:2">
      <c r="A1031" s="4" t="s">
        <v>38</v>
      </c>
      <c r="B1031" s="4">
        <f>SUMIFS('Raw Data'!$J:$J,'Raw Data'!$G:$G,A1031,'Raw Data'!$R:$R,"Cross-Sold")</f>
        <v>0</v>
      </c>
    </row>
    <row r="1032" hidden="1" customHeight="1" spans="1:2">
      <c r="A1032" s="3" t="s">
        <v>38</v>
      </c>
      <c r="B1032" s="3">
        <f>SUMIFS('Raw Data'!$J:$J,'Raw Data'!$G:$G,A1032,'Raw Data'!$R:$R,"Cross-Sold")</f>
        <v>0</v>
      </c>
    </row>
    <row r="1033" customHeight="1" spans="1:2">
      <c r="A1033" s="4" t="s">
        <v>48</v>
      </c>
      <c r="B1033" s="4">
        <f>SUMIFS('Raw Data'!$J:$J,'Raw Data'!$G:$G,A1033,'Raw Data'!$R:$R,"Cross-Sold")</f>
        <v>174568900</v>
      </c>
    </row>
    <row r="1034" hidden="1" customHeight="1" spans="1:2">
      <c r="A1034" s="3" t="s">
        <v>38</v>
      </c>
      <c r="B1034" s="3">
        <f>SUMIFS('Raw Data'!$J:$J,'Raw Data'!$G:$G,A1034,'Raw Data'!$R:$R,"Cross-Sold")</f>
        <v>0</v>
      </c>
    </row>
    <row r="1035" hidden="1" customHeight="1" spans="1:2">
      <c r="A1035" s="4" t="s">
        <v>38</v>
      </c>
      <c r="B1035" s="4">
        <f>SUMIFS('Raw Data'!$J:$J,'Raw Data'!$G:$G,A1035,'Raw Data'!$R:$R,"Cross-Sold")</f>
        <v>0</v>
      </c>
    </row>
    <row r="1036" hidden="1" customHeight="1" spans="1:2">
      <c r="A1036" s="3" t="s">
        <v>38</v>
      </c>
      <c r="B1036" s="3">
        <f>SUMIFS('Raw Data'!$J:$J,'Raw Data'!$G:$G,A1036,'Raw Data'!$R:$R,"Cross-Sold")</f>
        <v>0</v>
      </c>
    </row>
    <row r="1037" hidden="1" customHeight="1" spans="1:2">
      <c r="A1037" s="4" t="s">
        <v>38</v>
      </c>
      <c r="B1037" s="4">
        <f>SUMIFS('Raw Data'!$J:$J,'Raw Data'!$G:$G,A1037,'Raw Data'!$R:$R,"Cross-Sold")</f>
        <v>0</v>
      </c>
    </row>
    <row r="1038" hidden="1" customHeight="1" spans="1:2">
      <c r="A1038" s="3" t="s">
        <v>38</v>
      </c>
      <c r="B1038" s="3">
        <f>SUMIFS('Raw Data'!$J:$J,'Raw Data'!$G:$G,A1038,'Raw Data'!$R:$R,"Cross-Sold")</f>
        <v>0</v>
      </c>
    </row>
    <row r="1039" hidden="1" customHeight="1" spans="1:2">
      <c r="A1039" s="4" t="s">
        <v>38</v>
      </c>
      <c r="B1039" s="4">
        <f>SUMIFS('Raw Data'!$J:$J,'Raw Data'!$G:$G,A1039,'Raw Data'!$R:$R,"Cross-Sold")</f>
        <v>0</v>
      </c>
    </row>
    <row r="1040" hidden="1" customHeight="1" spans="1:2">
      <c r="A1040" s="3" t="s">
        <v>38</v>
      </c>
      <c r="B1040" s="3">
        <f>SUMIFS('Raw Data'!$J:$J,'Raw Data'!$G:$G,A1040,'Raw Data'!$R:$R,"Cross-Sold")</f>
        <v>0</v>
      </c>
    </row>
    <row r="1041" customHeight="1" spans="1:2">
      <c r="A1041" s="4" t="s">
        <v>212</v>
      </c>
      <c r="B1041" s="4">
        <f>SUMIFS('Raw Data'!$J:$J,'Raw Data'!$G:$G,A1041,'Raw Data'!$R:$R,"Cross-Sold")</f>
        <v>1133297600</v>
      </c>
    </row>
    <row r="1042" hidden="1" customHeight="1" spans="1:2">
      <c r="A1042" s="3" t="s">
        <v>38</v>
      </c>
      <c r="B1042" s="3">
        <f>SUMIFS('Raw Data'!$J:$J,'Raw Data'!$G:$G,A1042,'Raw Data'!$R:$R,"Cross-Sold")</f>
        <v>0</v>
      </c>
    </row>
    <row r="1043" hidden="1" customHeight="1" spans="1:2">
      <c r="A1043" s="4" t="s">
        <v>38</v>
      </c>
      <c r="B1043" s="4">
        <f>SUMIFS('Raw Data'!$J:$J,'Raw Data'!$G:$G,A1043,'Raw Data'!$R:$R,"Cross-Sold")</f>
        <v>0</v>
      </c>
    </row>
    <row r="1044" hidden="1" customHeight="1" spans="1:2">
      <c r="A1044" s="3" t="s">
        <v>86</v>
      </c>
      <c r="B1044" s="3">
        <f>SUMIFS('Raw Data'!$J:$J,'Raw Data'!$G:$G,A1044,'Raw Data'!$R:$R,"Cross-Sold")</f>
        <v>0</v>
      </c>
    </row>
    <row r="1045" hidden="1" customHeight="1" spans="1:2">
      <c r="A1045" s="4" t="s">
        <v>38</v>
      </c>
      <c r="B1045" s="4">
        <f>SUMIFS('Raw Data'!$J:$J,'Raw Data'!$G:$G,A1045,'Raw Data'!$R:$R,"Cross-Sold")</f>
        <v>0</v>
      </c>
    </row>
    <row r="1046" customHeight="1" spans="1:2">
      <c r="A1046" s="3" t="s">
        <v>154</v>
      </c>
      <c r="B1046" s="3">
        <f>SUMIFS('Raw Data'!$J:$J,'Raw Data'!$G:$G,A1046,'Raw Data'!$R:$R,"Cross-Sold")</f>
        <v>118725400</v>
      </c>
    </row>
    <row r="1047" hidden="1" customHeight="1" spans="1:2">
      <c r="A1047" s="4" t="s">
        <v>105</v>
      </c>
      <c r="B1047" s="4">
        <f>SUMIFS('Raw Data'!$J:$J,'Raw Data'!$G:$G,A1047,'Raw Data'!$R:$R,"Cross-Sold")</f>
        <v>0</v>
      </c>
    </row>
    <row r="1048" hidden="1" customHeight="1" spans="1:2">
      <c r="A1048" s="3" t="s">
        <v>94</v>
      </c>
      <c r="B1048" s="3">
        <f>SUMIFS('Raw Data'!$J:$J,'Raw Data'!$G:$G,A1048,'Raw Data'!$R:$R,"Cross-Sold")</f>
        <v>0</v>
      </c>
    </row>
    <row r="1049" customHeight="1" spans="1:2">
      <c r="A1049" s="4" t="s">
        <v>124</v>
      </c>
      <c r="B1049" s="4">
        <f>SUMIFS('Raw Data'!$J:$J,'Raw Data'!$G:$G,A1049,'Raw Data'!$R:$R,"Cross-Sold")</f>
        <v>1184589200</v>
      </c>
    </row>
    <row r="1050" customHeight="1" spans="1:2">
      <c r="A1050" s="3" t="s">
        <v>68</v>
      </c>
      <c r="B1050" s="3">
        <f>SUMIFS('Raw Data'!$J:$J,'Raw Data'!$G:$G,A1050,'Raw Data'!$R:$R,"Cross-Sold")</f>
        <v>259365751</v>
      </c>
    </row>
    <row r="1051" customHeight="1" spans="1:2">
      <c r="A1051" s="4" t="s">
        <v>170</v>
      </c>
      <c r="B1051" s="4">
        <f>SUMIFS('Raw Data'!$J:$J,'Raw Data'!$G:$G,A1051,'Raw Data'!$R:$R,"Cross-Sold")</f>
        <v>108978900</v>
      </c>
    </row>
    <row r="1052" customHeight="1" spans="1:2">
      <c r="A1052" s="3" t="s">
        <v>287</v>
      </c>
      <c r="B1052" s="3">
        <f>SUMIFS('Raw Data'!$J:$J,'Raw Data'!$G:$G,A1052,'Raw Data'!$R:$R,"Cross-Sold")</f>
        <v>6754600</v>
      </c>
    </row>
    <row r="1053" customHeight="1" spans="1:2">
      <c r="A1053" s="4" t="s">
        <v>478</v>
      </c>
      <c r="B1053" s="4">
        <f>SUMIFS('Raw Data'!$J:$J,'Raw Data'!$G:$G,A1053,'Raw Data'!$R:$R,"Cross-Sold")</f>
        <v>6321100</v>
      </c>
    </row>
    <row r="1054" customHeight="1" spans="1:2">
      <c r="A1054" s="3" t="s">
        <v>124</v>
      </c>
      <c r="B1054" s="3">
        <f>SUMIFS('Raw Data'!$J:$J,'Raw Data'!$G:$G,A1054,'Raw Data'!$R:$R,"Cross-Sold")</f>
        <v>1184589200</v>
      </c>
    </row>
    <row r="1055" hidden="1" customHeight="1" spans="1:2">
      <c r="A1055" s="4" t="s">
        <v>121</v>
      </c>
      <c r="B1055" s="4">
        <f>SUMIFS('Raw Data'!$J:$J,'Raw Data'!$G:$G,A1055,'Raw Data'!$R:$R,"Cross-Sold")</f>
        <v>0</v>
      </c>
    </row>
    <row r="1056" customHeight="1" spans="1:2">
      <c r="A1056" s="3" t="s">
        <v>124</v>
      </c>
      <c r="B1056" s="3">
        <f>SUMIFS('Raw Data'!$J:$J,'Raw Data'!$G:$G,A1056,'Raw Data'!$R:$R,"Cross-Sold")</f>
        <v>1184589200</v>
      </c>
    </row>
    <row r="1057" hidden="1" customHeight="1" spans="1:2">
      <c r="A1057" s="4" t="s">
        <v>38</v>
      </c>
      <c r="B1057" s="4">
        <f>SUMIFS('Raw Data'!$J:$J,'Raw Data'!$G:$G,A1057,'Raw Data'!$R:$R,"Cross-Sold")</f>
        <v>0</v>
      </c>
    </row>
    <row r="1058" hidden="1" customHeight="1" spans="1:2">
      <c r="A1058" s="3" t="s">
        <v>38</v>
      </c>
      <c r="B1058" s="3">
        <f>SUMIFS('Raw Data'!$J:$J,'Raw Data'!$G:$G,A1058,'Raw Data'!$R:$R,"Cross-Sold")</f>
        <v>0</v>
      </c>
    </row>
    <row r="1059" hidden="1" customHeight="1" spans="1:2">
      <c r="A1059" s="4" t="s">
        <v>38</v>
      </c>
      <c r="B1059" s="4">
        <f>SUMIFS('Raw Data'!$J:$J,'Raw Data'!$G:$G,A1059,'Raw Data'!$R:$R,"Cross-Sold")</f>
        <v>0</v>
      </c>
    </row>
    <row r="1060" hidden="1" customHeight="1" spans="1:2">
      <c r="A1060" s="3" t="s">
        <v>86</v>
      </c>
      <c r="B1060" s="3">
        <f>SUMIFS('Raw Data'!$J:$J,'Raw Data'!$G:$G,A1060,'Raw Data'!$R:$R,"Cross-Sold")</f>
        <v>0</v>
      </c>
    </row>
    <row r="1061" hidden="1" customHeight="1" spans="1:2">
      <c r="A1061" s="4" t="s">
        <v>121</v>
      </c>
      <c r="B1061" s="4">
        <f>SUMIFS('Raw Data'!$J:$J,'Raw Data'!$G:$G,A1061,'Raw Data'!$R:$R,"Cross-Sold")</f>
        <v>0</v>
      </c>
    </row>
    <row r="1062" hidden="1" customHeight="1" spans="1:2">
      <c r="A1062" s="3" t="s">
        <v>38</v>
      </c>
      <c r="B1062" s="3">
        <f>SUMIFS('Raw Data'!$J:$J,'Raw Data'!$G:$G,A1062,'Raw Data'!$R:$R,"Cross-Sold")</f>
        <v>0</v>
      </c>
    </row>
    <row r="1063" hidden="1" customHeight="1" spans="1:2">
      <c r="A1063" s="4" t="s">
        <v>94</v>
      </c>
      <c r="B1063" s="4">
        <f>SUMIFS('Raw Data'!$J:$J,'Raw Data'!$G:$G,A1063,'Raw Data'!$R:$R,"Cross-Sold")</f>
        <v>0</v>
      </c>
    </row>
    <row r="1064" hidden="1" customHeight="1" spans="1:2">
      <c r="A1064" s="3" t="s">
        <v>536</v>
      </c>
      <c r="B1064" s="3">
        <f>SUMIFS('Raw Data'!$J:$J,'Raw Data'!$G:$G,A1064,'Raw Data'!$R:$R,"Cross-Sold")</f>
        <v>0</v>
      </c>
    </row>
    <row r="1065" hidden="1" customHeight="1" spans="1:2">
      <c r="A1065" s="4" t="s">
        <v>38</v>
      </c>
      <c r="B1065" s="4">
        <f>SUMIFS('Raw Data'!$J:$J,'Raw Data'!$G:$G,A1065,'Raw Data'!$R:$R,"Cross-Sold")</f>
        <v>0</v>
      </c>
    </row>
    <row r="1066" customHeight="1" spans="1:2">
      <c r="A1066" s="3" t="s">
        <v>154</v>
      </c>
      <c r="B1066" s="3">
        <f>SUMIFS('Raw Data'!$J:$J,'Raw Data'!$G:$G,A1066,'Raw Data'!$R:$R,"Cross-Sold")</f>
        <v>118725400</v>
      </c>
    </row>
    <row r="1067" hidden="1" customHeight="1" spans="1:2">
      <c r="A1067" s="4" t="s">
        <v>536</v>
      </c>
      <c r="B1067" s="4">
        <f>SUMIFS('Raw Data'!$J:$J,'Raw Data'!$G:$G,A1067,'Raw Data'!$R:$R,"Cross-Sold")</f>
        <v>0</v>
      </c>
    </row>
    <row r="1068" hidden="1" customHeight="1" spans="1:2">
      <c r="A1068" s="3" t="s">
        <v>536</v>
      </c>
      <c r="B1068" s="3">
        <f>SUMIFS('Raw Data'!$J:$J,'Raw Data'!$G:$G,A1068,'Raw Data'!$R:$R,"Cross-Sold")</f>
        <v>0</v>
      </c>
    </row>
    <row r="1069" hidden="1" customHeight="1" spans="1:2">
      <c r="A1069" s="4" t="s">
        <v>536</v>
      </c>
      <c r="B1069" s="4">
        <f>SUMIFS('Raw Data'!$J:$J,'Raw Data'!$G:$G,A1069,'Raw Data'!$R:$R,"Cross-Sold")</f>
        <v>0</v>
      </c>
    </row>
    <row r="1070" hidden="1" customHeight="1" spans="1:2">
      <c r="A1070" s="3" t="s">
        <v>536</v>
      </c>
      <c r="B1070" s="3">
        <f>SUMIFS('Raw Data'!$J:$J,'Raw Data'!$G:$G,A1070,'Raw Data'!$R:$R,"Cross-Sold")</f>
        <v>0</v>
      </c>
    </row>
    <row r="1071" hidden="1" customHeight="1" spans="1:2">
      <c r="A1071" s="4" t="s">
        <v>536</v>
      </c>
      <c r="B1071" s="4">
        <f>SUMIFS('Raw Data'!$J:$J,'Raw Data'!$G:$G,A1071,'Raw Data'!$R:$R,"Cross-Sold")</f>
        <v>0</v>
      </c>
    </row>
    <row r="1072" hidden="1" customHeight="1" spans="1:2">
      <c r="A1072" s="3" t="s">
        <v>536</v>
      </c>
      <c r="B1072" s="3">
        <f>SUMIFS('Raw Data'!$J:$J,'Raw Data'!$G:$G,A1072,'Raw Data'!$R:$R,"Cross-Sold")</f>
        <v>0</v>
      </c>
    </row>
    <row r="1073" hidden="1" customHeight="1" spans="1:2">
      <c r="A1073" s="4" t="s">
        <v>536</v>
      </c>
      <c r="B1073" s="4">
        <f>SUMIFS('Raw Data'!$J:$J,'Raw Data'!$G:$G,A1073,'Raw Data'!$R:$R,"Cross-Sold")</f>
        <v>0</v>
      </c>
    </row>
    <row r="1074" hidden="1" customHeight="1" spans="1:2">
      <c r="A1074" s="3" t="s">
        <v>536</v>
      </c>
      <c r="B1074" s="3">
        <f>SUMIFS('Raw Data'!$J:$J,'Raw Data'!$G:$G,A1074,'Raw Data'!$R:$R,"Cross-Sold")</f>
        <v>0</v>
      </c>
    </row>
    <row r="1075" hidden="1" customHeight="1" spans="1:2">
      <c r="A1075" s="4" t="s">
        <v>536</v>
      </c>
      <c r="B1075" s="4">
        <f>SUMIFS('Raw Data'!$J:$J,'Raw Data'!$G:$G,A1075,'Raw Data'!$R:$R,"Cross-Sold")</f>
        <v>0</v>
      </c>
    </row>
    <row r="1076" hidden="1" customHeight="1" spans="1:2">
      <c r="A1076" s="3" t="s">
        <v>536</v>
      </c>
      <c r="B1076" s="3">
        <f>SUMIFS('Raw Data'!$J:$J,'Raw Data'!$G:$G,A1076,'Raw Data'!$R:$R,"Cross-Sold")</f>
        <v>0</v>
      </c>
    </row>
    <row r="1077" hidden="1" customHeight="1" spans="1:2">
      <c r="A1077" s="4" t="s">
        <v>536</v>
      </c>
      <c r="B1077" s="4">
        <f>SUMIFS('Raw Data'!$J:$J,'Raw Data'!$G:$G,A1077,'Raw Data'!$R:$R,"Cross-Sold")</f>
        <v>0</v>
      </c>
    </row>
    <row r="1078" hidden="1" customHeight="1" spans="1:2">
      <c r="A1078" s="3" t="s">
        <v>536</v>
      </c>
      <c r="B1078" s="3">
        <f>SUMIFS('Raw Data'!$J:$J,'Raw Data'!$G:$G,A1078,'Raw Data'!$R:$R,"Cross-Sold")</f>
        <v>0</v>
      </c>
    </row>
    <row r="1079" hidden="1" customHeight="1" spans="1:2">
      <c r="A1079" s="4" t="s">
        <v>536</v>
      </c>
      <c r="B1079" s="4">
        <f>SUMIFS('Raw Data'!$J:$J,'Raw Data'!$G:$G,A1079,'Raw Data'!$R:$R,"Cross-Sold")</f>
        <v>0</v>
      </c>
    </row>
    <row r="1080" hidden="1" customHeight="1" spans="1:2">
      <c r="A1080" s="3" t="s">
        <v>536</v>
      </c>
      <c r="B1080" s="3">
        <f>SUMIFS('Raw Data'!$J:$J,'Raw Data'!$G:$G,A1080,'Raw Data'!$R:$R,"Cross-Sold")</f>
        <v>0</v>
      </c>
    </row>
    <row r="1081" hidden="1" customHeight="1" spans="1:2">
      <c r="A1081" s="4" t="s">
        <v>536</v>
      </c>
      <c r="B1081" s="4">
        <f>SUMIFS('Raw Data'!$J:$J,'Raw Data'!$G:$G,A1081,'Raw Data'!$R:$R,"Cross-Sold")</f>
        <v>0</v>
      </c>
    </row>
    <row r="1082" hidden="1" customHeight="1" spans="1:2">
      <c r="A1082" s="3" t="s">
        <v>536</v>
      </c>
      <c r="B1082" s="3">
        <f>SUMIFS('Raw Data'!$J:$J,'Raw Data'!$G:$G,A1082,'Raw Data'!$R:$R,"Cross-Sold")</f>
        <v>0</v>
      </c>
    </row>
    <row r="1083" hidden="1" customHeight="1" spans="1:2">
      <c r="A1083" s="4" t="s">
        <v>536</v>
      </c>
      <c r="B1083" s="4">
        <f>SUMIFS('Raw Data'!$J:$J,'Raw Data'!$G:$G,A1083,'Raw Data'!$R:$R,"Cross-Sold")</f>
        <v>0</v>
      </c>
    </row>
    <row r="1084" hidden="1" customHeight="1" spans="1:2">
      <c r="A1084" s="3" t="s">
        <v>536</v>
      </c>
      <c r="B1084" s="3">
        <f>SUMIFS('Raw Data'!$J:$J,'Raw Data'!$G:$G,A1084,'Raw Data'!$R:$R,"Cross-Sold")</f>
        <v>0</v>
      </c>
    </row>
    <row r="1085" hidden="1" customHeight="1" spans="1:2">
      <c r="A1085" s="4" t="s">
        <v>536</v>
      </c>
      <c r="B1085" s="4">
        <f>SUMIFS('Raw Data'!$J:$J,'Raw Data'!$G:$G,A1085,'Raw Data'!$R:$R,"Cross-Sold")</f>
        <v>0</v>
      </c>
    </row>
    <row r="1086" hidden="1" customHeight="1" spans="1:2">
      <c r="A1086" s="3" t="s">
        <v>536</v>
      </c>
      <c r="B1086" s="3">
        <f>SUMIFS('Raw Data'!$J:$J,'Raw Data'!$G:$G,A1086,'Raw Data'!$R:$R,"Cross-Sold")</f>
        <v>0</v>
      </c>
    </row>
    <row r="1087" hidden="1" customHeight="1" spans="1:2">
      <c r="A1087" s="4" t="s">
        <v>536</v>
      </c>
      <c r="B1087" s="4">
        <f>SUMIFS('Raw Data'!$J:$J,'Raw Data'!$G:$G,A1087,'Raw Data'!$R:$R,"Cross-Sold")</f>
        <v>0</v>
      </c>
    </row>
    <row r="1088" hidden="1" customHeight="1" spans="1:2">
      <c r="A1088" s="3" t="s">
        <v>38</v>
      </c>
      <c r="B1088" s="3">
        <f>SUMIFS('Raw Data'!$J:$J,'Raw Data'!$G:$G,A1088,'Raw Data'!$R:$R,"Cross-Sold")</f>
        <v>0</v>
      </c>
    </row>
    <row r="1089" hidden="1" customHeight="1" spans="1:2">
      <c r="A1089" s="4" t="s">
        <v>38</v>
      </c>
      <c r="B1089" s="4">
        <f>SUMIFS('Raw Data'!$J:$J,'Raw Data'!$G:$G,A1089,'Raw Data'!$R:$R,"Cross-Sold")</f>
        <v>0</v>
      </c>
    </row>
    <row r="1090" hidden="1" customHeight="1" spans="1:2">
      <c r="A1090" s="3" t="s">
        <v>38</v>
      </c>
      <c r="B1090" s="3">
        <f>SUMIFS('Raw Data'!$J:$J,'Raw Data'!$G:$G,A1090,'Raw Data'!$R:$R,"Cross-Sold")</f>
        <v>0</v>
      </c>
    </row>
    <row r="1091" customHeight="1" spans="1:2">
      <c r="A1091" s="4" t="s">
        <v>116</v>
      </c>
      <c r="B1091" s="4">
        <f>SUMIFS('Raw Data'!$J:$J,'Raw Data'!$G:$G,A1091,'Raw Data'!$R:$R,"Cross-Sold")</f>
        <v>52119800</v>
      </c>
    </row>
    <row r="1092" customHeight="1" spans="1:2">
      <c r="A1092" s="3" t="s">
        <v>217</v>
      </c>
      <c r="B1092" s="3">
        <f>SUMIFS('Raw Data'!$J:$J,'Raw Data'!$G:$G,A1092,'Raw Data'!$R:$R,"Cross-Sold")</f>
        <v>20556600</v>
      </c>
    </row>
    <row r="1093" customHeight="1" spans="1:2">
      <c r="A1093" s="4" t="s">
        <v>80</v>
      </c>
      <c r="B1093" s="4">
        <f>SUMIFS('Raw Data'!$J:$J,'Raw Data'!$G:$G,A1093,'Raw Data'!$R:$R,"Cross-Sold")</f>
        <v>29707200</v>
      </c>
    </row>
    <row r="1094" hidden="1" customHeight="1" spans="1:2">
      <c r="A1094" s="3" t="s">
        <v>38</v>
      </c>
      <c r="B1094" s="3">
        <f>SUMIFS('Raw Data'!$J:$J,'Raw Data'!$G:$G,A1094,'Raw Data'!$R:$R,"Cross-Sold")</f>
        <v>0</v>
      </c>
    </row>
    <row r="1095" hidden="1" customHeight="1" spans="1:2">
      <c r="A1095" s="4" t="s">
        <v>536</v>
      </c>
      <c r="B1095" s="4">
        <f>SUMIFS('Raw Data'!$J:$J,'Raw Data'!$G:$G,A1095,'Raw Data'!$R:$R,"Cross-Sold")</f>
        <v>0</v>
      </c>
    </row>
    <row r="1096" hidden="1" customHeight="1" spans="1:2">
      <c r="A1096" s="3" t="s">
        <v>536</v>
      </c>
      <c r="B1096" s="3">
        <f>SUMIFS('Raw Data'!$J:$J,'Raw Data'!$G:$G,A1096,'Raw Data'!$R:$R,"Cross-Sold")</f>
        <v>0</v>
      </c>
    </row>
    <row r="1097" hidden="1" customHeight="1" spans="1:2">
      <c r="A1097" s="4" t="s">
        <v>536</v>
      </c>
      <c r="B1097" s="4">
        <f>SUMIFS('Raw Data'!$J:$J,'Raw Data'!$G:$G,A1097,'Raw Data'!$R:$R,"Cross-Sold")</f>
        <v>0</v>
      </c>
    </row>
    <row r="1098" customHeight="1" spans="1:2">
      <c r="A1098" s="3" t="s">
        <v>55</v>
      </c>
      <c r="B1098" s="3">
        <f>SUMIFS('Raw Data'!$J:$J,'Raw Data'!$G:$G,A1098,'Raw Data'!$R:$R,"Cross-Sold")</f>
        <v>13740226</v>
      </c>
    </row>
    <row r="1099" customHeight="1" spans="1:2">
      <c r="A1099" s="4" t="s">
        <v>126</v>
      </c>
      <c r="B1099" s="4">
        <f>SUMIFS('Raw Data'!$J:$J,'Raw Data'!$G:$G,A1099,'Raw Data'!$R:$R,"Cross-Sold")</f>
        <v>80045400</v>
      </c>
    </row>
    <row r="1100" customHeight="1" spans="1:2">
      <c r="A1100" s="3" t="s">
        <v>44</v>
      </c>
      <c r="B1100" s="3">
        <f>SUMIFS('Raw Data'!$J:$J,'Raw Data'!$G:$G,A1100,'Raw Data'!$R:$R,"Cross-Sold")</f>
        <v>42770500</v>
      </c>
    </row>
    <row r="1101" hidden="1" customHeight="1" spans="1:2">
      <c r="A1101" s="4" t="s">
        <v>402</v>
      </c>
      <c r="B1101" s="4">
        <f>SUMIFS('Raw Data'!$J:$J,'Raw Data'!$G:$G,A1101,'Raw Data'!$R:$R,"Cross-Sold")</f>
        <v>0</v>
      </c>
    </row>
    <row r="1102" customHeight="1" spans="1:2">
      <c r="A1102" s="3" t="s">
        <v>154</v>
      </c>
      <c r="B1102" s="3">
        <f>SUMIFS('Raw Data'!$J:$J,'Raw Data'!$G:$G,A1102,'Raw Data'!$R:$R,"Cross-Sold")</f>
        <v>118725400</v>
      </c>
    </row>
    <row r="1103" customHeight="1" spans="1:2">
      <c r="A1103" s="4" t="s">
        <v>124</v>
      </c>
      <c r="B1103" s="4">
        <f>SUMIFS('Raw Data'!$J:$J,'Raw Data'!$G:$G,A1103,'Raw Data'!$R:$R,"Cross-Sold")</f>
        <v>1184589200</v>
      </c>
    </row>
    <row r="1104" customHeight="1" spans="1:2">
      <c r="A1104" s="3" t="s">
        <v>124</v>
      </c>
      <c r="B1104" s="3">
        <f>SUMIFS('Raw Data'!$J:$J,'Raw Data'!$G:$G,A1104,'Raw Data'!$R:$R,"Cross-Sold")</f>
        <v>1184589200</v>
      </c>
    </row>
    <row r="1105" customHeight="1" spans="1:2">
      <c r="A1105" s="4" t="s">
        <v>48</v>
      </c>
      <c r="B1105" s="4">
        <f>SUMIFS('Raw Data'!$J:$J,'Raw Data'!$G:$G,A1105,'Raw Data'!$R:$R,"Cross-Sold")</f>
        <v>174568900</v>
      </c>
    </row>
    <row r="1106" customHeight="1" spans="1:2">
      <c r="A1106" s="3" t="s">
        <v>124</v>
      </c>
      <c r="B1106" s="3">
        <f>SUMIFS('Raw Data'!$J:$J,'Raw Data'!$G:$G,A1106,'Raw Data'!$R:$R,"Cross-Sold")</f>
        <v>1184589200</v>
      </c>
    </row>
    <row r="1107" customHeight="1" spans="1:2">
      <c r="A1107" s="4" t="s">
        <v>68</v>
      </c>
      <c r="B1107" s="4">
        <f>SUMIFS('Raw Data'!$J:$J,'Raw Data'!$G:$G,A1107,'Raw Data'!$R:$R,"Cross-Sold")</f>
        <v>259365751</v>
      </c>
    </row>
    <row r="1108" hidden="1" customHeight="1" spans="1:2">
      <c r="A1108" s="3" t="s">
        <v>38</v>
      </c>
      <c r="B1108" s="3">
        <f>SUMIFS('Raw Data'!$J:$J,'Raw Data'!$G:$G,A1108,'Raw Data'!$R:$R,"Cross-Sold")</f>
        <v>0</v>
      </c>
    </row>
    <row r="1109" hidden="1" customHeight="1" spans="1:2">
      <c r="A1109" s="4" t="s">
        <v>86</v>
      </c>
      <c r="B1109" s="4">
        <f>SUMIFS('Raw Data'!$J:$J,'Raw Data'!$G:$G,A1109,'Raw Data'!$R:$R,"Cross-Sold")</f>
        <v>0</v>
      </c>
    </row>
    <row r="1110" customHeight="1" spans="1:2">
      <c r="A1110" s="3" t="s">
        <v>437</v>
      </c>
      <c r="B1110" s="3">
        <f>SUMIFS('Raw Data'!$J:$J,'Raw Data'!$G:$G,A1110,'Raw Data'!$R:$R,"Cross-Sold")</f>
        <v>10688000</v>
      </c>
    </row>
    <row r="1111" customHeight="1" spans="1:2">
      <c r="A1111" s="4" t="s">
        <v>168</v>
      </c>
      <c r="B1111" s="4">
        <f>SUMIFS('Raw Data'!$J:$J,'Raw Data'!$G:$G,A1111,'Raw Data'!$R:$R,"Cross-Sold")</f>
        <v>3922700</v>
      </c>
    </row>
    <row r="1112" customHeight="1" spans="1:2">
      <c r="A1112" s="3" t="s">
        <v>189</v>
      </c>
      <c r="B1112" s="3">
        <f>SUMIFS('Raw Data'!$J:$J,'Raw Data'!$G:$G,A1112,'Raw Data'!$R:$R,"Cross-Sold")</f>
        <v>13750300</v>
      </c>
    </row>
    <row r="1113" hidden="1" customHeight="1" spans="1:2">
      <c r="A1113" s="4" t="s">
        <v>536</v>
      </c>
      <c r="B1113" s="4">
        <f>SUMIFS('Raw Data'!$J:$J,'Raw Data'!$G:$G,A1113,'Raw Data'!$R:$R,"Cross-Sold")</f>
        <v>0</v>
      </c>
    </row>
    <row r="1114" hidden="1" customHeight="1" spans="1:2">
      <c r="A1114" s="3" t="s">
        <v>38</v>
      </c>
      <c r="B1114" s="3">
        <f>SUMIFS('Raw Data'!$J:$J,'Raw Data'!$G:$G,A1114,'Raw Data'!$R:$R,"Cross-Sold")</f>
        <v>0</v>
      </c>
    </row>
    <row r="1115" customHeight="1" spans="1:2">
      <c r="A1115" s="4" t="s">
        <v>129</v>
      </c>
      <c r="B1115" s="4">
        <f>SUMIFS('Raw Data'!$J:$J,'Raw Data'!$G:$G,A1115,'Raw Data'!$R:$R,"Cross-Sold")</f>
        <v>18235300</v>
      </c>
    </row>
    <row r="1116" customHeight="1" spans="1:2">
      <c r="A1116" s="3" t="s">
        <v>170</v>
      </c>
      <c r="B1116" s="3">
        <f>SUMIFS('Raw Data'!$J:$J,'Raw Data'!$G:$G,A1116,'Raw Data'!$R:$R,"Cross-Sold")</f>
        <v>108978900</v>
      </c>
    </row>
    <row r="1117" customHeight="1" spans="1:2">
      <c r="A1117" s="4" t="s">
        <v>68</v>
      </c>
      <c r="B1117" s="4">
        <f>SUMIFS('Raw Data'!$J:$J,'Raw Data'!$G:$G,A1117,'Raw Data'!$R:$R,"Cross-Sold")</f>
        <v>259365751</v>
      </c>
    </row>
    <row r="1118" hidden="1" customHeight="1" spans="1:2">
      <c r="A1118" s="3" t="s">
        <v>86</v>
      </c>
      <c r="B1118" s="3">
        <f>SUMIFS('Raw Data'!$J:$J,'Raw Data'!$G:$G,A1118,'Raw Data'!$R:$R,"Cross-Sold")</f>
        <v>0</v>
      </c>
    </row>
    <row r="1119" hidden="1" customHeight="1" spans="1:2">
      <c r="A1119" s="4" t="s">
        <v>38</v>
      </c>
      <c r="B1119" s="4">
        <f>SUMIFS('Raw Data'!$J:$J,'Raw Data'!$G:$G,A1119,'Raw Data'!$R:$R,"Cross-Sold")</f>
        <v>0</v>
      </c>
    </row>
    <row r="1120" hidden="1" customHeight="1" spans="1:2">
      <c r="A1120" s="3" t="s">
        <v>121</v>
      </c>
      <c r="B1120" s="3">
        <f>SUMIFS('Raw Data'!$J:$J,'Raw Data'!$G:$G,A1120,'Raw Data'!$R:$R,"Cross-Sold")</f>
        <v>0</v>
      </c>
    </row>
    <row r="1121" hidden="1" customHeight="1" spans="1:2">
      <c r="A1121" s="4" t="s">
        <v>101</v>
      </c>
      <c r="B1121" s="4">
        <f>SUMIFS('Raw Data'!$J:$J,'Raw Data'!$G:$G,A1121,'Raw Data'!$R:$R,"Cross-Sold")</f>
        <v>0</v>
      </c>
    </row>
    <row r="1122" hidden="1" customHeight="1" spans="1:2">
      <c r="A1122" s="3" t="s">
        <v>94</v>
      </c>
      <c r="B1122" s="3">
        <f>SUMIFS('Raw Data'!$J:$J,'Raw Data'!$G:$G,A1122,'Raw Data'!$R:$R,"Cross-Sold")</f>
        <v>0</v>
      </c>
    </row>
    <row r="1123" hidden="1" customHeight="1" spans="1:2">
      <c r="A1123" s="4" t="s">
        <v>38</v>
      </c>
      <c r="B1123" s="4">
        <f>SUMIFS('Raw Data'!$J:$J,'Raw Data'!$G:$G,A1123,'Raw Data'!$R:$R,"Cross-Sold")</f>
        <v>0</v>
      </c>
    </row>
    <row r="1124" hidden="1" customHeight="1" spans="1:2">
      <c r="A1124" s="3" t="s">
        <v>38</v>
      </c>
      <c r="B1124" s="3">
        <f>SUMIFS('Raw Data'!$J:$J,'Raw Data'!$G:$G,A1124,'Raw Data'!$R:$R,"Cross-Sold")</f>
        <v>0</v>
      </c>
    </row>
    <row r="1125" hidden="1" customHeight="1" spans="1:2">
      <c r="A1125" s="4" t="s">
        <v>38</v>
      </c>
      <c r="B1125" s="4">
        <f>SUMIFS('Raw Data'!$J:$J,'Raw Data'!$G:$G,A1125,'Raw Data'!$R:$R,"Cross-Sold")</f>
        <v>0</v>
      </c>
    </row>
    <row r="1126" hidden="1" customHeight="1" spans="1:2">
      <c r="A1126" s="3" t="s">
        <v>86</v>
      </c>
      <c r="B1126" s="3">
        <f>SUMIFS('Raw Data'!$J:$J,'Raw Data'!$G:$G,A1126,'Raw Data'!$R:$R,"Cross-Sold")</f>
        <v>0</v>
      </c>
    </row>
    <row r="1127" hidden="1" customHeight="1" spans="1:2">
      <c r="A1127" s="4" t="s">
        <v>38</v>
      </c>
      <c r="B1127" s="4">
        <f>SUMIFS('Raw Data'!$J:$J,'Raw Data'!$G:$G,A1127,'Raw Data'!$R:$R,"Cross-Sold")</f>
        <v>0</v>
      </c>
    </row>
    <row r="1128" customHeight="1" spans="1:2">
      <c r="A1128" s="3" t="s">
        <v>44</v>
      </c>
      <c r="B1128" s="3">
        <f>SUMIFS('Raw Data'!$J:$J,'Raw Data'!$G:$G,A1128,'Raw Data'!$R:$R,"Cross-Sold")</f>
        <v>42770500</v>
      </c>
    </row>
    <row r="1129" hidden="1" customHeight="1" spans="1:2">
      <c r="A1129" s="4" t="s">
        <v>94</v>
      </c>
      <c r="B1129" s="4">
        <f>SUMIFS('Raw Data'!$J:$J,'Raw Data'!$G:$G,A1129,'Raw Data'!$R:$R,"Cross-Sold")</f>
        <v>0</v>
      </c>
    </row>
    <row r="1130" customHeight="1" spans="1:2">
      <c r="A1130" s="3" t="s">
        <v>197</v>
      </c>
      <c r="B1130" s="3">
        <f>SUMIFS('Raw Data'!$J:$J,'Raw Data'!$G:$G,A1130,'Raw Data'!$R:$R,"Cross-Sold")</f>
        <v>174335200</v>
      </c>
    </row>
    <row r="1131" customHeight="1" spans="1:2">
      <c r="A1131" s="4" t="s">
        <v>791</v>
      </c>
      <c r="B1131" s="4">
        <f>SUMIFS('Raw Data'!$J:$J,'Raw Data'!$G:$G,A1131,'Raw Data'!$R:$R,"Cross-Sold")</f>
        <v>39809400</v>
      </c>
    </row>
    <row r="1132" customHeight="1" spans="1:2">
      <c r="A1132" s="3" t="s">
        <v>170</v>
      </c>
      <c r="B1132" s="3">
        <f>SUMIFS('Raw Data'!$J:$J,'Raw Data'!$G:$G,A1132,'Raw Data'!$R:$R,"Cross-Sold")</f>
        <v>108978900</v>
      </c>
    </row>
    <row r="1133" hidden="1" customHeight="1" spans="1:2">
      <c r="A1133" s="4" t="s">
        <v>58</v>
      </c>
      <c r="B1133" s="4">
        <f>SUMIFS('Raw Data'!$J:$J,'Raw Data'!$G:$G,A1133,'Raw Data'!$R:$R,"Cross-Sold")</f>
        <v>0</v>
      </c>
    </row>
    <row r="1134" hidden="1" customHeight="1" spans="1:2">
      <c r="A1134" s="3" t="s">
        <v>38</v>
      </c>
      <c r="B1134" s="3">
        <f>SUMIFS('Raw Data'!$J:$J,'Raw Data'!$G:$G,A1134,'Raw Data'!$R:$R,"Cross-Sold")</f>
        <v>0</v>
      </c>
    </row>
    <row r="1135" hidden="1" customHeight="1" spans="1:2">
      <c r="A1135" s="4" t="s">
        <v>38</v>
      </c>
      <c r="B1135" s="4">
        <f>SUMIFS('Raw Data'!$J:$J,'Raw Data'!$G:$G,A1135,'Raw Data'!$R:$R,"Cross-Sold")</f>
        <v>0</v>
      </c>
    </row>
    <row r="1136" hidden="1" customHeight="1" spans="1:2">
      <c r="A1136" s="3" t="s">
        <v>38</v>
      </c>
      <c r="B1136" s="3">
        <f>SUMIFS('Raw Data'!$J:$J,'Raw Data'!$G:$G,A1136,'Raw Data'!$R:$R,"Cross-Sold")</f>
        <v>0</v>
      </c>
    </row>
    <row r="1137" customHeight="1" spans="1:2">
      <c r="A1137" s="4" t="s">
        <v>212</v>
      </c>
      <c r="B1137" s="4">
        <f>SUMIFS('Raw Data'!$J:$J,'Raw Data'!$G:$G,A1137,'Raw Data'!$R:$R,"Cross-Sold")</f>
        <v>1133297600</v>
      </c>
    </row>
    <row r="1138" customHeight="1" spans="1:2">
      <c r="A1138" s="3" t="s">
        <v>68</v>
      </c>
      <c r="B1138" s="3">
        <f>SUMIFS('Raw Data'!$J:$J,'Raw Data'!$G:$G,A1138,'Raw Data'!$R:$R,"Cross-Sold")</f>
        <v>259365751</v>
      </c>
    </row>
    <row r="1139" hidden="1" customHeight="1" spans="1:2">
      <c r="A1139" s="4" t="s">
        <v>121</v>
      </c>
      <c r="B1139" s="4">
        <f>SUMIFS('Raw Data'!$J:$J,'Raw Data'!$G:$G,A1139,'Raw Data'!$R:$R,"Cross-Sold")</f>
        <v>0</v>
      </c>
    </row>
    <row r="1140" hidden="1" customHeight="1" spans="1:2">
      <c r="A1140" s="3" t="s">
        <v>536</v>
      </c>
      <c r="B1140" s="3">
        <f>SUMIFS('Raw Data'!$J:$J,'Raw Data'!$G:$G,A1140,'Raw Data'!$R:$R,"Cross-Sold")</f>
        <v>0</v>
      </c>
    </row>
    <row r="1141" hidden="1" customHeight="1" spans="1:2">
      <c r="A1141" s="4" t="s">
        <v>536</v>
      </c>
      <c r="B1141" s="4">
        <f>SUMIFS('Raw Data'!$J:$J,'Raw Data'!$G:$G,A1141,'Raw Data'!$R:$R,"Cross-Sold")</f>
        <v>0</v>
      </c>
    </row>
    <row r="1142" hidden="1" customHeight="1" spans="1:2">
      <c r="A1142" s="3" t="s">
        <v>38</v>
      </c>
      <c r="B1142" s="3">
        <f>SUMIFS('Raw Data'!$J:$J,'Raw Data'!$G:$G,A1142,'Raw Data'!$R:$R,"Cross-Sold")</f>
        <v>0</v>
      </c>
    </row>
    <row r="1143" hidden="1" customHeight="1" spans="1:2">
      <c r="A1143" s="4" t="s">
        <v>38</v>
      </c>
      <c r="B1143" s="4">
        <f>SUMIFS('Raw Data'!$J:$J,'Raw Data'!$G:$G,A1143,'Raw Data'!$R:$R,"Cross-Sold")</f>
        <v>0</v>
      </c>
    </row>
    <row r="1144" hidden="1" customHeight="1" spans="1:2">
      <c r="A1144" s="3" t="s">
        <v>38</v>
      </c>
      <c r="B1144" s="3">
        <f>SUMIFS('Raw Data'!$J:$J,'Raw Data'!$G:$G,A1144,'Raw Data'!$R:$R,"Cross-Sold")</f>
        <v>0</v>
      </c>
    </row>
    <row r="1145" hidden="1" customHeight="1" spans="1:2">
      <c r="A1145" s="4" t="s">
        <v>38</v>
      </c>
      <c r="B1145" s="4">
        <f>SUMIFS('Raw Data'!$J:$J,'Raw Data'!$G:$G,A1145,'Raw Data'!$R:$R,"Cross-Sold")</f>
        <v>0</v>
      </c>
    </row>
    <row r="1146" customHeight="1" spans="1:2">
      <c r="A1146" s="3" t="s">
        <v>160</v>
      </c>
      <c r="B1146" s="3">
        <f>SUMIFS('Raw Data'!$J:$J,'Raw Data'!$G:$G,A1146,'Raw Data'!$R:$R,"Cross-Sold")</f>
        <v>47102300</v>
      </c>
    </row>
    <row r="1147" customHeight="1" spans="1:2">
      <c r="A1147" s="4" t="s">
        <v>256</v>
      </c>
      <c r="B1147" s="4">
        <f>SUMIFS('Raw Data'!$J:$J,'Raw Data'!$G:$G,A1147,'Raw Data'!$R:$R,"Cross-Sold")</f>
        <v>25717000</v>
      </c>
    </row>
    <row r="1148" hidden="1" customHeight="1" spans="1:2">
      <c r="A1148" s="3" t="s">
        <v>121</v>
      </c>
      <c r="B1148" s="3">
        <f>SUMIFS('Raw Data'!$J:$J,'Raw Data'!$G:$G,A1148,'Raw Data'!$R:$R,"Cross-Sold")</f>
        <v>0</v>
      </c>
    </row>
    <row r="1149" customHeight="1" spans="1:2">
      <c r="A1149" s="4" t="s">
        <v>212</v>
      </c>
      <c r="B1149" s="4">
        <f>SUMIFS('Raw Data'!$J:$J,'Raw Data'!$G:$G,A1149,'Raw Data'!$R:$R,"Cross-Sold")</f>
        <v>1133297600</v>
      </c>
    </row>
    <row r="1150" hidden="1" customHeight="1" spans="1:2">
      <c r="A1150" s="3" t="s">
        <v>38</v>
      </c>
      <c r="B1150" s="3">
        <f>SUMIFS('Raw Data'!$J:$J,'Raw Data'!$G:$G,A1150,'Raw Data'!$R:$R,"Cross-Sold")</f>
        <v>0</v>
      </c>
    </row>
    <row r="1151" hidden="1" customHeight="1" spans="1:2">
      <c r="A1151" s="4" t="s">
        <v>536</v>
      </c>
      <c r="B1151" s="4">
        <f>SUMIFS('Raw Data'!$J:$J,'Raw Data'!$G:$G,A1151,'Raw Data'!$R:$R,"Cross-Sold")</f>
        <v>0</v>
      </c>
    </row>
    <row r="1152" hidden="1" customHeight="1" spans="1:2">
      <c r="A1152" s="3" t="s">
        <v>536</v>
      </c>
      <c r="B1152" s="3">
        <f>SUMIFS('Raw Data'!$J:$J,'Raw Data'!$G:$G,A1152,'Raw Data'!$R:$R,"Cross-Sold")</f>
        <v>0</v>
      </c>
    </row>
    <row r="1153" customHeight="1" spans="1:2">
      <c r="A1153" s="4" t="s">
        <v>478</v>
      </c>
      <c r="B1153" s="4">
        <f>SUMIFS('Raw Data'!$J:$J,'Raw Data'!$G:$G,A1153,'Raw Data'!$R:$R,"Cross-Sold")</f>
        <v>6321100</v>
      </c>
    </row>
    <row r="1154" customHeight="1" spans="1:2">
      <c r="A1154" s="3" t="s">
        <v>478</v>
      </c>
      <c r="B1154" s="3">
        <f>SUMIFS('Raw Data'!$J:$J,'Raw Data'!$G:$G,A1154,'Raw Data'!$R:$R,"Cross-Sold")</f>
        <v>6321100</v>
      </c>
    </row>
    <row r="1155" customHeight="1" spans="1:2">
      <c r="A1155" s="4" t="s">
        <v>791</v>
      </c>
      <c r="B1155" s="4">
        <f>SUMIFS('Raw Data'!$J:$J,'Raw Data'!$G:$G,A1155,'Raw Data'!$R:$R,"Cross-Sold")</f>
        <v>39809400</v>
      </c>
    </row>
    <row r="1156" hidden="1" customHeight="1" spans="1:2">
      <c r="A1156" s="3" t="s">
        <v>38</v>
      </c>
      <c r="B1156" s="3">
        <f>SUMIFS('Raw Data'!$J:$J,'Raw Data'!$G:$G,A1156,'Raw Data'!$R:$R,"Cross-Sold")</f>
        <v>0</v>
      </c>
    </row>
    <row r="1157" hidden="1" customHeight="1" spans="1:2">
      <c r="A1157" s="4" t="s">
        <v>38</v>
      </c>
      <c r="B1157" s="4">
        <f>SUMIFS('Raw Data'!$J:$J,'Raw Data'!$G:$G,A1157,'Raw Data'!$R:$R,"Cross-Sold")</f>
        <v>0</v>
      </c>
    </row>
    <row r="1158" hidden="1" customHeight="1" spans="1:2">
      <c r="A1158" s="3" t="s">
        <v>94</v>
      </c>
      <c r="B1158" s="3">
        <f>SUMIFS('Raw Data'!$J:$J,'Raw Data'!$G:$G,A1158,'Raw Data'!$R:$R,"Cross-Sold")</f>
        <v>0</v>
      </c>
    </row>
    <row r="1159" hidden="1" customHeight="1" spans="1:2">
      <c r="A1159" s="4" t="s">
        <v>94</v>
      </c>
      <c r="B1159" s="4">
        <f>SUMIFS('Raw Data'!$J:$J,'Raw Data'!$G:$G,A1159,'Raw Data'!$R:$R,"Cross-Sold")</f>
        <v>0</v>
      </c>
    </row>
    <row r="1160" hidden="1" customHeight="1" spans="1:2">
      <c r="A1160" s="3" t="s">
        <v>38</v>
      </c>
      <c r="B1160" s="3">
        <f>SUMIFS('Raw Data'!$J:$J,'Raw Data'!$G:$G,A1160,'Raw Data'!$R:$R,"Cross-Sold")</f>
        <v>0</v>
      </c>
    </row>
    <row r="1161" customHeight="1" spans="1:2">
      <c r="A1161" s="4" t="s">
        <v>791</v>
      </c>
      <c r="B1161" s="4">
        <f>SUMIFS('Raw Data'!$J:$J,'Raw Data'!$G:$G,A1161,'Raw Data'!$R:$R,"Cross-Sold")</f>
        <v>39809400</v>
      </c>
    </row>
    <row r="1162" hidden="1" customHeight="1" spans="1:2">
      <c r="A1162" s="3" t="s">
        <v>58</v>
      </c>
      <c r="B1162" s="3">
        <f>SUMIFS('Raw Data'!$J:$J,'Raw Data'!$G:$G,A1162,'Raw Data'!$R:$R,"Cross-Sold")</f>
        <v>0</v>
      </c>
    </row>
    <row r="1163" hidden="1" customHeight="1" spans="1:2">
      <c r="A1163" s="4" t="s">
        <v>86</v>
      </c>
      <c r="B1163" s="4">
        <f>SUMIFS('Raw Data'!$J:$J,'Raw Data'!$G:$G,A1163,'Raw Data'!$R:$R,"Cross-Sold")</f>
        <v>0</v>
      </c>
    </row>
    <row r="1164" customHeight="1" spans="1:2">
      <c r="A1164" s="3" t="s">
        <v>55</v>
      </c>
      <c r="B1164" s="3">
        <f>SUMIFS('Raw Data'!$J:$J,'Raw Data'!$G:$G,A1164,'Raw Data'!$R:$R,"Cross-Sold")</f>
        <v>13740226</v>
      </c>
    </row>
    <row r="1165" hidden="1" customHeight="1" spans="1:2">
      <c r="A1165" s="4" t="s">
        <v>38</v>
      </c>
      <c r="B1165" s="4">
        <f>SUMIFS('Raw Data'!$J:$J,'Raw Data'!$G:$G,A1165,'Raw Data'!$R:$R,"Cross-Sold")</f>
        <v>0</v>
      </c>
    </row>
    <row r="1166" customHeight="1" spans="1:2">
      <c r="A1166" s="3" t="s">
        <v>189</v>
      </c>
      <c r="B1166" s="3">
        <f>SUMIFS('Raw Data'!$J:$J,'Raw Data'!$G:$G,A1166,'Raw Data'!$R:$R,"Cross-Sold")</f>
        <v>13750300</v>
      </c>
    </row>
    <row r="1167" customHeight="1" spans="1:2">
      <c r="A1167" s="4" t="s">
        <v>170</v>
      </c>
      <c r="B1167" s="4">
        <f>SUMIFS('Raw Data'!$J:$J,'Raw Data'!$G:$G,A1167,'Raw Data'!$R:$R,"Cross-Sold")</f>
        <v>108978900</v>
      </c>
    </row>
    <row r="1168" hidden="1" customHeight="1" spans="1:2">
      <c r="A1168" s="3" t="s">
        <v>38</v>
      </c>
      <c r="B1168" s="3">
        <f>SUMIFS('Raw Data'!$J:$J,'Raw Data'!$G:$G,A1168,'Raw Data'!$R:$R,"Cross-Sold")</f>
        <v>0</v>
      </c>
    </row>
    <row r="1169" customHeight="1" spans="1:2">
      <c r="A1169" s="4" t="s">
        <v>487</v>
      </c>
      <c r="B1169" s="4">
        <f>SUMIFS('Raw Data'!$J:$J,'Raw Data'!$G:$G,A1169,'Raw Data'!$R:$R,"Cross-Sold")</f>
        <v>19722400</v>
      </c>
    </row>
    <row r="1170" customHeight="1" spans="1:2">
      <c r="A1170" s="3" t="s">
        <v>193</v>
      </c>
      <c r="B1170" s="3">
        <f>SUMIFS('Raw Data'!$J:$J,'Raw Data'!$G:$G,A1170,'Raw Data'!$R:$R,"Cross-Sold")</f>
        <v>179625000</v>
      </c>
    </row>
    <row r="1171" hidden="1" customHeight="1" spans="1:2">
      <c r="A1171" s="4" t="s">
        <v>38</v>
      </c>
      <c r="B1171" s="4">
        <f>SUMIFS('Raw Data'!$J:$J,'Raw Data'!$G:$G,A1171,'Raw Data'!$R:$R,"Cross-Sold")</f>
        <v>0</v>
      </c>
    </row>
    <row r="1172" customHeight="1" spans="1:2">
      <c r="A1172" s="3" t="s">
        <v>791</v>
      </c>
      <c r="B1172" s="3">
        <f>SUMIFS('Raw Data'!$J:$J,'Raw Data'!$G:$G,A1172,'Raw Data'!$R:$R,"Cross-Sold")</f>
        <v>39809400</v>
      </c>
    </row>
    <row r="1173" hidden="1" customHeight="1" spans="1:2">
      <c r="A1173" s="4" t="s">
        <v>38</v>
      </c>
      <c r="B1173" s="4">
        <f>SUMIFS('Raw Data'!$J:$J,'Raw Data'!$G:$G,A1173,'Raw Data'!$R:$R,"Cross-Sold")</f>
        <v>0</v>
      </c>
    </row>
    <row r="1174" hidden="1" customHeight="1" spans="1:2">
      <c r="A1174" s="3" t="s">
        <v>38</v>
      </c>
      <c r="B1174" s="3">
        <f>SUMIFS('Raw Data'!$J:$J,'Raw Data'!$G:$G,A1174,'Raw Data'!$R:$R,"Cross-Sold")</f>
        <v>0</v>
      </c>
    </row>
    <row r="1175" hidden="1" customHeight="1" spans="1:2">
      <c r="A1175" s="4" t="s">
        <v>38</v>
      </c>
      <c r="B1175" s="4">
        <f>SUMIFS('Raw Data'!$J:$J,'Raw Data'!$G:$G,A1175,'Raw Data'!$R:$R,"Cross-Sold")</f>
        <v>0</v>
      </c>
    </row>
    <row r="1176" hidden="1" customHeight="1" spans="1:2">
      <c r="A1176" s="3" t="s">
        <v>94</v>
      </c>
      <c r="B1176" s="3">
        <f>SUMIFS('Raw Data'!$J:$J,'Raw Data'!$G:$G,A1176,'Raw Data'!$R:$R,"Cross-Sold")</f>
        <v>0</v>
      </c>
    </row>
    <row r="1177" hidden="1" customHeight="1" spans="1:2">
      <c r="A1177" s="4" t="s">
        <v>536</v>
      </c>
      <c r="B1177" s="4">
        <f>SUMIFS('Raw Data'!$J:$J,'Raw Data'!$G:$G,A1177,'Raw Data'!$R:$R,"Cross-Sold")</f>
        <v>0</v>
      </c>
    </row>
    <row r="1178" hidden="1" customHeight="1" spans="1:2">
      <c r="A1178" s="3" t="s">
        <v>536</v>
      </c>
      <c r="B1178" s="3">
        <f>SUMIFS('Raw Data'!$J:$J,'Raw Data'!$G:$G,A1178,'Raw Data'!$R:$R,"Cross-Sold")</f>
        <v>0</v>
      </c>
    </row>
    <row r="1179" hidden="1" customHeight="1" spans="1:2">
      <c r="A1179" s="4" t="s">
        <v>536</v>
      </c>
      <c r="B1179" s="4">
        <f>SUMIFS('Raw Data'!$J:$J,'Raw Data'!$G:$G,A1179,'Raw Data'!$R:$R,"Cross-Sold")</f>
        <v>0</v>
      </c>
    </row>
    <row r="1180" hidden="1" customHeight="1" spans="1:2">
      <c r="A1180" s="3" t="s">
        <v>536</v>
      </c>
      <c r="B1180" s="3">
        <f>SUMIFS('Raw Data'!$J:$J,'Raw Data'!$G:$G,A1180,'Raw Data'!$R:$R,"Cross-Sold")</f>
        <v>0</v>
      </c>
    </row>
    <row r="1181" customHeight="1" spans="1:2">
      <c r="A1181" s="4" t="s">
        <v>791</v>
      </c>
      <c r="B1181" s="4">
        <f>SUMIFS('Raw Data'!$J:$J,'Raw Data'!$G:$G,A1181,'Raw Data'!$R:$R,"Cross-Sold")</f>
        <v>39809400</v>
      </c>
    </row>
    <row r="1182" hidden="1" customHeight="1" spans="1:2">
      <c r="A1182" s="3" t="s">
        <v>121</v>
      </c>
      <c r="B1182" s="3">
        <f>SUMIFS('Raw Data'!$J:$J,'Raw Data'!$G:$G,A1182,'Raw Data'!$R:$R,"Cross-Sold")</f>
        <v>0</v>
      </c>
    </row>
    <row r="1183" customHeight="1" spans="1:2">
      <c r="A1183" s="4" t="s">
        <v>72</v>
      </c>
      <c r="B1183" s="4">
        <f>SUMIFS('Raw Data'!$J:$J,'Raw Data'!$G:$G,A1183,'Raw Data'!$R:$R,"Cross-Sold")</f>
        <v>1265400</v>
      </c>
    </row>
    <row r="1184" hidden="1" customHeight="1" spans="1:2">
      <c r="A1184" s="3" t="s">
        <v>94</v>
      </c>
      <c r="B1184" s="3">
        <f>SUMIFS('Raw Data'!$J:$J,'Raw Data'!$G:$G,A1184,'Raw Data'!$R:$R,"Cross-Sold")</f>
        <v>0</v>
      </c>
    </row>
    <row r="1185" customHeight="1" spans="1:2">
      <c r="A1185" s="4" t="s">
        <v>111</v>
      </c>
      <c r="B1185" s="4">
        <f>SUMIFS('Raw Data'!$J:$J,'Raw Data'!$G:$G,A1185,'Raw Data'!$R:$R,"Cross-Sold")</f>
        <v>13047600</v>
      </c>
    </row>
    <row r="1186" hidden="1" customHeight="1" spans="1:2">
      <c r="A1186" s="3" t="s">
        <v>38</v>
      </c>
      <c r="B1186" s="3">
        <f>SUMIFS('Raw Data'!$J:$J,'Raw Data'!$G:$G,A1186,'Raw Data'!$R:$R,"Cross-Sold")</f>
        <v>0</v>
      </c>
    </row>
    <row r="1187" hidden="1" customHeight="1" spans="1:2">
      <c r="A1187" s="4" t="s">
        <v>86</v>
      </c>
      <c r="B1187" s="4">
        <f>SUMIFS('Raw Data'!$J:$J,'Raw Data'!$G:$G,A1187,'Raw Data'!$R:$R,"Cross-Sold")</f>
        <v>0</v>
      </c>
    </row>
    <row r="1188" hidden="1" customHeight="1" spans="1:2">
      <c r="A1188" s="3" t="s">
        <v>536</v>
      </c>
      <c r="B1188" s="3">
        <f>SUMIFS('Raw Data'!$J:$J,'Raw Data'!$G:$G,A1188,'Raw Data'!$R:$R,"Cross-Sold")</f>
        <v>0</v>
      </c>
    </row>
    <row r="1189" hidden="1" customHeight="1" spans="1:2">
      <c r="A1189" s="4" t="s">
        <v>536</v>
      </c>
      <c r="B1189" s="4">
        <f>SUMIFS('Raw Data'!$J:$J,'Raw Data'!$G:$G,A1189,'Raw Data'!$R:$R,"Cross-Sold")</f>
        <v>0</v>
      </c>
    </row>
    <row r="1190" hidden="1" customHeight="1" spans="1:2">
      <c r="A1190" s="3" t="s">
        <v>38</v>
      </c>
      <c r="B1190" s="3">
        <f>SUMIFS('Raw Data'!$J:$J,'Raw Data'!$G:$G,A1190,'Raw Data'!$R:$R,"Cross-Sold")</f>
        <v>0</v>
      </c>
    </row>
    <row r="1191" hidden="1" customHeight="1" spans="1:2">
      <c r="A1191" s="4" t="s">
        <v>38</v>
      </c>
      <c r="B1191" s="4">
        <f>SUMIFS('Raw Data'!$J:$J,'Raw Data'!$G:$G,A1191,'Raw Data'!$R:$R,"Cross-Sold")</f>
        <v>0</v>
      </c>
    </row>
    <row r="1192" customHeight="1" spans="1:2">
      <c r="A1192" s="3" t="s">
        <v>791</v>
      </c>
      <c r="B1192" s="3">
        <f>SUMIFS('Raw Data'!$J:$J,'Raw Data'!$G:$G,A1192,'Raw Data'!$R:$R,"Cross-Sold")</f>
        <v>39809400</v>
      </c>
    </row>
    <row r="1193" hidden="1" customHeight="1" spans="1:2">
      <c r="A1193" s="4" t="s">
        <v>38</v>
      </c>
      <c r="B1193" s="4">
        <f>SUMIFS('Raw Data'!$J:$J,'Raw Data'!$G:$G,A1193,'Raw Data'!$R:$R,"Cross-Sold")</f>
        <v>0</v>
      </c>
    </row>
    <row r="1194" hidden="1" customHeight="1" spans="1:2">
      <c r="A1194" s="3" t="s">
        <v>38</v>
      </c>
      <c r="B1194" s="3">
        <f>SUMIFS('Raw Data'!$J:$J,'Raw Data'!$G:$G,A1194,'Raw Data'!$R:$R,"Cross-Sold")</f>
        <v>0</v>
      </c>
    </row>
    <row r="1195" customHeight="1" spans="1:2">
      <c r="A1195" s="4" t="s">
        <v>170</v>
      </c>
      <c r="B1195" s="4">
        <f>SUMIFS('Raw Data'!$J:$J,'Raw Data'!$G:$G,A1195,'Raw Data'!$R:$R,"Cross-Sold")</f>
        <v>108978900</v>
      </c>
    </row>
    <row r="1196" customHeight="1" spans="1:2">
      <c r="A1196" s="3" t="s">
        <v>111</v>
      </c>
      <c r="B1196" s="3">
        <f>SUMIFS('Raw Data'!$J:$J,'Raw Data'!$G:$G,A1196,'Raw Data'!$R:$R,"Cross-Sold")</f>
        <v>13047600</v>
      </c>
    </row>
    <row r="1197" hidden="1" customHeight="1" spans="1:2">
      <c r="A1197" s="4" t="s">
        <v>105</v>
      </c>
      <c r="B1197" s="4">
        <f>SUMIFS('Raw Data'!$J:$J,'Raw Data'!$G:$G,A1197,'Raw Data'!$R:$R,"Cross-Sold")</f>
        <v>0</v>
      </c>
    </row>
    <row r="1198" hidden="1" customHeight="1" spans="1:2">
      <c r="A1198" s="3" t="s">
        <v>58</v>
      </c>
      <c r="B1198" s="3">
        <f>SUMIFS('Raw Data'!$J:$J,'Raw Data'!$G:$G,A1198,'Raw Data'!$R:$R,"Cross-Sold")</f>
        <v>0</v>
      </c>
    </row>
    <row r="1199" hidden="1" customHeight="1" spans="1:2">
      <c r="A1199" s="4" t="s">
        <v>58</v>
      </c>
      <c r="B1199" s="4">
        <f>SUMIFS('Raw Data'!$J:$J,'Raw Data'!$G:$G,A1199,'Raw Data'!$R:$R,"Cross-Sold")</f>
        <v>0</v>
      </c>
    </row>
    <row r="1200" hidden="1" customHeight="1" spans="1:2">
      <c r="A1200" s="3" t="s">
        <v>38</v>
      </c>
      <c r="B1200" s="3">
        <f>SUMIFS('Raw Data'!$J:$J,'Raw Data'!$G:$G,A1200,'Raw Data'!$R:$R,"Cross-Sold")</f>
        <v>0</v>
      </c>
    </row>
    <row r="1201" hidden="1" customHeight="1" spans="1:2">
      <c r="A1201" s="4" t="s">
        <v>38</v>
      </c>
      <c r="B1201" s="4">
        <f>SUMIFS('Raw Data'!$J:$J,'Raw Data'!$G:$G,A1201,'Raw Data'!$R:$R,"Cross-Sold")</f>
        <v>0</v>
      </c>
    </row>
    <row r="1202" hidden="1" customHeight="1" spans="1:2">
      <c r="A1202" s="3" t="s">
        <v>536</v>
      </c>
      <c r="B1202" s="3">
        <f>SUMIFS('Raw Data'!$J:$J,'Raw Data'!$G:$G,A1202,'Raw Data'!$R:$R,"Cross-Sold")</f>
        <v>0</v>
      </c>
    </row>
    <row r="1203" hidden="1" customHeight="1" spans="1:2">
      <c r="A1203" s="4" t="s">
        <v>536</v>
      </c>
      <c r="B1203" s="4">
        <f>SUMIFS('Raw Data'!$J:$J,'Raw Data'!$G:$G,A1203,'Raw Data'!$R:$R,"Cross-Sold")</f>
        <v>0</v>
      </c>
    </row>
    <row r="1204" hidden="1" customHeight="1" spans="1:2">
      <c r="A1204" s="3" t="s">
        <v>536</v>
      </c>
      <c r="B1204" s="3">
        <f>SUMIFS('Raw Data'!$J:$J,'Raw Data'!$G:$G,A1204,'Raw Data'!$R:$R,"Cross-Sold")</f>
        <v>0</v>
      </c>
    </row>
    <row r="1205" hidden="1" customHeight="1" spans="1:2">
      <c r="A1205" s="4" t="s">
        <v>536</v>
      </c>
      <c r="B1205" s="4">
        <f>SUMIFS('Raw Data'!$J:$J,'Raw Data'!$G:$G,A1205,'Raw Data'!$R:$R,"Cross-Sold")</f>
        <v>0</v>
      </c>
    </row>
    <row r="1206" hidden="1" customHeight="1" spans="1:2">
      <c r="A1206" s="3" t="s">
        <v>536</v>
      </c>
      <c r="B1206" s="3">
        <f>SUMIFS('Raw Data'!$J:$J,'Raw Data'!$G:$G,A1206,'Raw Data'!$R:$R,"Cross-Sold")</f>
        <v>0</v>
      </c>
    </row>
    <row r="1207" hidden="1" customHeight="1" spans="1:2">
      <c r="A1207" s="4" t="s">
        <v>536</v>
      </c>
      <c r="B1207" s="4">
        <f>SUMIFS('Raw Data'!$J:$J,'Raw Data'!$G:$G,A1207,'Raw Data'!$R:$R,"Cross-Sold")</f>
        <v>0</v>
      </c>
    </row>
    <row r="1208" hidden="1" customHeight="1" spans="1:2">
      <c r="A1208" s="3" t="s">
        <v>536</v>
      </c>
      <c r="B1208" s="3">
        <f>SUMIFS('Raw Data'!$J:$J,'Raw Data'!$G:$G,A1208,'Raw Data'!$R:$R,"Cross-Sold")</f>
        <v>0</v>
      </c>
    </row>
    <row r="1209" hidden="1" customHeight="1" spans="1:2">
      <c r="A1209" s="4" t="s">
        <v>536</v>
      </c>
      <c r="B1209" s="4">
        <f>SUMIFS('Raw Data'!$J:$J,'Raw Data'!$G:$G,A1209,'Raw Data'!$R:$R,"Cross-Sold")</f>
        <v>0</v>
      </c>
    </row>
    <row r="1210" hidden="1" customHeight="1" spans="1:2">
      <c r="A1210" s="3" t="s">
        <v>536</v>
      </c>
      <c r="B1210" s="3">
        <f>SUMIFS('Raw Data'!$J:$J,'Raw Data'!$G:$G,A1210,'Raw Data'!$R:$R,"Cross-Sold")</f>
        <v>0</v>
      </c>
    </row>
    <row r="1211" hidden="1" customHeight="1" spans="1:2">
      <c r="A1211" s="4" t="s">
        <v>536</v>
      </c>
      <c r="B1211" s="4">
        <f>SUMIFS('Raw Data'!$J:$J,'Raw Data'!$G:$G,A1211,'Raw Data'!$R:$R,"Cross-Sold")</f>
        <v>0</v>
      </c>
    </row>
    <row r="1212" hidden="1" customHeight="1" spans="1:2">
      <c r="A1212" s="3" t="s">
        <v>536</v>
      </c>
      <c r="B1212" s="3">
        <f>SUMIFS('Raw Data'!$J:$J,'Raw Data'!$G:$G,A1212,'Raw Data'!$R:$R,"Cross-Sold")</f>
        <v>0</v>
      </c>
    </row>
    <row r="1213" customHeight="1" spans="1:2">
      <c r="A1213" s="4" t="s">
        <v>478</v>
      </c>
      <c r="B1213" s="4">
        <f>SUMIFS('Raw Data'!$J:$J,'Raw Data'!$G:$G,A1213,'Raw Data'!$R:$R,"Cross-Sold")</f>
        <v>6321100</v>
      </c>
    </row>
    <row r="1214" hidden="1" customHeight="1" spans="1:2">
      <c r="A1214" s="3" t="s">
        <v>94</v>
      </c>
      <c r="B1214" s="3">
        <f>SUMIFS('Raw Data'!$J:$J,'Raw Data'!$G:$G,A1214,'Raw Data'!$R:$R,"Cross-Sold")</f>
        <v>0</v>
      </c>
    </row>
    <row r="1215" hidden="1" customHeight="1" spans="1:2">
      <c r="A1215" s="4" t="s">
        <v>94</v>
      </c>
      <c r="B1215" s="4">
        <f>SUMIFS('Raw Data'!$J:$J,'Raw Data'!$G:$G,A1215,'Raw Data'!$R:$R,"Cross-Sold")</f>
        <v>0</v>
      </c>
    </row>
    <row r="1216" customHeight="1" spans="1:2">
      <c r="A1216" s="3" t="s">
        <v>212</v>
      </c>
      <c r="B1216" s="3">
        <f>SUMIFS('Raw Data'!$J:$J,'Raw Data'!$G:$G,A1216,'Raw Data'!$R:$R,"Cross-Sold")</f>
        <v>1133297600</v>
      </c>
    </row>
    <row r="1217" hidden="1" customHeight="1" spans="1:2">
      <c r="A1217" s="4" t="s">
        <v>38</v>
      </c>
      <c r="B1217" s="4">
        <f>SUMIFS('Raw Data'!$J:$J,'Raw Data'!$G:$G,A1217,'Raw Data'!$R:$R,"Cross-Sold")</f>
        <v>0</v>
      </c>
    </row>
    <row r="1218" hidden="1" customHeight="1" spans="1:2">
      <c r="A1218" s="3" t="s">
        <v>38</v>
      </c>
      <c r="B1218" s="3">
        <f>SUMIFS('Raw Data'!$J:$J,'Raw Data'!$G:$G,A1218,'Raw Data'!$R:$R,"Cross-Sold")</f>
        <v>0</v>
      </c>
    </row>
    <row r="1219" customHeight="1" spans="1:2">
      <c r="A1219" s="4" t="s">
        <v>68</v>
      </c>
      <c r="B1219" s="4">
        <f>SUMIFS('Raw Data'!$J:$J,'Raw Data'!$G:$G,A1219,'Raw Data'!$R:$R,"Cross-Sold")</f>
        <v>259365751</v>
      </c>
    </row>
    <row r="1220" hidden="1" customHeight="1" spans="1:2">
      <c r="A1220" s="3" t="s">
        <v>38</v>
      </c>
      <c r="B1220" s="3">
        <f>SUMIFS('Raw Data'!$J:$J,'Raw Data'!$G:$G,A1220,'Raw Data'!$R:$R,"Cross-Sold")</f>
        <v>0</v>
      </c>
    </row>
    <row r="1221" hidden="1" customHeight="1" spans="1:2">
      <c r="A1221" s="4" t="s">
        <v>58</v>
      </c>
      <c r="B1221" s="4">
        <f>SUMIFS('Raw Data'!$J:$J,'Raw Data'!$G:$G,A1221,'Raw Data'!$R:$R,"Cross-Sold")</f>
        <v>0</v>
      </c>
    </row>
    <row r="1222" hidden="1" customHeight="1" spans="1:2">
      <c r="A1222" s="3" t="s">
        <v>38</v>
      </c>
      <c r="B1222" s="3">
        <f>SUMIFS('Raw Data'!$J:$J,'Raw Data'!$G:$G,A1222,'Raw Data'!$R:$R,"Cross-Sold")</f>
        <v>0</v>
      </c>
    </row>
    <row r="1223" customHeight="1" spans="1:2">
      <c r="A1223" s="4" t="s">
        <v>212</v>
      </c>
      <c r="B1223" s="4">
        <f>SUMIFS('Raw Data'!$J:$J,'Raw Data'!$G:$G,A1223,'Raw Data'!$R:$R,"Cross-Sold")</f>
        <v>1133297600</v>
      </c>
    </row>
    <row r="1224" hidden="1" customHeight="1" spans="1:2">
      <c r="A1224" s="3" t="s">
        <v>38</v>
      </c>
      <c r="B1224" s="3">
        <f>SUMIFS('Raw Data'!$J:$J,'Raw Data'!$G:$G,A1224,'Raw Data'!$R:$R,"Cross-Sold")</f>
        <v>0</v>
      </c>
    </row>
    <row r="1225" hidden="1" customHeight="1" spans="1:2">
      <c r="A1225" s="4" t="s">
        <v>38</v>
      </c>
      <c r="B1225" s="4">
        <f>SUMIFS('Raw Data'!$J:$J,'Raw Data'!$G:$G,A1225,'Raw Data'!$R:$R,"Cross-Sold")</f>
        <v>0</v>
      </c>
    </row>
    <row r="1226" customHeight="1" spans="1:2">
      <c r="A1226" s="3" t="s">
        <v>2055</v>
      </c>
      <c r="B1226" s="3">
        <f>SUMIFS('Raw Data'!$J:$J,'Raw Data'!$G:$G,A1226,'Raw Data'!$R:$R,"Cross-Sold")</f>
        <v>155800</v>
      </c>
    </row>
    <row r="1227" customHeight="1" spans="1:2">
      <c r="A1227" s="4" t="s">
        <v>72</v>
      </c>
      <c r="B1227" s="4">
        <f>SUMIFS('Raw Data'!$J:$J,'Raw Data'!$G:$G,A1227,'Raw Data'!$R:$R,"Cross-Sold")</f>
        <v>1265400</v>
      </c>
    </row>
    <row r="1228" hidden="1" customHeight="1" spans="1:2">
      <c r="A1228" s="3" t="s">
        <v>38</v>
      </c>
      <c r="B1228" s="3">
        <f>SUMIFS('Raw Data'!$J:$J,'Raw Data'!$G:$G,A1228,'Raw Data'!$R:$R,"Cross-Sold")</f>
        <v>0</v>
      </c>
    </row>
    <row r="1229" hidden="1" customHeight="1" spans="1:2">
      <c r="A1229" s="4" t="s">
        <v>101</v>
      </c>
      <c r="B1229" s="4">
        <f>SUMIFS('Raw Data'!$J:$J,'Raw Data'!$G:$G,A1229,'Raw Data'!$R:$R,"Cross-Sold")</f>
        <v>0</v>
      </c>
    </row>
    <row r="1230" hidden="1" customHeight="1" spans="1:2">
      <c r="A1230" s="3" t="s">
        <v>38</v>
      </c>
      <c r="B1230" s="3">
        <f>SUMIFS('Raw Data'!$J:$J,'Raw Data'!$G:$G,A1230,'Raw Data'!$R:$R,"Cross-Sold")</f>
        <v>0</v>
      </c>
    </row>
    <row r="1231" hidden="1" customHeight="1" spans="1:2">
      <c r="A1231" s="4" t="s">
        <v>38</v>
      </c>
      <c r="B1231" s="4">
        <f>SUMIFS('Raw Data'!$J:$J,'Raw Data'!$G:$G,A1231,'Raw Data'!$R:$R,"Cross-Sold")</f>
        <v>0</v>
      </c>
    </row>
    <row r="1232" hidden="1" customHeight="1" spans="1:2">
      <c r="A1232" s="3" t="s">
        <v>38</v>
      </c>
      <c r="B1232" s="3">
        <f>SUMIFS('Raw Data'!$J:$J,'Raw Data'!$G:$G,A1232,'Raw Data'!$R:$R,"Cross-Sold")</f>
        <v>0</v>
      </c>
    </row>
    <row r="1233" hidden="1" customHeight="1" spans="1:2">
      <c r="A1233" s="4" t="s">
        <v>38</v>
      </c>
      <c r="B1233" s="4">
        <f>SUMIFS('Raw Data'!$J:$J,'Raw Data'!$G:$G,A1233,'Raw Data'!$R:$R,"Cross-Sold")</f>
        <v>0</v>
      </c>
    </row>
    <row r="1234" hidden="1" customHeight="1" spans="1:2">
      <c r="A1234" s="3" t="s">
        <v>86</v>
      </c>
      <c r="B1234" s="3">
        <f>SUMIFS('Raw Data'!$J:$J,'Raw Data'!$G:$G,A1234,'Raw Data'!$R:$R,"Cross-Sold")</f>
        <v>0</v>
      </c>
    </row>
    <row r="1235" hidden="1" customHeight="1" spans="1:2">
      <c r="A1235" s="4" t="s">
        <v>38</v>
      </c>
      <c r="B1235" s="4">
        <f>SUMIFS('Raw Data'!$J:$J,'Raw Data'!$G:$G,A1235,'Raw Data'!$R:$R,"Cross-Sold")</f>
        <v>0</v>
      </c>
    </row>
    <row r="1236" hidden="1" customHeight="1" spans="1:2">
      <c r="A1236" s="3" t="s">
        <v>38</v>
      </c>
      <c r="B1236" s="3">
        <f>SUMIFS('Raw Data'!$J:$J,'Raw Data'!$G:$G,A1236,'Raw Data'!$R:$R,"Cross-Sold")</f>
        <v>0</v>
      </c>
    </row>
    <row r="1237" customHeight="1" spans="1:2">
      <c r="A1237" s="4" t="s">
        <v>1016</v>
      </c>
      <c r="B1237" s="4">
        <f>SUMIFS('Raw Data'!$J:$J,'Raw Data'!$G:$G,A1237,'Raw Data'!$R:$R,"Cross-Sold")</f>
        <v>17908200</v>
      </c>
    </row>
    <row r="1238" hidden="1" customHeight="1" spans="1:2">
      <c r="A1238" s="3" t="s">
        <v>38</v>
      </c>
      <c r="B1238" s="3">
        <f>SUMIFS('Raw Data'!$J:$J,'Raw Data'!$G:$G,A1238,'Raw Data'!$R:$R,"Cross-Sold")</f>
        <v>0</v>
      </c>
    </row>
    <row r="1239" customHeight="1" spans="1:2">
      <c r="A1239" s="4" t="s">
        <v>111</v>
      </c>
      <c r="B1239" s="4">
        <f>SUMIFS('Raw Data'!$J:$J,'Raw Data'!$G:$G,A1239,'Raw Data'!$R:$R,"Cross-Sold")</f>
        <v>13047600</v>
      </c>
    </row>
    <row r="1240" hidden="1" customHeight="1" spans="1:2">
      <c r="A1240" s="3" t="s">
        <v>536</v>
      </c>
      <c r="B1240" s="3">
        <f>SUMIFS('Raw Data'!$J:$J,'Raw Data'!$G:$G,A1240,'Raw Data'!$R:$R,"Cross-Sold")</f>
        <v>0</v>
      </c>
    </row>
    <row r="1241" customHeight="1" spans="1:2">
      <c r="A1241" s="4" t="s">
        <v>154</v>
      </c>
      <c r="B1241" s="4">
        <f>SUMIFS('Raw Data'!$J:$J,'Raw Data'!$G:$G,A1241,'Raw Data'!$R:$R,"Cross-Sold")</f>
        <v>118725400</v>
      </c>
    </row>
    <row r="1242" hidden="1" customHeight="1" spans="1:2">
      <c r="A1242" s="3" t="s">
        <v>38</v>
      </c>
      <c r="B1242" s="3">
        <f>SUMIFS('Raw Data'!$J:$J,'Raw Data'!$G:$G,A1242,'Raw Data'!$R:$R,"Cross-Sold")</f>
        <v>0</v>
      </c>
    </row>
    <row r="1243" hidden="1" customHeight="1" spans="1:2">
      <c r="A1243" s="4" t="s">
        <v>38</v>
      </c>
      <c r="B1243" s="4">
        <f>SUMIFS('Raw Data'!$J:$J,'Raw Data'!$G:$G,A1243,'Raw Data'!$R:$R,"Cross-Sold")</f>
        <v>0</v>
      </c>
    </row>
    <row r="1244" hidden="1" customHeight="1" spans="1:2">
      <c r="A1244" s="3" t="s">
        <v>536</v>
      </c>
      <c r="B1244" s="3">
        <f>SUMIFS('Raw Data'!$J:$J,'Raw Data'!$G:$G,A1244,'Raw Data'!$R:$R,"Cross-Sold")</f>
        <v>0</v>
      </c>
    </row>
    <row r="1245" hidden="1" customHeight="1" spans="1:2">
      <c r="A1245" s="4" t="s">
        <v>86</v>
      </c>
      <c r="B1245" s="4">
        <f>SUMIFS('Raw Data'!$J:$J,'Raw Data'!$G:$G,A1245,'Raw Data'!$R:$R,"Cross-Sold")</f>
        <v>0</v>
      </c>
    </row>
    <row r="1246" hidden="1" customHeight="1" spans="1:2">
      <c r="A1246" s="3" t="s">
        <v>38</v>
      </c>
      <c r="B1246" s="3">
        <f>SUMIFS('Raw Data'!$J:$J,'Raw Data'!$G:$G,A1246,'Raw Data'!$R:$R,"Cross-Sold")</f>
        <v>0</v>
      </c>
    </row>
    <row r="1247" hidden="1" customHeight="1" spans="1:2">
      <c r="A1247" s="4" t="s">
        <v>86</v>
      </c>
      <c r="B1247" s="4">
        <f>SUMIFS('Raw Data'!$J:$J,'Raw Data'!$G:$G,A1247,'Raw Data'!$R:$R,"Cross-Sold")</f>
        <v>0</v>
      </c>
    </row>
    <row r="1248" hidden="1" customHeight="1" spans="1:2">
      <c r="A1248" s="3" t="s">
        <v>86</v>
      </c>
      <c r="B1248" s="3">
        <f>SUMIFS('Raw Data'!$J:$J,'Raw Data'!$G:$G,A1248,'Raw Data'!$R:$R,"Cross-Sold")</f>
        <v>0</v>
      </c>
    </row>
    <row r="1249" hidden="1" customHeight="1" spans="1:2">
      <c r="A1249" s="4" t="s">
        <v>536</v>
      </c>
      <c r="B1249" s="4">
        <f>SUMIFS('Raw Data'!$J:$J,'Raw Data'!$G:$G,A1249,'Raw Data'!$R:$R,"Cross-Sold")</f>
        <v>0</v>
      </c>
    </row>
    <row r="1250" hidden="1" customHeight="1" spans="1:2">
      <c r="A1250" s="3" t="s">
        <v>536</v>
      </c>
      <c r="B1250" s="3">
        <f>SUMIFS('Raw Data'!$J:$J,'Raw Data'!$G:$G,A1250,'Raw Data'!$R:$R,"Cross-Sold")</f>
        <v>0</v>
      </c>
    </row>
    <row r="1251" customHeight="1" spans="1:2">
      <c r="A1251" s="4" t="s">
        <v>44</v>
      </c>
      <c r="B1251" s="4">
        <f>SUMIFS('Raw Data'!$J:$J,'Raw Data'!$G:$G,A1251,'Raw Data'!$R:$R,"Cross-Sold")</f>
        <v>42770500</v>
      </c>
    </row>
    <row r="1252" customHeight="1" spans="1:2">
      <c r="A1252" s="3" t="s">
        <v>212</v>
      </c>
      <c r="B1252" s="3">
        <f>SUMIFS('Raw Data'!$J:$J,'Raw Data'!$G:$G,A1252,'Raw Data'!$R:$R,"Cross-Sold")</f>
        <v>1133297600</v>
      </c>
    </row>
    <row r="1253" hidden="1" customHeight="1" spans="1:2">
      <c r="A1253" s="4" t="s">
        <v>38</v>
      </c>
      <c r="B1253" s="4">
        <f>SUMIFS('Raw Data'!$J:$J,'Raw Data'!$G:$G,A1253,'Raw Data'!$R:$R,"Cross-Sold")</f>
        <v>0</v>
      </c>
    </row>
    <row r="1254" hidden="1" customHeight="1" spans="1:2">
      <c r="A1254" s="3" t="s">
        <v>38</v>
      </c>
      <c r="B1254" s="3">
        <f>SUMIFS('Raw Data'!$J:$J,'Raw Data'!$G:$G,A1254,'Raw Data'!$R:$R,"Cross-Sold")</f>
        <v>0</v>
      </c>
    </row>
    <row r="1255" hidden="1" customHeight="1" spans="1:2">
      <c r="A1255" s="4" t="s">
        <v>38</v>
      </c>
      <c r="B1255" s="4">
        <f>SUMIFS('Raw Data'!$J:$J,'Raw Data'!$G:$G,A1255,'Raw Data'!$R:$R,"Cross-Sold")</f>
        <v>0</v>
      </c>
    </row>
    <row r="1256" hidden="1" customHeight="1" spans="1:2">
      <c r="A1256" s="3" t="s">
        <v>38</v>
      </c>
      <c r="B1256" s="3">
        <f>SUMIFS('Raw Data'!$J:$J,'Raw Data'!$G:$G,A1256,'Raw Data'!$R:$R,"Cross-Sold")</f>
        <v>0</v>
      </c>
    </row>
    <row r="1257" hidden="1" customHeight="1" spans="1:2">
      <c r="A1257" s="4" t="s">
        <v>58</v>
      </c>
      <c r="B1257" s="4">
        <f>SUMIFS('Raw Data'!$J:$J,'Raw Data'!$G:$G,A1257,'Raw Data'!$R:$R,"Cross-Sold")</f>
        <v>0</v>
      </c>
    </row>
    <row r="1258" customHeight="1" spans="1:2">
      <c r="A1258" s="3" t="s">
        <v>791</v>
      </c>
      <c r="B1258" s="3">
        <f>SUMIFS('Raw Data'!$J:$J,'Raw Data'!$G:$G,A1258,'Raw Data'!$R:$R,"Cross-Sold")</f>
        <v>39809400</v>
      </c>
    </row>
    <row r="1259" hidden="1" customHeight="1" spans="1:2">
      <c r="A1259" s="4" t="s">
        <v>38</v>
      </c>
      <c r="B1259" s="4">
        <f>SUMIFS('Raw Data'!$J:$J,'Raw Data'!$G:$G,A1259,'Raw Data'!$R:$R,"Cross-Sold")</f>
        <v>0</v>
      </c>
    </row>
    <row r="1260" hidden="1" customHeight="1" spans="1:2">
      <c r="A1260" s="3" t="s">
        <v>38</v>
      </c>
      <c r="B1260" s="3">
        <f>SUMIFS('Raw Data'!$J:$J,'Raw Data'!$G:$G,A1260,'Raw Data'!$R:$R,"Cross-Sold")</f>
        <v>0</v>
      </c>
    </row>
    <row r="1261" customHeight="1" spans="1:2">
      <c r="A1261" s="4" t="s">
        <v>124</v>
      </c>
      <c r="B1261" s="4">
        <f>SUMIFS('Raw Data'!$J:$J,'Raw Data'!$G:$G,A1261,'Raw Data'!$R:$R,"Cross-Sold")</f>
        <v>1184589200</v>
      </c>
    </row>
    <row r="1262" customHeight="1" spans="1:2">
      <c r="A1262" s="3" t="s">
        <v>156</v>
      </c>
      <c r="B1262" s="3">
        <f>SUMIFS('Raw Data'!$J:$J,'Raw Data'!$G:$G,A1262,'Raw Data'!$R:$R,"Cross-Sold")</f>
        <v>4135200</v>
      </c>
    </row>
    <row r="1263" customHeight="1" spans="1:2">
      <c r="A1263" s="4" t="s">
        <v>135</v>
      </c>
      <c r="B1263" s="4">
        <f>SUMIFS('Raw Data'!$J:$J,'Raw Data'!$G:$G,A1263,'Raw Data'!$R:$R,"Cross-Sold")</f>
        <v>41045700</v>
      </c>
    </row>
    <row r="1264" customHeight="1" spans="1:2">
      <c r="A1264" s="3" t="s">
        <v>154</v>
      </c>
      <c r="B1264" s="3">
        <f>SUMIFS('Raw Data'!$J:$J,'Raw Data'!$G:$G,A1264,'Raw Data'!$R:$R,"Cross-Sold")</f>
        <v>118725400</v>
      </c>
    </row>
    <row r="1265" hidden="1" customHeight="1" spans="1:2">
      <c r="A1265" s="4" t="s">
        <v>536</v>
      </c>
      <c r="B1265" s="4">
        <f>SUMIFS('Raw Data'!$J:$J,'Raw Data'!$G:$G,A1265,'Raw Data'!$R:$R,"Cross-Sold")</f>
        <v>0</v>
      </c>
    </row>
    <row r="1266" hidden="1" customHeight="1" spans="1:2">
      <c r="A1266" s="3" t="s">
        <v>536</v>
      </c>
      <c r="B1266" s="3">
        <f>SUMIFS('Raw Data'!$J:$J,'Raw Data'!$G:$G,A1266,'Raw Data'!$R:$R,"Cross-Sold")</f>
        <v>0</v>
      </c>
    </row>
    <row r="1267" customHeight="1" spans="1:2">
      <c r="A1267" s="4" t="s">
        <v>68</v>
      </c>
      <c r="B1267" s="4">
        <f>SUMIFS('Raw Data'!$J:$J,'Raw Data'!$G:$G,A1267,'Raw Data'!$R:$R,"Cross-Sold")</f>
        <v>259365751</v>
      </c>
    </row>
    <row r="1268" hidden="1" customHeight="1" spans="1:2">
      <c r="A1268" s="3" t="s">
        <v>94</v>
      </c>
      <c r="B1268" s="3">
        <f>SUMIFS('Raw Data'!$J:$J,'Raw Data'!$G:$G,A1268,'Raw Data'!$R:$R,"Cross-Sold")</f>
        <v>0</v>
      </c>
    </row>
    <row r="1269" customHeight="1" spans="1:2">
      <c r="A1269" s="4" t="s">
        <v>124</v>
      </c>
      <c r="B1269" s="4">
        <f>SUMIFS('Raw Data'!$J:$J,'Raw Data'!$G:$G,A1269,'Raw Data'!$R:$R,"Cross-Sold")</f>
        <v>1184589200</v>
      </c>
    </row>
    <row r="1270" customHeight="1" spans="1:2">
      <c r="A1270" s="3" t="s">
        <v>48</v>
      </c>
      <c r="B1270" s="3">
        <f>SUMIFS('Raw Data'!$J:$J,'Raw Data'!$G:$G,A1270,'Raw Data'!$R:$R,"Cross-Sold")</f>
        <v>174568900</v>
      </c>
    </row>
    <row r="1271" customHeight="1" spans="1:2">
      <c r="A1271" s="4" t="s">
        <v>124</v>
      </c>
      <c r="B1271" s="4">
        <f>SUMIFS('Raw Data'!$J:$J,'Raw Data'!$G:$G,A1271,'Raw Data'!$R:$R,"Cross-Sold")</f>
        <v>1184589200</v>
      </c>
    </row>
    <row r="1272" customHeight="1" spans="1:2">
      <c r="A1272" s="3" t="s">
        <v>124</v>
      </c>
      <c r="B1272" s="3">
        <f>SUMIFS('Raw Data'!$J:$J,'Raw Data'!$G:$G,A1272,'Raw Data'!$R:$R,"Cross-Sold")</f>
        <v>1184589200</v>
      </c>
    </row>
    <row r="1273" customHeight="1" spans="1:2">
      <c r="A1273" s="4" t="s">
        <v>212</v>
      </c>
      <c r="B1273" s="4">
        <f>SUMIFS('Raw Data'!$J:$J,'Raw Data'!$G:$G,A1273,'Raw Data'!$R:$R,"Cross-Sold")</f>
        <v>1133297600</v>
      </c>
    </row>
    <row r="1274" hidden="1" customHeight="1" spans="1:2">
      <c r="A1274" s="3" t="s">
        <v>38</v>
      </c>
      <c r="B1274" s="3">
        <f>SUMIFS('Raw Data'!$J:$J,'Raw Data'!$G:$G,A1274,'Raw Data'!$R:$R,"Cross-Sold")</f>
        <v>0</v>
      </c>
    </row>
    <row r="1275" customHeight="1" spans="1:2">
      <c r="A1275" s="4" t="s">
        <v>212</v>
      </c>
      <c r="B1275" s="4">
        <f>SUMIFS('Raw Data'!$J:$J,'Raw Data'!$G:$G,A1275,'Raw Data'!$R:$R,"Cross-Sold")</f>
        <v>1133297600</v>
      </c>
    </row>
    <row r="1276" customHeight="1" spans="1:2">
      <c r="A1276" s="3" t="s">
        <v>212</v>
      </c>
      <c r="B1276" s="3">
        <f>SUMIFS('Raw Data'!$J:$J,'Raw Data'!$G:$G,A1276,'Raw Data'!$R:$R,"Cross-Sold")</f>
        <v>1133297600</v>
      </c>
    </row>
    <row r="1277" hidden="1" customHeight="1" spans="1:2">
      <c r="A1277" s="4" t="s">
        <v>38</v>
      </c>
      <c r="B1277" s="4">
        <f>SUMIFS('Raw Data'!$J:$J,'Raw Data'!$G:$G,A1277,'Raw Data'!$R:$R,"Cross-Sold")</f>
        <v>0</v>
      </c>
    </row>
    <row r="1278" customHeight="1" spans="1:2">
      <c r="A1278" s="3" t="s">
        <v>156</v>
      </c>
      <c r="B1278" s="3">
        <f>SUMIFS('Raw Data'!$J:$J,'Raw Data'!$G:$G,A1278,'Raw Data'!$R:$R,"Cross-Sold")</f>
        <v>4135200</v>
      </c>
    </row>
    <row r="1279" customHeight="1" spans="1:2">
      <c r="A1279" s="4" t="s">
        <v>152</v>
      </c>
      <c r="B1279" s="4">
        <f>SUMIFS('Raw Data'!$J:$J,'Raw Data'!$G:$G,A1279,'Raw Data'!$R:$R,"Cross-Sold")</f>
        <v>31324900</v>
      </c>
    </row>
    <row r="1280" customHeight="1" spans="1:2">
      <c r="A1280" s="3" t="s">
        <v>212</v>
      </c>
      <c r="B1280" s="3">
        <f>SUMIFS('Raw Data'!$J:$J,'Raw Data'!$G:$G,A1280,'Raw Data'!$R:$R,"Cross-Sold")</f>
        <v>1133297600</v>
      </c>
    </row>
    <row r="1281" customHeight="1" spans="1:2">
      <c r="A1281" s="4" t="s">
        <v>791</v>
      </c>
      <c r="B1281" s="4">
        <f>SUMIFS('Raw Data'!$J:$J,'Raw Data'!$G:$G,A1281,'Raw Data'!$R:$R,"Cross-Sold")</f>
        <v>39809400</v>
      </c>
    </row>
    <row r="1282" hidden="1" customHeight="1" spans="1:2">
      <c r="A1282" s="3" t="s">
        <v>38</v>
      </c>
      <c r="B1282" s="3">
        <f>SUMIFS('Raw Data'!$J:$J,'Raw Data'!$G:$G,A1282,'Raw Data'!$R:$R,"Cross-Sold")</f>
        <v>0</v>
      </c>
    </row>
    <row r="1283" hidden="1" customHeight="1" spans="1:2">
      <c r="A1283" s="4" t="s">
        <v>86</v>
      </c>
      <c r="B1283" s="4">
        <f>SUMIFS('Raw Data'!$J:$J,'Raw Data'!$G:$G,A1283,'Raw Data'!$R:$R,"Cross-Sold")</f>
        <v>0</v>
      </c>
    </row>
    <row r="1284" hidden="1" customHeight="1" spans="1:2">
      <c r="A1284" s="3" t="s">
        <v>86</v>
      </c>
      <c r="B1284" s="3">
        <f>SUMIFS('Raw Data'!$J:$J,'Raw Data'!$G:$G,A1284,'Raw Data'!$R:$R,"Cross-Sold")</f>
        <v>0</v>
      </c>
    </row>
    <row r="1285" hidden="1" customHeight="1" spans="1:2">
      <c r="A1285" s="4" t="s">
        <v>94</v>
      </c>
      <c r="B1285" s="4">
        <f>SUMIFS('Raw Data'!$J:$J,'Raw Data'!$G:$G,A1285,'Raw Data'!$R:$R,"Cross-Sold")</f>
        <v>0</v>
      </c>
    </row>
    <row r="1286" hidden="1" customHeight="1" spans="1:2">
      <c r="A1286" s="3" t="s">
        <v>38</v>
      </c>
      <c r="B1286" s="3">
        <f>SUMIFS('Raw Data'!$J:$J,'Raw Data'!$G:$G,A1286,'Raw Data'!$R:$R,"Cross-Sold")</f>
        <v>0</v>
      </c>
    </row>
    <row r="1287" hidden="1" customHeight="1" spans="1:2">
      <c r="A1287" s="4" t="s">
        <v>38</v>
      </c>
      <c r="B1287" s="4">
        <f>SUMIFS('Raw Data'!$J:$J,'Raw Data'!$G:$G,A1287,'Raw Data'!$R:$R,"Cross-Sold")</f>
        <v>0</v>
      </c>
    </row>
    <row r="1288" hidden="1" customHeight="1" spans="1:2">
      <c r="A1288" s="3" t="s">
        <v>38</v>
      </c>
      <c r="B1288" s="3">
        <f>SUMIFS('Raw Data'!$J:$J,'Raw Data'!$G:$G,A1288,'Raw Data'!$R:$R,"Cross-Sold")</f>
        <v>0</v>
      </c>
    </row>
    <row r="1289" hidden="1" customHeight="1" spans="1:2">
      <c r="A1289" s="4" t="s">
        <v>536</v>
      </c>
      <c r="B1289" s="4">
        <f>SUMIFS('Raw Data'!$J:$J,'Raw Data'!$G:$G,A1289,'Raw Data'!$R:$R,"Cross-Sold")</f>
        <v>0</v>
      </c>
    </row>
    <row r="1290" hidden="1" customHeight="1" spans="1:2">
      <c r="A1290" s="3" t="s">
        <v>38</v>
      </c>
      <c r="B1290" s="3">
        <f>SUMIFS('Raw Data'!$J:$J,'Raw Data'!$G:$G,A1290,'Raw Data'!$R:$R,"Cross-Sold")</f>
        <v>0</v>
      </c>
    </row>
    <row r="1291" hidden="1" customHeight="1" spans="1:2">
      <c r="A1291" s="4" t="s">
        <v>38</v>
      </c>
      <c r="B1291" s="4">
        <f>SUMIFS('Raw Data'!$J:$J,'Raw Data'!$G:$G,A1291,'Raw Data'!$R:$R,"Cross-Sold")</f>
        <v>0</v>
      </c>
    </row>
    <row r="1292" hidden="1" customHeight="1" spans="1:2">
      <c r="A1292" s="3" t="s">
        <v>38</v>
      </c>
      <c r="B1292" s="3">
        <f>SUMIFS('Raw Data'!$J:$J,'Raw Data'!$G:$G,A1292,'Raw Data'!$R:$R,"Cross-Sold")</f>
        <v>0</v>
      </c>
    </row>
    <row r="1293" hidden="1" customHeight="1" spans="1:2">
      <c r="A1293" s="4" t="s">
        <v>38</v>
      </c>
      <c r="B1293" s="4">
        <f>SUMIFS('Raw Data'!$J:$J,'Raw Data'!$G:$G,A1293,'Raw Data'!$R:$R,"Cross-Sold")</f>
        <v>0</v>
      </c>
    </row>
    <row r="1294" hidden="1" customHeight="1" spans="1:2">
      <c r="A1294" s="3" t="s">
        <v>101</v>
      </c>
      <c r="B1294" s="3">
        <f>SUMIFS('Raw Data'!$J:$J,'Raw Data'!$G:$G,A1294,'Raw Data'!$R:$R,"Cross-Sold")</f>
        <v>0</v>
      </c>
    </row>
    <row r="1295" hidden="1" customHeight="1" spans="1:2">
      <c r="A1295" s="4" t="s">
        <v>101</v>
      </c>
      <c r="B1295" s="4">
        <f>SUMIFS('Raw Data'!$J:$J,'Raw Data'!$G:$G,A1295,'Raw Data'!$R:$R,"Cross-Sold")</f>
        <v>0</v>
      </c>
    </row>
    <row r="1296" hidden="1" customHeight="1" spans="1:2">
      <c r="A1296" s="3" t="s">
        <v>38</v>
      </c>
      <c r="B1296" s="3">
        <f>SUMIFS('Raw Data'!$J:$J,'Raw Data'!$G:$G,A1296,'Raw Data'!$R:$R,"Cross-Sold")</f>
        <v>0</v>
      </c>
    </row>
    <row r="1297" hidden="1" customHeight="1" spans="1:2">
      <c r="A1297" s="4" t="s">
        <v>38</v>
      </c>
      <c r="B1297" s="4">
        <f>SUMIFS('Raw Data'!$J:$J,'Raw Data'!$G:$G,A1297,'Raw Data'!$R:$R,"Cross-Sold")</f>
        <v>0</v>
      </c>
    </row>
    <row r="1298" hidden="1" customHeight="1" spans="1:2">
      <c r="A1298" s="3" t="s">
        <v>38</v>
      </c>
      <c r="B1298" s="3">
        <f>SUMIFS('Raw Data'!$J:$J,'Raw Data'!$G:$G,A1298,'Raw Data'!$R:$R,"Cross-Sold")</f>
        <v>0</v>
      </c>
    </row>
    <row r="1299" hidden="1" customHeight="1" spans="1:2">
      <c r="A1299" s="4" t="s">
        <v>536</v>
      </c>
      <c r="B1299" s="4">
        <f>SUMIFS('Raw Data'!$J:$J,'Raw Data'!$G:$G,A1299,'Raw Data'!$R:$R,"Cross-Sold")</f>
        <v>0</v>
      </c>
    </row>
    <row r="1300" hidden="1" customHeight="1" spans="1:2">
      <c r="A1300" s="3" t="s">
        <v>94</v>
      </c>
      <c r="B1300" s="3">
        <f>SUMIFS('Raw Data'!$J:$J,'Raw Data'!$G:$G,A1300,'Raw Data'!$R:$R,"Cross-Sold")</f>
        <v>0</v>
      </c>
    </row>
    <row r="1301" hidden="1" customHeight="1" spans="1:2">
      <c r="A1301" s="4" t="s">
        <v>86</v>
      </c>
      <c r="B1301" s="4">
        <f>SUMIFS('Raw Data'!$J:$J,'Raw Data'!$G:$G,A1301,'Raw Data'!$R:$R,"Cross-Sold")</f>
        <v>0</v>
      </c>
    </row>
    <row r="1302" hidden="1" customHeight="1" spans="1:2">
      <c r="A1302" s="3" t="s">
        <v>58</v>
      </c>
      <c r="B1302" s="3">
        <f>SUMIFS('Raw Data'!$J:$J,'Raw Data'!$G:$G,A1302,'Raw Data'!$R:$R,"Cross-Sold")</f>
        <v>0</v>
      </c>
    </row>
    <row r="1303" hidden="1" customHeight="1" spans="1:2">
      <c r="A1303" s="4" t="s">
        <v>86</v>
      </c>
      <c r="B1303" s="4">
        <f>SUMIFS('Raw Data'!$J:$J,'Raw Data'!$G:$G,A1303,'Raw Data'!$R:$R,"Cross-Sold")</f>
        <v>0</v>
      </c>
    </row>
    <row r="1304" hidden="1" customHeight="1" spans="1:2">
      <c r="A1304" s="3" t="s">
        <v>38</v>
      </c>
      <c r="B1304" s="3">
        <f>SUMIFS('Raw Data'!$J:$J,'Raw Data'!$G:$G,A1304,'Raw Data'!$R:$R,"Cross-Sold")</f>
        <v>0</v>
      </c>
    </row>
    <row r="1305" customHeight="1" spans="1:2">
      <c r="A1305" s="4" t="s">
        <v>212</v>
      </c>
      <c r="B1305" s="4">
        <f>SUMIFS('Raw Data'!$J:$J,'Raw Data'!$G:$G,A1305,'Raw Data'!$R:$R,"Cross-Sold")</f>
        <v>1133297600</v>
      </c>
    </row>
    <row r="1306" customHeight="1" spans="1:2">
      <c r="A1306" s="3" t="s">
        <v>170</v>
      </c>
      <c r="B1306" s="3">
        <f>SUMIFS('Raw Data'!$J:$J,'Raw Data'!$G:$G,A1306,'Raw Data'!$R:$R,"Cross-Sold")</f>
        <v>108978900</v>
      </c>
    </row>
    <row r="1307" customHeight="1" spans="1:2">
      <c r="A1307" s="4" t="s">
        <v>478</v>
      </c>
      <c r="B1307" s="4">
        <f>SUMIFS('Raw Data'!$J:$J,'Raw Data'!$G:$G,A1307,'Raw Data'!$R:$R,"Cross-Sold")</f>
        <v>6321100</v>
      </c>
    </row>
    <row r="1308" hidden="1" customHeight="1" spans="1:2">
      <c r="A1308" s="3" t="s">
        <v>38</v>
      </c>
      <c r="B1308" s="3">
        <f>SUMIFS('Raw Data'!$J:$J,'Raw Data'!$G:$G,A1308,'Raw Data'!$R:$R,"Cross-Sold")</f>
        <v>0</v>
      </c>
    </row>
    <row r="1309" hidden="1" customHeight="1" spans="1:2">
      <c r="A1309" s="4" t="s">
        <v>38</v>
      </c>
      <c r="B1309" s="4">
        <f>SUMIFS('Raw Data'!$J:$J,'Raw Data'!$G:$G,A1309,'Raw Data'!$R:$R,"Cross-Sold")</f>
        <v>0</v>
      </c>
    </row>
    <row r="1310" hidden="1" customHeight="1" spans="1:2">
      <c r="A1310" s="3" t="s">
        <v>58</v>
      </c>
      <c r="B1310" s="3">
        <f>SUMIFS('Raw Data'!$J:$J,'Raw Data'!$G:$G,A1310,'Raw Data'!$R:$R,"Cross-Sold")</f>
        <v>0</v>
      </c>
    </row>
    <row r="1311" hidden="1" customHeight="1" spans="1:2">
      <c r="A1311" s="4" t="s">
        <v>536</v>
      </c>
      <c r="B1311" s="4">
        <f>SUMIFS('Raw Data'!$J:$J,'Raw Data'!$G:$G,A1311,'Raw Data'!$R:$R,"Cross-Sold")</f>
        <v>0</v>
      </c>
    </row>
    <row r="1312" hidden="1" customHeight="1" spans="1:2">
      <c r="A1312" s="3" t="s">
        <v>38</v>
      </c>
      <c r="B1312" s="3">
        <f>SUMIFS('Raw Data'!$J:$J,'Raw Data'!$G:$G,A1312,'Raw Data'!$R:$R,"Cross-Sold")</f>
        <v>0</v>
      </c>
    </row>
    <row r="1313" hidden="1" customHeight="1" spans="1:2">
      <c r="A1313" s="4" t="s">
        <v>38</v>
      </c>
      <c r="B1313" s="4">
        <f>SUMIFS('Raw Data'!$J:$J,'Raw Data'!$G:$G,A1313,'Raw Data'!$R:$R,"Cross-Sold")</f>
        <v>0</v>
      </c>
    </row>
    <row r="1314" customHeight="1" spans="1:2">
      <c r="A1314" s="3" t="s">
        <v>55</v>
      </c>
      <c r="B1314" s="3">
        <f>SUMIFS('Raw Data'!$J:$J,'Raw Data'!$G:$G,A1314,'Raw Data'!$R:$R,"Cross-Sold")</f>
        <v>13740226</v>
      </c>
    </row>
    <row r="1315" customHeight="1" spans="1:2">
      <c r="A1315" s="4" t="s">
        <v>68</v>
      </c>
      <c r="B1315" s="4">
        <f>SUMIFS('Raw Data'!$J:$J,'Raw Data'!$G:$G,A1315,'Raw Data'!$R:$R,"Cross-Sold")</f>
        <v>259365751</v>
      </c>
    </row>
    <row r="1316" hidden="1" customHeight="1" spans="1:2">
      <c r="A1316" s="3" t="s">
        <v>38</v>
      </c>
      <c r="B1316" s="3">
        <f>SUMIFS('Raw Data'!$J:$J,'Raw Data'!$G:$G,A1316,'Raw Data'!$R:$R,"Cross-Sold")</f>
        <v>0</v>
      </c>
    </row>
    <row r="1317" hidden="1" customHeight="1" spans="1:2">
      <c r="A1317" s="4" t="s">
        <v>38</v>
      </c>
      <c r="B1317" s="4">
        <f>SUMIFS('Raw Data'!$J:$J,'Raw Data'!$G:$G,A1317,'Raw Data'!$R:$R,"Cross-Sold")</f>
        <v>0</v>
      </c>
    </row>
    <row r="1318" hidden="1" customHeight="1" spans="1:2">
      <c r="A1318" s="3" t="s">
        <v>38</v>
      </c>
      <c r="B1318" s="3">
        <f>SUMIFS('Raw Data'!$J:$J,'Raw Data'!$G:$G,A1318,'Raw Data'!$R:$R,"Cross-Sold")</f>
        <v>0</v>
      </c>
    </row>
    <row r="1319" hidden="1" customHeight="1" spans="1:2">
      <c r="A1319" s="4" t="s">
        <v>38</v>
      </c>
      <c r="B1319" s="4">
        <f>SUMIFS('Raw Data'!$J:$J,'Raw Data'!$G:$G,A1319,'Raw Data'!$R:$R,"Cross-Sold")</f>
        <v>0</v>
      </c>
    </row>
    <row r="1320" hidden="1" customHeight="1" spans="1:2">
      <c r="A1320" s="3" t="s">
        <v>38</v>
      </c>
      <c r="B1320" s="3">
        <f>SUMIFS('Raw Data'!$J:$J,'Raw Data'!$G:$G,A1320,'Raw Data'!$R:$R,"Cross-Sold")</f>
        <v>0</v>
      </c>
    </row>
    <row r="1321" hidden="1" customHeight="1" spans="1:2">
      <c r="A1321" s="4" t="s">
        <v>38</v>
      </c>
      <c r="B1321" s="4">
        <f>SUMIFS('Raw Data'!$J:$J,'Raw Data'!$G:$G,A1321,'Raw Data'!$R:$R,"Cross-Sold")</f>
        <v>0</v>
      </c>
    </row>
    <row r="1322" hidden="1" customHeight="1" spans="1:2">
      <c r="A1322" s="3" t="s">
        <v>38</v>
      </c>
      <c r="B1322" s="3">
        <f>SUMIFS('Raw Data'!$J:$J,'Raw Data'!$G:$G,A1322,'Raw Data'!$R:$R,"Cross-Sold")</f>
        <v>0</v>
      </c>
    </row>
    <row r="1323" hidden="1" customHeight="1" spans="1:2">
      <c r="A1323" s="4" t="s">
        <v>38</v>
      </c>
      <c r="B1323" s="4">
        <f>SUMIFS('Raw Data'!$J:$J,'Raw Data'!$G:$G,A1323,'Raw Data'!$R:$R,"Cross-Sold")</f>
        <v>0</v>
      </c>
    </row>
    <row r="1324" hidden="1" customHeight="1" spans="1:2">
      <c r="A1324" s="3" t="s">
        <v>38</v>
      </c>
      <c r="B1324" s="3">
        <f>SUMIFS('Raw Data'!$J:$J,'Raw Data'!$G:$G,A1324,'Raw Data'!$R:$R,"Cross-Sold")</f>
        <v>0</v>
      </c>
    </row>
    <row r="1325" hidden="1" customHeight="1" spans="1:2">
      <c r="A1325" s="4" t="s">
        <v>38</v>
      </c>
      <c r="B1325" s="4">
        <f>SUMIFS('Raw Data'!$J:$J,'Raw Data'!$G:$G,A1325,'Raw Data'!$R:$R,"Cross-Sold")</f>
        <v>0</v>
      </c>
    </row>
    <row r="1326" hidden="1" customHeight="1" spans="1:2">
      <c r="A1326" s="3" t="s">
        <v>38</v>
      </c>
      <c r="B1326" s="3">
        <f>SUMIFS('Raw Data'!$J:$J,'Raw Data'!$G:$G,A1326,'Raw Data'!$R:$R,"Cross-Sold")</f>
        <v>0</v>
      </c>
    </row>
    <row r="1327" hidden="1" customHeight="1" spans="1:2">
      <c r="A1327" s="4" t="s">
        <v>38</v>
      </c>
      <c r="B1327" s="4">
        <f>SUMIFS('Raw Data'!$J:$J,'Raw Data'!$G:$G,A1327,'Raw Data'!$R:$R,"Cross-Sold")</f>
        <v>0</v>
      </c>
    </row>
    <row r="1328" hidden="1" customHeight="1" spans="1:2">
      <c r="A1328" s="3" t="s">
        <v>86</v>
      </c>
      <c r="B1328" s="3">
        <f>SUMIFS('Raw Data'!$J:$J,'Raw Data'!$G:$G,A1328,'Raw Data'!$R:$R,"Cross-Sold")</f>
        <v>0</v>
      </c>
    </row>
    <row r="1329" hidden="1" customHeight="1" spans="1:2">
      <c r="A1329" s="4" t="s">
        <v>38</v>
      </c>
      <c r="B1329" s="4">
        <f>SUMIFS('Raw Data'!$J:$J,'Raw Data'!$G:$G,A1329,'Raw Data'!$R:$R,"Cross-Sold")</f>
        <v>0</v>
      </c>
    </row>
    <row r="1330" hidden="1" customHeight="1" spans="1:2">
      <c r="A1330" s="3" t="s">
        <v>38</v>
      </c>
      <c r="B1330" s="3">
        <f>SUMIFS('Raw Data'!$J:$J,'Raw Data'!$G:$G,A1330,'Raw Data'!$R:$R,"Cross-Sold")</f>
        <v>0</v>
      </c>
    </row>
    <row r="1331" hidden="1" customHeight="1" spans="1:2">
      <c r="A1331" s="4" t="s">
        <v>38</v>
      </c>
      <c r="B1331" s="4">
        <f>SUMIFS('Raw Data'!$J:$J,'Raw Data'!$G:$G,A1331,'Raw Data'!$R:$R,"Cross-Sold")</f>
        <v>0</v>
      </c>
    </row>
    <row r="1332" hidden="1" customHeight="1" spans="1:2">
      <c r="A1332" s="3" t="s">
        <v>38</v>
      </c>
      <c r="B1332" s="3">
        <f>SUMIFS('Raw Data'!$J:$J,'Raw Data'!$G:$G,A1332,'Raw Data'!$R:$R,"Cross-Sold")</f>
        <v>0</v>
      </c>
    </row>
    <row r="1333" hidden="1" customHeight="1" spans="1:2">
      <c r="A1333" s="4" t="s">
        <v>38</v>
      </c>
      <c r="B1333" s="4">
        <f>SUMIFS('Raw Data'!$J:$J,'Raw Data'!$G:$G,A1333,'Raw Data'!$R:$R,"Cross-Sold")</f>
        <v>0</v>
      </c>
    </row>
    <row r="1334" hidden="1" customHeight="1" spans="1:2">
      <c r="A1334" s="3" t="s">
        <v>38</v>
      </c>
      <c r="B1334" s="3">
        <f>SUMIFS('Raw Data'!$J:$J,'Raw Data'!$G:$G,A1334,'Raw Data'!$R:$R,"Cross-Sold")</f>
        <v>0</v>
      </c>
    </row>
    <row r="1335" hidden="1" customHeight="1" spans="1:2">
      <c r="A1335" s="4" t="s">
        <v>58</v>
      </c>
      <c r="B1335" s="4">
        <f>SUMIFS('Raw Data'!$J:$J,'Raw Data'!$G:$G,A1335,'Raw Data'!$R:$R,"Cross-Sold")</f>
        <v>0</v>
      </c>
    </row>
    <row r="1336" hidden="1" customHeight="1" spans="1:2">
      <c r="A1336" s="3" t="s">
        <v>38</v>
      </c>
      <c r="B1336" s="3">
        <f>SUMIFS('Raw Data'!$J:$J,'Raw Data'!$G:$G,A1336,'Raw Data'!$R:$R,"Cross-Sold")</f>
        <v>0</v>
      </c>
    </row>
    <row r="1337" hidden="1" customHeight="1" spans="1:2">
      <c r="A1337" s="4" t="s">
        <v>38</v>
      </c>
      <c r="B1337" s="4">
        <f>SUMIFS('Raw Data'!$J:$J,'Raw Data'!$G:$G,A1337,'Raw Data'!$R:$R,"Cross-Sold")</f>
        <v>0</v>
      </c>
    </row>
    <row r="1338" hidden="1" customHeight="1" spans="1:2">
      <c r="A1338" s="3" t="s">
        <v>38</v>
      </c>
      <c r="B1338" s="3">
        <f>SUMIFS('Raw Data'!$J:$J,'Raw Data'!$G:$G,A1338,'Raw Data'!$R:$R,"Cross-Sold")</f>
        <v>0</v>
      </c>
    </row>
    <row r="1339" hidden="1" customHeight="1" spans="1:2">
      <c r="A1339" s="4" t="s">
        <v>38</v>
      </c>
      <c r="B1339" s="4">
        <f>SUMIFS('Raw Data'!$J:$J,'Raw Data'!$G:$G,A1339,'Raw Data'!$R:$R,"Cross-Sold")</f>
        <v>0</v>
      </c>
    </row>
    <row r="1340" customHeight="1" spans="1:2">
      <c r="A1340" s="3" t="s">
        <v>154</v>
      </c>
      <c r="B1340" s="3">
        <f>SUMIFS('Raw Data'!$J:$J,'Raw Data'!$G:$G,A1340,'Raw Data'!$R:$R,"Cross-Sold")</f>
        <v>118725400</v>
      </c>
    </row>
    <row r="1341" customHeight="1" spans="1:2">
      <c r="A1341" s="4" t="s">
        <v>154</v>
      </c>
      <c r="B1341" s="4">
        <f>SUMIFS('Raw Data'!$J:$J,'Raw Data'!$G:$G,A1341,'Raw Data'!$R:$R,"Cross-Sold")</f>
        <v>118725400</v>
      </c>
    </row>
    <row r="1342" hidden="1" customHeight="1" spans="1:2">
      <c r="A1342" s="3" t="s">
        <v>38</v>
      </c>
      <c r="B1342" s="3">
        <f>SUMIFS('Raw Data'!$J:$J,'Raw Data'!$G:$G,A1342,'Raw Data'!$R:$R,"Cross-Sold")</f>
        <v>0</v>
      </c>
    </row>
    <row r="1343" hidden="1" customHeight="1" spans="1:2">
      <c r="A1343" s="4" t="s">
        <v>94</v>
      </c>
      <c r="B1343" s="4">
        <f>SUMIFS('Raw Data'!$J:$J,'Raw Data'!$G:$G,A1343,'Raw Data'!$R:$R,"Cross-Sold")</f>
        <v>0</v>
      </c>
    </row>
    <row r="1344" customHeight="1" spans="1:2">
      <c r="A1344" s="3" t="s">
        <v>68</v>
      </c>
      <c r="B1344" s="3">
        <f>SUMIFS('Raw Data'!$J:$J,'Raw Data'!$G:$G,A1344,'Raw Data'!$R:$R,"Cross-Sold")</f>
        <v>259365751</v>
      </c>
    </row>
    <row r="1345" hidden="1" customHeight="1" spans="1:2">
      <c r="A1345" s="4" t="s">
        <v>38</v>
      </c>
      <c r="B1345" s="4">
        <f>SUMIFS('Raw Data'!$J:$J,'Raw Data'!$G:$G,A1345,'Raw Data'!$R:$R,"Cross-Sold")</f>
        <v>0</v>
      </c>
    </row>
    <row r="1346" hidden="1" customHeight="1" spans="1:2">
      <c r="A1346" s="3" t="s">
        <v>38</v>
      </c>
      <c r="B1346" s="3">
        <f>SUMIFS('Raw Data'!$J:$J,'Raw Data'!$G:$G,A1346,'Raw Data'!$R:$R,"Cross-Sold")</f>
        <v>0</v>
      </c>
    </row>
    <row r="1347" hidden="1" customHeight="1" spans="1:2">
      <c r="A1347" s="4" t="s">
        <v>38</v>
      </c>
      <c r="B1347" s="4">
        <f>SUMIFS('Raw Data'!$J:$J,'Raw Data'!$G:$G,A1347,'Raw Data'!$R:$R,"Cross-Sold")</f>
        <v>0</v>
      </c>
    </row>
    <row r="1348" hidden="1" customHeight="1" spans="1:2">
      <c r="A1348" s="3" t="s">
        <v>38</v>
      </c>
      <c r="B1348" s="3">
        <f>SUMIFS('Raw Data'!$J:$J,'Raw Data'!$G:$G,A1348,'Raw Data'!$R:$R,"Cross-Sold")</f>
        <v>0</v>
      </c>
    </row>
    <row r="1349" customHeight="1" spans="1:2">
      <c r="A1349" s="4" t="s">
        <v>212</v>
      </c>
      <c r="B1349" s="4">
        <f>SUMIFS('Raw Data'!$J:$J,'Raw Data'!$G:$G,A1349,'Raw Data'!$R:$R,"Cross-Sold")</f>
        <v>1133297600</v>
      </c>
    </row>
    <row r="1350" hidden="1" customHeight="1" spans="1:2">
      <c r="A1350" s="3" t="s">
        <v>101</v>
      </c>
      <c r="B1350" s="3">
        <f>SUMIFS('Raw Data'!$J:$J,'Raw Data'!$G:$G,A1350,'Raw Data'!$R:$R,"Cross-Sold")</f>
        <v>0</v>
      </c>
    </row>
    <row r="1351" hidden="1" customHeight="1" spans="1:2">
      <c r="A1351" s="4" t="s">
        <v>38</v>
      </c>
      <c r="B1351" s="4">
        <f>SUMIFS('Raw Data'!$J:$J,'Raw Data'!$G:$G,A1351,'Raw Data'!$R:$R,"Cross-Sold")</f>
        <v>0</v>
      </c>
    </row>
    <row r="1352" customHeight="1" spans="1:2">
      <c r="A1352" s="3" t="s">
        <v>193</v>
      </c>
      <c r="B1352" s="3">
        <f>SUMIFS('Raw Data'!$J:$J,'Raw Data'!$G:$G,A1352,'Raw Data'!$R:$R,"Cross-Sold")</f>
        <v>179625000</v>
      </c>
    </row>
    <row r="1353" hidden="1" customHeight="1" spans="1:2">
      <c r="A1353" s="4" t="s">
        <v>58</v>
      </c>
      <c r="B1353" s="4">
        <f>SUMIFS('Raw Data'!$J:$J,'Raw Data'!$G:$G,A1353,'Raw Data'!$R:$R,"Cross-Sold")</f>
        <v>0</v>
      </c>
    </row>
    <row r="1354" hidden="1" customHeight="1" spans="1:2">
      <c r="A1354" s="3" t="s">
        <v>536</v>
      </c>
      <c r="B1354" s="3">
        <f>SUMIFS('Raw Data'!$J:$J,'Raw Data'!$G:$G,A1354,'Raw Data'!$R:$R,"Cross-Sold")</f>
        <v>0</v>
      </c>
    </row>
    <row r="1355" hidden="1" customHeight="1" spans="1:2">
      <c r="A1355" s="4" t="s">
        <v>536</v>
      </c>
      <c r="B1355" s="4">
        <f>SUMIFS('Raw Data'!$J:$J,'Raw Data'!$G:$G,A1355,'Raw Data'!$R:$R,"Cross-Sold")</f>
        <v>0</v>
      </c>
    </row>
    <row r="1356" hidden="1" customHeight="1" spans="1:2">
      <c r="A1356" s="3" t="s">
        <v>536</v>
      </c>
      <c r="B1356" s="3">
        <f>SUMIFS('Raw Data'!$J:$J,'Raw Data'!$G:$G,A1356,'Raw Data'!$R:$R,"Cross-Sold")</f>
        <v>0</v>
      </c>
    </row>
    <row r="1357" hidden="1" customHeight="1" spans="1:2">
      <c r="A1357" s="4" t="s">
        <v>536</v>
      </c>
      <c r="B1357" s="4">
        <f>SUMIFS('Raw Data'!$J:$J,'Raw Data'!$G:$G,A1357,'Raw Data'!$R:$R,"Cross-Sold")</f>
        <v>0</v>
      </c>
    </row>
    <row r="1358" hidden="1" customHeight="1" spans="1:2">
      <c r="A1358" s="3" t="s">
        <v>536</v>
      </c>
      <c r="B1358" s="3">
        <f>SUMIFS('Raw Data'!$J:$J,'Raw Data'!$G:$G,A1358,'Raw Data'!$R:$R,"Cross-Sold")</f>
        <v>0</v>
      </c>
    </row>
    <row r="1359" customHeight="1" spans="1:2">
      <c r="A1359" s="4" t="s">
        <v>124</v>
      </c>
      <c r="B1359" s="4">
        <f>SUMIFS('Raw Data'!$J:$J,'Raw Data'!$G:$G,A1359,'Raw Data'!$R:$R,"Cross-Sold")</f>
        <v>1184589200</v>
      </c>
    </row>
    <row r="1360" customHeight="1" spans="1:2">
      <c r="A1360" s="3" t="s">
        <v>168</v>
      </c>
      <c r="B1360" s="3">
        <f>SUMIFS('Raw Data'!$J:$J,'Raw Data'!$G:$G,A1360,'Raw Data'!$R:$R,"Cross-Sold")</f>
        <v>3922700</v>
      </c>
    </row>
    <row r="1361" customHeight="1" spans="1:2">
      <c r="A1361" s="4" t="s">
        <v>124</v>
      </c>
      <c r="B1361" s="4">
        <f>SUMIFS('Raw Data'!$J:$J,'Raw Data'!$G:$G,A1361,'Raw Data'!$R:$R,"Cross-Sold")</f>
        <v>1184589200</v>
      </c>
    </row>
    <row r="1362" hidden="1" customHeight="1" spans="1:2">
      <c r="A1362" s="3" t="s">
        <v>38</v>
      </c>
      <c r="B1362" s="3">
        <f>SUMIFS('Raw Data'!$J:$J,'Raw Data'!$G:$G,A1362,'Raw Data'!$R:$R,"Cross-Sold")</f>
        <v>0</v>
      </c>
    </row>
    <row r="1363" customHeight="1" spans="1:2">
      <c r="A1363" s="4" t="s">
        <v>226</v>
      </c>
      <c r="B1363" s="4">
        <f>SUMIFS('Raw Data'!$J:$J,'Raw Data'!$G:$G,A1363,'Raw Data'!$R:$R,"Cross-Sold")</f>
        <v>5739400</v>
      </c>
    </row>
    <row r="1364" customHeight="1" spans="1:2">
      <c r="A1364" s="3" t="s">
        <v>217</v>
      </c>
      <c r="B1364" s="3">
        <f>SUMIFS('Raw Data'!$J:$J,'Raw Data'!$G:$G,A1364,'Raw Data'!$R:$R,"Cross-Sold")</f>
        <v>20556600</v>
      </c>
    </row>
    <row r="1365" customHeight="1" spans="1:2">
      <c r="A1365" s="4" t="s">
        <v>68</v>
      </c>
      <c r="B1365" s="4">
        <f>SUMIFS('Raw Data'!$J:$J,'Raw Data'!$G:$G,A1365,'Raw Data'!$R:$R,"Cross-Sold")</f>
        <v>259365751</v>
      </c>
    </row>
    <row r="1366" customHeight="1" spans="1:2">
      <c r="A1366" s="3" t="s">
        <v>68</v>
      </c>
      <c r="B1366" s="3">
        <f>SUMIFS('Raw Data'!$J:$J,'Raw Data'!$G:$G,A1366,'Raw Data'!$R:$R,"Cross-Sold")</f>
        <v>259365751</v>
      </c>
    </row>
    <row r="1367" customHeight="1" spans="1:2">
      <c r="A1367" s="4" t="s">
        <v>55</v>
      </c>
      <c r="B1367" s="4">
        <f>SUMIFS('Raw Data'!$J:$J,'Raw Data'!$G:$G,A1367,'Raw Data'!$R:$R,"Cross-Sold")</f>
        <v>13740226</v>
      </c>
    </row>
    <row r="1368" hidden="1" customHeight="1" spans="1:2">
      <c r="A1368" s="3" t="s">
        <v>38</v>
      </c>
      <c r="B1368" s="3">
        <f>SUMIFS('Raw Data'!$J:$J,'Raw Data'!$G:$G,A1368,'Raw Data'!$R:$R,"Cross-Sold")</f>
        <v>0</v>
      </c>
    </row>
    <row r="1369" hidden="1" customHeight="1" spans="1:2">
      <c r="A1369" s="4" t="s">
        <v>94</v>
      </c>
      <c r="B1369" s="4">
        <f>SUMIFS('Raw Data'!$J:$J,'Raw Data'!$G:$G,A1369,'Raw Data'!$R:$R,"Cross-Sold")</f>
        <v>0</v>
      </c>
    </row>
    <row r="1370" hidden="1" customHeight="1" spans="1:2">
      <c r="A1370" s="3" t="s">
        <v>38</v>
      </c>
      <c r="B1370" s="3">
        <f>SUMIFS('Raw Data'!$J:$J,'Raw Data'!$G:$G,A1370,'Raw Data'!$R:$R,"Cross-Sold")</f>
        <v>0</v>
      </c>
    </row>
    <row r="1371" hidden="1" customHeight="1" spans="1:2">
      <c r="A1371" s="4" t="s">
        <v>38</v>
      </c>
      <c r="B1371" s="4">
        <f>SUMIFS('Raw Data'!$J:$J,'Raw Data'!$G:$G,A1371,'Raw Data'!$R:$R,"Cross-Sold")</f>
        <v>0</v>
      </c>
    </row>
    <row r="1372" hidden="1" customHeight="1" spans="1:2">
      <c r="A1372" s="3" t="s">
        <v>58</v>
      </c>
      <c r="B1372" s="3">
        <f>SUMIFS('Raw Data'!$J:$J,'Raw Data'!$G:$G,A1372,'Raw Data'!$R:$R,"Cross-Sold")</f>
        <v>0</v>
      </c>
    </row>
    <row r="1373" hidden="1" customHeight="1" spans="1:2">
      <c r="A1373" s="4" t="s">
        <v>38</v>
      </c>
      <c r="B1373" s="4">
        <f>SUMIFS('Raw Data'!$J:$J,'Raw Data'!$G:$G,A1373,'Raw Data'!$R:$R,"Cross-Sold")</f>
        <v>0</v>
      </c>
    </row>
    <row r="1374" hidden="1" customHeight="1" spans="1:2">
      <c r="A1374" s="3" t="s">
        <v>38</v>
      </c>
      <c r="B1374" s="3">
        <f>SUMIFS('Raw Data'!$J:$J,'Raw Data'!$G:$G,A1374,'Raw Data'!$R:$R,"Cross-Sold")</f>
        <v>0</v>
      </c>
    </row>
    <row r="1375" hidden="1" customHeight="1" spans="1:2">
      <c r="A1375" s="4" t="s">
        <v>38</v>
      </c>
      <c r="B1375" s="4">
        <f>SUMIFS('Raw Data'!$J:$J,'Raw Data'!$G:$G,A1375,'Raw Data'!$R:$R,"Cross-Sold")</f>
        <v>0</v>
      </c>
    </row>
    <row r="1376" hidden="1" customHeight="1" spans="1:2">
      <c r="A1376" s="3" t="s">
        <v>38</v>
      </c>
      <c r="B1376" s="3">
        <f>SUMIFS('Raw Data'!$J:$J,'Raw Data'!$G:$G,A1376,'Raw Data'!$R:$R,"Cross-Sold")</f>
        <v>0</v>
      </c>
    </row>
    <row r="1377" hidden="1" customHeight="1" spans="1:2">
      <c r="A1377" s="4" t="s">
        <v>38</v>
      </c>
      <c r="B1377" s="4">
        <f>SUMIFS('Raw Data'!$J:$J,'Raw Data'!$G:$G,A1377,'Raw Data'!$R:$R,"Cross-Sold")</f>
        <v>0</v>
      </c>
    </row>
    <row r="1378" hidden="1" customHeight="1" spans="1:2">
      <c r="A1378" s="3" t="s">
        <v>38</v>
      </c>
      <c r="B1378" s="3">
        <f>SUMIFS('Raw Data'!$J:$J,'Raw Data'!$G:$G,A1378,'Raw Data'!$R:$R,"Cross-Sold")</f>
        <v>0</v>
      </c>
    </row>
    <row r="1379" customHeight="1" spans="1:2">
      <c r="A1379" s="4" t="s">
        <v>44</v>
      </c>
      <c r="B1379" s="4">
        <f>SUMIFS('Raw Data'!$J:$J,'Raw Data'!$G:$G,A1379,'Raw Data'!$R:$R,"Cross-Sold")</f>
        <v>42770500</v>
      </c>
    </row>
    <row r="1380" hidden="1" customHeight="1" spans="1:2">
      <c r="A1380" s="3" t="s">
        <v>101</v>
      </c>
      <c r="B1380" s="3">
        <f>SUMIFS('Raw Data'!$J:$J,'Raw Data'!$G:$G,A1380,'Raw Data'!$R:$R,"Cross-Sold")</f>
        <v>0</v>
      </c>
    </row>
    <row r="1381" hidden="1" customHeight="1" spans="1:2">
      <c r="A1381" s="4" t="s">
        <v>38</v>
      </c>
      <c r="B1381" s="4">
        <f>SUMIFS('Raw Data'!$J:$J,'Raw Data'!$G:$G,A1381,'Raw Data'!$R:$R,"Cross-Sold")</f>
        <v>0</v>
      </c>
    </row>
    <row r="1382" hidden="1" customHeight="1" spans="1:2">
      <c r="A1382" s="3" t="s">
        <v>38</v>
      </c>
      <c r="B1382" s="3">
        <f>SUMIFS('Raw Data'!$J:$J,'Raw Data'!$G:$G,A1382,'Raw Data'!$R:$R,"Cross-Sold")</f>
        <v>0</v>
      </c>
    </row>
    <row r="1383" hidden="1" customHeight="1" spans="1:2">
      <c r="A1383" s="4" t="s">
        <v>38</v>
      </c>
      <c r="B1383" s="4">
        <f>SUMIFS('Raw Data'!$J:$J,'Raw Data'!$G:$G,A1383,'Raw Data'!$R:$R,"Cross-Sold")</f>
        <v>0</v>
      </c>
    </row>
    <row r="1384" hidden="1" customHeight="1" spans="1:2">
      <c r="A1384" s="3" t="s">
        <v>38</v>
      </c>
      <c r="B1384" s="3">
        <f>SUMIFS('Raw Data'!$J:$J,'Raw Data'!$G:$G,A1384,'Raw Data'!$R:$R,"Cross-Sold")</f>
        <v>0</v>
      </c>
    </row>
    <row r="1385" hidden="1" customHeight="1" spans="1:2">
      <c r="A1385" s="4" t="s">
        <v>38</v>
      </c>
      <c r="B1385" s="4">
        <f>SUMIFS('Raw Data'!$J:$J,'Raw Data'!$G:$G,A1385,'Raw Data'!$R:$R,"Cross-Sold")</f>
        <v>0</v>
      </c>
    </row>
    <row r="1386" customHeight="1" spans="1:2">
      <c r="A1386" s="3" t="s">
        <v>68</v>
      </c>
      <c r="B1386" s="3">
        <f>SUMIFS('Raw Data'!$J:$J,'Raw Data'!$G:$G,A1386,'Raw Data'!$R:$R,"Cross-Sold")</f>
        <v>259365751</v>
      </c>
    </row>
    <row r="1387" customHeight="1" spans="1:2">
      <c r="A1387" s="4" t="s">
        <v>124</v>
      </c>
      <c r="B1387" s="4">
        <f>SUMIFS('Raw Data'!$J:$J,'Raw Data'!$G:$G,A1387,'Raw Data'!$R:$R,"Cross-Sold")</f>
        <v>1184589200</v>
      </c>
    </row>
    <row r="1388" hidden="1" customHeight="1" spans="1:2">
      <c r="A1388" s="3" t="s">
        <v>38</v>
      </c>
      <c r="B1388" s="3">
        <f>SUMIFS('Raw Data'!$J:$J,'Raw Data'!$G:$G,A1388,'Raw Data'!$R:$R,"Cross-Sold")</f>
        <v>0</v>
      </c>
    </row>
    <row r="1389" hidden="1" customHeight="1" spans="1:2">
      <c r="A1389" s="4" t="s">
        <v>38</v>
      </c>
      <c r="B1389" s="4">
        <f>SUMIFS('Raw Data'!$J:$J,'Raw Data'!$G:$G,A1389,'Raw Data'!$R:$R,"Cross-Sold")</f>
        <v>0</v>
      </c>
    </row>
    <row r="1390" hidden="1" customHeight="1" spans="1:2">
      <c r="A1390" s="3" t="s">
        <v>94</v>
      </c>
      <c r="B1390" s="3">
        <f>SUMIFS('Raw Data'!$J:$J,'Raw Data'!$G:$G,A1390,'Raw Data'!$R:$R,"Cross-Sold")</f>
        <v>0</v>
      </c>
    </row>
    <row r="1391" hidden="1" customHeight="1" spans="1:2">
      <c r="A1391" s="4" t="s">
        <v>38</v>
      </c>
      <c r="B1391" s="4">
        <f>SUMIFS('Raw Data'!$J:$J,'Raw Data'!$G:$G,A1391,'Raw Data'!$R:$R,"Cross-Sold")</f>
        <v>0</v>
      </c>
    </row>
    <row r="1392" hidden="1" customHeight="1" spans="1:2">
      <c r="A1392" s="3" t="s">
        <v>38</v>
      </c>
      <c r="B1392" s="3">
        <f>SUMIFS('Raw Data'!$J:$J,'Raw Data'!$G:$G,A1392,'Raw Data'!$R:$R,"Cross-Sold")</f>
        <v>0</v>
      </c>
    </row>
    <row r="1393" hidden="1" customHeight="1" spans="1:2">
      <c r="A1393" s="4" t="s">
        <v>402</v>
      </c>
      <c r="B1393" s="4">
        <f>SUMIFS('Raw Data'!$J:$J,'Raw Data'!$G:$G,A1393,'Raw Data'!$R:$R,"Cross-Sold")</f>
        <v>0</v>
      </c>
    </row>
    <row r="1394" customHeight="1" spans="1:2">
      <c r="A1394" s="3" t="s">
        <v>126</v>
      </c>
      <c r="B1394" s="3">
        <f>SUMIFS('Raw Data'!$J:$J,'Raw Data'!$G:$G,A1394,'Raw Data'!$R:$R,"Cross-Sold")</f>
        <v>80045400</v>
      </c>
    </row>
    <row r="1395" hidden="1" customHeight="1" spans="1:2">
      <c r="A1395" s="4" t="s">
        <v>38</v>
      </c>
      <c r="B1395" s="4">
        <f>SUMIFS('Raw Data'!$J:$J,'Raw Data'!$G:$G,A1395,'Raw Data'!$R:$R,"Cross-Sold")</f>
        <v>0</v>
      </c>
    </row>
    <row r="1396" customHeight="1" spans="1:2">
      <c r="A1396" s="3" t="s">
        <v>80</v>
      </c>
      <c r="B1396" s="3">
        <f>SUMIFS('Raw Data'!$J:$J,'Raw Data'!$G:$G,A1396,'Raw Data'!$R:$R,"Cross-Sold")</f>
        <v>29707200</v>
      </c>
    </row>
    <row r="1397" hidden="1" customHeight="1" spans="1:2">
      <c r="A1397" s="4" t="s">
        <v>38</v>
      </c>
      <c r="B1397" s="4">
        <f>SUMIFS('Raw Data'!$J:$J,'Raw Data'!$G:$G,A1397,'Raw Data'!$R:$R,"Cross-Sold")</f>
        <v>0</v>
      </c>
    </row>
    <row r="1398" customHeight="1" spans="1:2">
      <c r="A1398" s="3" t="s">
        <v>124</v>
      </c>
      <c r="B1398" s="3">
        <f>SUMIFS('Raw Data'!$J:$J,'Raw Data'!$G:$G,A1398,'Raw Data'!$R:$R,"Cross-Sold")</f>
        <v>1184589200</v>
      </c>
    </row>
    <row r="1399" customHeight="1" spans="1:2">
      <c r="A1399" s="4" t="s">
        <v>124</v>
      </c>
      <c r="B1399" s="4">
        <f>SUMIFS('Raw Data'!$J:$J,'Raw Data'!$G:$G,A1399,'Raw Data'!$R:$R,"Cross-Sold")</f>
        <v>1184589200</v>
      </c>
    </row>
    <row r="1400" customHeight="1" spans="1:2">
      <c r="A1400" s="3" t="s">
        <v>89</v>
      </c>
      <c r="B1400" s="3">
        <f>SUMIFS('Raw Data'!$J:$J,'Raw Data'!$G:$G,A1400,'Raw Data'!$R:$R,"Cross-Sold")</f>
        <v>26771200</v>
      </c>
    </row>
    <row r="1401" customHeight="1" spans="1:2">
      <c r="A1401" s="4" t="s">
        <v>68</v>
      </c>
      <c r="B1401" s="4">
        <f>SUMIFS('Raw Data'!$J:$J,'Raw Data'!$G:$G,A1401,'Raw Data'!$R:$R,"Cross-Sold")</f>
        <v>259365751</v>
      </c>
    </row>
    <row r="1402" customHeight="1" spans="1:2">
      <c r="A1402" s="3" t="s">
        <v>68</v>
      </c>
      <c r="B1402" s="3">
        <f>SUMIFS('Raw Data'!$J:$J,'Raw Data'!$G:$G,A1402,'Raw Data'!$R:$R,"Cross-Sold")</f>
        <v>259365751</v>
      </c>
    </row>
    <row r="1403" hidden="1" customHeight="1" spans="1:2">
      <c r="A1403" s="4" t="s">
        <v>536</v>
      </c>
      <c r="B1403" s="4">
        <f>SUMIFS('Raw Data'!$J:$J,'Raw Data'!$G:$G,A1403,'Raw Data'!$R:$R,"Cross-Sold")</f>
        <v>0</v>
      </c>
    </row>
    <row r="1404" hidden="1" customHeight="1" spans="1:2">
      <c r="A1404" s="3" t="s">
        <v>38</v>
      </c>
      <c r="B1404" s="3">
        <f>SUMIFS('Raw Data'!$J:$J,'Raw Data'!$G:$G,A1404,'Raw Data'!$R:$R,"Cross-Sold")</f>
        <v>0</v>
      </c>
    </row>
    <row r="1405" customHeight="1" spans="1:2">
      <c r="A1405" s="4" t="s">
        <v>116</v>
      </c>
      <c r="B1405" s="4">
        <f>SUMIFS('Raw Data'!$J:$J,'Raw Data'!$G:$G,A1405,'Raw Data'!$R:$R,"Cross-Sold")</f>
        <v>52119800</v>
      </c>
    </row>
    <row r="1406" hidden="1" customHeight="1" spans="1:2">
      <c r="A1406" s="3" t="s">
        <v>38</v>
      </c>
      <c r="B1406" s="3">
        <f>SUMIFS('Raw Data'!$J:$J,'Raw Data'!$G:$G,A1406,'Raw Data'!$R:$R,"Cross-Sold")</f>
        <v>0</v>
      </c>
    </row>
    <row r="1407" customHeight="1" spans="1:2">
      <c r="A1407" s="4" t="s">
        <v>791</v>
      </c>
      <c r="B1407" s="4">
        <f>SUMIFS('Raw Data'!$J:$J,'Raw Data'!$G:$G,A1407,'Raw Data'!$R:$R,"Cross-Sold")</f>
        <v>39809400</v>
      </c>
    </row>
    <row r="1408" hidden="1" customHeight="1" spans="1:2">
      <c r="A1408" s="3" t="s">
        <v>38</v>
      </c>
      <c r="B1408" s="3">
        <f>SUMIFS('Raw Data'!$J:$J,'Raw Data'!$G:$G,A1408,'Raw Data'!$R:$R,"Cross-Sold")</f>
        <v>0</v>
      </c>
    </row>
    <row r="1409" hidden="1" customHeight="1" spans="1:2">
      <c r="A1409" s="4" t="s">
        <v>2282</v>
      </c>
      <c r="B1409" s="4">
        <f>SUMIFS('Raw Data'!$J:$J,'Raw Data'!$G:$G,A1409,'Raw Data'!$R:$R,"Cross-Sold")</f>
        <v>0</v>
      </c>
    </row>
    <row r="1410" hidden="1" customHeight="1" spans="1:2">
      <c r="A1410" s="3" t="s">
        <v>94</v>
      </c>
      <c r="B1410" s="3">
        <f>SUMIFS('Raw Data'!$J:$J,'Raw Data'!$G:$G,A1410,'Raw Data'!$R:$R,"Cross-Sold")</f>
        <v>0</v>
      </c>
    </row>
    <row r="1411" hidden="1" customHeight="1" spans="1:2">
      <c r="A1411" s="4" t="s">
        <v>38</v>
      </c>
      <c r="B1411" s="4">
        <f>SUMIFS('Raw Data'!$J:$J,'Raw Data'!$G:$G,A1411,'Raw Data'!$R:$R,"Cross-Sold")</f>
        <v>0</v>
      </c>
    </row>
    <row r="1412" hidden="1" customHeight="1" spans="1:2">
      <c r="A1412" s="3" t="s">
        <v>38</v>
      </c>
      <c r="B1412" s="3">
        <f>SUMIFS('Raw Data'!$J:$J,'Raw Data'!$G:$G,A1412,'Raw Data'!$R:$R,"Cross-Sold")</f>
        <v>0</v>
      </c>
    </row>
    <row r="1413" hidden="1" customHeight="1" spans="1:2">
      <c r="A1413" s="4" t="s">
        <v>38</v>
      </c>
      <c r="B1413" s="4">
        <f>SUMIFS('Raw Data'!$J:$J,'Raw Data'!$G:$G,A1413,'Raw Data'!$R:$R,"Cross-Sold")</f>
        <v>0</v>
      </c>
    </row>
    <row r="1414" hidden="1" customHeight="1" spans="1:2">
      <c r="A1414" s="3" t="s">
        <v>38</v>
      </c>
      <c r="B1414" s="3">
        <f>SUMIFS('Raw Data'!$J:$J,'Raw Data'!$G:$G,A1414,'Raw Data'!$R:$R,"Cross-Sold")</f>
        <v>0</v>
      </c>
    </row>
    <row r="1415" hidden="1" customHeight="1" spans="1:2">
      <c r="A1415" s="4" t="s">
        <v>38</v>
      </c>
      <c r="B1415" s="4">
        <f>SUMIFS('Raw Data'!$J:$J,'Raw Data'!$G:$G,A1415,'Raw Data'!$R:$R,"Cross-Sold")</f>
        <v>0</v>
      </c>
    </row>
    <row r="1416" hidden="1" customHeight="1" spans="1:2">
      <c r="A1416" s="3" t="s">
        <v>38</v>
      </c>
      <c r="B1416" s="3">
        <f>SUMIFS('Raw Data'!$J:$J,'Raw Data'!$G:$G,A1416,'Raw Data'!$R:$R,"Cross-Sold")</f>
        <v>0</v>
      </c>
    </row>
    <row r="1417" customHeight="1" spans="1:2">
      <c r="A1417" s="4" t="s">
        <v>212</v>
      </c>
      <c r="B1417" s="4">
        <f>SUMIFS('Raw Data'!$J:$J,'Raw Data'!$G:$G,A1417,'Raw Data'!$R:$R,"Cross-Sold")</f>
        <v>1133297600</v>
      </c>
    </row>
    <row r="1418" hidden="1" customHeight="1" spans="1:2">
      <c r="A1418" s="3" t="s">
        <v>94</v>
      </c>
      <c r="B1418" s="3">
        <f>SUMIFS('Raw Data'!$J:$J,'Raw Data'!$G:$G,A1418,'Raw Data'!$R:$R,"Cross-Sold")</f>
        <v>0</v>
      </c>
    </row>
    <row r="1419" hidden="1" customHeight="1" spans="1:2">
      <c r="A1419" s="4" t="s">
        <v>94</v>
      </c>
      <c r="B1419" s="4">
        <f>SUMIFS('Raw Data'!$J:$J,'Raw Data'!$G:$G,A1419,'Raw Data'!$R:$R,"Cross-Sold")</f>
        <v>0</v>
      </c>
    </row>
    <row r="1420" hidden="1" customHeight="1" spans="1:2">
      <c r="A1420" s="3" t="s">
        <v>94</v>
      </c>
      <c r="B1420" s="3">
        <f>SUMIFS('Raw Data'!$J:$J,'Raw Data'!$G:$G,A1420,'Raw Data'!$R:$R,"Cross-Sold")</f>
        <v>0</v>
      </c>
    </row>
    <row r="1421" customHeight="1" spans="1:2">
      <c r="A1421" s="4" t="s">
        <v>212</v>
      </c>
      <c r="B1421" s="4">
        <f>SUMIFS('Raw Data'!$J:$J,'Raw Data'!$G:$G,A1421,'Raw Data'!$R:$R,"Cross-Sold")</f>
        <v>1133297600</v>
      </c>
    </row>
    <row r="1422" customHeight="1" spans="1:2">
      <c r="A1422" s="3" t="s">
        <v>44</v>
      </c>
      <c r="B1422" s="3">
        <f>SUMIFS('Raw Data'!$J:$J,'Raw Data'!$G:$G,A1422,'Raw Data'!$R:$R,"Cross-Sold")</f>
        <v>42770500</v>
      </c>
    </row>
    <row r="1423" hidden="1" customHeight="1" spans="1:2">
      <c r="A1423" s="4" t="s">
        <v>38</v>
      </c>
      <c r="B1423" s="4">
        <f>SUMIFS('Raw Data'!$J:$J,'Raw Data'!$G:$G,A1423,'Raw Data'!$R:$R,"Cross-Sold")</f>
        <v>0</v>
      </c>
    </row>
    <row r="1424" hidden="1" customHeight="1" spans="1:2">
      <c r="A1424" s="3" t="s">
        <v>38</v>
      </c>
      <c r="B1424" s="3">
        <f>SUMIFS('Raw Data'!$J:$J,'Raw Data'!$G:$G,A1424,'Raw Data'!$R:$R,"Cross-Sold")</f>
        <v>0</v>
      </c>
    </row>
    <row r="1425" hidden="1" customHeight="1" spans="1:2">
      <c r="A1425" s="4" t="s">
        <v>86</v>
      </c>
      <c r="B1425" s="4">
        <f>SUMIFS('Raw Data'!$J:$J,'Raw Data'!$G:$G,A1425,'Raw Data'!$R:$R,"Cross-Sold")</f>
        <v>0</v>
      </c>
    </row>
    <row r="1426" hidden="1" customHeight="1" spans="1:2">
      <c r="A1426" s="3" t="s">
        <v>38</v>
      </c>
      <c r="B1426" s="3">
        <f>SUMIFS('Raw Data'!$J:$J,'Raw Data'!$G:$G,A1426,'Raw Data'!$R:$R,"Cross-Sold")</f>
        <v>0</v>
      </c>
    </row>
    <row r="1427" hidden="1" customHeight="1" spans="1:2">
      <c r="A1427" s="4" t="s">
        <v>38</v>
      </c>
      <c r="B1427" s="4">
        <f>SUMIFS('Raw Data'!$J:$J,'Raw Data'!$G:$G,A1427,'Raw Data'!$R:$R,"Cross-Sold")</f>
        <v>0</v>
      </c>
    </row>
    <row r="1428" hidden="1" customHeight="1" spans="1:2">
      <c r="A1428" s="3" t="s">
        <v>38</v>
      </c>
      <c r="B1428" s="3">
        <f>SUMIFS('Raw Data'!$J:$J,'Raw Data'!$G:$G,A1428,'Raw Data'!$R:$R,"Cross-Sold")</f>
        <v>0</v>
      </c>
    </row>
    <row r="1429" customHeight="1" spans="1:2">
      <c r="A1429" s="4" t="s">
        <v>226</v>
      </c>
      <c r="B1429" s="4">
        <f>SUMIFS('Raw Data'!$J:$J,'Raw Data'!$G:$G,A1429,'Raw Data'!$R:$R,"Cross-Sold")</f>
        <v>5739400</v>
      </c>
    </row>
    <row r="1430" customHeight="1" spans="1:2">
      <c r="A1430" s="3" t="s">
        <v>68</v>
      </c>
      <c r="B1430" s="3">
        <f>SUMIFS('Raw Data'!$J:$J,'Raw Data'!$G:$G,A1430,'Raw Data'!$R:$R,"Cross-Sold")</f>
        <v>259365751</v>
      </c>
    </row>
    <row r="1431" hidden="1" customHeight="1" spans="1:2">
      <c r="A1431" s="4" t="s">
        <v>38</v>
      </c>
      <c r="B1431" s="4">
        <f>SUMIFS('Raw Data'!$J:$J,'Raw Data'!$G:$G,A1431,'Raw Data'!$R:$R,"Cross-Sold")</f>
        <v>0</v>
      </c>
    </row>
    <row r="1432" hidden="1" customHeight="1" spans="1:2">
      <c r="A1432" s="3" t="s">
        <v>58</v>
      </c>
      <c r="B1432" s="3">
        <f>SUMIFS('Raw Data'!$J:$J,'Raw Data'!$G:$G,A1432,'Raw Data'!$R:$R,"Cross-Sold")</f>
        <v>0</v>
      </c>
    </row>
    <row r="1433" customHeight="1" spans="1:2">
      <c r="A1433" s="4" t="s">
        <v>154</v>
      </c>
      <c r="B1433" s="4">
        <f>SUMIFS('Raw Data'!$J:$J,'Raw Data'!$G:$G,A1433,'Raw Data'!$R:$R,"Cross-Sold")</f>
        <v>118725400</v>
      </c>
    </row>
    <row r="1434" hidden="1" customHeight="1" spans="1:2">
      <c r="A1434" s="3" t="s">
        <v>94</v>
      </c>
      <c r="B1434" s="3">
        <f>SUMIFS('Raw Data'!$J:$J,'Raw Data'!$G:$G,A1434,'Raw Data'!$R:$R,"Cross-Sold")</f>
        <v>0</v>
      </c>
    </row>
    <row r="1435" hidden="1" customHeight="1" spans="1:2">
      <c r="A1435" s="4" t="s">
        <v>101</v>
      </c>
      <c r="B1435" s="4">
        <f>SUMIFS('Raw Data'!$J:$J,'Raw Data'!$G:$G,A1435,'Raw Data'!$R:$R,"Cross-Sold")</f>
        <v>0</v>
      </c>
    </row>
    <row r="1436" hidden="1" customHeight="1" spans="1:2">
      <c r="A1436" s="3" t="s">
        <v>58</v>
      </c>
      <c r="B1436" s="3">
        <f>SUMIFS('Raw Data'!$J:$J,'Raw Data'!$G:$G,A1436,'Raw Data'!$R:$R,"Cross-Sold")</f>
        <v>0</v>
      </c>
    </row>
    <row r="1437" hidden="1" customHeight="1" spans="1:2">
      <c r="A1437" s="4" t="s">
        <v>38</v>
      </c>
      <c r="B1437" s="4">
        <f>SUMIFS('Raw Data'!$J:$J,'Raw Data'!$G:$G,A1437,'Raw Data'!$R:$R,"Cross-Sold")</f>
        <v>0</v>
      </c>
    </row>
    <row r="1438" hidden="1" customHeight="1" spans="1:2">
      <c r="A1438" s="3" t="s">
        <v>58</v>
      </c>
      <c r="B1438" s="3">
        <f>SUMIFS('Raw Data'!$J:$J,'Raw Data'!$G:$G,A1438,'Raw Data'!$R:$R,"Cross-Sold")</f>
        <v>0</v>
      </c>
    </row>
    <row r="1439" hidden="1" customHeight="1" spans="1:2">
      <c r="A1439" s="4" t="s">
        <v>38</v>
      </c>
      <c r="B1439" s="4">
        <f>SUMIFS('Raw Data'!$J:$J,'Raw Data'!$G:$G,A1439,'Raw Data'!$R:$R,"Cross-Sold")</f>
        <v>0</v>
      </c>
    </row>
    <row r="1440" hidden="1" customHeight="1" spans="1:2">
      <c r="A1440" s="3" t="s">
        <v>38</v>
      </c>
      <c r="B1440" s="3">
        <f>SUMIFS('Raw Data'!$J:$J,'Raw Data'!$G:$G,A1440,'Raw Data'!$R:$R,"Cross-Sold")</f>
        <v>0</v>
      </c>
    </row>
    <row r="1441" hidden="1" customHeight="1" spans="1:2">
      <c r="A1441" s="4" t="s">
        <v>38</v>
      </c>
      <c r="B1441" s="4">
        <f>SUMIFS('Raw Data'!$J:$J,'Raw Data'!$G:$G,A1441,'Raw Data'!$R:$R,"Cross-Sold")</f>
        <v>0</v>
      </c>
    </row>
    <row r="1442" hidden="1" customHeight="1" spans="1:2">
      <c r="A1442" s="3" t="s">
        <v>38</v>
      </c>
      <c r="B1442" s="3">
        <f>SUMIFS('Raw Data'!$J:$J,'Raw Data'!$G:$G,A1442,'Raw Data'!$R:$R,"Cross-Sold")</f>
        <v>0</v>
      </c>
    </row>
    <row r="1443" hidden="1" customHeight="1" spans="1:2">
      <c r="A1443" s="4" t="s">
        <v>38</v>
      </c>
      <c r="B1443" s="4">
        <f>SUMIFS('Raw Data'!$J:$J,'Raw Data'!$G:$G,A1443,'Raw Data'!$R:$R,"Cross-Sold")</f>
        <v>0</v>
      </c>
    </row>
    <row r="1444" hidden="1" customHeight="1" spans="1:2">
      <c r="A1444" s="3" t="s">
        <v>101</v>
      </c>
      <c r="B1444" s="3">
        <f>SUMIFS('Raw Data'!$J:$J,'Raw Data'!$G:$G,A1444,'Raw Data'!$R:$R,"Cross-Sold")</f>
        <v>0</v>
      </c>
    </row>
    <row r="1445" customHeight="1" spans="1:2">
      <c r="A1445" s="4" t="s">
        <v>1093</v>
      </c>
      <c r="B1445" s="4">
        <f>SUMIFS('Raw Data'!$J:$J,'Raw Data'!$G:$G,A1445,'Raw Data'!$R:$R,"Cross-Sold")</f>
        <v>24737300</v>
      </c>
    </row>
    <row r="1446" hidden="1" customHeight="1" spans="1:2">
      <c r="A1446" s="3" t="s">
        <v>94</v>
      </c>
      <c r="B1446" s="3">
        <f>SUMIFS('Raw Data'!$J:$J,'Raw Data'!$G:$G,A1446,'Raw Data'!$R:$R,"Cross-Sold")</f>
        <v>0</v>
      </c>
    </row>
    <row r="1447" customHeight="1" spans="1:2">
      <c r="A1447" s="4" t="s">
        <v>126</v>
      </c>
      <c r="B1447" s="4">
        <f>SUMIFS('Raw Data'!$J:$J,'Raw Data'!$G:$G,A1447,'Raw Data'!$R:$R,"Cross-Sold")</f>
        <v>80045400</v>
      </c>
    </row>
    <row r="1448" hidden="1" customHeight="1" spans="1:2">
      <c r="A1448" s="3" t="s">
        <v>38</v>
      </c>
      <c r="B1448" s="3">
        <f>SUMIFS('Raw Data'!$J:$J,'Raw Data'!$G:$G,A1448,'Raw Data'!$R:$R,"Cross-Sold")</f>
        <v>0</v>
      </c>
    </row>
    <row r="1449" hidden="1" customHeight="1" spans="1:2">
      <c r="A1449" s="4" t="s">
        <v>38</v>
      </c>
      <c r="B1449" s="4">
        <f>SUMIFS('Raw Data'!$J:$J,'Raw Data'!$G:$G,A1449,'Raw Data'!$R:$R,"Cross-Sold")</f>
        <v>0</v>
      </c>
    </row>
    <row r="1450" hidden="1" customHeight="1" spans="1:2">
      <c r="A1450" s="3" t="s">
        <v>38</v>
      </c>
      <c r="B1450" s="3">
        <f>SUMIFS('Raw Data'!$J:$J,'Raw Data'!$G:$G,A1450,'Raw Data'!$R:$R,"Cross-Sold")</f>
        <v>0</v>
      </c>
    </row>
    <row r="1451" hidden="1" customHeight="1" spans="1:2">
      <c r="A1451" s="4" t="s">
        <v>38</v>
      </c>
      <c r="B1451" s="4">
        <f>SUMIFS('Raw Data'!$J:$J,'Raw Data'!$G:$G,A1451,'Raw Data'!$R:$R,"Cross-Sold")</f>
        <v>0</v>
      </c>
    </row>
    <row r="1452" hidden="1" customHeight="1" spans="1:2">
      <c r="A1452" s="3" t="s">
        <v>38</v>
      </c>
      <c r="B1452" s="3">
        <f>SUMIFS('Raw Data'!$J:$J,'Raw Data'!$G:$G,A1452,'Raw Data'!$R:$R,"Cross-Sold")</f>
        <v>0</v>
      </c>
    </row>
    <row r="1453" hidden="1" customHeight="1" spans="1:2">
      <c r="A1453" s="4" t="s">
        <v>58</v>
      </c>
      <c r="B1453" s="4">
        <f>SUMIFS('Raw Data'!$J:$J,'Raw Data'!$G:$G,A1453,'Raw Data'!$R:$R,"Cross-Sold")</f>
        <v>0</v>
      </c>
    </row>
    <row r="1454" hidden="1" customHeight="1" spans="1:2">
      <c r="A1454" s="3" t="s">
        <v>101</v>
      </c>
      <c r="B1454" s="3">
        <f>SUMIFS('Raw Data'!$J:$J,'Raw Data'!$G:$G,A1454,'Raw Data'!$R:$R,"Cross-Sold")</f>
        <v>0</v>
      </c>
    </row>
    <row r="1455" hidden="1" customHeight="1" spans="1:2">
      <c r="A1455" s="4" t="s">
        <v>38</v>
      </c>
      <c r="B1455" s="4">
        <f>SUMIFS('Raw Data'!$J:$J,'Raw Data'!$G:$G,A1455,'Raw Data'!$R:$R,"Cross-Sold")</f>
        <v>0</v>
      </c>
    </row>
    <row r="1456" hidden="1" customHeight="1" spans="1:2">
      <c r="A1456" s="3" t="s">
        <v>38</v>
      </c>
      <c r="B1456" s="3">
        <f>SUMIFS('Raw Data'!$J:$J,'Raw Data'!$G:$G,A1456,'Raw Data'!$R:$R,"Cross-Sold")</f>
        <v>0</v>
      </c>
    </row>
    <row r="1457" hidden="1" customHeight="1" spans="1:2">
      <c r="A1457" s="4" t="s">
        <v>38</v>
      </c>
      <c r="B1457" s="4">
        <f>SUMIFS('Raw Data'!$J:$J,'Raw Data'!$G:$G,A1457,'Raw Data'!$R:$R,"Cross-Sold")</f>
        <v>0</v>
      </c>
    </row>
    <row r="1458" hidden="1" customHeight="1" spans="1:2">
      <c r="A1458" s="3" t="s">
        <v>38</v>
      </c>
      <c r="B1458" s="3">
        <f>SUMIFS('Raw Data'!$J:$J,'Raw Data'!$G:$G,A1458,'Raw Data'!$R:$R,"Cross-Sold")</f>
        <v>0</v>
      </c>
    </row>
    <row r="1459" hidden="1" customHeight="1" spans="1:2">
      <c r="A1459" s="4" t="s">
        <v>38</v>
      </c>
      <c r="B1459" s="4">
        <f>SUMIFS('Raw Data'!$J:$J,'Raw Data'!$G:$G,A1459,'Raw Data'!$R:$R,"Cross-Sold")</f>
        <v>0</v>
      </c>
    </row>
    <row r="1460" customHeight="1" spans="1:2">
      <c r="A1460" s="3" t="s">
        <v>212</v>
      </c>
      <c r="B1460" s="3">
        <f>SUMIFS('Raw Data'!$J:$J,'Raw Data'!$G:$G,A1460,'Raw Data'!$R:$R,"Cross-Sold")</f>
        <v>1133297600</v>
      </c>
    </row>
    <row r="1461" customHeight="1" spans="1:2">
      <c r="A1461" s="4" t="s">
        <v>212</v>
      </c>
      <c r="B1461" s="4">
        <f>SUMIFS('Raw Data'!$J:$J,'Raw Data'!$G:$G,A1461,'Raw Data'!$R:$R,"Cross-Sold")</f>
        <v>1133297600</v>
      </c>
    </row>
    <row r="1462" customHeight="1" spans="1:2">
      <c r="A1462" s="3" t="s">
        <v>44</v>
      </c>
      <c r="B1462" s="3">
        <f>SUMIFS('Raw Data'!$J:$J,'Raw Data'!$G:$G,A1462,'Raw Data'!$R:$R,"Cross-Sold")</f>
        <v>42770500</v>
      </c>
    </row>
    <row r="1463" hidden="1" customHeight="1" spans="1:2">
      <c r="A1463" s="4" t="s">
        <v>38</v>
      </c>
      <c r="B1463" s="4">
        <f>SUMIFS('Raw Data'!$J:$J,'Raw Data'!$G:$G,A1463,'Raw Data'!$R:$R,"Cross-Sold")</f>
        <v>0</v>
      </c>
    </row>
    <row r="1464" hidden="1" customHeight="1" spans="1:2">
      <c r="A1464" s="3" t="s">
        <v>38</v>
      </c>
      <c r="B1464" s="3">
        <f>SUMIFS('Raw Data'!$J:$J,'Raw Data'!$G:$G,A1464,'Raw Data'!$R:$R,"Cross-Sold")</f>
        <v>0</v>
      </c>
    </row>
    <row r="1465" hidden="1" customHeight="1" spans="1:2">
      <c r="A1465" s="4" t="s">
        <v>38</v>
      </c>
      <c r="B1465" s="4">
        <f>SUMIFS('Raw Data'!$J:$J,'Raw Data'!$G:$G,A1465,'Raw Data'!$R:$R,"Cross-Sold")</f>
        <v>0</v>
      </c>
    </row>
    <row r="1466" hidden="1" customHeight="1" spans="1:2">
      <c r="A1466" s="3" t="s">
        <v>38</v>
      </c>
      <c r="B1466" s="3">
        <f>SUMIFS('Raw Data'!$J:$J,'Raw Data'!$G:$G,A1466,'Raw Data'!$R:$R,"Cross-Sold")</f>
        <v>0</v>
      </c>
    </row>
    <row r="1467" hidden="1" customHeight="1" spans="1:2">
      <c r="A1467" s="4" t="s">
        <v>140</v>
      </c>
      <c r="B1467" s="4">
        <f>SUMIFS('Raw Data'!$J:$J,'Raw Data'!$G:$G,A1467,'Raw Data'!$R:$R,"Cross-Sold")</f>
        <v>0</v>
      </c>
    </row>
    <row r="1468" customHeight="1" spans="1:2">
      <c r="A1468" s="3" t="s">
        <v>80</v>
      </c>
      <c r="B1468" s="3">
        <f>SUMIFS('Raw Data'!$J:$J,'Raw Data'!$G:$G,A1468,'Raw Data'!$R:$R,"Cross-Sold")</f>
        <v>29707200</v>
      </c>
    </row>
    <row r="1469" customHeight="1" spans="1:2">
      <c r="A1469" s="4" t="s">
        <v>80</v>
      </c>
      <c r="B1469" s="4">
        <f>SUMIFS('Raw Data'!$J:$J,'Raw Data'!$G:$G,A1469,'Raw Data'!$R:$R,"Cross-Sold")</f>
        <v>29707200</v>
      </c>
    </row>
    <row r="1470" customHeight="1" spans="1:2">
      <c r="A1470" s="3" t="s">
        <v>212</v>
      </c>
      <c r="B1470" s="3">
        <f>SUMIFS('Raw Data'!$J:$J,'Raw Data'!$G:$G,A1470,'Raw Data'!$R:$R,"Cross-Sold")</f>
        <v>1133297600</v>
      </c>
    </row>
    <row r="1471" customHeight="1" spans="1:2">
      <c r="A1471" s="4" t="s">
        <v>212</v>
      </c>
      <c r="B1471" s="4">
        <f>SUMIFS('Raw Data'!$J:$J,'Raw Data'!$G:$G,A1471,'Raw Data'!$R:$R,"Cross-Sold")</f>
        <v>1133297600</v>
      </c>
    </row>
    <row r="1472" customHeight="1" spans="1:2">
      <c r="A1472" s="3" t="s">
        <v>44</v>
      </c>
      <c r="B1472" s="3">
        <f>SUMIFS('Raw Data'!$J:$J,'Raw Data'!$G:$G,A1472,'Raw Data'!$R:$R,"Cross-Sold")</f>
        <v>42770500</v>
      </c>
    </row>
    <row r="1473" hidden="1" customHeight="1" spans="1:2">
      <c r="A1473" s="4" t="s">
        <v>94</v>
      </c>
      <c r="B1473" s="4">
        <f>SUMIFS('Raw Data'!$J:$J,'Raw Data'!$G:$G,A1473,'Raw Data'!$R:$R,"Cross-Sold")</f>
        <v>0</v>
      </c>
    </row>
    <row r="1474" customHeight="1" spans="1:2">
      <c r="A1474" s="3" t="s">
        <v>55</v>
      </c>
      <c r="B1474" s="3">
        <f>SUMIFS('Raw Data'!$J:$J,'Raw Data'!$G:$G,A1474,'Raw Data'!$R:$R,"Cross-Sold")</f>
        <v>13740226</v>
      </c>
    </row>
    <row r="1475" hidden="1" customHeight="1" spans="1:2">
      <c r="A1475" s="4" t="s">
        <v>38</v>
      </c>
      <c r="B1475" s="4">
        <f>SUMIFS('Raw Data'!$J:$J,'Raw Data'!$G:$G,A1475,'Raw Data'!$R:$R,"Cross-Sold")</f>
        <v>0</v>
      </c>
    </row>
    <row r="1476" hidden="1" customHeight="1" spans="1:2">
      <c r="A1476" s="3" t="s">
        <v>94</v>
      </c>
      <c r="B1476" s="3">
        <f>SUMIFS('Raw Data'!$J:$J,'Raw Data'!$G:$G,A1476,'Raw Data'!$R:$R,"Cross-Sold")</f>
        <v>0</v>
      </c>
    </row>
    <row r="1477" hidden="1" customHeight="1" spans="1:2">
      <c r="A1477" s="4" t="s">
        <v>38</v>
      </c>
      <c r="B1477" s="4">
        <f>SUMIFS('Raw Data'!$J:$J,'Raw Data'!$G:$G,A1477,'Raw Data'!$R:$R,"Cross-Sold")</f>
        <v>0</v>
      </c>
    </row>
    <row r="1478" hidden="1" customHeight="1" spans="1:2">
      <c r="A1478" s="3" t="s">
        <v>38</v>
      </c>
      <c r="B1478" s="3">
        <f>SUMIFS('Raw Data'!$J:$J,'Raw Data'!$G:$G,A1478,'Raw Data'!$R:$R,"Cross-Sold")</f>
        <v>0</v>
      </c>
    </row>
    <row r="1479" hidden="1" customHeight="1" spans="1:2">
      <c r="A1479" s="4" t="s">
        <v>38</v>
      </c>
      <c r="B1479" s="4">
        <f>SUMIFS('Raw Data'!$J:$J,'Raw Data'!$G:$G,A1479,'Raw Data'!$R:$R,"Cross-Sold")</f>
        <v>0</v>
      </c>
    </row>
    <row r="1480" customHeight="1" spans="1:2">
      <c r="A1480" s="3" t="s">
        <v>55</v>
      </c>
      <c r="B1480" s="3">
        <f>SUMIFS('Raw Data'!$J:$J,'Raw Data'!$G:$G,A1480,'Raw Data'!$R:$R,"Cross-Sold")</f>
        <v>13740226</v>
      </c>
    </row>
    <row r="1481" customHeight="1" spans="1:2">
      <c r="A1481" s="4" t="s">
        <v>55</v>
      </c>
      <c r="B1481" s="4">
        <f>SUMIFS('Raw Data'!$J:$J,'Raw Data'!$G:$G,A1481,'Raw Data'!$R:$R,"Cross-Sold")</f>
        <v>13740226</v>
      </c>
    </row>
    <row r="1482" customHeight="1" spans="1:2">
      <c r="A1482" s="3" t="s">
        <v>124</v>
      </c>
      <c r="B1482" s="3">
        <f>SUMIFS('Raw Data'!$J:$J,'Raw Data'!$G:$G,A1482,'Raw Data'!$R:$R,"Cross-Sold")</f>
        <v>1184589200</v>
      </c>
    </row>
    <row r="1483" customHeight="1" spans="1:2">
      <c r="A1483" s="4" t="s">
        <v>48</v>
      </c>
      <c r="B1483" s="4">
        <f>SUMIFS('Raw Data'!$J:$J,'Raw Data'!$G:$G,A1483,'Raw Data'!$R:$R,"Cross-Sold")</f>
        <v>174568900</v>
      </c>
    </row>
    <row r="1484" hidden="1" customHeight="1" spans="1:2">
      <c r="A1484" s="3" t="s">
        <v>86</v>
      </c>
      <c r="B1484" s="3">
        <f>SUMIFS('Raw Data'!$J:$J,'Raw Data'!$G:$G,A1484,'Raw Data'!$R:$R,"Cross-Sold")</f>
        <v>0</v>
      </c>
    </row>
    <row r="1485" hidden="1" customHeight="1" spans="1:2">
      <c r="A1485" s="4" t="s">
        <v>58</v>
      </c>
      <c r="B1485" s="4">
        <f>SUMIFS('Raw Data'!$J:$J,'Raw Data'!$G:$G,A1485,'Raw Data'!$R:$R,"Cross-Sold")</f>
        <v>0</v>
      </c>
    </row>
    <row r="1486" hidden="1" customHeight="1" spans="1:2">
      <c r="A1486" s="3" t="s">
        <v>38</v>
      </c>
      <c r="B1486" s="3">
        <f>SUMIFS('Raw Data'!$J:$J,'Raw Data'!$G:$G,A1486,'Raw Data'!$R:$R,"Cross-Sold")</f>
        <v>0</v>
      </c>
    </row>
    <row r="1487" customHeight="1" spans="1:2">
      <c r="A1487" s="4" t="s">
        <v>124</v>
      </c>
      <c r="B1487" s="4">
        <f>SUMIFS('Raw Data'!$J:$J,'Raw Data'!$G:$G,A1487,'Raw Data'!$R:$R,"Cross-Sold")</f>
        <v>1184589200</v>
      </c>
    </row>
    <row r="1488" hidden="1" customHeight="1" spans="1:2">
      <c r="A1488" s="3" t="s">
        <v>38</v>
      </c>
      <c r="B1488" s="3">
        <f>SUMIFS('Raw Data'!$J:$J,'Raw Data'!$G:$G,A1488,'Raw Data'!$R:$R,"Cross-Sold")</f>
        <v>0</v>
      </c>
    </row>
    <row r="1489" customHeight="1" spans="1:2">
      <c r="A1489" s="4" t="s">
        <v>111</v>
      </c>
      <c r="B1489" s="4">
        <f>SUMIFS('Raw Data'!$J:$J,'Raw Data'!$G:$G,A1489,'Raw Data'!$R:$R,"Cross-Sold")</f>
        <v>13047600</v>
      </c>
    </row>
    <row r="1490" hidden="1" customHeight="1" spans="1:2">
      <c r="A1490" s="3" t="s">
        <v>58</v>
      </c>
      <c r="B1490" s="3">
        <f>SUMIFS('Raw Data'!$J:$J,'Raw Data'!$G:$G,A1490,'Raw Data'!$R:$R,"Cross-Sold")</f>
        <v>0</v>
      </c>
    </row>
    <row r="1491" customHeight="1" spans="1:2">
      <c r="A1491" s="4" t="s">
        <v>48</v>
      </c>
      <c r="B1491" s="4">
        <f>SUMIFS('Raw Data'!$J:$J,'Raw Data'!$G:$G,A1491,'Raw Data'!$R:$R,"Cross-Sold")</f>
        <v>174568900</v>
      </c>
    </row>
    <row r="1492" customHeight="1" spans="1:2">
      <c r="A1492" s="3" t="s">
        <v>124</v>
      </c>
      <c r="B1492" s="3">
        <f>SUMIFS('Raw Data'!$J:$J,'Raw Data'!$G:$G,A1492,'Raw Data'!$R:$R,"Cross-Sold")</f>
        <v>1184589200</v>
      </c>
    </row>
    <row r="1493" customHeight="1" spans="1:2">
      <c r="A1493" s="4" t="s">
        <v>212</v>
      </c>
      <c r="B1493" s="4">
        <f>SUMIFS('Raw Data'!$J:$J,'Raw Data'!$G:$G,A1493,'Raw Data'!$R:$R,"Cross-Sold")</f>
        <v>1133297600</v>
      </c>
    </row>
    <row r="1494" customHeight="1" spans="1:2">
      <c r="A1494" s="3" t="s">
        <v>44</v>
      </c>
      <c r="B1494" s="3">
        <f>SUMIFS('Raw Data'!$J:$J,'Raw Data'!$G:$G,A1494,'Raw Data'!$R:$R,"Cross-Sold")</f>
        <v>42770500</v>
      </c>
    </row>
    <row r="1495" customHeight="1" spans="1:2">
      <c r="A1495" s="4" t="s">
        <v>154</v>
      </c>
      <c r="B1495" s="4">
        <f>SUMIFS('Raw Data'!$J:$J,'Raw Data'!$G:$G,A1495,'Raw Data'!$R:$R,"Cross-Sold")</f>
        <v>118725400</v>
      </c>
    </row>
    <row r="1496" customHeight="1" spans="1:2">
      <c r="A1496" s="3" t="s">
        <v>124</v>
      </c>
      <c r="B1496" s="3">
        <f>SUMIFS('Raw Data'!$J:$J,'Raw Data'!$G:$G,A1496,'Raw Data'!$R:$R,"Cross-Sold")</f>
        <v>1184589200</v>
      </c>
    </row>
    <row r="1497" customHeight="1" spans="1:2">
      <c r="A1497" s="4" t="s">
        <v>124</v>
      </c>
      <c r="B1497" s="4">
        <f>SUMIFS('Raw Data'!$J:$J,'Raw Data'!$G:$G,A1497,'Raw Data'!$R:$R,"Cross-Sold")</f>
        <v>1184589200</v>
      </c>
    </row>
    <row r="1498" hidden="1" customHeight="1" spans="1:2">
      <c r="A1498" s="3" t="s">
        <v>38</v>
      </c>
      <c r="B1498" s="3">
        <f>SUMIFS('Raw Data'!$J:$J,'Raw Data'!$G:$G,A1498,'Raw Data'!$R:$R,"Cross-Sold")</f>
        <v>0</v>
      </c>
    </row>
    <row r="1499" customHeight="1" spans="1:2">
      <c r="A1499" s="4" t="s">
        <v>124</v>
      </c>
      <c r="B1499" s="4">
        <f>SUMIFS('Raw Data'!$J:$J,'Raw Data'!$G:$G,A1499,'Raw Data'!$R:$R,"Cross-Sold")</f>
        <v>1184589200</v>
      </c>
    </row>
    <row r="1500" hidden="1" customHeight="1" spans="1:2">
      <c r="A1500" s="3" t="s">
        <v>58</v>
      </c>
      <c r="B1500" s="3">
        <f>SUMIFS('Raw Data'!$J:$J,'Raw Data'!$G:$G,A1500,'Raw Data'!$R:$R,"Cross-Sold")</f>
        <v>0</v>
      </c>
    </row>
    <row r="1501" hidden="1" customHeight="1" spans="1:2">
      <c r="A1501" s="4" t="s">
        <v>86</v>
      </c>
      <c r="B1501" s="4">
        <f>SUMIFS('Raw Data'!$J:$J,'Raw Data'!$G:$G,A1501,'Raw Data'!$R:$R,"Cross-Sold")</f>
        <v>0</v>
      </c>
    </row>
    <row r="1502" hidden="1" customHeight="1" spans="1:2">
      <c r="A1502" s="3" t="s">
        <v>38</v>
      </c>
      <c r="B1502" s="3">
        <f>SUMIFS('Raw Data'!$J:$J,'Raw Data'!$G:$G,A1502,'Raw Data'!$R:$R,"Cross-Sold")</f>
        <v>0</v>
      </c>
    </row>
    <row r="1503" hidden="1" customHeight="1" spans="1:2">
      <c r="A1503" s="4" t="s">
        <v>94</v>
      </c>
      <c r="B1503" s="4">
        <f>SUMIFS('Raw Data'!$J:$J,'Raw Data'!$G:$G,A1503,'Raw Data'!$R:$R,"Cross-Sold")</f>
        <v>0</v>
      </c>
    </row>
    <row r="1504" hidden="1" customHeight="1" spans="1:2">
      <c r="A1504" s="3" t="s">
        <v>38</v>
      </c>
      <c r="B1504" s="3">
        <f>SUMIFS('Raw Data'!$J:$J,'Raw Data'!$G:$G,A1504,'Raw Data'!$R:$R,"Cross-Sold")</f>
        <v>0</v>
      </c>
    </row>
    <row r="1505" hidden="1" customHeight="1" spans="1:2">
      <c r="A1505" s="4" t="s">
        <v>38</v>
      </c>
      <c r="B1505" s="4">
        <f>SUMIFS('Raw Data'!$J:$J,'Raw Data'!$G:$G,A1505,'Raw Data'!$R:$R,"Cross-Sold")</f>
        <v>0</v>
      </c>
    </row>
    <row r="1506" customHeight="1" spans="1:2">
      <c r="A1506" s="3" t="s">
        <v>160</v>
      </c>
      <c r="B1506" s="3">
        <f>SUMIFS('Raw Data'!$J:$J,'Raw Data'!$G:$G,A1506,'Raw Data'!$R:$R,"Cross-Sold")</f>
        <v>47102300</v>
      </c>
    </row>
    <row r="1507" customHeight="1" spans="1:2">
      <c r="A1507" s="4" t="s">
        <v>72</v>
      </c>
      <c r="B1507" s="4">
        <f>SUMIFS('Raw Data'!$J:$J,'Raw Data'!$G:$G,A1507,'Raw Data'!$R:$R,"Cross-Sold")</f>
        <v>1265400</v>
      </c>
    </row>
    <row r="1508" customHeight="1" spans="1:2">
      <c r="A1508" s="3" t="s">
        <v>80</v>
      </c>
      <c r="B1508" s="3">
        <f>SUMIFS('Raw Data'!$J:$J,'Raw Data'!$G:$G,A1508,'Raw Data'!$R:$R,"Cross-Sold")</f>
        <v>29707200</v>
      </c>
    </row>
    <row r="1509" customHeight="1" spans="1:2">
      <c r="A1509" s="4" t="s">
        <v>80</v>
      </c>
      <c r="B1509" s="4">
        <f>SUMIFS('Raw Data'!$J:$J,'Raw Data'!$G:$G,A1509,'Raw Data'!$R:$R,"Cross-Sold")</f>
        <v>29707200</v>
      </c>
    </row>
    <row r="1510" hidden="1" customHeight="1" spans="1:2">
      <c r="A1510" s="3" t="s">
        <v>86</v>
      </c>
      <c r="B1510" s="3">
        <f>SUMIFS('Raw Data'!$J:$J,'Raw Data'!$G:$G,A1510,'Raw Data'!$R:$R,"Cross-Sold")</f>
        <v>0</v>
      </c>
    </row>
    <row r="1511" customHeight="1" spans="1:2">
      <c r="A1511" s="4" t="s">
        <v>152</v>
      </c>
      <c r="B1511" s="4">
        <f>SUMIFS('Raw Data'!$J:$J,'Raw Data'!$G:$G,A1511,'Raw Data'!$R:$R,"Cross-Sold")</f>
        <v>31324900</v>
      </c>
    </row>
    <row r="1512" customHeight="1" spans="1:2">
      <c r="A1512" s="3" t="s">
        <v>80</v>
      </c>
      <c r="B1512" s="3">
        <f>SUMIFS('Raw Data'!$J:$J,'Raw Data'!$G:$G,A1512,'Raw Data'!$R:$R,"Cross-Sold")</f>
        <v>29707200</v>
      </c>
    </row>
    <row r="1513" hidden="1" customHeight="1" spans="1:2">
      <c r="A1513" s="4" t="s">
        <v>38</v>
      </c>
      <c r="B1513" s="4">
        <f>SUMIFS('Raw Data'!$J:$J,'Raw Data'!$G:$G,A1513,'Raw Data'!$R:$R,"Cross-Sold")</f>
        <v>0</v>
      </c>
    </row>
    <row r="1514" customHeight="1" spans="1:2">
      <c r="A1514" s="3" t="s">
        <v>80</v>
      </c>
      <c r="B1514" s="3">
        <f>SUMIFS('Raw Data'!$J:$J,'Raw Data'!$G:$G,A1514,'Raw Data'!$R:$R,"Cross-Sold")</f>
        <v>29707200</v>
      </c>
    </row>
    <row r="1515" customHeight="1" spans="1:2">
      <c r="A1515" s="4" t="s">
        <v>212</v>
      </c>
      <c r="B1515" s="4">
        <f>SUMIFS('Raw Data'!$J:$J,'Raw Data'!$G:$G,A1515,'Raw Data'!$R:$R,"Cross-Sold")</f>
        <v>1133297600</v>
      </c>
    </row>
    <row r="1516" customHeight="1" spans="1:2">
      <c r="A1516" s="3" t="s">
        <v>44</v>
      </c>
      <c r="B1516" s="3">
        <f>SUMIFS('Raw Data'!$J:$J,'Raw Data'!$G:$G,A1516,'Raw Data'!$R:$R,"Cross-Sold")</f>
        <v>42770500</v>
      </c>
    </row>
    <row r="1517" hidden="1" customHeight="1" spans="1:2">
      <c r="A1517" s="4" t="s">
        <v>38</v>
      </c>
      <c r="B1517" s="4">
        <f>SUMIFS('Raw Data'!$J:$J,'Raw Data'!$G:$G,A1517,'Raw Data'!$R:$R,"Cross-Sold")</f>
        <v>0</v>
      </c>
    </row>
    <row r="1518" hidden="1" customHeight="1" spans="1:2">
      <c r="A1518" s="3" t="s">
        <v>38</v>
      </c>
      <c r="B1518" s="3">
        <f>SUMIFS('Raw Data'!$J:$J,'Raw Data'!$G:$G,A1518,'Raw Data'!$R:$R,"Cross-Sold")</f>
        <v>0</v>
      </c>
    </row>
    <row r="1519" customHeight="1" spans="1:2">
      <c r="A1519" s="4" t="s">
        <v>80</v>
      </c>
      <c r="B1519" s="4">
        <f>SUMIFS('Raw Data'!$J:$J,'Raw Data'!$G:$G,A1519,'Raw Data'!$R:$R,"Cross-Sold")</f>
        <v>29707200</v>
      </c>
    </row>
    <row r="1520" hidden="1" customHeight="1" spans="1:2">
      <c r="A1520" s="3" t="s">
        <v>38</v>
      </c>
      <c r="B1520" s="3">
        <f>SUMIFS('Raw Data'!$J:$J,'Raw Data'!$G:$G,A1520,'Raw Data'!$R:$R,"Cross-Sold")</f>
        <v>0</v>
      </c>
    </row>
    <row r="1521" hidden="1" customHeight="1" spans="1:2">
      <c r="A1521" s="4" t="s">
        <v>38</v>
      </c>
      <c r="B1521" s="4">
        <f>SUMIFS('Raw Data'!$J:$J,'Raw Data'!$G:$G,A1521,'Raw Data'!$R:$R,"Cross-Sold")</f>
        <v>0</v>
      </c>
    </row>
    <row r="1522" hidden="1" customHeight="1" spans="1:2">
      <c r="A1522" s="3" t="s">
        <v>38</v>
      </c>
      <c r="B1522" s="3">
        <f>SUMIFS('Raw Data'!$J:$J,'Raw Data'!$G:$G,A1522,'Raw Data'!$R:$R,"Cross-Sold")</f>
        <v>0</v>
      </c>
    </row>
    <row r="1523" hidden="1" customHeight="1" spans="1:2">
      <c r="A1523" s="4" t="s">
        <v>38</v>
      </c>
      <c r="B1523" s="4">
        <f>SUMIFS('Raw Data'!$J:$J,'Raw Data'!$G:$G,A1523,'Raw Data'!$R:$R,"Cross-Sold")</f>
        <v>0</v>
      </c>
    </row>
    <row r="1524" customHeight="1" spans="1:2">
      <c r="A1524" s="3" t="s">
        <v>126</v>
      </c>
      <c r="B1524" s="3">
        <f>SUMIFS('Raw Data'!$J:$J,'Raw Data'!$G:$G,A1524,'Raw Data'!$R:$R,"Cross-Sold")</f>
        <v>80045400</v>
      </c>
    </row>
    <row r="1525" customHeight="1" spans="1:2">
      <c r="A1525" s="4" t="s">
        <v>212</v>
      </c>
      <c r="B1525" s="4">
        <f>SUMIFS('Raw Data'!$J:$J,'Raw Data'!$G:$G,A1525,'Raw Data'!$R:$R,"Cross-Sold")</f>
        <v>1133297600</v>
      </c>
    </row>
    <row r="1526" hidden="1" customHeight="1" spans="1:2">
      <c r="A1526" s="3" t="s">
        <v>86</v>
      </c>
      <c r="B1526" s="3">
        <f>SUMIFS('Raw Data'!$J:$J,'Raw Data'!$G:$G,A1526,'Raw Data'!$R:$R,"Cross-Sold")</f>
        <v>0</v>
      </c>
    </row>
    <row r="1527" hidden="1" customHeight="1" spans="1:2">
      <c r="A1527" s="4" t="s">
        <v>101</v>
      </c>
      <c r="B1527" s="4">
        <f>SUMIFS('Raw Data'!$J:$J,'Raw Data'!$G:$G,A1527,'Raw Data'!$R:$R,"Cross-Sold")</f>
        <v>0</v>
      </c>
    </row>
    <row r="1528" customHeight="1" spans="1:2">
      <c r="A1528" s="3" t="s">
        <v>170</v>
      </c>
      <c r="B1528" s="3">
        <f>SUMIFS('Raw Data'!$J:$J,'Raw Data'!$G:$G,A1528,'Raw Data'!$R:$R,"Cross-Sold")</f>
        <v>108978900</v>
      </c>
    </row>
    <row r="1529" customHeight="1" spans="1:2">
      <c r="A1529" s="4" t="s">
        <v>80</v>
      </c>
      <c r="B1529" s="4">
        <f>SUMIFS('Raw Data'!$J:$J,'Raw Data'!$G:$G,A1529,'Raw Data'!$R:$R,"Cross-Sold")</f>
        <v>29707200</v>
      </c>
    </row>
    <row r="1530" hidden="1" customHeight="1" spans="1:2">
      <c r="A1530" s="3" t="s">
        <v>94</v>
      </c>
      <c r="B1530" s="3">
        <f>SUMIFS('Raw Data'!$J:$J,'Raw Data'!$G:$G,A1530,'Raw Data'!$R:$R,"Cross-Sold")</f>
        <v>0</v>
      </c>
    </row>
    <row r="1531" hidden="1" customHeight="1" spans="1:2">
      <c r="A1531" s="4" t="s">
        <v>38</v>
      </c>
      <c r="B1531" s="4">
        <f>SUMIFS('Raw Data'!$J:$J,'Raw Data'!$G:$G,A1531,'Raw Data'!$R:$R,"Cross-Sold")</f>
        <v>0</v>
      </c>
    </row>
    <row r="1532" customHeight="1" spans="1:2">
      <c r="A1532" s="3" t="s">
        <v>98</v>
      </c>
      <c r="B1532" s="3">
        <f>SUMIFS('Raw Data'!$J:$J,'Raw Data'!$G:$G,A1532,'Raw Data'!$R:$R,"Cross-Sold")</f>
        <v>15227800</v>
      </c>
    </row>
    <row r="1533" hidden="1" customHeight="1" spans="1:2">
      <c r="A1533" s="4" t="s">
        <v>94</v>
      </c>
      <c r="B1533" s="4">
        <f>SUMIFS('Raw Data'!$J:$J,'Raw Data'!$G:$G,A1533,'Raw Data'!$R:$R,"Cross-Sold")</f>
        <v>0</v>
      </c>
    </row>
    <row r="1534" hidden="1" customHeight="1" spans="1:2">
      <c r="A1534" s="3" t="s">
        <v>38</v>
      </c>
      <c r="B1534" s="3">
        <f>SUMIFS('Raw Data'!$J:$J,'Raw Data'!$G:$G,A1534,'Raw Data'!$R:$R,"Cross-Sold")</f>
        <v>0</v>
      </c>
    </row>
    <row r="1535" hidden="1" customHeight="1" spans="1:2">
      <c r="A1535" s="4" t="s">
        <v>38</v>
      </c>
      <c r="B1535" s="4">
        <f>SUMIFS('Raw Data'!$J:$J,'Raw Data'!$G:$G,A1535,'Raw Data'!$R:$R,"Cross-Sold")</f>
        <v>0</v>
      </c>
    </row>
    <row r="1536" hidden="1" customHeight="1" spans="1:2">
      <c r="A1536" s="3" t="s">
        <v>38</v>
      </c>
      <c r="B1536" s="3">
        <f>SUMIFS('Raw Data'!$J:$J,'Raw Data'!$G:$G,A1536,'Raw Data'!$R:$R,"Cross-Sold")</f>
        <v>0</v>
      </c>
    </row>
    <row r="1537" customHeight="1" spans="1:2">
      <c r="A1537" s="4" t="s">
        <v>212</v>
      </c>
      <c r="B1537" s="4">
        <f>SUMIFS('Raw Data'!$J:$J,'Raw Data'!$G:$G,A1537,'Raw Data'!$R:$R,"Cross-Sold")</f>
        <v>1133297600</v>
      </c>
    </row>
    <row r="1538" hidden="1" customHeight="1" spans="1:2">
      <c r="A1538" s="3" t="s">
        <v>402</v>
      </c>
      <c r="B1538" s="3">
        <f>SUMIFS('Raw Data'!$J:$J,'Raw Data'!$G:$G,A1538,'Raw Data'!$R:$R,"Cross-Sold")</f>
        <v>0</v>
      </c>
    </row>
    <row r="1539" customHeight="1" spans="1:2">
      <c r="A1539" s="4" t="s">
        <v>270</v>
      </c>
      <c r="B1539" s="4">
        <f>SUMIFS('Raw Data'!$J:$J,'Raw Data'!$G:$G,A1539,'Raw Data'!$R:$R,"Cross-Sold")</f>
        <v>33446400</v>
      </c>
    </row>
    <row r="1540" customHeight="1" spans="1:2">
      <c r="A1540" s="3" t="s">
        <v>72</v>
      </c>
      <c r="B1540" s="3">
        <f>SUMIFS('Raw Data'!$J:$J,'Raw Data'!$G:$G,A1540,'Raw Data'!$R:$R,"Cross-Sold")</f>
        <v>1265400</v>
      </c>
    </row>
    <row r="1541" hidden="1" customHeight="1" spans="1:2">
      <c r="A1541" s="4" t="s">
        <v>38</v>
      </c>
      <c r="B1541" s="4">
        <f>SUMIFS('Raw Data'!$J:$J,'Raw Data'!$G:$G,A1541,'Raw Data'!$R:$R,"Cross-Sold")</f>
        <v>0</v>
      </c>
    </row>
    <row r="1542" hidden="1" customHeight="1" spans="1:2">
      <c r="A1542" s="3" t="s">
        <v>86</v>
      </c>
      <c r="B1542" s="3">
        <f>SUMIFS('Raw Data'!$J:$J,'Raw Data'!$G:$G,A1542,'Raw Data'!$R:$R,"Cross-Sold")</f>
        <v>0</v>
      </c>
    </row>
    <row r="1543" hidden="1" customHeight="1" spans="1:2">
      <c r="A1543" s="4" t="s">
        <v>38</v>
      </c>
      <c r="B1543" s="4">
        <f>SUMIFS('Raw Data'!$J:$J,'Raw Data'!$G:$G,A1543,'Raw Data'!$R:$R,"Cross-Sold")</f>
        <v>0</v>
      </c>
    </row>
    <row r="1544" hidden="1" customHeight="1" spans="1:2">
      <c r="A1544" s="3" t="s">
        <v>38</v>
      </c>
      <c r="B1544" s="3">
        <f>SUMIFS('Raw Data'!$J:$J,'Raw Data'!$G:$G,A1544,'Raw Data'!$R:$R,"Cross-Sold")</f>
        <v>0</v>
      </c>
    </row>
    <row r="1545" hidden="1" customHeight="1" spans="1:2">
      <c r="A1545" s="4" t="s">
        <v>105</v>
      </c>
      <c r="B1545" s="4">
        <f>SUMIFS('Raw Data'!$J:$J,'Raw Data'!$G:$G,A1545,'Raw Data'!$R:$R,"Cross-Sold")</f>
        <v>0</v>
      </c>
    </row>
    <row r="1546" hidden="1" customHeight="1" spans="1:2">
      <c r="A1546" s="3" t="s">
        <v>38</v>
      </c>
      <c r="B1546" s="3">
        <f>SUMIFS('Raw Data'!$J:$J,'Raw Data'!$G:$G,A1546,'Raw Data'!$R:$R,"Cross-Sold")</f>
        <v>0</v>
      </c>
    </row>
    <row r="1547" hidden="1" customHeight="1" spans="1:2">
      <c r="A1547" s="4" t="s">
        <v>38</v>
      </c>
      <c r="B1547" s="4">
        <f>SUMIFS('Raw Data'!$J:$J,'Raw Data'!$G:$G,A1547,'Raw Data'!$R:$R,"Cross-Sold")</f>
        <v>0</v>
      </c>
    </row>
    <row r="1548" hidden="1" customHeight="1" spans="1:2">
      <c r="A1548" s="3" t="s">
        <v>101</v>
      </c>
      <c r="B1548" s="3">
        <f>SUMIFS('Raw Data'!$J:$J,'Raw Data'!$G:$G,A1548,'Raw Data'!$R:$R,"Cross-Sold")</f>
        <v>0</v>
      </c>
    </row>
    <row r="1549" customHeight="1" spans="1:2">
      <c r="A1549" s="4" t="s">
        <v>62</v>
      </c>
      <c r="B1549" s="4">
        <f>SUMIFS('Raw Data'!$J:$J,'Raw Data'!$G:$G,A1549,'Raw Data'!$R:$R,"Cross-Sold")</f>
        <v>285100</v>
      </c>
    </row>
    <row r="1550" customHeight="1" spans="1:2">
      <c r="A1550" s="3" t="s">
        <v>68</v>
      </c>
      <c r="B1550" s="3">
        <f>SUMIFS('Raw Data'!$J:$J,'Raw Data'!$G:$G,A1550,'Raw Data'!$R:$R,"Cross-Sold")</f>
        <v>259365751</v>
      </c>
    </row>
    <row r="1551" customHeight="1" spans="1:2">
      <c r="A1551" s="4" t="s">
        <v>124</v>
      </c>
      <c r="B1551" s="4">
        <f>SUMIFS('Raw Data'!$J:$J,'Raw Data'!$G:$G,A1551,'Raw Data'!$R:$R,"Cross-Sold")</f>
        <v>1184589200</v>
      </c>
    </row>
    <row r="1552" customHeight="1" spans="1:2">
      <c r="A1552" s="3" t="s">
        <v>124</v>
      </c>
      <c r="B1552" s="3">
        <f>SUMIFS('Raw Data'!$J:$J,'Raw Data'!$G:$G,A1552,'Raw Data'!$R:$R,"Cross-Sold")</f>
        <v>1184589200</v>
      </c>
    </row>
    <row r="1553" customHeight="1" spans="1:2">
      <c r="A1553" s="4" t="s">
        <v>124</v>
      </c>
      <c r="B1553" s="4">
        <f>SUMIFS('Raw Data'!$J:$J,'Raw Data'!$G:$G,A1553,'Raw Data'!$R:$R,"Cross-Sold")</f>
        <v>1184589200</v>
      </c>
    </row>
    <row r="1554" customHeight="1" spans="1:2">
      <c r="A1554" s="3" t="s">
        <v>487</v>
      </c>
      <c r="B1554" s="3">
        <f>SUMIFS('Raw Data'!$J:$J,'Raw Data'!$G:$G,A1554,'Raw Data'!$R:$R,"Cross-Sold")</f>
        <v>19722400</v>
      </c>
    </row>
    <row r="1555" customHeight="1" spans="1:2">
      <c r="A1555" s="4" t="s">
        <v>291</v>
      </c>
      <c r="B1555" s="4">
        <f>SUMIFS('Raw Data'!$J:$J,'Raw Data'!$G:$G,A1555,'Raw Data'!$R:$R,"Cross-Sold")</f>
        <v>8477800</v>
      </c>
    </row>
    <row r="1556" hidden="1" customHeight="1" spans="1:2">
      <c r="A1556" s="3" t="s">
        <v>101</v>
      </c>
      <c r="B1556" s="3">
        <f>SUMIFS('Raw Data'!$J:$J,'Raw Data'!$G:$G,A1556,'Raw Data'!$R:$R,"Cross-Sold")</f>
        <v>0</v>
      </c>
    </row>
    <row r="1557" hidden="1" customHeight="1" spans="1:2">
      <c r="A1557" s="4" t="s">
        <v>140</v>
      </c>
      <c r="B1557" s="4">
        <f>SUMIFS('Raw Data'!$J:$J,'Raw Data'!$G:$G,A1557,'Raw Data'!$R:$R,"Cross-Sold")</f>
        <v>0</v>
      </c>
    </row>
    <row r="1558" hidden="1" customHeight="1" spans="1:2">
      <c r="A1558" s="3" t="s">
        <v>94</v>
      </c>
      <c r="B1558" s="3">
        <f>SUMIFS('Raw Data'!$J:$J,'Raw Data'!$G:$G,A1558,'Raw Data'!$R:$R,"Cross-Sold")</f>
        <v>0</v>
      </c>
    </row>
    <row r="1559" hidden="1" customHeight="1" spans="1:2">
      <c r="A1559" s="4" t="s">
        <v>38</v>
      </c>
      <c r="B1559" s="4">
        <f>SUMIFS('Raw Data'!$J:$J,'Raw Data'!$G:$G,A1559,'Raw Data'!$R:$R,"Cross-Sold")</f>
        <v>0</v>
      </c>
    </row>
    <row r="1560" customHeight="1" spans="1:2">
      <c r="A1560" s="3" t="s">
        <v>212</v>
      </c>
      <c r="B1560" s="3">
        <f>SUMIFS('Raw Data'!$J:$J,'Raw Data'!$G:$G,A1560,'Raw Data'!$R:$R,"Cross-Sold")</f>
        <v>1133297600</v>
      </c>
    </row>
    <row r="1561" customHeight="1" spans="1:2">
      <c r="A1561" s="4" t="s">
        <v>212</v>
      </c>
      <c r="B1561" s="4">
        <f>SUMIFS('Raw Data'!$J:$J,'Raw Data'!$G:$G,A1561,'Raw Data'!$R:$R,"Cross-Sold")</f>
        <v>1133297600</v>
      </c>
    </row>
    <row r="1562" hidden="1" customHeight="1" spans="1:2">
      <c r="A1562" s="3" t="s">
        <v>94</v>
      </c>
      <c r="B1562" s="3">
        <f>SUMIFS('Raw Data'!$J:$J,'Raw Data'!$G:$G,A1562,'Raw Data'!$R:$R,"Cross-Sold")</f>
        <v>0</v>
      </c>
    </row>
    <row r="1563" hidden="1" customHeight="1" spans="1:2">
      <c r="A1563" s="4" t="s">
        <v>38</v>
      </c>
      <c r="B1563" s="4">
        <f>SUMIFS('Raw Data'!$J:$J,'Raw Data'!$G:$G,A1563,'Raw Data'!$R:$R,"Cross-Sold")</f>
        <v>0</v>
      </c>
    </row>
    <row r="1564" hidden="1" customHeight="1" spans="1:2">
      <c r="A1564" s="3" t="s">
        <v>38</v>
      </c>
      <c r="B1564" s="3">
        <f>SUMIFS('Raw Data'!$J:$J,'Raw Data'!$G:$G,A1564,'Raw Data'!$R:$R,"Cross-Sold")</f>
        <v>0</v>
      </c>
    </row>
    <row r="1565" hidden="1" customHeight="1" spans="1:2">
      <c r="A1565" s="4" t="s">
        <v>38</v>
      </c>
      <c r="B1565" s="4">
        <f>SUMIFS('Raw Data'!$J:$J,'Raw Data'!$G:$G,A1565,'Raw Data'!$R:$R,"Cross-Sold")</f>
        <v>0</v>
      </c>
    </row>
    <row r="1566" hidden="1" customHeight="1" spans="1:2">
      <c r="A1566" s="3" t="s">
        <v>38</v>
      </c>
      <c r="B1566" s="3">
        <f>SUMIFS('Raw Data'!$J:$J,'Raw Data'!$G:$G,A1566,'Raw Data'!$R:$R,"Cross-Sold")</f>
        <v>0</v>
      </c>
    </row>
    <row r="1567" hidden="1" customHeight="1" spans="1:2">
      <c r="A1567" s="4" t="s">
        <v>38</v>
      </c>
      <c r="B1567" s="4">
        <f>SUMIFS('Raw Data'!$J:$J,'Raw Data'!$G:$G,A1567,'Raw Data'!$R:$R,"Cross-Sold")</f>
        <v>0</v>
      </c>
    </row>
    <row r="1568" hidden="1" customHeight="1" spans="1:2">
      <c r="A1568" s="3" t="s">
        <v>38</v>
      </c>
      <c r="B1568" s="3">
        <f>SUMIFS('Raw Data'!$J:$J,'Raw Data'!$G:$G,A1568,'Raw Data'!$R:$R,"Cross-Sold")</f>
        <v>0</v>
      </c>
    </row>
    <row r="1569" customHeight="1" spans="1:2">
      <c r="A1569" s="4" t="s">
        <v>55</v>
      </c>
      <c r="B1569" s="4">
        <f>SUMIFS('Raw Data'!$J:$J,'Raw Data'!$G:$G,A1569,'Raw Data'!$R:$R,"Cross-Sold")</f>
        <v>13740226</v>
      </c>
    </row>
    <row r="1570" hidden="1" customHeight="1" spans="1:2">
      <c r="A1570" s="3" t="s">
        <v>38</v>
      </c>
      <c r="B1570" s="3">
        <f>SUMIFS('Raw Data'!$J:$J,'Raw Data'!$G:$G,A1570,'Raw Data'!$R:$R,"Cross-Sold")</f>
        <v>0</v>
      </c>
    </row>
    <row r="1571" hidden="1" customHeight="1" spans="1:2">
      <c r="A1571" s="4" t="s">
        <v>38</v>
      </c>
      <c r="B1571" s="4">
        <f>SUMIFS('Raw Data'!$J:$J,'Raw Data'!$G:$G,A1571,'Raw Data'!$R:$R,"Cross-Sold")</f>
        <v>0</v>
      </c>
    </row>
    <row r="1572" hidden="1" customHeight="1" spans="1:2">
      <c r="A1572" s="3" t="s">
        <v>38</v>
      </c>
      <c r="B1572" s="3">
        <f>SUMIFS('Raw Data'!$J:$J,'Raw Data'!$G:$G,A1572,'Raw Data'!$R:$R,"Cross-Sold")</f>
        <v>0</v>
      </c>
    </row>
    <row r="1573" hidden="1" customHeight="1" spans="1:2">
      <c r="A1573" s="4" t="s">
        <v>101</v>
      </c>
      <c r="B1573" s="4">
        <f>SUMIFS('Raw Data'!$J:$J,'Raw Data'!$G:$G,A1573,'Raw Data'!$R:$R,"Cross-Sold")</f>
        <v>0</v>
      </c>
    </row>
    <row r="1574" hidden="1" customHeight="1" spans="1:2">
      <c r="A1574" s="3" t="s">
        <v>94</v>
      </c>
      <c r="B1574" s="3">
        <f>SUMIFS('Raw Data'!$J:$J,'Raw Data'!$G:$G,A1574,'Raw Data'!$R:$R,"Cross-Sold")</f>
        <v>0</v>
      </c>
    </row>
    <row r="1575" hidden="1" customHeight="1" spans="1:2">
      <c r="A1575" s="4" t="s">
        <v>101</v>
      </c>
      <c r="B1575" s="4">
        <f>SUMIFS('Raw Data'!$J:$J,'Raw Data'!$G:$G,A1575,'Raw Data'!$R:$R,"Cross-Sold")</f>
        <v>0</v>
      </c>
    </row>
    <row r="1576" customHeight="1" spans="1:2">
      <c r="A1576" s="3" t="s">
        <v>124</v>
      </c>
      <c r="B1576" s="3">
        <f>SUMIFS('Raw Data'!$J:$J,'Raw Data'!$G:$G,A1576,'Raw Data'!$R:$R,"Cross-Sold")</f>
        <v>1184589200</v>
      </c>
    </row>
    <row r="1577" hidden="1" customHeight="1" spans="1:2">
      <c r="A1577" s="4" t="s">
        <v>121</v>
      </c>
      <c r="B1577" s="4">
        <f>SUMIFS('Raw Data'!$J:$J,'Raw Data'!$G:$G,A1577,'Raw Data'!$R:$R,"Cross-Sold")</f>
        <v>0</v>
      </c>
    </row>
    <row r="1578" hidden="1" customHeight="1" spans="1:2">
      <c r="A1578" s="3" t="s">
        <v>58</v>
      </c>
      <c r="B1578" s="3">
        <f>SUMIFS('Raw Data'!$J:$J,'Raw Data'!$G:$G,A1578,'Raw Data'!$R:$R,"Cross-Sold")</f>
        <v>0</v>
      </c>
    </row>
    <row r="1579" hidden="1" customHeight="1" spans="1:2">
      <c r="A1579" s="4" t="s">
        <v>2496</v>
      </c>
      <c r="B1579" s="4">
        <f>SUMIFS('Raw Data'!$J:$J,'Raw Data'!$G:$G,A1579,'Raw Data'!$R:$R,"Cross-Sold")</f>
        <v>0</v>
      </c>
    </row>
    <row r="1580" hidden="1" customHeight="1" spans="1:2">
      <c r="A1580" s="3" t="s">
        <v>38</v>
      </c>
      <c r="B1580" s="3">
        <f>SUMIFS('Raw Data'!$J:$J,'Raw Data'!$G:$G,A1580,'Raw Data'!$R:$R,"Cross-Sold")</f>
        <v>0</v>
      </c>
    </row>
    <row r="1581" hidden="1" customHeight="1" spans="1:2">
      <c r="A1581" s="4" t="s">
        <v>38</v>
      </c>
      <c r="B1581" s="4">
        <f>SUMIFS('Raw Data'!$J:$J,'Raw Data'!$G:$G,A1581,'Raw Data'!$R:$R,"Cross-Sold")</f>
        <v>0</v>
      </c>
    </row>
    <row r="1582" hidden="1" customHeight="1" spans="1:2">
      <c r="A1582" s="3" t="s">
        <v>38</v>
      </c>
      <c r="B1582" s="3">
        <f>SUMIFS('Raw Data'!$J:$J,'Raw Data'!$G:$G,A1582,'Raw Data'!$R:$R,"Cross-Sold")</f>
        <v>0</v>
      </c>
    </row>
    <row r="1583" hidden="1" customHeight="1" spans="1:2">
      <c r="A1583" s="4" t="s">
        <v>38</v>
      </c>
      <c r="B1583" s="4">
        <f>SUMIFS('Raw Data'!$J:$J,'Raw Data'!$G:$G,A1583,'Raw Data'!$R:$R,"Cross-Sold")</f>
        <v>0</v>
      </c>
    </row>
    <row r="1584" customHeight="1" spans="1:2">
      <c r="A1584" s="3" t="s">
        <v>212</v>
      </c>
      <c r="B1584" s="3">
        <f>SUMIFS('Raw Data'!$J:$J,'Raw Data'!$G:$G,A1584,'Raw Data'!$R:$R,"Cross-Sold")</f>
        <v>1133297600</v>
      </c>
    </row>
    <row r="1585" customHeight="1" spans="1:2">
      <c r="A1585" s="4" t="s">
        <v>212</v>
      </c>
      <c r="B1585" s="4">
        <f>SUMIFS('Raw Data'!$J:$J,'Raw Data'!$G:$G,A1585,'Raw Data'!$R:$R,"Cross-Sold")</f>
        <v>1133297600</v>
      </c>
    </row>
    <row r="1586" customHeight="1" spans="1:2">
      <c r="A1586" s="3" t="s">
        <v>44</v>
      </c>
      <c r="B1586" s="3">
        <f>SUMIFS('Raw Data'!$J:$J,'Raw Data'!$G:$G,A1586,'Raw Data'!$R:$R,"Cross-Sold")</f>
        <v>42770500</v>
      </c>
    </row>
    <row r="1587" hidden="1" customHeight="1" spans="1:2">
      <c r="A1587" s="4" t="s">
        <v>38</v>
      </c>
      <c r="B1587" s="4">
        <f>SUMIFS('Raw Data'!$J:$J,'Raw Data'!$G:$G,A1587,'Raw Data'!$R:$R,"Cross-Sold")</f>
        <v>0</v>
      </c>
    </row>
    <row r="1588" hidden="1" customHeight="1" spans="1:2">
      <c r="A1588" s="3" t="s">
        <v>38</v>
      </c>
      <c r="B1588" s="3">
        <f>SUMIFS('Raw Data'!$J:$J,'Raw Data'!$G:$G,A1588,'Raw Data'!$R:$R,"Cross-Sold")</f>
        <v>0</v>
      </c>
    </row>
    <row r="1589" hidden="1" customHeight="1" spans="1:2">
      <c r="A1589" s="4" t="s">
        <v>38</v>
      </c>
      <c r="B1589" s="4">
        <f>SUMIFS('Raw Data'!$J:$J,'Raw Data'!$G:$G,A1589,'Raw Data'!$R:$R,"Cross-Sold")</f>
        <v>0</v>
      </c>
    </row>
    <row r="1590" hidden="1" customHeight="1" spans="1:2">
      <c r="A1590" s="3" t="s">
        <v>58</v>
      </c>
      <c r="B1590" s="3">
        <f>SUMIFS('Raw Data'!$J:$J,'Raw Data'!$G:$G,A1590,'Raw Data'!$R:$R,"Cross-Sold")</f>
        <v>0</v>
      </c>
    </row>
    <row r="1591" hidden="1" customHeight="1" spans="1:2">
      <c r="A1591" s="4" t="s">
        <v>38</v>
      </c>
      <c r="B1591" s="4">
        <f>SUMIFS('Raw Data'!$J:$J,'Raw Data'!$G:$G,A1591,'Raw Data'!$R:$R,"Cross-Sold")</f>
        <v>0</v>
      </c>
    </row>
    <row r="1592" customHeight="1" spans="1:2">
      <c r="A1592" s="3" t="s">
        <v>791</v>
      </c>
      <c r="B1592" s="3">
        <f>SUMIFS('Raw Data'!$J:$J,'Raw Data'!$G:$G,A1592,'Raw Data'!$R:$R,"Cross-Sold")</f>
        <v>39809400</v>
      </c>
    </row>
    <row r="1593" hidden="1" customHeight="1" spans="1:2">
      <c r="A1593" s="4" t="s">
        <v>105</v>
      </c>
      <c r="B1593" s="4">
        <f>SUMIFS('Raw Data'!$J:$J,'Raw Data'!$G:$G,A1593,'Raw Data'!$R:$R,"Cross-Sold")</f>
        <v>0</v>
      </c>
    </row>
    <row r="1594" hidden="1" customHeight="1" spans="1:2">
      <c r="A1594" s="3" t="s">
        <v>38</v>
      </c>
      <c r="B1594" s="3">
        <f>SUMIFS('Raw Data'!$J:$J,'Raw Data'!$G:$G,A1594,'Raw Data'!$R:$R,"Cross-Sold")</f>
        <v>0</v>
      </c>
    </row>
    <row r="1595" customHeight="1" spans="1:2">
      <c r="A1595" s="4" t="s">
        <v>111</v>
      </c>
      <c r="B1595" s="4">
        <f>SUMIFS('Raw Data'!$J:$J,'Raw Data'!$G:$G,A1595,'Raw Data'!$R:$R,"Cross-Sold")</f>
        <v>13047600</v>
      </c>
    </row>
    <row r="1596" hidden="1" customHeight="1" spans="1:2">
      <c r="A1596" s="3" t="s">
        <v>38</v>
      </c>
      <c r="B1596" s="3">
        <f>SUMIFS('Raw Data'!$J:$J,'Raw Data'!$G:$G,A1596,'Raw Data'!$R:$R,"Cross-Sold")</f>
        <v>0</v>
      </c>
    </row>
    <row r="1597" hidden="1" customHeight="1" spans="1:2">
      <c r="A1597" s="4" t="s">
        <v>38</v>
      </c>
      <c r="B1597" s="4">
        <f>SUMIFS('Raw Data'!$J:$J,'Raw Data'!$G:$G,A1597,'Raw Data'!$R:$R,"Cross-Sold")</f>
        <v>0</v>
      </c>
    </row>
    <row r="1598" hidden="1" customHeight="1" spans="1:2">
      <c r="A1598" s="3" t="s">
        <v>38</v>
      </c>
      <c r="B1598" s="3">
        <f>SUMIFS('Raw Data'!$J:$J,'Raw Data'!$G:$G,A1598,'Raw Data'!$R:$R,"Cross-Sold")</f>
        <v>0</v>
      </c>
    </row>
    <row r="1599" hidden="1" customHeight="1" spans="1:2">
      <c r="A1599" s="4" t="s">
        <v>38</v>
      </c>
      <c r="B1599" s="4">
        <f>SUMIFS('Raw Data'!$J:$J,'Raw Data'!$G:$G,A1599,'Raw Data'!$R:$R,"Cross-Sold")</f>
        <v>0</v>
      </c>
    </row>
    <row r="1600" hidden="1" customHeight="1" spans="1:2">
      <c r="A1600" s="3" t="s">
        <v>38</v>
      </c>
      <c r="B1600" s="3">
        <f>SUMIFS('Raw Data'!$J:$J,'Raw Data'!$G:$G,A1600,'Raw Data'!$R:$R,"Cross-Sold")</f>
        <v>0</v>
      </c>
    </row>
    <row r="1601" hidden="1" customHeight="1" spans="1:2">
      <c r="A1601" s="4" t="s">
        <v>38</v>
      </c>
      <c r="B1601" s="4">
        <f>SUMIFS('Raw Data'!$J:$J,'Raw Data'!$G:$G,A1601,'Raw Data'!$R:$R,"Cross-Sold")</f>
        <v>0</v>
      </c>
    </row>
    <row r="1602" hidden="1" customHeight="1" spans="1:2">
      <c r="A1602" s="3" t="s">
        <v>38</v>
      </c>
      <c r="B1602" s="3">
        <f>SUMIFS('Raw Data'!$J:$J,'Raw Data'!$G:$G,A1602,'Raw Data'!$R:$R,"Cross-Sold")</f>
        <v>0</v>
      </c>
    </row>
    <row r="1603" customHeight="1" spans="1:2">
      <c r="A1603" s="4" t="s">
        <v>111</v>
      </c>
      <c r="B1603" s="4">
        <f>SUMIFS('Raw Data'!$J:$J,'Raw Data'!$G:$G,A1603,'Raw Data'!$R:$R,"Cross-Sold")</f>
        <v>13047600</v>
      </c>
    </row>
    <row r="1604" hidden="1" customHeight="1" spans="1:2">
      <c r="A1604" s="3" t="s">
        <v>38</v>
      </c>
      <c r="B1604" s="3">
        <f>SUMIFS('Raw Data'!$J:$J,'Raw Data'!$G:$G,A1604,'Raw Data'!$R:$R,"Cross-Sold")</f>
        <v>0</v>
      </c>
    </row>
    <row r="1605" hidden="1" customHeight="1" spans="1:2">
      <c r="A1605" s="4" t="s">
        <v>38</v>
      </c>
      <c r="B1605" s="4">
        <f>SUMIFS('Raw Data'!$J:$J,'Raw Data'!$G:$G,A1605,'Raw Data'!$R:$R,"Cross-Sold")</f>
        <v>0</v>
      </c>
    </row>
    <row r="1606" hidden="1" customHeight="1" spans="1:2">
      <c r="A1606" s="3" t="s">
        <v>38</v>
      </c>
      <c r="B1606" s="3">
        <f>SUMIFS('Raw Data'!$J:$J,'Raw Data'!$G:$G,A1606,'Raw Data'!$R:$R,"Cross-Sold")</f>
        <v>0</v>
      </c>
    </row>
    <row r="1607" hidden="1" customHeight="1" spans="1:2">
      <c r="A1607" s="4" t="s">
        <v>38</v>
      </c>
      <c r="B1607" s="4">
        <f>SUMIFS('Raw Data'!$J:$J,'Raw Data'!$G:$G,A1607,'Raw Data'!$R:$R,"Cross-Sold")</f>
        <v>0</v>
      </c>
    </row>
    <row r="1608" hidden="1" customHeight="1" spans="1:2">
      <c r="A1608" s="3" t="s">
        <v>38</v>
      </c>
      <c r="B1608" s="3">
        <f>SUMIFS('Raw Data'!$J:$J,'Raw Data'!$G:$G,A1608,'Raw Data'!$R:$R,"Cross-Sold")</f>
        <v>0</v>
      </c>
    </row>
    <row r="1609" hidden="1" customHeight="1" spans="1:2">
      <c r="A1609" s="4" t="s">
        <v>94</v>
      </c>
      <c r="B1609" s="4">
        <f>SUMIFS('Raw Data'!$J:$J,'Raw Data'!$G:$G,A1609,'Raw Data'!$R:$R,"Cross-Sold")</f>
        <v>0</v>
      </c>
    </row>
    <row r="1610" hidden="1" customHeight="1" spans="1:2">
      <c r="A1610" s="3" t="s">
        <v>38</v>
      </c>
      <c r="B1610" s="3">
        <f>SUMIFS('Raw Data'!$J:$J,'Raw Data'!$G:$G,A1610,'Raw Data'!$R:$R,"Cross-Sold")</f>
        <v>0</v>
      </c>
    </row>
    <row r="1611" hidden="1" customHeight="1" spans="1:2">
      <c r="A1611" s="4" t="s">
        <v>536</v>
      </c>
      <c r="B1611" s="4">
        <f>SUMIFS('Raw Data'!$J:$J,'Raw Data'!$G:$G,A1611,'Raw Data'!$R:$R,"Cross-Sold")</f>
        <v>0</v>
      </c>
    </row>
    <row r="1612" hidden="1" customHeight="1" spans="1:2">
      <c r="A1612" s="3" t="s">
        <v>38</v>
      </c>
      <c r="B1612" s="3">
        <f>SUMIFS('Raw Data'!$J:$J,'Raw Data'!$G:$G,A1612,'Raw Data'!$R:$R,"Cross-Sold")</f>
        <v>0</v>
      </c>
    </row>
    <row r="1613" hidden="1" customHeight="1" spans="1:2">
      <c r="A1613" s="4" t="s">
        <v>94</v>
      </c>
      <c r="B1613" s="4">
        <f>SUMIFS('Raw Data'!$J:$J,'Raw Data'!$G:$G,A1613,'Raw Data'!$R:$R,"Cross-Sold")</f>
        <v>0</v>
      </c>
    </row>
    <row r="1614" hidden="1" customHeight="1" spans="1:2">
      <c r="A1614" s="3" t="s">
        <v>38</v>
      </c>
      <c r="B1614" s="3">
        <f>SUMIFS('Raw Data'!$J:$J,'Raw Data'!$G:$G,A1614,'Raw Data'!$R:$R,"Cross-Sold")</f>
        <v>0</v>
      </c>
    </row>
    <row r="1615" hidden="1" customHeight="1" spans="1:2">
      <c r="A1615" s="4" t="s">
        <v>38</v>
      </c>
      <c r="B1615" s="4">
        <f>SUMIFS('Raw Data'!$J:$J,'Raw Data'!$G:$G,A1615,'Raw Data'!$R:$R,"Cross-Sold")</f>
        <v>0</v>
      </c>
    </row>
    <row r="1616" hidden="1" customHeight="1" spans="1:2">
      <c r="A1616" s="3" t="s">
        <v>38</v>
      </c>
      <c r="B1616" s="3">
        <f>SUMIFS('Raw Data'!$J:$J,'Raw Data'!$G:$G,A1616,'Raw Data'!$R:$R,"Cross-Sold")</f>
        <v>0</v>
      </c>
    </row>
    <row r="1617" hidden="1" customHeight="1" spans="1:2">
      <c r="A1617" s="4" t="s">
        <v>38</v>
      </c>
      <c r="B1617" s="4">
        <f>SUMIFS('Raw Data'!$J:$J,'Raw Data'!$G:$G,A1617,'Raw Data'!$R:$R,"Cross-Sold")</f>
        <v>0</v>
      </c>
    </row>
    <row r="1618" hidden="1" customHeight="1" spans="1:2">
      <c r="A1618" s="3" t="s">
        <v>38</v>
      </c>
      <c r="B1618" s="3">
        <f>SUMIFS('Raw Data'!$J:$J,'Raw Data'!$G:$G,A1618,'Raw Data'!$R:$R,"Cross-Sold")</f>
        <v>0</v>
      </c>
    </row>
    <row r="1619" hidden="1" customHeight="1" spans="1:2">
      <c r="A1619" s="4" t="s">
        <v>38</v>
      </c>
      <c r="B1619" s="4">
        <f>SUMIFS('Raw Data'!$J:$J,'Raw Data'!$G:$G,A1619,'Raw Data'!$R:$R,"Cross-Sold")</f>
        <v>0</v>
      </c>
    </row>
    <row r="1620" customHeight="1" spans="1:2">
      <c r="A1620" s="3" t="s">
        <v>487</v>
      </c>
      <c r="B1620" s="3">
        <f>SUMIFS('Raw Data'!$J:$J,'Raw Data'!$G:$G,A1620,'Raw Data'!$R:$R,"Cross-Sold")</f>
        <v>19722400</v>
      </c>
    </row>
    <row r="1621" customHeight="1" spans="1:2">
      <c r="A1621" s="4" t="s">
        <v>487</v>
      </c>
      <c r="B1621" s="4">
        <f>SUMIFS('Raw Data'!$J:$J,'Raw Data'!$G:$G,A1621,'Raw Data'!$R:$R,"Cross-Sold")</f>
        <v>19722400</v>
      </c>
    </row>
    <row r="1622" customHeight="1" spans="1:2">
      <c r="A1622" s="3" t="s">
        <v>487</v>
      </c>
      <c r="B1622" s="3">
        <f>SUMIFS('Raw Data'!$J:$J,'Raw Data'!$G:$G,A1622,'Raw Data'!$R:$R,"Cross-Sold")</f>
        <v>19722400</v>
      </c>
    </row>
    <row r="1623" hidden="1" customHeight="1" spans="1:2">
      <c r="A1623" s="4" t="s">
        <v>38</v>
      </c>
      <c r="B1623" s="4">
        <f>SUMIFS('Raw Data'!$J:$J,'Raw Data'!$G:$G,A1623,'Raw Data'!$R:$R,"Cross-Sold")</f>
        <v>0</v>
      </c>
    </row>
    <row r="1624" customHeight="1" spans="1:2">
      <c r="A1624" s="3" t="s">
        <v>487</v>
      </c>
      <c r="B1624" s="3">
        <f>SUMIFS('Raw Data'!$J:$J,'Raw Data'!$G:$G,A1624,'Raw Data'!$R:$R,"Cross-Sold")</f>
        <v>19722400</v>
      </c>
    </row>
    <row r="1625" customHeight="1" spans="1:2">
      <c r="A1625" s="4" t="s">
        <v>116</v>
      </c>
      <c r="B1625" s="4">
        <f>SUMIFS('Raw Data'!$J:$J,'Raw Data'!$G:$G,A1625,'Raw Data'!$R:$R,"Cross-Sold")</f>
        <v>52119800</v>
      </c>
    </row>
    <row r="1626" hidden="1" customHeight="1" spans="1:2">
      <c r="A1626" s="3" t="s">
        <v>38</v>
      </c>
      <c r="B1626" s="3">
        <f>SUMIFS('Raw Data'!$J:$J,'Raw Data'!$G:$G,A1626,'Raw Data'!$R:$R,"Cross-Sold")</f>
        <v>0</v>
      </c>
    </row>
    <row r="1627" hidden="1" customHeight="1" spans="1:2">
      <c r="A1627" s="4" t="s">
        <v>536</v>
      </c>
      <c r="B1627" s="4">
        <f>SUMIFS('Raw Data'!$J:$J,'Raw Data'!$G:$G,A1627,'Raw Data'!$R:$R,"Cross-Sold")</f>
        <v>0</v>
      </c>
    </row>
    <row r="1628" hidden="1" customHeight="1" spans="1:2">
      <c r="A1628" s="3" t="s">
        <v>38</v>
      </c>
      <c r="B1628" s="3">
        <f>SUMIFS('Raw Data'!$J:$J,'Raw Data'!$G:$G,A1628,'Raw Data'!$R:$R,"Cross-Sold")</f>
        <v>0</v>
      </c>
    </row>
    <row r="1629" hidden="1" customHeight="1" spans="1:2">
      <c r="A1629" s="4" t="s">
        <v>38</v>
      </c>
      <c r="B1629" s="4">
        <f>SUMIFS('Raw Data'!$J:$J,'Raw Data'!$G:$G,A1629,'Raw Data'!$R:$R,"Cross-Sold")</f>
        <v>0</v>
      </c>
    </row>
    <row r="1630" hidden="1" customHeight="1" spans="1:2">
      <c r="A1630" s="3" t="s">
        <v>38</v>
      </c>
      <c r="B1630" s="3">
        <f>SUMIFS('Raw Data'!$J:$J,'Raw Data'!$G:$G,A1630,'Raw Data'!$R:$R,"Cross-Sold")</f>
        <v>0</v>
      </c>
    </row>
    <row r="1631" hidden="1" customHeight="1" spans="1:2">
      <c r="A1631" s="4" t="s">
        <v>536</v>
      </c>
      <c r="B1631" s="4">
        <f>SUMIFS('Raw Data'!$J:$J,'Raw Data'!$G:$G,A1631,'Raw Data'!$R:$R,"Cross-Sold")</f>
        <v>0</v>
      </c>
    </row>
    <row r="1632" hidden="1" customHeight="1" spans="1:2">
      <c r="A1632" s="3" t="s">
        <v>536</v>
      </c>
      <c r="B1632" s="3">
        <f>SUMIFS('Raw Data'!$J:$J,'Raw Data'!$G:$G,A1632,'Raw Data'!$R:$R,"Cross-Sold")</f>
        <v>0</v>
      </c>
    </row>
    <row r="1633" customHeight="1" spans="1:2">
      <c r="A1633" s="4" t="s">
        <v>487</v>
      </c>
      <c r="B1633" s="4">
        <f>SUMIFS('Raw Data'!$J:$J,'Raw Data'!$G:$G,A1633,'Raw Data'!$R:$R,"Cross-Sold")</f>
        <v>19722400</v>
      </c>
    </row>
    <row r="1634" customHeight="1" spans="1:2">
      <c r="A1634" s="3" t="s">
        <v>487</v>
      </c>
      <c r="B1634" s="3">
        <f>SUMIFS('Raw Data'!$J:$J,'Raw Data'!$G:$G,A1634,'Raw Data'!$R:$R,"Cross-Sold")</f>
        <v>19722400</v>
      </c>
    </row>
    <row r="1635" hidden="1" customHeight="1" spans="1:2">
      <c r="A1635" s="4" t="s">
        <v>38</v>
      </c>
      <c r="B1635" s="4">
        <f>SUMIFS('Raw Data'!$J:$J,'Raw Data'!$G:$G,A1635,'Raw Data'!$R:$R,"Cross-Sold")</f>
        <v>0</v>
      </c>
    </row>
    <row r="1636" hidden="1" customHeight="1" spans="1:2">
      <c r="A1636" s="3" t="s">
        <v>38</v>
      </c>
      <c r="B1636" s="3">
        <f>SUMIFS('Raw Data'!$J:$J,'Raw Data'!$G:$G,A1636,'Raw Data'!$R:$R,"Cross-Sold")</f>
        <v>0</v>
      </c>
    </row>
    <row r="1637" hidden="1" customHeight="1" spans="1:2">
      <c r="A1637" s="4" t="s">
        <v>536</v>
      </c>
      <c r="B1637" s="4">
        <f>SUMIFS('Raw Data'!$J:$J,'Raw Data'!$G:$G,A1637,'Raw Data'!$R:$R,"Cross-Sold")</f>
        <v>0</v>
      </c>
    </row>
    <row r="1638" customHeight="1" spans="1:2">
      <c r="A1638" s="3" t="s">
        <v>116</v>
      </c>
      <c r="B1638" s="3">
        <f>SUMIFS('Raw Data'!$J:$J,'Raw Data'!$G:$G,A1638,'Raw Data'!$R:$R,"Cross-Sold")</f>
        <v>52119800</v>
      </c>
    </row>
    <row r="1639" customHeight="1" spans="1:2">
      <c r="A1639" s="4" t="s">
        <v>116</v>
      </c>
      <c r="B1639" s="4">
        <f>SUMIFS('Raw Data'!$J:$J,'Raw Data'!$G:$G,A1639,'Raw Data'!$R:$R,"Cross-Sold")</f>
        <v>52119800</v>
      </c>
    </row>
    <row r="1640" hidden="1" customHeight="1" spans="1:2">
      <c r="A1640" s="3" t="s">
        <v>38</v>
      </c>
      <c r="B1640" s="3">
        <f>SUMIFS('Raw Data'!$J:$J,'Raw Data'!$G:$G,A1640,'Raw Data'!$R:$R,"Cross-Sold")</f>
        <v>0</v>
      </c>
    </row>
    <row r="1641" hidden="1" customHeight="1" spans="1:2">
      <c r="A1641" s="4" t="s">
        <v>38</v>
      </c>
      <c r="B1641" s="4">
        <f>SUMIFS('Raw Data'!$J:$J,'Raw Data'!$G:$G,A1641,'Raw Data'!$R:$R,"Cross-Sold")</f>
        <v>0</v>
      </c>
    </row>
    <row r="1642" hidden="1" customHeight="1" spans="1:2">
      <c r="A1642" s="3" t="s">
        <v>536</v>
      </c>
      <c r="B1642" s="3">
        <f>SUMIFS('Raw Data'!$J:$J,'Raw Data'!$G:$G,A1642,'Raw Data'!$R:$R,"Cross-Sold")</f>
        <v>0</v>
      </c>
    </row>
    <row r="1643" hidden="1" customHeight="1" spans="1:2">
      <c r="A1643" s="4" t="s">
        <v>38</v>
      </c>
      <c r="B1643" s="4">
        <f>SUMIFS('Raw Data'!$J:$J,'Raw Data'!$G:$G,A1643,'Raw Data'!$R:$R,"Cross-Sold")</f>
        <v>0</v>
      </c>
    </row>
    <row r="1644" hidden="1" customHeight="1" spans="1:2">
      <c r="A1644" s="3" t="s">
        <v>38</v>
      </c>
      <c r="B1644" s="3">
        <f>SUMIFS('Raw Data'!$J:$J,'Raw Data'!$G:$G,A1644,'Raw Data'!$R:$R,"Cross-Sold")</f>
        <v>0</v>
      </c>
    </row>
    <row r="1645" hidden="1" customHeight="1" spans="1:2">
      <c r="A1645" s="4" t="s">
        <v>38</v>
      </c>
      <c r="B1645" s="4">
        <f>SUMIFS('Raw Data'!$J:$J,'Raw Data'!$G:$G,A1645,'Raw Data'!$R:$R,"Cross-Sold")</f>
        <v>0</v>
      </c>
    </row>
    <row r="1646" hidden="1" customHeight="1" spans="1:2">
      <c r="A1646" s="3" t="s">
        <v>38</v>
      </c>
      <c r="B1646" s="3">
        <f>SUMIFS('Raw Data'!$J:$J,'Raw Data'!$G:$G,A1646,'Raw Data'!$R:$R,"Cross-Sold")</f>
        <v>0</v>
      </c>
    </row>
    <row r="1647" hidden="1" customHeight="1" spans="1:2">
      <c r="A1647" s="4" t="s">
        <v>38</v>
      </c>
      <c r="B1647" s="4">
        <f>SUMIFS('Raw Data'!$J:$J,'Raw Data'!$G:$G,A1647,'Raw Data'!$R:$R,"Cross-Sold")</f>
        <v>0</v>
      </c>
    </row>
    <row r="1648" hidden="1" customHeight="1" spans="1:2">
      <c r="A1648" s="3" t="s">
        <v>38</v>
      </c>
      <c r="B1648" s="3">
        <f>SUMIFS('Raw Data'!$J:$J,'Raw Data'!$G:$G,A1648,'Raw Data'!$R:$R,"Cross-Sold")</f>
        <v>0</v>
      </c>
    </row>
    <row r="1649" hidden="1" customHeight="1" spans="1:2">
      <c r="A1649" s="4" t="s">
        <v>536</v>
      </c>
      <c r="B1649" s="4">
        <f>SUMIFS('Raw Data'!$J:$J,'Raw Data'!$G:$G,A1649,'Raw Data'!$R:$R,"Cross-Sold")</f>
        <v>0</v>
      </c>
    </row>
    <row r="1650" hidden="1" customHeight="1" spans="1:2">
      <c r="A1650" s="3" t="s">
        <v>38</v>
      </c>
      <c r="B1650" s="3">
        <f>SUMIFS('Raw Data'!$J:$J,'Raw Data'!$G:$G,A1650,'Raw Data'!$R:$R,"Cross-Sold")</f>
        <v>0</v>
      </c>
    </row>
    <row r="1651" customHeight="1" spans="1:2">
      <c r="A1651" s="4" t="s">
        <v>487</v>
      </c>
      <c r="B1651" s="4">
        <f>SUMIFS('Raw Data'!$J:$J,'Raw Data'!$G:$G,A1651,'Raw Data'!$R:$R,"Cross-Sold")</f>
        <v>19722400</v>
      </c>
    </row>
    <row r="1652" customHeight="1" spans="1:2">
      <c r="A1652" s="3" t="s">
        <v>487</v>
      </c>
      <c r="B1652" s="3">
        <f>SUMIFS('Raw Data'!$J:$J,'Raw Data'!$G:$G,A1652,'Raw Data'!$R:$R,"Cross-Sold")</f>
        <v>19722400</v>
      </c>
    </row>
    <row r="1653" hidden="1" customHeight="1" spans="1:2">
      <c r="A1653" s="4" t="s">
        <v>2615</v>
      </c>
      <c r="B1653" s="4">
        <f>SUMIFS('Raw Data'!$J:$J,'Raw Data'!$G:$G,A1653,'Raw Data'!$R:$R,"Cross-Sold")</f>
        <v>0</v>
      </c>
    </row>
    <row r="1654" customHeight="1" spans="1:2">
      <c r="A1654" s="3" t="s">
        <v>55</v>
      </c>
      <c r="B1654" s="3">
        <f>SUMIFS('Raw Data'!$J:$J,'Raw Data'!$G:$G,A1654,'Raw Data'!$R:$R,"Cross-Sold")</f>
        <v>13740226</v>
      </c>
    </row>
    <row r="1655" hidden="1" customHeight="1" spans="1:2">
      <c r="A1655" s="4" t="s">
        <v>58</v>
      </c>
      <c r="B1655" s="4">
        <f>SUMIFS('Raw Data'!$J:$J,'Raw Data'!$G:$G,A1655,'Raw Data'!$R:$R,"Cross-Sold")</f>
        <v>0</v>
      </c>
    </row>
    <row r="1656" hidden="1" customHeight="1" spans="1:2">
      <c r="A1656" s="3" t="s">
        <v>121</v>
      </c>
      <c r="B1656" s="3">
        <f>SUMIFS('Raw Data'!$J:$J,'Raw Data'!$G:$G,A1656,'Raw Data'!$R:$R,"Cross-Sold")</f>
        <v>0</v>
      </c>
    </row>
    <row r="1657" customHeight="1" spans="1:2">
      <c r="A1657" s="4" t="s">
        <v>156</v>
      </c>
      <c r="B1657" s="4">
        <f>SUMIFS('Raw Data'!$J:$J,'Raw Data'!$G:$G,A1657,'Raw Data'!$R:$R,"Cross-Sold")</f>
        <v>4135200</v>
      </c>
    </row>
    <row r="1658" customHeight="1" spans="1:2">
      <c r="A1658" s="3" t="s">
        <v>170</v>
      </c>
      <c r="B1658" s="3">
        <f>SUMIFS('Raw Data'!$J:$J,'Raw Data'!$G:$G,A1658,'Raw Data'!$R:$R,"Cross-Sold")</f>
        <v>108978900</v>
      </c>
    </row>
    <row r="1659" hidden="1" customHeight="1" spans="1:2">
      <c r="A1659" s="4" t="s">
        <v>38</v>
      </c>
      <c r="B1659" s="4">
        <f>SUMIFS('Raw Data'!$J:$J,'Raw Data'!$G:$G,A1659,'Raw Data'!$R:$R,"Cross-Sold")</f>
        <v>0</v>
      </c>
    </row>
    <row r="1660" hidden="1" customHeight="1" spans="1:2">
      <c r="A1660" s="3" t="s">
        <v>38</v>
      </c>
      <c r="B1660" s="3">
        <f>SUMIFS('Raw Data'!$J:$J,'Raw Data'!$G:$G,A1660,'Raw Data'!$R:$R,"Cross-Sold")</f>
        <v>0</v>
      </c>
    </row>
    <row r="1661" hidden="1" customHeight="1" spans="1:2">
      <c r="A1661" s="4" t="s">
        <v>38</v>
      </c>
      <c r="B1661" s="4">
        <f>SUMIFS('Raw Data'!$J:$J,'Raw Data'!$G:$G,A1661,'Raw Data'!$R:$R,"Cross-Sold")</f>
        <v>0</v>
      </c>
    </row>
    <row r="1662" hidden="1" customHeight="1" spans="1:2">
      <c r="A1662" s="3" t="s">
        <v>38</v>
      </c>
      <c r="B1662" s="3">
        <f>SUMIFS('Raw Data'!$J:$J,'Raw Data'!$G:$G,A1662,'Raw Data'!$R:$R,"Cross-Sold")</f>
        <v>0</v>
      </c>
    </row>
    <row r="1663" hidden="1" customHeight="1" spans="1:2">
      <c r="A1663" s="4" t="s">
        <v>38</v>
      </c>
      <c r="B1663" s="4">
        <f>SUMIFS('Raw Data'!$J:$J,'Raw Data'!$G:$G,A1663,'Raw Data'!$R:$R,"Cross-Sold")</f>
        <v>0</v>
      </c>
    </row>
    <row r="1664" customHeight="1" spans="1:2">
      <c r="A1664" s="3" t="s">
        <v>124</v>
      </c>
      <c r="B1664" s="3">
        <f>SUMIFS('Raw Data'!$J:$J,'Raw Data'!$G:$G,A1664,'Raw Data'!$R:$R,"Cross-Sold")</f>
        <v>1184589200</v>
      </c>
    </row>
    <row r="1665" hidden="1" customHeight="1" spans="1:2">
      <c r="A1665" s="4" t="s">
        <v>101</v>
      </c>
      <c r="B1665" s="4">
        <f>SUMIFS('Raw Data'!$J:$J,'Raw Data'!$G:$G,A1665,'Raw Data'!$R:$R,"Cross-Sold")</f>
        <v>0</v>
      </c>
    </row>
    <row r="1666" hidden="1" customHeight="1" spans="1:2">
      <c r="A1666" s="3" t="s">
        <v>38</v>
      </c>
      <c r="B1666" s="3">
        <f>SUMIFS('Raw Data'!$J:$J,'Raw Data'!$G:$G,A1666,'Raw Data'!$R:$R,"Cross-Sold")</f>
        <v>0</v>
      </c>
    </row>
    <row r="1667" customHeight="1" spans="1:2">
      <c r="A1667" s="4" t="s">
        <v>212</v>
      </c>
      <c r="B1667" s="4">
        <f>SUMIFS('Raw Data'!$J:$J,'Raw Data'!$G:$G,A1667,'Raw Data'!$R:$R,"Cross-Sold")</f>
        <v>1133297600</v>
      </c>
    </row>
    <row r="1668" hidden="1" customHeight="1" spans="1:2">
      <c r="A1668" s="3" t="s">
        <v>38</v>
      </c>
      <c r="B1668" s="3">
        <f>SUMIFS('Raw Data'!$J:$J,'Raw Data'!$G:$G,A1668,'Raw Data'!$R:$R,"Cross-Sold")</f>
        <v>0</v>
      </c>
    </row>
    <row r="1669" hidden="1" customHeight="1" spans="1:2">
      <c r="A1669" s="4" t="s">
        <v>38</v>
      </c>
      <c r="B1669" s="4">
        <f>SUMIFS('Raw Data'!$J:$J,'Raw Data'!$G:$G,A1669,'Raw Data'!$R:$R,"Cross-Sold")</f>
        <v>0</v>
      </c>
    </row>
    <row r="1670" hidden="1" customHeight="1" spans="1:2">
      <c r="A1670" s="3" t="s">
        <v>38</v>
      </c>
      <c r="B1670" s="3">
        <f>SUMIFS('Raw Data'!$J:$J,'Raw Data'!$G:$G,A1670,'Raw Data'!$R:$R,"Cross-Sold")</f>
        <v>0</v>
      </c>
    </row>
    <row r="1671" hidden="1" customHeight="1" spans="1:2">
      <c r="A1671" s="4" t="s">
        <v>38</v>
      </c>
      <c r="B1671" s="4">
        <f>SUMIFS('Raw Data'!$J:$J,'Raw Data'!$G:$G,A1671,'Raw Data'!$R:$R,"Cross-Sold")</f>
        <v>0</v>
      </c>
    </row>
    <row r="1672" hidden="1" customHeight="1" spans="1:2">
      <c r="A1672" s="3" t="s">
        <v>38</v>
      </c>
      <c r="B1672" s="3">
        <f>SUMIFS('Raw Data'!$J:$J,'Raw Data'!$G:$G,A1672,'Raw Data'!$R:$R,"Cross-Sold")</f>
        <v>0</v>
      </c>
    </row>
    <row r="1673" hidden="1" customHeight="1" spans="1:2">
      <c r="A1673" s="4" t="s">
        <v>38</v>
      </c>
      <c r="B1673" s="4">
        <f>SUMIFS('Raw Data'!$J:$J,'Raw Data'!$G:$G,A1673,'Raw Data'!$R:$R,"Cross-Sold")</f>
        <v>0</v>
      </c>
    </row>
    <row r="1674" hidden="1" customHeight="1" spans="1:2">
      <c r="A1674" s="3" t="s">
        <v>38</v>
      </c>
      <c r="B1674" s="3">
        <f>SUMIFS('Raw Data'!$J:$J,'Raw Data'!$G:$G,A1674,'Raw Data'!$R:$R,"Cross-Sold")</f>
        <v>0</v>
      </c>
    </row>
    <row r="1675" hidden="1" customHeight="1" spans="1:2">
      <c r="A1675" s="4" t="s">
        <v>38</v>
      </c>
      <c r="B1675" s="4">
        <f>SUMIFS('Raw Data'!$J:$J,'Raw Data'!$G:$G,A1675,'Raw Data'!$R:$R,"Cross-Sold")</f>
        <v>0</v>
      </c>
    </row>
    <row r="1676" hidden="1" customHeight="1" spans="1:2">
      <c r="A1676" s="3" t="s">
        <v>38</v>
      </c>
      <c r="B1676" s="3">
        <f>SUMIFS('Raw Data'!$J:$J,'Raw Data'!$G:$G,A1676,'Raw Data'!$R:$R,"Cross-Sold")</f>
        <v>0</v>
      </c>
    </row>
    <row r="1677" hidden="1" customHeight="1" spans="1:2">
      <c r="A1677" s="4" t="s">
        <v>38</v>
      </c>
      <c r="B1677" s="4">
        <f>SUMIFS('Raw Data'!$J:$J,'Raw Data'!$G:$G,A1677,'Raw Data'!$R:$R,"Cross-Sold")</f>
        <v>0</v>
      </c>
    </row>
    <row r="1678" hidden="1" customHeight="1" spans="1:2">
      <c r="A1678" s="3" t="s">
        <v>536</v>
      </c>
      <c r="B1678" s="3">
        <f>SUMIFS('Raw Data'!$J:$J,'Raw Data'!$G:$G,A1678,'Raw Data'!$R:$R,"Cross-Sold")</f>
        <v>0</v>
      </c>
    </row>
    <row r="1679" hidden="1" customHeight="1" spans="1:2">
      <c r="A1679" s="4" t="s">
        <v>101</v>
      </c>
      <c r="B1679" s="4">
        <f>SUMIFS('Raw Data'!$J:$J,'Raw Data'!$G:$G,A1679,'Raw Data'!$R:$R,"Cross-Sold")</f>
        <v>0</v>
      </c>
    </row>
    <row r="1680" customHeight="1" spans="1:2">
      <c r="A1680" s="3" t="s">
        <v>68</v>
      </c>
      <c r="B1680" s="3">
        <f>SUMIFS('Raw Data'!$J:$J,'Raw Data'!$G:$G,A1680,'Raw Data'!$R:$R,"Cross-Sold")</f>
        <v>259365751</v>
      </c>
    </row>
    <row r="1681" customHeight="1" spans="1:2">
      <c r="A1681" s="4" t="s">
        <v>80</v>
      </c>
      <c r="B1681" s="4">
        <f>SUMIFS('Raw Data'!$J:$J,'Raw Data'!$G:$G,A1681,'Raw Data'!$R:$R,"Cross-Sold")</f>
        <v>29707200</v>
      </c>
    </row>
    <row r="1682" hidden="1" customHeight="1" spans="1:2">
      <c r="A1682" s="3" t="s">
        <v>94</v>
      </c>
      <c r="B1682" s="3">
        <f>SUMIFS('Raw Data'!$J:$J,'Raw Data'!$G:$G,A1682,'Raw Data'!$R:$R,"Cross-Sold")</f>
        <v>0</v>
      </c>
    </row>
    <row r="1683" customHeight="1" spans="1:2">
      <c r="A1683" s="4" t="s">
        <v>193</v>
      </c>
      <c r="B1683" s="4">
        <f>SUMIFS('Raw Data'!$J:$J,'Raw Data'!$G:$G,A1683,'Raw Data'!$R:$R,"Cross-Sold")</f>
        <v>179625000</v>
      </c>
    </row>
    <row r="1684" customHeight="1" spans="1:2">
      <c r="A1684" s="3" t="s">
        <v>487</v>
      </c>
      <c r="B1684" s="3">
        <f>SUMIFS('Raw Data'!$J:$J,'Raw Data'!$G:$G,A1684,'Raw Data'!$R:$R,"Cross-Sold")</f>
        <v>19722400</v>
      </c>
    </row>
    <row r="1685" customHeight="1" spans="1:2">
      <c r="A1685" s="4" t="s">
        <v>80</v>
      </c>
      <c r="B1685" s="4">
        <f>SUMIFS('Raw Data'!$J:$J,'Raw Data'!$G:$G,A1685,'Raw Data'!$R:$R,"Cross-Sold")</f>
        <v>29707200</v>
      </c>
    </row>
    <row r="1686" hidden="1" customHeight="1" spans="1:2">
      <c r="A1686" s="3" t="s">
        <v>38</v>
      </c>
      <c r="B1686" s="3">
        <f>SUMIFS('Raw Data'!$J:$J,'Raw Data'!$G:$G,A1686,'Raw Data'!$R:$R,"Cross-Sold")</f>
        <v>0</v>
      </c>
    </row>
    <row r="1687" hidden="1" customHeight="1" spans="1:2">
      <c r="A1687" s="4" t="s">
        <v>38</v>
      </c>
      <c r="B1687" s="4">
        <f>SUMIFS('Raw Data'!$J:$J,'Raw Data'!$G:$G,A1687,'Raw Data'!$R:$R,"Cross-Sold")</f>
        <v>0</v>
      </c>
    </row>
    <row r="1688" hidden="1" customHeight="1" spans="1:2">
      <c r="A1688" s="3" t="s">
        <v>38</v>
      </c>
      <c r="B1688" s="3">
        <f>SUMIFS('Raw Data'!$J:$J,'Raw Data'!$G:$G,A1688,'Raw Data'!$R:$R,"Cross-Sold")</f>
        <v>0</v>
      </c>
    </row>
    <row r="1689" hidden="1" customHeight="1" spans="1:2">
      <c r="A1689" s="4" t="s">
        <v>38</v>
      </c>
      <c r="B1689" s="4">
        <f>SUMIFS('Raw Data'!$J:$J,'Raw Data'!$G:$G,A1689,'Raw Data'!$R:$R,"Cross-Sold")</f>
        <v>0</v>
      </c>
    </row>
    <row r="1690" hidden="1" customHeight="1" spans="1:2">
      <c r="A1690" s="3" t="s">
        <v>38</v>
      </c>
      <c r="B1690" s="3">
        <f>SUMIFS('Raw Data'!$J:$J,'Raw Data'!$G:$G,A1690,'Raw Data'!$R:$R,"Cross-Sold")</f>
        <v>0</v>
      </c>
    </row>
    <row r="1691" customHeight="1" spans="1:2">
      <c r="A1691" s="4" t="s">
        <v>212</v>
      </c>
      <c r="B1691" s="4">
        <f>SUMIFS('Raw Data'!$J:$J,'Raw Data'!$G:$G,A1691,'Raw Data'!$R:$R,"Cross-Sold")</f>
        <v>1133297600</v>
      </c>
    </row>
    <row r="1692" customHeight="1" spans="1:2">
      <c r="A1692" s="3" t="s">
        <v>44</v>
      </c>
      <c r="B1692" s="3">
        <f>SUMIFS('Raw Data'!$J:$J,'Raw Data'!$G:$G,A1692,'Raw Data'!$R:$R,"Cross-Sold")</f>
        <v>42770500</v>
      </c>
    </row>
    <row r="1693" hidden="1" customHeight="1" spans="1:2">
      <c r="A1693" s="4" t="s">
        <v>38</v>
      </c>
      <c r="B1693" s="4">
        <f>SUMIFS('Raw Data'!$J:$J,'Raw Data'!$G:$G,A1693,'Raw Data'!$R:$R,"Cross-Sold")</f>
        <v>0</v>
      </c>
    </row>
    <row r="1694" customHeight="1" spans="1:2">
      <c r="A1694" s="3" t="s">
        <v>55</v>
      </c>
      <c r="B1694" s="3">
        <f>SUMIFS('Raw Data'!$J:$J,'Raw Data'!$G:$G,A1694,'Raw Data'!$R:$R,"Cross-Sold")</f>
        <v>13740226</v>
      </c>
    </row>
    <row r="1695" customHeight="1" spans="1:2">
      <c r="A1695" s="4" t="s">
        <v>116</v>
      </c>
      <c r="B1695" s="4">
        <f>SUMIFS('Raw Data'!$J:$J,'Raw Data'!$G:$G,A1695,'Raw Data'!$R:$R,"Cross-Sold")</f>
        <v>52119800</v>
      </c>
    </row>
    <row r="1696" hidden="1" customHeight="1" spans="1:2">
      <c r="A1696" s="3" t="s">
        <v>101</v>
      </c>
      <c r="B1696" s="3">
        <f>SUMIFS('Raw Data'!$J:$J,'Raw Data'!$G:$G,A1696,'Raw Data'!$R:$R,"Cross-Sold")</f>
        <v>0</v>
      </c>
    </row>
    <row r="1697" customHeight="1" spans="1:2">
      <c r="A1697" s="4" t="s">
        <v>212</v>
      </c>
      <c r="B1697" s="4">
        <f>SUMIFS('Raw Data'!$J:$J,'Raw Data'!$G:$G,A1697,'Raw Data'!$R:$R,"Cross-Sold")</f>
        <v>1133297600</v>
      </c>
    </row>
    <row r="1698" customHeight="1" spans="1:2">
      <c r="A1698" s="3" t="s">
        <v>44</v>
      </c>
      <c r="B1698" s="3">
        <f>SUMIFS('Raw Data'!$J:$J,'Raw Data'!$G:$G,A1698,'Raw Data'!$R:$R,"Cross-Sold")</f>
        <v>42770500</v>
      </c>
    </row>
    <row r="1699" hidden="1" customHeight="1" spans="1:2">
      <c r="A1699" s="4" t="s">
        <v>536</v>
      </c>
      <c r="B1699" s="4">
        <f>SUMIFS('Raw Data'!$J:$J,'Raw Data'!$G:$G,A1699,'Raw Data'!$R:$R,"Cross-Sold")</f>
        <v>0</v>
      </c>
    </row>
    <row r="1700" customHeight="1" spans="1:2">
      <c r="A1700" s="3" t="s">
        <v>193</v>
      </c>
      <c r="B1700" s="3">
        <f>SUMIFS('Raw Data'!$J:$J,'Raw Data'!$G:$G,A1700,'Raw Data'!$R:$R,"Cross-Sold")</f>
        <v>179625000</v>
      </c>
    </row>
    <row r="1701" customHeight="1" spans="1:2">
      <c r="A1701" s="4" t="s">
        <v>193</v>
      </c>
      <c r="B1701" s="4">
        <f>SUMIFS('Raw Data'!$J:$J,'Raw Data'!$G:$G,A1701,'Raw Data'!$R:$R,"Cross-Sold")</f>
        <v>179625000</v>
      </c>
    </row>
    <row r="1702" customHeight="1" spans="1:2">
      <c r="A1702" s="3" t="s">
        <v>193</v>
      </c>
      <c r="B1702" s="3">
        <f>SUMIFS('Raw Data'!$J:$J,'Raw Data'!$G:$G,A1702,'Raw Data'!$R:$R,"Cross-Sold")</f>
        <v>179625000</v>
      </c>
    </row>
    <row r="1703" customHeight="1" spans="1:2">
      <c r="A1703" s="4" t="s">
        <v>193</v>
      </c>
      <c r="B1703" s="4">
        <f>SUMIFS('Raw Data'!$J:$J,'Raw Data'!$G:$G,A1703,'Raw Data'!$R:$R,"Cross-Sold")</f>
        <v>179625000</v>
      </c>
    </row>
    <row r="1704" customHeight="1" spans="1:2">
      <c r="A1704" s="3" t="s">
        <v>193</v>
      </c>
      <c r="B1704" s="3">
        <f>SUMIFS('Raw Data'!$J:$J,'Raw Data'!$G:$G,A1704,'Raw Data'!$R:$R,"Cross-Sold")</f>
        <v>179625000</v>
      </c>
    </row>
    <row r="1705" customHeight="1" spans="1:2">
      <c r="A1705" s="4" t="s">
        <v>193</v>
      </c>
      <c r="B1705" s="4">
        <f>SUMIFS('Raw Data'!$J:$J,'Raw Data'!$G:$G,A1705,'Raw Data'!$R:$R,"Cross-Sold")</f>
        <v>179625000</v>
      </c>
    </row>
    <row r="1706" customHeight="1" spans="1:2">
      <c r="A1706" s="3" t="s">
        <v>193</v>
      </c>
      <c r="B1706" s="3">
        <f>SUMIFS('Raw Data'!$J:$J,'Raw Data'!$G:$G,A1706,'Raw Data'!$R:$R,"Cross-Sold")</f>
        <v>179625000</v>
      </c>
    </row>
    <row r="1707" customHeight="1" spans="1:2">
      <c r="A1707" s="4" t="s">
        <v>193</v>
      </c>
      <c r="B1707" s="4">
        <f>SUMIFS('Raw Data'!$J:$J,'Raw Data'!$G:$G,A1707,'Raw Data'!$R:$R,"Cross-Sold")</f>
        <v>179625000</v>
      </c>
    </row>
    <row r="1708" customHeight="1" spans="1:2">
      <c r="A1708" s="3" t="s">
        <v>193</v>
      </c>
      <c r="B1708" s="3">
        <f>SUMIFS('Raw Data'!$J:$J,'Raw Data'!$G:$G,A1708,'Raw Data'!$R:$R,"Cross-Sold")</f>
        <v>179625000</v>
      </c>
    </row>
    <row r="1709" customHeight="1" spans="1:2">
      <c r="A1709" s="4" t="s">
        <v>193</v>
      </c>
      <c r="B1709" s="4">
        <f>SUMIFS('Raw Data'!$J:$J,'Raw Data'!$G:$G,A1709,'Raw Data'!$R:$R,"Cross-Sold")</f>
        <v>179625000</v>
      </c>
    </row>
    <row r="1710" customHeight="1" spans="1:2">
      <c r="A1710" s="3" t="s">
        <v>212</v>
      </c>
      <c r="B1710" s="3">
        <f>SUMIFS('Raw Data'!$J:$J,'Raw Data'!$G:$G,A1710,'Raw Data'!$R:$R,"Cross-Sold")</f>
        <v>1133297600</v>
      </c>
    </row>
    <row r="1711" customHeight="1" spans="1:2">
      <c r="A1711" s="4" t="s">
        <v>44</v>
      </c>
      <c r="B1711" s="4">
        <f>SUMIFS('Raw Data'!$J:$J,'Raw Data'!$G:$G,A1711,'Raw Data'!$R:$R,"Cross-Sold")</f>
        <v>42770500</v>
      </c>
    </row>
    <row r="1712" hidden="1" customHeight="1" spans="1:2">
      <c r="A1712" s="3" t="s">
        <v>38</v>
      </c>
      <c r="B1712" s="3">
        <f>SUMIFS('Raw Data'!$J:$J,'Raw Data'!$G:$G,A1712,'Raw Data'!$R:$R,"Cross-Sold")</f>
        <v>0</v>
      </c>
    </row>
    <row r="1713" customHeight="1" spans="1:2">
      <c r="A1713" s="4" t="s">
        <v>212</v>
      </c>
      <c r="B1713" s="4">
        <f>SUMIFS('Raw Data'!$J:$J,'Raw Data'!$G:$G,A1713,'Raw Data'!$R:$R,"Cross-Sold")</f>
        <v>1133297600</v>
      </c>
    </row>
    <row r="1714" hidden="1" customHeight="1" spans="1:2">
      <c r="A1714" s="3" t="s">
        <v>536</v>
      </c>
      <c r="B1714" s="3">
        <f>SUMIFS('Raw Data'!$J:$J,'Raw Data'!$G:$G,A1714,'Raw Data'!$R:$R,"Cross-Sold")</f>
        <v>0</v>
      </c>
    </row>
    <row r="1715" customHeight="1" spans="1:2">
      <c r="A1715" s="4" t="s">
        <v>212</v>
      </c>
      <c r="B1715" s="4">
        <f>SUMIFS('Raw Data'!$J:$J,'Raw Data'!$G:$G,A1715,'Raw Data'!$R:$R,"Cross-Sold")</f>
        <v>1133297600</v>
      </c>
    </row>
    <row r="1716" customHeight="1" spans="1:2">
      <c r="A1716" s="3" t="s">
        <v>270</v>
      </c>
      <c r="B1716" s="3">
        <f>SUMIFS('Raw Data'!$J:$J,'Raw Data'!$G:$G,A1716,'Raw Data'!$R:$R,"Cross-Sold")</f>
        <v>33446400</v>
      </c>
    </row>
    <row r="1717" customHeight="1" spans="1:2">
      <c r="A1717" s="4" t="s">
        <v>156</v>
      </c>
      <c r="B1717" s="4">
        <f>SUMIFS('Raw Data'!$J:$J,'Raw Data'!$G:$G,A1717,'Raw Data'!$R:$R,"Cross-Sold")</f>
        <v>4135200</v>
      </c>
    </row>
    <row r="1718" customHeight="1" spans="1:2">
      <c r="A1718" s="3" t="s">
        <v>156</v>
      </c>
      <c r="B1718" s="3">
        <f>SUMIFS('Raw Data'!$J:$J,'Raw Data'!$G:$G,A1718,'Raw Data'!$R:$R,"Cross-Sold")</f>
        <v>4135200</v>
      </c>
    </row>
    <row r="1719" hidden="1" customHeight="1" spans="1:2">
      <c r="A1719" s="4" t="s">
        <v>38</v>
      </c>
      <c r="B1719" s="4">
        <f>SUMIFS('Raw Data'!$J:$J,'Raw Data'!$G:$G,A1719,'Raw Data'!$R:$R,"Cross-Sold")</f>
        <v>0</v>
      </c>
    </row>
    <row r="1720" customHeight="1" spans="1:2">
      <c r="A1720" s="3" t="s">
        <v>212</v>
      </c>
      <c r="B1720" s="3">
        <f>SUMIFS('Raw Data'!$J:$J,'Raw Data'!$G:$G,A1720,'Raw Data'!$R:$R,"Cross-Sold")</f>
        <v>1133297600</v>
      </c>
    </row>
    <row r="1721" customHeight="1" spans="1:2">
      <c r="A1721" s="4" t="s">
        <v>44</v>
      </c>
      <c r="B1721" s="4">
        <f>SUMIFS('Raw Data'!$J:$J,'Raw Data'!$G:$G,A1721,'Raw Data'!$R:$R,"Cross-Sold")</f>
        <v>42770500</v>
      </c>
    </row>
    <row r="1722" hidden="1" customHeight="1" spans="1:2">
      <c r="A1722" s="3" t="s">
        <v>525</v>
      </c>
      <c r="B1722" s="3">
        <f>SUMIFS('Raw Data'!$J:$J,'Raw Data'!$G:$G,A1722,'Raw Data'!$R:$R,"Cross-Sold")</f>
        <v>0</v>
      </c>
    </row>
    <row r="1723" hidden="1" customHeight="1" spans="1:2">
      <c r="A1723" s="4" t="s">
        <v>38</v>
      </c>
      <c r="B1723" s="4">
        <f>SUMIFS('Raw Data'!$J:$J,'Raw Data'!$G:$G,A1723,'Raw Data'!$R:$R,"Cross-Sold")</f>
        <v>0</v>
      </c>
    </row>
    <row r="1724" customHeight="1" spans="1:2">
      <c r="A1724" s="3" t="s">
        <v>116</v>
      </c>
      <c r="B1724" s="3">
        <f>SUMIFS('Raw Data'!$J:$J,'Raw Data'!$G:$G,A1724,'Raw Data'!$R:$R,"Cross-Sold")</f>
        <v>52119800</v>
      </c>
    </row>
    <row r="1725" customHeight="1" spans="1:2">
      <c r="A1725" s="4" t="s">
        <v>124</v>
      </c>
      <c r="B1725" s="4">
        <f>SUMIFS('Raw Data'!$J:$J,'Raw Data'!$G:$G,A1725,'Raw Data'!$R:$R,"Cross-Sold")</f>
        <v>1184589200</v>
      </c>
    </row>
    <row r="1726" customHeight="1" spans="1:2">
      <c r="A1726" s="3" t="s">
        <v>124</v>
      </c>
      <c r="B1726" s="3">
        <f>SUMIFS('Raw Data'!$J:$J,'Raw Data'!$G:$G,A1726,'Raw Data'!$R:$R,"Cross-Sold")</f>
        <v>1184589200</v>
      </c>
    </row>
    <row r="1727" hidden="1" customHeight="1" spans="1:2">
      <c r="A1727" s="4" t="s">
        <v>38</v>
      </c>
      <c r="B1727" s="4">
        <f>SUMIFS('Raw Data'!$J:$J,'Raw Data'!$G:$G,A1727,'Raw Data'!$R:$R,"Cross-Sold")</f>
        <v>0</v>
      </c>
    </row>
    <row r="1728" hidden="1" customHeight="1" spans="1:2">
      <c r="A1728" s="3" t="s">
        <v>38</v>
      </c>
      <c r="B1728" s="3">
        <f>SUMIFS('Raw Data'!$J:$J,'Raw Data'!$G:$G,A1728,'Raw Data'!$R:$R,"Cross-Sold")</f>
        <v>0</v>
      </c>
    </row>
    <row r="1729" hidden="1" customHeight="1" spans="1:2">
      <c r="A1729" s="4" t="s">
        <v>38</v>
      </c>
      <c r="B1729" s="4">
        <f>SUMIFS('Raw Data'!$J:$J,'Raw Data'!$G:$G,A1729,'Raw Data'!$R:$R,"Cross-Sold")</f>
        <v>0</v>
      </c>
    </row>
    <row r="1730" customHeight="1" spans="1:2">
      <c r="A1730" s="3" t="s">
        <v>193</v>
      </c>
      <c r="B1730" s="3">
        <f>SUMIFS('Raw Data'!$J:$J,'Raw Data'!$G:$G,A1730,'Raw Data'!$R:$R,"Cross-Sold")</f>
        <v>179625000</v>
      </c>
    </row>
    <row r="1731" hidden="1" customHeight="1" spans="1:2">
      <c r="A1731" s="4" t="s">
        <v>38</v>
      </c>
      <c r="B1731" s="4">
        <f>SUMIFS('Raw Data'!$J:$J,'Raw Data'!$G:$G,A1731,'Raw Data'!$R:$R,"Cross-Sold")</f>
        <v>0</v>
      </c>
    </row>
    <row r="1732" hidden="1" customHeight="1" spans="1:2">
      <c r="A1732" s="3" t="s">
        <v>38</v>
      </c>
      <c r="B1732" s="3">
        <f>SUMIFS('Raw Data'!$J:$J,'Raw Data'!$G:$G,A1732,'Raw Data'!$R:$R,"Cross-Sold")</f>
        <v>0</v>
      </c>
    </row>
    <row r="1733" hidden="1" customHeight="1" spans="1:2">
      <c r="A1733" s="4" t="s">
        <v>38</v>
      </c>
      <c r="B1733" s="4">
        <f>SUMIFS('Raw Data'!$J:$J,'Raw Data'!$G:$G,A1733,'Raw Data'!$R:$R,"Cross-Sold")</f>
        <v>0</v>
      </c>
    </row>
    <row r="1734" hidden="1" customHeight="1" spans="1:2">
      <c r="A1734" s="3" t="s">
        <v>38</v>
      </c>
      <c r="B1734" s="3">
        <f>SUMIFS('Raw Data'!$J:$J,'Raw Data'!$G:$G,A1734,'Raw Data'!$R:$R,"Cross-Sold")</f>
        <v>0</v>
      </c>
    </row>
    <row r="1735" hidden="1" customHeight="1" spans="1:2">
      <c r="A1735" s="4" t="s">
        <v>140</v>
      </c>
      <c r="B1735" s="4">
        <f>SUMIFS('Raw Data'!$J:$J,'Raw Data'!$G:$G,A1735,'Raw Data'!$R:$R,"Cross-Sold")</f>
        <v>0</v>
      </c>
    </row>
    <row r="1736" hidden="1" customHeight="1" spans="1:2">
      <c r="A1736" s="3" t="s">
        <v>101</v>
      </c>
      <c r="B1736" s="3">
        <f>SUMIFS('Raw Data'!$J:$J,'Raw Data'!$G:$G,A1736,'Raw Data'!$R:$R,"Cross-Sold")</f>
        <v>0</v>
      </c>
    </row>
    <row r="1737" hidden="1" customHeight="1" spans="1:2">
      <c r="A1737" s="4" t="s">
        <v>38</v>
      </c>
      <c r="B1737" s="4">
        <f>SUMIFS('Raw Data'!$J:$J,'Raw Data'!$G:$G,A1737,'Raw Data'!$R:$R,"Cross-Sold")</f>
        <v>0</v>
      </c>
    </row>
    <row r="1738" hidden="1" customHeight="1" spans="1:2">
      <c r="A1738" s="3" t="s">
        <v>58</v>
      </c>
      <c r="B1738" s="3">
        <f>SUMIFS('Raw Data'!$J:$J,'Raw Data'!$G:$G,A1738,'Raw Data'!$R:$R,"Cross-Sold")</f>
        <v>0</v>
      </c>
    </row>
    <row r="1739" hidden="1" customHeight="1" spans="1:2">
      <c r="A1739" s="4" t="s">
        <v>94</v>
      </c>
      <c r="B1739" s="4">
        <f>SUMIFS('Raw Data'!$J:$J,'Raw Data'!$G:$G,A1739,'Raw Data'!$R:$R,"Cross-Sold")</f>
        <v>0</v>
      </c>
    </row>
    <row r="1740" hidden="1" customHeight="1" spans="1:2">
      <c r="A1740" s="3" t="s">
        <v>38</v>
      </c>
      <c r="B1740" s="3">
        <f>SUMIFS('Raw Data'!$J:$J,'Raw Data'!$G:$G,A1740,'Raw Data'!$R:$R,"Cross-Sold")</f>
        <v>0</v>
      </c>
    </row>
    <row r="1741" hidden="1" customHeight="1" spans="1:2">
      <c r="A1741" s="4" t="s">
        <v>38</v>
      </c>
      <c r="B1741" s="4">
        <f>SUMIFS('Raw Data'!$J:$J,'Raw Data'!$G:$G,A1741,'Raw Data'!$R:$R,"Cross-Sold")</f>
        <v>0</v>
      </c>
    </row>
    <row r="1742" customHeight="1" spans="1:2">
      <c r="A1742" s="3" t="s">
        <v>437</v>
      </c>
      <c r="B1742" s="3">
        <f>SUMIFS('Raw Data'!$J:$J,'Raw Data'!$G:$G,A1742,'Raw Data'!$R:$R,"Cross-Sold")</f>
        <v>10688000</v>
      </c>
    </row>
    <row r="1743" hidden="1" customHeight="1" spans="1:2">
      <c r="A1743" s="4" t="s">
        <v>38</v>
      </c>
      <c r="B1743" s="4">
        <f>SUMIFS('Raw Data'!$J:$J,'Raw Data'!$G:$G,A1743,'Raw Data'!$R:$R,"Cross-Sold")</f>
        <v>0</v>
      </c>
    </row>
    <row r="1744" hidden="1" customHeight="1" spans="1:2">
      <c r="A1744" s="3" t="s">
        <v>38</v>
      </c>
      <c r="B1744" s="3">
        <f>SUMIFS('Raw Data'!$J:$J,'Raw Data'!$G:$G,A1744,'Raw Data'!$R:$R,"Cross-Sold")</f>
        <v>0</v>
      </c>
    </row>
    <row r="1745" hidden="1" customHeight="1" spans="1:2">
      <c r="A1745" s="4" t="s">
        <v>38</v>
      </c>
      <c r="B1745" s="4">
        <f>SUMIFS('Raw Data'!$J:$J,'Raw Data'!$G:$G,A1745,'Raw Data'!$R:$R,"Cross-Sold")</f>
        <v>0</v>
      </c>
    </row>
    <row r="1746" customHeight="1" spans="1:2">
      <c r="A1746" s="3" t="s">
        <v>68</v>
      </c>
      <c r="B1746" s="3">
        <f>SUMIFS('Raw Data'!$J:$J,'Raw Data'!$G:$G,A1746,'Raw Data'!$R:$R,"Cross-Sold")</f>
        <v>259365751</v>
      </c>
    </row>
    <row r="1747" hidden="1" customHeight="1" spans="1:2">
      <c r="A1747" s="4" t="s">
        <v>38</v>
      </c>
      <c r="B1747" s="4">
        <f>SUMIFS('Raw Data'!$J:$J,'Raw Data'!$G:$G,A1747,'Raw Data'!$R:$R,"Cross-Sold")</f>
        <v>0</v>
      </c>
    </row>
    <row r="1748" hidden="1" customHeight="1" spans="1:2">
      <c r="A1748" s="3" t="s">
        <v>38</v>
      </c>
      <c r="B1748" s="3">
        <f>SUMIFS('Raw Data'!$J:$J,'Raw Data'!$G:$G,A1748,'Raw Data'!$R:$R,"Cross-Sold")</f>
        <v>0</v>
      </c>
    </row>
    <row r="1749" hidden="1" customHeight="1" spans="1:2">
      <c r="A1749" s="4" t="s">
        <v>38</v>
      </c>
      <c r="B1749" s="4">
        <f>SUMIFS('Raw Data'!$J:$J,'Raw Data'!$G:$G,A1749,'Raw Data'!$R:$R,"Cross-Sold")</f>
        <v>0</v>
      </c>
    </row>
    <row r="1750" hidden="1" customHeight="1" spans="1:2">
      <c r="A1750" s="3" t="s">
        <v>101</v>
      </c>
      <c r="B1750" s="3">
        <f>SUMIFS('Raw Data'!$J:$J,'Raw Data'!$G:$G,A1750,'Raw Data'!$R:$R,"Cross-Sold")</f>
        <v>0</v>
      </c>
    </row>
    <row r="1751" customHeight="1" spans="1:2">
      <c r="A1751" s="4" t="s">
        <v>212</v>
      </c>
      <c r="B1751" s="4">
        <f>SUMIFS('Raw Data'!$J:$J,'Raw Data'!$G:$G,A1751,'Raw Data'!$R:$R,"Cross-Sold")</f>
        <v>1133297600</v>
      </c>
    </row>
    <row r="1752" customHeight="1" spans="1:2">
      <c r="A1752" s="3" t="s">
        <v>193</v>
      </c>
      <c r="B1752" s="3">
        <f>SUMIFS('Raw Data'!$J:$J,'Raw Data'!$G:$G,A1752,'Raw Data'!$R:$R,"Cross-Sold")</f>
        <v>179625000</v>
      </c>
    </row>
    <row r="1753" customHeight="1" spans="1:2">
      <c r="A1753" s="4" t="s">
        <v>44</v>
      </c>
      <c r="B1753" s="4">
        <f>SUMIFS('Raw Data'!$J:$J,'Raw Data'!$G:$G,A1753,'Raw Data'!$R:$R,"Cross-Sold")</f>
        <v>42770500</v>
      </c>
    </row>
    <row r="1754" hidden="1" customHeight="1" spans="1:2">
      <c r="A1754" s="3" t="s">
        <v>140</v>
      </c>
      <c r="B1754" s="3">
        <f>SUMIFS('Raw Data'!$J:$J,'Raw Data'!$G:$G,A1754,'Raw Data'!$R:$R,"Cross-Sold")</f>
        <v>0</v>
      </c>
    </row>
    <row r="1755" hidden="1" customHeight="1" spans="1:2">
      <c r="A1755" s="4" t="s">
        <v>94</v>
      </c>
      <c r="B1755" s="4">
        <f>SUMIFS('Raw Data'!$J:$J,'Raw Data'!$G:$G,A1755,'Raw Data'!$R:$R,"Cross-Sold")</f>
        <v>0</v>
      </c>
    </row>
    <row r="1756" hidden="1" customHeight="1" spans="1:2">
      <c r="A1756" s="3" t="s">
        <v>38</v>
      </c>
      <c r="B1756" s="3">
        <f>SUMIFS('Raw Data'!$J:$J,'Raw Data'!$G:$G,A1756,'Raw Data'!$R:$R,"Cross-Sold")</f>
        <v>0</v>
      </c>
    </row>
    <row r="1757" hidden="1" customHeight="1" spans="1:2">
      <c r="A1757" s="4" t="s">
        <v>38</v>
      </c>
      <c r="B1757" s="4">
        <f>SUMIFS('Raw Data'!$J:$J,'Raw Data'!$G:$G,A1757,'Raw Data'!$R:$R,"Cross-Sold")</f>
        <v>0</v>
      </c>
    </row>
    <row r="1758" hidden="1" customHeight="1" spans="1:2">
      <c r="A1758" s="3" t="s">
        <v>38</v>
      </c>
      <c r="B1758" s="3">
        <f>SUMIFS('Raw Data'!$J:$J,'Raw Data'!$G:$G,A1758,'Raw Data'!$R:$R,"Cross-Sold")</f>
        <v>0</v>
      </c>
    </row>
    <row r="1759" customHeight="1" spans="1:2">
      <c r="A1759" s="4" t="s">
        <v>212</v>
      </c>
      <c r="B1759" s="4">
        <f>SUMIFS('Raw Data'!$J:$J,'Raw Data'!$G:$G,A1759,'Raw Data'!$R:$R,"Cross-Sold")</f>
        <v>1133297600</v>
      </c>
    </row>
    <row r="1760" customHeight="1" spans="1:2">
      <c r="A1760" s="3" t="s">
        <v>44</v>
      </c>
      <c r="B1760" s="3">
        <f>SUMIFS('Raw Data'!$J:$J,'Raw Data'!$G:$G,A1760,'Raw Data'!$R:$R,"Cross-Sold")</f>
        <v>42770500</v>
      </c>
    </row>
    <row r="1761" customHeight="1" spans="1:2">
      <c r="A1761" s="4" t="s">
        <v>212</v>
      </c>
      <c r="B1761" s="4">
        <f>SUMIFS('Raw Data'!$J:$J,'Raw Data'!$G:$G,A1761,'Raw Data'!$R:$R,"Cross-Sold")</f>
        <v>1133297600</v>
      </c>
    </row>
    <row r="1762" hidden="1" customHeight="1" spans="1:2">
      <c r="A1762" s="3" t="s">
        <v>101</v>
      </c>
      <c r="B1762" s="3">
        <f>SUMIFS('Raw Data'!$J:$J,'Raw Data'!$G:$G,A1762,'Raw Data'!$R:$R,"Cross-Sold")</f>
        <v>0</v>
      </c>
    </row>
    <row r="1763" hidden="1" customHeight="1" spans="1:2">
      <c r="A1763" s="4" t="s">
        <v>140</v>
      </c>
      <c r="B1763" s="4">
        <f>SUMIFS('Raw Data'!$J:$J,'Raw Data'!$G:$G,A1763,'Raw Data'!$R:$R,"Cross-Sold")</f>
        <v>0</v>
      </c>
    </row>
    <row r="1764" hidden="1" customHeight="1" spans="1:2">
      <c r="A1764" s="3" t="s">
        <v>58</v>
      </c>
      <c r="B1764" s="3">
        <f>SUMIFS('Raw Data'!$J:$J,'Raw Data'!$G:$G,A1764,'Raw Data'!$R:$R,"Cross-Sold")</f>
        <v>0</v>
      </c>
    </row>
    <row r="1765" customHeight="1" spans="1:2">
      <c r="A1765" s="4" t="s">
        <v>68</v>
      </c>
      <c r="B1765" s="4">
        <f>SUMIFS('Raw Data'!$J:$J,'Raw Data'!$G:$G,A1765,'Raw Data'!$R:$R,"Cross-Sold")</f>
        <v>259365751</v>
      </c>
    </row>
    <row r="1766" customHeight="1" spans="1:2">
      <c r="A1766" s="3" t="s">
        <v>48</v>
      </c>
      <c r="B1766" s="3">
        <f>SUMIFS('Raw Data'!$J:$J,'Raw Data'!$G:$G,A1766,'Raw Data'!$R:$R,"Cross-Sold")</f>
        <v>174568900</v>
      </c>
    </row>
    <row r="1767" hidden="1" customHeight="1" spans="1:2">
      <c r="A1767" s="4" t="s">
        <v>38</v>
      </c>
      <c r="B1767" s="4">
        <f>SUMIFS('Raw Data'!$J:$J,'Raw Data'!$G:$G,A1767,'Raw Data'!$R:$R,"Cross-Sold")</f>
        <v>0</v>
      </c>
    </row>
    <row r="1768" hidden="1" customHeight="1" spans="1:2">
      <c r="A1768" s="3" t="s">
        <v>38</v>
      </c>
      <c r="B1768" s="3">
        <f>SUMIFS('Raw Data'!$J:$J,'Raw Data'!$G:$G,A1768,'Raw Data'!$R:$R,"Cross-Sold")</f>
        <v>0</v>
      </c>
    </row>
    <row r="1769" customHeight="1" spans="1:2">
      <c r="A1769" s="4" t="s">
        <v>193</v>
      </c>
      <c r="B1769" s="4">
        <f>SUMIFS('Raw Data'!$J:$J,'Raw Data'!$G:$G,A1769,'Raw Data'!$R:$R,"Cross-Sold")</f>
        <v>179625000</v>
      </c>
    </row>
    <row r="1770" hidden="1" customHeight="1" spans="1:2">
      <c r="A1770" s="3" t="s">
        <v>38</v>
      </c>
      <c r="B1770" s="3">
        <f>SUMIFS('Raw Data'!$J:$J,'Raw Data'!$G:$G,A1770,'Raw Data'!$R:$R,"Cross-Sold")</f>
        <v>0</v>
      </c>
    </row>
    <row r="1771" customHeight="1" spans="1:2">
      <c r="A1771" s="4" t="s">
        <v>135</v>
      </c>
      <c r="B1771" s="4">
        <f>SUMIFS('Raw Data'!$J:$J,'Raw Data'!$G:$G,A1771,'Raw Data'!$R:$R,"Cross-Sold")</f>
        <v>41045700</v>
      </c>
    </row>
    <row r="1772" hidden="1" customHeight="1" spans="1:2">
      <c r="A1772" s="3" t="s">
        <v>94</v>
      </c>
      <c r="B1772" s="3">
        <f>SUMIFS('Raw Data'!$J:$J,'Raw Data'!$G:$G,A1772,'Raw Data'!$R:$R,"Cross-Sold")</f>
        <v>0</v>
      </c>
    </row>
    <row r="1773" hidden="1" customHeight="1" spans="1:2">
      <c r="A1773" s="4" t="s">
        <v>38</v>
      </c>
      <c r="B1773" s="4">
        <f>SUMIFS('Raw Data'!$J:$J,'Raw Data'!$G:$G,A1773,'Raw Data'!$R:$R,"Cross-Sold")</f>
        <v>0</v>
      </c>
    </row>
    <row r="1774" customHeight="1" spans="1:2">
      <c r="A1774" s="3" t="s">
        <v>124</v>
      </c>
      <c r="B1774" s="3">
        <f>SUMIFS('Raw Data'!$J:$J,'Raw Data'!$G:$G,A1774,'Raw Data'!$R:$R,"Cross-Sold")</f>
        <v>1184589200</v>
      </c>
    </row>
    <row r="1775" customHeight="1" spans="1:2">
      <c r="A1775" s="4" t="s">
        <v>124</v>
      </c>
      <c r="B1775" s="4">
        <f>SUMIFS('Raw Data'!$J:$J,'Raw Data'!$G:$G,A1775,'Raw Data'!$R:$R,"Cross-Sold")</f>
        <v>1184589200</v>
      </c>
    </row>
    <row r="1776" customHeight="1" spans="1:2">
      <c r="A1776" s="3" t="s">
        <v>124</v>
      </c>
      <c r="B1776" s="3">
        <f>SUMIFS('Raw Data'!$J:$J,'Raw Data'!$G:$G,A1776,'Raw Data'!$R:$R,"Cross-Sold")</f>
        <v>1184589200</v>
      </c>
    </row>
    <row r="1777" customHeight="1" spans="1:2">
      <c r="A1777" s="4" t="s">
        <v>124</v>
      </c>
      <c r="B1777" s="4">
        <f>SUMIFS('Raw Data'!$J:$J,'Raw Data'!$G:$G,A1777,'Raw Data'!$R:$R,"Cross-Sold")</f>
        <v>1184589200</v>
      </c>
    </row>
    <row r="1778" customHeight="1" spans="1:2">
      <c r="A1778" s="3" t="s">
        <v>124</v>
      </c>
      <c r="B1778" s="3">
        <f>SUMIFS('Raw Data'!$J:$J,'Raw Data'!$G:$G,A1778,'Raw Data'!$R:$R,"Cross-Sold")</f>
        <v>1184589200</v>
      </c>
    </row>
    <row r="1779" customHeight="1" spans="1:2">
      <c r="A1779" s="4" t="s">
        <v>124</v>
      </c>
      <c r="B1779" s="4">
        <f>SUMIFS('Raw Data'!$J:$J,'Raw Data'!$G:$G,A1779,'Raw Data'!$R:$R,"Cross-Sold")</f>
        <v>1184589200</v>
      </c>
    </row>
    <row r="1780" customHeight="1" spans="1:2">
      <c r="A1780" s="3" t="s">
        <v>124</v>
      </c>
      <c r="B1780" s="3">
        <f>SUMIFS('Raw Data'!$J:$J,'Raw Data'!$G:$G,A1780,'Raw Data'!$R:$R,"Cross-Sold")</f>
        <v>1184589200</v>
      </c>
    </row>
    <row r="1781" customHeight="1" spans="1:2">
      <c r="A1781" s="4" t="s">
        <v>124</v>
      </c>
      <c r="B1781" s="4">
        <f>SUMIFS('Raw Data'!$J:$J,'Raw Data'!$G:$G,A1781,'Raw Data'!$R:$R,"Cross-Sold")</f>
        <v>1184589200</v>
      </c>
    </row>
    <row r="1782" customHeight="1" spans="1:2">
      <c r="A1782" s="3" t="s">
        <v>124</v>
      </c>
      <c r="B1782" s="3">
        <f>SUMIFS('Raw Data'!$J:$J,'Raw Data'!$G:$G,A1782,'Raw Data'!$R:$R,"Cross-Sold")</f>
        <v>1184589200</v>
      </c>
    </row>
    <row r="1783" customHeight="1" spans="1:2">
      <c r="A1783" s="4" t="s">
        <v>124</v>
      </c>
      <c r="B1783" s="4">
        <f>SUMIFS('Raw Data'!$J:$J,'Raw Data'!$G:$G,A1783,'Raw Data'!$R:$R,"Cross-Sold")</f>
        <v>1184589200</v>
      </c>
    </row>
    <row r="1784" customHeight="1" spans="1:2">
      <c r="A1784" s="3" t="s">
        <v>124</v>
      </c>
      <c r="B1784" s="3">
        <f>SUMIFS('Raw Data'!$J:$J,'Raw Data'!$G:$G,A1784,'Raw Data'!$R:$R,"Cross-Sold")</f>
        <v>1184589200</v>
      </c>
    </row>
    <row r="1785" hidden="1" customHeight="1" spans="1:2">
      <c r="A1785" s="4" t="s">
        <v>101</v>
      </c>
      <c r="B1785" s="4">
        <f>SUMIFS('Raw Data'!$J:$J,'Raw Data'!$G:$G,A1785,'Raw Data'!$R:$R,"Cross-Sold")</f>
        <v>0</v>
      </c>
    </row>
    <row r="1786" customHeight="1" spans="1:2">
      <c r="A1786" s="3" t="s">
        <v>55</v>
      </c>
      <c r="B1786" s="3">
        <f>SUMIFS('Raw Data'!$J:$J,'Raw Data'!$G:$G,A1786,'Raw Data'!$R:$R,"Cross-Sold")</f>
        <v>13740226</v>
      </c>
    </row>
    <row r="1787" hidden="1" customHeight="1" spans="1:2">
      <c r="A1787" s="4" t="s">
        <v>140</v>
      </c>
      <c r="B1787" s="4">
        <f>SUMIFS('Raw Data'!$J:$J,'Raw Data'!$G:$G,A1787,'Raw Data'!$R:$R,"Cross-Sold")</f>
        <v>0</v>
      </c>
    </row>
    <row r="1788" hidden="1" customHeight="1" spans="1:2">
      <c r="A1788" s="3" t="s">
        <v>140</v>
      </c>
      <c r="B1788" s="3">
        <f>SUMIFS('Raw Data'!$J:$J,'Raw Data'!$G:$G,A1788,'Raw Data'!$R:$R,"Cross-Sold")</f>
        <v>0</v>
      </c>
    </row>
    <row r="1789" hidden="1" customHeight="1" spans="1:2">
      <c r="A1789" s="4" t="s">
        <v>58</v>
      </c>
      <c r="B1789" s="4">
        <f>SUMIFS('Raw Data'!$J:$J,'Raw Data'!$G:$G,A1789,'Raw Data'!$R:$R,"Cross-Sold")</f>
        <v>0</v>
      </c>
    </row>
    <row r="1790" customHeight="1" spans="1:2">
      <c r="A1790" s="3" t="s">
        <v>44</v>
      </c>
      <c r="B1790" s="3">
        <f>SUMIFS('Raw Data'!$J:$J,'Raw Data'!$G:$G,A1790,'Raw Data'!$R:$R,"Cross-Sold")</f>
        <v>42770500</v>
      </c>
    </row>
    <row r="1791" hidden="1" customHeight="1" spans="1:2">
      <c r="A1791" s="4" t="s">
        <v>38</v>
      </c>
      <c r="B1791" s="4">
        <f>SUMIFS('Raw Data'!$J:$J,'Raw Data'!$G:$G,A1791,'Raw Data'!$R:$R,"Cross-Sold")</f>
        <v>0</v>
      </c>
    </row>
    <row r="1792" hidden="1" customHeight="1" spans="1:2">
      <c r="A1792" s="3" t="s">
        <v>38</v>
      </c>
      <c r="B1792" s="3">
        <f>SUMIFS('Raw Data'!$J:$J,'Raw Data'!$G:$G,A1792,'Raw Data'!$R:$R,"Cross-Sold")</f>
        <v>0</v>
      </c>
    </row>
    <row r="1793" hidden="1" customHeight="1" spans="1:2">
      <c r="A1793" s="4" t="s">
        <v>38</v>
      </c>
      <c r="B1793" s="4">
        <f>SUMIFS('Raw Data'!$J:$J,'Raw Data'!$G:$G,A1793,'Raw Data'!$R:$R,"Cross-Sold")</f>
        <v>0</v>
      </c>
    </row>
    <row r="1794" hidden="1" customHeight="1" spans="1:2">
      <c r="A1794" s="3" t="s">
        <v>38</v>
      </c>
      <c r="B1794" s="3">
        <f>SUMIFS('Raw Data'!$J:$J,'Raw Data'!$G:$G,A1794,'Raw Data'!$R:$R,"Cross-Sold")</f>
        <v>0</v>
      </c>
    </row>
    <row r="1795" hidden="1" customHeight="1" spans="1:2">
      <c r="A1795" s="4" t="s">
        <v>38</v>
      </c>
      <c r="B1795" s="4">
        <f>SUMIFS('Raw Data'!$J:$J,'Raw Data'!$G:$G,A1795,'Raw Data'!$R:$R,"Cross-Sold")</f>
        <v>0</v>
      </c>
    </row>
    <row r="1796" hidden="1" customHeight="1" spans="1:2">
      <c r="A1796" s="3" t="s">
        <v>536</v>
      </c>
      <c r="B1796" s="3">
        <f>SUMIFS('Raw Data'!$J:$J,'Raw Data'!$G:$G,A1796,'Raw Data'!$R:$R,"Cross-Sold")</f>
        <v>0</v>
      </c>
    </row>
    <row r="1797" hidden="1" customHeight="1" spans="1:2">
      <c r="A1797" s="4" t="s">
        <v>536</v>
      </c>
      <c r="B1797" s="4">
        <f>SUMIFS('Raw Data'!$J:$J,'Raw Data'!$G:$G,A1797,'Raw Data'!$R:$R,"Cross-Sold")</f>
        <v>0</v>
      </c>
    </row>
    <row r="1798" hidden="1" customHeight="1" spans="1:2">
      <c r="A1798" s="3" t="s">
        <v>536</v>
      </c>
      <c r="B1798" s="3">
        <f>SUMIFS('Raw Data'!$J:$J,'Raw Data'!$G:$G,A1798,'Raw Data'!$R:$R,"Cross-Sold")</f>
        <v>0</v>
      </c>
    </row>
    <row r="1799" hidden="1" customHeight="1" spans="1:2">
      <c r="A1799" s="4" t="s">
        <v>536</v>
      </c>
      <c r="B1799" s="4">
        <f>SUMIFS('Raw Data'!$J:$J,'Raw Data'!$G:$G,A1799,'Raw Data'!$R:$R,"Cross-Sold")</f>
        <v>0</v>
      </c>
    </row>
    <row r="1800" customHeight="1" spans="1:2">
      <c r="A1800" s="3" t="s">
        <v>212</v>
      </c>
      <c r="B1800" s="3">
        <f>SUMIFS('Raw Data'!$J:$J,'Raw Data'!$G:$G,A1800,'Raw Data'!$R:$R,"Cross-Sold")</f>
        <v>1133297600</v>
      </c>
    </row>
    <row r="1801" customHeight="1" spans="1:2">
      <c r="A1801" s="4" t="s">
        <v>55</v>
      </c>
      <c r="B1801" s="4">
        <f>SUMIFS('Raw Data'!$J:$J,'Raw Data'!$G:$G,A1801,'Raw Data'!$R:$R,"Cross-Sold")</f>
        <v>13740226</v>
      </c>
    </row>
    <row r="1802" hidden="1" customHeight="1" spans="1:2">
      <c r="A1802" s="3" t="s">
        <v>38</v>
      </c>
      <c r="B1802" s="3">
        <f>SUMIFS('Raw Data'!$J:$J,'Raw Data'!$G:$G,A1802,'Raw Data'!$R:$R,"Cross-Sold")</f>
        <v>0</v>
      </c>
    </row>
    <row r="1803" customHeight="1" spans="1:2">
      <c r="A1803" s="4" t="s">
        <v>48</v>
      </c>
      <c r="B1803" s="4">
        <f>SUMIFS('Raw Data'!$J:$J,'Raw Data'!$G:$G,A1803,'Raw Data'!$R:$R,"Cross-Sold")</f>
        <v>174568900</v>
      </c>
    </row>
    <row r="1804" customHeight="1" spans="1:2">
      <c r="A1804" s="3" t="s">
        <v>152</v>
      </c>
      <c r="B1804" s="3">
        <f>SUMIFS('Raw Data'!$J:$J,'Raw Data'!$G:$G,A1804,'Raw Data'!$R:$R,"Cross-Sold")</f>
        <v>31324900</v>
      </c>
    </row>
    <row r="1805" hidden="1" customHeight="1" spans="1:2">
      <c r="A1805" s="4" t="s">
        <v>2496</v>
      </c>
      <c r="B1805" s="4">
        <f>SUMIFS('Raw Data'!$J:$J,'Raw Data'!$G:$G,A1805,'Raw Data'!$R:$R,"Cross-Sold")</f>
        <v>0</v>
      </c>
    </row>
    <row r="1806" hidden="1" customHeight="1" spans="1:2">
      <c r="A1806" s="3" t="s">
        <v>38</v>
      </c>
      <c r="B1806" s="3">
        <f>SUMIFS('Raw Data'!$J:$J,'Raw Data'!$G:$G,A1806,'Raw Data'!$R:$R,"Cross-Sold")</f>
        <v>0</v>
      </c>
    </row>
    <row r="1807" hidden="1" customHeight="1" spans="1:2">
      <c r="A1807" s="4" t="s">
        <v>58</v>
      </c>
      <c r="B1807" s="4">
        <f>SUMIFS('Raw Data'!$J:$J,'Raw Data'!$G:$G,A1807,'Raw Data'!$R:$R,"Cross-Sold")</f>
        <v>0</v>
      </c>
    </row>
    <row r="1808" hidden="1" customHeight="1" spans="1:2">
      <c r="A1808" s="3" t="s">
        <v>38</v>
      </c>
      <c r="B1808" s="3">
        <f>SUMIFS('Raw Data'!$J:$J,'Raw Data'!$G:$G,A1808,'Raw Data'!$R:$R,"Cross-Sold")</f>
        <v>0</v>
      </c>
    </row>
    <row r="1809" hidden="1" customHeight="1" spans="1:2">
      <c r="A1809" s="4" t="s">
        <v>38</v>
      </c>
      <c r="B1809" s="4">
        <f>SUMIFS('Raw Data'!$J:$J,'Raw Data'!$G:$G,A1809,'Raw Data'!$R:$R,"Cross-Sold")</f>
        <v>0</v>
      </c>
    </row>
    <row r="1810" customHeight="1" spans="1:2">
      <c r="A1810" s="3" t="s">
        <v>124</v>
      </c>
      <c r="B1810" s="3">
        <f>SUMIFS('Raw Data'!$J:$J,'Raw Data'!$G:$G,A1810,'Raw Data'!$R:$R,"Cross-Sold")</f>
        <v>1184589200</v>
      </c>
    </row>
    <row r="1811" customHeight="1" spans="1:2">
      <c r="A1811" s="4" t="s">
        <v>124</v>
      </c>
      <c r="B1811" s="4">
        <f>SUMIFS('Raw Data'!$J:$J,'Raw Data'!$G:$G,A1811,'Raw Data'!$R:$R,"Cross-Sold")</f>
        <v>1184589200</v>
      </c>
    </row>
    <row r="1812" customHeight="1" spans="1:2">
      <c r="A1812" s="3" t="s">
        <v>68</v>
      </c>
      <c r="B1812" s="3">
        <f>SUMIFS('Raw Data'!$J:$J,'Raw Data'!$G:$G,A1812,'Raw Data'!$R:$R,"Cross-Sold")</f>
        <v>259365751</v>
      </c>
    </row>
    <row r="1813" customHeight="1" spans="1:2">
      <c r="A1813" s="4" t="s">
        <v>55</v>
      </c>
      <c r="B1813" s="4">
        <f>SUMIFS('Raw Data'!$J:$J,'Raw Data'!$G:$G,A1813,'Raw Data'!$R:$R,"Cross-Sold")</f>
        <v>13740226</v>
      </c>
    </row>
    <row r="1814" hidden="1" customHeight="1" spans="1:2">
      <c r="A1814" s="3" t="s">
        <v>38</v>
      </c>
      <c r="B1814" s="3">
        <f>SUMIFS('Raw Data'!$J:$J,'Raw Data'!$G:$G,A1814,'Raw Data'!$R:$R,"Cross-Sold")</f>
        <v>0</v>
      </c>
    </row>
    <row r="1815" hidden="1" customHeight="1" spans="1:2">
      <c r="A1815" s="4" t="s">
        <v>58</v>
      </c>
      <c r="B1815" s="4">
        <f>SUMIFS('Raw Data'!$J:$J,'Raw Data'!$G:$G,A1815,'Raw Data'!$R:$R,"Cross-Sold")</f>
        <v>0</v>
      </c>
    </row>
    <row r="1816" hidden="1" customHeight="1" spans="1:2">
      <c r="A1816" s="3" t="s">
        <v>38</v>
      </c>
      <c r="B1816" s="3">
        <f>SUMIFS('Raw Data'!$J:$J,'Raw Data'!$G:$G,A1816,'Raw Data'!$R:$R,"Cross-Sold")</f>
        <v>0</v>
      </c>
    </row>
    <row r="1817" customHeight="1" spans="1:2">
      <c r="A1817" s="4" t="s">
        <v>212</v>
      </c>
      <c r="B1817" s="4">
        <f>SUMIFS('Raw Data'!$J:$J,'Raw Data'!$G:$G,A1817,'Raw Data'!$R:$R,"Cross-Sold")</f>
        <v>1133297600</v>
      </c>
    </row>
    <row r="1818" hidden="1" customHeight="1" spans="1:2">
      <c r="A1818" s="3" t="s">
        <v>2496</v>
      </c>
      <c r="B1818" s="3">
        <f>SUMIFS('Raw Data'!$J:$J,'Raw Data'!$G:$G,A1818,'Raw Data'!$R:$R,"Cross-Sold")</f>
        <v>0</v>
      </c>
    </row>
    <row r="1819" hidden="1" customHeight="1" spans="1:2">
      <c r="A1819" s="4" t="s">
        <v>38</v>
      </c>
      <c r="B1819" s="4">
        <f>SUMIFS('Raw Data'!$J:$J,'Raw Data'!$G:$G,A1819,'Raw Data'!$R:$R,"Cross-Sold")</f>
        <v>0</v>
      </c>
    </row>
    <row r="1820" hidden="1" customHeight="1" spans="1:2">
      <c r="A1820" s="3" t="s">
        <v>38</v>
      </c>
      <c r="B1820" s="3">
        <f>SUMIFS('Raw Data'!$J:$J,'Raw Data'!$G:$G,A1820,'Raw Data'!$R:$R,"Cross-Sold")</f>
        <v>0</v>
      </c>
    </row>
    <row r="1821" hidden="1" customHeight="1" spans="1:2">
      <c r="A1821" s="4" t="s">
        <v>38</v>
      </c>
      <c r="B1821" s="4">
        <f>SUMIFS('Raw Data'!$J:$J,'Raw Data'!$G:$G,A1821,'Raw Data'!$R:$R,"Cross-Sold")</f>
        <v>0</v>
      </c>
    </row>
    <row r="1822" hidden="1" customHeight="1" spans="1:2">
      <c r="A1822" s="3" t="s">
        <v>38</v>
      </c>
      <c r="B1822" s="3">
        <f>SUMIFS('Raw Data'!$J:$J,'Raw Data'!$G:$G,A1822,'Raw Data'!$R:$R,"Cross-Sold")</f>
        <v>0</v>
      </c>
    </row>
    <row r="1823" hidden="1" customHeight="1" spans="1:2">
      <c r="A1823" s="4" t="s">
        <v>536</v>
      </c>
      <c r="B1823" s="4">
        <f>SUMIFS('Raw Data'!$J:$J,'Raw Data'!$G:$G,A1823,'Raw Data'!$R:$R,"Cross-Sold")</f>
        <v>0</v>
      </c>
    </row>
    <row r="1824" hidden="1" customHeight="1" spans="1:2">
      <c r="A1824" s="3" t="s">
        <v>101</v>
      </c>
      <c r="B1824" s="3">
        <f>SUMIFS('Raw Data'!$J:$J,'Raw Data'!$G:$G,A1824,'Raw Data'!$R:$R,"Cross-Sold")</f>
        <v>0</v>
      </c>
    </row>
    <row r="1825" hidden="1" customHeight="1" spans="1:2">
      <c r="A1825" s="4" t="s">
        <v>38</v>
      </c>
      <c r="B1825" s="4">
        <f>SUMIFS('Raw Data'!$J:$J,'Raw Data'!$G:$G,A1825,'Raw Data'!$R:$R,"Cross-Sold")</f>
        <v>0</v>
      </c>
    </row>
    <row r="1826" hidden="1" customHeight="1" spans="1:2">
      <c r="A1826" s="3" t="s">
        <v>94</v>
      </c>
      <c r="B1826" s="3">
        <f>SUMIFS('Raw Data'!$J:$J,'Raw Data'!$G:$G,A1826,'Raw Data'!$R:$R,"Cross-Sold")</f>
        <v>0</v>
      </c>
    </row>
    <row r="1827" hidden="1" customHeight="1" spans="1:2">
      <c r="A1827" s="4" t="s">
        <v>38</v>
      </c>
      <c r="B1827" s="4">
        <f>SUMIFS('Raw Data'!$J:$J,'Raw Data'!$G:$G,A1827,'Raw Data'!$R:$R,"Cross-Sold")</f>
        <v>0</v>
      </c>
    </row>
    <row r="1828" hidden="1" customHeight="1" spans="1:2">
      <c r="A1828" s="3" t="s">
        <v>38</v>
      </c>
      <c r="B1828" s="3">
        <f>SUMIFS('Raw Data'!$J:$J,'Raw Data'!$G:$G,A1828,'Raw Data'!$R:$R,"Cross-Sold")</f>
        <v>0</v>
      </c>
    </row>
    <row r="1829" hidden="1" customHeight="1" spans="1:2">
      <c r="A1829" s="4" t="s">
        <v>38</v>
      </c>
      <c r="B1829" s="4">
        <f>SUMIFS('Raw Data'!$J:$J,'Raw Data'!$G:$G,A1829,'Raw Data'!$R:$R,"Cross-Sold")</f>
        <v>0</v>
      </c>
    </row>
    <row r="1830" customHeight="1" spans="1:2">
      <c r="A1830" s="3" t="s">
        <v>51</v>
      </c>
      <c r="B1830" s="3">
        <f>SUMIFS('Raw Data'!$J:$J,'Raw Data'!$G:$G,A1830,'Raw Data'!$R:$R,"Cross-Sold")</f>
        <v>2479800</v>
      </c>
    </row>
    <row r="1831" customHeight="1" spans="1:2">
      <c r="A1831" s="4" t="s">
        <v>189</v>
      </c>
      <c r="B1831" s="4">
        <f>SUMIFS('Raw Data'!$J:$J,'Raw Data'!$G:$G,A1831,'Raw Data'!$R:$R,"Cross-Sold")</f>
        <v>13750300</v>
      </c>
    </row>
    <row r="1832" customHeight="1" spans="1:2">
      <c r="A1832" s="3" t="s">
        <v>212</v>
      </c>
      <c r="B1832" s="3">
        <f>SUMIFS('Raw Data'!$J:$J,'Raw Data'!$G:$G,A1832,'Raw Data'!$R:$R,"Cross-Sold")</f>
        <v>1133297600</v>
      </c>
    </row>
    <row r="1833" hidden="1" customHeight="1" spans="1:2">
      <c r="A1833" s="4" t="s">
        <v>94</v>
      </c>
      <c r="B1833" s="4">
        <f>SUMIFS('Raw Data'!$J:$J,'Raw Data'!$G:$G,A1833,'Raw Data'!$R:$R,"Cross-Sold")</f>
        <v>0</v>
      </c>
    </row>
    <row r="1834" customHeight="1" spans="1:2">
      <c r="A1834" s="3" t="s">
        <v>55</v>
      </c>
      <c r="B1834" s="3">
        <f>SUMIFS('Raw Data'!$J:$J,'Raw Data'!$G:$G,A1834,'Raw Data'!$R:$R,"Cross-Sold")</f>
        <v>13740226</v>
      </c>
    </row>
    <row r="1835" hidden="1" customHeight="1" spans="1:2">
      <c r="A1835" s="4" t="s">
        <v>38</v>
      </c>
      <c r="B1835" s="4">
        <f>SUMIFS('Raw Data'!$J:$J,'Raw Data'!$G:$G,A1835,'Raw Data'!$R:$R,"Cross-Sold")</f>
        <v>0</v>
      </c>
    </row>
    <row r="1836" hidden="1" customHeight="1" spans="1:2">
      <c r="A1836" s="3" t="s">
        <v>38</v>
      </c>
      <c r="B1836" s="3">
        <f>SUMIFS('Raw Data'!$J:$J,'Raw Data'!$G:$G,A1836,'Raw Data'!$R:$R,"Cross-Sold")</f>
        <v>0</v>
      </c>
    </row>
    <row r="1837" hidden="1" customHeight="1" spans="1:2">
      <c r="A1837" s="4" t="s">
        <v>536</v>
      </c>
      <c r="B1837" s="4">
        <f>SUMIFS('Raw Data'!$J:$J,'Raw Data'!$G:$G,A1837,'Raw Data'!$R:$R,"Cross-Sold")</f>
        <v>0</v>
      </c>
    </row>
    <row r="1838" customHeight="1" spans="1:2">
      <c r="A1838" s="3" t="s">
        <v>68</v>
      </c>
      <c r="B1838" s="3">
        <f>SUMIFS('Raw Data'!$J:$J,'Raw Data'!$G:$G,A1838,'Raw Data'!$R:$R,"Cross-Sold")</f>
        <v>259365751</v>
      </c>
    </row>
    <row r="1839" hidden="1" customHeight="1" spans="1:2">
      <c r="A1839" s="4" t="s">
        <v>38</v>
      </c>
      <c r="B1839" s="4">
        <f>SUMIFS('Raw Data'!$J:$J,'Raw Data'!$G:$G,A1839,'Raw Data'!$R:$R,"Cross-Sold")</f>
        <v>0</v>
      </c>
    </row>
    <row r="1840" hidden="1" customHeight="1" spans="1:2">
      <c r="A1840" s="3" t="s">
        <v>38</v>
      </c>
      <c r="B1840" s="3">
        <f>SUMIFS('Raw Data'!$J:$J,'Raw Data'!$G:$G,A1840,'Raw Data'!$R:$R,"Cross-Sold")</f>
        <v>0</v>
      </c>
    </row>
    <row r="1841" hidden="1" customHeight="1" spans="1:2">
      <c r="A1841" s="4" t="s">
        <v>2496</v>
      </c>
      <c r="B1841" s="4">
        <f>SUMIFS('Raw Data'!$J:$J,'Raw Data'!$G:$G,A1841,'Raw Data'!$R:$R,"Cross-Sold")</f>
        <v>0</v>
      </c>
    </row>
    <row r="1842" hidden="1" customHeight="1" spans="1:2">
      <c r="A1842" s="3" t="s">
        <v>105</v>
      </c>
      <c r="B1842" s="3">
        <f>SUMIFS('Raw Data'!$J:$J,'Raw Data'!$G:$G,A1842,'Raw Data'!$R:$R,"Cross-Sold")</f>
        <v>0</v>
      </c>
    </row>
    <row r="1843" customHeight="1" spans="1:2">
      <c r="A1843" s="4" t="s">
        <v>437</v>
      </c>
      <c r="B1843" s="4">
        <f>SUMIFS('Raw Data'!$J:$J,'Raw Data'!$G:$G,A1843,'Raw Data'!$R:$R,"Cross-Sold")</f>
        <v>10688000</v>
      </c>
    </row>
    <row r="1844" customHeight="1" spans="1:2">
      <c r="A1844" s="3" t="s">
        <v>55</v>
      </c>
      <c r="B1844" s="3">
        <f>SUMIFS('Raw Data'!$J:$J,'Raw Data'!$G:$G,A1844,'Raw Data'!$R:$R,"Cross-Sold")</f>
        <v>13740226</v>
      </c>
    </row>
    <row r="1845" hidden="1" customHeight="1" spans="1:2">
      <c r="A1845" s="4" t="s">
        <v>38</v>
      </c>
      <c r="B1845" s="4">
        <f>SUMIFS('Raw Data'!$J:$J,'Raw Data'!$G:$G,A1845,'Raw Data'!$R:$R,"Cross-Sold")</f>
        <v>0</v>
      </c>
    </row>
    <row r="1846" hidden="1" customHeight="1" spans="1:2">
      <c r="A1846" s="3" t="s">
        <v>38</v>
      </c>
      <c r="B1846" s="3">
        <f>SUMIFS('Raw Data'!$J:$J,'Raw Data'!$G:$G,A1846,'Raw Data'!$R:$R,"Cross-Sold")</f>
        <v>0</v>
      </c>
    </row>
    <row r="1847" hidden="1" customHeight="1" spans="1:2">
      <c r="A1847" s="4" t="s">
        <v>38</v>
      </c>
      <c r="B1847" s="4">
        <f>SUMIFS('Raw Data'!$J:$J,'Raw Data'!$G:$G,A1847,'Raw Data'!$R:$R,"Cross-Sold")</f>
        <v>0</v>
      </c>
    </row>
    <row r="1848" hidden="1" customHeight="1" spans="1:2">
      <c r="A1848" s="3" t="s">
        <v>94</v>
      </c>
      <c r="B1848" s="3">
        <f>SUMIFS('Raw Data'!$J:$J,'Raw Data'!$G:$G,A1848,'Raw Data'!$R:$R,"Cross-Sold")</f>
        <v>0</v>
      </c>
    </row>
    <row r="1849" customHeight="1" spans="1:2">
      <c r="A1849" s="4" t="s">
        <v>156</v>
      </c>
      <c r="B1849" s="4">
        <f>SUMIFS('Raw Data'!$J:$J,'Raw Data'!$G:$G,A1849,'Raw Data'!$R:$R,"Cross-Sold")</f>
        <v>4135200</v>
      </c>
    </row>
    <row r="1850" hidden="1" customHeight="1" spans="1:2">
      <c r="A1850" s="3" t="s">
        <v>38</v>
      </c>
      <c r="B1850" s="3">
        <f>SUMIFS('Raw Data'!$J:$J,'Raw Data'!$G:$G,A1850,'Raw Data'!$R:$R,"Cross-Sold")</f>
        <v>0</v>
      </c>
    </row>
    <row r="1851" customHeight="1" spans="1:2">
      <c r="A1851" s="4" t="s">
        <v>152</v>
      </c>
      <c r="B1851" s="4">
        <f>SUMIFS('Raw Data'!$J:$J,'Raw Data'!$G:$G,A1851,'Raw Data'!$R:$R,"Cross-Sold")</f>
        <v>31324900</v>
      </c>
    </row>
    <row r="1852" hidden="1" customHeight="1" spans="1:2">
      <c r="A1852" s="3" t="s">
        <v>38</v>
      </c>
      <c r="B1852" s="3">
        <f>SUMIFS('Raw Data'!$J:$J,'Raw Data'!$G:$G,A1852,'Raw Data'!$R:$R,"Cross-Sold")</f>
        <v>0</v>
      </c>
    </row>
    <row r="1853" hidden="1" customHeight="1" spans="1:2">
      <c r="A1853" s="4" t="s">
        <v>536</v>
      </c>
      <c r="B1853" s="4">
        <f>SUMIFS('Raw Data'!$J:$J,'Raw Data'!$G:$G,A1853,'Raw Data'!$R:$R,"Cross-Sold")</f>
        <v>0</v>
      </c>
    </row>
    <row r="1854" hidden="1" customHeight="1" spans="1:2">
      <c r="A1854" s="3" t="s">
        <v>58</v>
      </c>
      <c r="B1854" s="3">
        <f>SUMIFS('Raw Data'!$J:$J,'Raw Data'!$G:$G,A1854,'Raw Data'!$R:$R,"Cross-Sold")</f>
        <v>0</v>
      </c>
    </row>
    <row r="1855" customHeight="1" spans="1:2">
      <c r="A1855" s="4" t="s">
        <v>270</v>
      </c>
      <c r="B1855" s="4">
        <f>SUMIFS('Raw Data'!$J:$J,'Raw Data'!$G:$G,A1855,'Raw Data'!$R:$R,"Cross-Sold")</f>
        <v>33446400</v>
      </c>
    </row>
    <row r="1856" customHeight="1" spans="1:2">
      <c r="A1856" s="3" t="s">
        <v>48</v>
      </c>
      <c r="B1856" s="3">
        <f>SUMIFS('Raw Data'!$J:$J,'Raw Data'!$G:$G,A1856,'Raw Data'!$R:$R,"Cross-Sold")</f>
        <v>174568900</v>
      </c>
    </row>
    <row r="1857" hidden="1" customHeight="1" spans="1:2">
      <c r="A1857" s="4" t="s">
        <v>38</v>
      </c>
      <c r="B1857" s="4">
        <f>SUMIFS('Raw Data'!$J:$J,'Raw Data'!$G:$G,A1857,'Raw Data'!$R:$R,"Cross-Sold")</f>
        <v>0</v>
      </c>
    </row>
    <row r="1858" hidden="1" customHeight="1" spans="1:2">
      <c r="A1858" s="3" t="s">
        <v>38</v>
      </c>
      <c r="B1858" s="3">
        <f>SUMIFS('Raw Data'!$J:$J,'Raw Data'!$G:$G,A1858,'Raw Data'!$R:$R,"Cross-Sold")</f>
        <v>0</v>
      </c>
    </row>
    <row r="1859" hidden="1" customHeight="1" spans="1:2">
      <c r="A1859" s="4" t="s">
        <v>58</v>
      </c>
      <c r="B1859" s="4">
        <f>SUMIFS('Raw Data'!$J:$J,'Raw Data'!$G:$G,A1859,'Raw Data'!$R:$R,"Cross-Sold")</f>
        <v>0</v>
      </c>
    </row>
    <row r="1860" customHeight="1" spans="1:2">
      <c r="A1860" s="3" t="s">
        <v>72</v>
      </c>
      <c r="B1860" s="3">
        <f>SUMIFS('Raw Data'!$J:$J,'Raw Data'!$G:$G,A1860,'Raw Data'!$R:$R,"Cross-Sold")</f>
        <v>1265400</v>
      </c>
    </row>
    <row r="1861" hidden="1" customHeight="1" spans="1:2">
      <c r="A1861" s="4" t="s">
        <v>38</v>
      </c>
      <c r="B1861" s="4">
        <f>SUMIFS('Raw Data'!$J:$J,'Raw Data'!$G:$G,A1861,'Raw Data'!$R:$R,"Cross-Sold")</f>
        <v>0</v>
      </c>
    </row>
    <row r="1862" hidden="1" customHeight="1" spans="1:2">
      <c r="A1862" s="3" t="s">
        <v>38</v>
      </c>
      <c r="B1862" s="3">
        <f>SUMIFS('Raw Data'!$J:$J,'Raw Data'!$G:$G,A1862,'Raw Data'!$R:$R,"Cross-Sold")</f>
        <v>0</v>
      </c>
    </row>
    <row r="1863" customHeight="1" spans="1:2">
      <c r="A1863" s="4" t="s">
        <v>791</v>
      </c>
      <c r="B1863" s="4">
        <f>SUMIFS('Raw Data'!$J:$J,'Raw Data'!$G:$G,A1863,'Raw Data'!$R:$R,"Cross-Sold")</f>
        <v>39809400</v>
      </c>
    </row>
    <row r="1864" customHeight="1" spans="1:2">
      <c r="A1864" s="3" t="s">
        <v>170</v>
      </c>
      <c r="B1864" s="3">
        <f>SUMIFS('Raw Data'!$J:$J,'Raw Data'!$G:$G,A1864,'Raw Data'!$R:$R,"Cross-Sold")</f>
        <v>108978900</v>
      </c>
    </row>
    <row r="1865" hidden="1" customHeight="1" spans="1:2">
      <c r="A1865" s="4" t="s">
        <v>38</v>
      </c>
      <c r="B1865" s="4">
        <f>SUMIFS('Raw Data'!$J:$J,'Raw Data'!$G:$G,A1865,'Raw Data'!$R:$R,"Cross-Sold")</f>
        <v>0</v>
      </c>
    </row>
    <row r="1866" hidden="1" customHeight="1" spans="1:2">
      <c r="A1866" s="3" t="s">
        <v>38</v>
      </c>
      <c r="B1866" s="3">
        <f>SUMIFS('Raw Data'!$J:$J,'Raw Data'!$G:$G,A1866,'Raw Data'!$R:$R,"Cross-Sold")</f>
        <v>0</v>
      </c>
    </row>
    <row r="1867" hidden="1" customHeight="1" spans="1:2">
      <c r="A1867" s="4" t="s">
        <v>38</v>
      </c>
      <c r="B1867" s="4">
        <f>SUMIFS('Raw Data'!$J:$J,'Raw Data'!$G:$G,A1867,'Raw Data'!$R:$R,"Cross-Sold")</f>
        <v>0</v>
      </c>
    </row>
    <row r="1868" hidden="1" customHeight="1" spans="1:2">
      <c r="A1868" s="3" t="s">
        <v>140</v>
      </c>
      <c r="B1868" s="3">
        <f>SUMIFS('Raw Data'!$J:$J,'Raw Data'!$G:$G,A1868,'Raw Data'!$R:$R,"Cross-Sold")</f>
        <v>0</v>
      </c>
    </row>
    <row r="1869" hidden="1" customHeight="1" spans="1:2">
      <c r="A1869" s="4" t="s">
        <v>38</v>
      </c>
      <c r="B1869" s="4">
        <f>SUMIFS('Raw Data'!$J:$J,'Raw Data'!$G:$G,A1869,'Raw Data'!$R:$R,"Cross-Sold")</f>
        <v>0</v>
      </c>
    </row>
    <row r="1870" customHeight="1" spans="1:2">
      <c r="A1870" s="3" t="s">
        <v>68</v>
      </c>
      <c r="B1870" s="3">
        <f>SUMIFS('Raw Data'!$J:$J,'Raw Data'!$G:$G,A1870,'Raw Data'!$R:$R,"Cross-Sold")</f>
        <v>259365751</v>
      </c>
    </row>
    <row r="1871" hidden="1" customHeight="1" spans="1:2">
      <c r="A1871" s="4" t="s">
        <v>94</v>
      </c>
      <c r="B1871" s="4">
        <f>SUMIFS('Raw Data'!$J:$J,'Raw Data'!$G:$G,A1871,'Raw Data'!$R:$R,"Cross-Sold")</f>
        <v>0</v>
      </c>
    </row>
    <row r="1872" hidden="1" customHeight="1" spans="1:2">
      <c r="A1872" s="3" t="s">
        <v>579</v>
      </c>
      <c r="B1872" s="3">
        <f>SUMIFS('Raw Data'!$J:$J,'Raw Data'!$G:$G,A1872,'Raw Data'!$R:$R,"Cross-Sold")</f>
        <v>0</v>
      </c>
    </row>
    <row r="1873" hidden="1" customHeight="1" spans="1:2">
      <c r="A1873" s="4" t="s">
        <v>105</v>
      </c>
      <c r="B1873" s="4">
        <f>SUMIFS('Raw Data'!$J:$J,'Raw Data'!$G:$G,A1873,'Raw Data'!$R:$R,"Cross-Sold")</f>
        <v>0</v>
      </c>
    </row>
    <row r="1874" hidden="1" customHeight="1" spans="1:2">
      <c r="A1874" s="3" t="s">
        <v>140</v>
      </c>
      <c r="B1874" s="3">
        <f>SUMIFS('Raw Data'!$J:$J,'Raw Data'!$G:$G,A1874,'Raw Data'!$R:$R,"Cross-Sold")</f>
        <v>0</v>
      </c>
    </row>
    <row r="1875" hidden="1" customHeight="1" spans="1:2">
      <c r="A1875" s="4" t="s">
        <v>38</v>
      </c>
      <c r="B1875" s="4">
        <f>SUMIFS('Raw Data'!$J:$J,'Raw Data'!$G:$G,A1875,'Raw Data'!$R:$R,"Cross-Sold")</f>
        <v>0</v>
      </c>
    </row>
    <row r="1876" hidden="1" customHeight="1" spans="1:2">
      <c r="A1876" s="3" t="s">
        <v>38</v>
      </c>
      <c r="B1876" s="3">
        <f>SUMIFS('Raw Data'!$J:$J,'Raw Data'!$G:$G,A1876,'Raw Data'!$R:$R,"Cross-Sold")</f>
        <v>0</v>
      </c>
    </row>
    <row r="1877" hidden="1" customHeight="1" spans="1:2">
      <c r="A1877" s="4" t="s">
        <v>38</v>
      </c>
      <c r="B1877" s="4">
        <f>SUMIFS('Raw Data'!$J:$J,'Raw Data'!$G:$G,A1877,'Raw Data'!$R:$R,"Cross-Sold")</f>
        <v>0</v>
      </c>
    </row>
    <row r="1878" hidden="1" customHeight="1" spans="1:2">
      <c r="A1878" s="3" t="s">
        <v>38</v>
      </c>
      <c r="B1878" s="3">
        <f>SUMIFS('Raw Data'!$J:$J,'Raw Data'!$G:$G,A1878,'Raw Data'!$R:$R,"Cross-Sold")</f>
        <v>0</v>
      </c>
    </row>
    <row r="1879" hidden="1" customHeight="1" spans="1:2">
      <c r="A1879" s="4" t="s">
        <v>38</v>
      </c>
      <c r="B1879" s="4">
        <f>SUMIFS('Raw Data'!$J:$J,'Raw Data'!$G:$G,A1879,'Raw Data'!$R:$R,"Cross-Sold")</f>
        <v>0</v>
      </c>
    </row>
    <row r="1880" hidden="1" customHeight="1" spans="1:2">
      <c r="A1880" s="3" t="s">
        <v>38</v>
      </c>
      <c r="B1880" s="3">
        <f>SUMIFS('Raw Data'!$J:$J,'Raw Data'!$G:$G,A1880,'Raw Data'!$R:$R,"Cross-Sold")</f>
        <v>0</v>
      </c>
    </row>
    <row r="1881" hidden="1" customHeight="1" spans="1:2">
      <c r="A1881" s="4" t="s">
        <v>38</v>
      </c>
      <c r="B1881" s="4">
        <f>SUMIFS('Raw Data'!$J:$J,'Raw Data'!$G:$G,A1881,'Raw Data'!$R:$R,"Cross-Sold")</f>
        <v>0</v>
      </c>
    </row>
    <row r="1882" hidden="1" customHeight="1" spans="1:2">
      <c r="A1882" s="3" t="s">
        <v>38</v>
      </c>
      <c r="B1882" s="3">
        <f>SUMIFS('Raw Data'!$J:$J,'Raw Data'!$G:$G,A1882,'Raw Data'!$R:$R,"Cross-Sold")</f>
        <v>0</v>
      </c>
    </row>
    <row r="1883" customHeight="1" spans="1:2">
      <c r="A1883" s="4" t="s">
        <v>212</v>
      </c>
      <c r="B1883" s="4">
        <f>SUMIFS('Raw Data'!$J:$J,'Raw Data'!$G:$G,A1883,'Raw Data'!$R:$R,"Cross-Sold")</f>
        <v>1133297600</v>
      </c>
    </row>
    <row r="1884" customHeight="1" spans="1:2">
      <c r="A1884" s="3" t="s">
        <v>156</v>
      </c>
      <c r="B1884" s="3">
        <f>SUMIFS('Raw Data'!$J:$J,'Raw Data'!$G:$G,A1884,'Raw Data'!$R:$R,"Cross-Sold")</f>
        <v>4135200</v>
      </c>
    </row>
    <row r="1885" customHeight="1" spans="1:2">
      <c r="A1885" s="4" t="s">
        <v>154</v>
      </c>
      <c r="B1885" s="4">
        <f>SUMIFS('Raw Data'!$J:$J,'Raw Data'!$G:$G,A1885,'Raw Data'!$R:$R,"Cross-Sold")</f>
        <v>118725400</v>
      </c>
    </row>
    <row r="1886" hidden="1" customHeight="1" spans="1:2">
      <c r="A1886" s="3" t="s">
        <v>101</v>
      </c>
      <c r="B1886" s="3">
        <f>SUMIFS('Raw Data'!$J:$J,'Raw Data'!$G:$G,A1886,'Raw Data'!$R:$R,"Cross-Sold")</f>
        <v>0</v>
      </c>
    </row>
    <row r="1887" hidden="1" customHeight="1" spans="1:2">
      <c r="A1887" s="4" t="s">
        <v>140</v>
      </c>
      <c r="B1887" s="4">
        <f>SUMIFS('Raw Data'!$J:$J,'Raw Data'!$G:$G,A1887,'Raw Data'!$R:$R,"Cross-Sold")</f>
        <v>0</v>
      </c>
    </row>
    <row r="1888" hidden="1" customHeight="1" spans="1:2">
      <c r="A1888" s="3" t="s">
        <v>38</v>
      </c>
      <c r="B1888" s="3">
        <f>SUMIFS('Raw Data'!$J:$J,'Raw Data'!$G:$G,A1888,'Raw Data'!$R:$R,"Cross-Sold")</f>
        <v>0</v>
      </c>
    </row>
    <row r="1889" hidden="1" customHeight="1" spans="1:2">
      <c r="A1889" s="4" t="s">
        <v>38</v>
      </c>
      <c r="B1889" s="4">
        <f>SUMIFS('Raw Data'!$J:$J,'Raw Data'!$G:$G,A1889,'Raw Data'!$R:$R,"Cross-Sold")</f>
        <v>0</v>
      </c>
    </row>
    <row r="1890" customHeight="1" spans="1:2">
      <c r="A1890" s="3" t="s">
        <v>170</v>
      </c>
      <c r="B1890" s="3">
        <f>SUMIFS('Raw Data'!$J:$J,'Raw Data'!$G:$G,A1890,'Raw Data'!$R:$R,"Cross-Sold")</f>
        <v>108978900</v>
      </c>
    </row>
    <row r="1891" hidden="1" customHeight="1" spans="1:2">
      <c r="A1891" s="4" t="s">
        <v>38</v>
      </c>
      <c r="B1891" s="4">
        <f>SUMIFS('Raw Data'!$J:$J,'Raw Data'!$G:$G,A1891,'Raw Data'!$R:$R,"Cross-Sold")</f>
        <v>0</v>
      </c>
    </row>
    <row r="1892" hidden="1" customHeight="1" spans="1:2">
      <c r="A1892" s="3" t="s">
        <v>38</v>
      </c>
      <c r="B1892" s="3">
        <f>SUMIFS('Raw Data'!$J:$J,'Raw Data'!$G:$G,A1892,'Raw Data'!$R:$R,"Cross-Sold")</f>
        <v>0</v>
      </c>
    </row>
    <row r="1893" hidden="1" customHeight="1" spans="1:2">
      <c r="A1893" s="4" t="s">
        <v>38</v>
      </c>
      <c r="B1893" s="4">
        <f>SUMIFS('Raw Data'!$J:$J,'Raw Data'!$G:$G,A1893,'Raw Data'!$R:$R,"Cross-Sold")</f>
        <v>0</v>
      </c>
    </row>
    <row r="1894" hidden="1" customHeight="1" spans="1:2">
      <c r="A1894" s="3" t="s">
        <v>94</v>
      </c>
      <c r="B1894" s="3">
        <f>SUMIFS('Raw Data'!$J:$J,'Raw Data'!$G:$G,A1894,'Raw Data'!$R:$R,"Cross-Sold")</f>
        <v>0</v>
      </c>
    </row>
    <row r="1895" hidden="1" customHeight="1" spans="1:2">
      <c r="A1895" s="4" t="s">
        <v>38</v>
      </c>
      <c r="B1895" s="4">
        <f>SUMIFS('Raw Data'!$J:$J,'Raw Data'!$G:$G,A1895,'Raw Data'!$R:$R,"Cross-Sold")</f>
        <v>0</v>
      </c>
    </row>
    <row r="1896" customHeight="1" spans="1:2">
      <c r="A1896" s="3" t="s">
        <v>80</v>
      </c>
      <c r="B1896" s="3">
        <f>SUMIFS('Raw Data'!$J:$J,'Raw Data'!$G:$G,A1896,'Raw Data'!$R:$R,"Cross-Sold")</f>
        <v>29707200</v>
      </c>
    </row>
    <row r="1897" hidden="1" customHeight="1" spans="1:2">
      <c r="A1897" s="4" t="s">
        <v>101</v>
      </c>
      <c r="B1897" s="4">
        <f>SUMIFS('Raw Data'!$J:$J,'Raw Data'!$G:$G,A1897,'Raw Data'!$R:$R,"Cross-Sold")</f>
        <v>0</v>
      </c>
    </row>
    <row r="1898" hidden="1" customHeight="1" spans="1:2">
      <c r="A1898" s="3" t="s">
        <v>38</v>
      </c>
      <c r="B1898" s="3">
        <f>SUMIFS('Raw Data'!$J:$J,'Raw Data'!$G:$G,A1898,'Raw Data'!$R:$R,"Cross-Sold")</f>
        <v>0</v>
      </c>
    </row>
    <row r="1899" customHeight="1" spans="1:2">
      <c r="A1899" s="4" t="s">
        <v>1135</v>
      </c>
      <c r="B1899" s="4">
        <f>SUMIFS('Raw Data'!$J:$J,'Raw Data'!$G:$G,A1899,'Raw Data'!$R:$R,"Cross-Sold")</f>
        <v>4925500</v>
      </c>
    </row>
    <row r="1900" hidden="1" customHeight="1" spans="1:2">
      <c r="A1900" s="3" t="s">
        <v>38</v>
      </c>
      <c r="B1900" s="3">
        <f>SUMIFS('Raw Data'!$J:$J,'Raw Data'!$G:$G,A1900,'Raw Data'!$R:$R,"Cross-Sold")</f>
        <v>0</v>
      </c>
    </row>
    <row r="1901" hidden="1" customHeight="1" spans="1:2">
      <c r="A1901" s="4" t="s">
        <v>38</v>
      </c>
      <c r="B1901" s="4">
        <f>SUMIFS('Raw Data'!$J:$J,'Raw Data'!$G:$G,A1901,'Raw Data'!$R:$R,"Cross-Sold")</f>
        <v>0</v>
      </c>
    </row>
    <row r="1902" hidden="1" customHeight="1" spans="1:2">
      <c r="A1902" s="3" t="s">
        <v>94</v>
      </c>
      <c r="B1902" s="3">
        <f>SUMIFS('Raw Data'!$J:$J,'Raw Data'!$G:$G,A1902,'Raw Data'!$R:$R,"Cross-Sold")</f>
        <v>0</v>
      </c>
    </row>
    <row r="1903" hidden="1" customHeight="1" spans="1:2">
      <c r="A1903" s="4" t="s">
        <v>38</v>
      </c>
      <c r="B1903" s="4">
        <f>SUMIFS('Raw Data'!$J:$J,'Raw Data'!$G:$G,A1903,'Raw Data'!$R:$R,"Cross-Sold")</f>
        <v>0</v>
      </c>
    </row>
    <row r="1904" hidden="1" customHeight="1" spans="1:2">
      <c r="A1904" s="3" t="s">
        <v>38</v>
      </c>
      <c r="B1904" s="3">
        <f>SUMIFS('Raw Data'!$J:$J,'Raw Data'!$G:$G,A1904,'Raw Data'!$R:$R,"Cross-Sold")</f>
        <v>0</v>
      </c>
    </row>
    <row r="1905" hidden="1" customHeight="1" spans="1:2">
      <c r="A1905" s="4" t="s">
        <v>38</v>
      </c>
      <c r="B1905" s="4">
        <f>SUMIFS('Raw Data'!$J:$J,'Raw Data'!$G:$G,A1905,'Raw Data'!$R:$R,"Cross-Sold")</f>
        <v>0</v>
      </c>
    </row>
    <row r="1906" hidden="1" customHeight="1" spans="1:2">
      <c r="A1906" s="3" t="s">
        <v>38</v>
      </c>
      <c r="B1906" s="3">
        <f>SUMIFS('Raw Data'!$J:$J,'Raw Data'!$G:$G,A1906,'Raw Data'!$R:$R,"Cross-Sold")</f>
        <v>0</v>
      </c>
    </row>
    <row r="1907" customHeight="1" spans="1:2">
      <c r="A1907" s="4" t="s">
        <v>270</v>
      </c>
      <c r="B1907" s="4">
        <f>SUMIFS('Raw Data'!$J:$J,'Raw Data'!$G:$G,A1907,'Raw Data'!$R:$R,"Cross-Sold")</f>
        <v>33446400</v>
      </c>
    </row>
    <row r="1908" customHeight="1" spans="1:2">
      <c r="A1908" s="3" t="s">
        <v>80</v>
      </c>
      <c r="B1908" s="3">
        <f>SUMIFS('Raw Data'!$J:$J,'Raw Data'!$G:$G,A1908,'Raw Data'!$R:$R,"Cross-Sold")</f>
        <v>29707200</v>
      </c>
    </row>
    <row r="1909" hidden="1" customHeight="1" spans="1:2">
      <c r="A1909" s="4" t="s">
        <v>38</v>
      </c>
      <c r="B1909" s="4">
        <f>SUMIFS('Raw Data'!$J:$J,'Raw Data'!$G:$G,A1909,'Raw Data'!$R:$R,"Cross-Sold")</f>
        <v>0</v>
      </c>
    </row>
    <row r="1910" customHeight="1" spans="1:2">
      <c r="A1910" s="3" t="s">
        <v>80</v>
      </c>
      <c r="B1910" s="3">
        <f>SUMIFS('Raw Data'!$J:$J,'Raw Data'!$G:$G,A1910,'Raw Data'!$R:$R,"Cross-Sold")</f>
        <v>29707200</v>
      </c>
    </row>
    <row r="1911" hidden="1" customHeight="1" spans="1:2">
      <c r="A1911" s="4" t="s">
        <v>58</v>
      </c>
      <c r="B1911" s="4">
        <f>SUMIFS('Raw Data'!$J:$J,'Raw Data'!$G:$G,A1911,'Raw Data'!$R:$R,"Cross-Sold")</f>
        <v>0</v>
      </c>
    </row>
    <row r="1912" customHeight="1" spans="1:2">
      <c r="A1912" s="3" t="s">
        <v>212</v>
      </c>
      <c r="B1912" s="3">
        <f>SUMIFS('Raw Data'!$J:$J,'Raw Data'!$G:$G,A1912,'Raw Data'!$R:$R,"Cross-Sold")</f>
        <v>1133297600</v>
      </c>
    </row>
    <row r="1913" hidden="1" customHeight="1" spans="1:2">
      <c r="A1913" s="4" t="s">
        <v>140</v>
      </c>
      <c r="B1913" s="4">
        <f>SUMIFS('Raw Data'!$J:$J,'Raw Data'!$G:$G,A1913,'Raw Data'!$R:$R,"Cross-Sold")</f>
        <v>0</v>
      </c>
    </row>
    <row r="1914" hidden="1" customHeight="1" spans="1:2">
      <c r="A1914" s="3" t="s">
        <v>38</v>
      </c>
      <c r="B1914" s="3">
        <f>SUMIFS('Raw Data'!$J:$J,'Raw Data'!$G:$G,A1914,'Raw Data'!$R:$R,"Cross-Sold")</f>
        <v>0</v>
      </c>
    </row>
    <row r="1915" customHeight="1" spans="1:2">
      <c r="A1915" s="4" t="s">
        <v>487</v>
      </c>
      <c r="B1915" s="4">
        <f>SUMIFS('Raw Data'!$J:$J,'Raw Data'!$G:$G,A1915,'Raw Data'!$R:$R,"Cross-Sold")</f>
        <v>19722400</v>
      </c>
    </row>
    <row r="1916" hidden="1" customHeight="1" spans="1:2">
      <c r="A1916" s="3" t="s">
        <v>38</v>
      </c>
      <c r="B1916" s="3">
        <f>SUMIFS('Raw Data'!$J:$J,'Raw Data'!$G:$G,A1916,'Raw Data'!$R:$R,"Cross-Sold")</f>
        <v>0</v>
      </c>
    </row>
    <row r="1917" hidden="1" customHeight="1" spans="1:2">
      <c r="A1917" s="4" t="s">
        <v>38</v>
      </c>
      <c r="B1917" s="4">
        <f>SUMIFS('Raw Data'!$J:$J,'Raw Data'!$G:$G,A1917,'Raw Data'!$R:$R,"Cross-Sold")</f>
        <v>0</v>
      </c>
    </row>
    <row r="1918" hidden="1" customHeight="1" spans="1:2">
      <c r="A1918" s="3" t="s">
        <v>38</v>
      </c>
      <c r="B1918" s="3">
        <f>SUMIFS('Raw Data'!$J:$J,'Raw Data'!$G:$G,A1918,'Raw Data'!$R:$R,"Cross-Sold")</f>
        <v>0</v>
      </c>
    </row>
    <row r="1919" hidden="1" customHeight="1" spans="1:2">
      <c r="A1919" s="4" t="s">
        <v>38</v>
      </c>
      <c r="B1919" s="4">
        <f>SUMIFS('Raw Data'!$J:$J,'Raw Data'!$G:$G,A1919,'Raw Data'!$R:$R,"Cross-Sold")</f>
        <v>0</v>
      </c>
    </row>
    <row r="1920" hidden="1" customHeight="1" spans="1:2">
      <c r="A1920" s="3" t="s">
        <v>101</v>
      </c>
      <c r="B1920" s="3">
        <f>SUMIFS('Raw Data'!$J:$J,'Raw Data'!$G:$G,A1920,'Raw Data'!$R:$R,"Cross-Sold")</f>
        <v>0</v>
      </c>
    </row>
    <row r="1921" hidden="1" customHeight="1" spans="1:2">
      <c r="A1921" s="4" t="s">
        <v>38</v>
      </c>
      <c r="B1921" s="4">
        <f>SUMIFS('Raw Data'!$J:$J,'Raw Data'!$G:$G,A1921,'Raw Data'!$R:$R,"Cross-Sold")</f>
        <v>0</v>
      </c>
    </row>
    <row r="1922" customHeight="1" spans="1:2">
      <c r="A1922" s="3" t="s">
        <v>80</v>
      </c>
      <c r="B1922" s="3">
        <f>SUMIFS('Raw Data'!$J:$J,'Raw Data'!$G:$G,A1922,'Raw Data'!$R:$R,"Cross-Sold")</f>
        <v>29707200</v>
      </c>
    </row>
    <row r="1923" customHeight="1" spans="1:2">
      <c r="A1923" s="4" t="s">
        <v>80</v>
      </c>
      <c r="B1923" s="4">
        <f>SUMIFS('Raw Data'!$J:$J,'Raw Data'!$G:$G,A1923,'Raw Data'!$R:$R,"Cross-Sold")</f>
        <v>29707200</v>
      </c>
    </row>
    <row r="1924" customHeight="1" spans="1:2">
      <c r="A1924" s="3" t="s">
        <v>212</v>
      </c>
      <c r="B1924" s="3">
        <f>SUMIFS('Raw Data'!$J:$J,'Raw Data'!$G:$G,A1924,'Raw Data'!$R:$R,"Cross-Sold")</f>
        <v>1133297600</v>
      </c>
    </row>
    <row r="1925" customHeight="1" spans="1:2">
      <c r="A1925" s="4" t="s">
        <v>44</v>
      </c>
      <c r="B1925" s="4">
        <f>SUMIFS('Raw Data'!$J:$J,'Raw Data'!$G:$G,A1925,'Raw Data'!$R:$R,"Cross-Sold")</f>
        <v>42770500</v>
      </c>
    </row>
    <row r="1926" hidden="1" customHeight="1" spans="1:2">
      <c r="A1926" s="3" t="s">
        <v>38</v>
      </c>
      <c r="B1926" s="3">
        <f>SUMIFS('Raw Data'!$J:$J,'Raw Data'!$G:$G,A1926,'Raw Data'!$R:$R,"Cross-Sold")</f>
        <v>0</v>
      </c>
    </row>
    <row r="1927" hidden="1" customHeight="1" spans="1:2">
      <c r="A1927" s="4" t="s">
        <v>38</v>
      </c>
      <c r="B1927" s="4">
        <f>SUMIFS('Raw Data'!$J:$J,'Raw Data'!$G:$G,A1927,'Raw Data'!$R:$R,"Cross-Sold")</f>
        <v>0</v>
      </c>
    </row>
    <row r="1928" hidden="1" customHeight="1" spans="1:2">
      <c r="A1928" s="3" t="s">
        <v>38</v>
      </c>
      <c r="B1928" s="3">
        <f>SUMIFS('Raw Data'!$J:$J,'Raw Data'!$G:$G,A1928,'Raw Data'!$R:$R,"Cross-Sold")</f>
        <v>0</v>
      </c>
    </row>
    <row r="1929" hidden="1" customHeight="1" spans="1:2">
      <c r="A1929" s="4" t="s">
        <v>38</v>
      </c>
      <c r="B1929" s="4">
        <f>SUMIFS('Raw Data'!$J:$J,'Raw Data'!$G:$G,A1929,'Raw Data'!$R:$R,"Cross-Sold")</f>
        <v>0</v>
      </c>
    </row>
    <row r="1930" hidden="1" customHeight="1" spans="1:2">
      <c r="A1930" s="3" t="s">
        <v>38</v>
      </c>
      <c r="B1930" s="3">
        <f>SUMIFS('Raw Data'!$J:$J,'Raw Data'!$G:$G,A1930,'Raw Data'!$R:$R,"Cross-Sold")</f>
        <v>0</v>
      </c>
    </row>
    <row r="1931" customHeight="1" spans="1:2">
      <c r="A1931" s="4" t="s">
        <v>152</v>
      </c>
      <c r="B1931" s="4">
        <f>SUMIFS('Raw Data'!$J:$J,'Raw Data'!$G:$G,A1931,'Raw Data'!$R:$R,"Cross-Sold")</f>
        <v>31324900</v>
      </c>
    </row>
    <row r="1932" hidden="1" customHeight="1" spans="1:2">
      <c r="A1932" s="3" t="s">
        <v>58</v>
      </c>
      <c r="B1932" s="3">
        <f>SUMIFS('Raw Data'!$J:$J,'Raw Data'!$G:$G,A1932,'Raw Data'!$R:$R,"Cross-Sold")</f>
        <v>0</v>
      </c>
    </row>
    <row r="1933" hidden="1" customHeight="1" spans="1:2">
      <c r="A1933" s="4" t="s">
        <v>101</v>
      </c>
      <c r="B1933" s="4">
        <f>SUMIFS('Raw Data'!$J:$J,'Raw Data'!$G:$G,A1933,'Raw Data'!$R:$R,"Cross-Sold")</f>
        <v>0</v>
      </c>
    </row>
    <row r="1934" hidden="1" customHeight="1" spans="1:2">
      <c r="A1934" s="3" t="s">
        <v>58</v>
      </c>
      <c r="B1934" s="3">
        <f>SUMIFS('Raw Data'!$J:$J,'Raw Data'!$G:$G,A1934,'Raw Data'!$R:$R,"Cross-Sold")</f>
        <v>0</v>
      </c>
    </row>
    <row r="1935" hidden="1" customHeight="1" spans="1:2">
      <c r="A1935" s="4" t="s">
        <v>101</v>
      </c>
      <c r="B1935" s="4">
        <f>SUMIFS('Raw Data'!$J:$J,'Raw Data'!$G:$G,A1935,'Raw Data'!$R:$R,"Cross-Sold")</f>
        <v>0</v>
      </c>
    </row>
    <row r="1936" customHeight="1" spans="1:2">
      <c r="A1936" s="3" t="s">
        <v>55</v>
      </c>
      <c r="B1936" s="3">
        <f>SUMIFS('Raw Data'!$J:$J,'Raw Data'!$G:$G,A1936,'Raw Data'!$R:$R,"Cross-Sold")</f>
        <v>13740226</v>
      </c>
    </row>
    <row r="1937" hidden="1" customHeight="1" spans="1:2">
      <c r="A1937" s="4" t="s">
        <v>94</v>
      </c>
      <c r="B1937" s="4">
        <f>SUMIFS('Raw Data'!$J:$J,'Raw Data'!$G:$G,A1937,'Raw Data'!$R:$R,"Cross-Sold")</f>
        <v>0</v>
      </c>
    </row>
    <row r="1938" customHeight="1" spans="1:2">
      <c r="A1938" s="3" t="s">
        <v>212</v>
      </c>
      <c r="B1938" s="3">
        <f>SUMIFS('Raw Data'!$J:$J,'Raw Data'!$G:$G,A1938,'Raw Data'!$R:$R,"Cross-Sold")</f>
        <v>1133297600</v>
      </c>
    </row>
    <row r="1939" customHeight="1" spans="1:2">
      <c r="A1939" s="4" t="s">
        <v>44</v>
      </c>
      <c r="B1939" s="4">
        <f>SUMIFS('Raw Data'!$J:$J,'Raw Data'!$G:$G,A1939,'Raw Data'!$R:$R,"Cross-Sold")</f>
        <v>42770500</v>
      </c>
    </row>
    <row r="1940" hidden="1" customHeight="1" spans="1:2">
      <c r="A1940" s="3" t="s">
        <v>140</v>
      </c>
      <c r="B1940" s="3">
        <f>SUMIFS('Raw Data'!$J:$J,'Raw Data'!$G:$G,A1940,'Raw Data'!$R:$R,"Cross-Sold")</f>
        <v>0</v>
      </c>
    </row>
    <row r="1941" hidden="1" customHeight="1" spans="1:2">
      <c r="A1941" s="4" t="s">
        <v>38</v>
      </c>
      <c r="B1941" s="4">
        <f>SUMIFS('Raw Data'!$J:$J,'Raw Data'!$G:$G,A1941,'Raw Data'!$R:$R,"Cross-Sold")</f>
        <v>0</v>
      </c>
    </row>
    <row r="1942" hidden="1" customHeight="1" spans="1:2">
      <c r="A1942" s="3" t="s">
        <v>38</v>
      </c>
      <c r="B1942" s="3">
        <f>SUMIFS('Raw Data'!$J:$J,'Raw Data'!$G:$G,A1942,'Raw Data'!$R:$R,"Cross-Sold")</f>
        <v>0</v>
      </c>
    </row>
    <row r="1943" hidden="1" customHeight="1" spans="1:2">
      <c r="A1943" s="4" t="s">
        <v>38</v>
      </c>
      <c r="B1943" s="4">
        <f>SUMIFS('Raw Data'!$J:$J,'Raw Data'!$G:$G,A1943,'Raw Data'!$R:$R,"Cross-Sold")</f>
        <v>0</v>
      </c>
    </row>
    <row r="1944" hidden="1" customHeight="1" spans="1:2">
      <c r="A1944" s="3" t="s">
        <v>38</v>
      </c>
      <c r="B1944" s="3">
        <f>SUMIFS('Raw Data'!$J:$J,'Raw Data'!$G:$G,A1944,'Raw Data'!$R:$R,"Cross-Sold")</f>
        <v>0</v>
      </c>
    </row>
    <row r="1945" hidden="1" customHeight="1" spans="1:2">
      <c r="A1945" s="4" t="s">
        <v>94</v>
      </c>
      <c r="B1945" s="4">
        <f>SUMIFS('Raw Data'!$J:$J,'Raw Data'!$G:$G,A1945,'Raw Data'!$R:$R,"Cross-Sold")</f>
        <v>0</v>
      </c>
    </row>
    <row r="1946" hidden="1" customHeight="1" spans="1:2">
      <c r="A1946" s="3" t="s">
        <v>38</v>
      </c>
      <c r="B1946" s="3">
        <f>SUMIFS('Raw Data'!$J:$J,'Raw Data'!$G:$G,A1946,'Raw Data'!$R:$R,"Cross-Sold")</f>
        <v>0</v>
      </c>
    </row>
    <row r="1947" hidden="1" customHeight="1" spans="1:2">
      <c r="A1947" s="4" t="s">
        <v>38</v>
      </c>
      <c r="B1947" s="4">
        <f>SUMIFS('Raw Data'!$J:$J,'Raw Data'!$G:$G,A1947,'Raw Data'!$R:$R,"Cross-Sold")</f>
        <v>0</v>
      </c>
    </row>
    <row r="1948" hidden="1" customHeight="1" spans="1:2">
      <c r="A1948" s="3" t="s">
        <v>94</v>
      </c>
      <c r="B1948" s="3">
        <f>SUMIFS('Raw Data'!$J:$J,'Raw Data'!$G:$G,A1948,'Raw Data'!$R:$R,"Cross-Sold")</f>
        <v>0</v>
      </c>
    </row>
    <row r="1949" hidden="1" customHeight="1" spans="1:2">
      <c r="A1949" s="4" t="s">
        <v>101</v>
      </c>
      <c r="B1949" s="4">
        <f>SUMIFS('Raw Data'!$J:$J,'Raw Data'!$G:$G,A1949,'Raw Data'!$R:$R,"Cross-Sold")</f>
        <v>0</v>
      </c>
    </row>
    <row r="1950" hidden="1" customHeight="1" spans="1:2">
      <c r="A1950" s="3" t="s">
        <v>140</v>
      </c>
      <c r="B1950" s="3">
        <f>SUMIFS('Raw Data'!$J:$J,'Raw Data'!$G:$G,A1950,'Raw Data'!$R:$R,"Cross-Sold")</f>
        <v>0</v>
      </c>
    </row>
    <row r="1951" hidden="1" customHeight="1" spans="1:2">
      <c r="A1951" s="4" t="s">
        <v>38</v>
      </c>
      <c r="B1951" s="4">
        <f>SUMIFS('Raw Data'!$J:$J,'Raw Data'!$G:$G,A1951,'Raw Data'!$R:$R,"Cross-Sold")</f>
        <v>0</v>
      </c>
    </row>
    <row r="1952" hidden="1" customHeight="1" spans="1:2">
      <c r="A1952" s="3" t="s">
        <v>38</v>
      </c>
      <c r="B1952" s="3">
        <f>SUMIFS('Raw Data'!$J:$J,'Raw Data'!$G:$G,A1952,'Raw Data'!$R:$R,"Cross-Sold")</f>
        <v>0</v>
      </c>
    </row>
    <row r="1953" hidden="1" customHeight="1" spans="1:2">
      <c r="A1953" s="4" t="s">
        <v>38</v>
      </c>
      <c r="B1953" s="4">
        <f>SUMIFS('Raw Data'!$J:$J,'Raw Data'!$G:$G,A1953,'Raw Data'!$R:$R,"Cross-Sold")</f>
        <v>0</v>
      </c>
    </row>
    <row r="1954" hidden="1" customHeight="1" spans="1:2">
      <c r="A1954" s="3" t="s">
        <v>38</v>
      </c>
      <c r="B1954" s="3">
        <f>SUMIFS('Raw Data'!$J:$J,'Raw Data'!$G:$G,A1954,'Raw Data'!$R:$R,"Cross-Sold")</f>
        <v>0</v>
      </c>
    </row>
    <row r="1955" hidden="1" customHeight="1" spans="1:2">
      <c r="A1955" s="4" t="s">
        <v>38</v>
      </c>
      <c r="B1955" s="4">
        <f>SUMIFS('Raw Data'!$J:$J,'Raw Data'!$G:$G,A1955,'Raw Data'!$R:$R,"Cross-Sold")</f>
        <v>0</v>
      </c>
    </row>
    <row r="1956" hidden="1" customHeight="1" spans="1:2">
      <c r="A1956" s="3" t="s">
        <v>38</v>
      </c>
      <c r="B1956" s="3">
        <f>SUMIFS('Raw Data'!$J:$J,'Raw Data'!$G:$G,A1956,'Raw Data'!$R:$R,"Cross-Sold")</f>
        <v>0</v>
      </c>
    </row>
    <row r="1957" hidden="1" customHeight="1" spans="1:2">
      <c r="A1957" s="4" t="s">
        <v>38</v>
      </c>
      <c r="B1957" s="4">
        <f>SUMIFS('Raw Data'!$J:$J,'Raw Data'!$G:$G,A1957,'Raw Data'!$R:$R,"Cross-Sold")</f>
        <v>0</v>
      </c>
    </row>
    <row r="1958" customHeight="1" spans="1:2">
      <c r="A1958" s="3" t="s">
        <v>217</v>
      </c>
      <c r="B1958" s="3">
        <f>SUMIFS('Raw Data'!$J:$J,'Raw Data'!$G:$G,A1958,'Raw Data'!$R:$R,"Cross-Sold")</f>
        <v>20556600</v>
      </c>
    </row>
    <row r="1959" hidden="1" customHeight="1" spans="1:2">
      <c r="A1959" s="4" t="s">
        <v>58</v>
      </c>
      <c r="B1959" s="4">
        <f>SUMIFS('Raw Data'!$J:$J,'Raw Data'!$G:$G,A1959,'Raw Data'!$R:$R,"Cross-Sold")</f>
        <v>0</v>
      </c>
    </row>
    <row r="1960" hidden="1" customHeight="1" spans="1:2">
      <c r="A1960" s="3" t="s">
        <v>38</v>
      </c>
      <c r="B1960" s="3">
        <f>SUMIFS('Raw Data'!$J:$J,'Raw Data'!$G:$G,A1960,'Raw Data'!$R:$R,"Cross-Sold")</f>
        <v>0</v>
      </c>
    </row>
    <row r="1961" hidden="1" customHeight="1" spans="1:2">
      <c r="A1961" s="4" t="s">
        <v>38</v>
      </c>
      <c r="B1961" s="4">
        <f>SUMIFS('Raw Data'!$J:$J,'Raw Data'!$G:$G,A1961,'Raw Data'!$R:$R,"Cross-Sold")</f>
        <v>0</v>
      </c>
    </row>
    <row r="1962" hidden="1" customHeight="1" spans="1:2">
      <c r="A1962" s="3" t="s">
        <v>38</v>
      </c>
      <c r="B1962" s="3">
        <f>SUMIFS('Raw Data'!$J:$J,'Raw Data'!$G:$G,A1962,'Raw Data'!$R:$R,"Cross-Sold")</f>
        <v>0</v>
      </c>
    </row>
    <row r="1963" hidden="1" customHeight="1" spans="1:2">
      <c r="A1963" s="4" t="s">
        <v>38</v>
      </c>
      <c r="B1963" s="4">
        <f>SUMIFS('Raw Data'!$J:$J,'Raw Data'!$G:$G,A1963,'Raw Data'!$R:$R,"Cross-Sold")</f>
        <v>0</v>
      </c>
    </row>
    <row r="1964" hidden="1" customHeight="1" spans="1:2">
      <c r="A1964" s="3" t="s">
        <v>101</v>
      </c>
      <c r="B1964" s="3">
        <f>SUMIFS('Raw Data'!$J:$J,'Raw Data'!$G:$G,A1964,'Raw Data'!$R:$R,"Cross-Sold")</f>
        <v>0</v>
      </c>
    </row>
    <row r="1965" hidden="1" customHeight="1" spans="1:2">
      <c r="A1965" s="4" t="s">
        <v>58</v>
      </c>
      <c r="B1965" s="4">
        <f>SUMIFS('Raw Data'!$J:$J,'Raw Data'!$G:$G,A1965,'Raw Data'!$R:$R,"Cross-Sold")</f>
        <v>0</v>
      </c>
    </row>
    <row r="1966" customHeight="1" spans="1:2">
      <c r="A1966" s="3" t="s">
        <v>68</v>
      </c>
      <c r="B1966" s="3">
        <f>SUMIFS('Raw Data'!$J:$J,'Raw Data'!$G:$G,A1966,'Raw Data'!$R:$R,"Cross-Sold")</f>
        <v>259365751</v>
      </c>
    </row>
    <row r="1967" hidden="1" customHeight="1" spans="1:2">
      <c r="A1967" s="4" t="s">
        <v>38</v>
      </c>
      <c r="B1967" s="4">
        <f>SUMIFS('Raw Data'!$J:$J,'Raw Data'!$G:$G,A1967,'Raw Data'!$R:$R,"Cross-Sold")</f>
        <v>0</v>
      </c>
    </row>
    <row r="1968" customHeight="1" spans="1:2">
      <c r="A1968" s="3" t="s">
        <v>68</v>
      </c>
      <c r="B1968" s="3">
        <f>SUMIFS('Raw Data'!$J:$J,'Raw Data'!$G:$G,A1968,'Raw Data'!$R:$R,"Cross-Sold")</f>
        <v>259365751</v>
      </c>
    </row>
    <row r="1969" hidden="1" customHeight="1" spans="1:2">
      <c r="A1969" s="4" t="s">
        <v>38</v>
      </c>
      <c r="B1969" s="4">
        <f>SUMIFS('Raw Data'!$J:$J,'Raw Data'!$G:$G,A1969,'Raw Data'!$R:$R,"Cross-Sold")</f>
        <v>0</v>
      </c>
    </row>
    <row r="1970" hidden="1" customHeight="1" spans="1:2">
      <c r="A1970" s="3" t="s">
        <v>536</v>
      </c>
      <c r="B1970" s="3">
        <f>SUMIFS('Raw Data'!$J:$J,'Raw Data'!$G:$G,A1970,'Raw Data'!$R:$R,"Cross-Sold")</f>
        <v>0</v>
      </c>
    </row>
    <row r="1971" hidden="1" customHeight="1" spans="1:2">
      <c r="A1971" s="4" t="s">
        <v>38</v>
      </c>
      <c r="B1971" s="4">
        <f>SUMIFS('Raw Data'!$J:$J,'Raw Data'!$G:$G,A1971,'Raw Data'!$R:$R,"Cross-Sold")</f>
        <v>0</v>
      </c>
    </row>
    <row r="1972" customHeight="1" spans="1:2">
      <c r="A1972" s="3" t="s">
        <v>124</v>
      </c>
      <c r="B1972" s="3">
        <f>SUMIFS('Raw Data'!$J:$J,'Raw Data'!$G:$G,A1972,'Raw Data'!$R:$R,"Cross-Sold")</f>
        <v>1184589200</v>
      </c>
    </row>
    <row r="1973" customHeight="1" spans="1:2">
      <c r="A1973" s="4" t="s">
        <v>124</v>
      </c>
      <c r="B1973" s="4">
        <f>SUMIFS('Raw Data'!$J:$J,'Raw Data'!$G:$G,A1973,'Raw Data'!$R:$R,"Cross-Sold")</f>
        <v>1184589200</v>
      </c>
    </row>
    <row r="1974" customHeight="1" spans="1:2">
      <c r="A1974" s="3" t="s">
        <v>124</v>
      </c>
      <c r="B1974" s="3">
        <f>SUMIFS('Raw Data'!$J:$J,'Raw Data'!$G:$G,A1974,'Raw Data'!$R:$R,"Cross-Sold")</f>
        <v>1184589200</v>
      </c>
    </row>
    <row r="1975" customHeight="1" spans="1:2">
      <c r="A1975" s="4" t="s">
        <v>124</v>
      </c>
      <c r="B1975" s="4">
        <f>SUMIFS('Raw Data'!$J:$J,'Raw Data'!$G:$G,A1975,'Raw Data'!$R:$R,"Cross-Sold")</f>
        <v>1184589200</v>
      </c>
    </row>
    <row r="1976" customHeight="1" spans="1:2">
      <c r="A1976" s="3" t="s">
        <v>124</v>
      </c>
      <c r="B1976" s="3">
        <f>SUMIFS('Raw Data'!$J:$J,'Raw Data'!$G:$G,A1976,'Raw Data'!$R:$R,"Cross-Sold")</f>
        <v>1184589200</v>
      </c>
    </row>
    <row r="1977" customHeight="1" spans="1:2">
      <c r="A1977" s="4" t="s">
        <v>124</v>
      </c>
      <c r="B1977" s="4">
        <f>SUMIFS('Raw Data'!$J:$J,'Raw Data'!$G:$G,A1977,'Raw Data'!$R:$R,"Cross-Sold")</f>
        <v>1184589200</v>
      </c>
    </row>
    <row r="1978" customHeight="1" spans="1:2">
      <c r="A1978" s="3" t="s">
        <v>124</v>
      </c>
      <c r="B1978" s="3">
        <f>SUMIFS('Raw Data'!$J:$J,'Raw Data'!$G:$G,A1978,'Raw Data'!$R:$R,"Cross-Sold")</f>
        <v>1184589200</v>
      </c>
    </row>
    <row r="1979" customHeight="1" spans="1:2">
      <c r="A1979" s="4" t="s">
        <v>116</v>
      </c>
      <c r="B1979" s="4">
        <f>SUMIFS('Raw Data'!$J:$J,'Raw Data'!$G:$G,A1979,'Raw Data'!$R:$R,"Cross-Sold")</f>
        <v>52119800</v>
      </c>
    </row>
    <row r="1980" customHeight="1" spans="1:2">
      <c r="A1980" s="3" t="s">
        <v>48</v>
      </c>
      <c r="B1980" s="3">
        <f>SUMIFS('Raw Data'!$J:$J,'Raw Data'!$G:$G,A1980,'Raw Data'!$R:$R,"Cross-Sold")</f>
        <v>174568900</v>
      </c>
    </row>
    <row r="1981" customHeight="1" spans="1:2">
      <c r="A1981" s="4" t="s">
        <v>124</v>
      </c>
      <c r="B1981" s="4">
        <f>SUMIFS('Raw Data'!$J:$J,'Raw Data'!$G:$G,A1981,'Raw Data'!$R:$R,"Cross-Sold")</f>
        <v>1184589200</v>
      </c>
    </row>
    <row r="1982" customHeight="1" spans="1:2">
      <c r="A1982" s="3" t="s">
        <v>124</v>
      </c>
      <c r="B1982" s="3">
        <f>SUMIFS('Raw Data'!$J:$J,'Raw Data'!$G:$G,A1982,'Raw Data'!$R:$R,"Cross-Sold")</f>
        <v>1184589200</v>
      </c>
    </row>
    <row r="1983" customHeight="1" spans="1:2">
      <c r="A1983" s="4" t="s">
        <v>124</v>
      </c>
      <c r="B1983" s="4">
        <f>SUMIFS('Raw Data'!$J:$J,'Raw Data'!$G:$G,A1983,'Raw Data'!$R:$R,"Cross-Sold")</f>
        <v>1184589200</v>
      </c>
    </row>
    <row r="1984" customHeight="1" spans="1:2">
      <c r="A1984" s="3" t="s">
        <v>48</v>
      </c>
      <c r="B1984" s="3">
        <f>SUMIFS('Raw Data'!$J:$J,'Raw Data'!$G:$G,A1984,'Raw Data'!$R:$R,"Cross-Sold")</f>
        <v>174568900</v>
      </c>
    </row>
    <row r="1985" customHeight="1" spans="1:2">
      <c r="A1985" s="4" t="s">
        <v>44</v>
      </c>
      <c r="B1985" s="4">
        <f>SUMIFS('Raw Data'!$J:$J,'Raw Data'!$G:$G,A1985,'Raw Data'!$R:$R,"Cross-Sold")</f>
        <v>42770500</v>
      </c>
    </row>
    <row r="1986" customHeight="1" spans="1:2">
      <c r="A1986" s="3" t="s">
        <v>44</v>
      </c>
      <c r="B1986" s="3">
        <f>SUMIFS('Raw Data'!$J:$J,'Raw Data'!$G:$G,A1986,'Raw Data'!$R:$R,"Cross-Sold")</f>
        <v>42770500</v>
      </c>
    </row>
    <row r="1987" customHeight="1" spans="1:2">
      <c r="A1987" s="4" t="s">
        <v>212</v>
      </c>
      <c r="B1987" s="4">
        <f>SUMIFS('Raw Data'!$J:$J,'Raw Data'!$G:$G,A1987,'Raw Data'!$R:$R,"Cross-Sold")</f>
        <v>1133297600</v>
      </c>
    </row>
    <row r="1988" customHeight="1" spans="1:2">
      <c r="A1988" s="3" t="s">
        <v>212</v>
      </c>
      <c r="B1988" s="3">
        <f>SUMIFS('Raw Data'!$J:$J,'Raw Data'!$G:$G,A1988,'Raw Data'!$R:$R,"Cross-Sold")</f>
        <v>1133297600</v>
      </c>
    </row>
    <row r="1989" customHeight="1" spans="1:2">
      <c r="A1989" s="4" t="s">
        <v>124</v>
      </c>
      <c r="B1989" s="4">
        <f>SUMIFS('Raw Data'!$J:$J,'Raw Data'!$G:$G,A1989,'Raw Data'!$R:$R,"Cross-Sold")</f>
        <v>1184589200</v>
      </c>
    </row>
    <row r="1990" hidden="1" customHeight="1" spans="1:2">
      <c r="A1990" s="3" t="s">
        <v>38</v>
      </c>
      <c r="B1990" s="3">
        <f>SUMIFS('Raw Data'!$J:$J,'Raw Data'!$G:$G,A1990,'Raw Data'!$R:$R,"Cross-Sold")</f>
        <v>0</v>
      </c>
    </row>
    <row r="1991" customHeight="1" spans="1:2">
      <c r="A1991" s="4" t="s">
        <v>80</v>
      </c>
      <c r="B1991" s="4">
        <f>SUMIFS('Raw Data'!$J:$J,'Raw Data'!$G:$G,A1991,'Raw Data'!$R:$R,"Cross-Sold")</f>
        <v>29707200</v>
      </c>
    </row>
    <row r="1992" hidden="1" customHeight="1" spans="1:2">
      <c r="A1992" s="3" t="s">
        <v>94</v>
      </c>
      <c r="B1992" s="3">
        <f>SUMIFS('Raw Data'!$J:$J,'Raw Data'!$G:$G,A1992,'Raw Data'!$R:$R,"Cross-Sold")</f>
        <v>0</v>
      </c>
    </row>
    <row r="1993" hidden="1" customHeight="1" spans="1:2">
      <c r="A1993" s="4" t="s">
        <v>94</v>
      </c>
      <c r="B1993" s="4">
        <f>SUMIFS('Raw Data'!$J:$J,'Raw Data'!$G:$G,A1993,'Raw Data'!$R:$R,"Cross-Sold")</f>
        <v>0</v>
      </c>
    </row>
    <row r="1994" customHeight="1" spans="1:2">
      <c r="A1994" s="3" t="s">
        <v>80</v>
      </c>
      <c r="B1994" s="3">
        <f>SUMIFS('Raw Data'!$J:$J,'Raw Data'!$G:$G,A1994,'Raw Data'!$R:$R,"Cross-Sold")</f>
        <v>29707200</v>
      </c>
    </row>
    <row r="1995" customHeight="1" spans="1:2">
      <c r="A1995" s="4" t="s">
        <v>68</v>
      </c>
      <c r="B1995" s="4">
        <f>SUMIFS('Raw Data'!$J:$J,'Raw Data'!$G:$G,A1995,'Raw Data'!$R:$R,"Cross-Sold")</f>
        <v>259365751</v>
      </c>
    </row>
    <row r="1996" hidden="1" customHeight="1" spans="1:2">
      <c r="A1996" s="3" t="s">
        <v>38</v>
      </c>
      <c r="B1996" s="3">
        <f>SUMIFS('Raw Data'!$J:$J,'Raw Data'!$G:$G,A1996,'Raw Data'!$R:$R,"Cross-Sold")</f>
        <v>0</v>
      </c>
    </row>
    <row r="1997" customHeight="1" spans="1:2">
      <c r="A1997" s="4" t="s">
        <v>193</v>
      </c>
      <c r="B1997" s="4">
        <f>SUMIFS('Raw Data'!$J:$J,'Raw Data'!$G:$G,A1997,'Raw Data'!$R:$R,"Cross-Sold")</f>
        <v>179625000</v>
      </c>
    </row>
    <row r="1998" hidden="1" customHeight="1" spans="1:2">
      <c r="A1998" s="3" t="s">
        <v>121</v>
      </c>
      <c r="B1998" s="3">
        <f>SUMIFS('Raw Data'!$J:$J,'Raw Data'!$G:$G,A1998,'Raw Data'!$R:$R,"Cross-Sold")</f>
        <v>0</v>
      </c>
    </row>
    <row r="1999" customHeight="1" spans="1:2">
      <c r="A1999" s="4" t="s">
        <v>212</v>
      </c>
      <c r="B1999" s="4">
        <f>SUMIFS('Raw Data'!$J:$J,'Raw Data'!$G:$G,A1999,'Raw Data'!$R:$R,"Cross-Sold")</f>
        <v>1133297600</v>
      </c>
    </row>
    <row r="2000" customHeight="1" spans="1:2">
      <c r="A2000" s="3" t="s">
        <v>124</v>
      </c>
      <c r="B2000" s="3">
        <f>SUMIFS('Raw Data'!$J:$J,'Raw Data'!$G:$G,A2000,'Raw Data'!$R:$R,"Cross-Sold")</f>
        <v>1184589200</v>
      </c>
    </row>
    <row r="2001" customHeight="1" spans="1:2">
      <c r="A2001" s="4" t="s">
        <v>124</v>
      </c>
      <c r="B2001" s="4">
        <f>SUMIFS('Raw Data'!$J:$J,'Raw Data'!$G:$G,A2001,'Raw Data'!$R:$R,"Cross-Sold")</f>
        <v>1184589200</v>
      </c>
    </row>
    <row r="2002" customHeight="1" spans="1:2">
      <c r="A2002" s="3" t="s">
        <v>124</v>
      </c>
      <c r="B2002" s="3">
        <f>SUMIFS('Raw Data'!$J:$J,'Raw Data'!$G:$G,A2002,'Raw Data'!$R:$R,"Cross-Sold")</f>
        <v>1184589200</v>
      </c>
    </row>
    <row r="2003" customHeight="1" spans="1:2">
      <c r="A2003" s="4" t="s">
        <v>124</v>
      </c>
      <c r="B2003" s="4">
        <f>SUMIFS('Raw Data'!$J:$J,'Raw Data'!$G:$G,A2003,'Raw Data'!$R:$R,"Cross-Sold")</f>
        <v>1184589200</v>
      </c>
    </row>
    <row r="2004" customHeight="1" spans="1:2">
      <c r="A2004" s="3" t="s">
        <v>80</v>
      </c>
      <c r="B2004" s="3">
        <f>SUMIFS('Raw Data'!$J:$J,'Raw Data'!$G:$G,A2004,'Raw Data'!$R:$R,"Cross-Sold")</f>
        <v>29707200</v>
      </c>
    </row>
    <row r="2005" hidden="1" customHeight="1" spans="1:2">
      <c r="A2005" s="4" t="s">
        <v>38</v>
      </c>
      <c r="B2005" s="4">
        <f>SUMIFS('Raw Data'!$J:$J,'Raw Data'!$G:$G,A2005,'Raw Data'!$R:$R,"Cross-Sold")</f>
        <v>0</v>
      </c>
    </row>
    <row r="2006" hidden="1" customHeight="1" spans="1:2">
      <c r="A2006" s="3" t="s">
        <v>94</v>
      </c>
      <c r="B2006" s="3">
        <f>SUMIFS('Raw Data'!$J:$J,'Raw Data'!$G:$G,A2006,'Raw Data'!$R:$R,"Cross-Sold")</f>
        <v>0</v>
      </c>
    </row>
    <row r="2007" customHeight="1" spans="1:2">
      <c r="A2007" s="4" t="s">
        <v>68</v>
      </c>
      <c r="B2007" s="4">
        <f>SUMIFS('Raw Data'!$J:$J,'Raw Data'!$G:$G,A2007,'Raw Data'!$R:$R,"Cross-Sold")</f>
        <v>259365751</v>
      </c>
    </row>
    <row r="2008" customHeight="1" spans="1:2">
      <c r="A2008" s="3" t="s">
        <v>212</v>
      </c>
      <c r="B2008" s="3">
        <f>SUMIFS('Raw Data'!$J:$J,'Raw Data'!$G:$G,A2008,'Raw Data'!$R:$R,"Cross-Sold")</f>
        <v>1133297600</v>
      </c>
    </row>
    <row r="2009" hidden="1" customHeight="1" spans="1:2">
      <c r="A2009" s="4" t="s">
        <v>38</v>
      </c>
      <c r="B2009" s="4">
        <f>SUMIFS('Raw Data'!$J:$J,'Raw Data'!$G:$G,A2009,'Raw Data'!$R:$R,"Cross-Sold")</f>
        <v>0</v>
      </c>
    </row>
    <row r="2010" hidden="1" customHeight="1" spans="1:2">
      <c r="A2010" s="3" t="s">
        <v>94</v>
      </c>
      <c r="B2010" s="3">
        <f>SUMIFS('Raw Data'!$J:$J,'Raw Data'!$G:$G,A2010,'Raw Data'!$R:$R,"Cross-Sold")</f>
        <v>0</v>
      </c>
    </row>
    <row r="2011" hidden="1" customHeight="1" spans="1:2">
      <c r="A2011" s="4" t="s">
        <v>38</v>
      </c>
      <c r="B2011" s="4">
        <f>SUMIFS('Raw Data'!$J:$J,'Raw Data'!$G:$G,A2011,'Raw Data'!$R:$R,"Cross-Sold")</f>
        <v>0</v>
      </c>
    </row>
    <row r="2012" customHeight="1" spans="1:2">
      <c r="A2012" s="3" t="s">
        <v>80</v>
      </c>
      <c r="B2012" s="3">
        <f>SUMIFS('Raw Data'!$J:$J,'Raw Data'!$G:$G,A2012,'Raw Data'!$R:$R,"Cross-Sold")</f>
        <v>29707200</v>
      </c>
    </row>
    <row r="2013" hidden="1" customHeight="1" spans="1:2">
      <c r="A2013" s="4" t="s">
        <v>101</v>
      </c>
      <c r="B2013" s="4">
        <f>SUMIFS('Raw Data'!$J:$J,'Raw Data'!$G:$G,A2013,'Raw Data'!$R:$R,"Cross-Sold")</f>
        <v>0</v>
      </c>
    </row>
    <row r="2014" customHeight="1" spans="1:2">
      <c r="A2014" s="3" t="s">
        <v>212</v>
      </c>
      <c r="B2014" s="3">
        <f>SUMIFS('Raw Data'!$J:$J,'Raw Data'!$G:$G,A2014,'Raw Data'!$R:$R,"Cross-Sold")</f>
        <v>1133297600</v>
      </c>
    </row>
    <row r="2015" customHeight="1" spans="1:2">
      <c r="A2015" s="4" t="s">
        <v>156</v>
      </c>
      <c r="B2015" s="4">
        <f>SUMIFS('Raw Data'!$J:$J,'Raw Data'!$G:$G,A2015,'Raw Data'!$R:$R,"Cross-Sold")</f>
        <v>4135200</v>
      </c>
    </row>
    <row r="2016" customHeight="1" spans="1:2">
      <c r="A2016" s="3" t="s">
        <v>156</v>
      </c>
      <c r="B2016" s="3">
        <f>SUMIFS('Raw Data'!$J:$J,'Raw Data'!$G:$G,A2016,'Raw Data'!$R:$R,"Cross-Sold")</f>
        <v>4135200</v>
      </c>
    </row>
    <row r="2017" hidden="1" customHeight="1" spans="1:2">
      <c r="A2017" s="4" t="s">
        <v>140</v>
      </c>
      <c r="B2017" s="4">
        <f>SUMIFS('Raw Data'!$J:$J,'Raw Data'!$G:$G,A2017,'Raw Data'!$R:$R,"Cross-Sold")</f>
        <v>0</v>
      </c>
    </row>
    <row r="2018" hidden="1" customHeight="1" spans="1:2">
      <c r="A2018" s="3" t="s">
        <v>38</v>
      </c>
      <c r="B2018" s="3">
        <f>SUMIFS('Raw Data'!$J:$J,'Raw Data'!$G:$G,A2018,'Raw Data'!$R:$R,"Cross-Sold")</f>
        <v>0</v>
      </c>
    </row>
    <row r="2019" hidden="1" customHeight="1" spans="1:2">
      <c r="A2019" s="4" t="s">
        <v>58</v>
      </c>
      <c r="B2019" s="4">
        <f>SUMIFS('Raw Data'!$J:$J,'Raw Data'!$G:$G,A2019,'Raw Data'!$R:$R,"Cross-Sold")</f>
        <v>0</v>
      </c>
    </row>
    <row r="2020" hidden="1" customHeight="1" spans="1:2">
      <c r="A2020" s="3" t="s">
        <v>105</v>
      </c>
      <c r="B2020" s="3">
        <f>SUMIFS('Raw Data'!$J:$J,'Raw Data'!$G:$G,A2020,'Raw Data'!$R:$R,"Cross-Sold")</f>
        <v>0</v>
      </c>
    </row>
    <row r="2021" hidden="1" customHeight="1" spans="1:2">
      <c r="A2021" s="4" t="s">
        <v>101</v>
      </c>
      <c r="B2021" s="4">
        <f>SUMIFS('Raw Data'!$J:$J,'Raw Data'!$G:$G,A2021,'Raw Data'!$R:$R,"Cross-Sold")</f>
        <v>0</v>
      </c>
    </row>
    <row r="2022" hidden="1" customHeight="1" spans="1:2">
      <c r="A2022" s="3" t="s">
        <v>58</v>
      </c>
      <c r="B2022" s="3">
        <f>SUMIFS('Raw Data'!$J:$J,'Raw Data'!$G:$G,A2022,'Raw Data'!$R:$R,"Cross-Sold")</f>
        <v>0</v>
      </c>
    </row>
    <row r="2023" hidden="1" customHeight="1" spans="1:2">
      <c r="A2023" s="4" t="s">
        <v>140</v>
      </c>
      <c r="B2023" s="4">
        <f>SUMIFS('Raw Data'!$J:$J,'Raw Data'!$G:$G,A2023,'Raw Data'!$R:$R,"Cross-Sold")</f>
        <v>0</v>
      </c>
    </row>
    <row r="2024" customHeight="1" spans="1:2">
      <c r="A2024" s="3" t="s">
        <v>55</v>
      </c>
      <c r="B2024" s="3">
        <f>SUMIFS('Raw Data'!$J:$J,'Raw Data'!$G:$G,A2024,'Raw Data'!$R:$R,"Cross-Sold")</f>
        <v>13740226</v>
      </c>
    </row>
    <row r="2025" hidden="1" customHeight="1" spans="1:2">
      <c r="A2025" s="4" t="s">
        <v>38</v>
      </c>
      <c r="B2025" s="4">
        <f>SUMIFS('Raw Data'!$J:$J,'Raw Data'!$G:$G,A2025,'Raw Data'!$R:$R,"Cross-Sold")</f>
        <v>0</v>
      </c>
    </row>
    <row r="2026" hidden="1" customHeight="1" spans="1:2">
      <c r="A2026" s="3" t="s">
        <v>140</v>
      </c>
      <c r="B2026" s="3">
        <f>SUMIFS('Raw Data'!$J:$J,'Raw Data'!$G:$G,A2026,'Raw Data'!$R:$R,"Cross-Sold")</f>
        <v>0</v>
      </c>
    </row>
    <row r="2027" hidden="1" customHeight="1" spans="1:2">
      <c r="A2027" s="4" t="s">
        <v>38</v>
      </c>
      <c r="B2027" s="4">
        <f>SUMIFS('Raw Data'!$J:$J,'Raw Data'!$G:$G,A2027,'Raw Data'!$R:$R,"Cross-Sold")</f>
        <v>0</v>
      </c>
    </row>
    <row r="2028" hidden="1" customHeight="1" spans="1:2">
      <c r="A2028" s="3" t="s">
        <v>38</v>
      </c>
      <c r="B2028" s="3">
        <f>SUMIFS('Raw Data'!$J:$J,'Raw Data'!$G:$G,A2028,'Raw Data'!$R:$R,"Cross-Sold")</f>
        <v>0</v>
      </c>
    </row>
    <row r="2029" hidden="1" customHeight="1" spans="1:2">
      <c r="A2029" s="4" t="s">
        <v>38</v>
      </c>
      <c r="B2029" s="4">
        <f>SUMIFS('Raw Data'!$J:$J,'Raw Data'!$G:$G,A2029,'Raw Data'!$R:$R,"Cross-Sold")</f>
        <v>0</v>
      </c>
    </row>
    <row r="2030" hidden="1" customHeight="1" spans="1:2">
      <c r="A2030" s="3" t="s">
        <v>38</v>
      </c>
      <c r="B2030" s="3">
        <f>SUMIFS('Raw Data'!$J:$J,'Raw Data'!$G:$G,A2030,'Raw Data'!$R:$R,"Cross-Sold")</f>
        <v>0</v>
      </c>
    </row>
    <row r="2031" hidden="1" customHeight="1" spans="1:2">
      <c r="A2031" s="4" t="s">
        <v>38</v>
      </c>
      <c r="B2031" s="4">
        <f>SUMIFS('Raw Data'!$J:$J,'Raw Data'!$G:$G,A2031,'Raw Data'!$R:$R,"Cross-Sold")</f>
        <v>0</v>
      </c>
    </row>
    <row r="2032" hidden="1" customHeight="1" spans="1:2">
      <c r="A2032" s="3" t="s">
        <v>38</v>
      </c>
      <c r="B2032" s="3">
        <f>SUMIFS('Raw Data'!$J:$J,'Raw Data'!$G:$G,A2032,'Raw Data'!$R:$R,"Cross-Sold")</f>
        <v>0</v>
      </c>
    </row>
    <row r="2033" hidden="1" customHeight="1" spans="1:2">
      <c r="A2033" s="4" t="s">
        <v>38</v>
      </c>
      <c r="B2033" s="4">
        <f>SUMIFS('Raw Data'!$J:$J,'Raw Data'!$G:$G,A2033,'Raw Data'!$R:$R,"Cross-Sold")</f>
        <v>0</v>
      </c>
    </row>
    <row r="2034" hidden="1" customHeight="1" spans="1:2">
      <c r="A2034" s="3" t="s">
        <v>38</v>
      </c>
      <c r="B2034" s="3">
        <f>SUMIFS('Raw Data'!$J:$J,'Raw Data'!$G:$G,A2034,'Raw Data'!$R:$R,"Cross-Sold")</f>
        <v>0</v>
      </c>
    </row>
    <row r="2035" hidden="1" customHeight="1" spans="1:2">
      <c r="A2035" s="4" t="s">
        <v>38</v>
      </c>
      <c r="B2035" s="4">
        <f>SUMIFS('Raw Data'!$J:$J,'Raw Data'!$G:$G,A2035,'Raw Data'!$R:$R,"Cross-Sold")</f>
        <v>0</v>
      </c>
    </row>
    <row r="2036" customHeight="1" spans="1:2">
      <c r="A2036" s="3" t="s">
        <v>212</v>
      </c>
      <c r="B2036" s="3">
        <f>SUMIFS('Raw Data'!$J:$J,'Raw Data'!$G:$G,A2036,'Raw Data'!$R:$R,"Cross-Sold")</f>
        <v>1133297600</v>
      </c>
    </row>
    <row r="2037" hidden="1" customHeight="1" spans="1:2">
      <c r="A2037" s="4" t="s">
        <v>38</v>
      </c>
      <c r="B2037" s="4">
        <f>SUMIFS('Raw Data'!$J:$J,'Raw Data'!$G:$G,A2037,'Raw Data'!$R:$R,"Cross-Sold")</f>
        <v>0</v>
      </c>
    </row>
    <row r="2038" hidden="1" customHeight="1" spans="1:2">
      <c r="A2038" s="3" t="s">
        <v>536</v>
      </c>
      <c r="B2038" s="3">
        <f>SUMIFS('Raw Data'!$J:$J,'Raw Data'!$G:$G,A2038,'Raw Data'!$R:$R,"Cross-Sold")</f>
        <v>0</v>
      </c>
    </row>
    <row r="2039" hidden="1" customHeight="1" spans="1:2">
      <c r="A2039" s="4" t="s">
        <v>38</v>
      </c>
      <c r="B2039" s="4">
        <f>SUMIFS('Raw Data'!$J:$J,'Raw Data'!$G:$G,A2039,'Raw Data'!$R:$R,"Cross-Sold")</f>
        <v>0</v>
      </c>
    </row>
    <row r="2040" customHeight="1" spans="1:2">
      <c r="A2040" s="3" t="s">
        <v>212</v>
      </c>
      <c r="B2040" s="3">
        <f>SUMIFS('Raw Data'!$J:$J,'Raw Data'!$G:$G,A2040,'Raw Data'!$R:$R,"Cross-Sold")</f>
        <v>1133297600</v>
      </c>
    </row>
    <row r="2041" hidden="1" customHeight="1" spans="1:2">
      <c r="A2041" s="4" t="s">
        <v>38</v>
      </c>
      <c r="B2041" s="4">
        <f>SUMIFS('Raw Data'!$J:$J,'Raw Data'!$G:$G,A2041,'Raw Data'!$R:$R,"Cross-Sold")</f>
        <v>0</v>
      </c>
    </row>
    <row r="2042" hidden="1" customHeight="1" spans="1:2">
      <c r="A2042" s="3" t="s">
        <v>536</v>
      </c>
      <c r="B2042" s="3">
        <f>SUMIFS('Raw Data'!$J:$J,'Raw Data'!$G:$G,A2042,'Raw Data'!$R:$R,"Cross-Sold")</f>
        <v>0</v>
      </c>
    </row>
    <row r="2043" hidden="1" customHeight="1" spans="1:2">
      <c r="A2043" s="4" t="s">
        <v>58</v>
      </c>
      <c r="B2043" s="4">
        <f>SUMIFS('Raw Data'!$J:$J,'Raw Data'!$G:$G,A2043,'Raw Data'!$R:$R,"Cross-Sold")</f>
        <v>0</v>
      </c>
    </row>
    <row r="2044" hidden="1" customHeight="1" spans="1:2">
      <c r="A2044" s="3" t="s">
        <v>38</v>
      </c>
      <c r="B2044" s="3">
        <f>SUMIFS('Raw Data'!$J:$J,'Raw Data'!$G:$G,A2044,'Raw Data'!$R:$R,"Cross-Sold")</f>
        <v>0</v>
      </c>
    </row>
    <row r="2045" hidden="1" customHeight="1" spans="1:2">
      <c r="A2045" s="4" t="s">
        <v>38</v>
      </c>
      <c r="B2045" s="4">
        <f>SUMIFS('Raw Data'!$J:$J,'Raw Data'!$G:$G,A2045,'Raw Data'!$R:$R,"Cross-Sold")</f>
        <v>0</v>
      </c>
    </row>
    <row r="2046" hidden="1" customHeight="1" spans="1:2">
      <c r="A2046" s="3" t="s">
        <v>38</v>
      </c>
      <c r="B2046" s="3">
        <f>SUMIFS('Raw Data'!$J:$J,'Raw Data'!$G:$G,A2046,'Raw Data'!$R:$R,"Cross-Sold")</f>
        <v>0</v>
      </c>
    </row>
    <row r="2047" hidden="1" customHeight="1" spans="1:2">
      <c r="A2047" s="4" t="s">
        <v>121</v>
      </c>
      <c r="B2047" s="4">
        <f>SUMIFS('Raw Data'!$J:$J,'Raw Data'!$G:$G,A2047,'Raw Data'!$R:$R,"Cross-Sold")</f>
        <v>0</v>
      </c>
    </row>
    <row r="2048" hidden="1" customHeight="1" spans="1:2">
      <c r="A2048" s="3" t="s">
        <v>38</v>
      </c>
      <c r="B2048" s="3">
        <f>SUMIFS('Raw Data'!$J:$J,'Raw Data'!$G:$G,A2048,'Raw Data'!$R:$R,"Cross-Sold")</f>
        <v>0</v>
      </c>
    </row>
    <row r="2049" hidden="1" customHeight="1" spans="1:2">
      <c r="A2049" s="4" t="s">
        <v>38</v>
      </c>
      <c r="B2049" s="4">
        <f>SUMIFS('Raw Data'!$J:$J,'Raw Data'!$G:$G,A2049,'Raw Data'!$R:$R,"Cross-Sold")</f>
        <v>0</v>
      </c>
    </row>
    <row r="2050" hidden="1" customHeight="1" spans="1:2">
      <c r="A2050" s="3" t="s">
        <v>38</v>
      </c>
      <c r="B2050" s="3">
        <f>SUMIFS('Raw Data'!$J:$J,'Raw Data'!$G:$G,A2050,'Raw Data'!$R:$R,"Cross-Sold")</f>
        <v>0</v>
      </c>
    </row>
    <row r="2051" customHeight="1" spans="1:2">
      <c r="A2051" s="4" t="s">
        <v>212</v>
      </c>
      <c r="B2051" s="4">
        <f>SUMIFS('Raw Data'!$J:$J,'Raw Data'!$G:$G,A2051,'Raw Data'!$R:$R,"Cross-Sold")</f>
        <v>1133297600</v>
      </c>
    </row>
    <row r="2052" hidden="1" customHeight="1" spans="1:2">
      <c r="A2052" s="3" t="s">
        <v>38</v>
      </c>
      <c r="B2052" s="3">
        <f>SUMIFS('Raw Data'!$J:$J,'Raw Data'!$G:$G,A2052,'Raw Data'!$R:$R,"Cross-Sold")</f>
        <v>0</v>
      </c>
    </row>
    <row r="2053" hidden="1" customHeight="1" spans="1:2">
      <c r="A2053" s="4" t="s">
        <v>38</v>
      </c>
      <c r="B2053" s="4">
        <f>SUMIFS('Raw Data'!$J:$J,'Raw Data'!$G:$G,A2053,'Raw Data'!$R:$R,"Cross-Sold")</f>
        <v>0</v>
      </c>
    </row>
    <row r="2054" hidden="1" customHeight="1" spans="1:2">
      <c r="A2054" s="3" t="s">
        <v>38</v>
      </c>
      <c r="B2054" s="3">
        <f>SUMIFS('Raw Data'!$J:$J,'Raw Data'!$G:$G,A2054,'Raw Data'!$R:$R,"Cross-Sold")</f>
        <v>0</v>
      </c>
    </row>
    <row r="2055" hidden="1" customHeight="1" spans="1:2">
      <c r="A2055" s="4" t="s">
        <v>38</v>
      </c>
      <c r="B2055" s="4">
        <f>SUMIFS('Raw Data'!$J:$J,'Raw Data'!$G:$G,A2055,'Raw Data'!$R:$R,"Cross-Sold")</f>
        <v>0</v>
      </c>
    </row>
    <row r="2056" hidden="1" customHeight="1" spans="1:2">
      <c r="A2056" s="3" t="s">
        <v>38</v>
      </c>
      <c r="B2056" s="3">
        <f>SUMIFS('Raw Data'!$J:$J,'Raw Data'!$G:$G,A2056,'Raw Data'!$R:$R,"Cross-Sold")</f>
        <v>0</v>
      </c>
    </row>
    <row r="2057" customHeight="1" spans="1:2">
      <c r="A2057" s="4" t="s">
        <v>68</v>
      </c>
      <c r="B2057" s="4">
        <f>SUMIFS('Raw Data'!$J:$J,'Raw Data'!$G:$G,A2057,'Raw Data'!$R:$R,"Cross-Sold")</f>
        <v>259365751</v>
      </c>
    </row>
    <row r="2058" hidden="1" customHeight="1" spans="1:2">
      <c r="A2058" s="3" t="s">
        <v>58</v>
      </c>
      <c r="B2058" s="3">
        <f>SUMIFS('Raw Data'!$J:$J,'Raw Data'!$G:$G,A2058,'Raw Data'!$R:$R,"Cross-Sold")</f>
        <v>0</v>
      </c>
    </row>
    <row r="2059" hidden="1" customHeight="1" spans="1:2">
      <c r="A2059" s="4" t="s">
        <v>94</v>
      </c>
      <c r="B2059" s="4">
        <f>SUMIFS('Raw Data'!$J:$J,'Raw Data'!$G:$G,A2059,'Raw Data'!$R:$R,"Cross-Sold")</f>
        <v>0</v>
      </c>
    </row>
    <row r="2060" customHeight="1" spans="1:2">
      <c r="A2060" s="3" t="s">
        <v>55</v>
      </c>
      <c r="B2060" s="3">
        <f>SUMIFS('Raw Data'!$J:$J,'Raw Data'!$G:$G,A2060,'Raw Data'!$R:$R,"Cross-Sold")</f>
        <v>13740226</v>
      </c>
    </row>
    <row r="2061" hidden="1" customHeight="1" spans="1:2">
      <c r="A2061" s="4" t="s">
        <v>38</v>
      </c>
      <c r="B2061" s="4">
        <f>SUMIFS('Raw Data'!$J:$J,'Raw Data'!$G:$G,A2061,'Raw Data'!$R:$R,"Cross-Sold")</f>
        <v>0</v>
      </c>
    </row>
    <row r="2062" hidden="1" customHeight="1" spans="1:2">
      <c r="A2062" s="3" t="s">
        <v>121</v>
      </c>
      <c r="B2062" s="3">
        <f>SUMIFS('Raw Data'!$J:$J,'Raw Data'!$G:$G,A2062,'Raw Data'!$R:$R,"Cross-Sold")</f>
        <v>0</v>
      </c>
    </row>
    <row r="2063" hidden="1" customHeight="1" spans="1:2">
      <c r="A2063" s="4" t="s">
        <v>38</v>
      </c>
      <c r="B2063" s="4">
        <f>SUMIFS('Raw Data'!$J:$J,'Raw Data'!$G:$G,A2063,'Raw Data'!$R:$R,"Cross-Sold")</f>
        <v>0</v>
      </c>
    </row>
    <row r="2064" hidden="1" customHeight="1" spans="1:2">
      <c r="A2064" s="3" t="s">
        <v>58</v>
      </c>
      <c r="B2064" s="3">
        <f>SUMIFS('Raw Data'!$J:$J,'Raw Data'!$G:$G,A2064,'Raw Data'!$R:$R,"Cross-Sold")</f>
        <v>0</v>
      </c>
    </row>
    <row r="2065" customHeight="1" spans="1:2">
      <c r="A2065" s="4" t="s">
        <v>318</v>
      </c>
      <c r="B2065" s="4">
        <f>SUMIFS('Raw Data'!$J:$J,'Raw Data'!$G:$G,A2065,'Raw Data'!$R:$R,"Cross-Sold")</f>
        <v>25893500</v>
      </c>
    </row>
    <row r="2066" customHeight="1" spans="1:2">
      <c r="A2066" s="3" t="s">
        <v>68</v>
      </c>
      <c r="B2066" s="3">
        <f>SUMIFS('Raw Data'!$J:$J,'Raw Data'!$G:$G,A2066,'Raw Data'!$R:$R,"Cross-Sold")</f>
        <v>259365751</v>
      </c>
    </row>
    <row r="2067" hidden="1" customHeight="1" spans="1:2">
      <c r="A2067" s="4" t="s">
        <v>38</v>
      </c>
      <c r="B2067" s="4">
        <f>SUMIFS('Raw Data'!$J:$J,'Raw Data'!$G:$G,A2067,'Raw Data'!$R:$R,"Cross-Sold")</f>
        <v>0</v>
      </c>
    </row>
    <row r="2068" hidden="1" customHeight="1" spans="1:2">
      <c r="A2068" s="3" t="s">
        <v>38</v>
      </c>
      <c r="B2068" s="3">
        <f>SUMIFS('Raw Data'!$J:$J,'Raw Data'!$G:$G,A2068,'Raw Data'!$R:$R,"Cross-Sold")</f>
        <v>0</v>
      </c>
    </row>
    <row r="2069" hidden="1" customHeight="1" spans="1:2">
      <c r="A2069" s="4" t="s">
        <v>38</v>
      </c>
      <c r="B2069" s="4">
        <f>SUMIFS('Raw Data'!$J:$J,'Raw Data'!$G:$G,A2069,'Raw Data'!$R:$R,"Cross-Sold")</f>
        <v>0</v>
      </c>
    </row>
    <row r="2070" hidden="1" customHeight="1" spans="1:2">
      <c r="A2070" s="3" t="s">
        <v>38</v>
      </c>
      <c r="B2070" s="3">
        <f>SUMIFS('Raw Data'!$J:$J,'Raw Data'!$G:$G,A2070,'Raw Data'!$R:$R,"Cross-Sold")</f>
        <v>0</v>
      </c>
    </row>
    <row r="2071" customHeight="1" spans="1:2">
      <c r="A2071" s="4" t="s">
        <v>44</v>
      </c>
      <c r="B2071" s="4">
        <f>SUMIFS('Raw Data'!$J:$J,'Raw Data'!$G:$G,A2071,'Raw Data'!$R:$R,"Cross-Sold")</f>
        <v>42770500</v>
      </c>
    </row>
    <row r="2072" hidden="1" customHeight="1" spans="1:2">
      <c r="A2072" s="3" t="s">
        <v>38</v>
      </c>
      <c r="B2072" s="3">
        <f>SUMIFS('Raw Data'!$J:$J,'Raw Data'!$G:$G,A2072,'Raw Data'!$R:$R,"Cross-Sold")</f>
        <v>0</v>
      </c>
    </row>
    <row r="2073" hidden="1" customHeight="1" spans="1:2">
      <c r="A2073" s="4" t="s">
        <v>58</v>
      </c>
      <c r="B2073" s="4">
        <f>SUMIFS('Raw Data'!$J:$J,'Raw Data'!$G:$G,A2073,'Raw Data'!$R:$R,"Cross-Sold")</f>
        <v>0</v>
      </c>
    </row>
    <row r="2074" hidden="1" customHeight="1" spans="1:2">
      <c r="A2074" s="3" t="s">
        <v>38</v>
      </c>
      <c r="B2074" s="3">
        <f>SUMIFS('Raw Data'!$J:$J,'Raw Data'!$G:$G,A2074,'Raw Data'!$R:$R,"Cross-Sold")</f>
        <v>0</v>
      </c>
    </row>
    <row r="2075" hidden="1" customHeight="1" spans="1:2">
      <c r="A2075" s="4" t="s">
        <v>38</v>
      </c>
      <c r="B2075" s="4">
        <f>SUMIFS('Raw Data'!$J:$J,'Raw Data'!$G:$G,A2075,'Raw Data'!$R:$R,"Cross-Sold")</f>
        <v>0</v>
      </c>
    </row>
    <row r="2076" hidden="1" customHeight="1" spans="1:2">
      <c r="A2076" s="3" t="s">
        <v>94</v>
      </c>
      <c r="B2076" s="3">
        <f>SUMIFS('Raw Data'!$J:$J,'Raw Data'!$G:$G,A2076,'Raw Data'!$R:$R,"Cross-Sold")</f>
        <v>0</v>
      </c>
    </row>
    <row r="2077" hidden="1" customHeight="1" spans="1:2">
      <c r="A2077" s="4" t="s">
        <v>38</v>
      </c>
      <c r="B2077" s="4">
        <f>SUMIFS('Raw Data'!$J:$J,'Raw Data'!$G:$G,A2077,'Raw Data'!$R:$R,"Cross-Sold")</f>
        <v>0</v>
      </c>
    </row>
    <row r="2078" hidden="1" customHeight="1" spans="1:2">
      <c r="A2078" s="3" t="s">
        <v>38</v>
      </c>
      <c r="B2078" s="3">
        <f>SUMIFS('Raw Data'!$J:$J,'Raw Data'!$G:$G,A2078,'Raw Data'!$R:$R,"Cross-Sold")</f>
        <v>0</v>
      </c>
    </row>
    <row r="2079" customHeight="1" spans="1:2">
      <c r="A2079" s="4" t="s">
        <v>193</v>
      </c>
      <c r="B2079" s="4">
        <f>SUMIFS('Raw Data'!$J:$J,'Raw Data'!$G:$G,A2079,'Raw Data'!$R:$R,"Cross-Sold")</f>
        <v>179625000</v>
      </c>
    </row>
    <row r="2080" customHeight="1" spans="1:2">
      <c r="A2080" s="3" t="s">
        <v>256</v>
      </c>
      <c r="B2080" s="3">
        <f>SUMIFS('Raw Data'!$J:$J,'Raw Data'!$G:$G,A2080,'Raw Data'!$R:$R,"Cross-Sold")</f>
        <v>25717000</v>
      </c>
    </row>
    <row r="2081" customHeight="1" spans="1:2">
      <c r="A2081" s="4" t="s">
        <v>256</v>
      </c>
      <c r="B2081" s="4">
        <f>SUMIFS('Raw Data'!$J:$J,'Raw Data'!$G:$G,A2081,'Raw Data'!$R:$R,"Cross-Sold")</f>
        <v>25717000</v>
      </c>
    </row>
    <row r="2082" hidden="1" customHeight="1" spans="1:2">
      <c r="A2082" s="3" t="s">
        <v>536</v>
      </c>
      <c r="B2082" s="3">
        <f>SUMIFS('Raw Data'!$J:$J,'Raw Data'!$G:$G,A2082,'Raw Data'!$R:$R,"Cross-Sold")</f>
        <v>0</v>
      </c>
    </row>
    <row r="2083" customHeight="1" spans="1:2">
      <c r="A2083" s="4" t="s">
        <v>80</v>
      </c>
      <c r="B2083" s="4">
        <f>SUMIFS('Raw Data'!$J:$J,'Raw Data'!$G:$G,A2083,'Raw Data'!$R:$R,"Cross-Sold")</f>
        <v>29707200</v>
      </c>
    </row>
    <row r="2084" hidden="1" customHeight="1" spans="1:2">
      <c r="A2084" s="3" t="s">
        <v>38</v>
      </c>
      <c r="B2084" s="3">
        <f>SUMIFS('Raw Data'!$J:$J,'Raw Data'!$G:$G,A2084,'Raw Data'!$R:$R,"Cross-Sold")</f>
        <v>0</v>
      </c>
    </row>
    <row r="2085" hidden="1" customHeight="1" spans="1:2">
      <c r="A2085" s="4" t="s">
        <v>38</v>
      </c>
      <c r="B2085" s="4">
        <f>SUMIFS('Raw Data'!$J:$J,'Raw Data'!$G:$G,A2085,'Raw Data'!$R:$R,"Cross-Sold")</f>
        <v>0</v>
      </c>
    </row>
    <row r="2086" hidden="1" customHeight="1" spans="1:2">
      <c r="A2086" s="3" t="s">
        <v>536</v>
      </c>
      <c r="B2086" s="3">
        <f>SUMIFS('Raw Data'!$J:$J,'Raw Data'!$G:$G,A2086,'Raw Data'!$R:$R,"Cross-Sold")</f>
        <v>0</v>
      </c>
    </row>
    <row r="2087" hidden="1" customHeight="1" spans="1:2">
      <c r="A2087" s="4" t="s">
        <v>94</v>
      </c>
      <c r="B2087" s="4">
        <f>SUMIFS('Raw Data'!$J:$J,'Raw Data'!$G:$G,A2087,'Raw Data'!$R:$R,"Cross-Sold")</f>
        <v>0</v>
      </c>
    </row>
    <row r="2088" hidden="1" customHeight="1" spans="1:2">
      <c r="A2088" s="3" t="s">
        <v>38</v>
      </c>
      <c r="B2088" s="3">
        <f>SUMIFS('Raw Data'!$J:$J,'Raw Data'!$G:$G,A2088,'Raw Data'!$R:$R,"Cross-Sold")</f>
        <v>0</v>
      </c>
    </row>
    <row r="2089" hidden="1" customHeight="1" spans="1:2">
      <c r="A2089" s="4" t="s">
        <v>140</v>
      </c>
      <c r="B2089" s="4">
        <f>SUMIFS('Raw Data'!$J:$J,'Raw Data'!$G:$G,A2089,'Raw Data'!$R:$R,"Cross-Sold")</f>
        <v>0</v>
      </c>
    </row>
    <row r="2090" hidden="1" customHeight="1" spans="1:2">
      <c r="A2090" s="3" t="s">
        <v>38</v>
      </c>
      <c r="B2090" s="3">
        <f>SUMIFS('Raw Data'!$J:$J,'Raw Data'!$G:$G,A2090,'Raw Data'!$R:$R,"Cross-Sold")</f>
        <v>0</v>
      </c>
    </row>
    <row r="2091" customHeight="1" spans="1:2">
      <c r="A2091" s="4" t="s">
        <v>80</v>
      </c>
      <c r="B2091" s="4">
        <f>SUMIFS('Raw Data'!$J:$J,'Raw Data'!$G:$G,A2091,'Raw Data'!$R:$R,"Cross-Sold")</f>
        <v>29707200</v>
      </c>
    </row>
    <row r="2092" hidden="1" customHeight="1" spans="1:2">
      <c r="A2092" s="3" t="s">
        <v>38</v>
      </c>
      <c r="B2092" s="3">
        <f>SUMIFS('Raw Data'!$J:$J,'Raw Data'!$G:$G,A2092,'Raw Data'!$R:$R,"Cross-Sold")</f>
        <v>0</v>
      </c>
    </row>
    <row r="2093" hidden="1" customHeight="1" spans="1:2">
      <c r="A2093" s="4" t="s">
        <v>38</v>
      </c>
      <c r="B2093" s="4">
        <f>SUMIFS('Raw Data'!$J:$J,'Raw Data'!$G:$G,A2093,'Raw Data'!$R:$R,"Cross-Sold")</f>
        <v>0</v>
      </c>
    </row>
    <row r="2094" hidden="1" customHeight="1" spans="1:2">
      <c r="A2094" s="3" t="s">
        <v>38</v>
      </c>
      <c r="B2094" s="3">
        <f>SUMIFS('Raw Data'!$J:$J,'Raw Data'!$G:$G,A2094,'Raw Data'!$R:$R,"Cross-Sold")</f>
        <v>0</v>
      </c>
    </row>
    <row r="2095" hidden="1" customHeight="1" spans="1:2">
      <c r="A2095" s="4" t="s">
        <v>38</v>
      </c>
      <c r="B2095" s="4">
        <f>SUMIFS('Raw Data'!$J:$J,'Raw Data'!$G:$G,A2095,'Raw Data'!$R:$R,"Cross-Sold")</f>
        <v>0</v>
      </c>
    </row>
    <row r="2096" hidden="1" customHeight="1" spans="1:2">
      <c r="A2096" s="3" t="s">
        <v>38</v>
      </c>
      <c r="B2096" s="3">
        <f>SUMIFS('Raw Data'!$J:$J,'Raw Data'!$G:$G,A2096,'Raw Data'!$R:$R,"Cross-Sold")</f>
        <v>0</v>
      </c>
    </row>
    <row r="2097" customHeight="1" spans="1:2">
      <c r="A2097" s="4" t="s">
        <v>55</v>
      </c>
      <c r="B2097" s="4">
        <f>SUMIFS('Raw Data'!$J:$J,'Raw Data'!$G:$G,A2097,'Raw Data'!$R:$R,"Cross-Sold")</f>
        <v>13740226</v>
      </c>
    </row>
    <row r="2098" hidden="1" customHeight="1" spans="1:2">
      <c r="A2098" s="3" t="s">
        <v>38</v>
      </c>
      <c r="B2098" s="3">
        <f>SUMIFS('Raw Data'!$J:$J,'Raw Data'!$G:$G,A2098,'Raw Data'!$R:$R,"Cross-Sold")</f>
        <v>0</v>
      </c>
    </row>
    <row r="2099" hidden="1" customHeight="1" spans="1:2">
      <c r="A2099" s="4" t="s">
        <v>121</v>
      </c>
      <c r="B2099" s="4">
        <f>SUMIFS('Raw Data'!$J:$J,'Raw Data'!$G:$G,A2099,'Raw Data'!$R:$R,"Cross-Sold")</f>
        <v>0</v>
      </c>
    </row>
    <row r="2100" hidden="1" customHeight="1" spans="1:2">
      <c r="A2100" s="3" t="s">
        <v>38</v>
      </c>
      <c r="B2100" s="3">
        <f>SUMIFS('Raw Data'!$J:$J,'Raw Data'!$G:$G,A2100,'Raw Data'!$R:$R,"Cross-Sold")</f>
        <v>0</v>
      </c>
    </row>
    <row r="2101" hidden="1" customHeight="1" spans="1:2">
      <c r="A2101" s="4" t="s">
        <v>38</v>
      </c>
      <c r="B2101" s="4">
        <f>SUMIFS('Raw Data'!$J:$J,'Raw Data'!$G:$G,A2101,'Raw Data'!$R:$R,"Cross-Sold")</f>
        <v>0</v>
      </c>
    </row>
    <row r="2102" hidden="1" customHeight="1" spans="1:2">
      <c r="A2102" s="3" t="s">
        <v>38</v>
      </c>
      <c r="B2102" s="3">
        <f>SUMIFS('Raw Data'!$J:$J,'Raw Data'!$G:$G,A2102,'Raw Data'!$R:$R,"Cross-Sold")</f>
        <v>0</v>
      </c>
    </row>
    <row r="2103" hidden="1" customHeight="1" spans="1:2">
      <c r="A2103" s="4" t="s">
        <v>38</v>
      </c>
      <c r="B2103" s="4">
        <f>SUMIFS('Raw Data'!$J:$J,'Raw Data'!$G:$G,A2103,'Raw Data'!$R:$R,"Cross-Sold")</f>
        <v>0</v>
      </c>
    </row>
    <row r="2104" hidden="1" customHeight="1" spans="1:2">
      <c r="A2104" s="3" t="s">
        <v>140</v>
      </c>
      <c r="B2104" s="3">
        <f>SUMIFS('Raw Data'!$J:$J,'Raw Data'!$G:$G,A2104,'Raw Data'!$R:$R,"Cross-Sold")</f>
        <v>0</v>
      </c>
    </row>
    <row r="2105" hidden="1" customHeight="1" spans="1:2">
      <c r="A2105" s="4" t="s">
        <v>140</v>
      </c>
      <c r="B2105" s="4">
        <f>SUMIFS('Raw Data'!$J:$J,'Raw Data'!$G:$G,A2105,'Raw Data'!$R:$R,"Cross-Sold")</f>
        <v>0</v>
      </c>
    </row>
    <row r="2106" hidden="1" customHeight="1" spans="1:2">
      <c r="A2106" s="3" t="s">
        <v>38</v>
      </c>
      <c r="B2106" s="3">
        <f>SUMIFS('Raw Data'!$J:$J,'Raw Data'!$G:$G,A2106,'Raw Data'!$R:$R,"Cross-Sold")</f>
        <v>0</v>
      </c>
    </row>
    <row r="2107" hidden="1" customHeight="1" spans="1:2">
      <c r="A2107" s="4" t="s">
        <v>38</v>
      </c>
      <c r="B2107" s="4">
        <f>SUMIFS('Raw Data'!$J:$J,'Raw Data'!$G:$G,A2107,'Raw Data'!$R:$R,"Cross-Sold")</f>
        <v>0</v>
      </c>
    </row>
    <row r="2108" hidden="1" customHeight="1" spans="1:2">
      <c r="A2108" s="3" t="s">
        <v>38</v>
      </c>
      <c r="B2108" s="3">
        <f>SUMIFS('Raw Data'!$J:$J,'Raw Data'!$G:$G,A2108,'Raw Data'!$R:$R,"Cross-Sold")</f>
        <v>0</v>
      </c>
    </row>
    <row r="2109" hidden="1" customHeight="1" spans="1:2">
      <c r="A2109" s="4" t="s">
        <v>38</v>
      </c>
      <c r="B2109" s="4">
        <f>SUMIFS('Raw Data'!$J:$J,'Raw Data'!$G:$G,A2109,'Raw Data'!$R:$R,"Cross-Sold")</f>
        <v>0</v>
      </c>
    </row>
    <row r="2110" customHeight="1" spans="1:2">
      <c r="A2110" s="3" t="s">
        <v>48</v>
      </c>
      <c r="B2110" s="3">
        <f>SUMIFS('Raw Data'!$J:$J,'Raw Data'!$G:$G,A2110,'Raw Data'!$R:$R,"Cross-Sold")</f>
        <v>174568900</v>
      </c>
    </row>
    <row r="2111" hidden="1" customHeight="1" spans="1:2">
      <c r="A2111" s="4" t="s">
        <v>101</v>
      </c>
      <c r="B2111" s="4">
        <f>SUMIFS('Raw Data'!$J:$J,'Raw Data'!$G:$G,A2111,'Raw Data'!$R:$R,"Cross-Sold")</f>
        <v>0</v>
      </c>
    </row>
    <row r="2112" hidden="1" customHeight="1" spans="1:2">
      <c r="A2112" s="3" t="s">
        <v>38</v>
      </c>
      <c r="B2112" s="3">
        <f>SUMIFS('Raw Data'!$J:$J,'Raw Data'!$G:$G,A2112,'Raw Data'!$R:$R,"Cross-Sold")</f>
        <v>0</v>
      </c>
    </row>
    <row r="2113" hidden="1" customHeight="1" spans="1:2">
      <c r="A2113" s="4" t="s">
        <v>38</v>
      </c>
      <c r="B2113" s="4">
        <f>SUMIFS('Raw Data'!$J:$J,'Raw Data'!$G:$G,A2113,'Raw Data'!$R:$R,"Cross-Sold")</f>
        <v>0</v>
      </c>
    </row>
    <row r="2114" customHeight="1" spans="1:2">
      <c r="A2114" s="3" t="s">
        <v>791</v>
      </c>
      <c r="B2114" s="3">
        <f>SUMIFS('Raw Data'!$J:$J,'Raw Data'!$G:$G,A2114,'Raw Data'!$R:$R,"Cross-Sold")</f>
        <v>39809400</v>
      </c>
    </row>
    <row r="2115" hidden="1" customHeight="1" spans="1:2">
      <c r="A2115" s="4" t="s">
        <v>38</v>
      </c>
      <c r="B2115" s="4">
        <f>SUMIFS('Raw Data'!$J:$J,'Raw Data'!$G:$G,A2115,'Raw Data'!$R:$R,"Cross-Sold")</f>
        <v>0</v>
      </c>
    </row>
    <row r="2116" hidden="1" customHeight="1" spans="1:2">
      <c r="A2116" s="3" t="s">
        <v>536</v>
      </c>
      <c r="B2116" s="3">
        <f>SUMIFS('Raw Data'!$J:$J,'Raw Data'!$G:$G,A2116,'Raw Data'!$R:$R,"Cross-Sold")</f>
        <v>0</v>
      </c>
    </row>
    <row r="2117" hidden="1" customHeight="1" spans="1:2">
      <c r="A2117" s="4" t="s">
        <v>38</v>
      </c>
      <c r="B2117" s="4">
        <f>SUMIFS('Raw Data'!$J:$J,'Raw Data'!$G:$G,A2117,'Raw Data'!$R:$R,"Cross-Sold")</f>
        <v>0</v>
      </c>
    </row>
    <row r="2118" hidden="1" customHeight="1" spans="1:2">
      <c r="A2118" s="3" t="s">
        <v>38</v>
      </c>
      <c r="B2118" s="3">
        <f>SUMIFS('Raw Data'!$J:$J,'Raw Data'!$G:$G,A2118,'Raw Data'!$R:$R,"Cross-Sold")</f>
        <v>0</v>
      </c>
    </row>
    <row r="2119" customHeight="1" spans="1:2">
      <c r="A2119" s="4" t="s">
        <v>80</v>
      </c>
      <c r="B2119" s="4">
        <f>SUMIFS('Raw Data'!$J:$J,'Raw Data'!$G:$G,A2119,'Raw Data'!$R:$R,"Cross-Sold")</f>
        <v>29707200</v>
      </c>
    </row>
    <row r="2120" hidden="1" customHeight="1" spans="1:2">
      <c r="A2120" s="3" t="s">
        <v>38</v>
      </c>
      <c r="B2120" s="3">
        <f>SUMIFS('Raw Data'!$J:$J,'Raw Data'!$G:$G,A2120,'Raw Data'!$R:$R,"Cross-Sold")</f>
        <v>0</v>
      </c>
    </row>
    <row r="2121" customHeight="1" spans="1:2">
      <c r="A2121" s="4" t="s">
        <v>80</v>
      </c>
      <c r="B2121" s="4">
        <f>SUMIFS('Raw Data'!$J:$J,'Raw Data'!$G:$G,A2121,'Raw Data'!$R:$R,"Cross-Sold")</f>
        <v>29707200</v>
      </c>
    </row>
    <row r="2122" hidden="1" customHeight="1" spans="1:2">
      <c r="A2122" s="3" t="s">
        <v>38</v>
      </c>
      <c r="B2122" s="3">
        <f>SUMIFS('Raw Data'!$J:$J,'Raw Data'!$G:$G,A2122,'Raw Data'!$R:$R,"Cross-Sold")</f>
        <v>0</v>
      </c>
    </row>
    <row r="2123" hidden="1" customHeight="1" spans="1:2">
      <c r="A2123" s="4" t="s">
        <v>94</v>
      </c>
      <c r="B2123" s="4">
        <f>SUMIFS('Raw Data'!$J:$J,'Raw Data'!$G:$G,A2123,'Raw Data'!$R:$R,"Cross-Sold")</f>
        <v>0</v>
      </c>
    </row>
    <row r="2124" hidden="1" customHeight="1" spans="1:2">
      <c r="A2124" s="3" t="s">
        <v>38</v>
      </c>
      <c r="B2124" s="3">
        <f>SUMIFS('Raw Data'!$J:$J,'Raw Data'!$G:$G,A2124,'Raw Data'!$R:$R,"Cross-Sold")</f>
        <v>0</v>
      </c>
    </row>
    <row r="2125" customHeight="1" spans="1:2">
      <c r="A2125" s="4" t="s">
        <v>80</v>
      </c>
      <c r="B2125" s="4">
        <f>SUMIFS('Raw Data'!$J:$J,'Raw Data'!$G:$G,A2125,'Raw Data'!$R:$R,"Cross-Sold")</f>
        <v>29707200</v>
      </c>
    </row>
    <row r="2126" customHeight="1" spans="1:2">
      <c r="A2126" s="3" t="s">
        <v>55</v>
      </c>
      <c r="B2126" s="3">
        <f>SUMIFS('Raw Data'!$J:$J,'Raw Data'!$G:$G,A2126,'Raw Data'!$R:$R,"Cross-Sold")</f>
        <v>13740226</v>
      </c>
    </row>
    <row r="2127" hidden="1" customHeight="1" spans="1:2">
      <c r="A2127" s="4" t="s">
        <v>38</v>
      </c>
      <c r="B2127" s="4">
        <f>SUMIFS('Raw Data'!$J:$J,'Raw Data'!$G:$G,A2127,'Raw Data'!$R:$R,"Cross-Sold")</f>
        <v>0</v>
      </c>
    </row>
    <row r="2128" hidden="1" customHeight="1" spans="1:2">
      <c r="A2128" s="3" t="s">
        <v>38</v>
      </c>
      <c r="B2128" s="3">
        <f>SUMIFS('Raw Data'!$J:$J,'Raw Data'!$G:$G,A2128,'Raw Data'!$R:$R,"Cross-Sold")</f>
        <v>0</v>
      </c>
    </row>
    <row r="2129" hidden="1" customHeight="1" spans="1:2">
      <c r="A2129" s="4" t="s">
        <v>38</v>
      </c>
      <c r="B2129" s="4">
        <f>SUMIFS('Raw Data'!$J:$J,'Raw Data'!$G:$G,A2129,'Raw Data'!$R:$R,"Cross-Sold")</f>
        <v>0</v>
      </c>
    </row>
    <row r="2130" customHeight="1" spans="1:2">
      <c r="A2130" s="3" t="s">
        <v>111</v>
      </c>
      <c r="B2130" s="3">
        <f>SUMIFS('Raw Data'!$J:$J,'Raw Data'!$G:$G,A2130,'Raw Data'!$R:$R,"Cross-Sold")</f>
        <v>13047600</v>
      </c>
    </row>
    <row r="2131" hidden="1" customHeight="1" spans="1:2">
      <c r="A2131" s="4" t="s">
        <v>38</v>
      </c>
      <c r="B2131" s="4">
        <f>SUMIFS('Raw Data'!$J:$J,'Raw Data'!$G:$G,A2131,'Raw Data'!$R:$R,"Cross-Sold")</f>
        <v>0</v>
      </c>
    </row>
    <row r="2132" hidden="1" customHeight="1" spans="1:2">
      <c r="A2132" s="3" t="s">
        <v>38</v>
      </c>
      <c r="B2132" s="3">
        <f>SUMIFS('Raw Data'!$J:$J,'Raw Data'!$G:$G,A2132,'Raw Data'!$R:$R,"Cross-Sold")</f>
        <v>0</v>
      </c>
    </row>
    <row r="2133" hidden="1" customHeight="1" spans="1:2">
      <c r="A2133" s="4" t="s">
        <v>38</v>
      </c>
      <c r="B2133" s="4">
        <f>SUMIFS('Raw Data'!$J:$J,'Raw Data'!$G:$G,A2133,'Raw Data'!$R:$R,"Cross-Sold")</f>
        <v>0</v>
      </c>
    </row>
    <row r="2134" hidden="1" customHeight="1" spans="1:2">
      <c r="A2134" s="3" t="s">
        <v>38</v>
      </c>
      <c r="B2134" s="3">
        <f>SUMIFS('Raw Data'!$J:$J,'Raw Data'!$G:$G,A2134,'Raw Data'!$R:$R,"Cross-Sold")</f>
        <v>0</v>
      </c>
    </row>
    <row r="2135" customHeight="1" spans="1:2">
      <c r="A2135" s="4" t="s">
        <v>487</v>
      </c>
      <c r="B2135" s="4">
        <f>SUMIFS('Raw Data'!$J:$J,'Raw Data'!$G:$G,A2135,'Raw Data'!$R:$R,"Cross-Sold")</f>
        <v>19722400</v>
      </c>
    </row>
    <row r="2136" customHeight="1" spans="1:2">
      <c r="A2136" s="3" t="s">
        <v>487</v>
      </c>
      <c r="B2136" s="3">
        <f>SUMIFS('Raw Data'!$J:$J,'Raw Data'!$G:$G,A2136,'Raw Data'!$R:$R,"Cross-Sold")</f>
        <v>19722400</v>
      </c>
    </row>
    <row r="2137" customHeight="1" spans="1:2">
      <c r="A2137" s="4" t="s">
        <v>80</v>
      </c>
      <c r="B2137" s="4">
        <f>SUMIFS('Raw Data'!$J:$J,'Raw Data'!$G:$G,A2137,'Raw Data'!$R:$R,"Cross-Sold")</f>
        <v>29707200</v>
      </c>
    </row>
    <row r="2138" hidden="1" customHeight="1" spans="1:2">
      <c r="A2138" s="3" t="s">
        <v>536</v>
      </c>
      <c r="B2138" s="3">
        <f>SUMIFS('Raw Data'!$J:$J,'Raw Data'!$G:$G,A2138,'Raw Data'!$R:$R,"Cross-Sold")</f>
        <v>0</v>
      </c>
    </row>
    <row r="2139" customHeight="1" spans="1:2">
      <c r="A2139" s="4" t="s">
        <v>48</v>
      </c>
      <c r="B2139" s="4">
        <f>SUMIFS('Raw Data'!$J:$J,'Raw Data'!$G:$G,A2139,'Raw Data'!$R:$R,"Cross-Sold")</f>
        <v>174568900</v>
      </c>
    </row>
    <row r="2140" hidden="1" customHeight="1" spans="1:2">
      <c r="A2140" s="3" t="s">
        <v>38</v>
      </c>
      <c r="B2140" s="3">
        <f>SUMIFS('Raw Data'!$J:$J,'Raw Data'!$G:$G,A2140,'Raw Data'!$R:$R,"Cross-Sold")</f>
        <v>0</v>
      </c>
    </row>
    <row r="2141" hidden="1" customHeight="1" spans="1:2">
      <c r="A2141" s="4" t="s">
        <v>38</v>
      </c>
      <c r="B2141" s="4">
        <f>SUMIFS('Raw Data'!$J:$J,'Raw Data'!$G:$G,A2141,'Raw Data'!$R:$R,"Cross-Sold")</f>
        <v>0</v>
      </c>
    </row>
    <row r="2142" hidden="1" customHeight="1" spans="1:2">
      <c r="A2142" s="3" t="s">
        <v>38</v>
      </c>
      <c r="B2142" s="3">
        <f>SUMIFS('Raw Data'!$J:$J,'Raw Data'!$G:$G,A2142,'Raw Data'!$R:$R,"Cross-Sold")</f>
        <v>0</v>
      </c>
    </row>
    <row r="2143" hidden="1" customHeight="1" spans="1:2">
      <c r="A2143" s="4" t="s">
        <v>38</v>
      </c>
      <c r="B2143" s="4">
        <f>SUMIFS('Raw Data'!$J:$J,'Raw Data'!$G:$G,A2143,'Raw Data'!$R:$R,"Cross-Sold")</f>
        <v>0</v>
      </c>
    </row>
    <row r="2144" customHeight="1" spans="1:2">
      <c r="A2144" s="3" t="s">
        <v>124</v>
      </c>
      <c r="B2144" s="3">
        <f>SUMIFS('Raw Data'!$J:$J,'Raw Data'!$G:$G,A2144,'Raw Data'!$R:$R,"Cross-Sold")</f>
        <v>1184589200</v>
      </c>
    </row>
    <row r="2145" customHeight="1" spans="1:2">
      <c r="A2145" s="4" t="s">
        <v>124</v>
      </c>
      <c r="B2145" s="4">
        <f>SUMIFS('Raw Data'!$J:$J,'Raw Data'!$G:$G,A2145,'Raw Data'!$R:$R,"Cross-Sold")</f>
        <v>1184589200</v>
      </c>
    </row>
    <row r="2146" customHeight="1" spans="1:2">
      <c r="A2146" s="3" t="s">
        <v>124</v>
      </c>
      <c r="B2146" s="3">
        <f>SUMIFS('Raw Data'!$J:$J,'Raw Data'!$G:$G,A2146,'Raw Data'!$R:$R,"Cross-Sold")</f>
        <v>1184589200</v>
      </c>
    </row>
    <row r="2147" customHeight="1" spans="1:2">
      <c r="A2147" s="4" t="s">
        <v>124</v>
      </c>
      <c r="B2147" s="4">
        <f>SUMIFS('Raw Data'!$J:$J,'Raw Data'!$G:$G,A2147,'Raw Data'!$R:$R,"Cross-Sold")</f>
        <v>1184589200</v>
      </c>
    </row>
    <row r="2148" customHeight="1" spans="1:2">
      <c r="A2148" s="3" t="s">
        <v>124</v>
      </c>
      <c r="B2148" s="3">
        <f>SUMIFS('Raw Data'!$J:$J,'Raw Data'!$G:$G,A2148,'Raw Data'!$R:$R,"Cross-Sold")</f>
        <v>1184589200</v>
      </c>
    </row>
    <row r="2149" customHeight="1" spans="1:2">
      <c r="A2149" s="4" t="s">
        <v>116</v>
      </c>
      <c r="B2149" s="4">
        <f>SUMIFS('Raw Data'!$J:$J,'Raw Data'!$G:$G,A2149,'Raw Data'!$R:$R,"Cross-Sold")</f>
        <v>52119800</v>
      </c>
    </row>
    <row r="2150" customHeight="1" spans="1:2">
      <c r="A2150" s="3" t="s">
        <v>124</v>
      </c>
      <c r="B2150" s="3">
        <f>SUMIFS('Raw Data'!$J:$J,'Raw Data'!$G:$G,A2150,'Raw Data'!$R:$R,"Cross-Sold")</f>
        <v>1184589200</v>
      </c>
    </row>
    <row r="2151" customHeight="1" spans="1:2">
      <c r="A2151" s="4" t="s">
        <v>124</v>
      </c>
      <c r="B2151" s="4">
        <f>SUMIFS('Raw Data'!$J:$J,'Raw Data'!$G:$G,A2151,'Raw Data'!$R:$R,"Cross-Sold")</f>
        <v>1184589200</v>
      </c>
    </row>
    <row r="2152" customHeight="1" spans="1:2">
      <c r="A2152" s="3" t="s">
        <v>124</v>
      </c>
      <c r="B2152" s="3">
        <f>SUMIFS('Raw Data'!$J:$J,'Raw Data'!$G:$G,A2152,'Raw Data'!$R:$R,"Cross-Sold")</f>
        <v>1184589200</v>
      </c>
    </row>
    <row r="2153" customHeight="1" spans="1:2">
      <c r="A2153" s="4" t="s">
        <v>124</v>
      </c>
      <c r="B2153" s="4">
        <f>SUMIFS('Raw Data'!$J:$J,'Raw Data'!$G:$G,A2153,'Raw Data'!$R:$R,"Cross-Sold")</f>
        <v>1184589200</v>
      </c>
    </row>
    <row r="2154" customHeight="1" spans="1:2">
      <c r="A2154" s="3" t="s">
        <v>124</v>
      </c>
      <c r="B2154" s="3">
        <f>SUMIFS('Raw Data'!$J:$J,'Raw Data'!$G:$G,A2154,'Raw Data'!$R:$R,"Cross-Sold")</f>
        <v>1184589200</v>
      </c>
    </row>
    <row r="2155" customHeight="1" spans="1:2">
      <c r="A2155" s="4" t="s">
        <v>116</v>
      </c>
      <c r="B2155" s="4">
        <f>SUMIFS('Raw Data'!$J:$J,'Raw Data'!$G:$G,A2155,'Raw Data'!$R:$R,"Cross-Sold")</f>
        <v>52119800</v>
      </c>
    </row>
    <row r="2156" customHeight="1" spans="1:2">
      <c r="A2156" s="3" t="s">
        <v>48</v>
      </c>
      <c r="B2156" s="3">
        <f>SUMIFS('Raw Data'!$J:$J,'Raw Data'!$G:$G,A2156,'Raw Data'!$R:$R,"Cross-Sold")</f>
        <v>174568900</v>
      </c>
    </row>
    <row r="2157" customHeight="1" spans="1:2">
      <c r="A2157" s="4" t="s">
        <v>55</v>
      </c>
      <c r="B2157" s="4">
        <f>SUMIFS('Raw Data'!$J:$J,'Raw Data'!$G:$G,A2157,'Raw Data'!$R:$R,"Cross-Sold")</f>
        <v>13740226</v>
      </c>
    </row>
    <row r="2158" customHeight="1" spans="1:2">
      <c r="A2158" s="3" t="s">
        <v>154</v>
      </c>
      <c r="B2158" s="3">
        <f>SUMIFS('Raw Data'!$J:$J,'Raw Data'!$G:$G,A2158,'Raw Data'!$R:$R,"Cross-Sold")</f>
        <v>118725400</v>
      </c>
    </row>
    <row r="2159" customHeight="1" spans="1:2">
      <c r="A2159" s="4" t="s">
        <v>55</v>
      </c>
      <c r="B2159" s="4">
        <f>SUMIFS('Raw Data'!$J:$J,'Raw Data'!$G:$G,A2159,'Raw Data'!$R:$R,"Cross-Sold")</f>
        <v>13740226</v>
      </c>
    </row>
    <row r="2160" customHeight="1" spans="1:2">
      <c r="A2160" s="3" t="s">
        <v>68</v>
      </c>
      <c r="B2160" s="3">
        <f>SUMIFS('Raw Data'!$J:$J,'Raw Data'!$G:$G,A2160,'Raw Data'!$R:$R,"Cross-Sold")</f>
        <v>259365751</v>
      </c>
    </row>
    <row r="2161" customHeight="1" spans="1:2">
      <c r="A2161" s="4" t="s">
        <v>270</v>
      </c>
      <c r="B2161" s="4">
        <f>SUMIFS('Raw Data'!$J:$J,'Raw Data'!$G:$G,A2161,'Raw Data'!$R:$R,"Cross-Sold")</f>
        <v>33446400</v>
      </c>
    </row>
    <row r="2162" customHeight="1" spans="1:2">
      <c r="A2162" s="3" t="s">
        <v>193</v>
      </c>
      <c r="B2162" s="3">
        <f>SUMIFS('Raw Data'!$J:$J,'Raw Data'!$G:$G,A2162,'Raw Data'!$R:$R,"Cross-Sold")</f>
        <v>179625000</v>
      </c>
    </row>
    <row r="2163" hidden="1" customHeight="1" spans="1:2">
      <c r="A2163" s="4" t="s">
        <v>58</v>
      </c>
      <c r="B2163" s="4">
        <f>SUMIFS('Raw Data'!$J:$J,'Raw Data'!$G:$G,A2163,'Raw Data'!$R:$R,"Cross-Sold")</f>
        <v>0</v>
      </c>
    </row>
    <row r="2164" hidden="1" customHeight="1" spans="1:2">
      <c r="A2164" s="3" t="s">
        <v>58</v>
      </c>
      <c r="B2164" s="3">
        <f>SUMIFS('Raw Data'!$J:$J,'Raw Data'!$G:$G,A2164,'Raw Data'!$R:$R,"Cross-Sold")</f>
        <v>0</v>
      </c>
    </row>
    <row r="2165" hidden="1" customHeight="1" spans="1:2">
      <c r="A2165" s="4" t="s">
        <v>94</v>
      </c>
      <c r="B2165" s="4">
        <f>SUMIFS('Raw Data'!$J:$J,'Raw Data'!$G:$G,A2165,'Raw Data'!$R:$R,"Cross-Sold")</f>
        <v>0</v>
      </c>
    </row>
    <row r="2166" hidden="1" customHeight="1" spans="1:2">
      <c r="A2166" s="3" t="s">
        <v>94</v>
      </c>
      <c r="B2166" s="3">
        <f>SUMIFS('Raw Data'!$J:$J,'Raw Data'!$G:$G,A2166,'Raw Data'!$R:$R,"Cross-Sold")</f>
        <v>0</v>
      </c>
    </row>
    <row r="2167" hidden="1" customHeight="1" spans="1:2">
      <c r="A2167" s="4" t="s">
        <v>94</v>
      </c>
      <c r="B2167" s="4">
        <f>SUMIFS('Raw Data'!$J:$J,'Raw Data'!$G:$G,A2167,'Raw Data'!$R:$R,"Cross-Sold")</f>
        <v>0</v>
      </c>
    </row>
    <row r="2168" hidden="1" customHeight="1" spans="1:2">
      <c r="A2168" s="3" t="s">
        <v>94</v>
      </c>
      <c r="B2168" s="3">
        <f>SUMIFS('Raw Data'!$J:$J,'Raw Data'!$G:$G,A2168,'Raw Data'!$R:$R,"Cross-Sold")</f>
        <v>0</v>
      </c>
    </row>
    <row r="2169" hidden="1" customHeight="1" spans="1:2">
      <c r="A2169" s="4" t="s">
        <v>38</v>
      </c>
      <c r="B2169" s="4">
        <f>SUMIFS('Raw Data'!$J:$J,'Raw Data'!$G:$G,A2169,'Raw Data'!$R:$R,"Cross-Sold")</f>
        <v>0</v>
      </c>
    </row>
    <row r="2170" customHeight="1" spans="1:2">
      <c r="A2170" s="3" t="s">
        <v>791</v>
      </c>
      <c r="B2170" s="3">
        <f>SUMIFS('Raw Data'!$J:$J,'Raw Data'!$G:$G,A2170,'Raw Data'!$R:$R,"Cross-Sold")</f>
        <v>39809400</v>
      </c>
    </row>
    <row r="2171" hidden="1" customHeight="1" spans="1:2">
      <c r="A2171" s="4" t="s">
        <v>38</v>
      </c>
      <c r="B2171" s="4">
        <f>SUMIFS('Raw Data'!$J:$J,'Raw Data'!$G:$G,A2171,'Raw Data'!$R:$R,"Cross-Sold")</f>
        <v>0</v>
      </c>
    </row>
    <row r="2172" hidden="1" customHeight="1" spans="1:2">
      <c r="A2172" s="3" t="s">
        <v>38</v>
      </c>
      <c r="B2172" s="3">
        <f>SUMIFS('Raw Data'!$J:$J,'Raw Data'!$G:$G,A2172,'Raw Data'!$R:$R,"Cross-Sold")</f>
        <v>0</v>
      </c>
    </row>
    <row r="2173" customHeight="1" spans="1:2">
      <c r="A2173" s="4" t="s">
        <v>156</v>
      </c>
      <c r="B2173" s="4">
        <f>SUMIFS('Raw Data'!$J:$J,'Raw Data'!$G:$G,A2173,'Raw Data'!$R:$R,"Cross-Sold")</f>
        <v>4135200</v>
      </c>
    </row>
    <row r="2174" hidden="1" customHeight="1" spans="1:2">
      <c r="A2174" s="3" t="s">
        <v>38</v>
      </c>
      <c r="B2174" s="3">
        <f>SUMIFS('Raw Data'!$J:$J,'Raw Data'!$G:$G,A2174,'Raw Data'!$R:$R,"Cross-Sold")</f>
        <v>0</v>
      </c>
    </row>
    <row r="2175" customHeight="1" spans="1:2">
      <c r="A2175" s="4" t="s">
        <v>55</v>
      </c>
      <c r="B2175" s="4">
        <f>SUMIFS('Raw Data'!$J:$J,'Raw Data'!$G:$G,A2175,'Raw Data'!$R:$R,"Cross-Sold")</f>
        <v>13740226</v>
      </c>
    </row>
    <row r="2176" hidden="1" customHeight="1" spans="1:2">
      <c r="A2176" s="3" t="s">
        <v>101</v>
      </c>
      <c r="B2176" s="3">
        <f>SUMIFS('Raw Data'!$J:$J,'Raw Data'!$G:$G,A2176,'Raw Data'!$R:$R,"Cross-Sold")</f>
        <v>0</v>
      </c>
    </row>
    <row r="2177" hidden="1" customHeight="1" spans="1:2">
      <c r="A2177" s="4" t="s">
        <v>2496</v>
      </c>
      <c r="B2177" s="4">
        <f>SUMIFS('Raw Data'!$J:$J,'Raw Data'!$G:$G,A2177,'Raw Data'!$R:$R,"Cross-Sold")</f>
        <v>0</v>
      </c>
    </row>
    <row r="2178" hidden="1" customHeight="1" spans="1:2">
      <c r="A2178" s="3" t="s">
        <v>38</v>
      </c>
      <c r="B2178" s="3">
        <f>SUMIFS('Raw Data'!$J:$J,'Raw Data'!$G:$G,A2178,'Raw Data'!$R:$R,"Cross-Sold")</f>
        <v>0</v>
      </c>
    </row>
    <row r="2179" customHeight="1" spans="1:2">
      <c r="A2179" s="4" t="s">
        <v>80</v>
      </c>
      <c r="B2179" s="4">
        <f>SUMIFS('Raw Data'!$J:$J,'Raw Data'!$G:$G,A2179,'Raw Data'!$R:$R,"Cross-Sold")</f>
        <v>29707200</v>
      </c>
    </row>
    <row r="2180" hidden="1" customHeight="1" spans="1:2">
      <c r="A2180" s="3" t="s">
        <v>536</v>
      </c>
      <c r="B2180" s="3">
        <f>SUMIFS('Raw Data'!$J:$J,'Raw Data'!$G:$G,A2180,'Raw Data'!$R:$R,"Cross-Sold")</f>
        <v>0</v>
      </c>
    </row>
    <row r="2181" hidden="1" customHeight="1" spans="1:2">
      <c r="A2181" s="4" t="s">
        <v>536</v>
      </c>
      <c r="B2181" s="4">
        <f>SUMIFS('Raw Data'!$J:$J,'Raw Data'!$G:$G,A2181,'Raw Data'!$R:$R,"Cross-Sold")</f>
        <v>0</v>
      </c>
    </row>
    <row r="2182" customHeight="1" spans="1:2">
      <c r="A2182" s="3" t="s">
        <v>55</v>
      </c>
      <c r="B2182" s="3">
        <f>SUMIFS('Raw Data'!$J:$J,'Raw Data'!$G:$G,A2182,'Raw Data'!$R:$R,"Cross-Sold")</f>
        <v>13740226</v>
      </c>
    </row>
    <row r="2183" customHeight="1" spans="1:2">
      <c r="A2183" s="4" t="s">
        <v>156</v>
      </c>
      <c r="B2183" s="4">
        <f>SUMIFS('Raw Data'!$J:$J,'Raw Data'!$G:$G,A2183,'Raw Data'!$R:$R,"Cross-Sold")</f>
        <v>4135200</v>
      </c>
    </row>
    <row r="2184" hidden="1" customHeight="1" spans="1:2">
      <c r="A2184" s="3" t="s">
        <v>38</v>
      </c>
      <c r="B2184" s="3">
        <f>SUMIFS('Raw Data'!$J:$J,'Raw Data'!$G:$G,A2184,'Raw Data'!$R:$R,"Cross-Sold")</f>
        <v>0</v>
      </c>
    </row>
    <row r="2185" customHeight="1" spans="1:2">
      <c r="A2185" s="4" t="s">
        <v>170</v>
      </c>
      <c r="B2185" s="4">
        <f>SUMIFS('Raw Data'!$J:$J,'Raw Data'!$G:$G,A2185,'Raw Data'!$R:$R,"Cross-Sold")</f>
        <v>108978900</v>
      </c>
    </row>
    <row r="2186" hidden="1" customHeight="1" spans="1:2">
      <c r="A2186" s="3" t="s">
        <v>121</v>
      </c>
      <c r="B2186" s="3">
        <f>SUMIFS('Raw Data'!$J:$J,'Raw Data'!$G:$G,A2186,'Raw Data'!$R:$R,"Cross-Sold")</f>
        <v>0</v>
      </c>
    </row>
    <row r="2187" hidden="1" customHeight="1" spans="1:2">
      <c r="A2187" s="4" t="s">
        <v>38</v>
      </c>
      <c r="B2187" s="4">
        <f>SUMIFS('Raw Data'!$J:$J,'Raw Data'!$G:$G,A2187,'Raw Data'!$R:$R,"Cross-Sold")</f>
        <v>0</v>
      </c>
    </row>
    <row r="2188" hidden="1" customHeight="1" spans="1:2">
      <c r="A2188" s="3" t="s">
        <v>94</v>
      </c>
      <c r="B2188" s="3">
        <f>SUMIFS('Raw Data'!$J:$J,'Raw Data'!$G:$G,A2188,'Raw Data'!$R:$R,"Cross-Sold")</f>
        <v>0</v>
      </c>
    </row>
    <row r="2189" hidden="1" customHeight="1" spans="1:2">
      <c r="A2189" s="4" t="s">
        <v>38</v>
      </c>
      <c r="B2189" s="4">
        <f>SUMIFS('Raw Data'!$J:$J,'Raw Data'!$G:$G,A2189,'Raw Data'!$R:$R,"Cross-Sold")</f>
        <v>0</v>
      </c>
    </row>
    <row r="2190" hidden="1" customHeight="1" spans="1:2">
      <c r="A2190" s="3" t="s">
        <v>38</v>
      </c>
      <c r="B2190" s="3">
        <f>SUMIFS('Raw Data'!$J:$J,'Raw Data'!$G:$G,A2190,'Raw Data'!$R:$R,"Cross-Sold")</f>
        <v>0</v>
      </c>
    </row>
    <row r="2191" hidden="1" customHeight="1" spans="1:2">
      <c r="A2191" s="4" t="s">
        <v>140</v>
      </c>
      <c r="B2191" s="4">
        <f>SUMIFS('Raw Data'!$J:$J,'Raw Data'!$G:$G,A2191,'Raw Data'!$R:$R,"Cross-Sold")</f>
        <v>0</v>
      </c>
    </row>
    <row r="2192" customHeight="1" spans="1:2">
      <c r="A2192" s="3" t="s">
        <v>152</v>
      </c>
      <c r="B2192" s="3">
        <f>SUMIFS('Raw Data'!$J:$J,'Raw Data'!$G:$G,A2192,'Raw Data'!$R:$R,"Cross-Sold")</f>
        <v>31324900</v>
      </c>
    </row>
    <row r="2193" customHeight="1" spans="1:2">
      <c r="A2193" s="4" t="s">
        <v>245</v>
      </c>
      <c r="B2193" s="4">
        <f>SUMIFS('Raw Data'!$J:$J,'Raw Data'!$G:$G,A2193,'Raw Data'!$R:$R,"Cross-Sold")</f>
        <v>7949600</v>
      </c>
    </row>
    <row r="2194" hidden="1" customHeight="1" spans="1:2">
      <c r="A2194" s="3" t="s">
        <v>38</v>
      </c>
      <c r="B2194" s="3">
        <f>SUMIFS('Raw Data'!$J:$J,'Raw Data'!$G:$G,A2194,'Raw Data'!$R:$R,"Cross-Sold")</f>
        <v>0</v>
      </c>
    </row>
    <row r="2195" hidden="1" customHeight="1" spans="1:2">
      <c r="A2195" s="4" t="s">
        <v>38</v>
      </c>
      <c r="B2195" s="4">
        <f>SUMIFS('Raw Data'!$J:$J,'Raw Data'!$G:$G,A2195,'Raw Data'!$R:$R,"Cross-Sold")</f>
        <v>0</v>
      </c>
    </row>
    <row r="2196" hidden="1" customHeight="1" spans="1:2">
      <c r="A2196" s="3" t="s">
        <v>38</v>
      </c>
      <c r="B2196" s="3">
        <f>SUMIFS('Raw Data'!$J:$J,'Raw Data'!$G:$G,A2196,'Raw Data'!$R:$R,"Cross-Sold")</f>
        <v>0</v>
      </c>
    </row>
    <row r="2197" hidden="1" customHeight="1" spans="1:2">
      <c r="A2197" s="4" t="s">
        <v>121</v>
      </c>
      <c r="B2197" s="4">
        <f>SUMIFS('Raw Data'!$J:$J,'Raw Data'!$G:$G,A2197,'Raw Data'!$R:$R,"Cross-Sold")</f>
        <v>0</v>
      </c>
    </row>
    <row r="2198" hidden="1" customHeight="1" spans="1:2">
      <c r="A2198" s="3" t="s">
        <v>101</v>
      </c>
      <c r="B2198" s="3">
        <f>SUMIFS('Raw Data'!$J:$J,'Raw Data'!$G:$G,A2198,'Raw Data'!$R:$R,"Cross-Sold")</f>
        <v>0</v>
      </c>
    </row>
    <row r="2199" customHeight="1" spans="1:2">
      <c r="A2199" s="4" t="s">
        <v>80</v>
      </c>
      <c r="B2199" s="4">
        <f>SUMIFS('Raw Data'!$J:$J,'Raw Data'!$G:$G,A2199,'Raw Data'!$R:$R,"Cross-Sold")</f>
        <v>29707200</v>
      </c>
    </row>
    <row r="2200" customHeight="1" spans="1:2">
      <c r="A2200" s="3" t="s">
        <v>80</v>
      </c>
      <c r="B2200" s="3">
        <f>SUMIFS('Raw Data'!$J:$J,'Raw Data'!$G:$G,A2200,'Raw Data'!$R:$R,"Cross-Sold")</f>
        <v>29707200</v>
      </c>
    </row>
    <row r="2201" hidden="1" customHeight="1" spans="1:2">
      <c r="A2201" s="4" t="s">
        <v>38</v>
      </c>
      <c r="B2201" s="4">
        <f>SUMIFS('Raw Data'!$J:$J,'Raw Data'!$G:$G,A2201,'Raw Data'!$R:$R,"Cross-Sold")</f>
        <v>0</v>
      </c>
    </row>
    <row r="2202" customHeight="1" spans="1:2">
      <c r="A2202" s="3" t="s">
        <v>124</v>
      </c>
      <c r="B2202" s="3">
        <f>SUMIFS('Raw Data'!$J:$J,'Raw Data'!$G:$G,A2202,'Raw Data'!$R:$R,"Cross-Sold")</f>
        <v>1184589200</v>
      </c>
    </row>
    <row r="2203" customHeight="1" spans="1:2">
      <c r="A2203" s="4" t="s">
        <v>72</v>
      </c>
      <c r="B2203" s="4">
        <f>SUMIFS('Raw Data'!$J:$J,'Raw Data'!$G:$G,A2203,'Raw Data'!$R:$R,"Cross-Sold")</f>
        <v>1265400</v>
      </c>
    </row>
    <row r="2204" customHeight="1" spans="1:2">
      <c r="A2204" s="3" t="s">
        <v>212</v>
      </c>
      <c r="B2204" s="3">
        <f>SUMIFS('Raw Data'!$J:$J,'Raw Data'!$G:$G,A2204,'Raw Data'!$R:$R,"Cross-Sold")</f>
        <v>1133297600</v>
      </c>
    </row>
    <row r="2205" customHeight="1" spans="1:2">
      <c r="A2205" s="4" t="s">
        <v>44</v>
      </c>
      <c r="B2205" s="4">
        <f>SUMIFS('Raw Data'!$J:$J,'Raw Data'!$G:$G,A2205,'Raw Data'!$R:$R,"Cross-Sold")</f>
        <v>42770500</v>
      </c>
    </row>
    <row r="2206" hidden="1" customHeight="1" spans="1:2">
      <c r="A2206" s="3" t="s">
        <v>38</v>
      </c>
      <c r="B2206" s="3">
        <f>SUMIFS('Raw Data'!$J:$J,'Raw Data'!$G:$G,A2206,'Raw Data'!$R:$R,"Cross-Sold")</f>
        <v>0</v>
      </c>
    </row>
    <row r="2207" hidden="1" customHeight="1" spans="1:2">
      <c r="A2207" s="4" t="s">
        <v>38</v>
      </c>
      <c r="B2207" s="4">
        <f>SUMIFS('Raw Data'!$J:$J,'Raw Data'!$G:$G,A2207,'Raw Data'!$R:$R,"Cross-Sold")</f>
        <v>0</v>
      </c>
    </row>
    <row r="2208" customHeight="1" spans="1:2">
      <c r="A2208" s="3" t="s">
        <v>48</v>
      </c>
      <c r="B2208" s="3">
        <f>SUMIFS('Raw Data'!$J:$J,'Raw Data'!$G:$G,A2208,'Raw Data'!$R:$R,"Cross-Sold")</f>
        <v>174568900</v>
      </c>
    </row>
    <row r="2209" customHeight="1" spans="1:2">
      <c r="A2209" s="4" t="s">
        <v>68</v>
      </c>
      <c r="B2209" s="4">
        <f>SUMIFS('Raw Data'!$J:$J,'Raw Data'!$G:$G,A2209,'Raw Data'!$R:$R,"Cross-Sold")</f>
        <v>259365751</v>
      </c>
    </row>
    <row r="2210" customHeight="1" spans="1:2">
      <c r="A2210" s="3" t="s">
        <v>80</v>
      </c>
      <c r="B2210" s="3">
        <f>SUMIFS('Raw Data'!$J:$J,'Raw Data'!$G:$G,A2210,'Raw Data'!$R:$R,"Cross-Sold")</f>
        <v>29707200</v>
      </c>
    </row>
    <row r="2211" hidden="1" customHeight="1" spans="1:2">
      <c r="A2211" s="4" t="s">
        <v>38</v>
      </c>
      <c r="B2211" s="4">
        <f>SUMIFS('Raw Data'!$J:$J,'Raw Data'!$G:$G,A2211,'Raw Data'!$R:$R,"Cross-Sold")</f>
        <v>0</v>
      </c>
    </row>
    <row r="2212" customHeight="1" spans="1:2">
      <c r="A2212" s="3" t="s">
        <v>111</v>
      </c>
      <c r="B2212" s="3">
        <f>SUMIFS('Raw Data'!$J:$J,'Raw Data'!$G:$G,A2212,'Raw Data'!$R:$R,"Cross-Sold")</f>
        <v>13047600</v>
      </c>
    </row>
    <row r="2213" hidden="1" customHeight="1" spans="1:2">
      <c r="A2213" s="4" t="s">
        <v>579</v>
      </c>
      <c r="B2213" s="4">
        <f>SUMIFS('Raw Data'!$J:$J,'Raw Data'!$G:$G,A2213,'Raw Data'!$R:$R,"Cross-Sold")</f>
        <v>0</v>
      </c>
    </row>
    <row r="2214" hidden="1" customHeight="1" spans="1:2">
      <c r="A2214" s="3" t="s">
        <v>38</v>
      </c>
      <c r="B2214" s="3">
        <f>SUMIFS('Raw Data'!$J:$J,'Raw Data'!$G:$G,A2214,'Raw Data'!$R:$R,"Cross-Sold")</f>
        <v>0</v>
      </c>
    </row>
    <row r="2215" customHeight="1" spans="1:2">
      <c r="A2215" s="4" t="s">
        <v>68</v>
      </c>
      <c r="B2215" s="4">
        <f>SUMIFS('Raw Data'!$J:$J,'Raw Data'!$G:$G,A2215,'Raw Data'!$R:$R,"Cross-Sold")</f>
        <v>259365751</v>
      </c>
    </row>
    <row r="2216" customHeight="1" spans="1:2">
      <c r="A2216" s="3" t="s">
        <v>68</v>
      </c>
      <c r="B2216" s="3">
        <f>SUMIFS('Raw Data'!$J:$J,'Raw Data'!$G:$G,A2216,'Raw Data'!$R:$R,"Cross-Sold")</f>
        <v>259365751</v>
      </c>
    </row>
    <row r="2217" customHeight="1" spans="1:2">
      <c r="A2217" s="4" t="s">
        <v>44</v>
      </c>
      <c r="B2217" s="4">
        <f>SUMIFS('Raw Data'!$J:$J,'Raw Data'!$G:$G,A2217,'Raw Data'!$R:$R,"Cross-Sold")</f>
        <v>42770500</v>
      </c>
    </row>
    <row r="2218" customHeight="1" spans="1:2">
      <c r="A2218" s="3" t="s">
        <v>55</v>
      </c>
      <c r="B2218" s="3">
        <f>SUMIFS('Raw Data'!$J:$J,'Raw Data'!$G:$G,A2218,'Raw Data'!$R:$R,"Cross-Sold")</f>
        <v>13740226</v>
      </c>
    </row>
    <row r="2219" customHeight="1" spans="1:2">
      <c r="A2219" s="4" t="s">
        <v>111</v>
      </c>
      <c r="B2219" s="4">
        <f>SUMIFS('Raw Data'!$J:$J,'Raw Data'!$G:$G,A2219,'Raw Data'!$R:$R,"Cross-Sold")</f>
        <v>13047600</v>
      </c>
    </row>
    <row r="2220" hidden="1" customHeight="1" spans="1:2">
      <c r="A2220" s="3" t="s">
        <v>38</v>
      </c>
      <c r="B2220" s="3">
        <f>SUMIFS('Raw Data'!$J:$J,'Raw Data'!$G:$G,A2220,'Raw Data'!$R:$R,"Cross-Sold")</f>
        <v>0</v>
      </c>
    </row>
    <row r="2221" hidden="1" customHeight="1" spans="1:2">
      <c r="A2221" s="4" t="s">
        <v>38</v>
      </c>
      <c r="B2221" s="4">
        <f>SUMIFS('Raw Data'!$J:$J,'Raw Data'!$G:$G,A2221,'Raw Data'!$R:$R,"Cross-Sold")</f>
        <v>0</v>
      </c>
    </row>
    <row r="2222" hidden="1" customHeight="1" spans="1:2">
      <c r="A2222" s="3" t="s">
        <v>38</v>
      </c>
      <c r="B2222" s="3">
        <f>SUMIFS('Raw Data'!$J:$J,'Raw Data'!$G:$G,A2222,'Raw Data'!$R:$R,"Cross-Sold")</f>
        <v>0</v>
      </c>
    </row>
    <row r="2223" customHeight="1" spans="1:2">
      <c r="A2223" s="4" t="s">
        <v>124</v>
      </c>
      <c r="B2223" s="4">
        <f>SUMIFS('Raw Data'!$J:$J,'Raw Data'!$G:$G,A2223,'Raw Data'!$R:$R,"Cross-Sold")</f>
        <v>1184589200</v>
      </c>
    </row>
    <row r="2224" hidden="1" customHeight="1" spans="1:2">
      <c r="A2224" s="3" t="s">
        <v>38</v>
      </c>
      <c r="B2224" s="3">
        <f>SUMIFS('Raw Data'!$J:$J,'Raw Data'!$G:$G,A2224,'Raw Data'!$R:$R,"Cross-Sold")</f>
        <v>0</v>
      </c>
    </row>
    <row r="2225" customHeight="1" spans="1:2">
      <c r="A2225" s="4" t="s">
        <v>68</v>
      </c>
      <c r="B2225" s="4">
        <f>SUMIFS('Raw Data'!$J:$J,'Raw Data'!$G:$G,A2225,'Raw Data'!$R:$R,"Cross-Sold")</f>
        <v>259365751</v>
      </c>
    </row>
    <row r="2226" customHeight="1" spans="1:2">
      <c r="A2226" s="3" t="s">
        <v>160</v>
      </c>
      <c r="B2226" s="3">
        <f>SUMIFS('Raw Data'!$J:$J,'Raw Data'!$G:$G,A2226,'Raw Data'!$R:$R,"Cross-Sold")</f>
        <v>47102300</v>
      </c>
    </row>
    <row r="2227" customHeight="1" spans="1:2">
      <c r="A2227" s="4" t="s">
        <v>160</v>
      </c>
      <c r="B2227" s="4">
        <f>SUMIFS('Raw Data'!$J:$J,'Raw Data'!$G:$G,A2227,'Raw Data'!$R:$R,"Cross-Sold")</f>
        <v>47102300</v>
      </c>
    </row>
    <row r="2228" hidden="1" customHeight="1" spans="1:2">
      <c r="A2228" s="3" t="s">
        <v>140</v>
      </c>
      <c r="B2228" s="3">
        <f>SUMIFS('Raw Data'!$J:$J,'Raw Data'!$G:$G,A2228,'Raw Data'!$R:$R,"Cross-Sold")</f>
        <v>0</v>
      </c>
    </row>
    <row r="2229" hidden="1" customHeight="1" spans="1:2">
      <c r="A2229" s="4" t="s">
        <v>140</v>
      </c>
      <c r="B2229" s="4">
        <f>SUMIFS('Raw Data'!$J:$J,'Raw Data'!$G:$G,A2229,'Raw Data'!$R:$R,"Cross-Sold")</f>
        <v>0</v>
      </c>
    </row>
    <row r="2230" hidden="1" customHeight="1" spans="1:2">
      <c r="A2230" s="3" t="s">
        <v>58</v>
      </c>
      <c r="B2230" s="3">
        <f>SUMIFS('Raw Data'!$J:$J,'Raw Data'!$G:$G,A2230,'Raw Data'!$R:$R,"Cross-Sold")</f>
        <v>0</v>
      </c>
    </row>
    <row r="2231" hidden="1" customHeight="1" spans="1:2">
      <c r="A2231" s="4" t="s">
        <v>140</v>
      </c>
      <c r="B2231" s="4">
        <f>SUMIFS('Raw Data'!$J:$J,'Raw Data'!$G:$G,A2231,'Raw Data'!$R:$R,"Cross-Sold")</f>
        <v>0</v>
      </c>
    </row>
    <row r="2232" hidden="1" customHeight="1" spans="1:2">
      <c r="A2232" s="3" t="s">
        <v>38</v>
      </c>
      <c r="B2232" s="3">
        <f>SUMIFS('Raw Data'!$J:$J,'Raw Data'!$G:$G,A2232,'Raw Data'!$R:$R,"Cross-Sold")</f>
        <v>0</v>
      </c>
    </row>
    <row r="2233" hidden="1" customHeight="1" spans="1:2">
      <c r="A2233" s="4" t="s">
        <v>38</v>
      </c>
      <c r="B2233" s="4">
        <f>SUMIFS('Raw Data'!$J:$J,'Raw Data'!$G:$G,A2233,'Raw Data'!$R:$R,"Cross-Sold")</f>
        <v>0</v>
      </c>
    </row>
    <row r="2234" customHeight="1" spans="1:2">
      <c r="A2234" s="3" t="s">
        <v>478</v>
      </c>
      <c r="B2234" s="3">
        <f>SUMIFS('Raw Data'!$J:$J,'Raw Data'!$G:$G,A2234,'Raw Data'!$R:$R,"Cross-Sold")</f>
        <v>6321100</v>
      </c>
    </row>
    <row r="2235" customHeight="1" spans="1:2">
      <c r="A2235" s="4" t="s">
        <v>124</v>
      </c>
      <c r="B2235" s="4">
        <f>SUMIFS('Raw Data'!$J:$J,'Raw Data'!$G:$G,A2235,'Raw Data'!$R:$R,"Cross-Sold")</f>
        <v>1184589200</v>
      </c>
    </row>
    <row r="2236" customHeight="1" spans="1:2">
      <c r="A2236" s="3" t="s">
        <v>124</v>
      </c>
      <c r="B2236" s="3">
        <f>SUMIFS('Raw Data'!$J:$J,'Raw Data'!$G:$G,A2236,'Raw Data'!$R:$R,"Cross-Sold")</f>
        <v>1184589200</v>
      </c>
    </row>
    <row r="2237" customHeight="1" spans="1:2">
      <c r="A2237" s="4" t="s">
        <v>116</v>
      </c>
      <c r="B2237" s="4">
        <f>SUMIFS('Raw Data'!$J:$J,'Raw Data'!$G:$G,A2237,'Raw Data'!$R:$R,"Cross-Sold")</f>
        <v>52119800</v>
      </c>
    </row>
    <row r="2238" hidden="1" customHeight="1" spans="1:2">
      <c r="A2238" s="3" t="s">
        <v>101</v>
      </c>
      <c r="B2238" s="3">
        <f>SUMIFS('Raw Data'!$J:$J,'Raw Data'!$G:$G,A2238,'Raw Data'!$R:$R,"Cross-Sold")</f>
        <v>0</v>
      </c>
    </row>
    <row r="2239" hidden="1" customHeight="1" spans="1:2">
      <c r="A2239" s="4" t="s">
        <v>105</v>
      </c>
      <c r="B2239" s="4">
        <f>SUMIFS('Raw Data'!$J:$J,'Raw Data'!$G:$G,A2239,'Raw Data'!$R:$R,"Cross-Sold")</f>
        <v>0</v>
      </c>
    </row>
    <row r="2240" hidden="1" customHeight="1" spans="1:2">
      <c r="A2240" s="3" t="s">
        <v>38</v>
      </c>
      <c r="B2240" s="3">
        <f>SUMIFS('Raw Data'!$J:$J,'Raw Data'!$G:$G,A2240,'Raw Data'!$R:$R,"Cross-Sold")</f>
        <v>0</v>
      </c>
    </row>
    <row r="2241" hidden="1" customHeight="1" spans="1:2">
      <c r="A2241" s="4" t="s">
        <v>140</v>
      </c>
      <c r="B2241" s="4">
        <f>SUMIFS('Raw Data'!$J:$J,'Raw Data'!$G:$G,A2241,'Raw Data'!$R:$R,"Cross-Sold")</f>
        <v>0</v>
      </c>
    </row>
    <row r="2242" hidden="1" customHeight="1" spans="1:2">
      <c r="A2242" s="3" t="s">
        <v>38</v>
      </c>
      <c r="B2242" s="3">
        <f>SUMIFS('Raw Data'!$J:$J,'Raw Data'!$G:$G,A2242,'Raw Data'!$R:$R,"Cross-Sold")</f>
        <v>0</v>
      </c>
    </row>
    <row r="2243" hidden="1" customHeight="1" spans="1:2">
      <c r="A2243" s="4" t="s">
        <v>38</v>
      </c>
      <c r="B2243" s="4">
        <f>SUMIFS('Raw Data'!$J:$J,'Raw Data'!$G:$G,A2243,'Raw Data'!$R:$R,"Cross-Sold")</f>
        <v>0</v>
      </c>
    </row>
    <row r="2244" customHeight="1" spans="1:2">
      <c r="A2244" s="3" t="s">
        <v>135</v>
      </c>
      <c r="B2244" s="3">
        <f>SUMIFS('Raw Data'!$J:$J,'Raw Data'!$G:$G,A2244,'Raw Data'!$R:$R,"Cross-Sold")</f>
        <v>41045700</v>
      </c>
    </row>
    <row r="2245" hidden="1" customHeight="1" spans="1:2">
      <c r="A2245" s="4" t="s">
        <v>101</v>
      </c>
      <c r="B2245" s="4">
        <f>SUMIFS('Raw Data'!$J:$J,'Raw Data'!$G:$G,A2245,'Raw Data'!$R:$R,"Cross-Sold")</f>
        <v>0</v>
      </c>
    </row>
    <row r="2246" hidden="1" customHeight="1" spans="1:2">
      <c r="A2246" s="3" t="s">
        <v>38</v>
      </c>
      <c r="B2246" s="3">
        <f>SUMIFS('Raw Data'!$J:$J,'Raw Data'!$G:$G,A2246,'Raw Data'!$R:$R,"Cross-Sold")</f>
        <v>0</v>
      </c>
    </row>
    <row r="2247" customHeight="1" spans="1:2">
      <c r="A2247" s="4" t="s">
        <v>212</v>
      </c>
      <c r="B2247" s="4">
        <f>SUMIFS('Raw Data'!$J:$J,'Raw Data'!$G:$G,A2247,'Raw Data'!$R:$R,"Cross-Sold")</f>
        <v>1133297600</v>
      </c>
    </row>
    <row r="2248" hidden="1" customHeight="1" spans="1:2">
      <c r="A2248" s="3" t="s">
        <v>38</v>
      </c>
      <c r="B2248" s="3">
        <f>SUMIFS('Raw Data'!$J:$J,'Raw Data'!$G:$G,A2248,'Raw Data'!$R:$R,"Cross-Sold")</f>
        <v>0</v>
      </c>
    </row>
    <row r="2249" customHeight="1" spans="1:2">
      <c r="A2249" s="4" t="s">
        <v>124</v>
      </c>
      <c r="B2249" s="4">
        <f>SUMIFS('Raw Data'!$J:$J,'Raw Data'!$G:$G,A2249,'Raw Data'!$R:$R,"Cross-Sold")</f>
        <v>1184589200</v>
      </c>
    </row>
    <row r="2250" hidden="1" customHeight="1" spans="1:2">
      <c r="A2250" s="3" t="s">
        <v>121</v>
      </c>
      <c r="B2250" s="3">
        <f>SUMIFS('Raw Data'!$J:$J,'Raw Data'!$G:$G,A2250,'Raw Data'!$R:$R,"Cross-Sold")</f>
        <v>0</v>
      </c>
    </row>
    <row r="2251" hidden="1" customHeight="1" spans="1:2">
      <c r="A2251" s="4" t="s">
        <v>101</v>
      </c>
      <c r="B2251" s="4">
        <f>SUMIFS('Raw Data'!$J:$J,'Raw Data'!$G:$G,A2251,'Raw Data'!$R:$R,"Cross-Sold")</f>
        <v>0</v>
      </c>
    </row>
    <row r="2252" customHeight="1" spans="1:2">
      <c r="A2252" s="3" t="s">
        <v>116</v>
      </c>
      <c r="B2252" s="3">
        <f>SUMIFS('Raw Data'!$J:$J,'Raw Data'!$G:$G,A2252,'Raw Data'!$R:$R,"Cross-Sold")</f>
        <v>52119800</v>
      </c>
    </row>
    <row r="2253" customHeight="1" spans="1:2">
      <c r="A2253" s="4" t="s">
        <v>189</v>
      </c>
      <c r="B2253" s="4">
        <f>SUMIFS('Raw Data'!$J:$J,'Raw Data'!$G:$G,A2253,'Raw Data'!$R:$R,"Cross-Sold")</f>
        <v>13750300</v>
      </c>
    </row>
    <row r="2254" hidden="1" customHeight="1" spans="1:2">
      <c r="A2254" s="3" t="s">
        <v>38</v>
      </c>
      <c r="B2254" s="3">
        <f>SUMIFS('Raw Data'!$J:$J,'Raw Data'!$G:$G,A2254,'Raw Data'!$R:$R,"Cross-Sold")</f>
        <v>0</v>
      </c>
    </row>
    <row r="2255" hidden="1" customHeight="1" spans="1:2">
      <c r="A2255" s="4" t="s">
        <v>38</v>
      </c>
      <c r="B2255" s="4">
        <f>SUMIFS('Raw Data'!$J:$J,'Raw Data'!$G:$G,A2255,'Raw Data'!$R:$R,"Cross-Sold")</f>
        <v>0</v>
      </c>
    </row>
    <row r="2256" hidden="1" customHeight="1" spans="1:2">
      <c r="A2256" s="3" t="s">
        <v>140</v>
      </c>
      <c r="B2256" s="3">
        <f>SUMIFS('Raw Data'!$J:$J,'Raw Data'!$G:$G,A2256,'Raw Data'!$R:$R,"Cross-Sold")</f>
        <v>0</v>
      </c>
    </row>
    <row r="2257" hidden="1" customHeight="1" spans="1:2">
      <c r="A2257" s="4" t="s">
        <v>105</v>
      </c>
      <c r="B2257" s="4">
        <f>SUMIFS('Raw Data'!$J:$J,'Raw Data'!$G:$G,A2257,'Raw Data'!$R:$R,"Cross-Sold")</f>
        <v>0</v>
      </c>
    </row>
    <row r="2258" hidden="1" customHeight="1" spans="1:2">
      <c r="A2258" s="3" t="s">
        <v>101</v>
      </c>
      <c r="B2258" s="3">
        <f>SUMIFS('Raw Data'!$J:$J,'Raw Data'!$G:$G,A2258,'Raw Data'!$R:$R,"Cross-Sold")</f>
        <v>0</v>
      </c>
    </row>
    <row r="2259" hidden="1" customHeight="1" spans="1:2">
      <c r="A2259" s="4" t="s">
        <v>94</v>
      </c>
      <c r="B2259" s="4">
        <f>SUMIFS('Raw Data'!$J:$J,'Raw Data'!$G:$G,A2259,'Raw Data'!$R:$R,"Cross-Sold")</f>
        <v>0</v>
      </c>
    </row>
    <row r="2260" hidden="1" customHeight="1" spans="1:2">
      <c r="A2260" s="3" t="s">
        <v>38</v>
      </c>
      <c r="B2260" s="3">
        <f>SUMIFS('Raw Data'!$J:$J,'Raw Data'!$G:$G,A2260,'Raw Data'!$R:$R,"Cross-Sold")</f>
        <v>0</v>
      </c>
    </row>
    <row r="2261" hidden="1" customHeight="1" spans="1:2">
      <c r="A2261" s="4" t="s">
        <v>38</v>
      </c>
      <c r="B2261" s="4">
        <f>SUMIFS('Raw Data'!$J:$J,'Raw Data'!$G:$G,A2261,'Raw Data'!$R:$R,"Cross-Sold")</f>
        <v>0</v>
      </c>
    </row>
    <row r="2262" customHeight="1" spans="1:2">
      <c r="A2262" s="3" t="s">
        <v>89</v>
      </c>
      <c r="B2262" s="3">
        <f>SUMIFS('Raw Data'!$J:$J,'Raw Data'!$G:$G,A2262,'Raw Data'!$R:$R,"Cross-Sold")</f>
        <v>26771200</v>
      </c>
    </row>
    <row r="2263" customHeight="1" spans="1:2">
      <c r="A2263" s="4" t="s">
        <v>55</v>
      </c>
      <c r="B2263" s="4">
        <f>SUMIFS('Raw Data'!$J:$J,'Raw Data'!$G:$G,A2263,'Raw Data'!$R:$R,"Cross-Sold")</f>
        <v>13740226</v>
      </c>
    </row>
    <row r="2264" hidden="1" customHeight="1" spans="1:2">
      <c r="A2264" s="3" t="s">
        <v>140</v>
      </c>
      <c r="B2264" s="3">
        <f>SUMIFS('Raw Data'!$J:$J,'Raw Data'!$G:$G,A2264,'Raw Data'!$R:$R,"Cross-Sold")</f>
        <v>0</v>
      </c>
    </row>
    <row r="2265" hidden="1" customHeight="1" spans="1:2">
      <c r="A2265" s="4" t="s">
        <v>94</v>
      </c>
      <c r="B2265" s="4">
        <f>SUMIFS('Raw Data'!$J:$J,'Raw Data'!$G:$G,A2265,'Raw Data'!$R:$R,"Cross-Sold")</f>
        <v>0</v>
      </c>
    </row>
    <row r="2266" hidden="1" customHeight="1" spans="1:2">
      <c r="A2266" s="3" t="s">
        <v>38</v>
      </c>
      <c r="B2266" s="3">
        <f>SUMIFS('Raw Data'!$J:$J,'Raw Data'!$G:$G,A2266,'Raw Data'!$R:$R,"Cross-Sold")</f>
        <v>0</v>
      </c>
    </row>
    <row r="2267" hidden="1" customHeight="1" spans="1:2">
      <c r="A2267" s="4" t="s">
        <v>38</v>
      </c>
      <c r="B2267" s="4">
        <f>SUMIFS('Raw Data'!$J:$J,'Raw Data'!$G:$G,A2267,'Raw Data'!$R:$R,"Cross-Sold")</f>
        <v>0</v>
      </c>
    </row>
    <row r="2268" hidden="1" customHeight="1" spans="1:2">
      <c r="A2268" s="3" t="s">
        <v>94</v>
      </c>
      <c r="B2268" s="3">
        <f>SUMIFS('Raw Data'!$J:$J,'Raw Data'!$G:$G,A2268,'Raw Data'!$R:$R,"Cross-Sold")</f>
        <v>0</v>
      </c>
    </row>
    <row r="2269" customHeight="1" spans="1:2">
      <c r="A2269" s="4" t="s">
        <v>746</v>
      </c>
      <c r="B2269" s="4">
        <f>SUMIFS('Raw Data'!$J:$J,'Raw Data'!$G:$G,A2269,'Raw Data'!$R:$R,"Cross-Sold")</f>
        <v>12749300</v>
      </c>
    </row>
    <row r="2270" hidden="1" customHeight="1" spans="1:2">
      <c r="A2270" s="3" t="s">
        <v>38</v>
      </c>
      <c r="B2270" s="3">
        <f>SUMIFS('Raw Data'!$J:$J,'Raw Data'!$G:$G,A2270,'Raw Data'!$R:$R,"Cross-Sold")</f>
        <v>0</v>
      </c>
    </row>
    <row r="2271" customHeight="1" spans="1:2">
      <c r="A2271" s="4" t="s">
        <v>168</v>
      </c>
      <c r="B2271" s="4">
        <f>SUMIFS('Raw Data'!$J:$J,'Raw Data'!$G:$G,A2271,'Raw Data'!$R:$R,"Cross-Sold")</f>
        <v>3922700</v>
      </c>
    </row>
    <row r="2272" hidden="1" customHeight="1" spans="1:2">
      <c r="A2272" s="3" t="s">
        <v>38</v>
      </c>
      <c r="B2272" s="3">
        <f>SUMIFS('Raw Data'!$J:$J,'Raw Data'!$G:$G,A2272,'Raw Data'!$R:$R,"Cross-Sold")</f>
        <v>0</v>
      </c>
    </row>
    <row r="2273" hidden="1" customHeight="1" spans="1:2">
      <c r="A2273" s="4" t="s">
        <v>38</v>
      </c>
      <c r="B2273" s="4">
        <f>SUMIFS('Raw Data'!$J:$J,'Raw Data'!$G:$G,A2273,'Raw Data'!$R:$R,"Cross-Sold")</f>
        <v>0</v>
      </c>
    </row>
    <row r="2274" hidden="1" customHeight="1" spans="1:2">
      <c r="A2274" s="3" t="s">
        <v>38</v>
      </c>
      <c r="B2274" s="3">
        <f>SUMIFS('Raw Data'!$J:$J,'Raw Data'!$G:$G,A2274,'Raw Data'!$R:$R,"Cross-Sold")</f>
        <v>0</v>
      </c>
    </row>
    <row r="2275" hidden="1" customHeight="1" spans="1:2">
      <c r="A2275" s="4" t="s">
        <v>38</v>
      </c>
      <c r="B2275" s="4">
        <f>SUMIFS('Raw Data'!$J:$J,'Raw Data'!$G:$G,A2275,'Raw Data'!$R:$R,"Cross-Sold")</f>
        <v>0</v>
      </c>
    </row>
    <row r="2276" customHeight="1" spans="1:2">
      <c r="A2276" s="3" t="s">
        <v>212</v>
      </c>
      <c r="B2276" s="3">
        <f>SUMIFS('Raw Data'!$J:$J,'Raw Data'!$G:$G,A2276,'Raw Data'!$R:$R,"Cross-Sold")</f>
        <v>1133297600</v>
      </c>
    </row>
    <row r="2277" customHeight="1" spans="1:2">
      <c r="A2277" s="4" t="s">
        <v>80</v>
      </c>
      <c r="B2277" s="4">
        <f>SUMIFS('Raw Data'!$J:$J,'Raw Data'!$G:$G,A2277,'Raw Data'!$R:$R,"Cross-Sold")</f>
        <v>29707200</v>
      </c>
    </row>
    <row r="2278" hidden="1" customHeight="1" spans="1:2">
      <c r="A2278" s="3" t="s">
        <v>38</v>
      </c>
      <c r="B2278" s="3">
        <f>SUMIFS('Raw Data'!$J:$J,'Raw Data'!$G:$G,A2278,'Raw Data'!$R:$R,"Cross-Sold")</f>
        <v>0</v>
      </c>
    </row>
    <row r="2279" hidden="1" customHeight="1" spans="1:2">
      <c r="A2279" s="4" t="s">
        <v>38</v>
      </c>
      <c r="B2279" s="4">
        <f>SUMIFS('Raw Data'!$J:$J,'Raw Data'!$G:$G,A2279,'Raw Data'!$R:$R,"Cross-Sold")</f>
        <v>0</v>
      </c>
    </row>
    <row r="2280" hidden="1" customHeight="1" spans="1:2">
      <c r="A2280" s="3" t="s">
        <v>38</v>
      </c>
      <c r="B2280" s="3">
        <f>SUMIFS('Raw Data'!$J:$J,'Raw Data'!$G:$G,A2280,'Raw Data'!$R:$R,"Cross-Sold")</f>
        <v>0</v>
      </c>
    </row>
    <row r="2281" hidden="1" customHeight="1" spans="1:2">
      <c r="A2281" s="4" t="s">
        <v>38</v>
      </c>
      <c r="B2281" s="4">
        <f>SUMIFS('Raw Data'!$J:$J,'Raw Data'!$G:$G,A2281,'Raw Data'!$R:$R,"Cross-Sold")</f>
        <v>0</v>
      </c>
    </row>
    <row r="2282" hidden="1" customHeight="1" spans="1:2">
      <c r="A2282" s="3" t="s">
        <v>38</v>
      </c>
      <c r="B2282" s="3">
        <f>SUMIFS('Raw Data'!$J:$J,'Raw Data'!$G:$G,A2282,'Raw Data'!$R:$R,"Cross-Sold")</f>
        <v>0</v>
      </c>
    </row>
    <row r="2283" hidden="1" customHeight="1" spans="1:2">
      <c r="A2283" s="4" t="s">
        <v>38</v>
      </c>
      <c r="B2283" s="4">
        <f>SUMIFS('Raw Data'!$J:$J,'Raw Data'!$G:$G,A2283,'Raw Data'!$R:$R,"Cross-Sold")</f>
        <v>0</v>
      </c>
    </row>
    <row r="2284" hidden="1" customHeight="1" spans="1:2">
      <c r="A2284" s="3" t="s">
        <v>38</v>
      </c>
      <c r="B2284" s="3">
        <f>SUMIFS('Raw Data'!$J:$J,'Raw Data'!$G:$G,A2284,'Raw Data'!$R:$R,"Cross-Sold")</f>
        <v>0</v>
      </c>
    </row>
    <row r="2285" hidden="1" customHeight="1" spans="1:2">
      <c r="A2285" s="4" t="s">
        <v>38</v>
      </c>
      <c r="B2285" s="4">
        <f>SUMIFS('Raw Data'!$J:$J,'Raw Data'!$G:$G,A2285,'Raw Data'!$R:$R,"Cross-Sold")</f>
        <v>0</v>
      </c>
    </row>
    <row r="2286" hidden="1" customHeight="1" spans="1:2">
      <c r="A2286" s="3" t="s">
        <v>536</v>
      </c>
      <c r="B2286" s="3">
        <f>SUMIFS('Raw Data'!$J:$J,'Raw Data'!$G:$G,A2286,'Raw Data'!$R:$R,"Cross-Sold")</f>
        <v>0</v>
      </c>
    </row>
    <row r="2287" hidden="1" customHeight="1" spans="1:2">
      <c r="A2287" s="4" t="s">
        <v>536</v>
      </c>
      <c r="B2287" s="4">
        <f>SUMIFS('Raw Data'!$J:$J,'Raw Data'!$G:$G,A2287,'Raw Data'!$R:$R,"Cross-Sold")</f>
        <v>0</v>
      </c>
    </row>
    <row r="2288" hidden="1" customHeight="1" spans="1:2">
      <c r="A2288" s="3" t="s">
        <v>536</v>
      </c>
      <c r="B2288" s="3">
        <f>SUMIFS('Raw Data'!$J:$J,'Raw Data'!$G:$G,A2288,'Raw Data'!$R:$R,"Cross-Sold")</f>
        <v>0</v>
      </c>
    </row>
    <row r="2289" customHeight="1" spans="1:2">
      <c r="A2289" s="4" t="s">
        <v>116</v>
      </c>
      <c r="B2289" s="4">
        <f>SUMIFS('Raw Data'!$J:$J,'Raw Data'!$G:$G,A2289,'Raw Data'!$R:$R,"Cross-Sold")</f>
        <v>52119800</v>
      </c>
    </row>
    <row r="2290" hidden="1" customHeight="1" spans="1:2">
      <c r="A2290" s="3" t="s">
        <v>94</v>
      </c>
      <c r="B2290" s="3">
        <f>SUMIFS('Raw Data'!$J:$J,'Raw Data'!$G:$G,A2290,'Raw Data'!$R:$R,"Cross-Sold")</f>
        <v>0</v>
      </c>
    </row>
    <row r="2291" hidden="1" customHeight="1" spans="1:2">
      <c r="A2291" s="4" t="s">
        <v>536</v>
      </c>
      <c r="B2291" s="4">
        <f>SUMIFS('Raw Data'!$J:$J,'Raw Data'!$G:$G,A2291,'Raw Data'!$R:$R,"Cross-Sold")</f>
        <v>0</v>
      </c>
    </row>
    <row r="2292" hidden="1" customHeight="1" spans="1:2">
      <c r="A2292" s="3" t="s">
        <v>536</v>
      </c>
      <c r="B2292" s="3">
        <f>SUMIFS('Raw Data'!$J:$J,'Raw Data'!$G:$G,A2292,'Raw Data'!$R:$R,"Cross-Sold")</f>
        <v>0</v>
      </c>
    </row>
    <row r="2293" hidden="1" customHeight="1" spans="1:2">
      <c r="A2293" s="4" t="s">
        <v>536</v>
      </c>
      <c r="B2293" s="4">
        <f>SUMIFS('Raw Data'!$J:$J,'Raw Data'!$G:$G,A2293,'Raw Data'!$R:$R,"Cross-Sold")</f>
        <v>0</v>
      </c>
    </row>
    <row r="2294" hidden="1" customHeight="1" spans="1:2">
      <c r="A2294" s="3" t="s">
        <v>536</v>
      </c>
      <c r="B2294" s="3">
        <f>SUMIFS('Raw Data'!$J:$J,'Raw Data'!$G:$G,A2294,'Raw Data'!$R:$R,"Cross-Sold")</f>
        <v>0</v>
      </c>
    </row>
    <row r="2295" customHeight="1" spans="1:2">
      <c r="A2295" s="4" t="s">
        <v>487</v>
      </c>
      <c r="B2295" s="4">
        <f>SUMIFS('Raw Data'!$J:$J,'Raw Data'!$G:$G,A2295,'Raw Data'!$R:$R,"Cross-Sold")</f>
        <v>19722400</v>
      </c>
    </row>
    <row r="2296" hidden="1" customHeight="1" spans="1:2">
      <c r="A2296" s="3" t="s">
        <v>536</v>
      </c>
      <c r="B2296" s="3">
        <f>SUMIFS('Raw Data'!$J:$J,'Raw Data'!$G:$G,A2296,'Raw Data'!$R:$R,"Cross-Sold")</f>
        <v>0</v>
      </c>
    </row>
    <row r="2297" hidden="1" customHeight="1" spans="1:2">
      <c r="A2297" s="4" t="s">
        <v>536</v>
      </c>
      <c r="B2297" s="4">
        <f>SUMIFS('Raw Data'!$J:$J,'Raw Data'!$G:$G,A2297,'Raw Data'!$R:$R,"Cross-Sold")</f>
        <v>0</v>
      </c>
    </row>
    <row r="2298" hidden="1" customHeight="1" spans="1:2">
      <c r="A2298" s="3" t="s">
        <v>94</v>
      </c>
      <c r="B2298" s="3">
        <f>SUMIFS('Raw Data'!$J:$J,'Raw Data'!$G:$G,A2298,'Raw Data'!$R:$R,"Cross-Sold")</f>
        <v>0</v>
      </c>
    </row>
    <row r="2299" hidden="1" customHeight="1" spans="1:2">
      <c r="A2299" s="4" t="s">
        <v>38</v>
      </c>
      <c r="B2299" s="4">
        <f>SUMIFS('Raw Data'!$J:$J,'Raw Data'!$G:$G,A2299,'Raw Data'!$R:$R,"Cross-Sold")</f>
        <v>0</v>
      </c>
    </row>
    <row r="2300" hidden="1" customHeight="1" spans="1:2">
      <c r="A2300" s="3" t="s">
        <v>38</v>
      </c>
      <c r="B2300" s="3">
        <f>SUMIFS('Raw Data'!$J:$J,'Raw Data'!$G:$G,A2300,'Raw Data'!$R:$R,"Cross-Sold")</f>
        <v>0</v>
      </c>
    </row>
    <row r="2301" customHeight="1" spans="1:2">
      <c r="A2301" s="4" t="s">
        <v>68</v>
      </c>
      <c r="B2301" s="4">
        <f>SUMIFS('Raw Data'!$J:$J,'Raw Data'!$G:$G,A2301,'Raw Data'!$R:$R,"Cross-Sold")</f>
        <v>259365751</v>
      </c>
    </row>
    <row r="2302" hidden="1" customHeight="1" spans="1:2">
      <c r="A2302" s="3" t="s">
        <v>38</v>
      </c>
      <c r="B2302" s="3">
        <f>SUMIFS('Raw Data'!$J:$J,'Raw Data'!$G:$G,A2302,'Raw Data'!$R:$R,"Cross-Sold")</f>
        <v>0</v>
      </c>
    </row>
    <row r="2303" hidden="1" customHeight="1" spans="1:2">
      <c r="A2303" s="4" t="s">
        <v>94</v>
      </c>
      <c r="B2303" s="4">
        <f>SUMIFS('Raw Data'!$J:$J,'Raw Data'!$G:$G,A2303,'Raw Data'!$R:$R,"Cross-Sold")</f>
        <v>0</v>
      </c>
    </row>
    <row r="2304" hidden="1" customHeight="1" spans="1:2">
      <c r="A2304" s="3" t="s">
        <v>38</v>
      </c>
      <c r="B2304" s="3">
        <f>SUMIFS('Raw Data'!$J:$J,'Raw Data'!$G:$G,A2304,'Raw Data'!$R:$R,"Cross-Sold")</f>
        <v>0</v>
      </c>
    </row>
    <row r="2305" hidden="1" customHeight="1" spans="1:2">
      <c r="A2305" s="4" t="s">
        <v>38</v>
      </c>
      <c r="B2305" s="4">
        <f>SUMIFS('Raw Data'!$J:$J,'Raw Data'!$G:$G,A2305,'Raw Data'!$R:$R,"Cross-Sold")</f>
        <v>0</v>
      </c>
    </row>
    <row r="2306" hidden="1" customHeight="1" spans="1:2">
      <c r="A2306" s="3" t="s">
        <v>38</v>
      </c>
      <c r="B2306" s="3">
        <f>SUMIFS('Raw Data'!$J:$J,'Raw Data'!$G:$G,A2306,'Raw Data'!$R:$R,"Cross-Sold")</f>
        <v>0</v>
      </c>
    </row>
    <row r="2307" hidden="1" customHeight="1" spans="1:2">
      <c r="A2307" s="4" t="s">
        <v>579</v>
      </c>
      <c r="B2307" s="4">
        <f>SUMIFS('Raw Data'!$J:$J,'Raw Data'!$G:$G,A2307,'Raw Data'!$R:$R,"Cross-Sold")</f>
        <v>0</v>
      </c>
    </row>
    <row r="2308" hidden="1" customHeight="1" spans="1:2">
      <c r="A2308" s="3" t="s">
        <v>58</v>
      </c>
      <c r="B2308" s="3">
        <f>SUMIFS('Raw Data'!$J:$J,'Raw Data'!$G:$G,A2308,'Raw Data'!$R:$R,"Cross-Sold")</f>
        <v>0</v>
      </c>
    </row>
    <row r="2309" hidden="1" customHeight="1" spans="1:2">
      <c r="A2309" s="4" t="s">
        <v>536</v>
      </c>
      <c r="B2309" s="4">
        <f>SUMIFS('Raw Data'!$J:$J,'Raw Data'!$G:$G,A2309,'Raw Data'!$R:$R,"Cross-Sold")</f>
        <v>0</v>
      </c>
    </row>
    <row r="2310" hidden="1" customHeight="1" spans="1:2">
      <c r="A2310" s="3" t="s">
        <v>38</v>
      </c>
      <c r="B2310" s="3">
        <f>SUMIFS('Raw Data'!$J:$J,'Raw Data'!$G:$G,A2310,'Raw Data'!$R:$R,"Cross-Sold")</f>
        <v>0</v>
      </c>
    </row>
    <row r="2311" customHeight="1" spans="1:2">
      <c r="A2311" s="4" t="s">
        <v>212</v>
      </c>
      <c r="B2311" s="4">
        <f>SUMIFS('Raw Data'!$J:$J,'Raw Data'!$G:$G,A2311,'Raw Data'!$R:$R,"Cross-Sold")</f>
        <v>1133297600</v>
      </c>
    </row>
    <row r="2312" customHeight="1" spans="1:2">
      <c r="A2312" s="3" t="s">
        <v>72</v>
      </c>
      <c r="B2312" s="3">
        <f>SUMIFS('Raw Data'!$J:$J,'Raw Data'!$G:$G,A2312,'Raw Data'!$R:$R,"Cross-Sold")</f>
        <v>1265400</v>
      </c>
    </row>
    <row r="2313" customHeight="1" spans="1:2">
      <c r="A2313" s="4" t="s">
        <v>170</v>
      </c>
      <c r="B2313" s="4">
        <f>SUMIFS('Raw Data'!$J:$J,'Raw Data'!$G:$G,A2313,'Raw Data'!$R:$R,"Cross-Sold")</f>
        <v>108978900</v>
      </c>
    </row>
    <row r="2314" customHeight="1" spans="1:2">
      <c r="A2314" s="3" t="s">
        <v>152</v>
      </c>
      <c r="B2314" s="3">
        <f>SUMIFS('Raw Data'!$J:$J,'Raw Data'!$G:$G,A2314,'Raw Data'!$R:$R,"Cross-Sold")</f>
        <v>31324900</v>
      </c>
    </row>
    <row r="2315" hidden="1" customHeight="1" spans="1:2">
      <c r="A2315" s="4" t="s">
        <v>38</v>
      </c>
      <c r="B2315" s="4">
        <f>SUMIFS('Raw Data'!$J:$J,'Raw Data'!$G:$G,A2315,'Raw Data'!$R:$R,"Cross-Sold")</f>
        <v>0</v>
      </c>
    </row>
    <row r="2316" hidden="1" customHeight="1" spans="1:2">
      <c r="A2316" s="3" t="s">
        <v>38</v>
      </c>
      <c r="B2316" s="3">
        <f>SUMIFS('Raw Data'!$J:$J,'Raw Data'!$G:$G,A2316,'Raw Data'!$R:$R,"Cross-Sold")</f>
        <v>0</v>
      </c>
    </row>
    <row r="2317" hidden="1" customHeight="1" spans="1:2">
      <c r="A2317" s="4" t="s">
        <v>121</v>
      </c>
      <c r="B2317" s="4">
        <f>SUMIFS('Raw Data'!$J:$J,'Raw Data'!$G:$G,A2317,'Raw Data'!$R:$R,"Cross-Sold")</f>
        <v>0</v>
      </c>
    </row>
    <row r="2318" hidden="1" customHeight="1" spans="1:2">
      <c r="A2318" s="3" t="s">
        <v>101</v>
      </c>
      <c r="B2318" s="3">
        <f>SUMIFS('Raw Data'!$J:$J,'Raw Data'!$G:$G,A2318,'Raw Data'!$R:$R,"Cross-Sold")</f>
        <v>0</v>
      </c>
    </row>
    <row r="2319" customHeight="1" spans="1:2">
      <c r="A2319" s="4" t="s">
        <v>80</v>
      </c>
      <c r="B2319" s="4">
        <f>SUMIFS('Raw Data'!$J:$J,'Raw Data'!$G:$G,A2319,'Raw Data'!$R:$R,"Cross-Sold")</f>
        <v>29707200</v>
      </c>
    </row>
    <row r="2320" hidden="1" customHeight="1" spans="1:2">
      <c r="A2320" s="3" t="s">
        <v>101</v>
      </c>
      <c r="B2320" s="3">
        <f>SUMIFS('Raw Data'!$J:$J,'Raw Data'!$G:$G,A2320,'Raw Data'!$R:$R,"Cross-Sold")</f>
        <v>0</v>
      </c>
    </row>
    <row r="2321" hidden="1" customHeight="1" spans="1:2">
      <c r="A2321" s="4" t="s">
        <v>38</v>
      </c>
      <c r="B2321" s="4">
        <f>SUMIFS('Raw Data'!$J:$J,'Raw Data'!$G:$G,A2321,'Raw Data'!$R:$R,"Cross-Sold")</f>
        <v>0</v>
      </c>
    </row>
    <row r="2322" hidden="1" customHeight="1" spans="1:2">
      <c r="A2322" s="3" t="s">
        <v>38</v>
      </c>
      <c r="B2322" s="3">
        <f>SUMIFS('Raw Data'!$J:$J,'Raw Data'!$G:$G,A2322,'Raw Data'!$R:$R,"Cross-Sold")</f>
        <v>0</v>
      </c>
    </row>
    <row r="2323" hidden="1" customHeight="1" spans="1:2">
      <c r="A2323" s="4" t="s">
        <v>38</v>
      </c>
      <c r="B2323" s="4">
        <f>SUMIFS('Raw Data'!$J:$J,'Raw Data'!$G:$G,A2323,'Raw Data'!$R:$R,"Cross-Sold")</f>
        <v>0</v>
      </c>
    </row>
    <row r="2324" hidden="1" customHeight="1" spans="1:2">
      <c r="A2324" s="3" t="s">
        <v>38</v>
      </c>
      <c r="B2324" s="3">
        <f>SUMIFS('Raw Data'!$J:$J,'Raw Data'!$G:$G,A2324,'Raw Data'!$R:$R,"Cross-Sold")</f>
        <v>0</v>
      </c>
    </row>
    <row r="2325" hidden="1" customHeight="1" spans="1:2">
      <c r="A2325" s="4" t="s">
        <v>38</v>
      </c>
      <c r="B2325" s="4">
        <f>SUMIFS('Raw Data'!$J:$J,'Raw Data'!$G:$G,A2325,'Raw Data'!$R:$R,"Cross-Sold")</f>
        <v>0</v>
      </c>
    </row>
    <row r="2326" hidden="1" customHeight="1" spans="1:2">
      <c r="A2326" s="3" t="s">
        <v>38</v>
      </c>
      <c r="B2326" s="3">
        <f>SUMIFS('Raw Data'!$J:$J,'Raw Data'!$G:$G,A2326,'Raw Data'!$R:$R,"Cross-Sold")</f>
        <v>0</v>
      </c>
    </row>
    <row r="2327" hidden="1" customHeight="1" spans="1:2">
      <c r="A2327" s="4" t="s">
        <v>38</v>
      </c>
      <c r="B2327" s="4">
        <f>SUMIFS('Raw Data'!$J:$J,'Raw Data'!$G:$G,A2327,'Raw Data'!$R:$R,"Cross-Sold")</f>
        <v>0</v>
      </c>
    </row>
    <row r="2328" hidden="1" customHeight="1" spans="1:2">
      <c r="A2328" s="3" t="s">
        <v>38</v>
      </c>
      <c r="B2328" s="3">
        <f>SUMIFS('Raw Data'!$J:$J,'Raw Data'!$G:$G,A2328,'Raw Data'!$R:$R,"Cross-Sold")</f>
        <v>0</v>
      </c>
    </row>
    <row r="2329" hidden="1" customHeight="1" spans="1:2">
      <c r="A2329" s="4" t="s">
        <v>38</v>
      </c>
      <c r="B2329" s="4">
        <f>SUMIFS('Raw Data'!$J:$J,'Raw Data'!$G:$G,A2329,'Raw Data'!$R:$R,"Cross-Sold")</f>
        <v>0</v>
      </c>
    </row>
    <row r="2330" hidden="1" customHeight="1" spans="1:2">
      <c r="A2330" s="3" t="s">
        <v>38</v>
      </c>
      <c r="B2330" s="3">
        <f>SUMIFS('Raw Data'!$J:$J,'Raw Data'!$G:$G,A2330,'Raw Data'!$R:$R,"Cross-Sold")</f>
        <v>0</v>
      </c>
    </row>
    <row r="2331" hidden="1" customHeight="1" spans="1:2">
      <c r="A2331" s="4" t="s">
        <v>140</v>
      </c>
      <c r="B2331" s="4">
        <f>SUMIFS('Raw Data'!$J:$J,'Raw Data'!$G:$G,A2331,'Raw Data'!$R:$R,"Cross-Sold")</f>
        <v>0</v>
      </c>
    </row>
    <row r="2332" hidden="1" customHeight="1" spans="1:2">
      <c r="A2332" s="3" t="s">
        <v>38</v>
      </c>
      <c r="B2332" s="3">
        <f>SUMIFS('Raw Data'!$J:$J,'Raw Data'!$G:$G,A2332,'Raw Data'!$R:$R,"Cross-Sold")</f>
        <v>0</v>
      </c>
    </row>
    <row r="2333" customHeight="1" spans="1:2">
      <c r="A2333" s="4" t="s">
        <v>746</v>
      </c>
      <c r="B2333" s="4">
        <f>SUMIFS('Raw Data'!$J:$J,'Raw Data'!$G:$G,A2333,'Raw Data'!$R:$R,"Cross-Sold")</f>
        <v>12749300</v>
      </c>
    </row>
    <row r="2334" hidden="1" customHeight="1" spans="1:2">
      <c r="A2334" s="3" t="s">
        <v>38</v>
      </c>
      <c r="B2334" s="3">
        <f>SUMIFS('Raw Data'!$J:$J,'Raw Data'!$G:$G,A2334,'Raw Data'!$R:$R,"Cross-Sold")</f>
        <v>0</v>
      </c>
    </row>
    <row r="2335" hidden="1" customHeight="1" spans="1:2">
      <c r="A2335" s="4" t="s">
        <v>38</v>
      </c>
      <c r="B2335" s="4">
        <f>SUMIFS('Raw Data'!$J:$J,'Raw Data'!$G:$G,A2335,'Raw Data'!$R:$R,"Cross-Sold")</f>
        <v>0</v>
      </c>
    </row>
    <row r="2336" hidden="1" customHeight="1" spans="1:2">
      <c r="A2336" s="3" t="s">
        <v>38</v>
      </c>
      <c r="B2336" s="3">
        <f>SUMIFS('Raw Data'!$J:$J,'Raw Data'!$G:$G,A2336,'Raw Data'!$R:$R,"Cross-Sold")</f>
        <v>0</v>
      </c>
    </row>
    <row r="2337" hidden="1" customHeight="1" spans="1:2">
      <c r="A2337" s="4" t="s">
        <v>140</v>
      </c>
      <c r="B2337" s="4">
        <f>SUMIFS('Raw Data'!$J:$J,'Raw Data'!$G:$G,A2337,'Raw Data'!$R:$R,"Cross-Sold")</f>
        <v>0</v>
      </c>
    </row>
    <row r="2338" customHeight="1" spans="1:2">
      <c r="A2338" s="3" t="s">
        <v>80</v>
      </c>
      <c r="B2338" s="3">
        <f>SUMIFS('Raw Data'!$J:$J,'Raw Data'!$G:$G,A2338,'Raw Data'!$R:$R,"Cross-Sold")</f>
        <v>29707200</v>
      </c>
    </row>
    <row r="2339" hidden="1" customHeight="1" spans="1:2">
      <c r="A2339" s="4" t="s">
        <v>38</v>
      </c>
      <c r="B2339" s="4">
        <f>SUMIFS('Raw Data'!$J:$J,'Raw Data'!$G:$G,A2339,'Raw Data'!$R:$R,"Cross-Sold")</f>
        <v>0</v>
      </c>
    </row>
    <row r="2340" customHeight="1" spans="1:2">
      <c r="A2340" s="3" t="s">
        <v>212</v>
      </c>
      <c r="B2340" s="3">
        <f>SUMIFS('Raw Data'!$J:$J,'Raw Data'!$G:$G,A2340,'Raw Data'!$R:$R,"Cross-Sold")</f>
        <v>1133297600</v>
      </c>
    </row>
    <row r="2341" customHeight="1" spans="1:2">
      <c r="A2341" s="4" t="s">
        <v>124</v>
      </c>
      <c r="B2341" s="4">
        <f>SUMIFS('Raw Data'!$J:$J,'Raw Data'!$G:$G,A2341,'Raw Data'!$R:$R,"Cross-Sold")</f>
        <v>1184589200</v>
      </c>
    </row>
    <row r="2342" customHeight="1" spans="1:2">
      <c r="A2342" s="3" t="s">
        <v>124</v>
      </c>
      <c r="B2342" s="3">
        <f>SUMIFS('Raw Data'!$J:$J,'Raw Data'!$G:$G,A2342,'Raw Data'!$R:$R,"Cross-Sold")</f>
        <v>1184589200</v>
      </c>
    </row>
    <row r="2343" customHeight="1" spans="1:2">
      <c r="A2343" s="4" t="s">
        <v>124</v>
      </c>
      <c r="B2343" s="4">
        <f>SUMIFS('Raw Data'!$J:$J,'Raw Data'!$G:$G,A2343,'Raw Data'!$R:$R,"Cross-Sold")</f>
        <v>1184589200</v>
      </c>
    </row>
    <row r="2344" customHeight="1" spans="1:2">
      <c r="A2344" s="3" t="s">
        <v>124</v>
      </c>
      <c r="B2344" s="3">
        <f>SUMIFS('Raw Data'!$J:$J,'Raw Data'!$G:$G,A2344,'Raw Data'!$R:$R,"Cross-Sold")</f>
        <v>1184589200</v>
      </c>
    </row>
    <row r="2345" customHeight="1" spans="1:2">
      <c r="A2345" s="4" t="s">
        <v>124</v>
      </c>
      <c r="B2345" s="4">
        <f>SUMIFS('Raw Data'!$J:$J,'Raw Data'!$G:$G,A2345,'Raw Data'!$R:$R,"Cross-Sold")</f>
        <v>1184589200</v>
      </c>
    </row>
    <row r="2346" customHeight="1" spans="1:2">
      <c r="A2346" s="3" t="s">
        <v>124</v>
      </c>
      <c r="B2346" s="3">
        <f>SUMIFS('Raw Data'!$J:$J,'Raw Data'!$G:$G,A2346,'Raw Data'!$R:$R,"Cross-Sold")</f>
        <v>1184589200</v>
      </c>
    </row>
    <row r="2347" customHeight="1" spans="1:2">
      <c r="A2347" s="4" t="s">
        <v>124</v>
      </c>
      <c r="B2347" s="4">
        <f>SUMIFS('Raw Data'!$J:$J,'Raw Data'!$G:$G,A2347,'Raw Data'!$R:$R,"Cross-Sold")</f>
        <v>1184589200</v>
      </c>
    </row>
    <row r="2348" customHeight="1" spans="1:2">
      <c r="A2348" s="3" t="s">
        <v>124</v>
      </c>
      <c r="B2348" s="3">
        <f>SUMIFS('Raw Data'!$J:$J,'Raw Data'!$G:$G,A2348,'Raw Data'!$R:$R,"Cross-Sold")</f>
        <v>1184589200</v>
      </c>
    </row>
    <row r="2349" customHeight="1" spans="1:2">
      <c r="A2349" s="4" t="s">
        <v>124</v>
      </c>
      <c r="B2349" s="4">
        <f>SUMIFS('Raw Data'!$J:$J,'Raw Data'!$G:$G,A2349,'Raw Data'!$R:$R,"Cross-Sold")</f>
        <v>1184589200</v>
      </c>
    </row>
    <row r="2350" customHeight="1" spans="1:2">
      <c r="A2350" s="3" t="s">
        <v>48</v>
      </c>
      <c r="B2350" s="3">
        <f>SUMIFS('Raw Data'!$J:$J,'Raw Data'!$G:$G,A2350,'Raw Data'!$R:$R,"Cross-Sold")</f>
        <v>174568900</v>
      </c>
    </row>
    <row r="2351" hidden="1" customHeight="1" spans="1:2">
      <c r="A2351" s="4" t="s">
        <v>38</v>
      </c>
      <c r="B2351" s="4">
        <f>SUMIFS('Raw Data'!$J:$J,'Raw Data'!$G:$G,A2351,'Raw Data'!$R:$R,"Cross-Sold")</f>
        <v>0</v>
      </c>
    </row>
    <row r="2352" hidden="1" customHeight="1" spans="1:2">
      <c r="A2352" s="3" t="s">
        <v>101</v>
      </c>
      <c r="B2352" s="3">
        <f>SUMIFS('Raw Data'!$J:$J,'Raw Data'!$G:$G,A2352,'Raw Data'!$R:$R,"Cross-Sold")</f>
        <v>0</v>
      </c>
    </row>
    <row r="2353" customHeight="1" spans="1:2">
      <c r="A2353" s="4" t="s">
        <v>791</v>
      </c>
      <c r="B2353" s="4">
        <f>SUMIFS('Raw Data'!$J:$J,'Raw Data'!$G:$G,A2353,'Raw Data'!$R:$R,"Cross-Sold")</f>
        <v>39809400</v>
      </c>
    </row>
    <row r="2354" hidden="1" customHeight="1" spans="1:2">
      <c r="A2354" s="3" t="s">
        <v>121</v>
      </c>
      <c r="B2354" s="3">
        <f>SUMIFS('Raw Data'!$J:$J,'Raw Data'!$G:$G,A2354,'Raw Data'!$R:$R,"Cross-Sold")</f>
        <v>0</v>
      </c>
    </row>
    <row r="2355" customHeight="1" spans="1:2">
      <c r="A2355" s="4" t="s">
        <v>116</v>
      </c>
      <c r="B2355" s="4">
        <f>SUMIFS('Raw Data'!$J:$J,'Raw Data'!$G:$G,A2355,'Raw Data'!$R:$R,"Cross-Sold")</f>
        <v>52119800</v>
      </c>
    </row>
    <row r="2356" customHeight="1" spans="1:2">
      <c r="A2356" s="3" t="s">
        <v>116</v>
      </c>
      <c r="B2356" s="3">
        <f>SUMIFS('Raw Data'!$J:$J,'Raw Data'!$G:$G,A2356,'Raw Data'!$R:$R,"Cross-Sold")</f>
        <v>52119800</v>
      </c>
    </row>
    <row r="2357" hidden="1" customHeight="1" spans="1:2">
      <c r="A2357" s="4" t="s">
        <v>38</v>
      </c>
      <c r="B2357" s="4">
        <f>SUMIFS('Raw Data'!$J:$J,'Raw Data'!$G:$G,A2357,'Raw Data'!$R:$R,"Cross-Sold")</f>
        <v>0</v>
      </c>
    </row>
    <row r="2358" hidden="1" customHeight="1" spans="1:2">
      <c r="A2358" s="3" t="s">
        <v>38</v>
      </c>
      <c r="B2358" s="3">
        <f>SUMIFS('Raw Data'!$J:$J,'Raw Data'!$G:$G,A2358,'Raw Data'!$R:$R,"Cross-Sold")</f>
        <v>0</v>
      </c>
    </row>
    <row r="2359" hidden="1" customHeight="1" spans="1:2">
      <c r="A2359" s="4" t="s">
        <v>38</v>
      </c>
      <c r="B2359" s="4">
        <f>SUMIFS('Raw Data'!$J:$J,'Raw Data'!$G:$G,A2359,'Raw Data'!$R:$R,"Cross-Sold")</f>
        <v>0</v>
      </c>
    </row>
    <row r="2360" customHeight="1" spans="1:2">
      <c r="A2360" s="3" t="s">
        <v>245</v>
      </c>
      <c r="B2360" s="3">
        <f>SUMIFS('Raw Data'!$J:$J,'Raw Data'!$G:$G,A2360,'Raw Data'!$R:$R,"Cross-Sold")</f>
        <v>7949600</v>
      </c>
    </row>
    <row r="2361" hidden="1" customHeight="1" spans="1:2">
      <c r="A2361" s="4" t="s">
        <v>38</v>
      </c>
      <c r="B2361" s="4">
        <f>SUMIFS('Raw Data'!$J:$J,'Raw Data'!$G:$G,A2361,'Raw Data'!$R:$R,"Cross-Sold")</f>
        <v>0</v>
      </c>
    </row>
    <row r="2362" hidden="1" customHeight="1" spans="1:2">
      <c r="A2362" s="3" t="s">
        <v>38</v>
      </c>
      <c r="B2362" s="3">
        <f>SUMIFS('Raw Data'!$J:$J,'Raw Data'!$G:$G,A2362,'Raw Data'!$R:$R,"Cross-Sold")</f>
        <v>0</v>
      </c>
    </row>
    <row r="2363" customHeight="1" spans="1:2">
      <c r="A2363" s="4" t="s">
        <v>48</v>
      </c>
      <c r="B2363" s="4">
        <f>SUMIFS('Raw Data'!$J:$J,'Raw Data'!$G:$G,A2363,'Raw Data'!$R:$R,"Cross-Sold")</f>
        <v>174568900</v>
      </c>
    </row>
    <row r="2364" customHeight="1" spans="1:2">
      <c r="A2364" s="3" t="s">
        <v>48</v>
      </c>
      <c r="B2364" s="3">
        <f>SUMIFS('Raw Data'!$J:$J,'Raw Data'!$G:$G,A2364,'Raw Data'!$R:$R,"Cross-Sold")</f>
        <v>174568900</v>
      </c>
    </row>
    <row r="2365" customHeight="1" spans="1:2">
      <c r="A2365" s="4" t="s">
        <v>44</v>
      </c>
      <c r="B2365" s="4">
        <f>SUMIFS('Raw Data'!$J:$J,'Raw Data'!$G:$G,A2365,'Raw Data'!$R:$R,"Cross-Sold")</f>
        <v>42770500</v>
      </c>
    </row>
    <row r="2366" customHeight="1" spans="1:2">
      <c r="A2366" s="3" t="s">
        <v>212</v>
      </c>
      <c r="B2366" s="3">
        <f>SUMIFS('Raw Data'!$J:$J,'Raw Data'!$G:$G,A2366,'Raw Data'!$R:$R,"Cross-Sold")</f>
        <v>1133297600</v>
      </c>
    </row>
    <row r="2367" customHeight="1" spans="1:2">
      <c r="A2367" s="4" t="s">
        <v>746</v>
      </c>
      <c r="B2367" s="4">
        <f>SUMIFS('Raw Data'!$J:$J,'Raw Data'!$G:$G,A2367,'Raw Data'!$R:$R,"Cross-Sold")</f>
        <v>12749300</v>
      </c>
    </row>
    <row r="2368" hidden="1" customHeight="1" spans="1:2">
      <c r="A2368" s="3" t="s">
        <v>38</v>
      </c>
      <c r="B2368" s="3">
        <f>SUMIFS('Raw Data'!$J:$J,'Raw Data'!$G:$G,A2368,'Raw Data'!$R:$R,"Cross-Sold")</f>
        <v>0</v>
      </c>
    </row>
    <row r="2369" hidden="1" customHeight="1" spans="1:2">
      <c r="A2369" s="4" t="s">
        <v>94</v>
      </c>
      <c r="B2369" s="4">
        <f>SUMIFS('Raw Data'!$J:$J,'Raw Data'!$G:$G,A2369,'Raw Data'!$R:$R,"Cross-Sold")</f>
        <v>0</v>
      </c>
    </row>
    <row r="2370" hidden="1" customHeight="1" spans="1:2">
      <c r="A2370" s="3" t="s">
        <v>38</v>
      </c>
      <c r="B2370" s="3">
        <f>SUMIFS('Raw Data'!$J:$J,'Raw Data'!$G:$G,A2370,'Raw Data'!$R:$R,"Cross-Sold")</f>
        <v>0</v>
      </c>
    </row>
    <row r="2371" hidden="1" customHeight="1" spans="1:2">
      <c r="A2371" s="4" t="s">
        <v>38</v>
      </c>
      <c r="B2371" s="4">
        <f>SUMIFS('Raw Data'!$J:$J,'Raw Data'!$G:$G,A2371,'Raw Data'!$R:$R,"Cross-Sold")</f>
        <v>0</v>
      </c>
    </row>
    <row r="2372" hidden="1" customHeight="1" spans="1:2">
      <c r="A2372" s="3" t="s">
        <v>38</v>
      </c>
      <c r="B2372" s="3">
        <f>SUMIFS('Raw Data'!$J:$J,'Raw Data'!$G:$G,A2372,'Raw Data'!$R:$R,"Cross-Sold")</f>
        <v>0</v>
      </c>
    </row>
    <row r="2373" customHeight="1" spans="1:2">
      <c r="A2373" s="4" t="s">
        <v>791</v>
      </c>
      <c r="B2373" s="4">
        <f>SUMIFS('Raw Data'!$J:$J,'Raw Data'!$G:$G,A2373,'Raw Data'!$R:$R,"Cross-Sold")</f>
        <v>39809400</v>
      </c>
    </row>
    <row r="2374" hidden="1" customHeight="1" spans="1:2">
      <c r="A2374" s="3" t="s">
        <v>38</v>
      </c>
      <c r="B2374" s="3">
        <f>SUMIFS('Raw Data'!$J:$J,'Raw Data'!$G:$G,A2374,'Raw Data'!$R:$R,"Cross-Sold")</f>
        <v>0</v>
      </c>
    </row>
    <row r="2375" hidden="1" customHeight="1" spans="1:2">
      <c r="A2375" s="4" t="s">
        <v>38</v>
      </c>
      <c r="B2375" s="4">
        <f>SUMIFS('Raw Data'!$J:$J,'Raw Data'!$G:$G,A2375,'Raw Data'!$R:$R,"Cross-Sold")</f>
        <v>0</v>
      </c>
    </row>
    <row r="2376" hidden="1" customHeight="1" spans="1:2">
      <c r="A2376" s="3" t="s">
        <v>38</v>
      </c>
      <c r="B2376" s="3">
        <f>SUMIFS('Raw Data'!$J:$J,'Raw Data'!$G:$G,A2376,'Raw Data'!$R:$R,"Cross-Sold")</f>
        <v>0</v>
      </c>
    </row>
    <row r="2377" customHeight="1" spans="1:2">
      <c r="A2377" s="4" t="s">
        <v>124</v>
      </c>
      <c r="B2377" s="4">
        <f>SUMIFS('Raw Data'!$J:$J,'Raw Data'!$G:$G,A2377,'Raw Data'!$R:$R,"Cross-Sold")</f>
        <v>1184589200</v>
      </c>
    </row>
    <row r="2378" hidden="1" customHeight="1" spans="1:2">
      <c r="A2378" s="3" t="s">
        <v>94</v>
      </c>
      <c r="B2378" s="3">
        <f>SUMIFS('Raw Data'!$J:$J,'Raw Data'!$G:$G,A2378,'Raw Data'!$R:$R,"Cross-Sold")</f>
        <v>0</v>
      </c>
    </row>
    <row r="2379" hidden="1" customHeight="1" spans="1:2">
      <c r="A2379" s="4" t="s">
        <v>38</v>
      </c>
      <c r="B2379" s="4">
        <f>SUMIFS('Raw Data'!$J:$J,'Raw Data'!$G:$G,A2379,'Raw Data'!$R:$R,"Cross-Sold")</f>
        <v>0</v>
      </c>
    </row>
    <row r="2380" customHeight="1" spans="1:2">
      <c r="A2380" s="3" t="s">
        <v>80</v>
      </c>
      <c r="B2380" s="3">
        <f>SUMIFS('Raw Data'!$J:$J,'Raw Data'!$G:$G,A2380,'Raw Data'!$R:$R,"Cross-Sold")</f>
        <v>29707200</v>
      </c>
    </row>
    <row r="2381" hidden="1" customHeight="1" spans="1:2">
      <c r="A2381" s="4" t="s">
        <v>121</v>
      </c>
      <c r="B2381" s="4">
        <f>SUMIFS('Raw Data'!$J:$J,'Raw Data'!$G:$G,A2381,'Raw Data'!$R:$R,"Cross-Sold")</f>
        <v>0</v>
      </c>
    </row>
    <row r="2382" customHeight="1" spans="1:2">
      <c r="A2382" s="3" t="s">
        <v>80</v>
      </c>
      <c r="B2382" s="3">
        <f>SUMIFS('Raw Data'!$J:$J,'Raw Data'!$G:$G,A2382,'Raw Data'!$R:$R,"Cross-Sold")</f>
        <v>29707200</v>
      </c>
    </row>
    <row r="2383" hidden="1" customHeight="1" spans="1:2">
      <c r="A2383" s="4" t="s">
        <v>38</v>
      </c>
      <c r="B2383" s="4">
        <f>SUMIFS('Raw Data'!$J:$J,'Raw Data'!$G:$G,A2383,'Raw Data'!$R:$R,"Cross-Sold")</f>
        <v>0</v>
      </c>
    </row>
    <row r="2384" hidden="1" customHeight="1" spans="1:2">
      <c r="A2384" s="3" t="s">
        <v>38</v>
      </c>
      <c r="B2384" s="3">
        <f>SUMIFS('Raw Data'!$J:$J,'Raw Data'!$G:$G,A2384,'Raw Data'!$R:$R,"Cross-Sold")</f>
        <v>0</v>
      </c>
    </row>
    <row r="2385" hidden="1" customHeight="1" spans="1:2">
      <c r="A2385" s="4" t="s">
        <v>38</v>
      </c>
      <c r="B2385" s="4">
        <f>SUMIFS('Raw Data'!$J:$J,'Raw Data'!$G:$G,A2385,'Raw Data'!$R:$R,"Cross-Sold")</f>
        <v>0</v>
      </c>
    </row>
    <row r="2386" hidden="1" customHeight="1" spans="1:2">
      <c r="A2386" s="3" t="s">
        <v>140</v>
      </c>
      <c r="B2386" s="3">
        <f>SUMIFS('Raw Data'!$J:$J,'Raw Data'!$G:$G,A2386,'Raw Data'!$R:$R,"Cross-Sold")</f>
        <v>0</v>
      </c>
    </row>
    <row r="2387" hidden="1" customHeight="1" spans="1:2">
      <c r="A2387" s="4" t="s">
        <v>38</v>
      </c>
      <c r="B2387" s="4">
        <f>SUMIFS('Raw Data'!$J:$J,'Raw Data'!$G:$G,A2387,'Raw Data'!$R:$R,"Cross-Sold")</f>
        <v>0</v>
      </c>
    </row>
    <row r="2388" hidden="1" customHeight="1" spans="1:2">
      <c r="A2388" s="3" t="s">
        <v>94</v>
      </c>
      <c r="B2388" s="3">
        <f>SUMIFS('Raw Data'!$J:$J,'Raw Data'!$G:$G,A2388,'Raw Data'!$R:$R,"Cross-Sold")</f>
        <v>0</v>
      </c>
    </row>
    <row r="2389" hidden="1" customHeight="1" spans="1:2">
      <c r="A2389" s="4" t="s">
        <v>38</v>
      </c>
      <c r="B2389" s="4">
        <f>SUMIFS('Raw Data'!$J:$J,'Raw Data'!$G:$G,A2389,'Raw Data'!$R:$R,"Cross-Sold")</f>
        <v>0</v>
      </c>
    </row>
    <row r="2390" customHeight="1" spans="1:2">
      <c r="A2390" s="3" t="s">
        <v>116</v>
      </c>
      <c r="B2390" s="3">
        <f>SUMIFS('Raw Data'!$J:$J,'Raw Data'!$G:$G,A2390,'Raw Data'!$R:$R,"Cross-Sold")</f>
        <v>52119800</v>
      </c>
    </row>
    <row r="2391" customHeight="1" spans="1:2">
      <c r="A2391" s="4" t="s">
        <v>160</v>
      </c>
      <c r="B2391" s="4">
        <f>SUMIFS('Raw Data'!$J:$J,'Raw Data'!$G:$G,A2391,'Raw Data'!$R:$R,"Cross-Sold")</f>
        <v>47102300</v>
      </c>
    </row>
    <row r="2392" customHeight="1" spans="1:2">
      <c r="A2392" s="3" t="s">
        <v>55</v>
      </c>
      <c r="B2392" s="3">
        <f>SUMIFS('Raw Data'!$J:$J,'Raw Data'!$G:$G,A2392,'Raw Data'!$R:$R,"Cross-Sold")</f>
        <v>13740226</v>
      </c>
    </row>
    <row r="2393" hidden="1" customHeight="1" spans="1:2">
      <c r="A2393" s="4" t="s">
        <v>121</v>
      </c>
      <c r="B2393" s="4">
        <f>SUMIFS('Raw Data'!$J:$J,'Raw Data'!$G:$G,A2393,'Raw Data'!$R:$R,"Cross-Sold")</f>
        <v>0</v>
      </c>
    </row>
    <row r="2394" hidden="1" customHeight="1" spans="1:2">
      <c r="A2394" s="3" t="s">
        <v>58</v>
      </c>
      <c r="B2394" s="3">
        <f>SUMIFS('Raw Data'!$J:$J,'Raw Data'!$G:$G,A2394,'Raw Data'!$R:$R,"Cross-Sold")</f>
        <v>0</v>
      </c>
    </row>
    <row r="2395" hidden="1" customHeight="1" spans="1:2">
      <c r="A2395" s="4" t="s">
        <v>58</v>
      </c>
      <c r="B2395" s="4">
        <f>SUMIFS('Raw Data'!$J:$J,'Raw Data'!$G:$G,A2395,'Raw Data'!$R:$R,"Cross-Sold")</f>
        <v>0</v>
      </c>
    </row>
    <row r="2396" hidden="1" customHeight="1" spans="1:2">
      <c r="A2396" s="3" t="s">
        <v>140</v>
      </c>
      <c r="B2396" s="3">
        <f>SUMIFS('Raw Data'!$J:$J,'Raw Data'!$G:$G,A2396,'Raw Data'!$R:$R,"Cross-Sold")</f>
        <v>0</v>
      </c>
    </row>
    <row r="2397" customHeight="1" spans="1:2">
      <c r="A2397" s="4" t="s">
        <v>154</v>
      </c>
      <c r="B2397" s="4">
        <f>SUMIFS('Raw Data'!$J:$J,'Raw Data'!$G:$G,A2397,'Raw Data'!$R:$R,"Cross-Sold")</f>
        <v>118725400</v>
      </c>
    </row>
    <row r="2398" hidden="1" customHeight="1" spans="1:2">
      <c r="A2398" s="3" t="s">
        <v>38</v>
      </c>
      <c r="B2398" s="3">
        <f>SUMIFS('Raw Data'!$J:$J,'Raw Data'!$G:$G,A2398,'Raw Data'!$R:$R,"Cross-Sold")</f>
        <v>0</v>
      </c>
    </row>
    <row r="2399" hidden="1" customHeight="1" spans="1:2">
      <c r="A2399" s="4" t="s">
        <v>140</v>
      </c>
      <c r="B2399" s="4">
        <f>SUMIFS('Raw Data'!$J:$J,'Raw Data'!$G:$G,A2399,'Raw Data'!$R:$R,"Cross-Sold")</f>
        <v>0</v>
      </c>
    </row>
    <row r="2400" hidden="1" customHeight="1" spans="1:2">
      <c r="A2400" s="3" t="s">
        <v>101</v>
      </c>
      <c r="B2400" s="3">
        <f>SUMIFS('Raw Data'!$J:$J,'Raw Data'!$G:$G,A2400,'Raw Data'!$R:$R,"Cross-Sold")</f>
        <v>0</v>
      </c>
    </row>
    <row r="2401" hidden="1" customHeight="1" spans="1:2">
      <c r="A2401" s="4" t="s">
        <v>94</v>
      </c>
      <c r="B2401" s="4">
        <f>SUMIFS('Raw Data'!$J:$J,'Raw Data'!$G:$G,A2401,'Raw Data'!$R:$R,"Cross-Sold")</f>
        <v>0</v>
      </c>
    </row>
    <row r="2402" customHeight="1" spans="1:2">
      <c r="A2402" s="3" t="s">
        <v>3620</v>
      </c>
      <c r="B2402" s="3">
        <f>SUMIFS('Raw Data'!$J:$J,'Raw Data'!$G:$G,A2402,'Raw Data'!$R:$R,"Cross-Sold")</f>
        <v>890700</v>
      </c>
    </row>
    <row r="2403" hidden="1" customHeight="1" spans="1:2">
      <c r="A2403" s="4" t="s">
        <v>38</v>
      </c>
      <c r="B2403" s="4">
        <f>SUMIFS('Raw Data'!$J:$J,'Raw Data'!$G:$G,A2403,'Raw Data'!$R:$R,"Cross-Sold")</f>
        <v>0</v>
      </c>
    </row>
    <row r="2404" hidden="1" customHeight="1" spans="1:2">
      <c r="A2404" s="3" t="s">
        <v>38</v>
      </c>
      <c r="B2404" s="3">
        <f>SUMIFS('Raw Data'!$J:$J,'Raw Data'!$G:$G,A2404,'Raw Data'!$R:$R,"Cross-Sold")</f>
        <v>0</v>
      </c>
    </row>
    <row r="2405" hidden="1" customHeight="1" spans="1:2">
      <c r="A2405" s="4" t="s">
        <v>38</v>
      </c>
      <c r="B2405" s="4">
        <f>SUMIFS('Raw Data'!$J:$J,'Raw Data'!$G:$G,A2405,'Raw Data'!$R:$R,"Cross-Sold")</f>
        <v>0</v>
      </c>
    </row>
    <row r="2406" customHeight="1" spans="1:2">
      <c r="A2406" s="3" t="s">
        <v>154</v>
      </c>
      <c r="B2406" s="3">
        <f>SUMIFS('Raw Data'!$J:$J,'Raw Data'!$G:$G,A2406,'Raw Data'!$R:$R,"Cross-Sold")</f>
        <v>118725400</v>
      </c>
    </row>
    <row r="2407" customHeight="1" spans="1:2">
      <c r="A2407" s="4" t="s">
        <v>111</v>
      </c>
      <c r="B2407" s="4">
        <f>SUMIFS('Raw Data'!$J:$J,'Raw Data'!$G:$G,A2407,'Raw Data'!$R:$R,"Cross-Sold")</f>
        <v>13047600</v>
      </c>
    </row>
    <row r="2408" hidden="1" customHeight="1" spans="1:2">
      <c r="A2408" s="3" t="s">
        <v>101</v>
      </c>
      <c r="B2408" s="3">
        <f>SUMIFS('Raw Data'!$J:$J,'Raw Data'!$G:$G,A2408,'Raw Data'!$R:$R,"Cross-Sold")</f>
        <v>0</v>
      </c>
    </row>
    <row r="2409" customHeight="1" spans="1:2">
      <c r="A2409" s="4" t="s">
        <v>135</v>
      </c>
      <c r="B2409" s="4">
        <f>SUMIFS('Raw Data'!$J:$J,'Raw Data'!$G:$G,A2409,'Raw Data'!$R:$R,"Cross-Sold")</f>
        <v>41045700</v>
      </c>
    </row>
    <row r="2410" hidden="1" customHeight="1" spans="1:2">
      <c r="A2410" s="3" t="s">
        <v>38</v>
      </c>
      <c r="B2410" s="3">
        <f>SUMIFS('Raw Data'!$J:$J,'Raw Data'!$G:$G,A2410,'Raw Data'!$R:$R,"Cross-Sold")</f>
        <v>0</v>
      </c>
    </row>
    <row r="2411" customHeight="1" spans="1:2">
      <c r="A2411" s="4" t="s">
        <v>193</v>
      </c>
      <c r="B2411" s="4">
        <f>SUMIFS('Raw Data'!$J:$J,'Raw Data'!$G:$G,A2411,'Raw Data'!$R:$R,"Cross-Sold")</f>
        <v>179625000</v>
      </c>
    </row>
    <row r="2412" hidden="1" customHeight="1" spans="1:2">
      <c r="A2412" s="3" t="s">
        <v>101</v>
      </c>
      <c r="B2412" s="3">
        <f>SUMIFS('Raw Data'!$J:$J,'Raw Data'!$G:$G,A2412,'Raw Data'!$R:$R,"Cross-Sold")</f>
        <v>0</v>
      </c>
    </row>
    <row r="2413" hidden="1" customHeight="1" spans="1:2">
      <c r="A2413" s="4" t="s">
        <v>58</v>
      </c>
      <c r="B2413" s="4">
        <f>SUMIFS('Raw Data'!$J:$J,'Raw Data'!$G:$G,A2413,'Raw Data'!$R:$R,"Cross-Sold")</f>
        <v>0</v>
      </c>
    </row>
    <row r="2414" hidden="1" customHeight="1" spans="1:2">
      <c r="A2414" s="3" t="s">
        <v>140</v>
      </c>
      <c r="B2414" s="3">
        <f>SUMIFS('Raw Data'!$J:$J,'Raw Data'!$G:$G,A2414,'Raw Data'!$R:$R,"Cross-Sold")</f>
        <v>0</v>
      </c>
    </row>
    <row r="2415" hidden="1" customHeight="1" spans="1:2">
      <c r="A2415" s="4" t="s">
        <v>105</v>
      </c>
      <c r="B2415" s="4">
        <f>SUMIFS('Raw Data'!$J:$J,'Raw Data'!$G:$G,A2415,'Raw Data'!$R:$R,"Cross-Sold")</f>
        <v>0</v>
      </c>
    </row>
    <row r="2416" hidden="1" customHeight="1" spans="1:2">
      <c r="A2416" s="3" t="s">
        <v>94</v>
      </c>
      <c r="B2416" s="3">
        <f>SUMIFS('Raw Data'!$J:$J,'Raw Data'!$G:$G,A2416,'Raw Data'!$R:$R,"Cross-Sold")</f>
        <v>0</v>
      </c>
    </row>
    <row r="2417" hidden="1" customHeight="1" spans="1:2">
      <c r="A2417" s="4" t="s">
        <v>579</v>
      </c>
      <c r="B2417" s="4">
        <f>SUMIFS('Raw Data'!$J:$J,'Raw Data'!$G:$G,A2417,'Raw Data'!$R:$R,"Cross-Sold")</f>
        <v>0</v>
      </c>
    </row>
    <row r="2418" hidden="1" customHeight="1" spans="1:2">
      <c r="A2418" s="3" t="s">
        <v>38</v>
      </c>
      <c r="B2418" s="3">
        <f>SUMIFS('Raw Data'!$J:$J,'Raw Data'!$G:$G,A2418,'Raw Data'!$R:$R,"Cross-Sold")</f>
        <v>0</v>
      </c>
    </row>
    <row r="2419" hidden="1" customHeight="1" spans="1:2">
      <c r="A2419" s="4" t="s">
        <v>38</v>
      </c>
      <c r="B2419" s="4">
        <f>SUMIFS('Raw Data'!$J:$J,'Raw Data'!$G:$G,A2419,'Raw Data'!$R:$R,"Cross-Sold")</f>
        <v>0</v>
      </c>
    </row>
    <row r="2420" hidden="1" customHeight="1" spans="1:2">
      <c r="A2420" s="3" t="s">
        <v>38</v>
      </c>
      <c r="B2420" s="3">
        <f>SUMIFS('Raw Data'!$J:$J,'Raw Data'!$G:$G,A2420,'Raw Data'!$R:$R,"Cross-Sold")</f>
        <v>0</v>
      </c>
    </row>
    <row r="2421" customHeight="1" spans="1:2">
      <c r="A2421" s="4" t="s">
        <v>212</v>
      </c>
      <c r="B2421" s="4">
        <f>SUMIFS('Raw Data'!$J:$J,'Raw Data'!$G:$G,A2421,'Raw Data'!$R:$R,"Cross-Sold")</f>
        <v>1133297600</v>
      </c>
    </row>
    <row r="2422" customHeight="1" spans="1:2">
      <c r="A2422" s="3" t="s">
        <v>212</v>
      </c>
      <c r="B2422" s="3">
        <f>SUMIFS('Raw Data'!$J:$J,'Raw Data'!$G:$G,A2422,'Raw Data'!$R:$R,"Cross-Sold")</f>
        <v>1133297600</v>
      </c>
    </row>
    <row r="2423" hidden="1" customHeight="1" spans="1:2">
      <c r="A2423" s="4" t="s">
        <v>140</v>
      </c>
      <c r="B2423" s="4">
        <f>SUMIFS('Raw Data'!$J:$J,'Raw Data'!$G:$G,A2423,'Raw Data'!$R:$R,"Cross-Sold")</f>
        <v>0</v>
      </c>
    </row>
    <row r="2424" customHeight="1" spans="1:2">
      <c r="A2424" s="3" t="s">
        <v>152</v>
      </c>
      <c r="B2424" s="3">
        <f>SUMIFS('Raw Data'!$J:$J,'Raw Data'!$G:$G,A2424,'Raw Data'!$R:$R,"Cross-Sold")</f>
        <v>31324900</v>
      </c>
    </row>
    <row r="2425" customHeight="1" spans="1:2">
      <c r="A2425" s="4" t="s">
        <v>189</v>
      </c>
      <c r="B2425" s="4">
        <f>SUMIFS('Raw Data'!$J:$J,'Raw Data'!$G:$G,A2425,'Raw Data'!$R:$R,"Cross-Sold")</f>
        <v>13750300</v>
      </c>
    </row>
    <row r="2426" hidden="1" customHeight="1" spans="1:2">
      <c r="A2426" s="3" t="s">
        <v>38</v>
      </c>
      <c r="B2426" s="3">
        <f>SUMIFS('Raw Data'!$J:$J,'Raw Data'!$G:$G,A2426,'Raw Data'!$R:$R,"Cross-Sold")</f>
        <v>0</v>
      </c>
    </row>
    <row r="2427" hidden="1" customHeight="1" spans="1:2">
      <c r="A2427" s="4" t="s">
        <v>38</v>
      </c>
      <c r="B2427" s="4">
        <f>SUMIFS('Raw Data'!$J:$J,'Raw Data'!$G:$G,A2427,'Raw Data'!$R:$R,"Cross-Sold")</f>
        <v>0</v>
      </c>
    </row>
    <row r="2428" hidden="1" customHeight="1" spans="1:2">
      <c r="A2428" s="3" t="s">
        <v>121</v>
      </c>
      <c r="B2428" s="3">
        <f>SUMIFS('Raw Data'!$J:$J,'Raw Data'!$G:$G,A2428,'Raw Data'!$R:$R,"Cross-Sold")</f>
        <v>0</v>
      </c>
    </row>
    <row r="2429" hidden="1" customHeight="1" spans="1:2">
      <c r="A2429" s="4" t="s">
        <v>38</v>
      </c>
      <c r="B2429" s="4">
        <f>SUMIFS('Raw Data'!$J:$J,'Raw Data'!$G:$G,A2429,'Raw Data'!$R:$R,"Cross-Sold")</f>
        <v>0</v>
      </c>
    </row>
    <row r="2430" customHeight="1" spans="1:2">
      <c r="A2430" s="3" t="s">
        <v>193</v>
      </c>
      <c r="B2430" s="3">
        <f>SUMIFS('Raw Data'!$J:$J,'Raw Data'!$G:$G,A2430,'Raw Data'!$R:$R,"Cross-Sold")</f>
        <v>179625000</v>
      </c>
    </row>
    <row r="2431" customHeight="1" spans="1:2">
      <c r="A2431" s="4" t="s">
        <v>1016</v>
      </c>
      <c r="B2431" s="4">
        <f>SUMIFS('Raw Data'!$J:$J,'Raw Data'!$G:$G,A2431,'Raw Data'!$R:$R,"Cross-Sold")</f>
        <v>17908200</v>
      </c>
    </row>
    <row r="2432" hidden="1" customHeight="1" spans="1:2">
      <c r="A2432" s="3" t="s">
        <v>38</v>
      </c>
      <c r="B2432" s="3">
        <f>SUMIFS('Raw Data'!$J:$J,'Raw Data'!$G:$G,A2432,'Raw Data'!$R:$R,"Cross-Sold")</f>
        <v>0</v>
      </c>
    </row>
    <row r="2433" customHeight="1" spans="1:2">
      <c r="A2433" s="4" t="s">
        <v>80</v>
      </c>
      <c r="B2433" s="4">
        <f>SUMIFS('Raw Data'!$J:$J,'Raw Data'!$G:$G,A2433,'Raw Data'!$R:$R,"Cross-Sold")</f>
        <v>29707200</v>
      </c>
    </row>
    <row r="2434" hidden="1" customHeight="1" spans="1:2">
      <c r="A2434" s="3" t="s">
        <v>38</v>
      </c>
      <c r="B2434" s="3">
        <f>SUMIFS('Raw Data'!$J:$J,'Raw Data'!$G:$G,A2434,'Raw Data'!$R:$R,"Cross-Sold")</f>
        <v>0</v>
      </c>
    </row>
    <row r="2435" customHeight="1" spans="1:2">
      <c r="A2435" s="4" t="s">
        <v>129</v>
      </c>
      <c r="B2435" s="4">
        <f>SUMIFS('Raw Data'!$J:$J,'Raw Data'!$G:$G,A2435,'Raw Data'!$R:$R,"Cross-Sold")</f>
        <v>18235300</v>
      </c>
    </row>
    <row r="2436" hidden="1" customHeight="1" spans="1:2">
      <c r="A2436" s="3" t="s">
        <v>38</v>
      </c>
      <c r="B2436" s="3">
        <f>SUMIFS('Raw Data'!$J:$J,'Raw Data'!$G:$G,A2436,'Raw Data'!$R:$R,"Cross-Sold")</f>
        <v>0</v>
      </c>
    </row>
    <row r="2437" customHeight="1" spans="1:2">
      <c r="A2437" s="4" t="s">
        <v>124</v>
      </c>
      <c r="B2437" s="4">
        <f>SUMIFS('Raw Data'!$J:$J,'Raw Data'!$G:$G,A2437,'Raw Data'!$R:$R,"Cross-Sold")</f>
        <v>1184589200</v>
      </c>
    </row>
    <row r="2438" hidden="1" customHeight="1" spans="1:2">
      <c r="A2438" s="3" t="s">
        <v>38</v>
      </c>
      <c r="B2438" s="3">
        <f>SUMIFS('Raw Data'!$J:$J,'Raw Data'!$G:$G,A2438,'Raw Data'!$R:$R,"Cross-Sold")</f>
        <v>0</v>
      </c>
    </row>
    <row r="2439" customHeight="1" spans="1:2">
      <c r="A2439" s="4" t="s">
        <v>48</v>
      </c>
      <c r="B2439" s="4">
        <f>SUMIFS('Raw Data'!$J:$J,'Raw Data'!$G:$G,A2439,'Raw Data'!$R:$R,"Cross-Sold")</f>
        <v>174568900</v>
      </c>
    </row>
    <row r="2440" customHeight="1" spans="1:2">
      <c r="A2440" s="3" t="s">
        <v>111</v>
      </c>
      <c r="B2440" s="3">
        <f>SUMIFS('Raw Data'!$J:$J,'Raw Data'!$G:$G,A2440,'Raw Data'!$R:$R,"Cross-Sold")</f>
        <v>13047600</v>
      </c>
    </row>
    <row r="2441" hidden="1" customHeight="1" spans="1:2">
      <c r="A2441" s="4" t="s">
        <v>58</v>
      </c>
      <c r="B2441" s="4">
        <f>SUMIFS('Raw Data'!$J:$J,'Raw Data'!$G:$G,A2441,'Raw Data'!$R:$R,"Cross-Sold")</f>
        <v>0</v>
      </c>
    </row>
    <row r="2442" hidden="1" customHeight="1" spans="1:2">
      <c r="A2442" s="3" t="s">
        <v>58</v>
      </c>
      <c r="B2442" s="3">
        <f>SUMIFS('Raw Data'!$J:$J,'Raw Data'!$G:$G,A2442,'Raw Data'!$R:$R,"Cross-Sold")</f>
        <v>0</v>
      </c>
    </row>
    <row r="2443" hidden="1" customHeight="1" spans="1:2">
      <c r="A2443" s="4" t="s">
        <v>38</v>
      </c>
      <c r="B2443" s="4">
        <f>SUMIFS('Raw Data'!$J:$J,'Raw Data'!$G:$G,A2443,'Raw Data'!$R:$R,"Cross-Sold")</f>
        <v>0</v>
      </c>
    </row>
    <row r="2444" hidden="1" customHeight="1" spans="1:2">
      <c r="A2444" s="3" t="s">
        <v>38</v>
      </c>
      <c r="B2444" s="3">
        <f>SUMIFS('Raw Data'!$J:$J,'Raw Data'!$G:$G,A2444,'Raw Data'!$R:$R,"Cross-Sold")</f>
        <v>0</v>
      </c>
    </row>
    <row r="2445" hidden="1" customHeight="1" spans="1:2">
      <c r="A2445" s="4" t="s">
        <v>38</v>
      </c>
      <c r="B2445" s="4">
        <f>SUMIFS('Raw Data'!$J:$J,'Raw Data'!$G:$G,A2445,'Raw Data'!$R:$R,"Cross-Sold")</f>
        <v>0</v>
      </c>
    </row>
    <row r="2446" hidden="1" customHeight="1" spans="1:2">
      <c r="A2446" s="3" t="s">
        <v>38</v>
      </c>
      <c r="B2446" s="3">
        <f>SUMIFS('Raw Data'!$J:$J,'Raw Data'!$G:$G,A2446,'Raw Data'!$R:$R,"Cross-Sold")</f>
        <v>0</v>
      </c>
    </row>
    <row r="2447" customHeight="1" spans="1:2">
      <c r="A2447" s="4" t="s">
        <v>55</v>
      </c>
      <c r="B2447" s="4">
        <f>SUMIFS('Raw Data'!$J:$J,'Raw Data'!$G:$G,A2447,'Raw Data'!$R:$R,"Cross-Sold")</f>
        <v>13740226</v>
      </c>
    </row>
    <row r="2448" customHeight="1" spans="1:2">
      <c r="A2448" s="3" t="s">
        <v>478</v>
      </c>
      <c r="B2448" s="3">
        <f>SUMIFS('Raw Data'!$J:$J,'Raw Data'!$G:$G,A2448,'Raw Data'!$R:$R,"Cross-Sold")</f>
        <v>6321100</v>
      </c>
    </row>
    <row r="2449" hidden="1" customHeight="1" spans="1:2">
      <c r="A2449" s="4" t="s">
        <v>38</v>
      </c>
      <c r="B2449" s="4">
        <f>SUMIFS('Raw Data'!$J:$J,'Raw Data'!$G:$G,A2449,'Raw Data'!$R:$R,"Cross-Sold")</f>
        <v>0</v>
      </c>
    </row>
    <row r="2450" hidden="1" customHeight="1" spans="1:2">
      <c r="A2450" s="3" t="s">
        <v>38</v>
      </c>
      <c r="B2450" s="3">
        <f>SUMIFS('Raw Data'!$J:$J,'Raw Data'!$G:$G,A2450,'Raw Data'!$R:$R,"Cross-Sold")</f>
        <v>0</v>
      </c>
    </row>
    <row r="2451" hidden="1" customHeight="1" spans="1:2">
      <c r="A2451" s="4" t="s">
        <v>38</v>
      </c>
      <c r="B2451" s="4">
        <f>SUMIFS('Raw Data'!$J:$J,'Raw Data'!$G:$G,A2451,'Raw Data'!$R:$R,"Cross-Sold")</f>
        <v>0</v>
      </c>
    </row>
    <row r="2452" hidden="1" customHeight="1" spans="1:2">
      <c r="A2452" s="3" t="s">
        <v>140</v>
      </c>
      <c r="B2452" s="3">
        <f>SUMIFS('Raw Data'!$J:$J,'Raw Data'!$G:$G,A2452,'Raw Data'!$R:$R,"Cross-Sold")</f>
        <v>0</v>
      </c>
    </row>
    <row r="2453" hidden="1" customHeight="1" spans="1:2">
      <c r="A2453" s="4" t="s">
        <v>140</v>
      </c>
      <c r="B2453" s="4">
        <f>SUMIFS('Raw Data'!$J:$J,'Raw Data'!$G:$G,A2453,'Raw Data'!$R:$R,"Cross-Sold")</f>
        <v>0</v>
      </c>
    </row>
    <row r="2454" hidden="1" customHeight="1" spans="1:2">
      <c r="A2454" s="3" t="s">
        <v>38</v>
      </c>
      <c r="B2454" s="3">
        <f>SUMIFS('Raw Data'!$J:$J,'Raw Data'!$G:$G,A2454,'Raw Data'!$R:$R,"Cross-Sold")</f>
        <v>0</v>
      </c>
    </row>
    <row r="2455" hidden="1" customHeight="1" spans="1:2">
      <c r="A2455" s="4" t="s">
        <v>38</v>
      </c>
      <c r="B2455" s="4">
        <f>SUMIFS('Raw Data'!$J:$J,'Raw Data'!$G:$G,A2455,'Raw Data'!$R:$R,"Cross-Sold")</f>
        <v>0</v>
      </c>
    </row>
    <row r="2456" hidden="1" customHeight="1" spans="1:2">
      <c r="A2456" s="3" t="s">
        <v>3702</v>
      </c>
      <c r="B2456" s="3">
        <f>SUMIFS('Raw Data'!$J:$J,'Raw Data'!$G:$G,A2456,'Raw Data'!$R:$R,"Cross-Sold")</f>
        <v>0</v>
      </c>
    </row>
    <row r="2457" hidden="1" customHeight="1" spans="1:2">
      <c r="A2457" s="4" t="s">
        <v>140</v>
      </c>
      <c r="B2457" s="4">
        <f>SUMIFS('Raw Data'!$J:$J,'Raw Data'!$G:$G,A2457,'Raw Data'!$R:$R,"Cross-Sold")</f>
        <v>0</v>
      </c>
    </row>
    <row r="2458" hidden="1" customHeight="1" spans="1:2">
      <c r="A2458" s="3" t="s">
        <v>579</v>
      </c>
      <c r="B2458" s="3">
        <f>SUMIFS('Raw Data'!$J:$J,'Raw Data'!$G:$G,A2458,'Raw Data'!$R:$R,"Cross-Sold")</f>
        <v>0</v>
      </c>
    </row>
    <row r="2459" hidden="1" customHeight="1" spans="1:2">
      <c r="A2459" s="4" t="s">
        <v>38</v>
      </c>
      <c r="B2459" s="4">
        <f>SUMIFS('Raw Data'!$J:$J,'Raw Data'!$G:$G,A2459,'Raw Data'!$R:$R,"Cross-Sold")</f>
        <v>0</v>
      </c>
    </row>
    <row r="2460" hidden="1" customHeight="1" spans="1:2">
      <c r="A2460" s="3" t="s">
        <v>38</v>
      </c>
      <c r="B2460" s="3">
        <f>SUMIFS('Raw Data'!$J:$J,'Raw Data'!$G:$G,A2460,'Raw Data'!$R:$R,"Cross-Sold")</f>
        <v>0</v>
      </c>
    </row>
    <row r="2461" hidden="1" customHeight="1" spans="1:2">
      <c r="A2461" s="4" t="s">
        <v>38</v>
      </c>
      <c r="B2461" s="4">
        <f>SUMIFS('Raw Data'!$J:$J,'Raw Data'!$G:$G,A2461,'Raw Data'!$R:$R,"Cross-Sold")</f>
        <v>0</v>
      </c>
    </row>
    <row r="2462" hidden="1" customHeight="1" spans="1:2">
      <c r="A2462" s="3" t="s">
        <v>38</v>
      </c>
      <c r="B2462" s="3">
        <f>SUMIFS('Raw Data'!$J:$J,'Raw Data'!$G:$G,A2462,'Raw Data'!$R:$R,"Cross-Sold")</f>
        <v>0</v>
      </c>
    </row>
    <row r="2463" customHeight="1" spans="1:2">
      <c r="A2463" s="4" t="s">
        <v>154</v>
      </c>
      <c r="B2463" s="4">
        <f>SUMIFS('Raw Data'!$J:$J,'Raw Data'!$G:$G,A2463,'Raw Data'!$R:$R,"Cross-Sold")</f>
        <v>118725400</v>
      </c>
    </row>
    <row r="2464" hidden="1" customHeight="1" spans="1:2">
      <c r="A2464" s="3" t="s">
        <v>101</v>
      </c>
      <c r="B2464" s="3">
        <f>SUMIFS('Raw Data'!$J:$J,'Raw Data'!$G:$G,A2464,'Raw Data'!$R:$R,"Cross-Sold")</f>
        <v>0</v>
      </c>
    </row>
    <row r="2465" hidden="1" customHeight="1" spans="1:2">
      <c r="A2465" s="4" t="s">
        <v>140</v>
      </c>
      <c r="B2465" s="4">
        <f>SUMIFS('Raw Data'!$J:$J,'Raw Data'!$G:$G,A2465,'Raw Data'!$R:$R,"Cross-Sold")</f>
        <v>0</v>
      </c>
    </row>
    <row r="2466" customHeight="1" spans="1:2">
      <c r="A2466" s="3" t="s">
        <v>92</v>
      </c>
      <c r="B2466" s="3">
        <f>SUMIFS('Raw Data'!$J:$J,'Raw Data'!$G:$G,A2466,'Raw Data'!$R:$R,"Cross-Sold")</f>
        <v>7391100</v>
      </c>
    </row>
    <row r="2467" hidden="1" customHeight="1" spans="1:2">
      <c r="A2467" s="4" t="s">
        <v>3702</v>
      </c>
      <c r="B2467" s="4">
        <f>SUMIFS('Raw Data'!$J:$J,'Raw Data'!$G:$G,A2467,'Raw Data'!$R:$R,"Cross-Sold")</f>
        <v>0</v>
      </c>
    </row>
    <row r="2468" hidden="1" customHeight="1" spans="1:2">
      <c r="A2468" s="3" t="s">
        <v>140</v>
      </c>
      <c r="B2468" s="3">
        <f>SUMIFS('Raw Data'!$J:$J,'Raw Data'!$G:$G,A2468,'Raw Data'!$R:$R,"Cross-Sold")</f>
        <v>0</v>
      </c>
    </row>
    <row r="2469" hidden="1" customHeight="1" spans="1:2">
      <c r="A2469" s="4" t="s">
        <v>101</v>
      </c>
      <c r="B2469" s="4">
        <f>SUMIFS('Raw Data'!$J:$J,'Raw Data'!$G:$G,A2469,'Raw Data'!$R:$R,"Cross-Sold")</f>
        <v>0</v>
      </c>
    </row>
    <row r="2470" hidden="1" customHeight="1" spans="1:2">
      <c r="A2470" s="3" t="s">
        <v>105</v>
      </c>
      <c r="B2470" s="3">
        <f>SUMIFS('Raw Data'!$J:$J,'Raw Data'!$G:$G,A2470,'Raw Data'!$R:$R,"Cross-Sold")</f>
        <v>0</v>
      </c>
    </row>
    <row r="2471" customHeight="1" spans="1:2">
      <c r="A2471" s="4" t="s">
        <v>80</v>
      </c>
      <c r="B2471" s="4">
        <f>SUMIFS('Raw Data'!$J:$J,'Raw Data'!$G:$G,A2471,'Raw Data'!$R:$R,"Cross-Sold")</f>
        <v>29707200</v>
      </c>
    </row>
    <row r="2472" hidden="1" customHeight="1" spans="1:2">
      <c r="A2472" s="3" t="s">
        <v>140</v>
      </c>
      <c r="B2472" s="3">
        <f>SUMIFS('Raw Data'!$J:$J,'Raw Data'!$G:$G,A2472,'Raw Data'!$R:$R,"Cross-Sold")</f>
        <v>0</v>
      </c>
    </row>
    <row r="2473" hidden="1" customHeight="1" spans="1:2">
      <c r="A2473" s="4" t="s">
        <v>101</v>
      </c>
      <c r="B2473" s="4">
        <f>SUMIFS('Raw Data'!$J:$J,'Raw Data'!$G:$G,A2473,'Raw Data'!$R:$R,"Cross-Sold")</f>
        <v>0</v>
      </c>
    </row>
    <row r="2474" customHeight="1" spans="1:2">
      <c r="A2474" s="3" t="s">
        <v>212</v>
      </c>
      <c r="B2474" s="3">
        <f>SUMIFS('Raw Data'!$J:$J,'Raw Data'!$G:$G,A2474,'Raw Data'!$R:$R,"Cross-Sold")</f>
        <v>1133297600</v>
      </c>
    </row>
    <row r="2475" customHeight="1" spans="1:2">
      <c r="A2475" s="4" t="s">
        <v>80</v>
      </c>
      <c r="B2475" s="4">
        <f>SUMIFS('Raw Data'!$J:$J,'Raw Data'!$G:$G,A2475,'Raw Data'!$R:$R,"Cross-Sold")</f>
        <v>29707200</v>
      </c>
    </row>
    <row r="2476" hidden="1" customHeight="1" spans="1:2">
      <c r="A2476" s="3" t="s">
        <v>3702</v>
      </c>
      <c r="B2476" s="3">
        <f>SUMIFS('Raw Data'!$J:$J,'Raw Data'!$G:$G,A2476,'Raw Data'!$R:$R,"Cross-Sold")</f>
        <v>0</v>
      </c>
    </row>
    <row r="2477" customHeight="1" spans="1:2">
      <c r="A2477" s="4" t="s">
        <v>124</v>
      </c>
      <c r="B2477" s="4">
        <f>SUMIFS('Raw Data'!$J:$J,'Raw Data'!$G:$G,A2477,'Raw Data'!$R:$R,"Cross-Sold")</f>
        <v>1184589200</v>
      </c>
    </row>
    <row r="2478" hidden="1" customHeight="1" spans="1:2">
      <c r="A2478" s="3" t="s">
        <v>121</v>
      </c>
      <c r="B2478" s="3">
        <f>SUMIFS('Raw Data'!$J:$J,'Raw Data'!$G:$G,A2478,'Raw Data'!$R:$R,"Cross-Sold")</f>
        <v>0</v>
      </c>
    </row>
    <row r="2479" customHeight="1" spans="1:2">
      <c r="A2479" s="4" t="s">
        <v>124</v>
      </c>
      <c r="B2479" s="4">
        <f>SUMIFS('Raw Data'!$J:$J,'Raw Data'!$G:$G,A2479,'Raw Data'!$R:$R,"Cross-Sold")</f>
        <v>1184589200</v>
      </c>
    </row>
    <row r="2480" customHeight="1" spans="1:2">
      <c r="A2480" s="3" t="s">
        <v>68</v>
      </c>
      <c r="B2480" s="3">
        <f>SUMIFS('Raw Data'!$J:$J,'Raw Data'!$G:$G,A2480,'Raw Data'!$R:$R,"Cross-Sold")</f>
        <v>259365751</v>
      </c>
    </row>
    <row r="2481" customHeight="1" spans="1:2">
      <c r="A2481" s="4" t="s">
        <v>68</v>
      </c>
      <c r="B2481" s="4">
        <f>SUMIFS('Raw Data'!$J:$J,'Raw Data'!$G:$G,A2481,'Raw Data'!$R:$R,"Cross-Sold")</f>
        <v>259365751</v>
      </c>
    </row>
    <row r="2482" customHeight="1" spans="1:2">
      <c r="A2482" s="3" t="s">
        <v>68</v>
      </c>
      <c r="B2482" s="3">
        <f>SUMIFS('Raw Data'!$J:$J,'Raw Data'!$G:$G,A2482,'Raw Data'!$R:$R,"Cross-Sold")</f>
        <v>259365751</v>
      </c>
    </row>
    <row r="2483" hidden="1" customHeight="1" spans="1:2">
      <c r="A2483" s="4" t="s">
        <v>38</v>
      </c>
      <c r="B2483" s="4">
        <f>SUMIFS('Raw Data'!$J:$J,'Raw Data'!$G:$G,A2483,'Raw Data'!$R:$R,"Cross-Sold")</f>
        <v>0</v>
      </c>
    </row>
    <row r="2484" hidden="1" customHeight="1" spans="1:2">
      <c r="A2484" s="3" t="s">
        <v>38</v>
      </c>
      <c r="B2484" s="3">
        <f>SUMIFS('Raw Data'!$J:$J,'Raw Data'!$G:$G,A2484,'Raw Data'!$R:$R,"Cross-Sold")</f>
        <v>0</v>
      </c>
    </row>
    <row r="2485" hidden="1" customHeight="1" spans="1:2">
      <c r="A2485" s="4" t="s">
        <v>38</v>
      </c>
      <c r="B2485" s="4">
        <f>SUMIFS('Raw Data'!$J:$J,'Raw Data'!$G:$G,A2485,'Raw Data'!$R:$R,"Cross-Sold")</f>
        <v>0</v>
      </c>
    </row>
    <row r="2486" hidden="1" customHeight="1" spans="1:2">
      <c r="A2486" s="3" t="s">
        <v>3702</v>
      </c>
      <c r="B2486" s="3">
        <f>SUMIFS('Raw Data'!$J:$J,'Raw Data'!$G:$G,A2486,'Raw Data'!$R:$R,"Cross-Sold")</f>
        <v>0</v>
      </c>
    </row>
    <row r="2487" customHeight="1" spans="1:2">
      <c r="A2487" s="4" t="s">
        <v>44</v>
      </c>
      <c r="B2487" s="4">
        <f>SUMIFS('Raw Data'!$J:$J,'Raw Data'!$G:$G,A2487,'Raw Data'!$R:$R,"Cross-Sold")</f>
        <v>42770500</v>
      </c>
    </row>
    <row r="2488" hidden="1" customHeight="1" spans="1:2">
      <c r="A2488" s="3" t="s">
        <v>38</v>
      </c>
      <c r="B2488" s="3">
        <f>SUMIFS('Raw Data'!$J:$J,'Raw Data'!$G:$G,A2488,'Raw Data'!$R:$R,"Cross-Sold")</f>
        <v>0</v>
      </c>
    </row>
    <row r="2489" hidden="1" customHeight="1" spans="1:2">
      <c r="A2489" s="4" t="s">
        <v>38</v>
      </c>
      <c r="B2489" s="4">
        <f>SUMIFS('Raw Data'!$J:$J,'Raw Data'!$G:$G,A2489,'Raw Data'!$R:$R,"Cross-Sold")</f>
        <v>0</v>
      </c>
    </row>
    <row r="2490" hidden="1" customHeight="1" spans="1:2">
      <c r="A2490" s="3" t="s">
        <v>140</v>
      </c>
      <c r="B2490" s="3">
        <f>SUMIFS('Raw Data'!$J:$J,'Raw Data'!$G:$G,A2490,'Raw Data'!$R:$R,"Cross-Sold")</f>
        <v>0</v>
      </c>
    </row>
    <row r="2491" hidden="1" customHeight="1" spans="1:2">
      <c r="A2491" s="4" t="s">
        <v>3702</v>
      </c>
      <c r="B2491" s="4">
        <f>SUMIFS('Raw Data'!$J:$J,'Raw Data'!$G:$G,A2491,'Raw Data'!$R:$R,"Cross-Sold")</f>
        <v>0</v>
      </c>
    </row>
    <row r="2492" hidden="1" customHeight="1" spans="1:2">
      <c r="A2492" s="3" t="s">
        <v>101</v>
      </c>
      <c r="B2492" s="3">
        <f>SUMIFS('Raw Data'!$J:$J,'Raw Data'!$G:$G,A2492,'Raw Data'!$R:$R,"Cross-Sold")</f>
        <v>0</v>
      </c>
    </row>
    <row r="2493" hidden="1" customHeight="1" spans="1:2">
      <c r="A2493" s="4" t="s">
        <v>38</v>
      </c>
      <c r="B2493" s="4">
        <f>SUMIFS('Raw Data'!$J:$J,'Raw Data'!$G:$G,A2493,'Raw Data'!$R:$R,"Cross-Sold")</f>
        <v>0</v>
      </c>
    </row>
    <row r="2494" hidden="1" customHeight="1" spans="1:2">
      <c r="A2494" s="3" t="s">
        <v>38</v>
      </c>
      <c r="B2494" s="3">
        <f>SUMIFS('Raw Data'!$J:$J,'Raw Data'!$G:$G,A2494,'Raw Data'!$R:$R,"Cross-Sold")</f>
        <v>0</v>
      </c>
    </row>
    <row r="2495" hidden="1" customHeight="1" spans="1:2">
      <c r="A2495" s="4" t="s">
        <v>38</v>
      </c>
      <c r="B2495" s="4">
        <f>SUMIFS('Raw Data'!$J:$J,'Raw Data'!$G:$G,A2495,'Raw Data'!$R:$R,"Cross-Sold")</f>
        <v>0</v>
      </c>
    </row>
    <row r="2496" customHeight="1" spans="1:2">
      <c r="A2496" s="3" t="s">
        <v>55</v>
      </c>
      <c r="B2496" s="3">
        <f>SUMIFS('Raw Data'!$J:$J,'Raw Data'!$G:$G,A2496,'Raw Data'!$R:$R,"Cross-Sold")</f>
        <v>13740226</v>
      </c>
    </row>
    <row r="2497" customHeight="1" spans="1:2">
      <c r="A2497" s="4" t="s">
        <v>55</v>
      </c>
      <c r="B2497" s="4">
        <f>SUMIFS('Raw Data'!$J:$J,'Raw Data'!$G:$G,A2497,'Raw Data'!$R:$R,"Cross-Sold")</f>
        <v>13740226</v>
      </c>
    </row>
    <row r="2498" hidden="1" customHeight="1" spans="1:2">
      <c r="A2498" s="3" t="s">
        <v>38</v>
      </c>
      <c r="B2498" s="3">
        <f>SUMIFS('Raw Data'!$J:$J,'Raw Data'!$G:$G,A2498,'Raw Data'!$R:$R,"Cross-Sold")</f>
        <v>0</v>
      </c>
    </row>
    <row r="2499" hidden="1" customHeight="1" spans="1:2">
      <c r="A2499" s="4" t="s">
        <v>140</v>
      </c>
      <c r="B2499" s="4">
        <f>SUMIFS('Raw Data'!$J:$J,'Raw Data'!$G:$G,A2499,'Raw Data'!$R:$R,"Cross-Sold")</f>
        <v>0</v>
      </c>
    </row>
    <row r="2500" hidden="1" customHeight="1" spans="1:2">
      <c r="A2500" s="3" t="s">
        <v>579</v>
      </c>
      <c r="B2500" s="3">
        <f>SUMIFS('Raw Data'!$J:$J,'Raw Data'!$G:$G,A2500,'Raw Data'!$R:$R,"Cross-Sold")</f>
        <v>0</v>
      </c>
    </row>
    <row r="2501" hidden="1" customHeight="1" spans="1:2">
      <c r="A2501" s="4" t="s">
        <v>38</v>
      </c>
      <c r="B2501" s="4">
        <f>SUMIFS('Raw Data'!$J:$J,'Raw Data'!$G:$G,A2501,'Raw Data'!$R:$R,"Cross-Sold")</f>
        <v>0</v>
      </c>
    </row>
    <row r="2502" hidden="1" customHeight="1" spans="1:2">
      <c r="A2502" s="3" t="s">
        <v>140</v>
      </c>
      <c r="B2502" s="3">
        <f>SUMIFS('Raw Data'!$J:$J,'Raw Data'!$G:$G,A2502,'Raw Data'!$R:$R,"Cross-Sold")</f>
        <v>0</v>
      </c>
    </row>
    <row r="2503" customHeight="1" spans="1:2">
      <c r="A2503" s="4" t="s">
        <v>154</v>
      </c>
      <c r="B2503" s="4">
        <f>SUMIFS('Raw Data'!$J:$J,'Raw Data'!$G:$G,A2503,'Raw Data'!$R:$R,"Cross-Sold")</f>
        <v>118725400</v>
      </c>
    </row>
    <row r="2504" hidden="1" customHeight="1" spans="1:2">
      <c r="A2504" s="3" t="s">
        <v>38</v>
      </c>
      <c r="B2504" s="3">
        <f>SUMIFS('Raw Data'!$J:$J,'Raw Data'!$G:$G,A2504,'Raw Data'!$R:$R,"Cross-Sold")</f>
        <v>0</v>
      </c>
    </row>
    <row r="2505" hidden="1" customHeight="1" spans="1:2">
      <c r="A2505" s="4" t="s">
        <v>38</v>
      </c>
      <c r="B2505" s="4">
        <f>SUMIFS('Raw Data'!$J:$J,'Raw Data'!$G:$G,A2505,'Raw Data'!$R:$R,"Cross-Sold")</f>
        <v>0</v>
      </c>
    </row>
    <row r="2506" hidden="1" customHeight="1" spans="1:2">
      <c r="A2506" s="3" t="s">
        <v>38</v>
      </c>
      <c r="B2506" s="3">
        <f>SUMIFS('Raw Data'!$J:$J,'Raw Data'!$G:$G,A2506,'Raw Data'!$R:$R,"Cross-Sold")</f>
        <v>0</v>
      </c>
    </row>
    <row r="2507" hidden="1" customHeight="1" spans="1:2">
      <c r="A2507" s="4" t="s">
        <v>38</v>
      </c>
      <c r="B2507" s="4">
        <f>SUMIFS('Raw Data'!$J:$J,'Raw Data'!$G:$G,A2507,'Raw Data'!$R:$R,"Cross-Sold")</f>
        <v>0</v>
      </c>
    </row>
    <row r="2508" hidden="1" customHeight="1" spans="1:2">
      <c r="A2508" s="3" t="s">
        <v>38</v>
      </c>
      <c r="B2508" s="3">
        <f>SUMIFS('Raw Data'!$J:$J,'Raw Data'!$G:$G,A2508,'Raw Data'!$R:$R,"Cross-Sold")</f>
        <v>0</v>
      </c>
    </row>
    <row r="2509" hidden="1" customHeight="1" spans="1:2">
      <c r="A2509" s="4" t="s">
        <v>38</v>
      </c>
      <c r="B2509" s="4">
        <f>SUMIFS('Raw Data'!$J:$J,'Raw Data'!$G:$G,A2509,'Raw Data'!$R:$R,"Cross-Sold")</f>
        <v>0</v>
      </c>
    </row>
    <row r="2510" hidden="1" customHeight="1" spans="1:2">
      <c r="A2510" s="3" t="s">
        <v>38</v>
      </c>
      <c r="B2510" s="3">
        <f>SUMIFS('Raw Data'!$J:$J,'Raw Data'!$G:$G,A2510,'Raw Data'!$R:$R,"Cross-Sold")</f>
        <v>0</v>
      </c>
    </row>
    <row r="2511" hidden="1" customHeight="1" spans="1:2">
      <c r="A2511" s="4" t="s">
        <v>38</v>
      </c>
      <c r="B2511" s="4">
        <f>SUMIFS('Raw Data'!$J:$J,'Raw Data'!$G:$G,A2511,'Raw Data'!$R:$R,"Cross-Sold")</f>
        <v>0</v>
      </c>
    </row>
    <row r="2512" hidden="1" customHeight="1" spans="1:2">
      <c r="A2512" s="3" t="s">
        <v>38</v>
      </c>
      <c r="B2512" s="3">
        <f>SUMIFS('Raw Data'!$J:$J,'Raw Data'!$G:$G,A2512,'Raw Data'!$R:$R,"Cross-Sold")</f>
        <v>0</v>
      </c>
    </row>
    <row r="2513" hidden="1" customHeight="1" spans="1:2">
      <c r="A2513" s="4" t="s">
        <v>38</v>
      </c>
      <c r="B2513" s="4">
        <f>SUMIFS('Raw Data'!$J:$J,'Raw Data'!$G:$G,A2513,'Raw Data'!$R:$R,"Cross-Sold")</f>
        <v>0</v>
      </c>
    </row>
    <row r="2514" hidden="1" customHeight="1" spans="1:2">
      <c r="A2514" s="3" t="s">
        <v>38</v>
      </c>
      <c r="B2514" s="3">
        <f>SUMIFS('Raw Data'!$J:$J,'Raw Data'!$G:$G,A2514,'Raw Data'!$R:$R,"Cross-Sold")</f>
        <v>0</v>
      </c>
    </row>
    <row r="2515" hidden="1" customHeight="1" spans="1:2">
      <c r="A2515" s="4" t="s">
        <v>38</v>
      </c>
      <c r="B2515" s="4">
        <f>SUMIFS('Raw Data'!$J:$J,'Raw Data'!$G:$G,A2515,'Raw Data'!$R:$R,"Cross-Sold")</f>
        <v>0</v>
      </c>
    </row>
    <row r="2516" hidden="1" customHeight="1" spans="1:2">
      <c r="A2516" s="3" t="s">
        <v>38</v>
      </c>
      <c r="B2516" s="3">
        <f>SUMIFS('Raw Data'!$J:$J,'Raw Data'!$G:$G,A2516,'Raw Data'!$R:$R,"Cross-Sold")</f>
        <v>0</v>
      </c>
    </row>
    <row r="2517" hidden="1" customHeight="1" spans="1:2">
      <c r="A2517" s="4" t="s">
        <v>536</v>
      </c>
      <c r="B2517" s="4">
        <f>SUMIFS('Raw Data'!$J:$J,'Raw Data'!$G:$G,A2517,'Raw Data'!$R:$R,"Cross-Sold")</f>
        <v>0</v>
      </c>
    </row>
    <row r="2518" hidden="1" customHeight="1" spans="1:2">
      <c r="A2518" s="3" t="s">
        <v>38</v>
      </c>
      <c r="B2518" s="3">
        <f>SUMIFS('Raw Data'!$J:$J,'Raw Data'!$G:$G,A2518,'Raw Data'!$R:$R,"Cross-Sold")</f>
        <v>0</v>
      </c>
    </row>
    <row r="2519" hidden="1" customHeight="1" spans="1:2">
      <c r="A2519" s="4" t="s">
        <v>536</v>
      </c>
      <c r="B2519" s="4">
        <f>SUMIFS('Raw Data'!$J:$J,'Raw Data'!$G:$G,A2519,'Raw Data'!$R:$R,"Cross-Sold")</f>
        <v>0</v>
      </c>
    </row>
    <row r="2520" hidden="1" customHeight="1" spans="1:2">
      <c r="A2520" s="3" t="s">
        <v>3702</v>
      </c>
      <c r="B2520" s="3">
        <f>SUMIFS('Raw Data'!$J:$J,'Raw Data'!$G:$G,A2520,'Raw Data'!$R:$R,"Cross-Sold")</f>
        <v>0</v>
      </c>
    </row>
    <row r="2521" hidden="1" customHeight="1" spans="1:2">
      <c r="A2521" s="4" t="s">
        <v>3807</v>
      </c>
      <c r="B2521" s="4">
        <f>SUMIFS('Raw Data'!$J:$J,'Raw Data'!$G:$G,A2521,'Raw Data'!$R:$R,"Cross-Sold")</f>
        <v>0</v>
      </c>
    </row>
    <row r="2522" customHeight="1" spans="1:2">
      <c r="A2522" s="3" t="s">
        <v>124</v>
      </c>
      <c r="B2522" s="3">
        <f>SUMIFS('Raw Data'!$J:$J,'Raw Data'!$G:$G,A2522,'Raw Data'!$R:$R,"Cross-Sold")</f>
        <v>1184589200</v>
      </c>
    </row>
    <row r="2523" customHeight="1" spans="1:2">
      <c r="A2523" s="4" t="s">
        <v>116</v>
      </c>
      <c r="B2523" s="4">
        <f>SUMIFS('Raw Data'!$J:$J,'Raw Data'!$G:$G,A2523,'Raw Data'!$R:$R,"Cross-Sold")</f>
        <v>52119800</v>
      </c>
    </row>
    <row r="2524" customHeight="1" spans="1:2">
      <c r="A2524" s="3" t="s">
        <v>124</v>
      </c>
      <c r="B2524" s="3">
        <f>SUMIFS('Raw Data'!$J:$J,'Raw Data'!$G:$G,A2524,'Raw Data'!$R:$R,"Cross-Sold")</f>
        <v>1184589200</v>
      </c>
    </row>
    <row r="2525" customHeight="1" spans="1:2">
      <c r="A2525" s="4" t="s">
        <v>124</v>
      </c>
      <c r="B2525" s="4">
        <f>SUMIFS('Raw Data'!$J:$J,'Raw Data'!$G:$G,A2525,'Raw Data'!$R:$R,"Cross-Sold")</f>
        <v>1184589200</v>
      </c>
    </row>
    <row r="2526" customHeight="1" spans="1:2">
      <c r="A2526" s="3" t="s">
        <v>124</v>
      </c>
      <c r="B2526" s="3">
        <f>SUMIFS('Raw Data'!$J:$J,'Raw Data'!$G:$G,A2526,'Raw Data'!$R:$R,"Cross-Sold")</f>
        <v>1184589200</v>
      </c>
    </row>
    <row r="2527" customHeight="1" spans="1:2">
      <c r="A2527" s="4" t="s">
        <v>124</v>
      </c>
      <c r="B2527" s="4">
        <f>SUMIFS('Raw Data'!$J:$J,'Raw Data'!$G:$G,A2527,'Raw Data'!$R:$R,"Cross-Sold")</f>
        <v>1184589200</v>
      </c>
    </row>
    <row r="2528" customHeight="1" spans="1:2">
      <c r="A2528" s="3" t="s">
        <v>124</v>
      </c>
      <c r="B2528" s="3">
        <f>SUMIFS('Raw Data'!$J:$J,'Raw Data'!$G:$G,A2528,'Raw Data'!$R:$R,"Cross-Sold")</f>
        <v>1184589200</v>
      </c>
    </row>
    <row r="2529" customHeight="1" spans="1:2">
      <c r="A2529" s="4" t="s">
        <v>124</v>
      </c>
      <c r="B2529" s="4">
        <f>SUMIFS('Raw Data'!$J:$J,'Raw Data'!$G:$G,A2529,'Raw Data'!$R:$R,"Cross-Sold")</f>
        <v>1184589200</v>
      </c>
    </row>
    <row r="2530" customHeight="1" spans="1:2">
      <c r="A2530" s="3" t="s">
        <v>48</v>
      </c>
      <c r="B2530" s="3">
        <f>SUMIFS('Raw Data'!$J:$J,'Raw Data'!$G:$G,A2530,'Raw Data'!$R:$R,"Cross-Sold")</f>
        <v>174568900</v>
      </c>
    </row>
    <row r="2531" customHeight="1" spans="1:2">
      <c r="A2531" s="4" t="s">
        <v>68</v>
      </c>
      <c r="B2531" s="4">
        <f>SUMIFS('Raw Data'!$J:$J,'Raw Data'!$G:$G,A2531,'Raw Data'!$R:$R,"Cross-Sold")</f>
        <v>259365751</v>
      </c>
    </row>
    <row r="2532" customHeight="1" spans="1:2">
      <c r="A2532" s="3" t="s">
        <v>124</v>
      </c>
      <c r="B2532" s="3">
        <f>SUMIFS('Raw Data'!$J:$J,'Raw Data'!$G:$G,A2532,'Raw Data'!$R:$R,"Cross-Sold")</f>
        <v>1184589200</v>
      </c>
    </row>
    <row r="2533" customHeight="1" spans="1:2">
      <c r="A2533" s="4" t="s">
        <v>124</v>
      </c>
      <c r="B2533" s="4">
        <f>SUMIFS('Raw Data'!$J:$J,'Raw Data'!$G:$G,A2533,'Raw Data'!$R:$R,"Cross-Sold")</f>
        <v>1184589200</v>
      </c>
    </row>
    <row r="2534" hidden="1" customHeight="1" spans="1:2">
      <c r="A2534" s="3" t="s">
        <v>38</v>
      </c>
      <c r="B2534" s="3">
        <f>SUMIFS('Raw Data'!$J:$J,'Raw Data'!$G:$G,A2534,'Raw Data'!$R:$R,"Cross-Sold")</f>
        <v>0</v>
      </c>
    </row>
    <row r="2535" customHeight="1" spans="1:2">
      <c r="A2535" s="4" t="s">
        <v>212</v>
      </c>
      <c r="B2535" s="4">
        <f>SUMIFS('Raw Data'!$J:$J,'Raw Data'!$G:$G,A2535,'Raw Data'!$R:$R,"Cross-Sold")</f>
        <v>1133297600</v>
      </c>
    </row>
    <row r="2536" hidden="1" customHeight="1" spans="1:2">
      <c r="A2536" s="3" t="s">
        <v>38</v>
      </c>
      <c r="B2536" s="3">
        <f>SUMIFS('Raw Data'!$J:$J,'Raw Data'!$G:$G,A2536,'Raw Data'!$R:$R,"Cross-Sold")</f>
        <v>0</v>
      </c>
    </row>
    <row r="2537" customHeight="1" spans="1:2">
      <c r="A2537" s="4" t="s">
        <v>487</v>
      </c>
      <c r="B2537" s="4">
        <f>SUMIFS('Raw Data'!$J:$J,'Raw Data'!$G:$G,A2537,'Raw Data'!$R:$R,"Cross-Sold")</f>
        <v>19722400</v>
      </c>
    </row>
    <row r="2538" customHeight="1" spans="1:2">
      <c r="A2538" s="3" t="s">
        <v>44</v>
      </c>
      <c r="B2538" s="3">
        <f>SUMIFS('Raw Data'!$J:$J,'Raw Data'!$G:$G,A2538,'Raw Data'!$R:$R,"Cross-Sold")</f>
        <v>42770500</v>
      </c>
    </row>
    <row r="2539" hidden="1" customHeight="1" spans="1:2">
      <c r="A2539" s="4" t="s">
        <v>38</v>
      </c>
      <c r="B2539" s="4">
        <f>SUMIFS('Raw Data'!$J:$J,'Raw Data'!$G:$G,A2539,'Raw Data'!$R:$R,"Cross-Sold")</f>
        <v>0</v>
      </c>
    </row>
    <row r="2540" hidden="1" customHeight="1" spans="1:2">
      <c r="A2540" s="3" t="s">
        <v>38</v>
      </c>
      <c r="B2540" s="3">
        <f>SUMIFS('Raw Data'!$J:$J,'Raw Data'!$G:$G,A2540,'Raw Data'!$R:$R,"Cross-Sold")</f>
        <v>0</v>
      </c>
    </row>
    <row r="2541" customHeight="1" spans="1:2">
      <c r="A2541" s="4" t="s">
        <v>212</v>
      </c>
      <c r="B2541" s="4">
        <f>SUMIFS('Raw Data'!$J:$J,'Raw Data'!$G:$G,A2541,'Raw Data'!$R:$R,"Cross-Sold")</f>
        <v>1133297600</v>
      </c>
    </row>
    <row r="2542" customHeight="1" spans="1:2">
      <c r="A2542" s="3" t="s">
        <v>44</v>
      </c>
      <c r="B2542" s="3">
        <f>SUMIFS('Raw Data'!$J:$J,'Raw Data'!$G:$G,A2542,'Raw Data'!$R:$R,"Cross-Sold")</f>
        <v>42770500</v>
      </c>
    </row>
    <row r="2543" customHeight="1" spans="1:2">
      <c r="A2543" s="4" t="s">
        <v>212</v>
      </c>
      <c r="B2543" s="4">
        <f>SUMIFS('Raw Data'!$J:$J,'Raw Data'!$G:$G,A2543,'Raw Data'!$R:$R,"Cross-Sold")</f>
        <v>1133297600</v>
      </c>
    </row>
    <row r="2544" hidden="1" customHeight="1" spans="1:2">
      <c r="A2544" s="3" t="s">
        <v>38</v>
      </c>
      <c r="B2544" s="3">
        <f>SUMIFS('Raw Data'!$J:$J,'Raw Data'!$G:$G,A2544,'Raw Data'!$R:$R,"Cross-Sold")</f>
        <v>0</v>
      </c>
    </row>
    <row r="2545" hidden="1" customHeight="1" spans="1:2">
      <c r="A2545" s="4" t="s">
        <v>38</v>
      </c>
      <c r="B2545" s="4">
        <f>SUMIFS('Raw Data'!$J:$J,'Raw Data'!$G:$G,A2545,'Raw Data'!$R:$R,"Cross-Sold")</f>
        <v>0</v>
      </c>
    </row>
    <row r="2546" hidden="1" customHeight="1" spans="1:2">
      <c r="A2546" s="3" t="s">
        <v>38</v>
      </c>
      <c r="B2546" s="3">
        <f>SUMIFS('Raw Data'!$J:$J,'Raw Data'!$G:$G,A2546,'Raw Data'!$R:$R,"Cross-Sold")</f>
        <v>0</v>
      </c>
    </row>
    <row r="2547" hidden="1" customHeight="1" spans="1:2">
      <c r="A2547" s="4" t="s">
        <v>38</v>
      </c>
      <c r="B2547" s="4">
        <f>SUMIFS('Raw Data'!$J:$J,'Raw Data'!$G:$G,A2547,'Raw Data'!$R:$R,"Cross-Sold")</f>
        <v>0</v>
      </c>
    </row>
    <row r="2548" hidden="1" customHeight="1" spans="1:2">
      <c r="A2548" s="3" t="s">
        <v>140</v>
      </c>
      <c r="B2548" s="3">
        <f>SUMIFS('Raw Data'!$J:$J,'Raw Data'!$G:$G,A2548,'Raw Data'!$R:$R,"Cross-Sold")</f>
        <v>0</v>
      </c>
    </row>
    <row r="2549" hidden="1" customHeight="1" spans="1:2">
      <c r="A2549" s="4" t="s">
        <v>3702</v>
      </c>
      <c r="B2549" s="4">
        <f>SUMIFS('Raw Data'!$J:$J,'Raw Data'!$G:$G,A2549,'Raw Data'!$R:$R,"Cross-Sold")</f>
        <v>0</v>
      </c>
    </row>
    <row r="2550" customHeight="1" spans="1:2">
      <c r="A2550" s="3" t="s">
        <v>193</v>
      </c>
      <c r="B2550" s="3">
        <f>SUMIFS('Raw Data'!$J:$J,'Raw Data'!$G:$G,A2550,'Raw Data'!$R:$R,"Cross-Sold")</f>
        <v>179625000</v>
      </c>
    </row>
    <row r="2551" hidden="1" customHeight="1" spans="1:2">
      <c r="A2551" s="4" t="s">
        <v>38</v>
      </c>
      <c r="B2551" s="4">
        <f>SUMIFS('Raw Data'!$J:$J,'Raw Data'!$G:$G,A2551,'Raw Data'!$R:$R,"Cross-Sold")</f>
        <v>0</v>
      </c>
    </row>
    <row r="2552" customHeight="1" spans="1:2">
      <c r="A2552" s="3" t="s">
        <v>212</v>
      </c>
      <c r="B2552" s="3">
        <f>SUMIFS('Raw Data'!$J:$J,'Raw Data'!$G:$G,A2552,'Raw Data'!$R:$R,"Cross-Sold")</f>
        <v>1133297600</v>
      </c>
    </row>
    <row r="2553" hidden="1" customHeight="1" spans="1:2">
      <c r="A2553" s="4" t="s">
        <v>38</v>
      </c>
      <c r="B2553" s="4">
        <f>SUMIFS('Raw Data'!$J:$J,'Raw Data'!$G:$G,A2553,'Raw Data'!$R:$R,"Cross-Sold")</f>
        <v>0</v>
      </c>
    </row>
    <row r="2554" customHeight="1" spans="1:2">
      <c r="A2554" s="3" t="s">
        <v>80</v>
      </c>
      <c r="B2554" s="3">
        <f>SUMIFS('Raw Data'!$J:$J,'Raw Data'!$G:$G,A2554,'Raw Data'!$R:$R,"Cross-Sold")</f>
        <v>29707200</v>
      </c>
    </row>
    <row r="2555" customHeight="1" spans="1:2">
      <c r="A2555" s="4" t="s">
        <v>80</v>
      </c>
      <c r="B2555" s="4">
        <f>SUMIFS('Raw Data'!$J:$J,'Raw Data'!$G:$G,A2555,'Raw Data'!$R:$R,"Cross-Sold")</f>
        <v>29707200</v>
      </c>
    </row>
    <row r="2556" hidden="1" customHeight="1" spans="1:2">
      <c r="A2556" s="3" t="s">
        <v>38</v>
      </c>
      <c r="B2556" s="3">
        <f>SUMIFS('Raw Data'!$J:$J,'Raw Data'!$G:$G,A2556,'Raw Data'!$R:$R,"Cross-Sold")</f>
        <v>0</v>
      </c>
    </row>
    <row r="2557" hidden="1" customHeight="1" spans="1:2">
      <c r="A2557" s="4" t="s">
        <v>3702</v>
      </c>
      <c r="B2557" s="4">
        <f>SUMIFS('Raw Data'!$J:$J,'Raw Data'!$G:$G,A2557,'Raw Data'!$R:$R,"Cross-Sold")</f>
        <v>0</v>
      </c>
    </row>
    <row r="2558" hidden="1" customHeight="1" spans="1:2">
      <c r="A2558" s="3" t="s">
        <v>94</v>
      </c>
      <c r="B2558" s="3">
        <f>SUMIFS('Raw Data'!$J:$J,'Raw Data'!$G:$G,A2558,'Raw Data'!$R:$R,"Cross-Sold")</f>
        <v>0</v>
      </c>
    </row>
    <row r="2559" hidden="1" customHeight="1" spans="1:2">
      <c r="A2559" s="4" t="s">
        <v>121</v>
      </c>
      <c r="B2559" s="4">
        <f>SUMIFS('Raw Data'!$J:$J,'Raw Data'!$G:$G,A2559,'Raw Data'!$R:$R,"Cross-Sold")</f>
        <v>0</v>
      </c>
    </row>
    <row r="2560" customHeight="1" spans="1:2">
      <c r="A2560" s="3" t="s">
        <v>270</v>
      </c>
      <c r="B2560" s="3">
        <f>SUMIFS('Raw Data'!$J:$J,'Raw Data'!$G:$G,A2560,'Raw Data'!$R:$R,"Cross-Sold")</f>
        <v>33446400</v>
      </c>
    </row>
    <row r="2561" customHeight="1" spans="1:2">
      <c r="A2561" s="4" t="s">
        <v>68</v>
      </c>
      <c r="B2561" s="4">
        <f>SUMIFS('Raw Data'!$J:$J,'Raw Data'!$G:$G,A2561,'Raw Data'!$R:$R,"Cross-Sold")</f>
        <v>259365751</v>
      </c>
    </row>
    <row r="2562" hidden="1" customHeight="1" spans="1:2">
      <c r="A2562" s="3" t="s">
        <v>38</v>
      </c>
      <c r="B2562" s="3">
        <f>SUMIFS('Raw Data'!$J:$J,'Raw Data'!$G:$G,A2562,'Raw Data'!$R:$R,"Cross-Sold")</f>
        <v>0</v>
      </c>
    </row>
    <row r="2563" customHeight="1" spans="1:2">
      <c r="A2563" s="4" t="s">
        <v>212</v>
      </c>
      <c r="B2563" s="4">
        <f>SUMIFS('Raw Data'!$J:$J,'Raw Data'!$G:$G,A2563,'Raw Data'!$R:$R,"Cross-Sold")</f>
        <v>1133297600</v>
      </c>
    </row>
    <row r="2564" hidden="1" customHeight="1" spans="1:2">
      <c r="A2564" s="3" t="s">
        <v>536</v>
      </c>
      <c r="B2564" s="3">
        <f>SUMIFS('Raw Data'!$J:$J,'Raw Data'!$G:$G,A2564,'Raw Data'!$R:$R,"Cross-Sold")</f>
        <v>0</v>
      </c>
    </row>
    <row r="2565" customHeight="1" spans="1:2">
      <c r="A2565" s="4" t="s">
        <v>116</v>
      </c>
      <c r="B2565" s="4">
        <f>SUMIFS('Raw Data'!$J:$J,'Raw Data'!$G:$G,A2565,'Raw Data'!$R:$R,"Cross-Sold")</f>
        <v>52119800</v>
      </c>
    </row>
    <row r="2566" hidden="1" customHeight="1" spans="1:2">
      <c r="A2566" s="3" t="s">
        <v>38</v>
      </c>
      <c r="B2566" s="3">
        <f>SUMIFS('Raw Data'!$J:$J,'Raw Data'!$G:$G,A2566,'Raw Data'!$R:$R,"Cross-Sold")</f>
        <v>0</v>
      </c>
    </row>
    <row r="2567" hidden="1" customHeight="1" spans="1:2">
      <c r="A2567" s="4" t="s">
        <v>38</v>
      </c>
      <c r="B2567" s="4">
        <f>SUMIFS('Raw Data'!$J:$J,'Raw Data'!$G:$G,A2567,'Raw Data'!$R:$R,"Cross-Sold")</f>
        <v>0</v>
      </c>
    </row>
    <row r="2568" customHeight="1" spans="1:2">
      <c r="A2568" s="3" t="s">
        <v>116</v>
      </c>
      <c r="B2568" s="3">
        <f>SUMIFS('Raw Data'!$J:$J,'Raw Data'!$G:$G,A2568,'Raw Data'!$R:$R,"Cross-Sold")</f>
        <v>52119800</v>
      </c>
    </row>
    <row r="2569" hidden="1" customHeight="1" spans="1:2">
      <c r="A2569" s="4" t="s">
        <v>38</v>
      </c>
      <c r="B2569" s="4">
        <f>SUMIFS('Raw Data'!$J:$J,'Raw Data'!$G:$G,A2569,'Raw Data'!$R:$R,"Cross-Sold")</f>
        <v>0</v>
      </c>
    </row>
    <row r="2570" customHeight="1" spans="1:2">
      <c r="A2570" s="3" t="s">
        <v>193</v>
      </c>
      <c r="B2570" s="3">
        <f>SUMIFS('Raw Data'!$J:$J,'Raw Data'!$G:$G,A2570,'Raw Data'!$R:$R,"Cross-Sold")</f>
        <v>179625000</v>
      </c>
    </row>
    <row r="2571" customHeight="1" spans="1:2">
      <c r="A2571" s="4" t="s">
        <v>116</v>
      </c>
      <c r="B2571" s="4">
        <f>SUMIFS('Raw Data'!$J:$J,'Raw Data'!$G:$G,A2571,'Raw Data'!$R:$R,"Cross-Sold")</f>
        <v>52119800</v>
      </c>
    </row>
    <row r="2572" hidden="1" customHeight="1" spans="1:2">
      <c r="A2572" s="3" t="s">
        <v>38</v>
      </c>
      <c r="B2572" s="3">
        <f>SUMIFS('Raw Data'!$J:$J,'Raw Data'!$G:$G,A2572,'Raw Data'!$R:$R,"Cross-Sold")</f>
        <v>0</v>
      </c>
    </row>
    <row r="2573" customHeight="1" spans="1:2">
      <c r="A2573" s="4" t="s">
        <v>116</v>
      </c>
      <c r="B2573" s="4">
        <f>SUMIFS('Raw Data'!$J:$J,'Raw Data'!$G:$G,A2573,'Raw Data'!$R:$R,"Cross-Sold")</f>
        <v>52119800</v>
      </c>
    </row>
    <row r="2574" customHeight="1" spans="1:2">
      <c r="A2574" s="3" t="s">
        <v>487</v>
      </c>
      <c r="B2574" s="3">
        <f>SUMIFS('Raw Data'!$J:$J,'Raw Data'!$G:$G,A2574,'Raw Data'!$R:$R,"Cross-Sold")</f>
        <v>19722400</v>
      </c>
    </row>
    <row r="2575" customHeight="1" spans="1:2">
      <c r="A2575" s="4" t="s">
        <v>80</v>
      </c>
      <c r="B2575" s="4">
        <f>SUMIFS('Raw Data'!$J:$J,'Raw Data'!$G:$G,A2575,'Raw Data'!$R:$R,"Cross-Sold")</f>
        <v>29707200</v>
      </c>
    </row>
    <row r="2576" hidden="1" customHeight="1" spans="1:2">
      <c r="A2576" s="3" t="s">
        <v>38</v>
      </c>
      <c r="B2576" s="3">
        <f>SUMIFS('Raw Data'!$J:$J,'Raw Data'!$G:$G,A2576,'Raw Data'!$R:$R,"Cross-Sold")</f>
        <v>0</v>
      </c>
    </row>
    <row r="2577" hidden="1" customHeight="1" spans="1:2">
      <c r="A2577" s="4" t="s">
        <v>38</v>
      </c>
      <c r="B2577" s="4">
        <f>SUMIFS('Raw Data'!$J:$J,'Raw Data'!$G:$G,A2577,'Raw Data'!$R:$R,"Cross-Sold")</f>
        <v>0</v>
      </c>
    </row>
    <row r="2578" hidden="1" customHeight="1" spans="1:2">
      <c r="A2578" s="3" t="s">
        <v>536</v>
      </c>
      <c r="B2578" s="3">
        <f>SUMIFS('Raw Data'!$J:$J,'Raw Data'!$G:$G,A2578,'Raw Data'!$R:$R,"Cross-Sold")</f>
        <v>0</v>
      </c>
    </row>
    <row r="2579" hidden="1" customHeight="1" spans="1:2">
      <c r="A2579" s="4" t="s">
        <v>38</v>
      </c>
      <c r="B2579" s="4">
        <f>SUMIFS('Raw Data'!$J:$J,'Raw Data'!$G:$G,A2579,'Raw Data'!$R:$R,"Cross-Sold")</f>
        <v>0</v>
      </c>
    </row>
    <row r="2580" hidden="1" customHeight="1" spans="1:2">
      <c r="A2580" s="3" t="s">
        <v>38</v>
      </c>
      <c r="B2580" s="3">
        <f>SUMIFS('Raw Data'!$J:$J,'Raw Data'!$G:$G,A2580,'Raw Data'!$R:$R,"Cross-Sold")</f>
        <v>0</v>
      </c>
    </row>
    <row r="2581" customHeight="1" spans="1:2">
      <c r="A2581" s="4" t="s">
        <v>116</v>
      </c>
      <c r="B2581" s="4">
        <f>SUMIFS('Raw Data'!$J:$J,'Raw Data'!$G:$G,A2581,'Raw Data'!$R:$R,"Cross-Sold")</f>
        <v>52119800</v>
      </c>
    </row>
    <row r="2582" customHeight="1" spans="1:2">
      <c r="A2582" s="3" t="s">
        <v>487</v>
      </c>
      <c r="B2582" s="3">
        <f>SUMIFS('Raw Data'!$J:$J,'Raw Data'!$G:$G,A2582,'Raw Data'!$R:$R,"Cross-Sold")</f>
        <v>19722400</v>
      </c>
    </row>
    <row r="2583" hidden="1" customHeight="1" spans="1:2">
      <c r="A2583" s="4" t="s">
        <v>536</v>
      </c>
      <c r="B2583" s="4">
        <f>SUMIFS('Raw Data'!$J:$J,'Raw Data'!$G:$G,A2583,'Raw Data'!$R:$R,"Cross-Sold")</f>
        <v>0</v>
      </c>
    </row>
    <row r="2584" hidden="1" customHeight="1" spans="1:2">
      <c r="A2584" s="3" t="s">
        <v>94</v>
      </c>
      <c r="B2584" s="3">
        <f>SUMIFS('Raw Data'!$J:$J,'Raw Data'!$G:$G,A2584,'Raw Data'!$R:$R,"Cross-Sold")</f>
        <v>0</v>
      </c>
    </row>
    <row r="2585" hidden="1" customHeight="1" spans="1:2">
      <c r="A2585" s="4" t="s">
        <v>536</v>
      </c>
      <c r="B2585" s="4">
        <f>SUMIFS('Raw Data'!$J:$J,'Raw Data'!$G:$G,A2585,'Raw Data'!$R:$R,"Cross-Sold")</f>
        <v>0</v>
      </c>
    </row>
    <row r="2586" hidden="1" customHeight="1" spans="1:2">
      <c r="A2586" s="3" t="s">
        <v>38</v>
      </c>
      <c r="B2586" s="3">
        <f>SUMIFS('Raw Data'!$J:$J,'Raw Data'!$G:$G,A2586,'Raw Data'!$R:$R,"Cross-Sold")</f>
        <v>0</v>
      </c>
    </row>
    <row r="2587" customHeight="1" spans="1:2">
      <c r="A2587" s="4" t="s">
        <v>124</v>
      </c>
      <c r="B2587" s="4">
        <f>SUMIFS('Raw Data'!$J:$J,'Raw Data'!$G:$G,A2587,'Raw Data'!$R:$R,"Cross-Sold")</f>
        <v>1184589200</v>
      </c>
    </row>
    <row r="2588" customHeight="1" spans="1:2">
      <c r="A2588" s="3" t="s">
        <v>68</v>
      </c>
      <c r="B2588" s="3">
        <f>SUMIFS('Raw Data'!$J:$J,'Raw Data'!$G:$G,A2588,'Raw Data'!$R:$R,"Cross-Sold")</f>
        <v>259365751</v>
      </c>
    </row>
    <row r="2589" customHeight="1" spans="1:2">
      <c r="A2589" s="4" t="s">
        <v>72</v>
      </c>
      <c r="B2589" s="4">
        <f>SUMIFS('Raw Data'!$J:$J,'Raw Data'!$G:$G,A2589,'Raw Data'!$R:$R,"Cross-Sold")</f>
        <v>1265400</v>
      </c>
    </row>
    <row r="2590" hidden="1" customHeight="1" spans="1:2">
      <c r="A2590" s="3" t="s">
        <v>38</v>
      </c>
      <c r="B2590" s="3">
        <f>SUMIFS('Raw Data'!$J:$J,'Raw Data'!$G:$G,A2590,'Raw Data'!$R:$R,"Cross-Sold")</f>
        <v>0</v>
      </c>
    </row>
    <row r="2591" hidden="1" customHeight="1" spans="1:2">
      <c r="A2591" s="4" t="s">
        <v>3702</v>
      </c>
      <c r="B2591" s="4">
        <f>SUMIFS('Raw Data'!$J:$J,'Raw Data'!$G:$G,A2591,'Raw Data'!$R:$R,"Cross-Sold")</f>
        <v>0</v>
      </c>
    </row>
    <row r="2592" hidden="1" customHeight="1" spans="1:2">
      <c r="A2592" s="3" t="s">
        <v>38</v>
      </c>
      <c r="B2592" s="3">
        <f>SUMIFS('Raw Data'!$J:$J,'Raw Data'!$G:$G,A2592,'Raw Data'!$R:$R,"Cross-Sold")</f>
        <v>0</v>
      </c>
    </row>
    <row r="2593" hidden="1" customHeight="1" spans="1:2">
      <c r="A2593" s="4" t="s">
        <v>38</v>
      </c>
      <c r="B2593" s="4">
        <f>SUMIFS('Raw Data'!$J:$J,'Raw Data'!$G:$G,A2593,'Raw Data'!$R:$R,"Cross-Sold")</f>
        <v>0</v>
      </c>
    </row>
    <row r="2594" hidden="1" customHeight="1" spans="1:2">
      <c r="A2594" s="3" t="s">
        <v>94</v>
      </c>
      <c r="B2594" s="3">
        <f>SUMIFS('Raw Data'!$J:$J,'Raw Data'!$G:$G,A2594,'Raw Data'!$R:$R,"Cross-Sold")</f>
        <v>0</v>
      </c>
    </row>
    <row r="2595" hidden="1" customHeight="1" spans="1:2">
      <c r="A2595" s="4" t="s">
        <v>38</v>
      </c>
      <c r="B2595" s="4">
        <f>SUMIFS('Raw Data'!$J:$J,'Raw Data'!$G:$G,A2595,'Raw Data'!$R:$R,"Cross-Sold")</f>
        <v>0</v>
      </c>
    </row>
    <row r="2596" hidden="1" customHeight="1" spans="1:2">
      <c r="A2596" s="3" t="s">
        <v>536</v>
      </c>
      <c r="B2596" s="3">
        <f>SUMIFS('Raw Data'!$J:$J,'Raw Data'!$G:$G,A2596,'Raw Data'!$R:$R,"Cross-Sold")</f>
        <v>0</v>
      </c>
    </row>
    <row r="2597" hidden="1" customHeight="1" spans="1:2">
      <c r="A2597" s="4" t="s">
        <v>536</v>
      </c>
      <c r="B2597" s="4">
        <f>SUMIFS('Raw Data'!$J:$J,'Raw Data'!$G:$G,A2597,'Raw Data'!$R:$R,"Cross-Sold")</f>
        <v>0</v>
      </c>
    </row>
    <row r="2598" hidden="1" customHeight="1" spans="1:2">
      <c r="A2598" s="3" t="s">
        <v>38</v>
      </c>
      <c r="B2598" s="3">
        <f>SUMIFS('Raw Data'!$J:$J,'Raw Data'!$G:$G,A2598,'Raw Data'!$R:$R,"Cross-Sold")</f>
        <v>0</v>
      </c>
    </row>
    <row r="2599" hidden="1" customHeight="1" spans="1:2">
      <c r="A2599" s="4" t="s">
        <v>536</v>
      </c>
      <c r="B2599" s="4">
        <f>SUMIFS('Raw Data'!$J:$J,'Raw Data'!$G:$G,A2599,'Raw Data'!$R:$R,"Cross-Sold")</f>
        <v>0</v>
      </c>
    </row>
    <row r="2600" hidden="1" customHeight="1" spans="1:2">
      <c r="A2600" s="3" t="s">
        <v>38</v>
      </c>
      <c r="B2600" s="3">
        <f>SUMIFS('Raw Data'!$J:$J,'Raw Data'!$G:$G,A2600,'Raw Data'!$R:$R,"Cross-Sold")</f>
        <v>0</v>
      </c>
    </row>
    <row r="2601" customHeight="1" spans="1:2">
      <c r="A2601" s="4" t="s">
        <v>111</v>
      </c>
      <c r="B2601" s="4">
        <f>SUMIFS('Raw Data'!$J:$J,'Raw Data'!$G:$G,A2601,'Raw Data'!$R:$R,"Cross-Sold")</f>
        <v>13047600</v>
      </c>
    </row>
    <row r="2602" customHeight="1" spans="1:2">
      <c r="A2602" s="3" t="s">
        <v>116</v>
      </c>
      <c r="B2602" s="3">
        <f>SUMIFS('Raw Data'!$J:$J,'Raw Data'!$G:$G,A2602,'Raw Data'!$R:$R,"Cross-Sold")</f>
        <v>52119800</v>
      </c>
    </row>
    <row r="2603" customHeight="1" spans="1:2">
      <c r="A2603" s="4" t="s">
        <v>116</v>
      </c>
      <c r="B2603" s="4">
        <f>SUMIFS('Raw Data'!$J:$J,'Raw Data'!$G:$G,A2603,'Raw Data'!$R:$R,"Cross-Sold")</f>
        <v>52119800</v>
      </c>
    </row>
    <row r="2604" hidden="1" customHeight="1" spans="1:2">
      <c r="A2604" s="3" t="s">
        <v>38</v>
      </c>
      <c r="B2604" s="3">
        <f>SUMIFS('Raw Data'!$J:$J,'Raw Data'!$G:$G,A2604,'Raw Data'!$R:$R,"Cross-Sold")</f>
        <v>0</v>
      </c>
    </row>
    <row r="2605" customHeight="1" spans="1:2">
      <c r="A2605" s="4" t="s">
        <v>212</v>
      </c>
      <c r="B2605" s="4">
        <f>SUMIFS('Raw Data'!$J:$J,'Raw Data'!$G:$G,A2605,'Raw Data'!$R:$R,"Cross-Sold")</f>
        <v>1133297600</v>
      </c>
    </row>
    <row r="2606" hidden="1" customHeight="1" spans="1:2">
      <c r="A2606" s="3" t="s">
        <v>38</v>
      </c>
      <c r="B2606" s="3">
        <f>SUMIFS('Raw Data'!$J:$J,'Raw Data'!$G:$G,A2606,'Raw Data'!$R:$R,"Cross-Sold")</f>
        <v>0</v>
      </c>
    </row>
    <row r="2607" hidden="1" customHeight="1" spans="1:2">
      <c r="A2607" s="4" t="s">
        <v>38</v>
      </c>
      <c r="B2607" s="4">
        <f>SUMIFS('Raw Data'!$J:$J,'Raw Data'!$G:$G,A2607,'Raw Data'!$R:$R,"Cross-Sold")</f>
        <v>0</v>
      </c>
    </row>
    <row r="2608" customHeight="1" spans="1:2">
      <c r="A2608" s="3" t="s">
        <v>212</v>
      </c>
      <c r="B2608" s="3">
        <f>SUMIFS('Raw Data'!$J:$J,'Raw Data'!$G:$G,A2608,'Raw Data'!$R:$R,"Cross-Sold")</f>
        <v>1133297600</v>
      </c>
    </row>
    <row r="2609" hidden="1" customHeight="1" spans="1:2">
      <c r="A2609" s="4" t="s">
        <v>3702</v>
      </c>
      <c r="B2609" s="4">
        <f>SUMIFS('Raw Data'!$J:$J,'Raw Data'!$G:$G,A2609,'Raw Data'!$R:$R,"Cross-Sold")</f>
        <v>0</v>
      </c>
    </row>
    <row r="2610" customHeight="1" spans="1:2">
      <c r="A2610" s="3" t="s">
        <v>3913</v>
      </c>
      <c r="B2610" s="3">
        <f>SUMIFS('Raw Data'!$J:$J,'Raw Data'!$G:$G,A2610,'Raw Data'!$R:$R,"Cross-Sold")</f>
        <v>53975800</v>
      </c>
    </row>
    <row r="2611" hidden="1" customHeight="1" spans="1:2">
      <c r="A2611" s="4" t="s">
        <v>38</v>
      </c>
      <c r="B2611" s="4">
        <f>SUMIFS('Raw Data'!$J:$J,'Raw Data'!$G:$G,A2611,'Raw Data'!$R:$R,"Cross-Sold")</f>
        <v>0</v>
      </c>
    </row>
    <row r="2612" customHeight="1" spans="1:2">
      <c r="A2612" s="3" t="s">
        <v>48</v>
      </c>
      <c r="B2612" s="3">
        <f>SUMIFS('Raw Data'!$J:$J,'Raw Data'!$G:$G,A2612,'Raw Data'!$R:$R,"Cross-Sold")</f>
        <v>174568900</v>
      </c>
    </row>
    <row r="2613" hidden="1" customHeight="1" spans="1:2">
      <c r="A2613" s="4" t="s">
        <v>38</v>
      </c>
      <c r="B2613" s="4">
        <f>SUMIFS('Raw Data'!$J:$J,'Raw Data'!$G:$G,A2613,'Raw Data'!$R:$R,"Cross-Sold")</f>
        <v>0</v>
      </c>
    </row>
    <row r="2614" customHeight="1" spans="1:2">
      <c r="A2614" s="3" t="s">
        <v>124</v>
      </c>
      <c r="B2614" s="3">
        <f>SUMIFS('Raw Data'!$J:$J,'Raw Data'!$G:$G,A2614,'Raw Data'!$R:$R,"Cross-Sold")</f>
        <v>1184589200</v>
      </c>
    </row>
    <row r="2615" customHeight="1" spans="1:2">
      <c r="A2615" s="4" t="s">
        <v>68</v>
      </c>
      <c r="B2615" s="4">
        <f>SUMIFS('Raw Data'!$J:$J,'Raw Data'!$G:$G,A2615,'Raw Data'!$R:$R,"Cross-Sold")</f>
        <v>259365751</v>
      </c>
    </row>
    <row r="2616" hidden="1" customHeight="1" spans="1:2">
      <c r="A2616" s="3" t="s">
        <v>38</v>
      </c>
      <c r="B2616" s="3">
        <f>SUMIFS('Raw Data'!$J:$J,'Raw Data'!$G:$G,A2616,'Raw Data'!$R:$R,"Cross-Sold")</f>
        <v>0</v>
      </c>
    </row>
    <row r="2617" customHeight="1" spans="1:2">
      <c r="A2617" s="4" t="s">
        <v>170</v>
      </c>
      <c r="B2617" s="4">
        <f>SUMIFS('Raw Data'!$J:$J,'Raw Data'!$G:$G,A2617,'Raw Data'!$R:$R,"Cross-Sold")</f>
        <v>108978900</v>
      </c>
    </row>
    <row r="2618" hidden="1" customHeight="1" spans="1:2">
      <c r="A2618" s="3" t="s">
        <v>101</v>
      </c>
      <c r="B2618" s="3">
        <f>SUMIFS('Raw Data'!$J:$J,'Raw Data'!$G:$G,A2618,'Raw Data'!$R:$R,"Cross-Sold")</f>
        <v>0</v>
      </c>
    </row>
    <row r="2619" hidden="1" customHeight="1" spans="1:2">
      <c r="A2619" s="4" t="s">
        <v>140</v>
      </c>
      <c r="B2619" s="4">
        <f>SUMIFS('Raw Data'!$J:$J,'Raw Data'!$G:$G,A2619,'Raw Data'!$R:$R,"Cross-Sold")</f>
        <v>0</v>
      </c>
    </row>
    <row r="2620" hidden="1" customHeight="1" spans="1:2">
      <c r="A2620" s="3" t="s">
        <v>101</v>
      </c>
      <c r="B2620" s="3">
        <f>SUMIFS('Raw Data'!$J:$J,'Raw Data'!$G:$G,A2620,'Raw Data'!$R:$R,"Cross-Sold")</f>
        <v>0</v>
      </c>
    </row>
    <row r="2621" hidden="1" customHeight="1" spans="1:2">
      <c r="A2621" s="4" t="s">
        <v>140</v>
      </c>
      <c r="B2621" s="4">
        <f>SUMIFS('Raw Data'!$J:$J,'Raw Data'!$G:$G,A2621,'Raw Data'!$R:$R,"Cross-Sold")</f>
        <v>0</v>
      </c>
    </row>
    <row r="2622" hidden="1" customHeight="1" spans="1:2">
      <c r="A2622" s="3" t="s">
        <v>2496</v>
      </c>
      <c r="B2622" s="3">
        <f>SUMIFS('Raw Data'!$J:$J,'Raw Data'!$G:$G,A2622,'Raw Data'!$R:$R,"Cross-Sold")</f>
        <v>0</v>
      </c>
    </row>
    <row r="2623" hidden="1" customHeight="1" spans="1:2">
      <c r="A2623" s="4" t="s">
        <v>101</v>
      </c>
      <c r="B2623" s="4">
        <f>SUMIFS('Raw Data'!$J:$J,'Raw Data'!$G:$G,A2623,'Raw Data'!$R:$R,"Cross-Sold")</f>
        <v>0</v>
      </c>
    </row>
    <row r="2624" hidden="1" customHeight="1" spans="1:2">
      <c r="A2624" s="3" t="s">
        <v>536</v>
      </c>
      <c r="B2624" s="3">
        <f>SUMIFS('Raw Data'!$J:$J,'Raw Data'!$G:$G,A2624,'Raw Data'!$R:$R,"Cross-Sold")</f>
        <v>0</v>
      </c>
    </row>
    <row r="2625" hidden="1" customHeight="1" spans="1:2">
      <c r="A2625" s="4" t="s">
        <v>38</v>
      </c>
      <c r="B2625" s="4">
        <f>SUMIFS('Raw Data'!$J:$J,'Raw Data'!$G:$G,A2625,'Raw Data'!$R:$R,"Cross-Sold")</f>
        <v>0</v>
      </c>
    </row>
    <row r="2626" hidden="1" customHeight="1" spans="1:2">
      <c r="A2626" s="3" t="s">
        <v>38</v>
      </c>
      <c r="B2626" s="3">
        <f>SUMIFS('Raw Data'!$J:$J,'Raw Data'!$G:$G,A2626,'Raw Data'!$R:$R,"Cross-Sold")</f>
        <v>0</v>
      </c>
    </row>
    <row r="2627" hidden="1" customHeight="1" spans="1:2">
      <c r="A2627" s="4" t="s">
        <v>38</v>
      </c>
      <c r="B2627" s="4">
        <f>SUMIFS('Raw Data'!$J:$J,'Raw Data'!$G:$G,A2627,'Raw Data'!$R:$R,"Cross-Sold")</f>
        <v>0</v>
      </c>
    </row>
    <row r="2628" hidden="1" customHeight="1" spans="1:2">
      <c r="A2628" s="3" t="s">
        <v>38</v>
      </c>
      <c r="B2628" s="3">
        <f>SUMIFS('Raw Data'!$J:$J,'Raw Data'!$G:$G,A2628,'Raw Data'!$R:$R,"Cross-Sold")</f>
        <v>0</v>
      </c>
    </row>
    <row r="2629" hidden="1" customHeight="1" spans="1:2">
      <c r="A2629" s="4" t="s">
        <v>38</v>
      </c>
      <c r="B2629" s="4">
        <f>SUMIFS('Raw Data'!$J:$J,'Raw Data'!$G:$G,A2629,'Raw Data'!$R:$R,"Cross-Sold")</f>
        <v>0</v>
      </c>
    </row>
    <row r="2630" hidden="1" customHeight="1" spans="1:2">
      <c r="A2630" s="3" t="s">
        <v>38</v>
      </c>
      <c r="B2630" s="3">
        <f>SUMIFS('Raw Data'!$J:$J,'Raw Data'!$G:$G,A2630,'Raw Data'!$R:$R,"Cross-Sold")</f>
        <v>0</v>
      </c>
    </row>
    <row r="2631" hidden="1" customHeight="1" spans="1:2">
      <c r="A2631" s="4" t="s">
        <v>38</v>
      </c>
      <c r="B2631" s="4">
        <f>SUMIFS('Raw Data'!$J:$J,'Raw Data'!$G:$G,A2631,'Raw Data'!$R:$R,"Cross-Sold")</f>
        <v>0</v>
      </c>
    </row>
    <row r="2632" customHeight="1" spans="1:2">
      <c r="A2632" s="3" t="s">
        <v>3913</v>
      </c>
      <c r="B2632" s="3">
        <f>SUMIFS('Raw Data'!$J:$J,'Raw Data'!$G:$G,A2632,'Raw Data'!$R:$R,"Cross-Sold")</f>
        <v>53975800</v>
      </c>
    </row>
    <row r="2633" hidden="1" customHeight="1" spans="1:2">
      <c r="A2633" s="4" t="s">
        <v>38</v>
      </c>
      <c r="B2633" s="4">
        <f>SUMIFS('Raw Data'!$J:$J,'Raw Data'!$G:$G,A2633,'Raw Data'!$R:$R,"Cross-Sold")</f>
        <v>0</v>
      </c>
    </row>
    <row r="2634" hidden="1" customHeight="1" spans="1:2">
      <c r="A2634" s="3" t="s">
        <v>94</v>
      </c>
      <c r="B2634" s="3">
        <f>SUMIFS('Raw Data'!$J:$J,'Raw Data'!$G:$G,A2634,'Raw Data'!$R:$R,"Cross-Sold")</f>
        <v>0</v>
      </c>
    </row>
    <row r="2635" customHeight="1" spans="1:2">
      <c r="A2635" s="4" t="s">
        <v>129</v>
      </c>
      <c r="B2635" s="4">
        <f>SUMIFS('Raw Data'!$J:$J,'Raw Data'!$G:$G,A2635,'Raw Data'!$R:$R,"Cross-Sold")</f>
        <v>18235300</v>
      </c>
    </row>
    <row r="2636" customHeight="1" spans="1:2">
      <c r="A2636" s="3" t="s">
        <v>160</v>
      </c>
      <c r="B2636" s="3">
        <f>SUMIFS('Raw Data'!$J:$J,'Raw Data'!$G:$G,A2636,'Raw Data'!$R:$R,"Cross-Sold")</f>
        <v>47102300</v>
      </c>
    </row>
    <row r="2637" customHeight="1" spans="1:2">
      <c r="A2637" s="4" t="s">
        <v>160</v>
      </c>
      <c r="B2637" s="4">
        <f>SUMIFS('Raw Data'!$J:$J,'Raw Data'!$G:$G,A2637,'Raw Data'!$R:$R,"Cross-Sold")</f>
        <v>47102300</v>
      </c>
    </row>
    <row r="2638" hidden="1" customHeight="1" spans="1:2">
      <c r="A2638" s="3" t="s">
        <v>140</v>
      </c>
      <c r="B2638" s="3">
        <f>SUMIFS('Raw Data'!$J:$J,'Raw Data'!$G:$G,A2638,'Raw Data'!$R:$R,"Cross-Sold")</f>
        <v>0</v>
      </c>
    </row>
    <row r="2639" customHeight="1" spans="1:2">
      <c r="A2639" s="4" t="s">
        <v>212</v>
      </c>
      <c r="B2639" s="4">
        <f>SUMIFS('Raw Data'!$J:$J,'Raw Data'!$G:$G,A2639,'Raw Data'!$R:$R,"Cross-Sold")</f>
        <v>1133297600</v>
      </c>
    </row>
    <row r="2640" customHeight="1" spans="1:2">
      <c r="A2640" s="3" t="s">
        <v>44</v>
      </c>
      <c r="B2640" s="3">
        <f>SUMIFS('Raw Data'!$J:$J,'Raw Data'!$G:$G,A2640,'Raw Data'!$R:$R,"Cross-Sold")</f>
        <v>42770500</v>
      </c>
    </row>
    <row r="2641" customHeight="1" spans="1:2">
      <c r="A2641" s="4" t="s">
        <v>212</v>
      </c>
      <c r="B2641" s="4">
        <f>SUMIFS('Raw Data'!$J:$J,'Raw Data'!$G:$G,A2641,'Raw Data'!$R:$R,"Cross-Sold")</f>
        <v>1133297600</v>
      </c>
    </row>
    <row r="2642" hidden="1" customHeight="1" spans="1:2">
      <c r="A2642" s="3" t="s">
        <v>121</v>
      </c>
      <c r="B2642" s="3">
        <f>SUMIFS('Raw Data'!$J:$J,'Raw Data'!$G:$G,A2642,'Raw Data'!$R:$R,"Cross-Sold")</f>
        <v>0</v>
      </c>
    </row>
    <row r="2643" hidden="1" customHeight="1" spans="1:2">
      <c r="A2643" s="4" t="s">
        <v>121</v>
      </c>
      <c r="B2643" s="4">
        <f>SUMIFS('Raw Data'!$J:$J,'Raw Data'!$G:$G,A2643,'Raw Data'!$R:$R,"Cross-Sold")</f>
        <v>0</v>
      </c>
    </row>
    <row r="2644" customHeight="1" spans="1:2">
      <c r="A2644" s="3" t="s">
        <v>55</v>
      </c>
      <c r="B2644" s="3">
        <f>SUMIFS('Raw Data'!$J:$J,'Raw Data'!$G:$G,A2644,'Raw Data'!$R:$R,"Cross-Sold")</f>
        <v>13740226</v>
      </c>
    </row>
    <row r="2645" hidden="1" customHeight="1" spans="1:2">
      <c r="A2645" s="4" t="s">
        <v>536</v>
      </c>
      <c r="B2645" s="4">
        <f>SUMIFS('Raw Data'!$J:$J,'Raw Data'!$G:$G,A2645,'Raw Data'!$R:$R,"Cross-Sold")</f>
        <v>0</v>
      </c>
    </row>
    <row r="2646" customHeight="1" spans="1:2">
      <c r="A2646" s="3" t="s">
        <v>116</v>
      </c>
      <c r="B2646" s="3">
        <f>SUMIFS('Raw Data'!$J:$J,'Raw Data'!$G:$G,A2646,'Raw Data'!$R:$R,"Cross-Sold")</f>
        <v>52119800</v>
      </c>
    </row>
    <row r="2647" hidden="1" customHeight="1" spans="1:2">
      <c r="A2647" s="4" t="s">
        <v>536</v>
      </c>
      <c r="B2647" s="4">
        <f>SUMIFS('Raw Data'!$J:$J,'Raw Data'!$G:$G,A2647,'Raw Data'!$R:$R,"Cross-Sold")</f>
        <v>0</v>
      </c>
    </row>
    <row r="2648" hidden="1" customHeight="1" spans="1:2">
      <c r="A2648" s="3" t="s">
        <v>536</v>
      </c>
      <c r="B2648" s="3">
        <f>SUMIFS('Raw Data'!$J:$J,'Raw Data'!$G:$G,A2648,'Raw Data'!$R:$R,"Cross-Sold")</f>
        <v>0</v>
      </c>
    </row>
    <row r="2649" customHeight="1" spans="1:2">
      <c r="A2649" s="4" t="s">
        <v>116</v>
      </c>
      <c r="B2649" s="4">
        <f>SUMIFS('Raw Data'!$J:$J,'Raw Data'!$G:$G,A2649,'Raw Data'!$R:$R,"Cross-Sold")</f>
        <v>52119800</v>
      </c>
    </row>
    <row r="2650" customHeight="1" spans="1:2">
      <c r="A2650" s="3" t="s">
        <v>116</v>
      </c>
      <c r="B2650" s="3">
        <f>SUMIFS('Raw Data'!$J:$J,'Raw Data'!$G:$G,A2650,'Raw Data'!$R:$R,"Cross-Sold")</f>
        <v>52119800</v>
      </c>
    </row>
    <row r="2651" hidden="1" customHeight="1" spans="1:2">
      <c r="A2651" s="4" t="s">
        <v>38</v>
      </c>
      <c r="B2651" s="4">
        <f>SUMIFS('Raw Data'!$J:$J,'Raw Data'!$G:$G,A2651,'Raw Data'!$R:$R,"Cross-Sold")</f>
        <v>0</v>
      </c>
    </row>
    <row r="2652" hidden="1" customHeight="1" spans="1:2">
      <c r="A2652" s="3" t="s">
        <v>536</v>
      </c>
      <c r="B2652" s="3">
        <f>SUMIFS('Raw Data'!$J:$J,'Raw Data'!$G:$G,A2652,'Raw Data'!$R:$R,"Cross-Sold")</f>
        <v>0</v>
      </c>
    </row>
    <row r="2653" hidden="1" customHeight="1" spans="1:2">
      <c r="A2653" s="4" t="s">
        <v>536</v>
      </c>
      <c r="B2653" s="4">
        <f>SUMIFS('Raw Data'!$J:$J,'Raw Data'!$G:$G,A2653,'Raw Data'!$R:$R,"Cross-Sold")</f>
        <v>0</v>
      </c>
    </row>
    <row r="2654" hidden="1" customHeight="1" spans="1:2">
      <c r="A2654" s="3" t="s">
        <v>536</v>
      </c>
      <c r="B2654" s="3">
        <f>SUMIFS('Raw Data'!$J:$J,'Raw Data'!$G:$G,A2654,'Raw Data'!$R:$R,"Cross-Sold")</f>
        <v>0</v>
      </c>
    </row>
    <row r="2655" hidden="1" customHeight="1" spans="1:2">
      <c r="A2655" s="4" t="s">
        <v>536</v>
      </c>
      <c r="B2655" s="4">
        <f>SUMIFS('Raw Data'!$J:$J,'Raw Data'!$G:$G,A2655,'Raw Data'!$R:$R,"Cross-Sold")</f>
        <v>0</v>
      </c>
    </row>
    <row r="2656" hidden="1" customHeight="1" spans="1:2">
      <c r="A2656" s="3" t="s">
        <v>536</v>
      </c>
      <c r="B2656" s="3">
        <f>SUMIFS('Raw Data'!$J:$J,'Raw Data'!$G:$G,A2656,'Raw Data'!$R:$R,"Cross-Sold")</f>
        <v>0</v>
      </c>
    </row>
    <row r="2657" hidden="1" customHeight="1" spans="1:2">
      <c r="A2657" s="4" t="s">
        <v>536</v>
      </c>
      <c r="B2657" s="4">
        <f>SUMIFS('Raw Data'!$J:$J,'Raw Data'!$G:$G,A2657,'Raw Data'!$R:$R,"Cross-Sold")</f>
        <v>0</v>
      </c>
    </row>
    <row r="2658" hidden="1" customHeight="1" spans="1:2">
      <c r="A2658" s="3" t="s">
        <v>536</v>
      </c>
      <c r="B2658" s="3">
        <f>SUMIFS('Raw Data'!$J:$J,'Raw Data'!$G:$G,A2658,'Raw Data'!$R:$R,"Cross-Sold")</f>
        <v>0</v>
      </c>
    </row>
    <row r="2659" hidden="1" customHeight="1" spans="1:2">
      <c r="A2659" s="4" t="s">
        <v>536</v>
      </c>
      <c r="B2659" s="4">
        <f>SUMIFS('Raw Data'!$J:$J,'Raw Data'!$G:$G,A2659,'Raw Data'!$R:$R,"Cross-Sold")</f>
        <v>0</v>
      </c>
    </row>
    <row r="2660" hidden="1" customHeight="1" spans="1:2">
      <c r="A2660" s="3" t="s">
        <v>536</v>
      </c>
      <c r="B2660" s="3">
        <f>SUMIFS('Raw Data'!$J:$J,'Raw Data'!$G:$G,A2660,'Raw Data'!$R:$R,"Cross-Sold")</f>
        <v>0</v>
      </c>
    </row>
    <row r="2661" hidden="1" customHeight="1" spans="1:2">
      <c r="A2661" s="4" t="s">
        <v>38</v>
      </c>
      <c r="B2661" s="4">
        <f>SUMIFS('Raw Data'!$J:$J,'Raw Data'!$G:$G,A2661,'Raw Data'!$R:$R,"Cross-Sold")</f>
        <v>0</v>
      </c>
    </row>
    <row r="2662" hidden="1" customHeight="1" spans="1:2">
      <c r="A2662" s="3" t="s">
        <v>536</v>
      </c>
      <c r="B2662" s="3">
        <f>SUMIFS('Raw Data'!$J:$J,'Raw Data'!$G:$G,A2662,'Raw Data'!$R:$R,"Cross-Sold")</f>
        <v>0</v>
      </c>
    </row>
    <row r="2663" hidden="1" customHeight="1" spans="1:2">
      <c r="A2663" s="4" t="s">
        <v>536</v>
      </c>
      <c r="B2663" s="4">
        <f>SUMIFS('Raw Data'!$J:$J,'Raw Data'!$G:$G,A2663,'Raw Data'!$R:$R,"Cross-Sold")</f>
        <v>0</v>
      </c>
    </row>
    <row r="2664" hidden="1" customHeight="1" spans="1:2">
      <c r="A2664" s="3" t="s">
        <v>536</v>
      </c>
      <c r="B2664" s="3">
        <f>SUMIFS('Raw Data'!$J:$J,'Raw Data'!$G:$G,A2664,'Raw Data'!$R:$R,"Cross-Sold")</f>
        <v>0</v>
      </c>
    </row>
    <row r="2665" customHeight="1" spans="1:2">
      <c r="A2665" s="4" t="s">
        <v>51</v>
      </c>
      <c r="B2665" s="4">
        <f>SUMIFS('Raw Data'!$J:$J,'Raw Data'!$G:$G,A2665,'Raw Data'!$R:$R,"Cross-Sold")</f>
        <v>2479800</v>
      </c>
    </row>
    <row r="2666" customHeight="1" spans="1:2">
      <c r="A2666" s="3" t="s">
        <v>55</v>
      </c>
      <c r="B2666" s="3">
        <f>SUMIFS('Raw Data'!$J:$J,'Raw Data'!$G:$G,A2666,'Raw Data'!$R:$R,"Cross-Sold")</f>
        <v>13740226</v>
      </c>
    </row>
    <row r="2667" customHeight="1" spans="1:2">
      <c r="A2667" s="4" t="s">
        <v>72</v>
      </c>
      <c r="B2667" s="4">
        <f>SUMIFS('Raw Data'!$J:$J,'Raw Data'!$G:$G,A2667,'Raw Data'!$R:$R,"Cross-Sold")</f>
        <v>1265400</v>
      </c>
    </row>
    <row r="2668" customHeight="1" spans="1:2">
      <c r="A2668" s="3" t="s">
        <v>212</v>
      </c>
      <c r="B2668" s="3">
        <f>SUMIFS('Raw Data'!$J:$J,'Raw Data'!$G:$G,A2668,'Raw Data'!$R:$R,"Cross-Sold")</f>
        <v>1133297600</v>
      </c>
    </row>
    <row r="2669" customHeight="1" spans="1:2">
      <c r="A2669" s="4" t="s">
        <v>68</v>
      </c>
      <c r="B2669" s="4">
        <f>SUMIFS('Raw Data'!$J:$J,'Raw Data'!$G:$G,A2669,'Raw Data'!$R:$R,"Cross-Sold")</f>
        <v>259365751</v>
      </c>
    </row>
    <row r="2670" customHeight="1" spans="1:2">
      <c r="A2670" s="3" t="s">
        <v>68</v>
      </c>
      <c r="B2670" s="3">
        <f>SUMIFS('Raw Data'!$J:$J,'Raw Data'!$G:$G,A2670,'Raw Data'!$R:$R,"Cross-Sold")</f>
        <v>259365751</v>
      </c>
    </row>
    <row r="2671" customHeight="1" spans="1:2">
      <c r="A2671" s="4" t="s">
        <v>48</v>
      </c>
      <c r="B2671" s="4">
        <f>SUMIFS('Raw Data'!$J:$J,'Raw Data'!$G:$G,A2671,'Raw Data'!$R:$R,"Cross-Sold")</f>
        <v>174568900</v>
      </c>
    </row>
    <row r="2672" customHeight="1" spans="1:2">
      <c r="A2672" s="3" t="s">
        <v>55</v>
      </c>
      <c r="B2672" s="3">
        <f>SUMIFS('Raw Data'!$J:$J,'Raw Data'!$G:$G,A2672,'Raw Data'!$R:$R,"Cross-Sold")</f>
        <v>13740226</v>
      </c>
    </row>
    <row r="2673" customHeight="1" spans="1:2">
      <c r="A2673" s="4" t="s">
        <v>55</v>
      </c>
      <c r="B2673" s="4">
        <f>SUMIFS('Raw Data'!$J:$J,'Raw Data'!$G:$G,A2673,'Raw Data'!$R:$R,"Cross-Sold")</f>
        <v>13740226</v>
      </c>
    </row>
    <row r="2674" customHeight="1" spans="1:2">
      <c r="A2674" s="3" t="s">
        <v>98</v>
      </c>
      <c r="B2674" s="3">
        <f>SUMIFS('Raw Data'!$J:$J,'Raw Data'!$G:$G,A2674,'Raw Data'!$R:$R,"Cross-Sold")</f>
        <v>15227800</v>
      </c>
    </row>
    <row r="2675" customHeight="1" spans="1:2">
      <c r="A2675" s="4" t="s">
        <v>3913</v>
      </c>
      <c r="B2675" s="4">
        <f>SUMIFS('Raw Data'!$J:$J,'Raw Data'!$G:$G,A2675,'Raw Data'!$R:$R,"Cross-Sold")</f>
        <v>53975800</v>
      </c>
    </row>
    <row r="2676" hidden="1" customHeight="1" spans="1:2">
      <c r="A2676" s="3" t="s">
        <v>3702</v>
      </c>
      <c r="B2676" s="3">
        <f>SUMIFS('Raw Data'!$J:$J,'Raw Data'!$G:$G,A2676,'Raw Data'!$R:$R,"Cross-Sold")</f>
        <v>0</v>
      </c>
    </row>
    <row r="2677" hidden="1" customHeight="1" spans="1:2">
      <c r="A2677" s="4" t="s">
        <v>38</v>
      </c>
      <c r="B2677" s="4">
        <f>SUMIFS('Raw Data'!$J:$J,'Raw Data'!$G:$G,A2677,'Raw Data'!$R:$R,"Cross-Sold")</f>
        <v>0</v>
      </c>
    </row>
    <row r="2678" hidden="1" customHeight="1" spans="1:2">
      <c r="A2678" s="3" t="s">
        <v>38</v>
      </c>
      <c r="B2678" s="3">
        <f>SUMIFS('Raw Data'!$J:$J,'Raw Data'!$G:$G,A2678,'Raw Data'!$R:$R,"Cross-Sold")</f>
        <v>0</v>
      </c>
    </row>
    <row r="2679" customHeight="1" spans="1:2">
      <c r="A2679" s="4" t="s">
        <v>154</v>
      </c>
      <c r="B2679" s="4">
        <f>SUMIFS('Raw Data'!$J:$J,'Raw Data'!$G:$G,A2679,'Raw Data'!$R:$R,"Cross-Sold")</f>
        <v>118725400</v>
      </c>
    </row>
    <row r="2680" customHeight="1" spans="1:2">
      <c r="A2680" s="3" t="s">
        <v>80</v>
      </c>
      <c r="B2680" s="3">
        <f>SUMIFS('Raw Data'!$J:$J,'Raw Data'!$G:$G,A2680,'Raw Data'!$R:$R,"Cross-Sold")</f>
        <v>29707200</v>
      </c>
    </row>
    <row r="2681" hidden="1" customHeight="1" spans="1:2">
      <c r="A2681" s="4" t="s">
        <v>94</v>
      </c>
      <c r="B2681" s="4">
        <f>SUMIFS('Raw Data'!$J:$J,'Raw Data'!$G:$G,A2681,'Raw Data'!$R:$R,"Cross-Sold")</f>
        <v>0</v>
      </c>
    </row>
    <row r="2682" customHeight="1" spans="1:2">
      <c r="A2682" s="3" t="s">
        <v>124</v>
      </c>
      <c r="B2682" s="3">
        <f>SUMIFS('Raw Data'!$J:$J,'Raw Data'!$G:$G,A2682,'Raw Data'!$R:$R,"Cross-Sold")</f>
        <v>1184589200</v>
      </c>
    </row>
    <row r="2683" hidden="1" customHeight="1" spans="1:2">
      <c r="A2683" s="4" t="s">
        <v>38</v>
      </c>
      <c r="B2683" s="4">
        <f>SUMIFS('Raw Data'!$J:$J,'Raw Data'!$G:$G,A2683,'Raw Data'!$R:$R,"Cross-Sold")</f>
        <v>0</v>
      </c>
    </row>
    <row r="2684" hidden="1" customHeight="1" spans="1:2">
      <c r="A2684" s="3" t="s">
        <v>38</v>
      </c>
      <c r="B2684" s="3">
        <f>SUMIFS('Raw Data'!$J:$J,'Raw Data'!$G:$G,A2684,'Raw Data'!$R:$R,"Cross-Sold")</f>
        <v>0</v>
      </c>
    </row>
    <row r="2685" hidden="1" customHeight="1" spans="1:2">
      <c r="A2685" s="4" t="s">
        <v>38</v>
      </c>
      <c r="B2685" s="4">
        <f>SUMIFS('Raw Data'!$J:$J,'Raw Data'!$G:$G,A2685,'Raw Data'!$R:$R,"Cross-Sold")</f>
        <v>0</v>
      </c>
    </row>
    <row r="2686" hidden="1" customHeight="1" spans="1:2">
      <c r="A2686" s="3" t="s">
        <v>94</v>
      </c>
      <c r="B2686" s="3">
        <f>SUMIFS('Raw Data'!$J:$J,'Raw Data'!$G:$G,A2686,'Raw Data'!$R:$R,"Cross-Sold")</f>
        <v>0</v>
      </c>
    </row>
    <row r="2687" hidden="1" customHeight="1" spans="1:2">
      <c r="A2687" s="4" t="s">
        <v>38</v>
      </c>
      <c r="B2687" s="4">
        <f>SUMIFS('Raw Data'!$J:$J,'Raw Data'!$G:$G,A2687,'Raw Data'!$R:$R,"Cross-Sold")</f>
        <v>0</v>
      </c>
    </row>
    <row r="2688" hidden="1" customHeight="1" spans="1:2">
      <c r="A2688" s="3" t="s">
        <v>38</v>
      </c>
      <c r="B2688" s="3">
        <f>SUMIFS('Raw Data'!$J:$J,'Raw Data'!$G:$G,A2688,'Raw Data'!$R:$R,"Cross-Sold")</f>
        <v>0</v>
      </c>
    </row>
    <row r="2689" hidden="1" customHeight="1" spans="1:2">
      <c r="A2689" s="4" t="s">
        <v>38</v>
      </c>
      <c r="B2689" s="4">
        <f>SUMIFS('Raw Data'!$J:$J,'Raw Data'!$G:$G,A2689,'Raw Data'!$R:$R,"Cross-Sold")</f>
        <v>0</v>
      </c>
    </row>
    <row r="2690" hidden="1" customHeight="1" spans="1:2">
      <c r="A2690" s="3" t="s">
        <v>38</v>
      </c>
      <c r="B2690" s="3">
        <f>SUMIFS('Raw Data'!$J:$J,'Raw Data'!$G:$G,A2690,'Raw Data'!$R:$R,"Cross-Sold")</f>
        <v>0</v>
      </c>
    </row>
    <row r="2691" hidden="1" customHeight="1" spans="1:2">
      <c r="A2691" s="4" t="s">
        <v>38</v>
      </c>
      <c r="B2691" s="4">
        <f>SUMIFS('Raw Data'!$J:$J,'Raw Data'!$G:$G,A2691,'Raw Data'!$R:$R,"Cross-Sold")</f>
        <v>0</v>
      </c>
    </row>
    <row r="2692" hidden="1" customHeight="1" spans="1:2">
      <c r="A2692" s="3" t="s">
        <v>38</v>
      </c>
      <c r="B2692" s="3">
        <f>SUMIFS('Raw Data'!$J:$J,'Raw Data'!$G:$G,A2692,'Raw Data'!$R:$R,"Cross-Sold")</f>
        <v>0</v>
      </c>
    </row>
    <row r="2693" customHeight="1" spans="1:2">
      <c r="A2693" s="4" t="s">
        <v>68</v>
      </c>
      <c r="B2693" s="4">
        <f>SUMIFS('Raw Data'!$J:$J,'Raw Data'!$G:$G,A2693,'Raw Data'!$R:$R,"Cross-Sold")</f>
        <v>259365751</v>
      </c>
    </row>
    <row r="2694" customHeight="1" spans="1:2">
      <c r="A2694" s="3" t="s">
        <v>193</v>
      </c>
      <c r="B2694" s="3">
        <f>SUMIFS('Raw Data'!$J:$J,'Raw Data'!$G:$G,A2694,'Raw Data'!$R:$R,"Cross-Sold")</f>
        <v>179625000</v>
      </c>
    </row>
    <row r="2695" customHeight="1" spans="1:2">
      <c r="A2695" s="4" t="s">
        <v>193</v>
      </c>
      <c r="B2695" s="4">
        <f>SUMIFS('Raw Data'!$J:$J,'Raw Data'!$G:$G,A2695,'Raw Data'!$R:$R,"Cross-Sold")</f>
        <v>179625000</v>
      </c>
    </row>
    <row r="2696" customHeight="1" spans="1:2">
      <c r="A2696" s="3" t="s">
        <v>193</v>
      </c>
      <c r="B2696" s="3">
        <f>SUMIFS('Raw Data'!$J:$J,'Raw Data'!$G:$G,A2696,'Raw Data'!$R:$R,"Cross-Sold")</f>
        <v>179625000</v>
      </c>
    </row>
    <row r="2697" customHeight="1" spans="1:2">
      <c r="A2697" s="4" t="s">
        <v>487</v>
      </c>
      <c r="B2697" s="4">
        <f>SUMIFS('Raw Data'!$J:$J,'Raw Data'!$G:$G,A2697,'Raw Data'!$R:$R,"Cross-Sold")</f>
        <v>19722400</v>
      </c>
    </row>
    <row r="2698" hidden="1" customHeight="1" spans="1:2">
      <c r="A2698" s="3" t="s">
        <v>38</v>
      </c>
      <c r="B2698" s="3">
        <f>SUMIFS('Raw Data'!$J:$J,'Raw Data'!$G:$G,A2698,'Raw Data'!$R:$R,"Cross-Sold")</f>
        <v>0</v>
      </c>
    </row>
    <row r="2699" hidden="1" customHeight="1" spans="1:2">
      <c r="A2699" s="4" t="s">
        <v>38</v>
      </c>
      <c r="B2699" s="4">
        <f>SUMIFS('Raw Data'!$J:$J,'Raw Data'!$G:$G,A2699,'Raw Data'!$R:$R,"Cross-Sold")</f>
        <v>0</v>
      </c>
    </row>
    <row r="2700" hidden="1" customHeight="1" spans="1:2">
      <c r="A2700" s="3" t="s">
        <v>536</v>
      </c>
      <c r="B2700" s="3">
        <f>SUMIFS('Raw Data'!$J:$J,'Raw Data'!$G:$G,A2700,'Raw Data'!$R:$R,"Cross-Sold")</f>
        <v>0</v>
      </c>
    </row>
    <row r="2701" customHeight="1" spans="1:2">
      <c r="A2701" s="4" t="s">
        <v>212</v>
      </c>
      <c r="B2701" s="4">
        <f>SUMIFS('Raw Data'!$J:$J,'Raw Data'!$G:$G,A2701,'Raw Data'!$R:$R,"Cross-Sold")</f>
        <v>1133297600</v>
      </c>
    </row>
    <row r="2702" hidden="1" customHeight="1" spans="1:2">
      <c r="A2702" s="3" t="s">
        <v>38</v>
      </c>
      <c r="B2702" s="3">
        <f>SUMIFS('Raw Data'!$J:$J,'Raw Data'!$G:$G,A2702,'Raw Data'!$R:$R,"Cross-Sold")</f>
        <v>0</v>
      </c>
    </row>
    <row r="2703" customHeight="1" spans="1:2">
      <c r="A2703" s="4" t="s">
        <v>746</v>
      </c>
      <c r="B2703" s="4">
        <f>SUMIFS('Raw Data'!$J:$J,'Raw Data'!$G:$G,A2703,'Raw Data'!$R:$R,"Cross-Sold")</f>
        <v>12749300</v>
      </c>
    </row>
    <row r="2704" hidden="1" customHeight="1" spans="1:2">
      <c r="A2704" s="3" t="s">
        <v>38</v>
      </c>
      <c r="B2704" s="3">
        <f>SUMIFS('Raw Data'!$J:$J,'Raw Data'!$G:$G,A2704,'Raw Data'!$R:$R,"Cross-Sold")</f>
        <v>0</v>
      </c>
    </row>
    <row r="2705" hidden="1" customHeight="1" spans="1:2">
      <c r="A2705" s="4" t="s">
        <v>94</v>
      </c>
      <c r="B2705" s="4">
        <f>SUMIFS('Raw Data'!$J:$J,'Raw Data'!$G:$G,A2705,'Raw Data'!$R:$R,"Cross-Sold")</f>
        <v>0</v>
      </c>
    </row>
    <row r="2706" customHeight="1" spans="1:2">
      <c r="A2706" s="3" t="s">
        <v>3913</v>
      </c>
      <c r="B2706" s="3">
        <f>SUMIFS('Raw Data'!$J:$J,'Raw Data'!$G:$G,A2706,'Raw Data'!$R:$R,"Cross-Sold")</f>
        <v>53975800</v>
      </c>
    </row>
    <row r="2707" hidden="1" customHeight="1" spans="1:2">
      <c r="A2707" s="4" t="s">
        <v>3702</v>
      </c>
      <c r="B2707" s="4">
        <f>SUMIFS('Raw Data'!$J:$J,'Raw Data'!$G:$G,A2707,'Raw Data'!$R:$R,"Cross-Sold")</f>
        <v>0</v>
      </c>
    </row>
    <row r="2708" customHeight="1" spans="1:2">
      <c r="A2708" s="3" t="s">
        <v>270</v>
      </c>
      <c r="B2708" s="3">
        <f>SUMIFS('Raw Data'!$J:$J,'Raw Data'!$G:$G,A2708,'Raw Data'!$R:$R,"Cross-Sold")</f>
        <v>33446400</v>
      </c>
    </row>
    <row r="2709" customHeight="1" spans="1:2">
      <c r="A2709" s="4" t="s">
        <v>68</v>
      </c>
      <c r="B2709" s="4">
        <f>SUMIFS('Raw Data'!$J:$J,'Raw Data'!$G:$G,A2709,'Raw Data'!$R:$R,"Cross-Sold")</f>
        <v>259365751</v>
      </c>
    </row>
    <row r="2710" hidden="1" customHeight="1" spans="1:2">
      <c r="A2710" s="3" t="s">
        <v>38</v>
      </c>
      <c r="B2710" s="3">
        <f>SUMIFS('Raw Data'!$J:$J,'Raw Data'!$G:$G,A2710,'Raw Data'!$R:$R,"Cross-Sold")</f>
        <v>0</v>
      </c>
    </row>
    <row r="2711" customHeight="1" spans="1:2">
      <c r="A2711" s="4" t="s">
        <v>72</v>
      </c>
      <c r="B2711" s="4">
        <f>SUMIFS('Raw Data'!$J:$J,'Raw Data'!$G:$G,A2711,'Raw Data'!$R:$R,"Cross-Sold")</f>
        <v>1265400</v>
      </c>
    </row>
    <row r="2712" customHeight="1" spans="1:2">
      <c r="A2712" s="3" t="s">
        <v>168</v>
      </c>
      <c r="B2712" s="3">
        <f>SUMIFS('Raw Data'!$J:$J,'Raw Data'!$G:$G,A2712,'Raw Data'!$R:$R,"Cross-Sold")</f>
        <v>3922700</v>
      </c>
    </row>
    <row r="2713" customHeight="1" spans="1:2">
      <c r="A2713" s="4" t="s">
        <v>80</v>
      </c>
      <c r="B2713" s="4">
        <f>SUMIFS('Raw Data'!$J:$J,'Raw Data'!$G:$G,A2713,'Raw Data'!$R:$R,"Cross-Sold")</f>
        <v>29707200</v>
      </c>
    </row>
    <row r="2714" customHeight="1" spans="1:2">
      <c r="A2714" s="3" t="s">
        <v>135</v>
      </c>
      <c r="B2714" s="3">
        <f>SUMIFS('Raw Data'!$J:$J,'Raw Data'!$G:$G,A2714,'Raw Data'!$R:$R,"Cross-Sold")</f>
        <v>41045700</v>
      </c>
    </row>
    <row r="2715" customHeight="1" spans="1:2">
      <c r="A2715" s="4" t="s">
        <v>135</v>
      </c>
      <c r="B2715" s="4">
        <f>SUMIFS('Raw Data'!$J:$J,'Raw Data'!$G:$G,A2715,'Raw Data'!$R:$R,"Cross-Sold")</f>
        <v>41045700</v>
      </c>
    </row>
    <row r="2716" hidden="1" customHeight="1" spans="1:2">
      <c r="A2716" s="3" t="s">
        <v>38</v>
      </c>
      <c r="B2716" s="3">
        <f>SUMIFS('Raw Data'!$J:$J,'Raw Data'!$G:$G,A2716,'Raw Data'!$R:$R,"Cross-Sold")</f>
        <v>0</v>
      </c>
    </row>
    <row r="2717" hidden="1" customHeight="1" spans="1:2">
      <c r="A2717" s="4" t="s">
        <v>38</v>
      </c>
      <c r="B2717" s="4">
        <f>SUMIFS('Raw Data'!$J:$J,'Raw Data'!$G:$G,A2717,'Raw Data'!$R:$R,"Cross-Sold")</f>
        <v>0</v>
      </c>
    </row>
    <row r="2718" hidden="1" customHeight="1" spans="1:2">
      <c r="A2718" s="3" t="s">
        <v>38</v>
      </c>
      <c r="B2718" s="3">
        <f>SUMIFS('Raw Data'!$J:$J,'Raw Data'!$G:$G,A2718,'Raw Data'!$R:$R,"Cross-Sold")</f>
        <v>0</v>
      </c>
    </row>
    <row r="2719" hidden="1" customHeight="1" spans="1:2">
      <c r="A2719" s="4" t="s">
        <v>140</v>
      </c>
      <c r="B2719" s="4">
        <f>SUMIFS('Raw Data'!$J:$J,'Raw Data'!$G:$G,A2719,'Raw Data'!$R:$R,"Cross-Sold")</f>
        <v>0</v>
      </c>
    </row>
    <row r="2720" hidden="1" customHeight="1" spans="1:2">
      <c r="A2720" s="3" t="s">
        <v>536</v>
      </c>
      <c r="B2720" s="3">
        <f>SUMIFS('Raw Data'!$J:$J,'Raw Data'!$G:$G,A2720,'Raw Data'!$R:$R,"Cross-Sold")</f>
        <v>0</v>
      </c>
    </row>
    <row r="2721" hidden="1" customHeight="1" spans="1:2">
      <c r="A2721" s="4" t="s">
        <v>38</v>
      </c>
      <c r="B2721" s="4">
        <f>SUMIFS('Raw Data'!$J:$J,'Raw Data'!$G:$G,A2721,'Raw Data'!$R:$R,"Cross-Sold")</f>
        <v>0</v>
      </c>
    </row>
    <row r="2722" hidden="1" customHeight="1" spans="1:2">
      <c r="A2722" s="3" t="s">
        <v>38</v>
      </c>
      <c r="B2722" s="3">
        <f>SUMIFS('Raw Data'!$J:$J,'Raw Data'!$G:$G,A2722,'Raw Data'!$R:$R,"Cross-Sold")</f>
        <v>0</v>
      </c>
    </row>
    <row r="2723" customHeight="1" spans="1:2">
      <c r="A2723" s="4" t="s">
        <v>116</v>
      </c>
      <c r="B2723" s="4">
        <f>SUMIFS('Raw Data'!$J:$J,'Raw Data'!$G:$G,A2723,'Raw Data'!$R:$R,"Cross-Sold")</f>
        <v>52119800</v>
      </c>
    </row>
    <row r="2724" hidden="1" customHeight="1" spans="1:2">
      <c r="A2724" s="3" t="s">
        <v>38</v>
      </c>
      <c r="B2724" s="3">
        <f>SUMIFS('Raw Data'!$J:$J,'Raw Data'!$G:$G,A2724,'Raw Data'!$R:$R,"Cross-Sold")</f>
        <v>0</v>
      </c>
    </row>
    <row r="2725" hidden="1" customHeight="1" spans="1:2">
      <c r="A2725" s="4" t="s">
        <v>536</v>
      </c>
      <c r="B2725" s="4">
        <f>SUMIFS('Raw Data'!$J:$J,'Raw Data'!$G:$G,A2725,'Raw Data'!$R:$R,"Cross-Sold")</f>
        <v>0</v>
      </c>
    </row>
    <row r="2726" hidden="1" customHeight="1" spans="1:2">
      <c r="A2726" s="3" t="s">
        <v>536</v>
      </c>
      <c r="B2726" s="3">
        <f>SUMIFS('Raw Data'!$J:$J,'Raw Data'!$G:$G,A2726,'Raw Data'!$R:$R,"Cross-Sold")</f>
        <v>0</v>
      </c>
    </row>
    <row r="2727" hidden="1" customHeight="1" spans="1:2">
      <c r="A2727" s="4" t="s">
        <v>38</v>
      </c>
      <c r="B2727" s="4">
        <f>SUMIFS('Raw Data'!$J:$J,'Raw Data'!$G:$G,A2727,'Raw Data'!$R:$R,"Cross-Sold")</f>
        <v>0</v>
      </c>
    </row>
    <row r="2728" hidden="1" customHeight="1" spans="1:2">
      <c r="A2728" s="3" t="s">
        <v>536</v>
      </c>
      <c r="B2728" s="3">
        <f>SUMIFS('Raw Data'!$J:$J,'Raw Data'!$G:$G,A2728,'Raw Data'!$R:$R,"Cross-Sold")</f>
        <v>0</v>
      </c>
    </row>
    <row r="2729" hidden="1" customHeight="1" spans="1:2">
      <c r="A2729" s="4" t="s">
        <v>536</v>
      </c>
      <c r="B2729" s="4">
        <f>SUMIFS('Raw Data'!$J:$J,'Raw Data'!$G:$G,A2729,'Raw Data'!$R:$R,"Cross-Sold")</f>
        <v>0</v>
      </c>
    </row>
    <row r="2730" hidden="1" customHeight="1" spans="1:2">
      <c r="A2730" s="3" t="s">
        <v>38</v>
      </c>
      <c r="B2730" s="3">
        <f>SUMIFS('Raw Data'!$J:$J,'Raw Data'!$G:$G,A2730,'Raw Data'!$R:$R,"Cross-Sold")</f>
        <v>0</v>
      </c>
    </row>
    <row r="2731" hidden="1" customHeight="1" spans="1:2">
      <c r="A2731" s="4" t="s">
        <v>38</v>
      </c>
      <c r="B2731" s="4">
        <f>SUMIFS('Raw Data'!$J:$J,'Raw Data'!$G:$G,A2731,'Raw Data'!$R:$R,"Cross-Sold")</f>
        <v>0</v>
      </c>
    </row>
    <row r="2732" customHeight="1" spans="1:2">
      <c r="A2732" s="3" t="s">
        <v>124</v>
      </c>
      <c r="B2732" s="3">
        <f>SUMIFS('Raw Data'!$J:$J,'Raw Data'!$G:$G,A2732,'Raw Data'!$R:$R,"Cross-Sold")</f>
        <v>1184589200</v>
      </c>
    </row>
    <row r="2733" customHeight="1" spans="1:2">
      <c r="A2733" s="4" t="s">
        <v>291</v>
      </c>
      <c r="B2733" s="4">
        <f>SUMIFS('Raw Data'!$J:$J,'Raw Data'!$G:$G,A2733,'Raw Data'!$R:$R,"Cross-Sold")</f>
        <v>8477800</v>
      </c>
    </row>
    <row r="2734" hidden="1" customHeight="1" spans="1:2">
      <c r="A2734" s="3" t="s">
        <v>101</v>
      </c>
      <c r="B2734" s="3">
        <f>SUMIFS('Raw Data'!$J:$J,'Raw Data'!$G:$G,A2734,'Raw Data'!$R:$R,"Cross-Sold")</f>
        <v>0</v>
      </c>
    </row>
    <row r="2735" hidden="1" customHeight="1" spans="1:2">
      <c r="A2735" s="4" t="s">
        <v>140</v>
      </c>
      <c r="B2735" s="4">
        <f>SUMIFS('Raw Data'!$J:$J,'Raw Data'!$G:$G,A2735,'Raw Data'!$R:$R,"Cross-Sold")</f>
        <v>0</v>
      </c>
    </row>
    <row r="2736" customHeight="1" spans="1:2">
      <c r="A2736" s="3" t="s">
        <v>68</v>
      </c>
      <c r="B2736" s="3">
        <f>SUMIFS('Raw Data'!$J:$J,'Raw Data'!$G:$G,A2736,'Raw Data'!$R:$R,"Cross-Sold")</f>
        <v>259365751</v>
      </c>
    </row>
    <row r="2737" customHeight="1" spans="1:2">
      <c r="A2737" s="4" t="s">
        <v>68</v>
      </c>
      <c r="B2737" s="4">
        <f>SUMIFS('Raw Data'!$J:$J,'Raw Data'!$G:$G,A2737,'Raw Data'!$R:$R,"Cross-Sold")</f>
        <v>259365751</v>
      </c>
    </row>
    <row r="2738" hidden="1" customHeight="1" spans="1:2">
      <c r="A2738" s="3" t="s">
        <v>121</v>
      </c>
      <c r="B2738" s="3">
        <f>SUMIFS('Raw Data'!$J:$J,'Raw Data'!$G:$G,A2738,'Raw Data'!$R:$R,"Cross-Sold")</f>
        <v>0</v>
      </c>
    </row>
    <row r="2739" hidden="1" customHeight="1" spans="1:2">
      <c r="A2739" s="4" t="s">
        <v>38</v>
      </c>
      <c r="B2739" s="4">
        <f>SUMIFS('Raw Data'!$J:$J,'Raw Data'!$G:$G,A2739,'Raw Data'!$R:$R,"Cross-Sold")</f>
        <v>0</v>
      </c>
    </row>
    <row r="2740" hidden="1" customHeight="1" spans="1:2">
      <c r="A2740" s="3" t="s">
        <v>94</v>
      </c>
      <c r="B2740" s="3">
        <f>SUMIFS('Raw Data'!$J:$J,'Raw Data'!$G:$G,A2740,'Raw Data'!$R:$R,"Cross-Sold")</f>
        <v>0</v>
      </c>
    </row>
    <row r="2741" hidden="1" customHeight="1" spans="1:2">
      <c r="A2741" s="4" t="s">
        <v>38</v>
      </c>
      <c r="B2741" s="4">
        <f>SUMIFS('Raw Data'!$J:$J,'Raw Data'!$G:$G,A2741,'Raw Data'!$R:$R,"Cross-Sold")</f>
        <v>0</v>
      </c>
    </row>
    <row r="2742" hidden="1" customHeight="1" spans="1:2">
      <c r="A2742" s="3" t="s">
        <v>38</v>
      </c>
      <c r="B2742" s="3">
        <f>SUMIFS('Raw Data'!$J:$J,'Raw Data'!$G:$G,A2742,'Raw Data'!$R:$R,"Cross-Sold")</f>
        <v>0</v>
      </c>
    </row>
    <row r="2743" hidden="1" customHeight="1" spans="1:2">
      <c r="A2743" s="4" t="s">
        <v>38</v>
      </c>
      <c r="B2743" s="4">
        <f>SUMIFS('Raw Data'!$J:$J,'Raw Data'!$G:$G,A2743,'Raw Data'!$R:$R,"Cross-Sold")</f>
        <v>0</v>
      </c>
    </row>
    <row r="2744" hidden="1" customHeight="1" spans="1:2">
      <c r="A2744" s="3" t="s">
        <v>94</v>
      </c>
      <c r="B2744" s="3">
        <f>SUMIFS('Raw Data'!$J:$J,'Raw Data'!$G:$G,A2744,'Raw Data'!$R:$R,"Cross-Sold")</f>
        <v>0</v>
      </c>
    </row>
    <row r="2745" customHeight="1" spans="1:2">
      <c r="A2745" s="4" t="s">
        <v>72</v>
      </c>
      <c r="B2745" s="4">
        <f>SUMIFS('Raw Data'!$J:$J,'Raw Data'!$G:$G,A2745,'Raw Data'!$R:$R,"Cross-Sold")</f>
        <v>1265400</v>
      </c>
    </row>
    <row r="2746" hidden="1" customHeight="1" spans="1:2">
      <c r="A2746" s="3" t="s">
        <v>38</v>
      </c>
      <c r="B2746" s="3">
        <f>SUMIFS('Raw Data'!$J:$J,'Raw Data'!$G:$G,A2746,'Raw Data'!$R:$R,"Cross-Sold")</f>
        <v>0</v>
      </c>
    </row>
    <row r="2747" hidden="1" customHeight="1" spans="1:2">
      <c r="A2747" s="4" t="s">
        <v>3702</v>
      </c>
      <c r="B2747" s="4">
        <f>SUMIFS('Raw Data'!$J:$J,'Raw Data'!$G:$G,A2747,'Raw Data'!$R:$R,"Cross-Sold")</f>
        <v>0</v>
      </c>
    </row>
    <row r="2748" hidden="1" customHeight="1" spans="1:2">
      <c r="A2748" s="3" t="s">
        <v>3702</v>
      </c>
      <c r="B2748" s="3">
        <f>SUMIFS('Raw Data'!$J:$J,'Raw Data'!$G:$G,A2748,'Raw Data'!$R:$R,"Cross-Sold")</f>
        <v>0</v>
      </c>
    </row>
    <row r="2749" hidden="1" customHeight="1" spans="1:2">
      <c r="A2749" s="4" t="s">
        <v>101</v>
      </c>
      <c r="B2749" s="4">
        <f>SUMIFS('Raw Data'!$J:$J,'Raw Data'!$G:$G,A2749,'Raw Data'!$R:$R,"Cross-Sold")</f>
        <v>0</v>
      </c>
    </row>
    <row r="2750" hidden="1" customHeight="1" spans="1:2">
      <c r="A2750" s="3" t="s">
        <v>3702</v>
      </c>
      <c r="B2750" s="3">
        <f>SUMIFS('Raw Data'!$J:$J,'Raw Data'!$G:$G,A2750,'Raw Data'!$R:$R,"Cross-Sold")</f>
        <v>0</v>
      </c>
    </row>
    <row r="2751" customHeight="1" spans="1:2">
      <c r="A2751" s="4" t="s">
        <v>44</v>
      </c>
      <c r="B2751" s="4">
        <f>SUMIFS('Raw Data'!$J:$J,'Raw Data'!$G:$G,A2751,'Raw Data'!$R:$R,"Cross-Sold")</f>
        <v>42770500</v>
      </c>
    </row>
    <row r="2752" hidden="1" customHeight="1" spans="1:2">
      <c r="A2752" s="3" t="s">
        <v>140</v>
      </c>
      <c r="B2752" s="3">
        <f>SUMIFS('Raw Data'!$J:$J,'Raw Data'!$G:$G,A2752,'Raw Data'!$R:$R,"Cross-Sold")</f>
        <v>0</v>
      </c>
    </row>
    <row r="2753" hidden="1" customHeight="1" spans="1:2">
      <c r="A2753" s="4" t="s">
        <v>38</v>
      </c>
      <c r="B2753" s="4">
        <f>SUMIFS('Raw Data'!$J:$J,'Raw Data'!$G:$G,A2753,'Raw Data'!$R:$R,"Cross-Sold")</f>
        <v>0</v>
      </c>
    </row>
    <row r="2754" hidden="1" customHeight="1" spans="1:2">
      <c r="A2754" s="3" t="s">
        <v>3702</v>
      </c>
      <c r="B2754" s="3">
        <f>SUMIFS('Raw Data'!$J:$J,'Raw Data'!$G:$G,A2754,'Raw Data'!$R:$R,"Cross-Sold")</f>
        <v>0</v>
      </c>
    </row>
    <row r="2755" hidden="1" customHeight="1" spans="1:2">
      <c r="A2755" s="4" t="s">
        <v>38</v>
      </c>
      <c r="B2755" s="4">
        <f>SUMIFS('Raw Data'!$J:$J,'Raw Data'!$G:$G,A2755,'Raw Data'!$R:$R,"Cross-Sold")</f>
        <v>0</v>
      </c>
    </row>
    <row r="2756" hidden="1" customHeight="1" spans="1:2">
      <c r="A2756" s="3" t="s">
        <v>38</v>
      </c>
      <c r="B2756" s="3">
        <f>SUMIFS('Raw Data'!$J:$J,'Raw Data'!$G:$G,A2756,'Raw Data'!$R:$R,"Cross-Sold")</f>
        <v>0</v>
      </c>
    </row>
    <row r="2757" customHeight="1" spans="1:2">
      <c r="A2757" s="4" t="s">
        <v>68</v>
      </c>
      <c r="B2757" s="4">
        <f>SUMIFS('Raw Data'!$J:$J,'Raw Data'!$G:$G,A2757,'Raw Data'!$R:$R,"Cross-Sold")</f>
        <v>259365751</v>
      </c>
    </row>
    <row r="2758" hidden="1" customHeight="1" spans="1:2">
      <c r="A2758" s="3" t="s">
        <v>38</v>
      </c>
      <c r="B2758" s="3">
        <f>SUMIFS('Raw Data'!$J:$J,'Raw Data'!$G:$G,A2758,'Raw Data'!$R:$R,"Cross-Sold")</f>
        <v>0</v>
      </c>
    </row>
    <row r="2759" hidden="1" customHeight="1" spans="1:2">
      <c r="A2759" s="4" t="s">
        <v>38</v>
      </c>
      <c r="B2759" s="4">
        <f>SUMIFS('Raw Data'!$J:$J,'Raw Data'!$G:$G,A2759,'Raw Data'!$R:$R,"Cross-Sold")</f>
        <v>0</v>
      </c>
    </row>
    <row r="2760" customHeight="1" spans="1:2">
      <c r="A2760" s="3" t="s">
        <v>111</v>
      </c>
      <c r="B2760" s="3">
        <f>SUMIFS('Raw Data'!$J:$J,'Raw Data'!$G:$G,A2760,'Raw Data'!$R:$R,"Cross-Sold")</f>
        <v>13047600</v>
      </c>
    </row>
    <row r="2761" hidden="1" customHeight="1" spans="1:2">
      <c r="A2761" s="4" t="s">
        <v>38</v>
      </c>
      <c r="B2761" s="4">
        <f>SUMIFS('Raw Data'!$J:$J,'Raw Data'!$G:$G,A2761,'Raw Data'!$R:$R,"Cross-Sold")</f>
        <v>0</v>
      </c>
    </row>
    <row r="2762" customHeight="1" spans="1:2">
      <c r="A2762" s="3" t="s">
        <v>68</v>
      </c>
      <c r="B2762" s="3">
        <f>SUMIFS('Raw Data'!$J:$J,'Raw Data'!$G:$G,A2762,'Raw Data'!$R:$R,"Cross-Sold")</f>
        <v>259365751</v>
      </c>
    </row>
    <row r="2763" hidden="1" customHeight="1" spans="1:2">
      <c r="A2763" s="4" t="s">
        <v>38</v>
      </c>
      <c r="B2763" s="4">
        <f>SUMIFS('Raw Data'!$J:$J,'Raw Data'!$G:$G,A2763,'Raw Data'!$R:$R,"Cross-Sold")</f>
        <v>0</v>
      </c>
    </row>
    <row r="2764" customHeight="1" spans="1:2">
      <c r="A2764" s="3" t="s">
        <v>129</v>
      </c>
      <c r="B2764" s="3">
        <f>SUMIFS('Raw Data'!$J:$J,'Raw Data'!$G:$G,A2764,'Raw Data'!$R:$R,"Cross-Sold")</f>
        <v>18235300</v>
      </c>
    </row>
    <row r="2765" customHeight="1" spans="1:2">
      <c r="A2765" s="4" t="s">
        <v>55</v>
      </c>
      <c r="B2765" s="4">
        <f>SUMIFS('Raw Data'!$J:$J,'Raw Data'!$G:$G,A2765,'Raw Data'!$R:$R,"Cross-Sold")</f>
        <v>13740226</v>
      </c>
    </row>
    <row r="2766" customHeight="1" spans="1:2">
      <c r="A2766" s="3" t="s">
        <v>212</v>
      </c>
      <c r="B2766" s="3">
        <f>SUMIFS('Raw Data'!$J:$J,'Raw Data'!$G:$G,A2766,'Raw Data'!$R:$R,"Cross-Sold")</f>
        <v>1133297600</v>
      </c>
    </row>
    <row r="2767" customHeight="1" spans="1:2">
      <c r="A2767" s="4" t="s">
        <v>44</v>
      </c>
      <c r="B2767" s="4">
        <f>SUMIFS('Raw Data'!$J:$J,'Raw Data'!$G:$G,A2767,'Raw Data'!$R:$R,"Cross-Sold")</f>
        <v>42770500</v>
      </c>
    </row>
    <row r="2768" customHeight="1" spans="1:2">
      <c r="A2768" s="3" t="s">
        <v>48</v>
      </c>
      <c r="B2768" s="3">
        <f>SUMIFS('Raw Data'!$J:$J,'Raw Data'!$G:$G,A2768,'Raw Data'!$R:$R,"Cross-Sold")</f>
        <v>174568900</v>
      </c>
    </row>
    <row r="2769" customHeight="1" spans="1:2">
      <c r="A2769" s="4" t="s">
        <v>55</v>
      </c>
      <c r="B2769" s="4">
        <f>SUMIFS('Raw Data'!$J:$J,'Raw Data'!$G:$G,A2769,'Raw Data'!$R:$R,"Cross-Sold")</f>
        <v>13740226</v>
      </c>
    </row>
    <row r="2770" hidden="1" customHeight="1" spans="1:2">
      <c r="A2770" s="3" t="s">
        <v>38</v>
      </c>
      <c r="B2770" s="3">
        <f>SUMIFS('Raw Data'!$J:$J,'Raw Data'!$G:$G,A2770,'Raw Data'!$R:$R,"Cross-Sold")</f>
        <v>0</v>
      </c>
    </row>
    <row r="2771" hidden="1" customHeight="1" spans="1:2">
      <c r="A2771" s="4" t="s">
        <v>38</v>
      </c>
      <c r="B2771" s="4">
        <f>SUMIFS('Raw Data'!$J:$J,'Raw Data'!$G:$G,A2771,'Raw Data'!$R:$R,"Cross-Sold")</f>
        <v>0</v>
      </c>
    </row>
    <row r="2772" hidden="1" customHeight="1" spans="1:2">
      <c r="A2772" s="3" t="s">
        <v>579</v>
      </c>
      <c r="B2772" s="3">
        <f>SUMIFS('Raw Data'!$J:$J,'Raw Data'!$G:$G,A2772,'Raw Data'!$R:$R,"Cross-Sold")</f>
        <v>0</v>
      </c>
    </row>
    <row r="2773" customHeight="1" spans="1:2">
      <c r="A2773" s="4" t="s">
        <v>44</v>
      </c>
      <c r="B2773" s="4">
        <f>SUMIFS('Raw Data'!$J:$J,'Raw Data'!$G:$G,A2773,'Raw Data'!$R:$R,"Cross-Sold")</f>
        <v>42770500</v>
      </c>
    </row>
    <row r="2774" hidden="1" customHeight="1" spans="1:2">
      <c r="A2774" s="3" t="s">
        <v>94</v>
      </c>
      <c r="B2774" s="3">
        <f>SUMIFS('Raw Data'!$J:$J,'Raw Data'!$G:$G,A2774,'Raw Data'!$R:$R,"Cross-Sold")</f>
        <v>0</v>
      </c>
    </row>
    <row r="2775" customHeight="1" spans="1:2">
      <c r="A2775" s="4" t="s">
        <v>55</v>
      </c>
      <c r="B2775" s="4">
        <f>SUMIFS('Raw Data'!$J:$J,'Raw Data'!$G:$G,A2775,'Raw Data'!$R:$R,"Cross-Sold")</f>
        <v>13740226</v>
      </c>
    </row>
    <row r="2776" hidden="1" customHeight="1" spans="1:2">
      <c r="A2776" s="3" t="s">
        <v>2496</v>
      </c>
      <c r="B2776" s="3">
        <f>SUMIFS('Raw Data'!$J:$J,'Raw Data'!$G:$G,A2776,'Raw Data'!$R:$R,"Cross-Sold")</f>
        <v>0</v>
      </c>
    </row>
    <row r="2777" customHeight="1" spans="1:2">
      <c r="A2777" s="4" t="s">
        <v>193</v>
      </c>
      <c r="B2777" s="4">
        <f>SUMIFS('Raw Data'!$J:$J,'Raw Data'!$G:$G,A2777,'Raw Data'!$R:$R,"Cross-Sold")</f>
        <v>179625000</v>
      </c>
    </row>
    <row r="2778" hidden="1" customHeight="1" spans="1:2">
      <c r="A2778" s="3" t="s">
        <v>38</v>
      </c>
      <c r="B2778" s="3">
        <f>SUMIFS('Raw Data'!$J:$J,'Raw Data'!$G:$G,A2778,'Raw Data'!$R:$R,"Cross-Sold")</f>
        <v>0</v>
      </c>
    </row>
    <row r="2779" hidden="1" customHeight="1" spans="1:2">
      <c r="A2779" s="4" t="s">
        <v>536</v>
      </c>
      <c r="B2779" s="4">
        <f>SUMIFS('Raw Data'!$J:$J,'Raw Data'!$G:$G,A2779,'Raw Data'!$R:$R,"Cross-Sold")</f>
        <v>0</v>
      </c>
    </row>
    <row r="2780" hidden="1" customHeight="1" spans="1:2">
      <c r="A2780" s="3" t="s">
        <v>38</v>
      </c>
      <c r="B2780" s="3">
        <f>SUMIFS('Raw Data'!$J:$J,'Raw Data'!$G:$G,A2780,'Raw Data'!$R:$R,"Cross-Sold")</f>
        <v>0</v>
      </c>
    </row>
    <row r="2781" hidden="1" customHeight="1" spans="1:2">
      <c r="A2781" s="4" t="s">
        <v>38</v>
      </c>
      <c r="B2781" s="4">
        <f>SUMIFS('Raw Data'!$J:$J,'Raw Data'!$G:$G,A2781,'Raw Data'!$R:$R,"Cross-Sold")</f>
        <v>0</v>
      </c>
    </row>
    <row r="2782" hidden="1" customHeight="1" spans="1:2">
      <c r="A2782" s="3" t="s">
        <v>38</v>
      </c>
      <c r="B2782" s="3">
        <f>SUMIFS('Raw Data'!$J:$J,'Raw Data'!$G:$G,A2782,'Raw Data'!$R:$R,"Cross-Sold")</f>
        <v>0</v>
      </c>
    </row>
    <row r="2783" hidden="1" customHeight="1" spans="1:2">
      <c r="A2783" s="4" t="s">
        <v>38</v>
      </c>
      <c r="B2783" s="4">
        <f>SUMIFS('Raw Data'!$J:$J,'Raw Data'!$G:$G,A2783,'Raw Data'!$R:$R,"Cross-Sold")</f>
        <v>0</v>
      </c>
    </row>
    <row r="2784" hidden="1" customHeight="1" spans="1:2">
      <c r="A2784" s="3" t="s">
        <v>94</v>
      </c>
      <c r="B2784" s="3">
        <f>SUMIFS('Raw Data'!$J:$J,'Raw Data'!$G:$G,A2784,'Raw Data'!$R:$R,"Cross-Sold")</f>
        <v>0</v>
      </c>
    </row>
    <row r="2785" hidden="1" customHeight="1" spans="1:2">
      <c r="A2785" s="4" t="s">
        <v>101</v>
      </c>
      <c r="B2785" s="4">
        <f>SUMIFS('Raw Data'!$J:$J,'Raw Data'!$G:$G,A2785,'Raw Data'!$R:$R,"Cross-Sold")</f>
        <v>0</v>
      </c>
    </row>
    <row r="2786" hidden="1" customHeight="1" spans="1:2">
      <c r="A2786" s="3" t="s">
        <v>101</v>
      </c>
      <c r="B2786" s="3">
        <f>SUMIFS('Raw Data'!$J:$J,'Raw Data'!$G:$G,A2786,'Raw Data'!$R:$R,"Cross-Sold")</f>
        <v>0</v>
      </c>
    </row>
    <row r="2787" hidden="1" customHeight="1" spans="1:2">
      <c r="A2787" s="4" t="s">
        <v>94</v>
      </c>
      <c r="B2787" s="4">
        <f>SUMIFS('Raw Data'!$J:$J,'Raw Data'!$G:$G,A2787,'Raw Data'!$R:$R,"Cross-Sold")</f>
        <v>0</v>
      </c>
    </row>
    <row r="2788" hidden="1" customHeight="1" spans="1:2">
      <c r="A2788" s="3" t="s">
        <v>94</v>
      </c>
      <c r="B2788" s="3">
        <f>SUMIFS('Raw Data'!$J:$J,'Raw Data'!$G:$G,A2788,'Raw Data'!$R:$R,"Cross-Sold")</f>
        <v>0</v>
      </c>
    </row>
    <row r="2789" hidden="1" customHeight="1" spans="1:2">
      <c r="A2789" s="4" t="s">
        <v>94</v>
      </c>
      <c r="B2789" s="4">
        <f>SUMIFS('Raw Data'!$J:$J,'Raw Data'!$G:$G,A2789,'Raw Data'!$R:$R,"Cross-Sold")</f>
        <v>0</v>
      </c>
    </row>
    <row r="2790" hidden="1" customHeight="1" spans="1:2">
      <c r="A2790" s="3" t="s">
        <v>94</v>
      </c>
      <c r="B2790" s="3">
        <f>SUMIFS('Raw Data'!$J:$J,'Raw Data'!$G:$G,A2790,'Raw Data'!$R:$R,"Cross-Sold")</f>
        <v>0</v>
      </c>
    </row>
    <row r="2791" hidden="1" customHeight="1" spans="1:2">
      <c r="A2791" s="4" t="s">
        <v>94</v>
      </c>
      <c r="B2791" s="4">
        <f>SUMIFS('Raw Data'!$J:$J,'Raw Data'!$G:$G,A2791,'Raw Data'!$R:$R,"Cross-Sold")</f>
        <v>0</v>
      </c>
    </row>
    <row r="2792" customHeight="1" spans="1:2">
      <c r="A2792" s="3" t="s">
        <v>80</v>
      </c>
      <c r="B2792" s="3">
        <f>SUMIFS('Raw Data'!$J:$J,'Raw Data'!$G:$G,A2792,'Raw Data'!$R:$R,"Cross-Sold")</f>
        <v>29707200</v>
      </c>
    </row>
    <row r="2793" customHeight="1" spans="1:2">
      <c r="A2793" s="4" t="s">
        <v>80</v>
      </c>
      <c r="B2793" s="4">
        <f>SUMIFS('Raw Data'!$J:$J,'Raw Data'!$G:$G,A2793,'Raw Data'!$R:$R,"Cross-Sold")</f>
        <v>29707200</v>
      </c>
    </row>
    <row r="2794" customHeight="1" spans="1:2">
      <c r="A2794" s="3" t="s">
        <v>80</v>
      </c>
      <c r="B2794" s="3">
        <f>SUMIFS('Raw Data'!$J:$J,'Raw Data'!$G:$G,A2794,'Raw Data'!$R:$R,"Cross-Sold")</f>
        <v>29707200</v>
      </c>
    </row>
    <row r="2795" customHeight="1" spans="1:2">
      <c r="A2795" s="4" t="s">
        <v>55</v>
      </c>
      <c r="B2795" s="4">
        <f>SUMIFS('Raw Data'!$J:$J,'Raw Data'!$G:$G,A2795,'Raw Data'!$R:$R,"Cross-Sold")</f>
        <v>13740226</v>
      </c>
    </row>
    <row r="2796" hidden="1" customHeight="1" spans="1:2">
      <c r="A2796" s="3" t="s">
        <v>121</v>
      </c>
      <c r="B2796" s="3">
        <f>SUMIFS('Raw Data'!$J:$J,'Raw Data'!$G:$G,A2796,'Raw Data'!$R:$R,"Cross-Sold")</f>
        <v>0</v>
      </c>
    </row>
    <row r="2797" customHeight="1" spans="1:2">
      <c r="A2797" s="4" t="s">
        <v>124</v>
      </c>
      <c r="B2797" s="4">
        <f>SUMIFS('Raw Data'!$J:$J,'Raw Data'!$G:$G,A2797,'Raw Data'!$R:$R,"Cross-Sold")</f>
        <v>1184589200</v>
      </c>
    </row>
    <row r="2798" customHeight="1" spans="1:2">
      <c r="A2798" s="3" t="s">
        <v>111</v>
      </c>
      <c r="B2798" s="3">
        <f>SUMIFS('Raw Data'!$J:$J,'Raw Data'!$G:$G,A2798,'Raw Data'!$R:$R,"Cross-Sold")</f>
        <v>13047600</v>
      </c>
    </row>
    <row r="2799" hidden="1" customHeight="1" spans="1:2">
      <c r="A2799" s="4" t="s">
        <v>121</v>
      </c>
      <c r="B2799" s="4">
        <f>SUMIFS('Raw Data'!$J:$J,'Raw Data'!$G:$G,A2799,'Raw Data'!$R:$R,"Cross-Sold")</f>
        <v>0</v>
      </c>
    </row>
    <row r="2800" hidden="1" customHeight="1" spans="1:2">
      <c r="A2800" s="3" t="s">
        <v>121</v>
      </c>
      <c r="B2800" s="3">
        <f>SUMIFS('Raw Data'!$J:$J,'Raw Data'!$G:$G,A2800,'Raw Data'!$R:$R,"Cross-Sold")</f>
        <v>0</v>
      </c>
    </row>
    <row r="2801" hidden="1" customHeight="1" spans="1:2">
      <c r="A2801" s="4" t="s">
        <v>121</v>
      </c>
      <c r="B2801" s="4">
        <f>SUMIFS('Raw Data'!$J:$J,'Raw Data'!$G:$G,A2801,'Raw Data'!$R:$R,"Cross-Sold")</f>
        <v>0</v>
      </c>
    </row>
    <row r="2802" hidden="1" customHeight="1" spans="1:2">
      <c r="A2802" s="3" t="s">
        <v>38</v>
      </c>
      <c r="B2802" s="3">
        <f>SUMIFS('Raw Data'!$J:$J,'Raw Data'!$G:$G,A2802,'Raw Data'!$R:$R,"Cross-Sold")</f>
        <v>0</v>
      </c>
    </row>
    <row r="2803" hidden="1" customHeight="1" spans="1:2">
      <c r="A2803" s="4" t="s">
        <v>38</v>
      </c>
      <c r="B2803" s="4">
        <f>SUMIFS('Raw Data'!$J:$J,'Raw Data'!$G:$G,A2803,'Raw Data'!$R:$R,"Cross-Sold")</f>
        <v>0</v>
      </c>
    </row>
    <row r="2804" hidden="1" customHeight="1" spans="1:2">
      <c r="A2804" s="3" t="s">
        <v>38</v>
      </c>
      <c r="B2804" s="3">
        <f>SUMIFS('Raw Data'!$J:$J,'Raw Data'!$G:$G,A2804,'Raw Data'!$R:$R,"Cross-Sold")</f>
        <v>0</v>
      </c>
    </row>
    <row r="2805" hidden="1" customHeight="1" spans="1:2">
      <c r="A2805" s="4" t="s">
        <v>38</v>
      </c>
      <c r="B2805" s="4">
        <f>SUMIFS('Raw Data'!$J:$J,'Raw Data'!$G:$G,A2805,'Raw Data'!$R:$R,"Cross-Sold")</f>
        <v>0</v>
      </c>
    </row>
    <row r="2806" hidden="1" customHeight="1" spans="1:2">
      <c r="A2806" s="3" t="s">
        <v>38</v>
      </c>
      <c r="B2806" s="3">
        <f>SUMIFS('Raw Data'!$J:$J,'Raw Data'!$G:$G,A2806,'Raw Data'!$R:$R,"Cross-Sold")</f>
        <v>0</v>
      </c>
    </row>
    <row r="2807" hidden="1" customHeight="1" spans="1:2">
      <c r="A2807" s="4" t="s">
        <v>38</v>
      </c>
      <c r="B2807" s="4">
        <f>SUMIFS('Raw Data'!$J:$J,'Raw Data'!$G:$G,A2807,'Raw Data'!$R:$R,"Cross-Sold")</f>
        <v>0</v>
      </c>
    </row>
    <row r="2808" hidden="1" customHeight="1" spans="1:2">
      <c r="A2808" s="3" t="s">
        <v>38</v>
      </c>
      <c r="B2808" s="3">
        <f>SUMIFS('Raw Data'!$J:$J,'Raw Data'!$G:$G,A2808,'Raw Data'!$R:$R,"Cross-Sold")</f>
        <v>0</v>
      </c>
    </row>
    <row r="2809" hidden="1" customHeight="1" spans="1:2">
      <c r="A2809" s="4" t="s">
        <v>38</v>
      </c>
      <c r="B2809" s="4">
        <f>SUMIFS('Raw Data'!$J:$J,'Raw Data'!$G:$G,A2809,'Raw Data'!$R:$R,"Cross-Sold")</f>
        <v>0</v>
      </c>
    </row>
    <row r="2810" hidden="1" customHeight="1" spans="1:2">
      <c r="A2810" s="3" t="s">
        <v>38</v>
      </c>
      <c r="B2810" s="3">
        <f>SUMIFS('Raw Data'!$J:$J,'Raw Data'!$G:$G,A2810,'Raw Data'!$R:$R,"Cross-Sold")</f>
        <v>0</v>
      </c>
    </row>
    <row r="2811" hidden="1" customHeight="1" spans="1:2">
      <c r="A2811" s="4" t="s">
        <v>38</v>
      </c>
      <c r="B2811" s="4">
        <f>SUMIFS('Raw Data'!$J:$J,'Raw Data'!$G:$G,A2811,'Raw Data'!$R:$R,"Cross-Sold")</f>
        <v>0</v>
      </c>
    </row>
    <row r="2812" hidden="1" customHeight="1" spans="1:2">
      <c r="A2812" s="3" t="s">
        <v>38</v>
      </c>
      <c r="B2812" s="3">
        <f>SUMIFS('Raw Data'!$J:$J,'Raw Data'!$G:$G,A2812,'Raw Data'!$R:$R,"Cross-Sold")</f>
        <v>0</v>
      </c>
    </row>
    <row r="2813" hidden="1" customHeight="1" spans="1:2">
      <c r="A2813" s="4" t="s">
        <v>38</v>
      </c>
      <c r="B2813" s="4">
        <f>SUMIFS('Raw Data'!$J:$J,'Raw Data'!$G:$G,A2813,'Raw Data'!$R:$R,"Cross-Sold")</f>
        <v>0</v>
      </c>
    </row>
    <row r="2814" customHeight="1" spans="1:2">
      <c r="A2814" s="3" t="s">
        <v>212</v>
      </c>
      <c r="B2814" s="3">
        <f>SUMIFS('Raw Data'!$J:$J,'Raw Data'!$G:$G,A2814,'Raw Data'!$R:$R,"Cross-Sold")</f>
        <v>1133297600</v>
      </c>
    </row>
    <row r="2815" customHeight="1" spans="1:2">
      <c r="A2815" s="4" t="s">
        <v>44</v>
      </c>
      <c r="B2815" s="4">
        <f>SUMIFS('Raw Data'!$J:$J,'Raw Data'!$G:$G,A2815,'Raw Data'!$R:$R,"Cross-Sold")</f>
        <v>42770500</v>
      </c>
    </row>
    <row r="2816" hidden="1" customHeight="1" spans="1:2">
      <c r="A2816" s="3" t="s">
        <v>121</v>
      </c>
      <c r="B2816" s="3">
        <f>SUMIFS('Raw Data'!$J:$J,'Raw Data'!$G:$G,A2816,'Raw Data'!$R:$R,"Cross-Sold")</f>
        <v>0</v>
      </c>
    </row>
    <row r="2817" hidden="1" customHeight="1" spans="1:2">
      <c r="A2817" s="4" t="s">
        <v>94</v>
      </c>
      <c r="B2817" s="4">
        <f>SUMIFS('Raw Data'!$J:$J,'Raw Data'!$G:$G,A2817,'Raw Data'!$R:$R,"Cross-Sold")</f>
        <v>0</v>
      </c>
    </row>
    <row r="2818" customHeight="1" spans="1:2">
      <c r="A2818" s="3" t="s">
        <v>212</v>
      </c>
      <c r="B2818" s="3">
        <f>SUMIFS('Raw Data'!$J:$J,'Raw Data'!$G:$G,A2818,'Raw Data'!$R:$R,"Cross-Sold")</f>
        <v>1133297600</v>
      </c>
    </row>
    <row r="2819" customHeight="1" spans="1:2">
      <c r="A2819" s="4" t="s">
        <v>98</v>
      </c>
      <c r="B2819" s="4">
        <f>SUMIFS('Raw Data'!$J:$J,'Raw Data'!$G:$G,A2819,'Raw Data'!$R:$R,"Cross-Sold")</f>
        <v>15227800</v>
      </c>
    </row>
    <row r="2820" hidden="1" customHeight="1" spans="1:2">
      <c r="A2820" s="3" t="s">
        <v>38</v>
      </c>
      <c r="B2820" s="3">
        <f>SUMIFS('Raw Data'!$J:$J,'Raw Data'!$G:$G,A2820,'Raw Data'!$R:$R,"Cross-Sold")</f>
        <v>0</v>
      </c>
    </row>
    <row r="2821" hidden="1" customHeight="1" spans="1:2">
      <c r="A2821" s="4" t="s">
        <v>38</v>
      </c>
      <c r="B2821" s="4">
        <f>SUMIFS('Raw Data'!$J:$J,'Raw Data'!$G:$G,A2821,'Raw Data'!$R:$R,"Cross-Sold")</f>
        <v>0</v>
      </c>
    </row>
    <row r="2822" customHeight="1" spans="1:2">
      <c r="A2822" s="3" t="s">
        <v>437</v>
      </c>
      <c r="B2822" s="3">
        <f>SUMIFS('Raw Data'!$J:$J,'Raw Data'!$G:$G,A2822,'Raw Data'!$R:$R,"Cross-Sold")</f>
        <v>10688000</v>
      </c>
    </row>
    <row r="2823" customHeight="1" spans="1:2">
      <c r="A2823" s="4" t="s">
        <v>791</v>
      </c>
      <c r="B2823" s="4">
        <f>SUMIFS('Raw Data'!$J:$J,'Raw Data'!$G:$G,A2823,'Raw Data'!$R:$R,"Cross-Sold")</f>
        <v>39809400</v>
      </c>
    </row>
    <row r="2824" customHeight="1" spans="1:2">
      <c r="A2824" s="3" t="s">
        <v>791</v>
      </c>
      <c r="B2824" s="3">
        <f>SUMIFS('Raw Data'!$J:$J,'Raw Data'!$G:$G,A2824,'Raw Data'!$R:$R,"Cross-Sold")</f>
        <v>39809400</v>
      </c>
    </row>
    <row r="2825" customHeight="1" spans="1:2">
      <c r="A2825" s="4" t="s">
        <v>68</v>
      </c>
      <c r="B2825" s="4">
        <f>SUMIFS('Raw Data'!$J:$J,'Raw Data'!$G:$G,A2825,'Raw Data'!$R:$R,"Cross-Sold")</f>
        <v>259365751</v>
      </c>
    </row>
    <row r="2826" customHeight="1" spans="1:2">
      <c r="A2826" s="3" t="s">
        <v>80</v>
      </c>
      <c r="B2826" s="3">
        <f>SUMIFS('Raw Data'!$J:$J,'Raw Data'!$G:$G,A2826,'Raw Data'!$R:$R,"Cross-Sold")</f>
        <v>29707200</v>
      </c>
    </row>
    <row r="2827" customHeight="1" spans="1:2">
      <c r="A2827" s="4" t="s">
        <v>80</v>
      </c>
      <c r="B2827" s="4">
        <f>SUMIFS('Raw Data'!$J:$J,'Raw Data'!$G:$G,A2827,'Raw Data'!$R:$R,"Cross-Sold")</f>
        <v>29707200</v>
      </c>
    </row>
    <row r="2828" customHeight="1" spans="1:2">
      <c r="A2828" s="3" t="s">
        <v>193</v>
      </c>
      <c r="B2828" s="3">
        <f>SUMIFS('Raw Data'!$J:$J,'Raw Data'!$G:$G,A2828,'Raw Data'!$R:$R,"Cross-Sold")</f>
        <v>179625000</v>
      </c>
    </row>
    <row r="2829" customHeight="1" spans="1:2">
      <c r="A2829" s="4" t="s">
        <v>80</v>
      </c>
      <c r="B2829" s="4">
        <f>SUMIFS('Raw Data'!$J:$J,'Raw Data'!$G:$G,A2829,'Raw Data'!$R:$R,"Cross-Sold")</f>
        <v>29707200</v>
      </c>
    </row>
    <row r="2830" customHeight="1" spans="1:2">
      <c r="A2830" s="3" t="s">
        <v>212</v>
      </c>
      <c r="B2830" s="3">
        <f>SUMIFS('Raw Data'!$J:$J,'Raw Data'!$G:$G,A2830,'Raw Data'!$R:$R,"Cross-Sold")</f>
        <v>1133297600</v>
      </c>
    </row>
    <row r="2831" hidden="1" customHeight="1" spans="1:2">
      <c r="A2831" s="4" t="s">
        <v>38</v>
      </c>
      <c r="B2831" s="4">
        <f>SUMIFS('Raw Data'!$J:$J,'Raw Data'!$G:$G,A2831,'Raw Data'!$R:$R,"Cross-Sold")</f>
        <v>0</v>
      </c>
    </row>
    <row r="2832" customHeight="1" spans="1:2">
      <c r="A2832" s="3" t="s">
        <v>80</v>
      </c>
      <c r="B2832" s="3">
        <f>SUMIFS('Raw Data'!$J:$J,'Raw Data'!$G:$G,A2832,'Raw Data'!$R:$R,"Cross-Sold")</f>
        <v>29707200</v>
      </c>
    </row>
    <row r="2833" hidden="1" customHeight="1" spans="1:2">
      <c r="A2833" s="4" t="s">
        <v>94</v>
      </c>
      <c r="B2833" s="4">
        <f>SUMIFS('Raw Data'!$J:$J,'Raw Data'!$G:$G,A2833,'Raw Data'!$R:$R,"Cross-Sold")</f>
        <v>0</v>
      </c>
    </row>
    <row r="2834" hidden="1" customHeight="1" spans="1:2">
      <c r="A2834" s="3" t="s">
        <v>38</v>
      </c>
      <c r="B2834" s="3">
        <f>SUMIFS('Raw Data'!$J:$J,'Raw Data'!$G:$G,A2834,'Raw Data'!$R:$R,"Cross-Sold")</f>
        <v>0</v>
      </c>
    </row>
    <row r="2835" hidden="1" customHeight="1" spans="1:2">
      <c r="A2835" s="4" t="s">
        <v>2496</v>
      </c>
      <c r="B2835" s="4">
        <f>SUMIFS('Raw Data'!$J:$J,'Raw Data'!$G:$G,A2835,'Raw Data'!$R:$R,"Cross-Sold")</f>
        <v>0</v>
      </c>
    </row>
    <row r="2836" customHeight="1" spans="1:2">
      <c r="A2836" s="3" t="s">
        <v>193</v>
      </c>
      <c r="B2836" s="3">
        <f>SUMIFS('Raw Data'!$J:$J,'Raw Data'!$G:$G,A2836,'Raw Data'!$R:$R,"Cross-Sold")</f>
        <v>179625000</v>
      </c>
    </row>
    <row r="2837" customHeight="1" spans="1:2">
      <c r="A2837" s="4" t="s">
        <v>193</v>
      </c>
      <c r="B2837" s="4">
        <f>SUMIFS('Raw Data'!$J:$J,'Raw Data'!$G:$G,A2837,'Raw Data'!$R:$R,"Cross-Sold")</f>
        <v>179625000</v>
      </c>
    </row>
    <row r="2838" hidden="1" customHeight="1" spans="1:2">
      <c r="A2838" s="3" t="s">
        <v>94</v>
      </c>
      <c r="B2838" s="3">
        <f>SUMIFS('Raw Data'!$J:$J,'Raw Data'!$G:$G,A2838,'Raw Data'!$R:$R,"Cross-Sold")</f>
        <v>0</v>
      </c>
    </row>
    <row r="2839" customHeight="1" spans="1:2">
      <c r="A2839" s="4" t="s">
        <v>154</v>
      </c>
      <c r="B2839" s="4">
        <f>SUMIFS('Raw Data'!$J:$J,'Raw Data'!$G:$G,A2839,'Raw Data'!$R:$R,"Cross-Sold")</f>
        <v>118725400</v>
      </c>
    </row>
    <row r="2840" hidden="1" customHeight="1" spans="1:2">
      <c r="A2840" s="3" t="s">
        <v>38</v>
      </c>
      <c r="B2840" s="3">
        <f>SUMIFS('Raw Data'!$J:$J,'Raw Data'!$G:$G,A2840,'Raw Data'!$R:$R,"Cross-Sold")</f>
        <v>0</v>
      </c>
    </row>
    <row r="2841" hidden="1" customHeight="1" spans="1:2">
      <c r="A2841" s="4" t="s">
        <v>38</v>
      </c>
      <c r="B2841" s="4">
        <f>SUMIFS('Raw Data'!$J:$J,'Raw Data'!$G:$G,A2841,'Raw Data'!$R:$R,"Cross-Sold")</f>
        <v>0</v>
      </c>
    </row>
    <row r="2842" hidden="1" customHeight="1" spans="1:2">
      <c r="A2842" s="3" t="s">
        <v>38</v>
      </c>
      <c r="B2842" s="3">
        <f>SUMIFS('Raw Data'!$J:$J,'Raw Data'!$G:$G,A2842,'Raw Data'!$R:$R,"Cross-Sold")</f>
        <v>0</v>
      </c>
    </row>
    <row r="2843" customHeight="1" spans="1:2">
      <c r="A2843" s="4" t="s">
        <v>487</v>
      </c>
      <c r="B2843" s="4">
        <f>SUMIFS('Raw Data'!$J:$J,'Raw Data'!$G:$G,A2843,'Raw Data'!$R:$R,"Cross-Sold")</f>
        <v>19722400</v>
      </c>
    </row>
    <row r="2844" hidden="1" customHeight="1" spans="1:2">
      <c r="A2844" s="3" t="s">
        <v>101</v>
      </c>
      <c r="B2844" s="3">
        <f>SUMIFS('Raw Data'!$J:$J,'Raw Data'!$G:$G,A2844,'Raw Data'!$R:$R,"Cross-Sold")</f>
        <v>0</v>
      </c>
    </row>
    <row r="2845" hidden="1" customHeight="1" spans="1:2">
      <c r="A2845" s="4" t="s">
        <v>3702</v>
      </c>
      <c r="B2845" s="4">
        <f>SUMIFS('Raw Data'!$J:$J,'Raw Data'!$G:$G,A2845,'Raw Data'!$R:$R,"Cross-Sold")</f>
        <v>0</v>
      </c>
    </row>
    <row r="2846" hidden="1" customHeight="1" spans="1:2">
      <c r="A2846" s="3" t="s">
        <v>38</v>
      </c>
      <c r="B2846" s="3">
        <f>SUMIFS('Raw Data'!$J:$J,'Raw Data'!$G:$G,A2846,'Raw Data'!$R:$R,"Cross-Sold")</f>
        <v>0</v>
      </c>
    </row>
    <row r="2847" customHeight="1" spans="1:2">
      <c r="A2847" s="4" t="s">
        <v>270</v>
      </c>
      <c r="B2847" s="4">
        <f>SUMIFS('Raw Data'!$J:$J,'Raw Data'!$G:$G,A2847,'Raw Data'!$R:$R,"Cross-Sold")</f>
        <v>33446400</v>
      </c>
    </row>
    <row r="2848" hidden="1" customHeight="1" spans="1:2">
      <c r="A2848" s="3" t="s">
        <v>38</v>
      </c>
      <c r="B2848" s="3">
        <f>SUMIFS('Raw Data'!$J:$J,'Raw Data'!$G:$G,A2848,'Raw Data'!$R:$R,"Cross-Sold")</f>
        <v>0</v>
      </c>
    </row>
    <row r="2849" hidden="1" customHeight="1" spans="1:2">
      <c r="A2849" s="4" t="s">
        <v>38</v>
      </c>
      <c r="B2849" s="4">
        <f>SUMIFS('Raw Data'!$J:$J,'Raw Data'!$G:$G,A2849,'Raw Data'!$R:$R,"Cross-Sold")</f>
        <v>0</v>
      </c>
    </row>
    <row r="2850" hidden="1" customHeight="1" spans="1:2">
      <c r="A2850" s="3" t="s">
        <v>38</v>
      </c>
      <c r="B2850" s="3">
        <f>SUMIFS('Raw Data'!$J:$J,'Raw Data'!$G:$G,A2850,'Raw Data'!$R:$R,"Cross-Sold")</f>
        <v>0</v>
      </c>
    </row>
    <row r="2851" hidden="1" customHeight="1" spans="1:2">
      <c r="A2851" s="4" t="s">
        <v>3702</v>
      </c>
      <c r="B2851" s="4">
        <f>SUMIFS('Raw Data'!$J:$J,'Raw Data'!$G:$G,A2851,'Raw Data'!$R:$R,"Cross-Sold")</f>
        <v>0</v>
      </c>
    </row>
    <row r="2852" hidden="1" customHeight="1" spans="1:2">
      <c r="A2852" s="3" t="s">
        <v>121</v>
      </c>
      <c r="B2852" s="3">
        <f>SUMIFS('Raw Data'!$J:$J,'Raw Data'!$G:$G,A2852,'Raw Data'!$R:$R,"Cross-Sold")</f>
        <v>0</v>
      </c>
    </row>
    <row r="2853" hidden="1" customHeight="1" spans="1:2">
      <c r="A2853" s="4" t="s">
        <v>38</v>
      </c>
      <c r="B2853" s="4">
        <f>SUMIFS('Raw Data'!$J:$J,'Raw Data'!$G:$G,A2853,'Raw Data'!$R:$R,"Cross-Sold")</f>
        <v>0</v>
      </c>
    </row>
    <row r="2854" hidden="1" customHeight="1" spans="1:2">
      <c r="A2854" s="3" t="s">
        <v>38</v>
      </c>
      <c r="B2854" s="3">
        <f>SUMIFS('Raw Data'!$J:$J,'Raw Data'!$G:$G,A2854,'Raw Data'!$R:$R,"Cross-Sold")</f>
        <v>0</v>
      </c>
    </row>
    <row r="2855" hidden="1" customHeight="1" spans="1:2">
      <c r="A2855" s="4" t="s">
        <v>38</v>
      </c>
      <c r="B2855" s="4">
        <f>SUMIFS('Raw Data'!$J:$J,'Raw Data'!$G:$G,A2855,'Raw Data'!$R:$R,"Cross-Sold")</f>
        <v>0</v>
      </c>
    </row>
    <row r="2856" hidden="1" customHeight="1" spans="1:2">
      <c r="A2856" s="3" t="s">
        <v>38</v>
      </c>
      <c r="B2856" s="3">
        <f>SUMIFS('Raw Data'!$J:$J,'Raw Data'!$G:$G,A2856,'Raw Data'!$R:$R,"Cross-Sold")</f>
        <v>0</v>
      </c>
    </row>
    <row r="2857" customHeight="1" spans="1:2">
      <c r="A2857" s="4" t="s">
        <v>80</v>
      </c>
      <c r="B2857" s="4">
        <f>SUMIFS('Raw Data'!$J:$J,'Raw Data'!$G:$G,A2857,'Raw Data'!$R:$R,"Cross-Sold")</f>
        <v>29707200</v>
      </c>
    </row>
    <row r="2858" hidden="1" customHeight="1" spans="1:2">
      <c r="A2858" s="3" t="s">
        <v>536</v>
      </c>
      <c r="B2858" s="3">
        <f>SUMIFS('Raw Data'!$J:$J,'Raw Data'!$G:$G,A2858,'Raw Data'!$R:$R,"Cross-Sold")</f>
        <v>0</v>
      </c>
    </row>
    <row r="2859" hidden="1" customHeight="1" spans="1:2">
      <c r="A2859" s="4" t="s">
        <v>536</v>
      </c>
      <c r="B2859" s="4">
        <f>SUMIFS('Raw Data'!$J:$J,'Raw Data'!$G:$G,A2859,'Raw Data'!$R:$R,"Cross-Sold")</f>
        <v>0</v>
      </c>
    </row>
    <row r="2860" hidden="1" customHeight="1" spans="1:2">
      <c r="A2860" s="3" t="s">
        <v>38</v>
      </c>
      <c r="B2860" s="3">
        <f>SUMIFS('Raw Data'!$J:$J,'Raw Data'!$G:$G,A2860,'Raw Data'!$R:$R,"Cross-Sold")</f>
        <v>0</v>
      </c>
    </row>
    <row r="2861" customHeight="1" spans="1:2">
      <c r="A2861" s="4" t="s">
        <v>318</v>
      </c>
      <c r="B2861" s="4">
        <f>SUMIFS('Raw Data'!$J:$J,'Raw Data'!$G:$G,A2861,'Raw Data'!$R:$R,"Cross-Sold")</f>
        <v>25893500</v>
      </c>
    </row>
    <row r="2862" customHeight="1" spans="1:2">
      <c r="A2862" s="3" t="s">
        <v>318</v>
      </c>
      <c r="B2862" s="3">
        <f>SUMIFS('Raw Data'!$J:$J,'Raw Data'!$G:$G,A2862,'Raw Data'!$R:$R,"Cross-Sold")</f>
        <v>25893500</v>
      </c>
    </row>
    <row r="2863" customHeight="1" spans="1:2">
      <c r="A2863" s="4" t="s">
        <v>1093</v>
      </c>
      <c r="B2863" s="4">
        <f>SUMIFS('Raw Data'!$J:$J,'Raw Data'!$G:$G,A2863,'Raw Data'!$R:$R,"Cross-Sold")</f>
        <v>24737300</v>
      </c>
    </row>
    <row r="2864" customHeight="1" spans="1:2">
      <c r="A2864" s="3" t="s">
        <v>197</v>
      </c>
      <c r="B2864" s="3">
        <f>SUMIFS('Raw Data'!$J:$J,'Raw Data'!$G:$G,A2864,'Raw Data'!$R:$R,"Cross-Sold")</f>
        <v>174335200</v>
      </c>
    </row>
    <row r="2865" customHeight="1" spans="1:2">
      <c r="A2865" s="4" t="s">
        <v>129</v>
      </c>
      <c r="B2865" s="4">
        <f>SUMIFS('Raw Data'!$J:$J,'Raw Data'!$G:$G,A2865,'Raw Data'!$R:$R,"Cross-Sold")</f>
        <v>18235300</v>
      </c>
    </row>
    <row r="2866" customHeight="1" spans="1:2">
      <c r="A2866" s="3" t="s">
        <v>48</v>
      </c>
      <c r="B2866" s="3">
        <f>SUMIFS('Raw Data'!$J:$J,'Raw Data'!$G:$G,A2866,'Raw Data'!$R:$R,"Cross-Sold")</f>
        <v>174568900</v>
      </c>
    </row>
    <row r="2867" hidden="1" customHeight="1" spans="1:2">
      <c r="A2867" s="4" t="s">
        <v>3702</v>
      </c>
      <c r="B2867" s="4">
        <f>SUMIFS('Raw Data'!$J:$J,'Raw Data'!$G:$G,A2867,'Raw Data'!$R:$R,"Cross-Sold")</f>
        <v>0</v>
      </c>
    </row>
    <row r="2868" hidden="1" customHeight="1" spans="1:2">
      <c r="A2868" s="3" t="s">
        <v>38</v>
      </c>
      <c r="B2868" s="3">
        <f>SUMIFS('Raw Data'!$J:$J,'Raw Data'!$G:$G,A2868,'Raw Data'!$R:$R,"Cross-Sold")</f>
        <v>0</v>
      </c>
    </row>
    <row r="2869" hidden="1" customHeight="1" spans="1:2">
      <c r="A2869" s="4" t="s">
        <v>38</v>
      </c>
      <c r="B2869" s="4">
        <f>SUMIFS('Raw Data'!$J:$J,'Raw Data'!$G:$G,A2869,'Raw Data'!$R:$R,"Cross-Sold")</f>
        <v>0</v>
      </c>
    </row>
    <row r="2870" hidden="1" customHeight="1" spans="1:2">
      <c r="A2870" s="3" t="s">
        <v>38</v>
      </c>
      <c r="B2870" s="3">
        <f>SUMIFS('Raw Data'!$J:$J,'Raw Data'!$G:$G,A2870,'Raw Data'!$R:$R,"Cross-Sold")</f>
        <v>0</v>
      </c>
    </row>
    <row r="2871" hidden="1" customHeight="1" spans="1:2">
      <c r="A2871" s="4" t="s">
        <v>140</v>
      </c>
      <c r="B2871" s="4">
        <f>SUMIFS('Raw Data'!$J:$J,'Raw Data'!$G:$G,A2871,'Raw Data'!$R:$R,"Cross-Sold")</f>
        <v>0</v>
      </c>
    </row>
    <row r="2872" hidden="1" customHeight="1" spans="1:2">
      <c r="A2872" s="3" t="s">
        <v>3702</v>
      </c>
      <c r="B2872" s="3">
        <f>SUMIFS('Raw Data'!$J:$J,'Raw Data'!$G:$G,A2872,'Raw Data'!$R:$R,"Cross-Sold")</f>
        <v>0</v>
      </c>
    </row>
    <row r="2873" customHeight="1" spans="1:2">
      <c r="A2873" s="4" t="s">
        <v>44</v>
      </c>
      <c r="B2873" s="4">
        <f>SUMIFS('Raw Data'!$J:$J,'Raw Data'!$G:$G,A2873,'Raw Data'!$R:$R,"Cross-Sold")</f>
        <v>42770500</v>
      </c>
    </row>
    <row r="2874" hidden="1" customHeight="1" spans="1:2">
      <c r="A2874" s="3" t="s">
        <v>121</v>
      </c>
      <c r="B2874" s="3">
        <f>SUMIFS('Raw Data'!$J:$J,'Raw Data'!$G:$G,A2874,'Raw Data'!$R:$R,"Cross-Sold")</f>
        <v>0</v>
      </c>
    </row>
    <row r="2875" hidden="1" customHeight="1" spans="1:2">
      <c r="A2875" s="4" t="s">
        <v>3702</v>
      </c>
      <c r="B2875" s="4">
        <f>SUMIFS('Raw Data'!$J:$J,'Raw Data'!$G:$G,A2875,'Raw Data'!$R:$R,"Cross-Sold")</f>
        <v>0</v>
      </c>
    </row>
    <row r="2876" customHeight="1" spans="1:2">
      <c r="A2876" s="3" t="s">
        <v>212</v>
      </c>
      <c r="B2876" s="3">
        <f>SUMIFS('Raw Data'!$J:$J,'Raw Data'!$G:$G,A2876,'Raw Data'!$R:$R,"Cross-Sold")</f>
        <v>1133297600</v>
      </c>
    </row>
    <row r="2877" hidden="1" customHeight="1" spans="1:2">
      <c r="A2877" s="4" t="s">
        <v>38</v>
      </c>
      <c r="B2877" s="4">
        <f>SUMIFS('Raw Data'!$J:$J,'Raw Data'!$G:$G,A2877,'Raw Data'!$R:$R,"Cross-Sold")</f>
        <v>0</v>
      </c>
    </row>
    <row r="2878" hidden="1" customHeight="1" spans="1:2">
      <c r="A2878" s="3" t="s">
        <v>38</v>
      </c>
      <c r="B2878" s="3">
        <f>SUMIFS('Raw Data'!$J:$J,'Raw Data'!$G:$G,A2878,'Raw Data'!$R:$R,"Cross-Sold")</f>
        <v>0</v>
      </c>
    </row>
    <row r="2879" hidden="1" customHeight="1" spans="1:2">
      <c r="A2879" s="4" t="s">
        <v>38</v>
      </c>
      <c r="B2879" s="4">
        <f>SUMIFS('Raw Data'!$J:$J,'Raw Data'!$G:$G,A2879,'Raw Data'!$R:$R,"Cross-Sold")</f>
        <v>0</v>
      </c>
    </row>
    <row r="2880" hidden="1" customHeight="1" spans="1:2">
      <c r="A2880" s="3" t="s">
        <v>38</v>
      </c>
      <c r="B2880" s="3">
        <f>SUMIFS('Raw Data'!$J:$J,'Raw Data'!$G:$G,A2880,'Raw Data'!$R:$R,"Cross-Sold")</f>
        <v>0</v>
      </c>
    </row>
    <row r="2881" hidden="1" customHeight="1" spans="1:2">
      <c r="A2881" s="4" t="s">
        <v>38</v>
      </c>
      <c r="B2881" s="4">
        <f>SUMIFS('Raw Data'!$J:$J,'Raw Data'!$G:$G,A2881,'Raw Data'!$R:$R,"Cross-Sold")</f>
        <v>0</v>
      </c>
    </row>
    <row r="2882" hidden="1" customHeight="1" spans="1:2">
      <c r="A2882" s="3" t="s">
        <v>38</v>
      </c>
      <c r="B2882" s="3">
        <f>SUMIFS('Raw Data'!$J:$J,'Raw Data'!$G:$G,A2882,'Raw Data'!$R:$R,"Cross-Sold")</f>
        <v>0</v>
      </c>
    </row>
    <row r="2883" hidden="1" customHeight="1" spans="1:2">
      <c r="A2883" s="4" t="s">
        <v>38</v>
      </c>
      <c r="B2883" s="4">
        <f>SUMIFS('Raw Data'!$J:$J,'Raw Data'!$G:$G,A2883,'Raw Data'!$R:$R,"Cross-Sold")</f>
        <v>0</v>
      </c>
    </row>
    <row r="2884" customHeight="1" spans="1:2">
      <c r="A2884" s="3" t="s">
        <v>129</v>
      </c>
      <c r="B2884" s="3">
        <f>SUMIFS('Raw Data'!$J:$J,'Raw Data'!$G:$G,A2884,'Raw Data'!$R:$R,"Cross-Sold")</f>
        <v>18235300</v>
      </c>
    </row>
    <row r="2885" customHeight="1" spans="1:2">
      <c r="A2885" s="4" t="s">
        <v>129</v>
      </c>
      <c r="B2885" s="4">
        <f>SUMIFS('Raw Data'!$J:$J,'Raw Data'!$G:$G,A2885,'Raw Data'!$R:$R,"Cross-Sold")</f>
        <v>18235300</v>
      </c>
    </row>
    <row r="2886" hidden="1" customHeight="1" spans="1:2">
      <c r="A2886" s="3" t="s">
        <v>101</v>
      </c>
      <c r="B2886" s="3">
        <f>SUMIFS('Raw Data'!$J:$J,'Raw Data'!$G:$G,A2886,'Raw Data'!$R:$R,"Cross-Sold")</f>
        <v>0</v>
      </c>
    </row>
    <row r="2887" hidden="1" customHeight="1" spans="1:2">
      <c r="A2887" s="4" t="s">
        <v>38</v>
      </c>
      <c r="B2887" s="4">
        <f>SUMIFS('Raw Data'!$J:$J,'Raw Data'!$G:$G,A2887,'Raw Data'!$R:$R,"Cross-Sold")</f>
        <v>0</v>
      </c>
    </row>
    <row r="2888" customHeight="1" spans="1:2">
      <c r="A2888" s="3" t="s">
        <v>3913</v>
      </c>
      <c r="B2888" s="3">
        <f>SUMIFS('Raw Data'!$J:$J,'Raw Data'!$G:$G,A2888,'Raw Data'!$R:$R,"Cross-Sold")</f>
        <v>53975800</v>
      </c>
    </row>
    <row r="2889" customHeight="1" spans="1:2">
      <c r="A2889" s="4" t="s">
        <v>212</v>
      </c>
      <c r="B2889" s="4">
        <f>SUMIFS('Raw Data'!$J:$J,'Raw Data'!$G:$G,A2889,'Raw Data'!$R:$R,"Cross-Sold")</f>
        <v>1133297600</v>
      </c>
    </row>
    <row r="2890" customHeight="1" spans="1:2">
      <c r="A2890" s="3" t="s">
        <v>80</v>
      </c>
      <c r="B2890" s="3">
        <f>SUMIFS('Raw Data'!$J:$J,'Raw Data'!$G:$G,A2890,'Raw Data'!$R:$R,"Cross-Sold")</f>
        <v>29707200</v>
      </c>
    </row>
    <row r="2891" customHeight="1" spans="1:2">
      <c r="A2891" s="4" t="s">
        <v>89</v>
      </c>
      <c r="B2891" s="4">
        <f>SUMIFS('Raw Data'!$J:$J,'Raw Data'!$G:$G,A2891,'Raw Data'!$R:$R,"Cross-Sold")</f>
        <v>26771200</v>
      </c>
    </row>
    <row r="2892" customHeight="1" spans="1:2">
      <c r="A2892" s="3" t="s">
        <v>170</v>
      </c>
      <c r="B2892" s="3">
        <f>SUMIFS('Raw Data'!$J:$J,'Raw Data'!$G:$G,A2892,'Raw Data'!$R:$R,"Cross-Sold")</f>
        <v>108978900</v>
      </c>
    </row>
    <row r="2893" hidden="1" customHeight="1" spans="1:2">
      <c r="A2893" s="4" t="s">
        <v>38</v>
      </c>
      <c r="B2893" s="4">
        <f>SUMIFS('Raw Data'!$J:$J,'Raw Data'!$G:$G,A2893,'Raw Data'!$R:$R,"Cross-Sold")</f>
        <v>0</v>
      </c>
    </row>
    <row r="2894" hidden="1" customHeight="1" spans="1:2">
      <c r="A2894" s="3" t="s">
        <v>38</v>
      </c>
      <c r="B2894" s="3">
        <f>SUMIFS('Raw Data'!$J:$J,'Raw Data'!$G:$G,A2894,'Raw Data'!$R:$R,"Cross-Sold")</f>
        <v>0</v>
      </c>
    </row>
    <row r="2895" hidden="1" customHeight="1" spans="1:2">
      <c r="A2895" s="4" t="s">
        <v>38</v>
      </c>
      <c r="B2895" s="4">
        <f>SUMIFS('Raw Data'!$J:$J,'Raw Data'!$G:$G,A2895,'Raw Data'!$R:$R,"Cross-Sold")</f>
        <v>0</v>
      </c>
    </row>
    <row r="2896" hidden="1" customHeight="1" spans="1:2">
      <c r="A2896" s="3" t="s">
        <v>94</v>
      </c>
      <c r="B2896" s="3">
        <f>SUMIFS('Raw Data'!$J:$J,'Raw Data'!$G:$G,A2896,'Raw Data'!$R:$R,"Cross-Sold")</f>
        <v>0</v>
      </c>
    </row>
    <row r="2897" hidden="1" customHeight="1" spans="1:2">
      <c r="A2897" s="4" t="s">
        <v>94</v>
      </c>
      <c r="B2897" s="4">
        <f>SUMIFS('Raw Data'!$J:$J,'Raw Data'!$G:$G,A2897,'Raw Data'!$R:$R,"Cross-Sold")</f>
        <v>0</v>
      </c>
    </row>
    <row r="2898" hidden="1" customHeight="1" spans="1:2">
      <c r="A2898" s="3" t="s">
        <v>94</v>
      </c>
      <c r="B2898" s="3">
        <f>SUMIFS('Raw Data'!$J:$J,'Raw Data'!$G:$G,A2898,'Raw Data'!$R:$R,"Cross-Sold")</f>
        <v>0</v>
      </c>
    </row>
    <row r="2899" hidden="1" customHeight="1" spans="1:2">
      <c r="A2899" s="4" t="s">
        <v>38</v>
      </c>
      <c r="B2899" s="4">
        <f>SUMIFS('Raw Data'!$J:$J,'Raw Data'!$G:$G,A2899,'Raw Data'!$R:$R,"Cross-Sold")</f>
        <v>0</v>
      </c>
    </row>
    <row r="2900" hidden="1" customHeight="1" spans="1:2">
      <c r="A2900" s="3" t="s">
        <v>38</v>
      </c>
      <c r="B2900" s="3">
        <f>SUMIFS('Raw Data'!$J:$J,'Raw Data'!$G:$G,A2900,'Raw Data'!$R:$R,"Cross-Sold")</f>
        <v>0</v>
      </c>
    </row>
    <row r="2901" hidden="1" customHeight="1" spans="1:2">
      <c r="A2901" s="4" t="s">
        <v>38</v>
      </c>
      <c r="B2901" s="4">
        <f>SUMIFS('Raw Data'!$J:$J,'Raw Data'!$G:$G,A2901,'Raw Data'!$R:$R,"Cross-Sold")</f>
        <v>0</v>
      </c>
    </row>
    <row r="2902" hidden="1" customHeight="1" spans="1:2">
      <c r="A2902" s="3" t="s">
        <v>38</v>
      </c>
      <c r="B2902" s="3">
        <f>SUMIFS('Raw Data'!$J:$J,'Raw Data'!$G:$G,A2902,'Raw Data'!$R:$R,"Cross-Sold")</f>
        <v>0</v>
      </c>
    </row>
    <row r="2903" hidden="1" customHeight="1" spans="1:2">
      <c r="A2903" s="4" t="s">
        <v>38</v>
      </c>
      <c r="B2903" s="4">
        <f>SUMIFS('Raw Data'!$J:$J,'Raw Data'!$G:$G,A2903,'Raw Data'!$R:$R,"Cross-Sold")</f>
        <v>0</v>
      </c>
    </row>
    <row r="2904" hidden="1" customHeight="1" spans="1:2">
      <c r="A2904" s="3" t="s">
        <v>38</v>
      </c>
      <c r="B2904" s="3">
        <f>SUMIFS('Raw Data'!$J:$J,'Raw Data'!$G:$G,A2904,'Raw Data'!$R:$R,"Cross-Sold")</f>
        <v>0</v>
      </c>
    </row>
    <row r="2905" hidden="1" customHeight="1" spans="1:2">
      <c r="A2905" s="4" t="s">
        <v>38</v>
      </c>
      <c r="B2905" s="4">
        <f>SUMIFS('Raw Data'!$J:$J,'Raw Data'!$G:$G,A2905,'Raw Data'!$R:$R,"Cross-Sold")</f>
        <v>0</v>
      </c>
    </row>
    <row r="2906" hidden="1" customHeight="1" spans="1:2">
      <c r="A2906" s="3" t="s">
        <v>38</v>
      </c>
      <c r="B2906" s="3">
        <f>SUMIFS('Raw Data'!$J:$J,'Raw Data'!$G:$G,A2906,'Raw Data'!$R:$R,"Cross-Sold")</f>
        <v>0</v>
      </c>
    </row>
    <row r="2907" hidden="1" customHeight="1" spans="1:2">
      <c r="A2907" s="4" t="s">
        <v>38</v>
      </c>
      <c r="B2907" s="4">
        <f>SUMIFS('Raw Data'!$J:$J,'Raw Data'!$G:$G,A2907,'Raw Data'!$R:$R,"Cross-Sold")</f>
        <v>0</v>
      </c>
    </row>
    <row r="2908" hidden="1" customHeight="1" spans="1:2">
      <c r="A2908" s="3" t="s">
        <v>38</v>
      </c>
      <c r="B2908" s="3">
        <f>SUMIFS('Raw Data'!$J:$J,'Raw Data'!$G:$G,A2908,'Raw Data'!$R:$R,"Cross-Sold")</f>
        <v>0</v>
      </c>
    </row>
    <row r="2909" hidden="1" customHeight="1" spans="1:2">
      <c r="A2909" s="4" t="s">
        <v>38</v>
      </c>
      <c r="B2909" s="4">
        <f>SUMIFS('Raw Data'!$J:$J,'Raw Data'!$G:$G,A2909,'Raw Data'!$R:$R,"Cross-Sold")</f>
        <v>0</v>
      </c>
    </row>
    <row r="2910" hidden="1" customHeight="1" spans="1:2">
      <c r="A2910" s="3" t="s">
        <v>38</v>
      </c>
      <c r="B2910" s="3">
        <f>SUMIFS('Raw Data'!$J:$J,'Raw Data'!$G:$G,A2910,'Raw Data'!$R:$R,"Cross-Sold")</f>
        <v>0</v>
      </c>
    </row>
    <row r="2911" customHeight="1" spans="1:2">
      <c r="A2911" s="4" t="s">
        <v>80</v>
      </c>
      <c r="B2911" s="4">
        <f>SUMIFS('Raw Data'!$J:$J,'Raw Data'!$G:$G,A2911,'Raw Data'!$R:$R,"Cross-Sold")</f>
        <v>29707200</v>
      </c>
    </row>
    <row r="2912" hidden="1" customHeight="1" spans="1:2">
      <c r="A2912" s="3" t="s">
        <v>38</v>
      </c>
      <c r="B2912" s="3">
        <f>SUMIFS('Raw Data'!$J:$J,'Raw Data'!$G:$G,A2912,'Raw Data'!$R:$R,"Cross-Sold")</f>
        <v>0</v>
      </c>
    </row>
    <row r="2913" customHeight="1" spans="1:2">
      <c r="A2913" s="4" t="s">
        <v>193</v>
      </c>
      <c r="B2913" s="4">
        <f>SUMIFS('Raw Data'!$J:$J,'Raw Data'!$G:$G,A2913,'Raw Data'!$R:$R,"Cross-Sold")</f>
        <v>179625000</v>
      </c>
    </row>
    <row r="2914" customHeight="1" spans="1:2">
      <c r="A2914" s="3" t="s">
        <v>193</v>
      </c>
      <c r="B2914" s="3">
        <f>SUMIFS('Raw Data'!$J:$J,'Raw Data'!$G:$G,A2914,'Raw Data'!$R:$R,"Cross-Sold")</f>
        <v>179625000</v>
      </c>
    </row>
    <row r="2915" hidden="1" customHeight="1" spans="1:2">
      <c r="A2915" s="4" t="s">
        <v>38</v>
      </c>
      <c r="B2915" s="4">
        <f>SUMIFS('Raw Data'!$J:$J,'Raw Data'!$G:$G,A2915,'Raw Data'!$R:$R,"Cross-Sold")</f>
        <v>0</v>
      </c>
    </row>
    <row r="2916" hidden="1" customHeight="1" spans="1:2">
      <c r="A2916" s="3" t="s">
        <v>38</v>
      </c>
      <c r="B2916" s="3">
        <f>SUMIFS('Raw Data'!$J:$J,'Raw Data'!$G:$G,A2916,'Raw Data'!$R:$R,"Cross-Sold")</f>
        <v>0</v>
      </c>
    </row>
    <row r="2917" customHeight="1" spans="1:2">
      <c r="A2917" s="4" t="s">
        <v>80</v>
      </c>
      <c r="B2917" s="4">
        <f>SUMIFS('Raw Data'!$J:$J,'Raw Data'!$G:$G,A2917,'Raw Data'!$R:$R,"Cross-Sold")</f>
        <v>29707200</v>
      </c>
    </row>
    <row r="2918" hidden="1" customHeight="1" spans="1:2">
      <c r="A2918" s="3" t="s">
        <v>38</v>
      </c>
      <c r="B2918" s="3">
        <f>SUMIFS('Raw Data'!$J:$J,'Raw Data'!$G:$G,A2918,'Raw Data'!$R:$R,"Cross-Sold")</f>
        <v>0</v>
      </c>
    </row>
    <row r="2919" hidden="1" customHeight="1" spans="1:2">
      <c r="A2919" s="4" t="s">
        <v>536</v>
      </c>
      <c r="B2919" s="4">
        <f>SUMIFS('Raw Data'!$J:$J,'Raw Data'!$G:$G,A2919,'Raw Data'!$R:$R,"Cross-Sold")</f>
        <v>0</v>
      </c>
    </row>
    <row r="2920" customHeight="1" spans="1:2">
      <c r="A2920" s="3" t="s">
        <v>124</v>
      </c>
      <c r="B2920" s="3">
        <f>SUMIFS('Raw Data'!$J:$J,'Raw Data'!$G:$G,A2920,'Raw Data'!$R:$R,"Cross-Sold")</f>
        <v>1184589200</v>
      </c>
    </row>
    <row r="2921" customHeight="1" spans="1:2">
      <c r="A2921" s="4" t="s">
        <v>124</v>
      </c>
      <c r="B2921" s="4">
        <f>SUMIFS('Raw Data'!$J:$J,'Raw Data'!$G:$G,A2921,'Raw Data'!$R:$R,"Cross-Sold")</f>
        <v>1184589200</v>
      </c>
    </row>
    <row r="2922" customHeight="1" spans="1:2">
      <c r="A2922" s="3" t="s">
        <v>124</v>
      </c>
      <c r="B2922" s="3">
        <f>SUMIFS('Raw Data'!$J:$J,'Raw Data'!$G:$G,A2922,'Raw Data'!$R:$R,"Cross-Sold")</f>
        <v>1184589200</v>
      </c>
    </row>
    <row r="2923" customHeight="1" spans="1:2">
      <c r="A2923" s="4" t="s">
        <v>124</v>
      </c>
      <c r="B2923" s="4">
        <f>SUMIFS('Raw Data'!$J:$J,'Raw Data'!$G:$G,A2923,'Raw Data'!$R:$R,"Cross-Sold")</f>
        <v>1184589200</v>
      </c>
    </row>
    <row r="2924" customHeight="1" spans="1:2">
      <c r="A2924" s="3" t="s">
        <v>124</v>
      </c>
      <c r="B2924" s="3">
        <f>SUMIFS('Raw Data'!$J:$J,'Raw Data'!$G:$G,A2924,'Raw Data'!$R:$R,"Cross-Sold")</f>
        <v>1184589200</v>
      </c>
    </row>
    <row r="2925" hidden="1" customHeight="1" spans="1:2">
      <c r="A2925" s="4" t="s">
        <v>38</v>
      </c>
      <c r="B2925" s="4">
        <f>SUMIFS('Raw Data'!$J:$J,'Raw Data'!$G:$G,A2925,'Raw Data'!$R:$R,"Cross-Sold")</f>
        <v>0</v>
      </c>
    </row>
    <row r="2926" hidden="1" customHeight="1" spans="1:2">
      <c r="A2926" s="3" t="s">
        <v>38</v>
      </c>
      <c r="B2926" s="3">
        <f>SUMIFS('Raw Data'!$J:$J,'Raw Data'!$G:$G,A2926,'Raw Data'!$R:$R,"Cross-Sold")</f>
        <v>0</v>
      </c>
    </row>
    <row r="2927" hidden="1" customHeight="1" spans="1:2">
      <c r="A2927" s="4" t="s">
        <v>38</v>
      </c>
      <c r="B2927" s="4">
        <f>SUMIFS('Raw Data'!$J:$J,'Raw Data'!$G:$G,A2927,'Raw Data'!$R:$R,"Cross-Sold")</f>
        <v>0</v>
      </c>
    </row>
    <row r="2928" customHeight="1" spans="1:2">
      <c r="A2928" s="3" t="s">
        <v>80</v>
      </c>
      <c r="B2928" s="3">
        <f>SUMIFS('Raw Data'!$J:$J,'Raw Data'!$G:$G,A2928,'Raw Data'!$R:$R,"Cross-Sold")</f>
        <v>29707200</v>
      </c>
    </row>
    <row r="2929" customHeight="1" spans="1:2">
      <c r="A2929" s="4" t="s">
        <v>68</v>
      </c>
      <c r="B2929" s="4">
        <f>SUMIFS('Raw Data'!$J:$J,'Raw Data'!$G:$G,A2929,'Raw Data'!$R:$R,"Cross-Sold")</f>
        <v>259365751</v>
      </c>
    </row>
    <row r="2930" customHeight="1" spans="1:2">
      <c r="A2930" s="3" t="s">
        <v>68</v>
      </c>
      <c r="B2930" s="3">
        <f>SUMIFS('Raw Data'!$J:$J,'Raw Data'!$G:$G,A2930,'Raw Data'!$R:$R,"Cross-Sold")</f>
        <v>259365751</v>
      </c>
    </row>
    <row r="2931" hidden="1" customHeight="1" spans="1:2">
      <c r="A2931" s="4" t="s">
        <v>38</v>
      </c>
      <c r="B2931" s="4">
        <f>SUMIFS('Raw Data'!$J:$J,'Raw Data'!$G:$G,A2931,'Raw Data'!$R:$R,"Cross-Sold")</f>
        <v>0</v>
      </c>
    </row>
    <row r="2932" hidden="1" customHeight="1" spans="1:2">
      <c r="A2932" s="3" t="s">
        <v>94</v>
      </c>
      <c r="B2932" s="3">
        <f>SUMIFS('Raw Data'!$J:$J,'Raw Data'!$G:$G,A2932,'Raw Data'!$R:$R,"Cross-Sold")</f>
        <v>0</v>
      </c>
    </row>
    <row r="2933" hidden="1" customHeight="1" spans="1:2">
      <c r="A2933" s="4" t="s">
        <v>38</v>
      </c>
      <c r="B2933" s="4">
        <f>SUMIFS('Raw Data'!$J:$J,'Raw Data'!$G:$G,A2933,'Raw Data'!$R:$R,"Cross-Sold")</f>
        <v>0</v>
      </c>
    </row>
    <row r="2934" hidden="1" customHeight="1" spans="1:2">
      <c r="A2934" s="3" t="s">
        <v>94</v>
      </c>
      <c r="B2934" s="3">
        <f>SUMIFS('Raw Data'!$J:$J,'Raw Data'!$G:$G,A2934,'Raw Data'!$R:$R,"Cross-Sold")</f>
        <v>0</v>
      </c>
    </row>
    <row r="2935" hidden="1" customHeight="1" spans="1:2">
      <c r="A2935" s="4" t="s">
        <v>105</v>
      </c>
      <c r="B2935" s="4">
        <f>SUMIFS('Raw Data'!$J:$J,'Raw Data'!$G:$G,A2935,'Raw Data'!$R:$R,"Cross-Sold")</f>
        <v>0</v>
      </c>
    </row>
    <row r="2936" hidden="1" customHeight="1" spans="1:2">
      <c r="A2936" s="3" t="s">
        <v>38</v>
      </c>
      <c r="B2936" s="3">
        <f>SUMIFS('Raw Data'!$J:$J,'Raw Data'!$G:$G,A2936,'Raw Data'!$R:$R,"Cross-Sold")</f>
        <v>0</v>
      </c>
    </row>
    <row r="2937" hidden="1" customHeight="1" spans="1:2">
      <c r="A2937" s="4" t="s">
        <v>536</v>
      </c>
      <c r="B2937" s="4">
        <f>SUMIFS('Raw Data'!$J:$J,'Raw Data'!$G:$G,A2937,'Raw Data'!$R:$R,"Cross-Sold")</f>
        <v>0</v>
      </c>
    </row>
    <row r="2938" hidden="1" customHeight="1" spans="1:2">
      <c r="A2938" s="3" t="s">
        <v>536</v>
      </c>
      <c r="B2938" s="3">
        <f>SUMIFS('Raw Data'!$J:$J,'Raw Data'!$G:$G,A2938,'Raw Data'!$R:$R,"Cross-Sold")</f>
        <v>0</v>
      </c>
    </row>
    <row r="2939" hidden="1" customHeight="1" spans="1:2">
      <c r="A2939" s="4" t="s">
        <v>536</v>
      </c>
      <c r="B2939" s="4">
        <f>SUMIFS('Raw Data'!$J:$J,'Raw Data'!$G:$G,A2939,'Raw Data'!$R:$R,"Cross-Sold")</f>
        <v>0</v>
      </c>
    </row>
    <row r="2940" hidden="1" customHeight="1" spans="1:2">
      <c r="A2940" s="3" t="s">
        <v>38</v>
      </c>
      <c r="B2940" s="3">
        <f>SUMIFS('Raw Data'!$J:$J,'Raw Data'!$G:$G,A2940,'Raw Data'!$R:$R,"Cross-Sold")</f>
        <v>0</v>
      </c>
    </row>
    <row r="2941" hidden="1" customHeight="1" spans="1:2">
      <c r="A2941" s="4" t="s">
        <v>94</v>
      </c>
      <c r="B2941" s="4">
        <f>SUMIFS('Raw Data'!$J:$J,'Raw Data'!$G:$G,A2941,'Raw Data'!$R:$R,"Cross-Sold")</f>
        <v>0</v>
      </c>
    </row>
    <row r="2942" hidden="1" customHeight="1" spans="1:2">
      <c r="A2942" s="3" t="s">
        <v>121</v>
      </c>
      <c r="B2942" s="3">
        <f>SUMIFS('Raw Data'!$J:$J,'Raw Data'!$G:$G,A2942,'Raw Data'!$R:$R,"Cross-Sold")</f>
        <v>0</v>
      </c>
    </row>
    <row r="2943" hidden="1" customHeight="1" spans="1:2">
      <c r="A2943" s="4" t="s">
        <v>38</v>
      </c>
      <c r="B2943" s="4">
        <f>SUMIFS('Raw Data'!$J:$J,'Raw Data'!$G:$G,A2943,'Raw Data'!$R:$R,"Cross-Sold")</f>
        <v>0</v>
      </c>
    </row>
    <row r="2944" hidden="1" customHeight="1" spans="1:2">
      <c r="A2944" s="3" t="s">
        <v>38</v>
      </c>
      <c r="B2944" s="3">
        <f>SUMIFS('Raw Data'!$J:$J,'Raw Data'!$G:$G,A2944,'Raw Data'!$R:$R,"Cross-Sold")</f>
        <v>0</v>
      </c>
    </row>
    <row r="2945" hidden="1" customHeight="1" spans="1:2">
      <c r="A2945" s="4" t="s">
        <v>38</v>
      </c>
      <c r="B2945" s="4">
        <f>SUMIFS('Raw Data'!$J:$J,'Raw Data'!$G:$G,A2945,'Raw Data'!$R:$R,"Cross-Sold")</f>
        <v>0</v>
      </c>
    </row>
    <row r="2946" hidden="1" customHeight="1" spans="1:2">
      <c r="A2946" s="3" t="s">
        <v>140</v>
      </c>
      <c r="B2946" s="3">
        <f>SUMIFS('Raw Data'!$J:$J,'Raw Data'!$G:$G,A2946,'Raw Data'!$R:$R,"Cross-Sold")</f>
        <v>0</v>
      </c>
    </row>
    <row r="2947" hidden="1" customHeight="1" spans="1:2">
      <c r="A2947" s="4" t="s">
        <v>94</v>
      </c>
      <c r="B2947" s="4">
        <f>SUMIFS('Raw Data'!$J:$J,'Raw Data'!$G:$G,A2947,'Raw Data'!$R:$R,"Cross-Sold")</f>
        <v>0</v>
      </c>
    </row>
    <row r="2948" hidden="1" customHeight="1" spans="1:2">
      <c r="A2948" s="3" t="s">
        <v>38</v>
      </c>
      <c r="B2948" s="3">
        <f>SUMIFS('Raw Data'!$J:$J,'Raw Data'!$G:$G,A2948,'Raw Data'!$R:$R,"Cross-Sold")</f>
        <v>0</v>
      </c>
    </row>
    <row r="2949" hidden="1" customHeight="1" spans="1:2">
      <c r="A2949" s="4" t="s">
        <v>579</v>
      </c>
      <c r="B2949" s="4">
        <f>SUMIFS('Raw Data'!$J:$J,'Raw Data'!$G:$G,A2949,'Raw Data'!$R:$R,"Cross-Sold")</f>
        <v>0</v>
      </c>
    </row>
    <row r="2950" customHeight="1" spans="1:2">
      <c r="A2950" s="3" t="s">
        <v>156</v>
      </c>
      <c r="B2950" s="3">
        <f>SUMIFS('Raw Data'!$J:$J,'Raw Data'!$G:$G,A2950,'Raw Data'!$R:$R,"Cross-Sold")</f>
        <v>4135200</v>
      </c>
    </row>
    <row r="2951" hidden="1" customHeight="1" spans="1:2">
      <c r="A2951" s="4" t="s">
        <v>38</v>
      </c>
      <c r="B2951" s="4">
        <f>SUMIFS('Raw Data'!$J:$J,'Raw Data'!$G:$G,A2951,'Raw Data'!$R:$R,"Cross-Sold")</f>
        <v>0</v>
      </c>
    </row>
    <row r="2952" hidden="1" customHeight="1" spans="1:2">
      <c r="A2952" s="3" t="s">
        <v>101</v>
      </c>
      <c r="B2952" s="3">
        <f>SUMIFS('Raw Data'!$J:$J,'Raw Data'!$G:$G,A2952,'Raw Data'!$R:$R,"Cross-Sold")</f>
        <v>0</v>
      </c>
    </row>
    <row r="2953" hidden="1" customHeight="1" spans="1:2">
      <c r="A2953" s="4" t="s">
        <v>38</v>
      </c>
      <c r="B2953" s="4">
        <f>SUMIFS('Raw Data'!$J:$J,'Raw Data'!$G:$G,A2953,'Raw Data'!$R:$R,"Cross-Sold")</f>
        <v>0</v>
      </c>
    </row>
    <row r="2954" hidden="1" customHeight="1" spans="1:2">
      <c r="A2954" s="3" t="s">
        <v>38</v>
      </c>
      <c r="B2954" s="3">
        <f>SUMIFS('Raw Data'!$J:$J,'Raw Data'!$G:$G,A2954,'Raw Data'!$R:$R,"Cross-Sold")</f>
        <v>0</v>
      </c>
    </row>
    <row r="2955" hidden="1" customHeight="1" spans="1:2">
      <c r="A2955" s="4" t="s">
        <v>38</v>
      </c>
      <c r="B2955" s="4">
        <f>SUMIFS('Raw Data'!$J:$J,'Raw Data'!$G:$G,A2955,'Raw Data'!$R:$R,"Cross-Sold")</f>
        <v>0</v>
      </c>
    </row>
    <row r="2956" hidden="1" customHeight="1" spans="1:2">
      <c r="A2956" s="3" t="s">
        <v>38</v>
      </c>
      <c r="B2956" s="3">
        <f>SUMIFS('Raw Data'!$J:$J,'Raw Data'!$G:$G,A2956,'Raw Data'!$R:$R,"Cross-Sold")</f>
        <v>0</v>
      </c>
    </row>
    <row r="2957" hidden="1" customHeight="1" spans="1:2">
      <c r="A2957" s="4" t="s">
        <v>38</v>
      </c>
      <c r="B2957" s="4">
        <f>SUMIFS('Raw Data'!$J:$J,'Raw Data'!$G:$G,A2957,'Raw Data'!$R:$R,"Cross-Sold")</f>
        <v>0</v>
      </c>
    </row>
    <row r="2958" hidden="1" customHeight="1" spans="1:2">
      <c r="A2958" s="3" t="s">
        <v>38</v>
      </c>
      <c r="B2958" s="3">
        <f>SUMIFS('Raw Data'!$J:$J,'Raw Data'!$G:$G,A2958,'Raw Data'!$R:$R,"Cross-Sold")</f>
        <v>0</v>
      </c>
    </row>
    <row r="2959" customHeight="1" spans="1:2">
      <c r="A2959" s="4" t="s">
        <v>80</v>
      </c>
      <c r="B2959" s="4">
        <f>SUMIFS('Raw Data'!$J:$J,'Raw Data'!$G:$G,A2959,'Raw Data'!$R:$R,"Cross-Sold")</f>
        <v>29707200</v>
      </c>
    </row>
    <row r="2960" hidden="1" customHeight="1" spans="1:2">
      <c r="A2960" s="3" t="s">
        <v>38</v>
      </c>
      <c r="B2960" s="3">
        <f>SUMIFS('Raw Data'!$J:$J,'Raw Data'!$G:$G,A2960,'Raw Data'!$R:$R,"Cross-Sold")</f>
        <v>0</v>
      </c>
    </row>
    <row r="2961" hidden="1" customHeight="1" spans="1:2">
      <c r="A2961" s="4" t="s">
        <v>38</v>
      </c>
      <c r="B2961" s="4">
        <f>SUMIFS('Raw Data'!$J:$J,'Raw Data'!$G:$G,A2961,'Raw Data'!$R:$R,"Cross-Sold")</f>
        <v>0</v>
      </c>
    </row>
    <row r="2962" hidden="1" customHeight="1" spans="1:2">
      <c r="A2962" s="3" t="s">
        <v>38</v>
      </c>
      <c r="B2962" s="3">
        <f>SUMIFS('Raw Data'!$J:$J,'Raw Data'!$G:$G,A2962,'Raw Data'!$R:$R,"Cross-Sold")</f>
        <v>0</v>
      </c>
    </row>
    <row r="2963" hidden="1" customHeight="1" spans="1:2">
      <c r="A2963" s="4" t="s">
        <v>38</v>
      </c>
      <c r="B2963" s="4">
        <f>SUMIFS('Raw Data'!$J:$J,'Raw Data'!$G:$G,A2963,'Raw Data'!$R:$R,"Cross-Sold")</f>
        <v>0</v>
      </c>
    </row>
    <row r="2964" hidden="1" customHeight="1" spans="1:2">
      <c r="A2964" s="3" t="s">
        <v>38</v>
      </c>
      <c r="B2964" s="3">
        <f>SUMIFS('Raw Data'!$J:$J,'Raw Data'!$G:$G,A2964,'Raw Data'!$R:$R,"Cross-Sold")</f>
        <v>0</v>
      </c>
    </row>
    <row r="2965" hidden="1" customHeight="1" spans="1:2">
      <c r="A2965" s="4" t="s">
        <v>3702</v>
      </c>
      <c r="B2965" s="4">
        <f>SUMIFS('Raw Data'!$J:$J,'Raw Data'!$G:$G,A2965,'Raw Data'!$R:$R,"Cross-Sold")</f>
        <v>0</v>
      </c>
    </row>
    <row r="2966" hidden="1" customHeight="1" spans="1:2">
      <c r="A2966" s="3" t="s">
        <v>38</v>
      </c>
      <c r="B2966" s="3">
        <f>SUMIFS('Raw Data'!$J:$J,'Raw Data'!$G:$G,A2966,'Raw Data'!$R:$R,"Cross-Sold")</f>
        <v>0</v>
      </c>
    </row>
    <row r="2967" hidden="1" customHeight="1" spans="1:2">
      <c r="A2967" s="4" t="s">
        <v>121</v>
      </c>
      <c r="B2967" s="4">
        <f>SUMIFS('Raw Data'!$J:$J,'Raw Data'!$G:$G,A2967,'Raw Data'!$R:$R,"Cross-Sold")</f>
        <v>0</v>
      </c>
    </row>
    <row r="2968" hidden="1" customHeight="1" spans="1:2">
      <c r="A2968" s="3" t="s">
        <v>3702</v>
      </c>
      <c r="B2968" s="3">
        <f>SUMIFS('Raw Data'!$J:$J,'Raw Data'!$G:$G,A2968,'Raw Data'!$R:$R,"Cross-Sold")</f>
        <v>0</v>
      </c>
    </row>
    <row r="2969" customHeight="1" spans="1:2">
      <c r="A2969" s="4" t="s">
        <v>212</v>
      </c>
      <c r="B2969" s="4">
        <f>SUMIFS('Raw Data'!$J:$J,'Raw Data'!$G:$G,A2969,'Raw Data'!$R:$R,"Cross-Sold")</f>
        <v>1133297600</v>
      </c>
    </row>
    <row r="2970" customHeight="1" spans="1:2">
      <c r="A2970" s="3" t="s">
        <v>80</v>
      </c>
      <c r="B2970" s="3">
        <f>SUMIFS('Raw Data'!$J:$J,'Raw Data'!$G:$G,A2970,'Raw Data'!$R:$R,"Cross-Sold")</f>
        <v>29707200</v>
      </c>
    </row>
    <row r="2971" customHeight="1" spans="1:2">
      <c r="A2971" s="4" t="s">
        <v>98</v>
      </c>
      <c r="B2971" s="4">
        <f>SUMIFS('Raw Data'!$J:$J,'Raw Data'!$G:$G,A2971,'Raw Data'!$R:$R,"Cross-Sold")</f>
        <v>15227800</v>
      </c>
    </row>
    <row r="2972" customHeight="1" spans="1:2">
      <c r="A2972" s="3" t="s">
        <v>44</v>
      </c>
      <c r="B2972" s="3">
        <f>SUMIFS('Raw Data'!$J:$J,'Raw Data'!$G:$G,A2972,'Raw Data'!$R:$R,"Cross-Sold")</f>
        <v>42770500</v>
      </c>
    </row>
    <row r="2973" hidden="1" customHeight="1" spans="1:2">
      <c r="A2973" s="4" t="s">
        <v>38</v>
      </c>
      <c r="B2973" s="4">
        <f>SUMIFS('Raw Data'!$J:$J,'Raw Data'!$G:$G,A2973,'Raw Data'!$R:$R,"Cross-Sold")</f>
        <v>0</v>
      </c>
    </row>
    <row r="2974" hidden="1" customHeight="1" spans="1:2">
      <c r="A2974" s="3" t="s">
        <v>38</v>
      </c>
      <c r="B2974" s="3">
        <f>SUMIFS('Raw Data'!$J:$J,'Raw Data'!$G:$G,A2974,'Raw Data'!$R:$R,"Cross-Sold")</f>
        <v>0</v>
      </c>
    </row>
    <row r="2975" hidden="1" customHeight="1" spans="1:2">
      <c r="A2975" s="4" t="s">
        <v>38</v>
      </c>
      <c r="B2975" s="4">
        <f>SUMIFS('Raw Data'!$J:$J,'Raw Data'!$G:$G,A2975,'Raw Data'!$R:$R,"Cross-Sold")</f>
        <v>0</v>
      </c>
    </row>
    <row r="2976" hidden="1" customHeight="1" spans="1:2">
      <c r="A2976" s="3" t="s">
        <v>38</v>
      </c>
      <c r="B2976" s="3">
        <f>SUMIFS('Raw Data'!$J:$J,'Raw Data'!$G:$G,A2976,'Raw Data'!$R:$R,"Cross-Sold")</f>
        <v>0</v>
      </c>
    </row>
    <row r="2977" hidden="1" customHeight="1" spans="1:2">
      <c r="A2977" s="4" t="s">
        <v>94</v>
      </c>
      <c r="B2977" s="4">
        <f>SUMIFS('Raw Data'!$J:$J,'Raw Data'!$G:$G,A2977,'Raw Data'!$R:$R,"Cross-Sold")</f>
        <v>0</v>
      </c>
    </row>
    <row r="2978" hidden="1" customHeight="1" spans="1:2">
      <c r="A2978" s="3" t="s">
        <v>94</v>
      </c>
      <c r="B2978" s="3">
        <f>SUMIFS('Raw Data'!$J:$J,'Raw Data'!$G:$G,A2978,'Raw Data'!$R:$R,"Cross-Sold")</f>
        <v>0</v>
      </c>
    </row>
    <row r="2979" customHeight="1" spans="1:2">
      <c r="A2979" s="4" t="s">
        <v>212</v>
      </c>
      <c r="B2979" s="4">
        <f>SUMIFS('Raw Data'!$J:$J,'Raw Data'!$G:$G,A2979,'Raw Data'!$R:$R,"Cross-Sold")</f>
        <v>1133297600</v>
      </c>
    </row>
    <row r="2980" hidden="1" customHeight="1" spans="1:2">
      <c r="A2980" s="3" t="s">
        <v>38</v>
      </c>
      <c r="B2980" s="3">
        <f>SUMIFS('Raw Data'!$J:$J,'Raw Data'!$G:$G,A2980,'Raw Data'!$R:$R,"Cross-Sold")</f>
        <v>0</v>
      </c>
    </row>
    <row r="2981" hidden="1" customHeight="1" spans="1:2">
      <c r="A2981" s="4" t="s">
        <v>38</v>
      </c>
      <c r="B2981" s="4">
        <f>SUMIFS('Raw Data'!$J:$J,'Raw Data'!$G:$G,A2981,'Raw Data'!$R:$R,"Cross-Sold")</f>
        <v>0</v>
      </c>
    </row>
    <row r="2982" hidden="1" customHeight="1" spans="1:2">
      <c r="A2982" s="3" t="s">
        <v>101</v>
      </c>
      <c r="B2982" s="3">
        <f>SUMIFS('Raw Data'!$J:$J,'Raw Data'!$G:$G,A2982,'Raw Data'!$R:$R,"Cross-Sold")</f>
        <v>0</v>
      </c>
    </row>
    <row r="2983" customHeight="1" spans="1:2">
      <c r="A2983" s="4" t="s">
        <v>487</v>
      </c>
      <c r="B2983" s="4">
        <f>SUMIFS('Raw Data'!$J:$J,'Raw Data'!$G:$G,A2983,'Raw Data'!$R:$R,"Cross-Sold")</f>
        <v>19722400</v>
      </c>
    </row>
    <row r="2984" hidden="1" customHeight="1" spans="1:2">
      <c r="A2984" s="3" t="s">
        <v>38</v>
      </c>
      <c r="B2984" s="3">
        <f>SUMIFS('Raw Data'!$J:$J,'Raw Data'!$G:$G,A2984,'Raw Data'!$R:$R,"Cross-Sold")</f>
        <v>0</v>
      </c>
    </row>
    <row r="2985" hidden="1" customHeight="1" spans="1:2">
      <c r="A2985" s="4" t="s">
        <v>38</v>
      </c>
      <c r="B2985" s="4">
        <f>SUMIFS('Raw Data'!$J:$J,'Raw Data'!$G:$G,A2985,'Raw Data'!$R:$R,"Cross-Sold")</f>
        <v>0</v>
      </c>
    </row>
    <row r="2986" hidden="1" customHeight="1" spans="1:2">
      <c r="A2986" s="3" t="s">
        <v>38</v>
      </c>
      <c r="B2986" s="3">
        <f>SUMIFS('Raw Data'!$J:$J,'Raw Data'!$G:$G,A2986,'Raw Data'!$R:$R,"Cross-Sold")</f>
        <v>0</v>
      </c>
    </row>
    <row r="2987" hidden="1" customHeight="1" spans="1:2">
      <c r="A2987" s="4" t="s">
        <v>38</v>
      </c>
      <c r="B2987" s="4">
        <f>SUMIFS('Raw Data'!$J:$J,'Raw Data'!$G:$G,A2987,'Raw Data'!$R:$R,"Cross-Sold")</f>
        <v>0</v>
      </c>
    </row>
    <row r="2988" customHeight="1" spans="1:2">
      <c r="A2988" s="3" t="s">
        <v>55</v>
      </c>
      <c r="B2988" s="3">
        <f>SUMIFS('Raw Data'!$J:$J,'Raw Data'!$G:$G,A2988,'Raw Data'!$R:$R,"Cross-Sold")</f>
        <v>13740226</v>
      </c>
    </row>
    <row r="2989" customHeight="1" spans="1:2">
      <c r="A2989" s="4" t="s">
        <v>80</v>
      </c>
      <c r="B2989" s="4">
        <f>SUMIFS('Raw Data'!$J:$J,'Raw Data'!$G:$G,A2989,'Raw Data'!$R:$R,"Cross-Sold")</f>
        <v>29707200</v>
      </c>
    </row>
    <row r="2990" customHeight="1" spans="1:2">
      <c r="A2990" s="3" t="s">
        <v>92</v>
      </c>
      <c r="B2990" s="3">
        <f>SUMIFS('Raw Data'!$J:$J,'Raw Data'!$G:$G,A2990,'Raw Data'!$R:$R,"Cross-Sold")</f>
        <v>7391100</v>
      </c>
    </row>
    <row r="2991" hidden="1" customHeight="1" spans="1:2">
      <c r="A2991" s="4" t="s">
        <v>38</v>
      </c>
      <c r="B2991" s="4">
        <f>SUMIFS('Raw Data'!$J:$J,'Raw Data'!$G:$G,A2991,'Raw Data'!$R:$R,"Cross-Sold")</f>
        <v>0</v>
      </c>
    </row>
    <row r="2992" customHeight="1" spans="1:2">
      <c r="A2992" s="3" t="s">
        <v>80</v>
      </c>
      <c r="B2992" s="3">
        <f>SUMIFS('Raw Data'!$J:$J,'Raw Data'!$G:$G,A2992,'Raw Data'!$R:$R,"Cross-Sold")</f>
        <v>29707200</v>
      </c>
    </row>
    <row r="2993" customHeight="1" spans="1:2">
      <c r="A2993" s="4" t="s">
        <v>116</v>
      </c>
      <c r="B2993" s="4">
        <f>SUMIFS('Raw Data'!$J:$J,'Raw Data'!$G:$G,A2993,'Raw Data'!$R:$R,"Cross-Sold")</f>
        <v>52119800</v>
      </c>
    </row>
    <row r="2994" customHeight="1" spans="1:2">
      <c r="A2994" s="3" t="s">
        <v>116</v>
      </c>
      <c r="B2994" s="3">
        <f>SUMIFS('Raw Data'!$J:$J,'Raw Data'!$G:$G,A2994,'Raw Data'!$R:$R,"Cross-Sold")</f>
        <v>52119800</v>
      </c>
    </row>
    <row r="2995" customHeight="1" spans="1:2">
      <c r="A2995" s="4" t="s">
        <v>116</v>
      </c>
      <c r="B2995" s="4">
        <f>SUMIFS('Raw Data'!$J:$J,'Raw Data'!$G:$G,A2995,'Raw Data'!$R:$R,"Cross-Sold")</f>
        <v>52119800</v>
      </c>
    </row>
    <row r="2996" hidden="1" customHeight="1" spans="1:2">
      <c r="A2996" s="3" t="s">
        <v>38</v>
      </c>
      <c r="B2996" s="3">
        <f>SUMIFS('Raw Data'!$J:$J,'Raw Data'!$G:$G,A2996,'Raw Data'!$R:$R,"Cross-Sold")</f>
        <v>0</v>
      </c>
    </row>
    <row r="2997" hidden="1" customHeight="1" spans="1:2">
      <c r="A2997" s="4" t="s">
        <v>38</v>
      </c>
      <c r="B2997" s="4">
        <f>SUMIFS('Raw Data'!$J:$J,'Raw Data'!$G:$G,A2997,'Raw Data'!$R:$R,"Cross-Sold")</f>
        <v>0</v>
      </c>
    </row>
    <row r="2998" hidden="1" customHeight="1" spans="1:2">
      <c r="A2998" s="3" t="s">
        <v>140</v>
      </c>
      <c r="B2998" s="3">
        <f>SUMIFS('Raw Data'!$J:$J,'Raw Data'!$G:$G,A2998,'Raw Data'!$R:$R,"Cross-Sold")</f>
        <v>0</v>
      </c>
    </row>
    <row r="2999" hidden="1" customHeight="1" spans="1:2">
      <c r="A2999" s="4" t="s">
        <v>94</v>
      </c>
      <c r="B2999" s="4">
        <f>SUMIFS('Raw Data'!$J:$J,'Raw Data'!$G:$G,A2999,'Raw Data'!$R:$R,"Cross-Sold")</f>
        <v>0</v>
      </c>
    </row>
    <row r="3000" customHeight="1" spans="1:2">
      <c r="A3000" s="3" t="s">
        <v>212</v>
      </c>
      <c r="B3000" s="3">
        <f>SUMIFS('Raw Data'!$J:$J,'Raw Data'!$G:$G,A3000,'Raw Data'!$R:$R,"Cross-Sold")</f>
        <v>1133297600</v>
      </c>
    </row>
    <row r="3001" customHeight="1" spans="1:2">
      <c r="A3001" s="4" t="s">
        <v>44</v>
      </c>
      <c r="B3001" s="4">
        <f>SUMIFS('Raw Data'!$J:$J,'Raw Data'!$G:$G,A3001,'Raw Data'!$R:$R,"Cross-Sold")</f>
        <v>42770500</v>
      </c>
    </row>
    <row r="3002" hidden="1" customHeight="1" spans="1:2">
      <c r="A3002" s="3" t="s">
        <v>38</v>
      </c>
      <c r="B3002" s="3">
        <f>SUMIFS('Raw Data'!$J:$J,'Raw Data'!$G:$G,A3002,'Raw Data'!$R:$R,"Cross-Sold")</f>
        <v>0</v>
      </c>
    </row>
    <row r="3003" hidden="1" customHeight="1" spans="1:2">
      <c r="A3003" s="4" t="s">
        <v>38</v>
      </c>
      <c r="B3003" s="4">
        <f>SUMIFS('Raw Data'!$J:$J,'Raw Data'!$G:$G,A3003,'Raw Data'!$R:$R,"Cross-Sold")</f>
        <v>0</v>
      </c>
    </row>
    <row r="3004" hidden="1" customHeight="1" spans="1:2">
      <c r="A3004" s="3" t="s">
        <v>38</v>
      </c>
      <c r="B3004" s="3">
        <f>SUMIFS('Raw Data'!$J:$J,'Raw Data'!$G:$G,A3004,'Raw Data'!$R:$R,"Cross-Sold")</f>
        <v>0</v>
      </c>
    </row>
    <row r="3005" hidden="1" customHeight="1" spans="1:2">
      <c r="A3005" s="4" t="s">
        <v>38</v>
      </c>
      <c r="B3005" s="4">
        <f>SUMIFS('Raw Data'!$J:$J,'Raw Data'!$G:$G,A3005,'Raw Data'!$R:$R,"Cross-Sold")</f>
        <v>0</v>
      </c>
    </row>
    <row r="3006" customHeight="1" spans="1:2">
      <c r="A3006" s="3" t="s">
        <v>487</v>
      </c>
      <c r="B3006" s="3">
        <f>SUMIFS('Raw Data'!$J:$J,'Raw Data'!$G:$G,A3006,'Raw Data'!$R:$R,"Cross-Sold")</f>
        <v>19722400</v>
      </c>
    </row>
    <row r="3007" hidden="1" customHeight="1" spans="1:2">
      <c r="A3007" s="4" t="s">
        <v>38</v>
      </c>
      <c r="B3007" s="4">
        <f>SUMIFS('Raw Data'!$J:$J,'Raw Data'!$G:$G,A3007,'Raw Data'!$R:$R,"Cross-Sold")</f>
        <v>0</v>
      </c>
    </row>
    <row r="3008" hidden="1" customHeight="1" spans="1:2">
      <c r="A3008" s="3" t="s">
        <v>38</v>
      </c>
      <c r="B3008" s="3">
        <f>SUMIFS('Raw Data'!$J:$J,'Raw Data'!$G:$G,A3008,'Raw Data'!$R:$R,"Cross-Sold")</f>
        <v>0</v>
      </c>
    </row>
    <row r="3009" hidden="1" customHeight="1" spans="1:2">
      <c r="A3009" s="4" t="s">
        <v>38</v>
      </c>
      <c r="B3009" s="4">
        <f>SUMIFS('Raw Data'!$J:$J,'Raw Data'!$G:$G,A3009,'Raw Data'!$R:$R,"Cross-Sold")</f>
        <v>0</v>
      </c>
    </row>
    <row r="3010" hidden="1" customHeight="1" spans="1:2">
      <c r="A3010" s="3" t="s">
        <v>121</v>
      </c>
      <c r="B3010" s="3">
        <f>SUMIFS('Raw Data'!$J:$J,'Raw Data'!$G:$G,A3010,'Raw Data'!$R:$R,"Cross-Sold")</f>
        <v>0</v>
      </c>
    </row>
    <row r="3011" customHeight="1" spans="1:2">
      <c r="A3011" s="4" t="s">
        <v>124</v>
      </c>
      <c r="B3011" s="4">
        <f>SUMIFS('Raw Data'!$J:$J,'Raw Data'!$G:$G,A3011,'Raw Data'!$R:$R,"Cross-Sold")</f>
        <v>1184589200</v>
      </c>
    </row>
    <row r="3012" hidden="1" customHeight="1" spans="1:2">
      <c r="A3012" s="3" t="s">
        <v>94</v>
      </c>
      <c r="B3012" s="3">
        <f>SUMIFS('Raw Data'!$J:$J,'Raw Data'!$G:$G,A3012,'Raw Data'!$R:$R,"Cross-Sold")</f>
        <v>0</v>
      </c>
    </row>
    <row r="3013" hidden="1" customHeight="1" spans="1:2">
      <c r="A3013" s="4" t="s">
        <v>38</v>
      </c>
      <c r="B3013" s="4">
        <f>SUMIFS('Raw Data'!$J:$J,'Raw Data'!$G:$G,A3013,'Raw Data'!$R:$R,"Cross-Sold")</f>
        <v>0</v>
      </c>
    </row>
    <row r="3014" customHeight="1" spans="1:2">
      <c r="A3014" s="3" t="s">
        <v>487</v>
      </c>
      <c r="B3014" s="3">
        <f>SUMIFS('Raw Data'!$J:$J,'Raw Data'!$G:$G,A3014,'Raw Data'!$R:$R,"Cross-Sold")</f>
        <v>19722400</v>
      </c>
    </row>
    <row r="3015" customHeight="1" spans="1:2">
      <c r="A3015" s="4" t="s">
        <v>135</v>
      </c>
      <c r="B3015" s="4">
        <f>SUMIFS('Raw Data'!$J:$J,'Raw Data'!$G:$G,A3015,'Raw Data'!$R:$R,"Cross-Sold")</f>
        <v>41045700</v>
      </c>
    </row>
    <row r="3016" hidden="1" customHeight="1" spans="1:2">
      <c r="A3016" s="3" t="s">
        <v>38</v>
      </c>
      <c r="B3016" s="3">
        <f>SUMIFS('Raw Data'!$J:$J,'Raw Data'!$G:$G,A3016,'Raw Data'!$R:$R,"Cross-Sold")</f>
        <v>0</v>
      </c>
    </row>
    <row r="3017" hidden="1" customHeight="1" spans="1:2">
      <c r="A3017" s="4" t="s">
        <v>121</v>
      </c>
      <c r="B3017" s="4">
        <f>SUMIFS('Raw Data'!$J:$J,'Raw Data'!$G:$G,A3017,'Raw Data'!$R:$R,"Cross-Sold")</f>
        <v>0</v>
      </c>
    </row>
    <row r="3018" customHeight="1" spans="1:2">
      <c r="A3018" s="3" t="s">
        <v>3913</v>
      </c>
      <c r="B3018" s="3">
        <f>SUMIFS('Raw Data'!$J:$J,'Raw Data'!$G:$G,A3018,'Raw Data'!$R:$R,"Cross-Sold")</f>
        <v>53975800</v>
      </c>
    </row>
    <row r="3019" hidden="1" customHeight="1" spans="1:2">
      <c r="A3019" s="4" t="s">
        <v>38</v>
      </c>
      <c r="B3019" s="4">
        <f>SUMIFS('Raw Data'!$J:$J,'Raw Data'!$G:$G,A3019,'Raw Data'!$R:$R,"Cross-Sold")</f>
        <v>0</v>
      </c>
    </row>
    <row r="3020" customHeight="1" spans="1:2">
      <c r="A3020" s="3" t="s">
        <v>80</v>
      </c>
      <c r="B3020" s="3">
        <f>SUMIFS('Raw Data'!$J:$J,'Raw Data'!$G:$G,A3020,'Raw Data'!$R:$R,"Cross-Sold")</f>
        <v>29707200</v>
      </c>
    </row>
    <row r="3021" hidden="1" customHeight="1" spans="1:2">
      <c r="A3021" s="4" t="s">
        <v>38</v>
      </c>
      <c r="B3021" s="4">
        <f>SUMIFS('Raw Data'!$J:$J,'Raw Data'!$G:$G,A3021,'Raw Data'!$R:$R,"Cross-Sold")</f>
        <v>0</v>
      </c>
    </row>
    <row r="3022" hidden="1" customHeight="1" spans="1:2">
      <c r="A3022" s="3" t="s">
        <v>38</v>
      </c>
      <c r="B3022" s="3">
        <f>SUMIFS('Raw Data'!$J:$J,'Raw Data'!$G:$G,A3022,'Raw Data'!$R:$R,"Cross-Sold")</f>
        <v>0</v>
      </c>
    </row>
    <row r="3023" hidden="1" customHeight="1" spans="1:2">
      <c r="A3023" s="4" t="s">
        <v>38</v>
      </c>
      <c r="B3023" s="4">
        <f>SUMIFS('Raw Data'!$J:$J,'Raw Data'!$G:$G,A3023,'Raw Data'!$R:$R,"Cross-Sold")</f>
        <v>0</v>
      </c>
    </row>
    <row r="3024" hidden="1" customHeight="1" spans="1:2">
      <c r="A3024" s="3" t="s">
        <v>38</v>
      </c>
      <c r="B3024" s="3">
        <f>SUMIFS('Raw Data'!$J:$J,'Raw Data'!$G:$G,A3024,'Raw Data'!$R:$R,"Cross-Sold")</f>
        <v>0</v>
      </c>
    </row>
    <row r="3025" hidden="1" customHeight="1" spans="1:2">
      <c r="A3025" s="4" t="s">
        <v>38</v>
      </c>
      <c r="B3025" s="4">
        <f>SUMIFS('Raw Data'!$J:$J,'Raw Data'!$G:$G,A3025,'Raw Data'!$R:$R,"Cross-Sold")</f>
        <v>0</v>
      </c>
    </row>
    <row r="3026" hidden="1" customHeight="1" spans="1:2">
      <c r="A3026" s="3" t="s">
        <v>536</v>
      </c>
      <c r="B3026" s="3">
        <f>SUMIFS('Raw Data'!$J:$J,'Raw Data'!$G:$G,A3026,'Raw Data'!$R:$R,"Cross-Sold")</f>
        <v>0</v>
      </c>
    </row>
    <row r="3027" hidden="1" customHeight="1" spans="1:2">
      <c r="A3027" s="4" t="s">
        <v>536</v>
      </c>
      <c r="B3027" s="4">
        <f>SUMIFS('Raw Data'!$J:$J,'Raw Data'!$G:$G,A3027,'Raw Data'!$R:$R,"Cross-Sold")</f>
        <v>0</v>
      </c>
    </row>
    <row r="3028" hidden="1" customHeight="1" spans="1:2">
      <c r="A3028" s="3" t="s">
        <v>536</v>
      </c>
      <c r="B3028" s="3">
        <f>SUMIFS('Raw Data'!$J:$J,'Raw Data'!$G:$G,A3028,'Raw Data'!$R:$R,"Cross-Sold")</f>
        <v>0</v>
      </c>
    </row>
    <row r="3029" customHeight="1" spans="1:2">
      <c r="A3029" s="4" t="s">
        <v>212</v>
      </c>
      <c r="B3029" s="4">
        <f>SUMIFS('Raw Data'!$J:$J,'Raw Data'!$G:$G,A3029,'Raw Data'!$R:$R,"Cross-Sold")</f>
        <v>1133297600</v>
      </c>
    </row>
    <row r="3030" customHeight="1" spans="1:2">
      <c r="A3030" s="3" t="s">
        <v>124</v>
      </c>
      <c r="B3030" s="3">
        <f>SUMIFS('Raw Data'!$J:$J,'Raw Data'!$G:$G,A3030,'Raw Data'!$R:$R,"Cross-Sold")</f>
        <v>1184589200</v>
      </c>
    </row>
    <row r="3031" customHeight="1" spans="1:2">
      <c r="A3031" s="4" t="s">
        <v>124</v>
      </c>
      <c r="B3031" s="4">
        <f>SUMIFS('Raw Data'!$J:$J,'Raw Data'!$G:$G,A3031,'Raw Data'!$R:$R,"Cross-Sold")</f>
        <v>1184589200</v>
      </c>
    </row>
    <row r="3032" customHeight="1" spans="1:2">
      <c r="A3032" s="3" t="s">
        <v>212</v>
      </c>
      <c r="B3032" s="3">
        <f>SUMIFS('Raw Data'!$J:$J,'Raw Data'!$G:$G,A3032,'Raw Data'!$R:$R,"Cross-Sold")</f>
        <v>1133297600</v>
      </c>
    </row>
    <row r="3033" customHeight="1" spans="1:2">
      <c r="A3033" s="4" t="s">
        <v>154</v>
      </c>
      <c r="B3033" s="4">
        <f>SUMIFS('Raw Data'!$J:$J,'Raw Data'!$G:$G,A3033,'Raw Data'!$R:$R,"Cross-Sold")</f>
        <v>118725400</v>
      </c>
    </row>
    <row r="3034" customHeight="1" spans="1:2">
      <c r="A3034" s="3" t="s">
        <v>80</v>
      </c>
      <c r="B3034" s="3">
        <f>SUMIFS('Raw Data'!$J:$J,'Raw Data'!$G:$G,A3034,'Raw Data'!$R:$R,"Cross-Sold")</f>
        <v>29707200</v>
      </c>
    </row>
    <row r="3035" hidden="1" customHeight="1" spans="1:2">
      <c r="A3035" s="4" t="s">
        <v>38</v>
      </c>
      <c r="B3035" s="4">
        <f>SUMIFS('Raw Data'!$J:$J,'Raw Data'!$G:$G,A3035,'Raw Data'!$R:$R,"Cross-Sold")</f>
        <v>0</v>
      </c>
    </row>
    <row r="3036" hidden="1" customHeight="1" spans="1:2">
      <c r="A3036" s="3" t="s">
        <v>38</v>
      </c>
      <c r="B3036" s="3">
        <f>SUMIFS('Raw Data'!$J:$J,'Raw Data'!$G:$G,A3036,'Raw Data'!$R:$R,"Cross-Sold")</f>
        <v>0</v>
      </c>
    </row>
    <row r="3037" hidden="1" customHeight="1" spans="1:2">
      <c r="A3037" s="4" t="s">
        <v>38</v>
      </c>
      <c r="B3037" s="4">
        <f>SUMIFS('Raw Data'!$J:$J,'Raw Data'!$G:$G,A3037,'Raw Data'!$R:$R,"Cross-Sold")</f>
        <v>0</v>
      </c>
    </row>
    <row r="3038" hidden="1" customHeight="1" spans="1:2">
      <c r="A3038" s="3" t="s">
        <v>38</v>
      </c>
      <c r="B3038" s="3">
        <f>SUMIFS('Raw Data'!$J:$J,'Raw Data'!$G:$G,A3038,'Raw Data'!$R:$R,"Cross-Sold")</f>
        <v>0</v>
      </c>
    </row>
    <row r="3039" hidden="1" customHeight="1" spans="1:2">
      <c r="A3039" s="4" t="s">
        <v>38</v>
      </c>
      <c r="B3039" s="4">
        <f>SUMIFS('Raw Data'!$J:$J,'Raw Data'!$G:$G,A3039,'Raw Data'!$R:$R,"Cross-Sold")</f>
        <v>0</v>
      </c>
    </row>
    <row r="3040" hidden="1" customHeight="1" spans="1:2">
      <c r="A3040" s="3" t="s">
        <v>121</v>
      </c>
      <c r="B3040" s="3">
        <f>SUMIFS('Raw Data'!$J:$J,'Raw Data'!$G:$G,A3040,'Raw Data'!$R:$R,"Cross-Sold")</f>
        <v>0</v>
      </c>
    </row>
    <row r="3041" hidden="1" customHeight="1" spans="1:2">
      <c r="A3041" s="4" t="s">
        <v>38</v>
      </c>
      <c r="B3041" s="4">
        <f>SUMIFS('Raw Data'!$J:$J,'Raw Data'!$G:$G,A3041,'Raw Data'!$R:$R,"Cross-Sold")</f>
        <v>0</v>
      </c>
    </row>
    <row r="3042" customHeight="1" spans="1:2">
      <c r="A3042" s="3" t="s">
        <v>44</v>
      </c>
      <c r="B3042" s="3">
        <f>SUMIFS('Raw Data'!$J:$J,'Raw Data'!$G:$G,A3042,'Raw Data'!$R:$R,"Cross-Sold")</f>
        <v>42770500</v>
      </c>
    </row>
    <row r="3043" hidden="1" customHeight="1" spans="1:2">
      <c r="A3043" s="4" t="s">
        <v>38</v>
      </c>
      <c r="B3043" s="4">
        <f>SUMIFS('Raw Data'!$J:$J,'Raw Data'!$G:$G,A3043,'Raw Data'!$R:$R,"Cross-Sold")</f>
        <v>0</v>
      </c>
    </row>
    <row r="3044" customHeight="1" spans="1:2">
      <c r="A3044" s="3" t="s">
        <v>72</v>
      </c>
      <c r="B3044" s="3">
        <f>SUMIFS('Raw Data'!$J:$J,'Raw Data'!$G:$G,A3044,'Raw Data'!$R:$R,"Cross-Sold")</f>
        <v>1265400</v>
      </c>
    </row>
    <row r="3045" customHeight="1" spans="1:2">
      <c r="A3045" s="4" t="s">
        <v>3913</v>
      </c>
      <c r="B3045" s="4">
        <f>SUMIFS('Raw Data'!$J:$J,'Raw Data'!$G:$G,A3045,'Raw Data'!$R:$R,"Cross-Sold")</f>
        <v>53975800</v>
      </c>
    </row>
    <row r="3046" hidden="1" customHeight="1" spans="1:2">
      <c r="A3046" s="3" t="s">
        <v>38</v>
      </c>
      <c r="B3046" s="3">
        <f>SUMIFS('Raw Data'!$J:$J,'Raw Data'!$G:$G,A3046,'Raw Data'!$R:$R,"Cross-Sold")</f>
        <v>0</v>
      </c>
    </row>
    <row r="3047" hidden="1" customHeight="1" spans="1:2">
      <c r="A3047" s="4" t="s">
        <v>121</v>
      </c>
      <c r="B3047" s="4">
        <f>SUMIFS('Raw Data'!$J:$J,'Raw Data'!$G:$G,A3047,'Raw Data'!$R:$R,"Cross-Sold")</f>
        <v>0</v>
      </c>
    </row>
    <row r="3048" hidden="1" customHeight="1" spans="1:2">
      <c r="A3048" s="3" t="s">
        <v>94</v>
      </c>
      <c r="B3048" s="3">
        <f>SUMIFS('Raw Data'!$J:$J,'Raw Data'!$G:$G,A3048,'Raw Data'!$R:$R,"Cross-Sold")</f>
        <v>0</v>
      </c>
    </row>
    <row r="3049" customHeight="1" spans="1:2">
      <c r="A3049" s="4" t="s">
        <v>212</v>
      </c>
      <c r="B3049" s="4">
        <f>SUMIFS('Raw Data'!$J:$J,'Raw Data'!$G:$G,A3049,'Raw Data'!$R:$R,"Cross-Sold")</f>
        <v>1133297600</v>
      </c>
    </row>
    <row r="3050" customHeight="1" spans="1:2">
      <c r="A3050" s="3" t="s">
        <v>44</v>
      </c>
      <c r="B3050" s="3">
        <f>SUMIFS('Raw Data'!$J:$J,'Raw Data'!$G:$G,A3050,'Raw Data'!$R:$R,"Cross-Sold")</f>
        <v>42770500</v>
      </c>
    </row>
    <row r="3051" hidden="1" customHeight="1" spans="1:2">
      <c r="A3051" s="4" t="s">
        <v>38</v>
      </c>
      <c r="B3051" s="4">
        <f>SUMIFS('Raw Data'!$J:$J,'Raw Data'!$G:$G,A3051,'Raw Data'!$R:$R,"Cross-Sold")</f>
        <v>0</v>
      </c>
    </row>
    <row r="3052" hidden="1" customHeight="1" spans="1:2">
      <c r="A3052" s="3" t="s">
        <v>38</v>
      </c>
      <c r="B3052" s="3">
        <f>SUMIFS('Raw Data'!$J:$J,'Raw Data'!$G:$G,A3052,'Raw Data'!$R:$R,"Cross-Sold")</f>
        <v>0</v>
      </c>
    </row>
    <row r="3053" hidden="1" customHeight="1" spans="1:2">
      <c r="A3053" s="4" t="s">
        <v>38</v>
      </c>
      <c r="B3053" s="4">
        <f>SUMIFS('Raw Data'!$J:$J,'Raw Data'!$G:$G,A3053,'Raw Data'!$R:$R,"Cross-Sold")</f>
        <v>0</v>
      </c>
    </row>
    <row r="3054" hidden="1" customHeight="1" spans="1:2">
      <c r="A3054" s="3" t="s">
        <v>38</v>
      </c>
      <c r="B3054" s="3">
        <f>SUMIFS('Raw Data'!$J:$J,'Raw Data'!$G:$G,A3054,'Raw Data'!$R:$R,"Cross-Sold")</f>
        <v>0</v>
      </c>
    </row>
    <row r="3055" hidden="1" customHeight="1" spans="1:2">
      <c r="A3055" s="4" t="s">
        <v>38</v>
      </c>
      <c r="B3055" s="4">
        <f>SUMIFS('Raw Data'!$J:$J,'Raw Data'!$G:$G,A3055,'Raw Data'!$R:$R,"Cross-Sold")</f>
        <v>0</v>
      </c>
    </row>
    <row r="3056" customHeight="1" spans="1:2">
      <c r="A3056" s="3" t="s">
        <v>212</v>
      </c>
      <c r="B3056" s="3">
        <f>SUMIFS('Raw Data'!$J:$J,'Raw Data'!$G:$G,A3056,'Raw Data'!$R:$R,"Cross-Sold")</f>
        <v>1133297600</v>
      </c>
    </row>
    <row r="3057" customHeight="1" spans="1:2">
      <c r="A3057" s="4" t="s">
        <v>212</v>
      </c>
      <c r="B3057" s="4">
        <f>SUMIFS('Raw Data'!$J:$J,'Raw Data'!$G:$G,A3057,'Raw Data'!$R:$R,"Cross-Sold")</f>
        <v>1133297600</v>
      </c>
    </row>
    <row r="3058" hidden="1" customHeight="1" spans="1:2">
      <c r="A3058" s="3" t="s">
        <v>536</v>
      </c>
      <c r="B3058" s="3">
        <f>SUMIFS('Raw Data'!$J:$J,'Raw Data'!$G:$G,A3058,'Raw Data'!$R:$R,"Cross-Sold")</f>
        <v>0</v>
      </c>
    </row>
    <row r="3059" hidden="1" customHeight="1" spans="1:2">
      <c r="A3059" s="4" t="s">
        <v>38</v>
      </c>
      <c r="B3059" s="4">
        <f>SUMIFS('Raw Data'!$J:$J,'Raw Data'!$G:$G,A3059,'Raw Data'!$R:$R,"Cross-Sold")</f>
        <v>0</v>
      </c>
    </row>
    <row r="3060" hidden="1" customHeight="1" spans="1:2">
      <c r="A3060" s="3" t="s">
        <v>94</v>
      </c>
      <c r="B3060" s="3">
        <f>SUMIFS('Raw Data'!$J:$J,'Raw Data'!$G:$G,A3060,'Raw Data'!$R:$R,"Cross-Sold")</f>
        <v>0</v>
      </c>
    </row>
    <row r="3061" hidden="1" customHeight="1" spans="1:2">
      <c r="A3061" s="4" t="s">
        <v>94</v>
      </c>
      <c r="B3061" s="4">
        <f>SUMIFS('Raw Data'!$J:$J,'Raw Data'!$G:$G,A3061,'Raw Data'!$R:$R,"Cross-Sold")</f>
        <v>0</v>
      </c>
    </row>
    <row r="3062" hidden="1" customHeight="1" spans="1:2">
      <c r="A3062" s="3" t="s">
        <v>94</v>
      </c>
      <c r="B3062" s="3">
        <f>SUMIFS('Raw Data'!$J:$J,'Raw Data'!$G:$G,A3062,'Raw Data'!$R:$R,"Cross-Sold")</f>
        <v>0</v>
      </c>
    </row>
    <row r="3063" customHeight="1" spans="1:2">
      <c r="A3063" s="4" t="s">
        <v>212</v>
      </c>
      <c r="B3063" s="4">
        <f>SUMIFS('Raw Data'!$J:$J,'Raw Data'!$G:$G,A3063,'Raw Data'!$R:$R,"Cross-Sold")</f>
        <v>1133297600</v>
      </c>
    </row>
    <row r="3064" customHeight="1" spans="1:2">
      <c r="A3064" s="3" t="s">
        <v>68</v>
      </c>
      <c r="B3064" s="3">
        <f>SUMIFS('Raw Data'!$J:$J,'Raw Data'!$G:$G,A3064,'Raw Data'!$R:$R,"Cross-Sold")</f>
        <v>259365751</v>
      </c>
    </row>
    <row r="3065" customHeight="1" spans="1:2">
      <c r="A3065" s="4" t="s">
        <v>212</v>
      </c>
      <c r="B3065" s="4">
        <f>SUMIFS('Raw Data'!$J:$J,'Raw Data'!$G:$G,A3065,'Raw Data'!$R:$R,"Cross-Sold")</f>
        <v>1133297600</v>
      </c>
    </row>
    <row r="3066" customHeight="1" spans="1:2">
      <c r="A3066" s="3" t="s">
        <v>80</v>
      </c>
      <c r="B3066" s="3">
        <f>SUMIFS('Raw Data'!$J:$J,'Raw Data'!$G:$G,A3066,'Raw Data'!$R:$R,"Cross-Sold")</f>
        <v>29707200</v>
      </c>
    </row>
    <row r="3067" hidden="1" customHeight="1" spans="1:2">
      <c r="A3067" s="4" t="s">
        <v>94</v>
      </c>
      <c r="B3067" s="4">
        <f>SUMIFS('Raw Data'!$J:$J,'Raw Data'!$G:$G,A3067,'Raw Data'!$R:$R,"Cross-Sold")</f>
        <v>0</v>
      </c>
    </row>
    <row r="3068" hidden="1" customHeight="1" spans="1:2">
      <c r="A3068" s="3" t="s">
        <v>38</v>
      </c>
      <c r="B3068" s="3">
        <f>SUMIFS('Raw Data'!$J:$J,'Raw Data'!$G:$G,A3068,'Raw Data'!$R:$R,"Cross-Sold")</f>
        <v>0</v>
      </c>
    </row>
    <row r="3069" hidden="1" customHeight="1" spans="1:2">
      <c r="A3069" s="4" t="s">
        <v>3702</v>
      </c>
      <c r="B3069" s="4">
        <f>SUMIFS('Raw Data'!$J:$J,'Raw Data'!$G:$G,A3069,'Raw Data'!$R:$R,"Cross-Sold")</f>
        <v>0</v>
      </c>
    </row>
    <row r="3070" hidden="1" customHeight="1" spans="1:2">
      <c r="A3070" s="3" t="s">
        <v>94</v>
      </c>
      <c r="B3070" s="3">
        <f>SUMIFS('Raw Data'!$J:$J,'Raw Data'!$G:$G,A3070,'Raw Data'!$R:$R,"Cross-Sold")</f>
        <v>0</v>
      </c>
    </row>
    <row r="3071" hidden="1" customHeight="1" spans="1:2">
      <c r="A3071" s="4" t="s">
        <v>140</v>
      </c>
      <c r="B3071" s="4">
        <f>SUMIFS('Raw Data'!$J:$J,'Raw Data'!$G:$G,A3071,'Raw Data'!$R:$R,"Cross-Sold")</f>
        <v>0</v>
      </c>
    </row>
    <row r="3072" hidden="1" customHeight="1" spans="1:2">
      <c r="A3072" s="3" t="s">
        <v>4531</v>
      </c>
      <c r="B3072" s="3">
        <f>SUMIFS('Raw Data'!$J:$J,'Raw Data'!$G:$G,A3072,'Raw Data'!$R:$R,"Cross-Sold")</f>
        <v>0</v>
      </c>
    </row>
    <row r="3073" customHeight="1" spans="1:2">
      <c r="A3073" s="4" t="s">
        <v>124</v>
      </c>
      <c r="B3073" s="4">
        <f>SUMIFS('Raw Data'!$J:$J,'Raw Data'!$G:$G,A3073,'Raw Data'!$R:$R,"Cross-Sold")</f>
        <v>1184589200</v>
      </c>
    </row>
    <row r="3074" hidden="1" customHeight="1" spans="1:2">
      <c r="A3074" s="3" t="s">
        <v>536</v>
      </c>
      <c r="B3074" s="3">
        <f>SUMIFS('Raw Data'!$J:$J,'Raw Data'!$G:$G,A3074,'Raw Data'!$R:$R,"Cross-Sold")</f>
        <v>0</v>
      </c>
    </row>
    <row r="3075" customHeight="1" spans="1:2">
      <c r="A3075" s="4" t="s">
        <v>80</v>
      </c>
      <c r="B3075" s="4">
        <f>SUMIFS('Raw Data'!$J:$J,'Raw Data'!$G:$G,A3075,'Raw Data'!$R:$R,"Cross-Sold")</f>
        <v>29707200</v>
      </c>
    </row>
    <row r="3076" customHeight="1" spans="1:2">
      <c r="A3076" s="3" t="s">
        <v>80</v>
      </c>
      <c r="B3076" s="3">
        <f>SUMIFS('Raw Data'!$J:$J,'Raw Data'!$G:$G,A3076,'Raw Data'!$R:$R,"Cross-Sold")</f>
        <v>29707200</v>
      </c>
    </row>
    <row r="3077" hidden="1" customHeight="1" spans="1:2">
      <c r="A3077" s="4" t="s">
        <v>94</v>
      </c>
      <c r="B3077" s="4">
        <f>SUMIFS('Raw Data'!$J:$J,'Raw Data'!$G:$G,A3077,'Raw Data'!$R:$R,"Cross-Sold")</f>
        <v>0</v>
      </c>
    </row>
    <row r="3078" hidden="1" customHeight="1" spans="1:2">
      <c r="A3078" s="3" t="s">
        <v>38</v>
      </c>
      <c r="B3078" s="3">
        <f>SUMIFS('Raw Data'!$J:$J,'Raw Data'!$G:$G,A3078,'Raw Data'!$R:$R,"Cross-Sold")</f>
        <v>0</v>
      </c>
    </row>
    <row r="3079" customHeight="1" spans="1:2">
      <c r="A3079" s="4" t="s">
        <v>80</v>
      </c>
      <c r="B3079" s="4">
        <f>SUMIFS('Raw Data'!$J:$J,'Raw Data'!$G:$G,A3079,'Raw Data'!$R:$R,"Cross-Sold")</f>
        <v>29707200</v>
      </c>
    </row>
    <row r="3080" hidden="1" customHeight="1" spans="1:2">
      <c r="A3080" s="3" t="s">
        <v>38</v>
      </c>
      <c r="B3080" s="3">
        <f>SUMIFS('Raw Data'!$J:$J,'Raw Data'!$G:$G,A3080,'Raw Data'!$R:$R,"Cross-Sold")</f>
        <v>0</v>
      </c>
    </row>
    <row r="3081" hidden="1" customHeight="1" spans="1:2">
      <c r="A3081" s="4" t="s">
        <v>94</v>
      </c>
      <c r="B3081" s="4">
        <f>SUMIFS('Raw Data'!$J:$J,'Raw Data'!$G:$G,A3081,'Raw Data'!$R:$R,"Cross-Sold")</f>
        <v>0</v>
      </c>
    </row>
    <row r="3082" hidden="1" customHeight="1" spans="1:2">
      <c r="A3082" s="3" t="s">
        <v>38</v>
      </c>
      <c r="B3082" s="3">
        <f>SUMIFS('Raw Data'!$J:$J,'Raw Data'!$G:$G,A3082,'Raw Data'!$R:$R,"Cross-Sold")</f>
        <v>0</v>
      </c>
    </row>
    <row r="3083" customHeight="1" spans="1:2">
      <c r="A3083" s="4" t="s">
        <v>487</v>
      </c>
      <c r="B3083" s="4">
        <f>SUMIFS('Raw Data'!$J:$J,'Raw Data'!$G:$G,A3083,'Raw Data'!$R:$R,"Cross-Sold")</f>
        <v>19722400</v>
      </c>
    </row>
    <row r="3084" hidden="1" customHeight="1" spans="1:2">
      <c r="A3084" s="3" t="s">
        <v>38</v>
      </c>
      <c r="B3084" s="3">
        <f>SUMIFS('Raw Data'!$J:$J,'Raw Data'!$G:$G,A3084,'Raw Data'!$R:$R,"Cross-Sold")</f>
        <v>0</v>
      </c>
    </row>
    <row r="3085" hidden="1" customHeight="1" spans="1:2">
      <c r="A3085" s="4" t="s">
        <v>536</v>
      </c>
      <c r="B3085" s="4">
        <f>SUMIFS('Raw Data'!$J:$J,'Raw Data'!$G:$G,A3085,'Raw Data'!$R:$R,"Cross-Sold")</f>
        <v>0</v>
      </c>
    </row>
    <row r="3086" customHeight="1" spans="1:2">
      <c r="A3086" s="3" t="s">
        <v>487</v>
      </c>
      <c r="B3086" s="3">
        <f>SUMIFS('Raw Data'!$J:$J,'Raw Data'!$G:$G,A3086,'Raw Data'!$R:$R,"Cross-Sold")</f>
        <v>19722400</v>
      </c>
    </row>
    <row r="3087" hidden="1" customHeight="1" spans="1:2">
      <c r="A3087" s="4" t="s">
        <v>536</v>
      </c>
      <c r="B3087" s="4">
        <f>SUMIFS('Raw Data'!$J:$J,'Raw Data'!$G:$G,A3087,'Raw Data'!$R:$R,"Cross-Sold")</f>
        <v>0</v>
      </c>
    </row>
    <row r="3088" hidden="1" customHeight="1" spans="1:2">
      <c r="A3088" s="3" t="s">
        <v>38</v>
      </c>
      <c r="B3088" s="3">
        <f>SUMIFS('Raw Data'!$J:$J,'Raw Data'!$G:$G,A3088,'Raw Data'!$R:$R,"Cross-Sold")</f>
        <v>0</v>
      </c>
    </row>
    <row r="3089" hidden="1" customHeight="1" spans="1:2">
      <c r="A3089" s="4" t="s">
        <v>38</v>
      </c>
      <c r="B3089" s="4">
        <f>SUMIFS('Raw Data'!$J:$J,'Raw Data'!$G:$G,A3089,'Raw Data'!$R:$R,"Cross-Sold")</f>
        <v>0</v>
      </c>
    </row>
    <row r="3090" hidden="1" customHeight="1" spans="1:2">
      <c r="A3090" s="3" t="s">
        <v>536</v>
      </c>
      <c r="B3090" s="3">
        <f>SUMIFS('Raw Data'!$J:$J,'Raw Data'!$G:$G,A3090,'Raw Data'!$R:$R,"Cross-Sold")</f>
        <v>0</v>
      </c>
    </row>
    <row r="3091" hidden="1" customHeight="1" spans="1:2">
      <c r="A3091" s="4" t="s">
        <v>38</v>
      </c>
      <c r="B3091" s="4">
        <f>SUMIFS('Raw Data'!$J:$J,'Raw Data'!$G:$G,A3091,'Raw Data'!$R:$R,"Cross-Sold")</f>
        <v>0</v>
      </c>
    </row>
    <row r="3092" hidden="1" customHeight="1" spans="1:2">
      <c r="A3092" s="3" t="s">
        <v>38</v>
      </c>
      <c r="B3092" s="3">
        <f>SUMIFS('Raw Data'!$J:$J,'Raw Data'!$G:$G,A3092,'Raw Data'!$R:$R,"Cross-Sold")</f>
        <v>0</v>
      </c>
    </row>
    <row r="3093" hidden="1" customHeight="1" spans="1:2">
      <c r="A3093" s="4" t="s">
        <v>536</v>
      </c>
      <c r="B3093" s="4">
        <f>SUMIFS('Raw Data'!$J:$J,'Raw Data'!$G:$G,A3093,'Raw Data'!$R:$R,"Cross-Sold")</f>
        <v>0</v>
      </c>
    </row>
    <row r="3094" hidden="1" customHeight="1" spans="1:2">
      <c r="A3094" s="3" t="s">
        <v>536</v>
      </c>
      <c r="B3094" s="3">
        <f>SUMIFS('Raw Data'!$J:$J,'Raw Data'!$G:$G,A3094,'Raw Data'!$R:$R,"Cross-Sold")</f>
        <v>0</v>
      </c>
    </row>
    <row r="3095" customHeight="1" spans="1:2">
      <c r="A3095" s="4" t="s">
        <v>154</v>
      </c>
      <c r="B3095" s="4">
        <f>SUMIFS('Raw Data'!$J:$J,'Raw Data'!$G:$G,A3095,'Raw Data'!$R:$R,"Cross-Sold")</f>
        <v>118725400</v>
      </c>
    </row>
    <row r="3096" hidden="1" customHeight="1" spans="1:2">
      <c r="A3096" s="3" t="s">
        <v>38</v>
      </c>
      <c r="B3096" s="3">
        <f>SUMIFS('Raw Data'!$J:$J,'Raw Data'!$G:$G,A3096,'Raw Data'!$R:$R,"Cross-Sold")</f>
        <v>0</v>
      </c>
    </row>
    <row r="3097" hidden="1" customHeight="1" spans="1:2">
      <c r="A3097" s="4" t="s">
        <v>140</v>
      </c>
      <c r="B3097" s="4">
        <f>SUMIFS('Raw Data'!$J:$J,'Raw Data'!$G:$G,A3097,'Raw Data'!$R:$R,"Cross-Sold")</f>
        <v>0</v>
      </c>
    </row>
    <row r="3098" hidden="1" customHeight="1" spans="1:2">
      <c r="A3098" s="3" t="s">
        <v>38</v>
      </c>
      <c r="B3098" s="3">
        <f>SUMIFS('Raw Data'!$J:$J,'Raw Data'!$G:$G,A3098,'Raw Data'!$R:$R,"Cross-Sold")</f>
        <v>0</v>
      </c>
    </row>
    <row r="3099" customHeight="1" spans="1:2">
      <c r="A3099" s="4" t="s">
        <v>80</v>
      </c>
      <c r="B3099" s="4">
        <f>SUMIFS('Raw Data'!$J:$J,'Raw Data'!$G:$G,A3099,'Raw Data'!$R:$R,"Cross-Sold")</f>
        <v>29707200</v>
      </c>
    </row>
    <row r="3100" hidden="1" customHeight="1" spans="1:2">
      <c r="A3100" s="3" t="s">
        <v>38</v>
      </c>
      <c r="B3100" s="3">
        <f>SUMIFS('Raw Data'!$J:$J,'Raw Data'!$G:$G,A3100,'Raw Data'!$R:$R,"Cross-Sold")</f>
        <v>0</v>
      </c>
    </row>
    <row r="3101" hidden="1" customHeight="1" spans="1:2">
      <c r="A3101" s="4" t="s">
        <v>38</v>
      </c>
      <c r="B3101" s="4">
        <f>SUMIFS('Raw Data'!$J:$J,'Raw Data'!$G:$G,A3101,'Raw Data'!$R:$R,"Cross-Sold")</f>
        <v>0</v>
      </c>
    </row>
    <row r="3102" hidden="1" customHeight="1" spans="1:2">
      <c r="A3102" s="3" t="s">
        <v>101</v>
      </c>
      <c r="B3102" s="3">
        <f>SUMIFS('Raw Data'!$J:$J,'Raw Data'!$G:$G,A3102,'Raw Data'!$R:$R,"Cross-Sold")</f>
        <v>0</v>
      </c>
    </row>
    <row r="3103" hidden="1" customHeight="1" spans="1:2">
      <c r="A3103" s="4" t="s">
        <v>94</v>
      </c>
      <c r="B3103" s="4">
        <f>SUMIFS('Raw Data'!$J:$J,'Raw Data'!$G:$G,A3103,'Raw Data'!$R:$R,"Cross-Sold")</f>
        <v>0</v>
      </c>
    </row>
    <row r="3104" hidden="1" customHeight="1" spans="1:2">
      <c r="A3104" s="3" t="s">
        <v>38</v>
      </c>
      <c r="B3104" s="3">
        <f>SUMIFS('Raw Data'!$J:$J,'Raw Data'!$G:$G,A3104,'Raw Data'!$R:$R,"Cross-Sold")</f>
        <v>0</v>
      </c>
    </row>
    <row r="3105" customHeight="1" spans="1:2">
      <c r="A3105" s="4" t="s">
        <v>44</v>
      </c>
      <c r="B3105" s="4">
        <f>SUMIFS('Raw Data'!$J:$J,'Raw Data'!$G:$G,A3105,'Raw Data'!$R:$R,"Cross-Sold")</f>
        <v>42770500</v>
      </c>
    </row>
    <row r="3106" hidden="1" customHeight="1" spans="1:2">
      <c r="A3106" s="3" t="s">
        <v>101</v>
      </c>
      <c r="B3106" s="3">
        <f>SUMIFS('Raw Data'!$J:$J,'Raw Data'!$G:$G,A3106,'Raw Data'!$R:$R,"Cross-Sold")</f>
        <v>0</v>
      </c>
    </row>
    <row r="3107" hidden="1" customHeight="1" spans="1:2">
      <c r="A3107" s="4" t="s">
        <v>38</v>
      </c>
      <c r="B3107" s="4">
        <f>SUMIFS('Raw Data'!$J:$J,'Raw Data'!$G:$G,A3107,'Raw Data'!$R:$R,"Cross-Sold")</f>
        <v>0</v>
      </c>
    </row>
    <row r="3108" customHeight="1" spans="1:2">
      <c r="A3108" s="3" t="s">
        <v>80</v>
      </c>
      <c r="B3108" s="3">
        <f>SUMIFS('Raw Data'!$J:$J,'Raw Data'!$G:$G,A3108,'Raw Data'!$R:$R,"Cross-Sold")</f>
        <v>29707200</v>
      </c>
    </row>
    <row r="3109" hidden="1" customHeight="1" spans="1:2">
      <c r="A3109" s="4" t="s">
        <v>38</v>
      </c>
      <c r="B3109" s="4">
        <f>SUMIFS('Raw Data'!$J:$J,'Raw Data'!$G:$G,A3109,'Raw Data'!$R:$R,"Cross-Sold")</f>
        <v>0</v>
      </c>
    </row>
    <row r="3110" hidden="1" customHeight="1" spans="1:2">
      <c r="A3110" s="3" t="s">
        <v>38</v>
      </c>
      <c r="B3110" s="3">
        <f>SUMIFS('Raw Data'!$J:$J,'Raw Data'!$G:$G,A3110,'Raw Data'!$R:$R,"Cross-Sold")</f>
        <v>0</v>
      </c>
    </row>
    <row r="3111" customHeight="1" spans="1:2">
      <c r="A3111" s="4" t="s">
        <v>44</v>
      </c>
      <c r="B3111" s="4">
        <f>SUMIFS('Raw Data'!$J:$J,'Raw Data'!$G:$G,A3111,'Raw Data'!$R:$R,"Cross-Sold")</f>
        <v>42770500</v>
      </c>
    </row>
    <row r="3112" hidden="1" customHeight="1" spans="1:2">
      <c r="A3112" s="3" t="s">
        <v>38</v>
      </c>
      <c r="B3112" s="3">
        <f>SUMIFS('Raw Data'!$J:$J,'Raw Data'!$G:$G,A3112,'Raw Data'!$R:$R,"Cross-Sold")</f>
        <v>0</v>
      </c>
    </row>
    <row r="3113" customHeight="1" spans="1:2">
      <c r="A3113" s="4" t="s">
        <v>212</v>
      </c>
      <c r="B3113" s="4">
        <f>SUMIFS('Raw Data'!$J:$J,'Raw Data'!$G:$G,A3113,'Raw Data'!$R:$R,"Cross-Sold")</f>
        <v>1133297600</v>
      </c>
    </row>
    <row r="3114" hidden="1" customHeight="1" spans="1:2">
      <c r="A3114" s="3" t="s">
        <v>94</v>
      </c>
      <c r="B3114" s="3">
        <f>SUMIFS('Raw Data'!$J:$J,'Raw Data'!$G:$G,A3114,'Raw Data'!$R:$R,"Cross-Sold")</f>
        <v>0</v>
      </c>
    </row>
    <row r="3115" hidden="1" customHeight="1" spans="1:2">
      <c r="A3115" s="4" t="s">
        <v>38</v>
      </c>
      <c r="B3115" s="4">
        <f>SUMIFS('Raw Data'!$J:$J,'Raw Data'!$G:$G,A3115,'Raw Data'!$R:$R,"Cross-Sold")</f>
        <v>0</v>
      </c>
    </row>
    <row r="3116" hidden="1" customHeight="1" spans="1:2">
      <c r="A3116" s="3" t="s">
        <v>38</v>
      </c>
      <c r="B3116" s="3">
        <f>SUMIFS('Raw Data'!$J:$J,'Raw Data'!$G:$G,A3116,'Raw Data'!$R:$R,"Cross-Sold")</f>
        <v>0</v>
      </c>
    </row>
    <row r="3117" customHeight="1" spans="1:2">
      <c r="A3117" s="4" t="s">
        <v>212</v>
      </c>
      <c r="B3117" s="4">
        <f>SUMIFS('Raw Data'!$J:$J,'Raw Data'!$G:$G,A3117,'Raw Data'!$R:$R,"Cross-Sold")</f>
        <v>1133297600</v>
      </c>
    </row>
    <row r="3118" hidden="1" customHeight="1" spans="1:2">
      <c r="A3118" s="3" t="s">
        <v>38</v>
      </c>
      <c r="B3118" s="3">
        <f>SUMIFS('Raw Data'!$J:$J,'Raw Data'!$G:$G,A3118,'Raw Data'!$R:$R,"Cross-Sold")</f>
        <v>0</v>
      </c>
    </row>
    <row r="3119" hidden="1" customHeight="1" spans="1:2">
      <c r="A3119" s="4" t="s">
        <v>38</v>
      </c>
      <c r="B3119" s="4">
        <f>SUMIFS('Raw Data'!$J:$J,'Raw Data'!$G:$G,A3119,'Raw Data'!$R:$R,"Cross-Sold")</f>
        <v>0</v>
      </c>
    </row>
    <row r="3120" hidden="1" customHeight="1" spans="1:2">
      <c r="A3120" s="3" t="s">
        <v>38</v>
      </c>
      <c r="B3120" s="3">
        <f>SUMIFS('Raw Data'!$J:$J,'Raw Data'!$G:$G,A3120,'Raw Data'!$R:$R,"Cross-Sold")</f>
        <v>0</v>
      </c>
    </row>
    <row r="3121" customHeight="1" spans="1:2">
      <c r="A3121" s="4" t="s">
        <v>3913</v>
      </c>
      <c r="B3121" s="4">
        <f>SUMIFS('Raw Data'!$J:$J,'Raw Data'!$G:$G,A3121,'Raw Data'!$R:$R,"Cross-Sold")</f>
        <v>53975800</v>
      </c>
    </row>
    <row r="3122" hidden="1" customHeight="1" spans="1:2">
      <c r="A3122" s="3" t="s">
        <v>140</v>
      </c>
      <c r="B3122" s="3">
        <f>SUMIFS('Raw Data'!$J:$J,'Raw Data'!$G:$G,A3122,'Raw Data'!$R:$R,"Cross-Sold")</f>
        <v>0</v>
      </c>
    </row>
    <row r="3123" hidden="1" customHeight="1" spans="1:2">
      <c r="A3123" s="4" t="s">
        <v>38</v>
      </c>
      <c r="B3123" s="4">
        <f>SUMIFS('Raw Data'!$J:$J,'Raw Data'!$G:$G,A3123,'Raw Data'!$R:$R,"Cross-Sold")</f>
        <v>0</v>
      </c>
    </row>
    <row r="3124" hidden="1" customHeight="1" spans="1:2">
      <c r="A3124" s="3" t="s">
        <v>38</v>
      </c>
      <c r="B3124" s="3">
        <f>SUMIFS('Raw Data'!$J:$J,'Raw Data'!$G:$G,A3124,'Raw Data'!$R:$R,"Cross-Sold")</f>
        <v>0</v>
      </c>
    </row>
    <row r="3125" hidden="1" customHeight="1" spans="1:2">
      <c r="A3125" s="4" t="s">
        <v>38</v>
      </c>
      <c r="B3125" s="4">
        <f>SUMIFS('Raw Data'!$J:$J,'Raw Data'!$G:$G,A3125,'Raw Data'!$R:$R,"Cross-Sold")</f>
        <v>0</v>
      </c>
    </row>
    <row r="3126" hidden="1" customHeight="1" spans="1:2">
      <c r="A3126" s="3" t="s">
        <v>536</v>
      </c>
      <c r="B3126" s="3">
        <f>SUMIFS('Raw Data'!$J:$J,'Raw Data'!$G:$G,A3126,'Raw Data'!$R:$R,"Cross-Sold")</f>
        <v>0</v>
      </c>
    </row>
    <row r="3127" hidden="1" customHeight="1" spans="1:2">
      <c r="A3127" s="4" t="s">
        <v>38</v>
      </c>
      <c r="B3127" s="4">
        <f>SUMIFS('Raw Data'!$J:$J,'Raw Data'!$G:$G,A3127,'Raw Data'!$R:$R,"Cross-Sold")</f>
        <v>0</v>
      </c>
    </row>
    <row r="3128" hidden="1" customHeight="1" spans="1:2">
      <c r="A3128" s="3" t="s">
        <v>38</v>
      </c>
      <c r="B3128" s="3">
        <f>SUMIFS('Raw Data'!$J:$J,'Raw Data'!$G:$G,A3128,'Raw Data'!$R:$R,"Cross-Sold")</f>
        <v>0</v>
      </c>
    </row>
    <row r="3129" customHeight="1" spans="1:2">
      <c r="A3129" s="4" t="s">
        <v>80</v>
      </c>
      <c r="B3129" s="4">
        <f>SUMIFS('Raw Data'!$J:$J,'Raw Data'!$G:$G,A3129,'Raw Data'!$R:$R,"Cross-Sold")</f>
        <v>29707200</v>
      </c>
    </row>
    <row r="3130" customHeight="1" spans="1:2">
      <c r="A3130" s="3" t="s">
        <v>80</v>
      </c>
      <c r="B3130" s="3">
        <f>SUMIFS('Raw Data'!$J:$J,'Raw Data'!$G:$G,A3130,'Raw Data'!$R:$R,"Cross-Sold")</f>
        <v>29707200</v>
      </c>
    </row>
    <row r="3131" hidden="1" customHeight="1" spans="1:2">
      <c r="A3131" s="4" t="s">
        <v>38</v>
      </c>
      <c r="B3131" s="4">
        <f>SUMIFS('Raw Data'!$J:$J,'Raw Data'!$G:$G,A3131,'Raw Data'!$R:$R,"Cross-Sold")</f>
        <v>0</v>
      </c>
    </row>
    <row r="3132" hidden="1" customHeight="1" spans="1:2">
      <c r="A3132" s="3" t="s">
        <v>38</v>
      </c>
      <c r="B3132" s="3">
        <f>SUMIFS('Raw Data'!$J:$J,'Raw Data'!$G:$G,A3132,'Raw Data'!$R:$R,"Cross-Sold")</f>
        <v>0</v>
      </c>
    </row>
    <row r="3133" customHeight="1" spans="1:2">
      <c r="A3133" s="4" t="s">
        <v>124</v>
      </c>
      <c r="B3133" s="4">
        <f>SUMIFS('Raw Data'!$J:$J,'Raw Data'!$G:$G,A3133,'Raw Data'!$R:$R,"Cross-Sold")</f>
        <v>1184589200</v>
      </c>
    </row>
    <row r="3134" customHeight="1" spans="1:2">
      <c r="A3134" s="3" t="s">
        <v>212</v>
      </c>
      <c r="B3134" s="3">
        <f>SUMIFS('Raw Data'!$J:$J,'Raw Data'!$G:$G,A3134,'Raw Data'!$R:$R,"Cross-Sold")</f>
        <v>1133297600</v>
      </c>
    </row>
    <row r="3135" customHeight="1" spans="1:2">
      <c r="A3135" s="4" t="s">
        <v>124</v>
      </c>
      <c r="B3135" s="4">
        <f>SUMIFS('Raw Data'!$J:$J,'Raw Data'!$G:$G,A3135,'Raw Data'!$R:$R,"Cross-Sold")</f>
        <v>1184589200</v>
      </c>
    </row>
    <row r="3136" customHeight="1" spans="1:2">
      <c r="A3136" s="3" t="s">
        <v>48</v>
      </c>
      <c r="B3136" s="3">
        <f>SUMIFS('Raw Data'!$J:$J,'Raw Data'!$G:$G,A3136,'Raw Data'!$R:$R,"Cross-Sold")</f>
        <v>174568900</v>
      </c>
    </row>
    <row r="3137" customHeight="1" spans="1:2">
      <c r="A3137" s="4" t="s">
        <v>124</v>
      </c>
      <c r="B3137" s="4">
        <f>SUMIFS('Raw Data'!$J:$J,'Raw Data'!$G:$G,A3137,'Raw Data'!$R:$R,"Cross-Sold")</f>
        <v>1184589200</v>
      </c>
    </row>
    <row r="3138" customHeight="1" spans="1:2">
      <c r="A3138" s="3" t="s">
        <v>124</v>
      </c>
      <c r="B3138" s="3">
        <f>SUMIFS('Raw Data'!$J:$J,'Raw Data'!$G:$G,A3138,'Raw Data'!$R:$R,"Cross-Sold")</f>
        <v>1184589200</v>
      </c>
    </row>
    <row r="3139" customHeight="1" spans="1:2">
      <c r="A3139" s="4" t="s">
        <v>124</v>
      </c>
      <c r="B3139" s="4">
        <f>SUMIFS('Raw Data'!$J:$J,'Raw Data'!$G:$G,A3139,'Raw Data'!$R:$R,"Cross-Sold")</f>
        <v>1184589200</v>
      </c>
    </row>
    <row r="3140" customHeight="1" spans="1:2">
      <c r="A3140" s="3" t="s">
        <v>212</v>
      </c>
      <c r="B3140" s="3">
        <f>SUMIFS('Raw Data'!$J:$J,'Raw Data'!$G:$G,A3140,'Raw Data'!$R:$R,"Cross-Sold")</f>
        <v>1133297600</v>
      </c>
    </row>
    <row r="3141" customHeight="1" spans="1:2">
      <c r="A3141" s="4" t="s">
        <v>124</v>
      </c>
      <c r="B3141" s="4">
        <f>SUMIFS('Raw Data'!$J:$J,'Raw Data'!$G:$G,A3141,'Raw Data'!$R:$R,"Cross-Sold")</f>
        <v>1184589200</v>
      </c>
    </row>
    <row r="3142" customHeight="1" spans="1:2">
      <c r="A3142" s="3" t="s">
        <v>48</v>
      </c>
      <c r="B3142" s="3">
        <f>SUMIFS('Raw Data'!$J:$J,'Raw Data'!$G:$G,A3142,'Raw Data'!$R:$R,"Cross-Sold")</f>
        <v>174568900</v>
      </c>
    </row>
    <row r="3143" customHeight="1" spans="1:2">
      <c r="A3143" s="4" t="s">
        <v>124</v>
      </c>
      <c r="B3143" s="4">
        <f>SUMIFS('Raw Data'!$J:$J,'Raw Data'!$G:$G,A3143,'Raw Data'!$R:$R,"Cross-Sold")</f>
        <v>1184589200</v>
      </c>
    </row>
    <row r="3144" customHeight="1" spans="1:2">
      <c r="A3144" s="3" t="s">
        <v>124</v>
      </c>
      <c r="B3144" s="3">
        <f>SUMIFS('Raw Data'!$J:$J,'Raw Data'!$G:$G,A3144,'Raw Data'!$R:$R,"Cross-Sold")</f>
        <v>1184589200</v>
      </c>
    </row>
    <row r="3145" customHeight="1" spans="1:2">
      <c r="A3145" s="4" t="s">
        <v>124</v>
      </c>
      <c r="B3145" s="4">
        <f>SUMIFS('Raw Data'!$J:$J,'Raw Data'!$G:$G,A3145,'Raw Data'!$R:$R,"Cross-Sold")</f>
        <v>1184589200</v>
      </c>
    </row>
    <row r="3146" customHeight="1" spans="1:2">
      <c r="A3146" s="3" t="s">
        <v>48</v>
      </c>
      <c r="B3146" s="3">
        <f>SUMIFS('Raw Data'!$J:$J,'Raw Data'!$G:$G,A3146,'Raw Data'!$R:$R,"Cross-Sold")</f>
        <v>174568900</v>
      </c>
    </row>
    <row r="3147" customHeight="1" spans="1:2">
      <c r="A3147" s="4" t="s">
        <v>48</v>
      </c>
      <c r="B3147" s="4">
        <f>SUMIFS('Raw Data'!$J:$J,'Raw Data'!$G:$G,A3147,'Raw Data'!$R:$R,"Cross-Sold")</f>
        <v>174568900</v>
      </c>
    </row>
    <row r="3148" customHeight="1" spans="1:2">
      <c r="A3148" s="3" t="s">
        <v>124</v>
      </c>
      <c r="B3148" s="3">
        <f>SUMIFS('Raw Data'!$J:$J,'Raw Data'!$G:$G,A3148,'Raw Data'!$R:$R,"Cross-Sold")</f>
        <v>1184589200</v>
      </c>
    </row>
    <row r="3149" hidden="1" customHeight="1" spans="1:2">
      <c r="A3149" s="4" t="s">
        <v>140</v>
      </c>
      <c r="B3149" s="4">
        <f>SUMIFS('Raw Data'!$J:$J,'Raw Data'!$G:$G,A3149,'Raw Data'!$R:$R,"Cross-Sold")</f>
        <v>0</v>
      </c>
    </row>
    <row r="3150" hidden="1" customHeight="1" spans="1:2">
      <c r="A3150" s="3" t="s">
        <v>94</v>
      </c>
      <c r="B3150" s="3">
        <f>SUMIFS('Raw Data'!$J:$J,'Raw Data'!$G:$G,A3150,'Raw Data'!$R:$R,"Cross-Sold")</f>
        <v>0</v>
      </c>
    </row>
    <row r="3151" hidden="1" customHeight="1" spans="1:2">
      <c r="A3151" s="4" t="s">
        <v>3702</v>
      </c>
      <c r="B3151" s="4">
        <f>SUMIFS('Raw Data'!$J:$J,'Raw Data'!$G:$G,A3151,'Raw Data'!$R:$R,"Cross-Sold")</f>
        <v>0</v>
      </c>
    </row>
    <row r="3152" hidden="1" customHeight="1" spans="1:2">
      <c r="A3152" s="3" t="s">
        <v>38</v>
      </c>
      <c r="B3152" s="3">
        <f>SUMIFS('Raw Data'!$J:$J,'Raw Data'!$G:$G,A3152,'Raw Data'!$R:$R,"Cross-Sold")</f>
        <v>0</v>
      </c>
    </row>
    <row r="3153" hidden="1" customHeight="1" spans="1:2">
      <c r="A3153" s="4" t="s">
        <v>38</v>
      </c>
      <c r="B3153" s="4">
        <f>SUMIFS('Raw Data'!$J:$J,'Raw Data'!$G:$G,A3153,'Raw Data'!$R:$R,"Cross-Sold")</f>
        <v>0</v>
      </c>
    </row>
    <row r="3154" hidden="1" customHeight="1" spans="1:2">
      <c r="A3154" s="3" t="s">
        <v>38</v>
      </c>
      <c r="B3154" s="3">
        <f>SUMIFS('Raw Data'!$J:$J,'Raw Data'!$G:$G,A3154,'Raw Data'!$R:$R,"Cross-Sold")</f>
        <v>0</v>
      </c>
    </row>
    <row r="3155" customHeight="1" spans="1:2">
      <c r="A3155" s="4" t="s">
        <v>126</v>
      </c>
      <c r="B3155" s="4">
        <f>SUMIFS('Raw Data'!$J:$J,'Raw Data'!$G:$G,A3155,'Raw Data'!$R:$R,"Cross-Sold")</f>
        <v>80045400</v>
      </c>
    </row>
    <row r="3156" customHeight="1" spans="1:2">
      <c r="A3156" s="3" t="s">
        <v>116</v>
      </c>
      <c r="B3156" s="3">
        <f>SUMIFS('Raw Data'!$J:$J,'Raw Data'!$G:$G,A3156,'Raw Data'!$R:$R,"Cross-Sold")</f>
        <v>52119800</v>
      </c>
    </row>
    <row r="3157" customHeight="1" spans="1:2">
      <c r="A3157" s="4" t="s">
        <v>124</v>
      </c>
      <c r="B3157" s="4">
        <f>SUMIFS('Raw Data'!$J:$J,'Raw Data'!$G:$G,A3157,'Raw Data'!$R:$R,"Cross-Sold")</f>
        <v>1184589200</v>
      </c>
    </row>
    <row r="3158" hidden="1" customHeight="1" spans="1:2">
      <c r="A3158" s="3" t="s">
        <v>536</v>
      </c>
      <c r="B3158" s="3">
        <f>SUMIFS('Raw Data'!$J:$J,'Raw Data'!$G:$G,A3158,'Raw Data'!$R:$R,"Cross-Sold")</f>
        <v>0</v>
      </c>
    </row>
    <row r="3159" customHeight="1" spans="1:2">
      <c r="A3159" s="4" t="s">
        <v>124</v>
      </c>
      <c r="B3159" s="4">
        <f>SUMIFS('Raw Data'!$J:$J,'Raw Data'!$G:$G,A3159,'Raw Data'!$R:$R,"Cross-Sold")</f>
        <v>1184589200</v>
      </c>
    </row>
    <row r="3160" hidden="1" customHeight="1" spans="1:2">
      <c r="A3160" s="3" t="s">
        <v>121</v>
      </c>
      <c r="B3160" s="3">
        <f>SUMIFS('Raw Data'!$J:$J,'Raw Data'!$G:$G,A3160,'Raw Data'!$R:$R,"Cross-Sold")</f>
        <v>0</v>
      </c>
    </row>
    <row r="3161" customHeight="1" spans="1:2">
      <c r="A3161" s="4" t="s">
        <v>124</v>
      </c>
      <c r="B3161" s="4">
        <f>SUMIFS('Raw Data'!$J:$J,'Raw Data'!$G:$G,A3161,'Raw Data'!$R:$R,"Cross-Sold")</f>
        <v>1184589200</v>
      </c>
    </row>
    <row r="3162" customHeight="1" spans="1:2">
      <c r="A3162" s="3" t="s">
        <v>212</v>
      </c>
      <c r="B3162" s="3">
        <f>SUMIFS('Raw Data'!$J:$J,'Raw Data'!$G:$G,A3162,'Raw Data'!$R:$R,"Cross-Sold")</f>
        <v>1133297600</v>
      </c>
    </row>
    <row r="3163" customHeight="1" spans="1:2">
      <c r="A3163" s="4" t="s">
        <v>124</v>
      </c>
      <c r="B3163" s="4">
        <f>SUMIFS('Raw Data'!$J:$J,'Raw Data'!$G:$G,A3163,'Raw Data'!$R:$R,"Cross-Sold")</f>
        <v>1184589200</v>
      </c>
    </row>
    <row r="3164" customHeight="1" spans="1:2">
      <c r="A3164" s="3" t="s">
        <v>124</v>
      </c>
      <c r="B3164" s="3">
        <f>SUMIFS('Raw Data'!$J:$J,'Raw Data'!$G:$G,A3164,'Raw Data'!$R:$R,"Cross-Sold")</f>
        <v>1184589200</v>
      </c>
    </row>
    <row r="3165" customHeight="1" spans="1:2">
      <c r="A3165" s="4" t="s">
        <v>124</v>
      </c>
      <c r="B3165" s="4">
        <f>SUMIFS('Raw Data'!$J:$J,'Raw Data'!$G:$G,A3165,'Raw Data'!$R:$R,"Cross-Sold")</f>
        <v>1184589200</v>
      </c>
    </row>
    <row r="3166" customHeight="1" spans="1:2">
      <c r="A3166" s="3" t="s">
        <v>124</v>
      </c>
      <c r="B3166" s="3">
        <f>SUMIFS('Raw Data'!$J:$J,'Raw Data'!$G:$G,A3166,'Raw Data'!$R:$R,"Cross-Sold")</f>
        <v>1184589200</v>
      </c>
    </row>
    <row r="3167" customHeight="1" spans="1:2">
      <c r="A3167" s="4" t="s">
        <v>124</v>
      </c>
      <c r="B3167" s="4">
        <f>SUMIFS('Raw Data'!$J:$J,'Raw Data'!$G:$G,A3167,'Raw Data'!$R:$R,"Cross-Sold")</f>
        <v>1184589200</v>
      </c>
    </row>
    <row r="3168" customHeight="1" spans="1:2">
      <c r="A3168" s="3" t="s">
        <v>124</v>
      </c>
      <c r="B3168" s="3">
        <f>SUMIFS('Raw Data'!$J:$J,'Raw Data'!$G:$G,A3168,'Raw Data'!$R:$R,"Cross-Sold")</f>
        <v>1184589200</v>
      </c>
    </row>
    <row r="3169" customHeight="1" spans="1:2">
      <c r="A3169" s="4" t="s">
        <v>80</v>
      </c>
      <c r="B3169" s="4">
        <f>SUMIFS('Raw Data'!$J:$J,'Raw Data'!$G:$G,A3169,'Raw Data'!$R:$R,"Cross-Sold")</f>
        <v>29707200</v>
      </c>
    </row>
    <row r="3170" hidden="1" customHeight="1" spans="1:2">
      <c r="A3170" s="3" t="s">
        <v>536</v>
      </c>
      <c r="B3170" s="3">
        <f>SUMIFS('Raw Data'!$J:$J,'Raw Data'!$G:$G,A3170,'Raw Data'!$R:$R,"Cross-Sold")</f>
        <v>0</v>
      </c>
    </row>
    <row r="3171" hidden="1" customHeight="1" spans="1:2">
      <c r="A3171" s="4" t="s">
        <v>536</v>
      </c>
      <c r="B3171" s="4">
        <f>SUMIFS('Raw Data'!$J:$J,'Raw Data'!$G:$G,A3171,'Raw Data'!$R:$R,"Cross-Sold")</f>
        <v>0</v>
      </c>
    </row>
    <row r="3172" hidden="1" customHeight="1" spans="1:2">
      <c r="A3172" s="3" t="s">
        <v>536</v>
      </c>
      <c r="B3172" s="3">
        <f>SUMIFS('Raw Data'!$J:$J,'Raw Data'!$G:$G,A3172,'Raw Data'!$R:$R,"Cross-Sold")</f>
        <v>0</v>
      </c>
    </row>
    <row r="3173" hidden="1" customHeight="1" spans="1:2">
      <c r="A3173" s="4" t="s">
        <v>38</v>
      </c>
      <c r="B3173" s="4">
        <f>SUMIFS('Raw Data'!$J:$J,'Raw Data'!$G:$G,A3173,'Raw Data'!$R:$R,"Cross-Sold")</f>
        <v>0</v>
      </c>
    </row>
    <row r="3174" hidden="1" customHeight="1" spans="1:2">
      <c r="A3174" s="3" t="s">
        <v>38</v>
      </c>
      <c r="B3174" s="3">
        <f>SUMIFS('Raw Data'!$J:$J,'Raw Data'!$G:$G,A3174,'Raw Data'!$R:$R,"Cross-Sold")</f>
        <v>0</v>
      </c>
    </row>
    <row r="3175" customHeight="1" spans="1:2">
      <c r="A3175" s="4" t="s">
        <v>116</v>
      </c>
      <c r="B3175" s="4">
        <f>SUMIFS('Raw Data'!$J:$J,'Raw Data'!$G:$G,A3175,'Raw Data'!$R:$R,"Cross-Sold")</f>
        <v>52119800</v>
      </c>
    </row>
    <row r="3176" customHeight="1" spans="1:2">
      <c r="A3176" s="3" t="s">
        <v>116</v>
      </c>
      <c r="B3176" s="3">
        <f>SUMIFS('Raw Data'!$J:$J,'Raw Data'!$G:$G,A3176,'Raw Data'!$R:$R,"Cross-Sold")</f>
        <v>52119800</v>
      </c>
    </row>
    <row r="3177" hidden="1" customHeight="1" spans="1:2">
      <c r="A3177" s="4" t="s">
        <v>38</v>
      </c>
      <c r="B3177" s="4">
        <f>SUMIFS('Raw Data'!$J:$J,'Raw Data'!$G:$G,A3177,'Raw Data'!$R:$R,"Cross-Sold")</f>
        <v>0</v>
      </c>
    </row>
    <row r="3178" customHeight="1" spans="1:2">
      <c r="A3178" s="3" t="s">
        <v>116</v>
      </c>
      <c r="B3178" s="3">
        <f>SUMIFS('Raw Data'!$J:$J,'Raw Data'!$G:$G,A3178,'Raw Data'!$R:$R,"Cross-Sold")</f>
        <v>52119800</v>
      </c>
    </row>
    <row r="3179" customHeight="1" spans="1:2">
      <c r="A3179" s="4" t="s">
        <v>116</v>
      </c>
      <c r="B3179" s="4">
        <f>SUMIFS('Raw Data'!$J:$J,'Raw Data'!$G:$G,A3179,'Raw Data'!$R:$R,"Cross-Sold")</f>
        <v>52119800</v>
      </c>
    </row>
    <row r="3180" hidden="1" customHeight="1" spans="1:2">
      <c r="A3180" s="3" t="s">
        <v>536</v>
      </c>
      <c r="B3180" s="3">
        <f>SUMIFS('Raw Data'!$J:$J,'Raw Data'!$G:$G,A3180,'Raw Data'!$R:$R,"Cross-Sold")</f>
        <v>0</v>
      </c>
    </row>
    <row r="3181" hidden="1" customHeight="1" spans="1:2">
      <c r="A3181" s="4" t="s">
        <v>536</v>
      </c>
      <c r="B3181" s="4">
        <f>SUMIFS('Raw Data'!$J:$J,'Raw Data'!$G:$G,A3181,'Raw Data'!$R:$R,"Cross-Sold")</f>
        <v>0</v>
      </c>
    </row>
    <row r="3182" hidden="1" customHeight="1" spans="1:2">
      <c r="A3182" s="3" t="s">
        <v>536</v>
      </c>
      <c r="B3182" s="3">
        <f>SUMIFS('Raw Data'!$J:$J,'Raw Data'!$G:$G,A3182,'Raw Data'!$R:$R,"Cross-Sold")</f>
        <v>0</v>
      </c>
    </row>
    <row r="3183" hidden="1" customHeight="1" spans="1:2">
      <c r="A3183" s="4" t="s">
        <v>536</v>
      </c>
      <c r="B3183" s="4">
        <f>SUMIFS('Raw Data'!$J:$J,'Raw Data'!$G:$G,A3183,'Raw Data'!$R:$R,"Cross-Sold")</f>
        <v>0</v>
      </c>
    </row>
    <row r="3184" hidden="1" customHeight="1" spans="1:2">
      <c r="A3184" s="3" t="s">
        <v>38</v>
      </c>
      <c r="B3184" s="3">
        <f>SUMIFS('Raw Data'!$J:$J,'Raw Data'!$G:$G,A3184,'Raw Data'!$R:$R,"Cross-Sold")</f>
        <v>0</v>
      </c>
    </row>
    <row r="3185" customHeight="1" spans="1:2">
      <c r="A3185" s="4" t="s">
        <v>124</v>
      </c>
      <c r="B3185" s="4">
        <f>SUMIFS('Raw Data'!$J:$J,'Raw Data'!$G:$G,A3185,'Raw Data'!$R:$R,"Cross-Sold")</f>
        <v>1184589200</v>
      </c>
    </row>
    <row r="3186" hidden="1" customHeight="1" spans="1:2">
      <c r="A3186" s="3" t="s">
        <v>38</v>
      </c>
      <c r="B3186" s="3">
        <f>SUMIFS('Raw Data'!$J:$J,'Raw Data'!$G:$G,A3186,'Raw Data'!$R:$R,"Cross-Sold")</f>
        <v>0</v>
      </c>
    </row>
    <row r="3187" hidden="1" customHeight="1" spans="1:2">
      <c r="A3187" s="4" t="s">
        <v>38</v>
      </c>
      <c r="B3187" s="4">
        <f>SUMIFS('Raw Data'!$J:$J,'Raw Data'!$G:$G,A3187,'Raw Data'!$R:$R,"Cross-Sold")</f>
        <v>0</v>
      </c>
    </row>
    <row r="3188" hidden="1" customHeight="1" spans="1:2">
      <c r="A3188" s="3" t="s">
        <v>105</v>
      </c>
      <c r="B3188" s="3">
        <f>SUMIFS('Raw Data'!$J:$J,'Raw Data'!$G:$G,A3188,'Raw Data'!$R:$R,"Cross-Sold")</f>
        <v>0</v>
      </c>
    </row>
    <row r="3189" customHeight="1" spans="1:2">
      <c r="A3189" s="4" t="s">
        <v>212</v>
      </c>
      <c r="B3189" s="4">
        <f>SUMIFS('Raw Data'!$J:$J,'Raw Data'!$G:$G,A3189,'Raw Data'!$R:$R,"Cross-Sold")</f>
        <v>1133297600</v>
      </c>
    </row>
    <row r="3190" customHeight="1" spans="1:2">
      <c r="A3190" s="3" t="s">
        <v>55</v>
      </c>
      <c r="B3190" s="3">
        <f>SUMIFS('Raw Data'!$J:$J,'Raw Data'!$G:$G,A3190,'Raw Data'!$R:$R,"Cross-Sold")</f>
        <v>13740226</v>
      </c>
    </row>
    <row r="3191" hidden="1" customHeight="1" spans="1:2">
      <c r="A3191" s="4" t="s">
        <v>105</v>
      </c>
      <c r="B3191" s="4">
        <f>SUMIFS('Raw Data'!$J:$J,'Raw Data'!$G:$G,A3191,'Raw Data'!$R:$R,"Cross-Sold")</f>
        <v>0</v>
      </c>
    </row>
    <row r="3192" hidden="1" customHeight="1" spans="1:2">
      <c r="A3192" s="3" t="s">
        <v>536</v>
      </c>
      <c r="B3192" s="3">
        <f>SUMIFS('Raw Data'!$J:$J,'Raw Data'!$G:$G,A3192,'Raw Data'!$R:$R,"Cross-Sold")</f>
        <v>0</v>
      </c>
    </row>
    <row r="3193" hidden="1" customHeight="1" spans="1:2">
      <c r="A3193" s="4" t="s">
        <v>105</v>
      </c>
      <c r="B3193" s="4">
        <f>SUMIFS('Raw Data'!$J:$J,'Raw Data'!$G:$G,A3193,'Raw Data'!$R:$R,"Cross-Sold")</f>
        <v>0</v>
      </c>
    </row>
    <row r="3194" customHeight="1" spans="1:2">
      <c r="A3194" s="3" t="s">
        <v>124</v>
      </c>
      <c r="B3194" s="3">
        <f>SUMIFS('Raw Data'!$J:$J,'Raw Data'!$G:$G,A3194,'Raw Data'!$R:$R,"Cross-Sold")</f>
        <v>1184589200</v>
      </c>
    </row>
    <row r="3195" customHeight="1" spans="1:2">
      <c r="A3195" s="4" t="s">
        <v>212</v>
      </c>
      <c r="B3195" s="4">
        <f>SUMIFS('Raw Data'!$J:$J,'Raw Data'!$G:$G,A3195,'Raw Data'!$R:$R,"Cross-Sold")</f>
        <v>1133297600</v>
      </c>
    </row>
    <row r="3196" hidden="1" customHeight="1" spans="1:2">
      <c r="A3196" s="3" t="s">
        <v>2496</v>
      </c>
      <c r="B3196" s="3">
        <f>SUMIFS('Raw Data'!$J:$J,'Raw Data'!$G:$G,A3196,'Raw Data'!$R:$R,"Cross-Sold")</f>
        <v>0</v>
      </c>
    </row>
    <row r="3197" hidden="1" customHeight="1" spans="1:2">
      <c r="A3197" s="4" t="s">
        <v>140</v>
      </c>
      <c r="B3197" s="4">
        <f>SUMIFS('Raw Data'!$J:$J,'Raw Data'!$G:$G,A3197,'Raw Data'!$R:$R,"Cross-Sold")</f>
        <v>0</v>
      </c>
    </row>
    <row r="3198" customHeight="1" spans="1:2">
      <c r="A3198" s="3" t="s">
        <v>48</v>
      </c>
      <c r="B3198" s="3">
        <f>SUMIFS('Raw Data'!$J:$J,'Raw Data'!$G:$G,A3198,'Raw Data'!$R:$R,"Cross-Sold")</f>
        <v>174568900</v>
      </c>
    </row>
    <row r="3199" hidden="1" customHeight="1" spans="1:2">
      <c r="A3199" s="4" t="s">
        <v>140</v>
      </c>
      <c r="B3199" s="4">
        <f>SUMIFS('Raw Data'!$J:$J,'Raw Data'!$G:$G,A3199,'Raw Data'!$R:$R,"Cross-Sold")</f>
        <v>0</v>
      </c>
    </row>
    <row r="3200" customHeight="1" spans="1:2">
      <c r="A3200" s="3" t="s">
        <v>68</v>
      </c>
      <c r="B3200" s="3">
        <f>SUMIFS('Raw Data'!$J:$J,'Raw Data'!$G:$G,A3200,'Raw Data'!$R:$R,"Cross-Sold")</f>
        <v>259365751</v>
      </c>
    </row>
    <row r="3201" hidden="1" customHeight="1" spans="1:2">
      <c r="A3201" s="4" t="s">
        <v>2496</v>
      </c>
      <c r="B3201" s="4">
        <f>SUMIFS('Raw Data'!$J:$J,'Raw Data'!$G:$G,A3201,'Raw Data'!$R:$R,"Cross-Sold")</f>
        <v>0</v>
      </c>
    </row>
    <row r="3202" customHeight="1" spans="1:2">
      <c r="A3202" s="3" t="s">
        <v>48</v>
      </c>
      <c r="B3202" s="3">
        <f>SUMIFS('Raw Data'!$J:$J,'Raw Data'!$G:$G,A3202,'Raw Data'!$R:$R,"Cross-Sold")</f>
        <v>174568900</v>
      </c>
    </row>
    <row r="3203" customHeight="1" spans="1:2">
      <c r="A3203" s="4" t="s">
        <v>197</v>
      </c>
      <c r="B3203" s="4">
        <f>SUMIFS('Raw Data'!$J:$J,'Raw Data'!$G:$G,A3203,'Raw Data'!$R:$R,"Cross-Sold")</f>
        <v>174335200</v>
      </c>
    </row>
    <row r="3204" customHeight="1" spans="1:2">
      <c r="A3204" s="3" t="s">
        <v>154</v>
      </c>
      <c r="B3204" s="3">
        <f>SUMIFS('Raw Data'!$J:$J,'Raw Data'!$G:$G,A3204,'Raw Data'!$R:$R,"Cross-Sold")</f>
        <v>118725400</v>
      </c>
    </row>
    <row r="3205" hidden="1" customHeight="1" spans="1:2">
      <c r="A3205" s="4" t="s">
        <v>38</v>
      </c>
      <c r="B3205" s="4">
        <f>SUMIFS('Raw Data'!$J:$J,'Raw Data'!$G:$G,A3205,'Raw Data'!$R:$R,"Cross-Sold")</f>
        <v>0</v>
      </c>
    </row>
    <row r="3206" customHeight="1" spans="1:2">
      <c r="A3206" s="3" t="s">
        <v>212</v>
      </c>
      <c r="B3206" s="3">
        <f>SUMIFS('Raw Data'!$J:$J,'Raw Data'!$G:$G,A3206,'Raw Data'!$R:$R,"Cross-Sold")</f>
        <v>1133297600</v>
      </c>
    </row>
    <row r="3207" customHeight="1" spans="1:2">
      <c r="A3207" s="4" t="s">
        <v>212</v>
      </c>
      <c r="B3207" s="4">
        <f>SUMIFS('Raw Data'!$J:$J,'Raw Data'!$G:$G,A3207,'Raw Data'!$R:$R,"Cross-Sold")</f>
        <v>1133297600</v>
      </c>
    </row>
    <row r="3208" customHeight="1" spans="1:2">
      <c r="A3208" s="3" t="s">
        <v>124</v>
      </c>
      <c r="B3208" s="3">
        <f>SUMIFS('Raw Data'!$J:$J,'Raw Data'!$G:$G,A3208,'Raw Data'!$R:$R,"Cross-Sold")</f>
        <v>1184589200</v>
      </c>
    </row>
    <row r="3209" customHeight="1" spans="1:2">
      <c r="A3209" s="4" t="s">
        <v>212</v>
      </c>
      <c r="B3209" s="4">
        <f>SUMIFS('Raw Data'!$J:$J,'Raw Data'!$G:$G,A3209,'Raw Data'!$R:$R,"Cross-Sold")</f>
        <v>1133297600</v>
      </c>
    </row>
    <row r="3210" hidden="1" customHeight="1" spans="1:2">
      <c r="A3210" s="3" t="s">
        <v>2496</v>
      </c>
      <c r="B3210" s="3">
        <f>SUMIFS('Raw Data'!$J:$J,'Raw Data'!$G:$G,A3210,'Raw Data'!$R:$R,"Cross-Sold")</f>
        <v>0</v>
      </c>
    </row>
    <row r="3211" customHeight="1" spans="1:2">
      <c r="A3211" s="4" t="s">
        <v>3913</v>
      </c>
      <c r="B3211" s="4">
        <f>SUMIFS('Raw Data'!$J:$J,'Raw Data'!$G:$G,A3211,'Raw Data'!$R:$R,"Cross-Sold")</f>
        <v>53975800</v>
      </c>
    </row>
    <row r="3212" customHeight="1" spans="1:2">
      <c r="A3212" s="3" t="s">
        <v>212</v>
      </c>
      <c r="B3212" s="3">
        <f>SUMIFS('Raw Data'!$J:$J,'Raw Data'!$G:$G,A3212,'Raw Data'!$R:$R,"Cross-Sold")</f>
        <v>1133297600</v>
      </c>
    </row>
    <row r="3213" hidden="1" customHeight="1" spans="1:2">
      <c r="A3213" s="4" t="s">
        <v>3702</v>
      </c>
      <c r="B3213" s="4">
        <f>SUMIFS('Raw Data'!$J:$J,'Raw Data'!$G:$G,A3213,'Raw Data'!$R:$R,"Cross-Sold")</f>
        <v>0</v>
      </c>
    </row>
    <row r="3214" hidden="1" customHeight="1" spans="1:2">
      <c r="A3214" s="3" t="s">
        <v>140</v>
      </c>
      <c r="B3214" s="3">
        <f>SUMIFS('Raw Data'!$J:$J,'Raw Data'!$G:$G,A3214,'Raw Data'!$R:$R,"Cross-Sold")</f>
        <v>0</v>
      </c>
    </row>
    <row r="3215" hidden="1" customHeight="1" spans="1:2">
      <c r="A3215" s="4" t="s">
        <v>38</v>
      </c>
      <c r="B3215" s="4">
        <f>SUMIFS('Raw Data'!$J:$J,'Raw Data'!$G:$G,A3215,'Raw Data'!$R:$R,"Cross-Sold")</f>
        <v>0</v>
      </c>
    </row>
    <row r="3216" customHeight="1" spans="1:2">
      <c r="A3216" s="3" t="s">
        <v>170</v>
      </c>
      <c r="B3216" s="3">
        <f>SUMIFS('Raw Data'!$J:$J,'Raw Data'!$G:$G,A3216,'Raw Data'!$R:$R,"Cross-Sold")</f>
        <v>108978900</v>
      </c>
    </row>
    <row r="3217" customHeight="1" spans="1:2">
      <c r="A3217" s="4" t="s">
        <v>193</v>
      </c>
      <c r="B3217" s="4">
        <f>SUMIFS('Raw Data'!$J:$J,'Raw Data'!$G:$G,A3217,'Raw Data'!$R:$R,"Cross-Sold")</f>
        <v>179625000</v>
      </c>
    </row>
    <row r="3218" hidden="1" customHeight="1" spans="1:2">
      <c r="A3218" s="3" t="s">
        <v>101</v>
      </c>
      <c r="B3218" s="3">
        <f>SUMIFS('Raw Data'!$J:$J,'Raw Data'!$G:$G,A3218,'Raw Data'!$R:$R,"Cross-Sold")</f>
        <v>0</v>
      </c>
    </row>
    <row r="3219" customHeight="1" spans="1:2">
      <c r="A3219" s="4" t="s">
        <v>256</v>
      </c>
      <c r="B3219" s="4">
        <f>SUMIFS('Raw Data'!$J:$J,'Raw Data'!$G:$G,A3219,'Raw Data'!$R:$R,"Cross-Sold")</f>
        <v>25717000</v>
      </c>
    </row>
    <row r="3220" customHeight="1" spans="1:2">
      <c r="A3220" s="3" t="s">
        <v>135</v>
      </c>
      <c r="B3220" s="3">
        <f>SUMIFS('Raw Data'!$J:$J,'Raw Data'!$G:$G,A3220,'Raw Data'!$R:$R,"Cross-Sold")</f>
        <v>41045700</v>
      </c>
    </row>
    <row r="3221" customHeight="1" spans="1:2">
      <c r="A3221" s="4" t="s">
        <v>124</v>
      </c>
      <c r="B3221" s="4">
        <f>SUMIFS('Raw Data'!$J:$J,'Raw Data'!$G:$G,A3221,'Raw Data'!$R:$R,"Cross-Sold")</f>
        <v>1184589200</v>
      </c>
    </row>
    <row r="3222" customHeight="1" spans="1:2">
      <c r="A3222" s="3" t="s">
        <v>212</v>
      </c>
      <c r="B3222" s="3">
        <f>SUMIFS('Raw Data'!$J:$J,'Raw Data'!$G:$G,A3222,'Raw Data'!$R:$R,"Cross-Sold")</f>
        <v>1133297600</v>
      </c>
    </row>
    <row r="3223" hidden="1" customHeight="1" spans="1:2">
      <c r="A3223" s="4" t="s">
        <v>38</v>
      </c>
      <c r="B3223" s="4">
        <f>SUMIFS('Raw Data'!$J:$J,'Raw Data'!$G:$G,A3223,'Raw Data'!$R:$R,"Cross-Sold")</f>
        <v>0</v>
      </c>
    </row>
    <row r="3224" customHeight="1" spans="1:2">
      <c r="A3224" s="3" t="s">
        <v>135</v>
      </c>
      <c r="B3224" s="3">
        <f>SUMIFS('Raw Data'!$J:$J,'Raw Data'!$G:$G,A3224,'Raw Data'!$R:$R,"Cross-Sold")</f>
        <v>41045700</v>
      </c>
    </row>
    <row r="3225" hidden="1" customHeight="1" spans="1:2">
      <c r="A3225" s="4" t="s">
        <v>140</v>
      </c>
      <c r="B3225" s="4">
        <f>SUMIFS('Raw Data'!$J:$J,'Raw Data'!$G:$G,A3225,'Raw Data'!$R:$R,"Cross-Sold")</f>
        <v>0</v>
      </c>
    </row>
    <row r="3226" hidden="1" customHeight="1" spans="1:2">
      <c r="A3226" s="3" t="s">
        <v>105</v>
      </c>
      <c r="B3226" s="3">
        <f>SUMIFS('Raw Data'!$J:$J,'Raw Data'!$G:$G,A3226,'Raw Data'!$R:$R,"Cross-Sold")</f>
        <v>0</v>
      </c>
    </row>
    <row r="3227" customHeight="1" spans="1:2">
      <c r="A3227" s="4" t="s">
        <v>170</v>
      </c>
      <c r="B3227" s="4">
        <f>SUMIFS('Raw Data'!$J:$J,'Raw Data'!$G:$G,A3227,'Raw Data'!$R:$R,"Cross-Sold")</f>
        <v>108978900</v>
      </c>
    </row>
    <row r="3228" hidden="1" customHeight="1" spans="1:2">
      <c r="A3228" s="3" t="s">
        <v>38</v>
      </c>
      <c r="B3228" s="3">
        <f>SUMIFS('Raw Data'!$J:$J,'Raw Data'!$G:$G,A3228,'Raw Data'!$R:$R,"Cross-Sold")</f>
        <v>0</v>
      </c>
    </row>
    <row r="3229" hidden="1" customHeight="1" spans="1:2">
      <c r="A3229" s="4" t="s">
        <v>3702</v>
      </c>
      <c r="B3229" s="4">
        <f>SUMIFS('Raw Data'!$J:$J,'Raw Data'!$G:$G,A3229,'Raw Data'!$R:$R,"Cross-Sold")</f>
        <v>0</v>
      </c>
    </row>
    <row r="3230" customHeight="1" spans="1:2">
      <c r="A3230" s="3" t="s">
        <v>212</v>
      </c>
      <c r="B3230" s="3">
        <f>SUMIFS('Raw Data'!$J:$J,'Raw Data'!$G:$G,A3230,'Raw Data'!$R:$R,"Cross-Sold")</f>
        <v>1133297600</v>
      </c>
    </row>
    <row r="3231" customHeight="1" spans="1:2">
      <c r="A3231" s="4" t="s">
        <v>212</v>
      </c>
      <c r="B3231" s="4">
        <f>SUMIFS('Raw Data'!$J:$J,'Raw Data'!$G:$G,A3231,'Raw Data'!$R:$R,"Cross-Sold")</f>
        <v>1133297600</v>
      </c>
    </row>
    <row r="3232" hidden="1" customHeight="1" spans="1:2">
      <c r="A3232" s="3" t="s">
        <v>3702</v>
      </c>
      <c r="B3232" s="3">
        <f>SUMIFS('Raw Data'!$J:$J,'Raw Data'!$G:$G,A3232,'Raw Data'!$R:$R,"Cross-Sold")</f>
        <v>0</v>
      </c>
    </row>
    <row r="3233" customHeight="1" spans="1:2">
      <c r="A3233" s="4" t="s">
        <v>44</v>
      </c>
      <c r="B3233" s="4">
        <f>SUMIFS('Raw Data'!$J:$J,'Raw Data'!$G:$G,A3233,'Raw Data'!$R:$R,"Cross-Sold")</f>
        <v>42770500</v>
      </c>
    </row>
    <row r="3234" hidden="1" customHeight="1" spans="1:2">
      <c r="A3234" s="3" t="s">
        <v>101</v>
      </c>
      <c r="B3234" s="3">
        <f>SUMIFS('Raw Data'!$J:$J,'Raw Data'!$G:$G,A3234,'Raw Data'!$R:$R,"Cross-Sold")</f>
        <v>0</v>
      </c>
    </row>
    <row r="3235" hidden="1" customHeight="1" spans="1:2">
      <c r="A3235" s="4" t="s">
        <v>4705</v>
      </c>
      <c r="B3235" s="4">
        <f>SUMIFS('Raw Data'!$J:$J,'Raw Data'!$G:$G,A3235,'Raw Data'!$R:$R,"Cross-Sold")</f>
        <v>0</v>
      </c>
    </row>
    <row r="3236" customHeight="1" spans="1:2">
      <c r="A3236" s="3" t="s">
        <v>48</v>
      </c>
      <c r="B3236" s="3">
        <f>SUMIFS('Raw Data'!$J:$J,'Raw Data'!$G:$G,A3236,'Raw Data'!$R:$R,"Cross-Sold")</f>
        <v>174568900</v>
      </c>
    </row>
    <row r="3237" hidden="1" customHeight="1" spans="1:2">
      <c r="A3237" s="4" t="s">
        <v>121</v>
      </c>
      <c r="B3237" s="4">
        <f>SUMIFS('Raw Data'!$J:$J,'Raw Data'!$G:$G,A3237,'Raw Data'!$R:$R,"Cross-Sold")</f>
        <v>0</v>
      </c>
    </row>
    <row r="3238" customHeight="1" spans="1:2">
      <c r="A3238" s="3" t="s">
        <v>170</v>
      </c>
      <c r="B3238" s="3">
        <f>SUMIFS('Raw Data'!$J:$J,'Raw Data'!$G:$G,A3238,'Raw Data'!$R:$R,"Cross-Sold")</f>
        <v>108978900</v>
      </c>
    </row>
    <row r="3239" hidden="1" customHeight="1" spans="1:2">
      <c r="A3239" s="4" t="s">
        <v>140</v>
      </c>
      <c r="B3239" s="4">
        <f>SUMIFS('Raw Data'!$J:$J,'Raw Data'!$G:$G,A3239,'Raw Data'!$R:$R,"Cross-Sold")</f>
        <v>0</v>
      </c>
    </row>
    <row r="3240" hidden="1" customHeight="1" spans="1:2">
      <c r="A3240" s="3" t="s">
        <v>38</v>
      </c>
      <c r="B3240" s="3">
        <f>SUMIFS('Raw Data'!$J:$J,'Raw Data'!$G:$G,A3240,'Raw Data'!$R:$R,"Cross-Sold")</f>
        <v>0</v>
      </c>
    </row>
    <row r="3241" customHeight="1" spans="1:2">
      <c r="A3241" s="4" t="s">
        <v>256</v>
      </c>
      <c r="B3241" s="4">
        <f>SUMIFS('Raw Data'!$J:$J,'Raw Data'!$G:$G,A3241,'Raw Data'!$R:$R,"Cross-Sold")</f>
        <v>25717000</v>
      </c>
    </row>
    <row r="3242" customHeight="1" spans="1:2">
      <c r="A3242" s="3" t="s">
        <v>226</v>
      </c>
      <c r="B3242" s="3">
        <f>SUMIFS('Raw Data'!$J:$J,'Raw Data'!$G:$G,A3242,'Raw Data'!$R:$R,"Cross-Sold")</f>
        <v>5739400</v>
      </c>
    </row>
    <row r="3243" customHeight="1" spans="1:2">
      <c r="A3243" s="4" t="s">
        <v>212</v>
      </c>
      <c r="B3243" s="4">
        <f>SUMIFS('Raw Data'!$J:$J,'Raw Data'!$G:$G,A3243,'Raw Data'!$R:$R,"Cross-Sold")</f>
        <v>1133297600</v>
      </c>
    </row>
    <row r="3244" customHeight="1" spans="1:2">
      <c r="A3244" s="3" t="s">
        <v>68</v>
      </c>
      <c r="B3244" s="3">
        <f>SUMIFS('Raw Data'!$J:$J,'Raw Data'!$G:$G,A3244,'Raw Data'!$R:$R,"Cross-Sold")</f>
        <v>259365751</v>
      </c>
    </row>
    <row r="3245" customHeight="1" spans="1:2">
      <c r="A3245" s="4" t="s">
        <v>135</v>
      </c>
      <c r="B3245" s="4">
        <f>SUMIFS('Raw Data'!$J:$J,'Raw Data'!$G:$G,A3245,'Raw Data'!$R:$R,"Cross-Sold")</f>
        <v>41045700</v>
      </c>
    </row>
    <row r="3246" hidden="1" customHeight="1" spans="1:2">
      <c r="A3246" s="3" t="s">
        <v>38</v>
      </c>
      <c r="B3246" s="3">
        <f>SUMIFS('Raw Data'!$J:$J,'Raw Data'!$G:$G,A3246,'Raw Data'!$R:$R,"Cross-Sold")</f>
        <v>0</v>
      </c>
    </row>
    <row r="3247" hidden="1" customHeight="1" spans="1:2">
      <c r="A3247" s="4" t="s">
        <v>101</v>
      </c>
      <c r="B3247" s="4">
        <f>SUMIFS('Raw Data'!$J:$J,'Raw Data'!$G:$G,A3247,'Raw Data'!$R:$R,"Cross-Sold")</f>
        <v>0</v>
      </c>
    </row>
    <row r="3248" hidden="1" customHeight="1" spans="1:2">
      <c r="A3248" s="3" t="s">
        <v>3702</v>
      </c>
      <c r="B3248" s="3">
        <f>SUMIFS('Raw Data'!$J:$J,'Raw Data'!$G:$G,A3248,'Raw Data'!$R:$R,"Cross-Sold")</f>
        <v>0</v>
      </c>
    </row>
    <row r="3249" hidden="1" customHeight="1" spans="1:2">
      <c r="A3249" s="4" t="s">
        <v>101</v>
      </c>
      <c r="B3249" s="4">
        <f>SUMIFS('Raw Data'!$J:$J,'Raw Data'!$G:$G,A3249,'Raw Data'!$R:$R,"Cross-Sold")</f>
        <v>0</v>
      </c>
    </row>
    <row r="3250" customHeight="1" spans="1:2">
      <c r="A3250" s="3" t="s">
        <v>44</v>
      </c>
      <c r="B3250" s="3">
        <f>SUMIFS('Raw Data'!$J:$J,'Raw Data'!$G:$G,A3250,'Raw Data'!$R:$R,"Cross-Sold")</f>
        <v>42770500</v>
      </c>
    </row>
    <row r="3251" customHeight="1" spans="1:2">
      <c r="A3251" s="4" t="s">
        <v>212</v>
      </c>
      <c r="B3251" s="4">
        <f>SUMIFS('Raw Data'!$J:$J,'Raw Data'!$G:$G,A3251,'Raw Data'!$R:$R,"Cross-Sold")</f>
        <v>1133297600</v>
      </c>
    </row>
    <row r="3252" customHeight="1" spans="1:2">
      <c r="A3252" s="3" t="s">
        <v>212</v>
      </c>
      <c r="B3252" s="3">
        <f>SUMIFS('Raw Data'!$J:$J,'Raw Data'!$G:$G,A3252,'Raw Data'!$R:$R,"Cross-Sold")</f>
        <v>1133297600</v>
      </c>
    </row>
    <row r="3253" customHeight="1" spans="1:2">
      <c r="A3253" s="4" t="s">
        <v>212</v>
      </c>
      <c r="B3253" s="4">
        <f>SUMIFS('Raw Data'!$J:$J,'Raw Data'!$G:$G,A3253,'Raw Data'!$R:$R,"Cross-Sold")</f>
        <v>1133297600</v>
      </c>
    </row>
    <row r="3254" customHeight="1" spans="1:2">
      <c r="A3254" s="3" t="s">
        <v>212</v>
      </c>
      <c r="B3254" s="3">
        <f>SUMIFS('Raw Data'!$J:$J,'Raw Data'!$G:$G,A3254,'Raw Data'!$R:$R,"Cross-Sold")</f>
        <v>1133297600</v>
      </c>
    </row>
    <row r="3255" hidden="1" customHeight="1" spans="1:2">
      <c r="A3255" s="4" t="s">
        <v>3702</v>
      </c>
      <c r="B3255" s="4">
        <f>SUMIFS('Raw Data'!$J:$J,'Raw Data'!$G:$G,A3255,'Raw Data'!$R:$R,"Cross-Sold")</f>
        <v>0</v>
      </c>
    </row>
    <row r="3256" customHeight="1" spans="1:2">
      <c r="A3256" s="3" t="s">
        <v>318</v>
      </c>
      <c r="B3256" s="3">
        <f>SUMIFS('Raw Data'!$J:$J,'Raw Data'!$G:$G,A3256,'Raw Data'!$R:$R,"Cross-Sold")</f>
        <v>25893500</v>
      </c>
    </row>
    <row r="3257" customHeight="1" spans="1:2">
      <c r="A3257" s="4" t="s">
        <v>170</v>
      </c>
      <c r="B3257" s="4">
        <f>SUMIFS('Raw Data'!$J:$J,'Raw Data'!$G:$G,A3257,'Raw Data'!$R:$R,"Cross-Sold")</f>
        <v>108978900</v>
      </c>
    </row>
    <row r="3258" hidden="1" customHeight="1" spans="1:2">
      <c r="A3258" s="3" t="s">
        <v>140</v>
      </c>
      <c r="B3258" s="3">
        <f>SUMIFS('Raw Data'!$J:$J,'Raw Data'!$G:$G,A3258,'Raw Data'!$R:$R,"Cross-Sold")</f>
        <v>0</v>
      </c>
    </row>
    <row r="3259" hidden="1" customHeight="1" spans="1:2">
      <c r="A3259" s="4" t="s">
        <v>3702</v>
      </c>
      <c r="B3259" s="4">
        <f>SUMIFS('Raw Data'!$J:$J,'Raw Data'!$G:$G,A3259,'Raw Data'!$R:$R,"Cross-Sold")</f>
        <v>0</v>
      </c>
    </row>
    <row r="3260" customHeight="1" spans="1:2">
      <c r="A3260" s="3" t="s">
        <v>3913</v>
      </c>
      <c r="B3260" s="3">
        <f>SUMIFS('Raw Data'!$J:$J,'Raw Data'!$G:$G,A3260,'Raw Data'!$R:$R,"Cross-Sold")</f>
        <v>53975800</v>
      </c>
    </row>
    <row r="3261" customHeight="1" spans="1:2">
      <c r="A3261" s="4" t="s">
        <v>3913</v>
      </c>
      <c r="B3261" s="4">
        <f>SUMIFS('Raw Data'!$J:$J,'Raw Data'!$G:$G,A3261,'Raw Data'!$R:$R,"Cross-Sold")</f>
        <v>53975800</v>
      </c>
    </row>
    <row r="3262" hidden="1" customHeight="1" spans="1:2">
      <c r="A3262" s="3" t="s">
        <v>2496</v>
      </c>
      <c r="B3262" s="3">
        <f>SUMIFS('Raw Data'!$J:$J,'Raw Data'!$G:$G,A3262,'Raw Data'!$R:$R,"Cross-Sold")</f>
        <v>0</v>
      </c>
    </row>
    <row r="3263" hidden="1" customHeight="1" spans="1:2">
      <c r="A3263" s="4" t="s">
        <v>536</v>
      </c>
      <c r="B3263" s="4">
        <f>SUMIFS('Raw Data'!$J:$J,'Raw Data'!$G:$G,A3263,'Raw Data'!$R:$R,"Cross-Sold")</f>
        <v>0</v>
      </c>
    </row>
    <row r="3264" customHeight="1" spans="1:2">
      <c r="A3264" s="3" t="s">
        <v>170</v>
      </c>
      <c r="B3264" s="3">
        <f>SUMIFS('Raw Data'!$J:$J,'Raw Data'!$G:$G,A3264,'Raw Data'!$R:$R,"Cross-Sold")</f>
        <v>108978900</v>
      </c>
    </row>
    <row r="3265" hidden="1" customHeight="1" spans="1:2">
      <c r="A3265" s="4" t="s">
        <v>3702</v>
      </c>
      <c r="B3265" s="4">
        <f>SUMIFS('Raw Data'!$J:$J,'Raw Data'!$G:$G,A3265,'Raw Data'!$R:$R,"Cross-Sold")</f>
        <v>0</v>
      </c>
    </row>
    <row r="3266" hidden="1" customHeight="1" spans="1:2">
      <c r="A3266" s="3" t="s">
        <v>536</v>
      </c>
      <c r="B3266" s="3">
        <f>SUMIFS('Raw Data'!$J:$J,'Raw Data'!$G:$G,A3266,'Raw Data'!$R:$R,"Cross-Sold")</f>
        <v>0</v>
      </c>
    </row>
    <row r="3267" customHeight="1" spans="1:2">
      <c r="A3267" s="4" t="s">
        <v>48</v>
      </c>
      <c r="B3267" s="4">
        <f>SUMIFS('Raw Data'!$J:$J,'Raw Data'!$G:$G,A3267,'Raw Data'!$R:$R,"Cross-Sold")</f>
        <v>174568900</v>
      </c>
    </row>
    <row r="3268" hidden="1" customHeight="1" spans="1:2">
      <c r="A3268" s="3" t="s">
        <v>101</v>
      </c>
      <c r="B3268" s="3">
        <f>SUMIFS('Raw Data'!$J:$J,'Raw Data'!$G:$G,A3268,'Raw Data'!$R:$R,"Cross-Sold")</f>
        <v>0</v>
      </c>
    </row>
    <row r="3269" hidden="1" customHeight="1" spans="1:2">
      <c r="A3269" s="4" t="s">
        <v>2496</v>
      </c>
      <c r="B3269" s="4">
        <f>SUMIFS('Raw Data'!$J:$J,'Raw Data'!$G:$G,A3269,'Raw Data'!$R:$R,"Cross-Sold")</f>
        <v>0</v>
      </c>
    </row>
    <row r="3270" customHeight="1" spans="1:2">
      <c r="A3270" s="3" t="s">
        <v>212</v>
      </c>
      <c r="B3270" s="3">
        <f>SUMIFS('Raw Data'!$J:$J,'Raw Data'!$G:$G,A3270,'Raw Data'!$R:$R,"Cross-Sold")</f>
        <v>1133297600</v>
      </c>
    </row>
    <row r="3271" hidden="1" customHeight="1" spans="1:2">
      <c r="A3271" s="4" t="s">
        <v>536</v>
      </c>
      <c r="B3271" s="4">
        <f>SUMIFS('Raw Data'!$J:$J,'Raw Data'!$G:$G,A3271,'Raw Data'!$R:$R,"Cross-Sold")</f>
        <v>0</v>
      </c>
    </row>
    <row r="3272" customHeight="1" spans="1:2">
      <c r="A3272" s="3" t="s">
        <v>212</v>
      </c>
      <c r="B3272" s="3">
        <f>SUMIFS('Raw Data'!$J:$J,'Raw Data'!$G:$G,A3272,'Raw Data'!$R:$R,"Cross-Sold")</f>
        <v>1133297600</v>
      </c>
    </row>
    <row r="3273" customHeight="1" spans="1:2">
      <c r="A3273" s="4" t="s">
        <v>68</v>
      </c>
      <c r="B3273" s="4">
        <f>SUMIFS('Raw Data'!$J:$J,'Raw Data'!$G:$G,A3273,'Raw Data'!$R:$R,"Cross-Sold")</f>
        <v>259365751</v>
      </c>
    </row>
    <row r="3274" customHeight="1" spans="1:2">
      <c r="A3274" s="3" t="s">
        <v>170</v>
      </c>
      <c r="B3274" s="3">
        <f>SUMIFS('Raw Data'!$J:$J,'Raw Data'!$G:$G,A3274,'Raw Data'!$R:$R,"Cross-Sold")</f>
        <v>108978900</v>
      </c>
    </row>
    <row r="3275" customHeight="1" spans="1:2">
      <c r="A3275" s="4" t="s">
        <v>3913</v>
      </c>
      <c r="B3275" s="4">
        <f>SUMIFS('Raw Data'!$J:$J,'Raw Data'!$G:$G,A3275,'Raw Data'!$R:$R,"Cross-Sold")</f>
        <v>53975800</v>
      </c>
    </row>
    <row r="3276" customHeight="1" spans="1:2">
      <c r="A3276" s="3" t="s">
        <v>232</v>
      </c>
      <c r="B3276" s="3">
        <f>SUMIFS('Raw Data'!$J:$J,'Raw Data'!$G:$G,A3276,'Raw Data'!$R:$R,"Cross-Sold")</f>
        <v>8190300</v>
      </c>
    </row>
    <row r="3277" hidden="1" customHeight="1" spans="1:2">
      <c r="A3277" s="4" t="s">
        <v>140</v>
      </c>
      <c r="B3277" s="4">
        <f>SUMIFS('Raw Data'!$J:$J,'Raw Data'!$G:$G,A3277,'Raw Data'!$R:$R,"Cross-Sold")</f>
        <v>0</v>
      </c>
    </row>
    <row r="3278" hidden="1" customHeight="1" spans="1:2">
      <c r="A3278" s="3" t="s">
        <v>140</v>
      </c>
      <c r="B3278" s="3">
        <f>SUMIFS('Raw Data'!$J:$J,'Raw Data'!$G:$G,A3278,'Raw Data'!$R:$R,"Cross-Sold")</f>
        <v>0</v>
      </c>
    </row>
    <row r="3279" hidden="1" customHeight="1" spans="1:2">
      <c r="A3279" s="4" t="s">
        <v>101</v>
      </c>
      <c r="B3279" s="4">
        <f>SUMIFS('Raw Data'!$J:$J,'Raw Data'!$G:$G,A3279,'Raw Data'!$R:$R,"Cross-Sold")</f>
        <v>0</v>
      </c>
    </row>
    <row r="3280" hidden="1" customHeight="1" spans="1:2">
      <c r="A3280" s="3" t="s">
        <v>101</v>
      </c>
      <c r="B3280" s="3">
        <f>SUMIFS('Raw Data'!$J:$J,'Raw Data'!$G:$G,A3280,'Raw Data'!$R:$R,"Cross-Sold")</f>
        <v>0</v>
      </c>
    </row>
    <row r="3281" hidden="1" customHeight="1" spans="1:2">
      <c r="A3281" s="4" t="s">
        <v>140</v>
      </c>
      <c r="B3281" s="4">
        <f>SUMIFS('Raw Data'!$J:$J,'Raw Data'!$G:$G,A3281,'Raw Data'!$R:$R,"Cross-Sold")</f>
        <v>0</v>
      </c>
    </row>
    <row r="3282" hidden="1" customHeight="1" spans="1:2">
      <c r="A3282" s="3" t="s">
        <v>140</v>
      </c>
      <c r="B3282" s="3">
        <f>SUMIFS('Raw Data'!$J:$J,'Raw Data'!$G:$G,A3282,'Raw Data'!$R:$R,"Cross-Sold")</f>
        <v>0</v>
      </c>
    </row>
    <row r="3283" hidden="1" customHeight="1" spans="1:2">
      <c r="A3283" s="4" t="s">
        <v>140</v>
      </c>
      <c r="B3283" s="4">
        <f>SUMIFS('Raw Data'!$J:$J,'Raw Data'!$G:$G,A3283,'Raw Data'!$R:$R,"Cross-Sold")</f>
        <v>0</v>
      </c>
    </row>
    <row r="3284" hidden="1" customHeight="1" spans="1:2">
      <c r="A3284" s="3" t="s">
        <v>140</v>
      </c>
      <c r="B3284" s="3">
        <f>SUMIFS('Raw Data'!$J:$J,'Raw Data'!$G:$G,A3284,'Raw Data'!$R:$R,"Cross-Sold")</f>
        <v>0</v>
      </c>
    </row>
    <row r="3285" hidden="1" customHeight="1" spans="1:2">
      <c r="A3285" s="4" t="s">
        <v>38</v>
      </c>
      <c r="B3285" s="4">
        <f>SUMIFS('Raw Data'!$J:$J,'Raw Data'!$G:$G,A3285,'Raw Data'!$R:$R,"Cross-Sold")</f>
        <v>0</v>
      </c>
    </row>
    <row r="3286" hidden="1" customHeight="1" spans="1:2">
      <c r="A3286" s="3" t="s">
        <v>38</v>
      </c>
      <c r="B3286" s="3">
        <f>SUMIFS('Raw Data'!$J:$J,'Raw Data'!$G:$G,A3286,'Raw Data'!$R:$R,"Cross-Sold")</f>
        <v>0</v>
      </c>
    </row>
    <row r="3287" customHeight="1" spans="1:2">
      <c r="A3287" s="4" t="s">
        <v>193</v>
      </c>
      <c r="B3287" s="4">
        <f>SUMIFS('Raw Data'!$J:$J,'Raw Data'!$G:$G,A3287,'Raw Data'!$R:$R,"Cross-Sold")</f>
        <v>179625000</v>
      </c>
    </row>
    <row r="3288" customHeight="1" spans="1:2">
      <c r="A3288" s="3" t="s">
        <v>746</v>
      </c>
      <c r="B3288" s="3">
        <f>SUMIFS('Raw Data'!$J:$J,'Raw Data'!$G:$G,A3288,'Raw Data'!$R:$R,"Cross-Sold")</f>
        <v>12749300</v>
      </c>
    </row>
    <row r="3289" customHeight="1" spans="1:2">
      <c r="A3289" s="4" t="s">
        <v>212</v>
      </c>
      <c r="B3289" s="4">
        <f>SUMIFS('Raw Data'!$J:$J,'Raw Data'!$G:$G,A3289,'Raw Data'!$R:$R,"Cross-Sold")</f>
        <v>1133297600</v>
      </c>
    </row>
    <row r="3290" customHeight="1" spans="1:2">
      <c r="A3290" s="3" t="s">
        <v>212</v>
      </c>
      <c r="B3290" s="3">
        <f>SUMIFS('Raw Data'!$J:$J,'Raw Data'!$G:$G,A3290,'Raw Data'!$R:$R,"Cross-Sold")</f>
        <v>1133297600</v>
      </c>
    </row>
    <row r="3291" customHeight="1" spans="1:2">
      <c r="A3291" s="4" t="s">
        <v>111</v>
      </c>
      <c r="B3291" s="4">
        <f>SUMIFS('Raw Data'!$J:$J,'Raw Data'!$G:$G,A3291,'Raw Data'!$R:$R,"Cross-Sold")</f>
        <v>13047600</v>
      </c>
    </row>
    <row r="3292" customHeight="1" spans="1:2">
      <c r="A3292" s="3" t="s">
        <v>111</v>
      </c>
      <c r="B3292" s="3">
        <f>SUMIFS('Raw Data'!$J:$J,'Raw Data'!$G:$G,A3292,'Raw Data'!$R:$R,"Cross-Sold")</f>
        <v>13047600</v>
      </c>
    </row>
    <row r="3293" customHeight="1" spans="1:2">
      <c r="A3293" s="4" t="s">
        <v>193</v>
      </c>
      <c r="B3293" s="4">
        <f>SUMIFS('Raw Data'!$J:$J,'Raw Data'!$G:$G,A3293,'Raw Data'!$R:$R,"Cross-Sold")</f>
        <v>179625000</v>
      </c>
    </row>
    <row r="3294" customHeight="1" spans="1:2">
      <c r="A3294" s="3" t="s">
        <v>154</v>
      </c>
      <c r="B3294" s="3">
        <f>SUMIFS('Raw Data'!$J:$J,'Raw Data'!$G:$G,A3294,'Raw Data'!$R:$R,"Cross-Sold")</f>
        <v>118725400</v>
      </c>
    </row>
    <row r="3295" customHeight="1" spans="1:2">
      <c r="A3295" s="4" t="s">
        <v>437</v>
      </c>
      <c r="B3295" s="4">
        <f>SUMIFS('Raw Data'!$J:$J,'Raw Data'!$G:$G,A3295,'Raw Data'!$R:$R,"Cross-Sold")</f>
        <v>10688000</v>
      </c>
    </row>
    <row r="3296" hidden="1" customHeight="1" spans="1:2">
      <c r="A3296" s="3" t="s">
        <v>38</v>
      </c>
      <c r="B3296" s="3">
        <f>SUMIFS('Raw Data'!$J:$J,'Raw Data'!$G:$G,A3296,'Raw Data'!$R:$R,"Cross-Sold")</f>
        <v>0</v>
      </c>
    </row>
    <row r="3297" customHeight="1" spans="1:2">
      <c r="A3297" s="4" t="s">
        <v>212</v>
      </c>
      <c r="B3297" s="4">
        <f>SUMIFS('Raw Data'!$J:$J,'Raw Data'!$G:$G,A3297,'Raw Data'!$R:$R,"Cross-Sold")</f>
        <v>1133297600</v>
      </c>
    </row>
    <row r="3298" customHeight="1" spans="1:2">
      <c r="A3298" s="3" t="s">
        <v>154</v>
      </c>
      <c r="B3298" s="3">
        <f>SUMIFS('Raw Data'!$J:$J,'Raw Data'!$G:$G,A3298,'Raw Data'!$R:$R,"Cross-Sold")</f>
        <v>118725400</v>
      </c>
    </row>
    <row r="3299" hidden="1" customHeight="1" spans="1:2">
      <c r="A3299" s="4" t="s">
        <v>38</v>
      </c>
      <c r="B3299" s="4">
        <f>SUMIFS('Raw Data'!$J:$J,'Raw Data'!$G:$G,A3299,'Raw Data'!$R:$R,"Cross-Sold")</f>
        <v>0</v>
      </c>
    </row>
    <row r="3300" hidden="1" customHeight="1" spans="1:2">
      <c r="A3300" s="3" t="s">
        <v>38</v>
      </c>
      <c r="B3300" s="3">
        <f>SUMIFS('Raw Data'!$J:$J,'Raw Data'!$G:$G,A3300,'Raw Data'!$R:$R,"Cross-Sold")</f>
        <v>0</v>
      </c>
    </row>
    <row r="3301" hidden="1" customHeight="1" spans="1:2">
      <c r="A3301" s="4" t="s">
        <v>140</v>
      </c>
      <c r="B3301" s="4">
        <f>SUMIFS('Raw Data'!$J:$J,'Raw Data'!$G:$G,A3301,'Raw Data'!$R:$R,"Cross-Sold")</f>
        <v>0</v>
      </c>
    </row>
    <row r="3302" hidden="1" customHeight="1" spans="1:2">
      <c r="A3302" s="3" t="s">
        <v>38</v>
      </c>
      <c r="B3302" s="3">
        <f>SUMIFS('Raw Data'!$J:$J,'Raw Data'!$G:$G,A3302,'Raw Data'!$R:$R,"Cross-Sold")</f>
        <v>0</v>
      </c>
    </row>
    <row r="3303" hidden="1" customHeight="1" spans="1:2">
      <c r="A3303" s="4" t="s">
        <v>121</v>
      </c>
      <c r="B3303" s="4">
        <f>SUMIFS('Raw Data'!$J:$J,'Raw Data'!$G:$G,A3303,'Raw Data'!$R:$R,"Cross-Sold")</f>
        <v>0</v>
      </c>
    </row>
    <row r="3304" hidden="1" customHeight="1" spans="1:2">
      <c r="A3304" s="3" t="s">
        <v>536</v>
      </c>
      <c r="B3304" s="3">
        <f>SUMIFS('Raw Data'!$J:$J,'Raw Data'!$G:$G,A3304,'Raw Data'!$R:$R,"Cross-Sold")</f>
        <v>0</v>
      </c>
    </row>
    <row r="3305" customHeight="1" spans="1:2">
      <c r="A3305" s="4" t="s">
        <v>68</v>
      </c>
      <c r="B3305" s="4">
        <f>SUMIFS('Raw Data'!$J:$J,'Raw Data'!$G:$G,A3305,'Raw Data'!$R:$R,"Cross-Sold")</f>
        <v>259365751</v>
      </c>
    </row>
    <row r="3306" hidden="1" customHeight="1" spans="1:2">
      <c r="A3306" s="3" t="s">
        <v>38</v>
      </c>
      <c r="B3306" s="3">
        <f>SUMIFS('Raw Data'!$J:$J,'Raw Data'!$G:$G,A3306,'Raw Data'!$R:$R,"Cross-Sold")</f>
        <v>0</v>
      </c>
    </row>
    <row r="3307" customHeight="1" spans="1:2">
      <c r="A3307" s="4" t="s">
        <v>48</v>
      </c>
      <c r="B3307" s="4">
        <f>SUMIFS('Raw Data'!$J:$J,'Raw Data'!$G:$G,A3307,'Raw Data'!$R:$R,"Cross-Sold")</f>
        <v>174568900</v>
      </c>
    </row>
    <row r="3308" customHeight="1" spans="1:2">
      <c r="A3308" s="3" t="s">
        <v>1093</v>
      </c>
      <c r="B3308" s="3">
        <f>SUMIFS('Raw Data'!$J:$J,'Raw Data'!$G:$G,A3308,'Raw Data'!$R:$R,"Cross-Sold")</f>
        <v>24737300</v>
      </c>
    </row>
    <row r="3309" customHeight="1" spans="1:2">
      <c r="A3309" s="4" t="s">
        <v>116</v>
      </c>
      <c r="B3309" s="4">
        <f>SUMIFS('Raw Data'!$J:$J,'Raw Data'!$G:$G,A3309,'Raw Data'!$R:$R,"Cross-Sold")</f>
        <v>52119800</v>
      </c>
    </row>
    <row r="3310" customHeight="1" spans="1:2">
      <c r="A3310" s="3" t="s">
        <v>129</v>
      </c>
      <c r="B3310" s="3">
        <f>SUMIFS('Raw Data'!$J:$J,'Raw Data'!$G:$G,A3310,'Raw Data'!$R:$R,"Cross-Sold")</f>
        <v>18235300</v>
      </c>
    </row>
    <row r="3311" hidden="1" customHeight="1" spans="1:2">
      <c r="A3311" s="4" t="s">
        <v>3702</v>
      </c>
      <c r="B3311" s="4">
        <f>SUMIFS('Raw Data'!$J:$J,'Raw Data'!$G:$G,A3311,'Raw Data'!$R:$R,"Cross-Sold")</f>
        <v>0</v>
      </c>
    </row>
    <row r="3312" customHeight="1" spans="1:2">
      <c r="A3312" s="3" t="s">
        <v>193</v>
      </c>
      <c r="B3312" s="3">
        <f>SUMIFS('Raw Data'!$J:$J,'Raw Data'!$G:$G,A3312,'Raw Data'!$R:$R,"Cross-Sold")</f>
        <v>179625000</v>
      </c>
    </row>
    <row r="3313" customHeight="1" spans="1:2">
      <c r="A3313" s="4" t="s">
        <v>126</v>
      </c>
      <c r="B3313" s="4">
        <f>SUMIFS('Raw Data'!$J:$J,'Raw Data'!$G:$G,A3313,'Raw Data'!$R:$R,"Cross-Sold")</f>
        <v>80045400</v>
      </c>
    </row>
    <row r="3314" customHeight="1" spans="1:2">
      <c r="A3314" s="3" t="s">
        <v>746</v>
      </c>
      <c r="B3314" s="3">
        <f>SUMIFS('Raw Data'!$J:$J,'Raw Data'!$G:$G,A3314,'Raw Data'!$R:$R,"Cross-Sold")</f>
        <v>12749300</v>
      </c>
    </row>
    <row r="3315" hidden="1" customHeight="1" spans="1:2">
      <c r="A3315" s="4" t="s">
        <v>3702</v>
      </c>
      <c r="B3315" s="4">
        <f>SUMIFS('Raw Data'!$J:$J,'Raw Data'!$G:$G,A3315,'Raw Data'!$R:$R,"Cross-Sold")</f>
        <v>0</v>
      </c>
    </row>
    <row r="3316" hidden="1" customHeight="1" spans="1:2">
      <c r="A3316" s="3" t="s">
        <v>38</v>
      </c>
      <c r="B3316" s="3">
        <f>SUMIFS('Raw Data'!$J:$J,'Raw Data'!$G:$G,A3316,'Raw Data'!$R:$R,"Cross-Sold")</f>
        <v>0</v>
      </c>
    </row>
    <row r="3317" customHeight="1" spans="1:2">
      <c r="A3317" s="4" t="s">
        <v>68</v>
      </c>
      <c r="B3317" s="4">
        <f>SUMIFS('Raw Data'!$J:$J,'Raw Data'!$G:$G,A3317,'Raw Data'!$R:$R,"Cross-Sold")</f>
        <v>259365751</v>
      </c>
    </row>
    <row r="3318" hidden="1" customHeight="1" spans="1:2">
      <c r="A3318" s="3" t="s">
        <v>38</v>
      </c>
      <c r="B3318" s="3">
        <f>SUMIFS('Raw Data'!$J:$J,'Raw Data'!$G:$G,A3318,'Raw Data'!$R:$R,"Cross-Sold")</f>
        <v>0</v>
      </c>
    </row>
    <row r="3319" hidden="1" customHeight="1" spans="1:2">
      <c r="A3319" s="4" t="s">
        <v>38</v>
      </c>
      <c r="B3319" s="4">
        <f>SUMIFS('Raw Data'!$J:$J,'Raw Data'!$G:$G,A3319,'Raw Data'!$R:$R,"Cross-Sold")</f>
        <v>0</v>
      </c>
    </row>
    <row r="3320" hidden="1" customHeight="1" spans="1:2">
      <c r="A3320" s="3" t="s">
        <v>536</v>
      </c>
      <c r="B3320" s="3">
        <f>SUMIFS('Raw Data'!$J:$J,'Raw Data'!$G:$G,A3320,'Raw Data'!$R:$R,"Cross-Sold")</f>
        <v>0</v>
      </c>
    </row>
    <row r="3321" hidden="1" customHeight="1" spans="1:2">
      <c r="A3321" s="4" t="s">
        <v>536</v>
      </c>
      <c r="B3321" s="4">
        <f>SUMIFS('Raw Data'!$J:$J,'Raw Data'!$G:$G,A3321,'Raw Data'!$R:$R,"Cross-Sold")</f>
        <v>0</v>
      </c>
    </row>
    <row r="3322" customHeight="1" spans="1:2">
      <c r="A3322" s="3" t="s">
        <v>48</v>
      </c>
      <c r="B3322" s="3">
        <f>SUMIFS('Raw Data'!$J:$J,'Raw Data'!$G:$G,A3322,'Raw Data'!$R:$R,"Cross-Sold")</f>
        <v>174568900</v>
      </c>
    </row>
    <row r="3323" customHeight="1" spans="1:2">
      <c r="A3323" s="4" t="s">
        <v>48</v>
      </c>
      <c r="B3323" s="4">
        <f>SUMIFS('Raw Data'!$J:$J,'Raw Data'!$G:$G,A3323,'Raw Data'!$R:$R,"Cross-Sold")</f>
        <v>174568900</v>
      </c>
    </row>
    <row r="3324" hidden="1" customHeight="1" spans="1:2">
      <c r="A3324" s="3" t="s">
        <v>140</v>
      </c>
      <c r="B3324" s="3">
        <f>SUMIFS('Raw Data'!$J:$J,'Raw Data'!$G:$G,A3324,'Raw Data'!$R:$R,"Cross-Sold")</f>
        <v>0</v>
      </c>
    </row>
    <row r="3325" hidden="1" customHeight="1" spans="1:2">
      <c r="A3325" s="4" t="s">
        <v>140</v>
      </c>
      <c r="B3325" s="4">
        <f>SUMIFS('Raw Data'!$J:$J,'Raw Data'!$G:$G,A3325,'Raw Data'!$R:$R,"Cross-Sold")</f>
        <v>0</v>
      </c>
    </row>
    <row r="3326" hidden="1" customHeight="1" spans="1:2">
      <c r="A3326" s="3" t="s">
        <v>101</v>
      </c>
      <c r="B3326" s="3">
        <f>SUMIFS('Raw Data'!$J:$J,'Raw Data'!$G:$G,A3326,'Raw Data'!$R:$R,"Cross-Sold")</f>
        <v>0</v>
      </c>
    </row>
    <row r="3327" customHeight="1" spans="1:2">
      <c r="A3327" s="4" t="s">
        <v>68</v>
      </c>
      <c r="B3327" s="4">
        <f>SUMIFS('Raw Data'!$J:$J,'Raw Data'!$G:$G,A3327,'Raw Data'!$R:$R,"Cross-Sold")</f>
        <v>259365751</v>
      </c>
    </row>
    <row r="3328" hidden="1" customHeight="1" spans="1:2">
      <c r="A3328" s="3" t="s">
        <v>38</v>
      </c>
      <c r="B3328" s="3">
        <f>SUMIFS('Raw Data'!$J:$J,'Raw Data'!$G:$G,A3328,'Raw Data'!$R:$R,"Cross-Sold")</f>
        <v>0</v>
      </c>
    </row>
    <row r="3329" hidden="1" customHeight="1" spans="1:2">
      <c r="A3329" s="4" t="s">
        <v>536</v>
      </c>
      <c r="B3329" s="4">
        <f>SUMIFS('Raw Data'!$J:$J,'Raw Data'!$G:$G,A3329,'Raw Data'!$R:$R,"Cross-Sold")</f>
        <v>0</v>
      </c>
    </row>
    <row r="3330" hidden="1" customHeight="1" spans="1:2">
      <c r="A3330" s="3" t="s">
        <v>38</v>
      </c>
      <c r="B3330" s="3">
        <f>SUMIFS('Raw Data'!$J:$J,'Raw Data'!$G:$G,A3330,'Raw Data'!$R:$R,"Cross-Sold")</f>
        <v>0</v>
      </c>
    </row>
    <row r="3331" hidden="1" customHeight="1" spans="1:2">
      <c r="A3331" s="4" t="s">
        <v>536</v>
      </c>
      <c r="B3331" s="4">
        <f>SUMIFS('Raw Data'!$J:$J,'Raw Data'!$G:$G,A3331,'Raw Data'!$R:$R,"Cross-Sold")</f>
        <v>0</v>
      </c>
    </row>
    <row r="3332" hidden="1" customHeight="1" spans="1:2">
      <c r="A3332" s="3" t="s">
        <v>536</v>
      </c>
      <c r="B3332" s="3">
        <f>SUMIFS('Raw Data'!$J:$J,'Raw Data'!$G:$G,A3332,'Raw Data'!$R:$R,"Cross-Sold")</f>
        <v>0</v>
      </c>
    </row>
    <row r="3333" customHeight="1" spans="1:2">
      <c r="A3333" s="4" t="s">
        <v>116</v>
      </c>
      <c r="B3333" s="4">
        <f>SUMIFS('Raw Data'!$J:$J,'Raw Data'!$G:$G,A3333,'Raw Data'!$R:$R,"Cross-Sold")</f>
        <v>52119800</v>
      </c>
    </row>
    <row r="3334" customHeight="1" spans="1:2">
      <c r="A3334" s="3" t="s">
        <v>116</v>
      </c>
      <c r="B3334" s="3">
        <f>SUMIFS('Raw Data'!$J:$J,'Raw Data'!$G:$G,A3334,'Raw Data'!$R:$R,"Cross-Sold")</f>
        <v>52119800</v>
      </c>
    </row>
    <row r="3335" customHeight="1" spans="1:2">
      <c r="A3335" s="4" t="s">
        <v>116</v>
      </c>
      <c r="B3335" s="4">
        <f>SUMIFS('Raw Data'!$J:$J,'Raw Data'!$G:$G,A3335,'Raw Data'!$R:$R,"Cross-Sold")</f>
        <v>52119800</v>
      </c>
    </row>
    <row r="3336" hidden="1" customHeight="1" spans="1:2">
      <c r="A3336" s="3" t="s">
        <v>536</v>
      </c>
      <c r="B3336" s="3">
        <f>SUMIFS('Raw Data'!$J:$J,'Raw Data'!$G:$G,A3336,'Raw Data'!$R:$R,"Cross-Sold")</f>
        <v>0</v>
      </c>
    </row>
    <row r="3337" customHeight="1" spans="1:2">
      <c r="A3337" s="4" t="s">
        <v>116</v>
      </c>
      <c r="B3337" s="4">
        <f>SUMIFS('Raw Data'!$J:$J,'Raw Data'!$G:$G,A3337,'Raw Data'!$R:$R,"Cross-Sold")</f>
        <v>52119800</v>
      </c>
    </row>
    <row r="3338" hidden="1" customHeight="1" spans="1:2">
      <c r="A3338" s="3" t="s">
        <v>94</v>
      </c>
      <c r="B3338" s="3">
        <f>SUMIFS('Raw Data'!$J:$J,'Raw Data'!$G:$G,A3338,'Raw Data'!$R:$R,"Cross-Sold")</f>
        <v>0</v>
      </c>
    </row>
    <row r="3339" customHeight="1" spans="1:2">
      <c r="A3339" s="4" t="s">
        <v>152</v>
      </c>
      <c r="B3339" s="4">
        <f>SUMIFS('Raw Data'!$J:$J,'Raw Data'!$G:$G,A3339,'Raw Data'!$R:$R,"Cross-Sold")</f>
        <v>31324900</v>
      </c>
    </row>
    <row r="3340" hidden="1" customHeight="1" spans="1:2">
      <c r="A3340" s="3" t="s">
        <v>38</v>
      </c>
      <c r="B3340" s="3">
        <f>SUMIFS('Raw Data'!$J:$J,'Raw Data'!$G:$G,A3340,'Raw Data'!$R:$R,"Cross-Sold")</f>
        <v>0</v>
      </c>
    </row>
    <row r="3341" hidden="1" customHeight="1" spans="1:2">
      <c r="A3341" s="4" t="s">
        <v>38</v>
      </c>
      <c r="B3341" s="4">
        <f>SUMIFS('Raw Data'!$J:$J,'Raw Data'!$G:$G,A3341,'Raw Data'!$R:$R,"Cross-Sold")</f>
        <v>0</v>
      </c>
    </row>
    <row r="3342" hidden="1" customHeight="1" spans="1:2">
      <c r="A3342" s="3" t="s">
        <v>38</v>
      </c>
      <c r="B3342" s="3">
        <f>SUMIFS('Raw Data'!$J:$J,'Raw Data'!$G:$G,A3342,'Raw Data'!$R:$R,"Cross-Sold")</f>
        <v>0</v>
      </c>
    </row>
    <row r="3343" hidden="1" customHeight="1" spans="1:2">
      <c r="A3343" s="4" t="s">
        <v>38</v>
      </c>
      <c r="B3343" s="4">
        <f>SUMIFS('Raw Data'!$J:$J,'Raw Data'!$G:$G,A3343,'Raw Data'!$R:$R,"Cross-Sold")</f>
        <v>0</v>
      </c>
    </row>
    <row r="3344" hidden="1" customHeight="1" spans="1:2">
      <c r="A3344" s="3" t="s">
        <v>38</v>
      </c>
      <c r="B3344" s="3">
        <f>SUMIFS('Raw Data'!$J:$J,'Raw Data'!$G:$G,A3344,'Raw Data'!$R:$R,"Cross-Sold")</f>
        <v>0</v>
      </c>
    </row>
    <row r="3345" hidden="1" customHeight="1" spans="1:2">
      <c r="A3345" s="4" t="s">
        <v>38</v>
      </c>
      <c r="B3345" s="4">
        <f>SUMIFS('Raw Data'!$J:$J,'Raw Data'!$G:$G,A3345,'Raw Data'!$R:$R,"Cross-Sold")</f>
        <v>0</v>
      </c>
    </row>
    <row r="3346" hidden="1" customHeight="1" spans="1:2">
      <c r="A3346" s="3" t="s">
        <v>38</v>
      </c>
      <c r="B3346" s="3">
        <f>SUMIFS('Raw Data'!$J:$J,'Raw Data'!$G:$G,A3346,'Raw Data'!$R:$R,"Cross-Sold")</f>
        <v>0</v>
      </c>
    </row>
    <row r="3347" hidden="1" customHeight="1" spans="1:2">
      <c r="A3347" s="4" t="s">
        <v>38</v>
      </c>
      <c r="B3347" s="4">
        <f>SUMIFS('Raw Data'!$J:$J,'Raw Data'!$G:$G,A3347,'Raw Data'!$R:$R,"Cross-Sold")</f>
        <v>0</v>
      </c>
    </row>
    <row r="3348" hidden="1" customHeight="1" spans="1:2">
      <c r="A3348" s="3" t="s">
        <v>38</v>
      </c>
      <c r="B3348" s="3">
        <f>SUMIFS('Raw Data'!$J:$J,'Raw Data'!$G:$G,A3348,'Raw Data'!$R:$R,"Cross-Sold")</f>
        <v>0</v>
      </c>
    </row>
    <row r="3349" hidden="1" customHeight="1" spans="1:2">
      <c r="A3349" s="4" t="s">
        <v>38</v>
      </c>
      <c r="B3349" s="4">
        <f>SUMIFS('Raw Data'!$J:$J,'Raw Data'!$G:$G,A3349,'Raw Data'!$R:$R,"Cross-Sold")</f>
        <v>0</v>
      </c>
    </row>
    <row r="3350" hidden="1" customHeight="1" spans="1:2">
      <c r="A3350" s="3" t="s">
        <v>536</v>
      </c>
      <c r="B3350" s="3">
        <f>SUMIFS('Raw Data'!$J:$J,'Raw Data'!$G:$G,A3350,'Raw Data'!$R:$R,"Cross-Sold")</f>
        <v>0</v>
      </c>
    </row>
    <row r="3351" hidden="1" customHeight="1" spans="1:2">
      <c r="A3351" s="4" t="s">
        <v>536</v>
      </c>
      <c r="B3351" s="4">
        <f>SUMIFS('Raw Data'!$J:$J,'Raw Data'!$G:$G,A3351,'Raw Data'!$R:$R,"Cross-Sold")</f>
        <v>0</v>
      </c>
    </row>
    <row r="3352" hidden="1" customHeight="1" spans="1:2">
      <c r="A3352" s="3" t="s">
        <v>38</v>
      </c>
      <c r="B3352" s="3">
        <f>SUMIFS('Raw Data'!$J:$J,'Raw Data'!$G:$G,A3352,'Raw Data'!$R:$R,"Cross-Sold")</f>
        <v>0</v>
      </c>
    </row>
    <row r="3353" hidden="1" customHeight="1" spans="1:2">
      <c r="A3353" s="4" t="s">
        <v>536</v>
      </c>
      <c r="B3353" s="4">
        <f>SUMIFS('Raw Data'!$J:$J,'Raw Data'!$G:$G,A3353,'Raw Data'!$R:$R,"Cross-Sold")</f>
        <v>0</v>
      </c>
    </row>
    <row r="3354" hidden="1" customHeight="1" spans="1:2">
      <c r="A3354" s="3" t="s">
        <v>536</v>
      </c>
      <c r="B3354" s="3">
        <f>SUMIFS('Raw Data'!$J:$J,'Raw Data'!$G:$G,A3354,'Raw Data'!$R:$R,"Cross-Sold")</f>
        <v>0</v>
      </c>
    </row>
    <row r="3355" hidden="1" customHeight="1" spans="1:2">
      <c r="A3355" s="4" t="s">
        <v>105</v>
      </c>
      <c r="B3355" s="4">
        <f>SUMIFS('Raw Data'!$J:$J,'Raw Data'!$G:$G,A3355,'Raw Data'!$R:$R,"Cross-Sold")</f>
        <v>0</v>
      </c>
    </row>
    <row r="3356" hidden="1" customHeight="1" spans="1:2">
      <c r="A3356" s="3" t="s">
        <v>525</v>
      </c>
      <c r="B3356" s="3">
        <f>SUMIFS('Raw Data'!$J:$J,'Raw Data'!$G:$G,A3356,'Raw Data'!$R:$R,"Cross-Sold")</f>
        <v>0</v>
      </c>
    </row>
    <row r="3357" hidden="1" customHeight="1" spans="1:2">
      <c r="A3357" s="4" t="s">
        <v>140</v>
      </c>
      <c r="B3357" s="4">
        <f>SUMIFS('Raw Data'!$J:$J,'Raw Data'!$G:$G,A3357,'Raw Data'!$R:$R,"Cross-Sold")</f>
        <v>0</v>
      </c>
    </row>
    <row r="3358" hidden="1" customHeight="1" spans="1:2">
      <c r="A3358" s="3" t="s">
        <v>536</v>
      </c>
      <c r="B3358" s="3">
        <f>SUMIFS('Raw Data'!$J:$J,'Raw Data'!$G:$G,A3358,'Raw Data'!$R:$R,"Cross-Sold")</f>
        <v>0</v>
      </c>
    </row>
    <row r="3359" hidden="1" customHeight="1" spans="1:2">
      <c r="A3359" s="4" t="s">
        <v>536</v>
      </c>
      <c r="B3359" s="4">
        <f>SUMIFS('Raw Data'!$J:$J,'Raw Data'!$G:$G,A3359,'Raw Data'!$R:$R,"Cross-Sold")</f>
        <v>0</v>
      </c>
    </row>
    <row r="3360" hidden="1" customHeight="1" spans="1:2">
      <c r="A3360" s="3" t="s">
        <v>536</v>
      </c>
      <c r="B3360" s="3">
        <f>SUMIFS('Raw Data'!$J:$J,'Raw Data'!$G:$G,A3360,'Raw Data'!$R:$R,"Cross-Sold")</f>
        <v>0</v>
      </c>
    </row>
    <row r="3361" hidden="1" customHeight="1" spans="1:2">
      <c r="A3361" s="4" t="s">
        <v>536</v>
      </c>
      <c r="B3361" s="4">
        <f>SUMIFS('Raw Data'!$J:$J,'Raw Data'!$G:$G,A3361,'Raw Data'!$R:$R,"Cross-Sold")</f>
        <v>0</v>
      </c>
    </row>
    <row r="3362" hidden="1" customHeight="1" spans="1:2">
      <c r="A3362" s="3" t="s">
        <v>38</v>
      </c>
      <c r="B3362" s="3">
        <f>SUMIFS('Raw Data'!$J:$J,'Raw Data'!$G:$G,A3362,'Raw Data'!$R:$R,"Cross-Sold")</f>
        <v>0</v>
      </c>
    </row>
    <row r="3363" customHeight="1" spans="1:2">
      <c r="A3363" s="4" t="s">
        <v>487</v>
      </c>
      <c r="B3363" s="4">
        <f>SUMIFS('Raw Data'!$J:$J,'Raw Data'!$G:$G,A3363,'Raw Data'!$R:$R,"Cross-Sold")</f>
        <v>19722400</v>
      </c>
    </row>
    <row r="3364" customHeight="1" spans="1:2">
      <c r="A3364" s="3" t="s">
        <v>487</v>
      </c>
      <c r="B3364" s="3">
        <f>SUMIFS('Raw Data'!$J:$J,'Raw Data'!$G:$G,A3364,'Raw Data'!$R:$R,"Cross-Sold")</f>
        <v>19722400</v>
      </c>
    </row>
    <row r="3365" hidden="1" customHeight="1" spans="1:2">
      <c r="A3365" s="4" t="s">
        <v>536</v>
      </c>
      <c r="B3365" s="4">
        <f>SUMIFS('Raw Data'!$J:$J,'Raw Data'!$G:$G,A3365,'Raw Data'!$R:$R,"Cross-Sold")</f>
        <v>0</v>
      </c>
    </row>
    <row r="3366" hidden="1" customHeight="1" spans="1:2">
      <c r="A3366" s="3" t="s">
        <v>38</v>
      </c>
      <c r="B3366" s="3">
        <f>SUMIFS('Raw Data'!$J:$J,'Raw Data'!$G:$G,A3366,'Raw Data'!$R:$R,"Cross-Sold")</f>
        <v>0</v>
      </c>
    </row>
    <row r="3367" customHeight="1" spans="1:2">
      <c r="A3367" s="4" t="s">
        <v>80</v>
      </c>
      <c r="B3367" s="4">
        <f>SUMIFS('Raw Data'!$J:$J,'Raw Data'!$G:$G,A3367,'Raw Data'!$R:$R,"Cross-Sold")</f>
        <v>29707200</v>
      </c>
    </row>
    <row r="3368" customHeight="1" spans="1:2">
      <c r="A3368" s="3" t="s">
        <v>80</v>
      </c>
      <c r="B3368" s="3">
        <f>SUMIFS('Raw Data'!$J:$J,'Raw Data'!$G:$G,A3368,'Raw Data'!$R:$R,"Cross-Sold")</f>
        <v>29707200</v>
      </c>
    </row>
    <row r="3369" hidden="1" customHeight="1" spans="1:2">
      <c r="A3369" s="4" t="s">
        <v>536</v>
      </c>
      <c r="B3369" s="4">
        <f>SUMIFS('Raw Data'!$J:$J,'Raw Data'!$G:$G,A3369,'Raw Data'!$R:$R,"Cross-Sold")</f>
        <v>0</v>
      </c>
    </row>
    <row r="3370" hidden="1" customHeight="1" spans="1:2">
      <c r="A3370" s="3" t="s">
        <v>2496</v>
      </c>
      <c r="B3370" s="3">
        <f>SUMIFS('Raw Data'!$J:$J,'Raw Data'!$G:$G,A3370,'Raw Data'!$R:$R,"Cross-Sold")</f>
        <v>0</v>
      </c>
    </row>
    <row r="3371" hidden="1" customHeight="1" spans="1:2">
      <c r="A3371" s="4" t="s">
        <v>38</v>
      </c>
      <c r="B3371" s="4">
        <f>SUMIFS('Raw Data'!$J:$J,'Raw Data'!$G:$G,A3371,'Raw Data'!$R:$R,"Cross-Sold")</f>
        <v>0</v>
      </c>
    </row>
    <row r="3372" customHeight="1" spans="1:2">
      <c r="A3372" s="3" t="s">
        <v>212</v>
      </c>
      <c r="B3372" s="3">
        <f>SUMIFS('Raw Data'!$J:$J,'Raw Data'!$G:$G,A3372,'Raw Data'!$R:$R,"Cross-Sold")</f>
        <v>1133297600</v>
      </c>
    </row>
    <row r="3373" customHeight="1" spans="1:2">
      <c r="A3373" s="4" t="s">
        <v>124</v>
      </c>
      <c r="B3373" s="4">
        <f>SUMIFS('Raw Data'!$J:$J,'Raw Data'!$G:$G,A3373,'Raw Data'!$R:$R,"Cross-Sold")</f>
        <v>1184589200</v>
      </c>
    </row>
    <row r="3374" customHeight="1" spans="1:2">
      <c r="A3374" s="3" t="s">
        <v>197</v>
      </c>
      <c r="B3374" s="3">
        <f>SUMIFS('Raw Data'!$J:$J,'Raw Data'!$G:$G,A3374,'Raw Data'!$R:$R,"Cross-Sold")</f>
        <v>174335200</v>
      </c>
    </row>
    <row r="3375" customHeight="1" spans="1:2">
      <c r="A3375" s="4" t="s">
        <v>68</v>
      </c>
      <c r="B3375" s="4">
        <f>SUMIFS('Raw Data'!$J:$J,'Raw Data'!$G:$G,A3375,'Raw Data'!$R:$R,"Cross-Sold")</f>
        <v>259365751</v>
      </c>
    </row>
    <row r="3376" hidden="1" customHeight="1" spans="1:2">
      <c r="A3376" s="3" t="s">
        <v>3702</v>
      </c>
      <c r="B3376" s="3">
        <f>SUMIFS('Raw Data'!$J:$J,'Raw Data'!$G:$G,A3376,'Raw Data'!$R:$R,"Cross-Sold")</f>
        <v>0</v>
      </c>
    </row>
    <row r="3377" hidden="1" customHeight="1" spans="1:2">
      <c r="A3377" s="4" t="s">
        <v>3702</v>
      </c>
      <c r="B3377" s="4">
        <f>SUMIFS('Raw Data'!$J:$J,'Raw Data'!$G:$G,A3377,'Raw Data'!$R:$R,"Cross-Sold")</f>
        <v>0</v>
      </c>
    </row>
    <row r="3378" hidden="1" customHeight="1" spans="1:2">
      <c r="A3378" s="3" t="s">
        <v>3702</v>
      </c>
      <c r="B3378" s="3">
        <f>SUMIFS('Raw Data'!$J:$J,'Raw Data'!$G:$G,A3378,'Raw Data'!$R:$R,"Cross-Sold")</f>
        <v>0</v>
      </c>
    </row>
    <row r="3379" hidden="1" customHeight="1" spans="1:2">
      <c r="A3379" s="4" t="s">
        <v>3702</v>
      </c>
      <c r="B3379" s="4">
        <f>SUMIFS('Raw Data'!$J:$J,'Raw Data'!$G:$G,A3379,'Raw Data'!$R:$R,"Cross-Sold")</f>
        <v>0</v>
      </c>
    </row>
    <row r="3380" hidden="1" customHeight="1" spans="1:2">
      <c r="A3380" s="3" t="s">
        <v>3702</v>
      </c>
      <c r="B3380" s="3">
        <f>SUMIFS('Raw Data'!$J:$J,'Raw Data'!$G:$G,A3380,'Raw Data'!$R:$R,"Cross-Sold")</f>
        <v>0</v>
      </c>
    </row>
    <row r="3381" customHeight="1" spans="1:2">
      <c r="A3381" s="4" t="s">
        <v>124</v>
      </c>
      <c r="B3381" s="4">
        <f>SUMIFS('Raw Data'!$J:$J,'Raw Data'!$G:$G,A3381,'Raw Data'!$R:$R,"Cross-Sold")</f>
        <v>1184589200</v>
      </c>
    </row>
    <row r="3382" customHeight="1" spans="1:2">
      <c r="A3382" s="3" t="s">
        <v>193</v>
      </c>
      <c r="B3382" s="3">
        <f>SUMIFS('Raw Data'!$J:$J,'Raw Data'!$G:$G,A3382,'Raw Data'!$R:$R,"Cross-Sold")</f>
        <v>179625000</v>
      </c>
    </row>
    <row r="3383" customHeight="1" spans="1:2">
      <c r="A3383" s="4" t="s">
        <v>212</v>
      </c>
      <c r="B3383" s="4">
        <f>SUMIFS('Raw Data'!$J:$J,'Raw Data'!$G:$G,A3383,'Raw Data'!$R:$R,"Cross-Sold")</f>
        <v>1133297600</v>
      </c>
    </row>
    <row r="3384" customHeight="1" spans="1:2">
      <c r="A3384" s="3" t="s">
        <v>44</v>
      </c>
      <c r="B3384" s="3">
        <f>SUMIFS('Raw Data'!$J:$J,'Raw Data'!$G:$G,A3384,'Raw Data'!$R:$R,"Cross-Sold")</f>
        <v>42770500</v>
      </c>
    </row>
    <row r="3385" hidden="1" customHeight="1" spans="1:2">
      <c r="A3385" s="4" t="s">
        <v>536</v>
      </c>
      <c r="B3385" s="4">
        <f>SUMIFS('Raw Data'!$J:$J,'Raw Data'!$G:$G,A3385,'Raw Data'!$R:$R,"Cross-Sold")</f>
        <v>0</v>
      </c>
    </row>
    <row r="3386" customHeight="1" spans="1:2">
      <c r="A3386" s="3" t="s">
        <v>68</v>
      </c>
      <c r="B3386" s="3">
        <f>SUMIFS('Raw Data'!$J:$J,'Raw Data'!$G:$G,A3386,'Raw Data'!$R:$R,"Cross-Sold")</f>
        <v>259365751</v>
      </c>
    </row>
    <row r="3387" customHeight="1" spans="1:2">
      <c r="A3387" s="4" t="s">
        <v>129</v>
      </c>
      <c r="B3387" s="4">
        <f>SUMIFS('Raw Data'!$J:$J,'Raw Data'!$G:$G,A3387,'Raw Data'!$R:$R,"Cross-Sold")</f>
        <v>18235300</v>
      </c>
    </row>
    <row r="3388" hidden="1" customHeight="1" spans="1:2">
      <c r="A3388" s="3" t="s">
        <v>121</v>
      </c>
      <c r="B3388" s="3">
        <f>SUMIFS('Raw Data'!$J:$J,'Raw Data'!$G:$G,A3388,'Raw Data'!$R:$R,"Cross-Sold")</f>
        <v>0</v>
      </c>
    </row>
    <row r="3389" customHeight="1" spans="1:2">
      <c r="A3389" s="4" t="s">
        <v>124</v>
      </c>
      <c r="B3389" s="4">
        <f>SUMIFS('Raw Data'!$J:$J,'Raw Data'!$G:$G,A3389,'Raw Data'!$R:$R,"Cross-Sold")</f>
        <v>1184589200</v>
      </c>
    </row>
    <row r="3390" hidden="1" customHeight="1" spans="1:2">
      <c r="A3390" s="3" t="s">
        <v>121</v>
      </c>
      <c r="B3390" s="3">
        <f>SUMIFS('Raw Data'!$J:$J,'Raw Data'!$G:$G,A3390,'Raw Data'!$R:$R,"Cross-Sold")</f>
        <v>0</v>
      </c>
    </row>
    <row r="3391" customHeight="1" spans="1:2">
      <c r="A3391" s="4" t="s">
        <v>135</v>
      </c>
      <c r="B3391" s="4">
        <f>SUMIFS('Raw Data'!$J:$J,'Raw Data'!$G:$G,A3391,'Raw Data'!$R:$R,"Cross-Sold")</f>
        <v>41045700</v>
      </c>
    </row>
    <row r="3392" customHeight="1" spans="1:2">
      <c r="A3392" s="3" t="s">
        <v>44</v>
      </c>
      <c r="B3392" s="3">
        <f>SUMIFS('Raw Data'!$J:$J,'Raw Data'!$G:$G,A3392,'Raw Data'!$R:$R,"Cross-Sold")</f>
        <v>42770500</v>
      </c>
    </row>
    <row r="3393" customHeight="1" spans="1:2">
      <c r="A3393" s="4" t="s">
        <v>212</v>
      </c>
      <c r="B3393" s="4">
        <f>SUMIFS('Raw Data'!$J:$J,'Raw Data'!$G:$G,A3393,'Raw Data'!$R:$R,"Cross-Sold")</f>
        <v>1133297600</v>
      </c>
    </row>
    <row r="3394" customHeight="1" spans="1:2">
      <c r="A3394" s="3" t="s">
        <v>487</v>
      </c>
      <c r="B3394" s="3">
        <f>SUMIFS('Raw Data'!$J:$J,'Raw Data'!$G:$G,A3394,'Raw Data'!$R:$R,"Cross-Sold")</f>
        <v>19722400</v>
      </c>
    </row>
    <row r="3395" customHeight="1" spans="1:2">
      <c r="A3395" s="4" t="s">
        <v>68</v>
      </c>
      <c r="B3395" s="4">
        <f>SUMIFS('Raw Data'!$J:$J,'Raw Data'!$G:$G,A3395,'Raw Data'!$R:$R,"Cross-Sold")</f>
        <v>259365751</v>
      </c>
    </row>
    <row r="3396" hidden="1" customHeight="1" spans="1:2">
      <c r="A3396" s="3" t="s">
        <v>38</v>
      </c>
      <c r="B3396" s="3">
        <f>SUMIFS('Raw Data'!$J:$J,'Raw Data'!$G:$G,A3396,'Raw Data'!$R:$R,"Cross-Sold")</f>
        <v>0</v>
      </c>
    </row>
    <row r="3397" hidden="1" customHeight="1" spans="1:2">
      <c r="A3397" s="4" t="s">
        <v>121</v>
      </c>
      <c r="B3397" s="4">
        <f>SUMIFS('Raw Data'!$J:$J,'Raw Data'!$G:$G,A3397,'Raw Data'!$R:$R,"Cross-Sold")</f>
        <v>0</v>
      </c>
    </row>
    <row r="3398" customHeight="1" spans="1:2">
      <c r="A3398" s="3" t="s">
        <v>746</v>
      </c>
      <c r="B3398" s="3">
        <f>SUMIFS('Raw Data'!$J:$J,'Raw Data'!$G:$G,A3398,'Raw Data'!$R:$R,"Cross-Sold")</f>
        <v>12749300</v>
      </c>
    </row>
    <row r="3399" hidden="1" customHeight="1" spans="1:2">
      <c r="A3399" s="4" t="s">
        <v>101</v>
      </c>
      <c r="B3399" s="4">
        <f>SUMIFS('Raw Data'!$J:$J,'Raw Data'!$G:$G,A3399,'Raw Data'!$R:$R,"Cross-Sold")</f>
        <v>0</v>
      </c>
    </row>
    <row r="3400" hidden="1" customHeight="1" spans="1:2">
      <c r="A3400" s="3" t="s">
        <v>101</v>
      </c>
      <c r="B3400" s="3">
        <f>SUMIFS('Raw Data'!$J:$J,'Raw Data'!$G:$G,A3400,'Raw Data'!$R:$R,"Cross-Sold")</f>
        <v>0</v>
      </c>
    </row>
    <row r="3401" hidden="1" customHeight="1" spans="1:2">
      <c r="A3401" s="4" t="s">
        <v>121</v>
      </c>
      <c r="B3401" s="4">
        <f>SUMIFS('Raw Data'!$J:$J,'Raw Data'!$G:$G,A3401,'Raw Data'!$R:$R,"Cross-Sold")</f>
        <v>0</v>
      </c>
    </row>
    <row r="3402" customHeight="1" spans="1:2">
      <c r="A3402" s="3" t="s">
        <v>212</v>
      </c>
      <c r="B3402" s="3">
        <f>SUMIFS('Raw Data'!$J:$J,'Raw Data'!$G:$G,A3402,'Raw Data'!$R:$R,"Cross-Sold")</f>
        <v>1133297600</v>
      </c>
    </row>
    <row r="3403" customHeight="1" spans="1:2">
      <c r="A3403" s="4" t="s">
        <v>212</v>
      </c>
      <c r="B3403" s="4">
        <f>SUMIFS('Raw Data'!$J:$J,'Raw Data'!$G:$G,A3403,'Raw Data'!$R:$R,"Cross-Sold")</f>
        <v>1133297600</v>
      </c>
    </row>
    <row r="3404" hidden="1" customHeight="1" spans="1:2">
      <c r="A3404" s="3" t="s">
        <v>536</v>
      </c>
      <c r="B3404" s="3">
        <f>SUMIFS('Raw Data'!$J:$J,'Raw Data'!$G:$G,A3404,'Raw Data'!$R:$R,"Cross-Sold")</f>
        <v>0</v>
      </c>
    </row>
    <row r="3405" customHeight="1" spans="1:2">
      <c r="A3405" s="4" t="s">
        <v>245</v>
      </c>
      <c r="B3405" s="4">
        <f>SUMIFS('Raw Data'!$J:$J,'Raw Data'!$G:$G,A3405,'Raw Data'!$R:$R,"Cross-Sold")</f>
        <v>7949600</v>
      </c>
    </row>
    <row r="3406" hidden="1" customHeight="1" spans="1:2">
      <c r="A3406" s="3" t="s">
        <v>38</v>
      </c>
      <c r="B3406" s="3">
        <f>SUMIFS('Raw Data'!$J:$J,'Raw Data'!$G:$G,A3406,'Raw Data'!$R:$R,"Cross-Sold")</f>
        <v>0</v>
      </c>
    </row>
    <row r="3407" customHeight="1" spans="1:2">
      <c r="A3407" s="4" t="s">
        <v>124</v>
      </c>
      <c r="B3407" s="4">
        <f>SUMIFS('Raw Data'!$J:$J,'Raw Data'!$G:$G,A3407,'Raw Data'!$R:$R,"Cross-Sold")</f>
        <v>1184589200</v>
      </c>
    </row>
    <row r="3408" customHeight="1" spans="1:2">
      <c r="A3408" s="3" t="s">
        <v>3913</v>
      </c>
      <c r="B3408" s="3">
        <f>SUMIFS('Raw Data'!$J:$J,'Raw Data'!$G:$G,A3408,'Raw Data'!$R:$R,"Cross-Sold")</f>
        <v>53975800</v>
      </c>
    </row>
    <row r="3409" hidden="1" customHeight="1" spans="1:2">
      <c r="A3409" s="4" t="s">
        <v>38</v>
      </c>
      <c r="B3409" s="4">
        <f>SUMIFS('Raw Data'!$J:$J,'Raw Data'!$G:$G,A3409,'Raw Data'!$R:$R,"Cross-Sold")</f>
        <v>0</v>
      </c>
    </row>
    <row r="3410" hidden="1" customHeight="1" spans="1:2">
      <c r="A3410" s="3" t="s">
        <v>101</v>
      </c>
      <c r="B3410" s="3">
        <f>SUMIFS('Raw Data'!$J:$J,'Raw Data'!$G:$G,A3410,'Raw Data'!$R:$R,"Cross-Sold")</f>
        <v>0</v>
      </c>
    </row>
    <row r="3411" hidden="1" customHeight="1" spans="1:2">
      <c r="A3411" s="4" t="s">
        <v>3702</v>
      </c>
      <c r="B3411" s="4">
        <f>SUMIFS('Raw Data'!$J:$J,'Raw Data'!$G:$G,A3411,'Raw Data'!$R:$R,"Cross-Sold")</f>
        <v>0</v>
      </c>
    </row>
    <row r="3412" hidden="1" customHeight="1" spans="1:2">
      <c r="A3412" s="3" t="s">
        <v>101</v>
      </c>
      <c r="B3412" s="3">
        <f>SUMIFS('Raw Data'!$J:$J,'Raw Data'!$G:$G,A3412,'Raw Data'!$R:$R,"Cross-Sold")</f>
        <v>0</v>
      </c>
    </row>
    <row r="3413" customHeight="1" spans="1:2">
      <c r="A3413" s="4" t="s">
        <v>124</v>
      </c>
      <c r="B3413" s="4">
        <f>SUMIFS('Raw Data'!$J:$J,'Raw Data'!$G:$G,A3413,'Raw Data'!$R:$R,"Cross-Sold")</f>
        <v>1184589200</v>
      </c>
    </row>
    <row r="3414" hidden="1" customHeight="1" spans="1:2">
      <c r="A3414" s="3" t="s">
        <v>38</v>
      </c>
      <c r="B3414" s="3">
        <f>SUMIFS('Raw Data'!$J:$J,'Raw Data'!$G:$G,A3414,'Raw Data'!$R:$R,"Cross-Sold")</f>
        <v>0</v>
      </c>
    </row>
    <row r="3415" customHeight="1" spans="1:2">
      <c r="A3415" s="4" t="s">
        <v>124</v>
      </c>
      <c r="B3415" s="4">
        <f>SUMIFS('Raw Data'!$J:$J,'Raw Data'!$G:$G,A3415,'Raw Data'!$R:$R,"Cross-Sold")</f>
        <v>1184589200</v>
      </c>
    </row>
    <row r="3416" customHeight="1" spans="1:2">
      <c r="A3416" s="3" t="s">
        <v>68</v>
      </c>
      <c r="B3416" s="3">
        <f>SUMIFS('Raw Data'!$J:$J,'Raw Data'!$G:$G,A3416,'Raw Data'!$R:$R,"Cross-Sold")</f>
        <v>259365751</v>
      </c>
    </row>
    <row r="3417" hidden="1" customHeight="1" spans="1:2">
      <c r="A3417" s="4" t="s">
        <v>38</v>
      </c>
      <c r="B3417" s="4">
        <f>SUMIFS('Raw Data'!$J:$J,'Raw Data'!$G:$G,A3417,'Raw Data'!$R:$R,"Cross-Sold")</f>
        <v>0</v>
      </c>
    </row>
    <row r="3418" customHeight="1" spans="1:2">
      <c r="A3418" s="3" t="s">
        <v>135</v>
      </c>
      <c r="B3418" s="3">
        <f>SUMIFS('Raw Data'!$J:$J,'Raw Data'!$G:$G,A3418,'Raw Data'!$R:$R,"Cross-Sold")</f>
        <v>41045700</v>
      </c>
    </row>
    <row r="3419" hidden="1" customHeight="1" spans="1:2">
      <c r="A3419" s="4" t="s">
        <v>101</v>
      </c>
      <c r="B3419" s="4">
        <f>SUMIFS('Raw Data'!$J:$J,'Raw Data'!$G:$G,A3419,'Raw Data'!$R:$R,"Cross-Sold")</f>
        <v>0</v>
      </c>
    </row>
    <row r="3420" hidden="1" customHeight="1" spans="1:2">
      <c r="A3420" s="3" t="s">
        <v>38</v>
      </c>
      <c r="B3420" s="3">
        <f>SUMIFS('Raw Data'!$J:$J,'Raw Data'!$G:$G,A3420,'Raw Data'!$R:$R,"Cross-Sold")</f>
        <v>0</v>
      </c>
    </row>
    <row r="3421" hidden="1" customHeight="1" spans="1:2">
      <c r="A3421" s="4" t="s">
        <v>38</v>
      </c>
      <c r="B3421" s="4">
        <f>SUMIFS('Raw Data'!$J:$J,'Raw Data'!$G:$G,A3421,'Raw Data'!$R:$R,"Cross-Sold")</f>
        <v>0</v>
      </c>
    </row>
    <row r="3422" customHeight="1" spans="1:2">
      <c r="A3422" s="3" t="s">
        <v>44</v>
      </c>
      <c r="B3422" s="3">
        <f>SUMIFS('Raw Data'!$J:$J,'Raw Data'!$G:$G,A3422,'Raw Data'!$R:$R,"Cross-Sold")</f>
        <v>42770500</v>
      </c>
    </row>
    <row r="3423" hidden="1" customHeight="1" spans="1:2">
      <c r="A3423" s="4" t="s">
        <v>38</v>
      </c>
      <c r="B3423" s="4">
        <f>SUMIFS('Raw Data'!$J:$J,'Raw Data'!$G:$G,A3423,'Raw Data'!$R:$R,"Cross-Sold")</f>
        <v>0</v>
      </c>
    </row>
    <row r="3424" hidden="1" customHeight="1" spans="1:2">
      <c r="A3424" s="3" t="s">
        <v>38</v>
      </c>
      <c r="B3424" s="3">
        <f>SUMIFS('Raw Data'!$J:$J,'Raw Data'!$G:$G,A3424,'Raw Data'!$R:$R,"Cross-Sold")</f>
        <v>0</v>
      </c>
    </row>
    <row r="3425" hidden="1" customHeight="1" spans="1:2">
      <c r="A3425" s="4" t="s">
        <v>38</v>
      </c>
      <c r="B3425" s="4">
        <f>SUMIFS('Raw Data'!$J:$J,'Raw Data'!$G:$G,A3425,'Raw Data'!$R:$R,"Cross-Sold")</f>
        <v>0</v>
      </c>
    </row>
    <row r="3426" customHeight="1" spans="1:2">
      <c r="A3426" s="3" t="s">
        <v>124</v>
      </c>
      <c r="B3426" s="3">
        <f>SUMIFS('Raw Data'!$J:$J,'Raw Data'!$G:$G,A3426,'Raw Data'!$R:$R,"Cross-Sold")</f>
        <v>1184589200</v>
      </c>
    </row>
    <row r="3427" customHeight="1" spans="1:2">
      <c r="A3427" s="4" t="s">
        <v>68</v>
      </c>
      <c r="B3427" s="4">
        <f>SUMIFS('Raw Data'!$J:$J,'Raw Data'!$G:$G,A3427,'Raw Data'!$R:$R,"Cross-Sold")</f>
        <v>259365751</v>
      </c>
    </row>
    <row r="3428" customHeight="1" spans="1:2">
      <c r="A3428" s="3" t="s">
        <v>245</v>
      </c>
      <c r="B3428" s="3">
        <f>SUMIFS('Raw Data'!$J:$J,'Raw Data'!$G:$G,A3428,'Raw Data'!$R:$R,"Cross-Sold")</f>
        <v>7949600</v>
      </c>
    </row>
    <row r="3429" hidden="1" customHeight="1" spans="1:2">
      <c r="A3429" s="4" t="s">
        <v>38</v>
      </c>
      <c r="B3429" s="4">
        <f>SUMIFS('Raw Data'!$J:$J,'Raw Data'!$G:$G,A3429,'Raw Data'!$R:$R,"Cross-Sold")</f>
        <v>0</v>
      </c>
    </row>
    <row r="3430" hidden="1" customHeight="1" spans="1:2">
      <c r="A3430" s="3" t="s">
        <v>38</v>
      </c>
      <c r="B3430" s="3">
        <f>SUMIFS('Raw Data'!$J:$J,'Raw Data'!$G:$G,A3430,'Raw Data'!$R:$R,"Cross-Sold")</f>
        <v>0</v>
      </c>
    </row>
    <row r="3431" hidden="1" customHeight="1" spans="1:2">
      <c r="A3431" s="4" t="s">
        <v>38</v>
      </c>
      <c r="B3431" s="4">
        <f>SUMIFS('Raw Data'!$J:$J,'Raw Data'!$G:$G,A3431,'Raw Data'!$R:$R,"Cross-Sold")</f>
        <v>0</v>
      </c>
    </row>
    <row r="3432" hidden="1" customHeight="1" spans="1:2">
      <c r="A3432" s="3" t="s">
        <v>38</v>
      </c>
      <c r="B3432" s="3">
        <f>SUMIFS('Raw Data'!$J:$J,'Raw Data'!$G:$G,A3432,'Raw Data'!$R:$R,"Cross-Sold")</f>
        <v>0</v>
      </c>
    </row>
    <row r="3433" hidden="1" customHeight="1" spans="1:2">
      <c r="A3433" s="4" t="s">
        <v>38</v>
      </c>
      <c r="B3433" s="4">
        <f>SUMIFS('Raw Data'!$J:$J,'Raw Data'!$G:$G,A3433,'Raw Data'!$R:$R,"Cross-Sold")</f>
        <v>0</v>
      </c>
    </row>
    <row r="3434" hidden="1" customHeight="1" spans="1:2">
      <c r="A3434" s="3" t="s">
        <v>140</v>
      </c>
      <c r="B3434" s="3">
        <f>SUMIFS('Raw Data'!$J:$J,'Raw Data'!$G:$G,A3434,'Raw Data'!$R:$R,"Cross-Sold")</f>
        <v>0</v>
      </c>
    </row>
    <row r="3435" hidden="1" customHeight="1" spans="1:2">
      <c r="A3435" s="4" t="s">
        <v>101</v>
      </c>
      <c r="B3435" s="4">
        <f>SUMIFS('Raw Data'!$J:$J,'Raw Data'!$G:$G,A3435,'Raw Data'!$R:$R,"Cross-Sold")</f>
        <v>0</v>
      </c>
    </row>
    <row r="3436" hidden="1" customHeight="1" spans="1:2">
      <c r="A3436" s="3" t="s">
        <v>101</v>
      </c>
      <c r="B3436" s="3">
        <f>SUMIFS('Raw Data'!$J:$J,'Raw Data'!$G:$G,A3436,'Raw Data'!$R:$R,"Cross-Sold")</f>
        <v>0</v>
      </c>
    </row>
    <row r="3437" hidden="1" customHeight="1" spans="1:2">
      <c r="A3437" s="4" t="s">
        <v>38</v>
      </c>
      <c r="B3437" s="4">
        <f>SUMIFS('Raw Data'!$J:$J,'Raw Data'!$G:$G,A3437,'Raw Data'!$R:$R,"Cross-Sold")</f>
        <v>0</v>
      </c>
    </row>
    <row r="3438" hidden="1" customHeight="1" spans="1:2">
      <c r="A3438" s="3" t="s">
        <v>101</v>
      </c>
      <c r="B3438" s="3">
        <f>SUMIFS('Raw Data'!$J:$J,'Raw Data'!$G:$G,A3438,'Raw Data'!$R:$R,"Cross-Sold")</f>
        <v>0</v>
      </c>
    </row>
    <row r="3439" hidden="1" customHeight="1" spans="1:2">
      <c r="A3439" s="4" t="s">
        <v>38</v>
      </c>
      <c r="B3439" s="4">
        <f>SUMIFS('Raw Data'!$J:$J,'Raw Data'!$G:$G,A3439,'Raw Data'!$R:$R,"Cross-Sold")</f>
        <v>0</v>
      </c>
    </row>
    <row r="3440" hidden="1" customHeight="1" spans="1:2">
      <c r="A3440" s="3" t="s">
        <v>38</v>
      </c>
      <c r="B3440" s="3">
        <f>SUMIFS('Raw Data'!$J:$J,'Raw Data'!$G:$G,A3440,'Raw Data'!$R:$R,"Cross-Sold")</f>
        <v>0</v>
      </c>
    </row>
    <row r="3441" hidden="1" customHeight="1" spans="1:2">
      <c r="A3441" s="4" t="s">
        <v>38</v>
      </c>
      <c r="B3441" s="4">
        <f>SUMIFS('Raw Data'!$J:$J,'Raw Data'!$G:$G,A3441,'Raw Data'!$R:$R,"Cross-Sold")</f>
        <v>0</v>
      </c>
    </row>
    <row r="3442" hidden="1" customHeight="1" spans="1:2">
      <c r="A3442" s="3" t="s">
        <v>38</v>
      </c>
      <c r="B3442" s="3">
        <f>SUMIFS('Raw Data'!$J:$J,'Raw Data'!$G:$G,A3442,'Raw Data'!$R:$R,"Cross-Sold")</f>
        <v>0</v>
      </c>
    </row>
    <row r="3443" customHeight="1" spans="1:2">
      <c r="A3443" s="4" t="s">
        <v>135</v>
      </c>
      <c r="B3443" s="4">
        <f>SUMIFS('Raw Data'!$J:$J,'Raw Data'!$G:$G,A3443,'Raw Data'!$R:$R,"Cross-Sold")</f>
        <v>41045700</v>
      </c>
    </row>
    <row r="3444" hidden="1" customHeight="1" spans="1:2">
      <c r="A3444" s="3" t="s">
        <v>38</v>
      </c>
      <c r="B3444" s="3">
        <f>SUMIFS('Raw Data'!$J:$J,'Raw Data'!$G:$G,A3444,'Raw Data'!$R:$R,"Cross-Sold")</f>
        <v>0</v>
      </c>
    </row>
    <row r="3445" hidden="1" customHeight="1" spans="1:2">
      <c r="A3445" s="4" t="s">
        <v>101</v>
      </c>
      <c r="B3445" s="4">
        <f>SUMIFS('Raw Data'!$J:$J,'Raw Data'!$G:$G,A3445,'Raw Data'!$R:$R,"Cross-Sold")</f>
        <v>0</v>
      </c>
    </row>
    <row r="3446" customHeight="1" spans="1:2">
      <c r="A3446" s="3" t="s">
        <v>68</v>
      </c>
      <c r="B3446" s="3">
        <f>SUMIFS('Raw Data'!$J:$J,'Raw Data'!$G:$G,A3446,'Raw Data'!$R:$R,"Cross-Sold")</f>
        <v>259365751</v>
      </c>
    </row>
    <row r="3447" hidden="1" customHeight="1" spans="1:2">
      <c r="A3447" s="4" t="s">
        <v>38</v>
      </c>
      <c r="B3447" s="4">
        <f>SUMIFS('Raw Data'!$J:$J,'Raw Data'!$G:$G,A3447,'Raw Data'!$R:$R,"Cross-Sold")</f>
        <v>0</v>
      </c>
    </row>
    <row r="3448" customHeight="1" spans="1:2">
      <c r="A3448" s="3" t="s">
        <v>111</v>
      </c>
      <c r="B3448" s="3">
        <f>SUMIFS('Raw Data'!$J:$J,'Raw Data'!$G:$G,A3448,'Raw Data'!$R:$R,"Cross-Sold")</f>
        <v>13047600</v>
      </c>
    </row>
    <row r="3449" customHeight="1" spans="1:2">
      <c r="A3449" s="4" t="s">
        <v>111</v>
      </c>
      <c r="B3449" s="4">
        <f>SUMIFS('Raw Data'!$J:$J,'Raw Data'!$G:$G,A3449,'Raw Data'!$R:$R,"Cross-Sold")</f>
        <v>13047600</v>
      </c>
    </row>
    <row r="3450" hidden="1" customHeight="1" spans="1:2">
      <c r="A3450" s="3" t="s">
        <v>121</v>
      </c>
      <c r="B3450" s="3">
        <f>SUMIFS('Raw Data'!$J:$J,'Raw Data'!$G:$G,A3450,'Raw Data'!$R:$R,"Cross-Sold")</f>
        <v>0</v>
      </c>
    </row>
    <row r="3451" customHeight="1" spans="1:2">
      <c r="A3451" s="6" t="s">
        <v>124</v>
      </c>
      <c r="B3451" s="4">
        <f>SUMIFS('Raw Data'!$J:$J,'Raw Data'!$G:$G,A3451,'Raw Data'!$R:$R,"Cross-Sold")</f>
        <v>1184589200</v>
      </c>
    </row>
    <row r="3452" hidden="1" customHeight="1" spans="1:2">
      <c r="A3452" s="3" t="s">
        <v>38</v>
      </c>
      <c r="B3452" s="3">
        <f>SUMIFS('Raw Data'!$J:$J,'Raw Data'!$G:$G,A3452,'Raw Data'!$R:$R,"Cross-Sold")</f>
        <v>0</v>
      </c>
    </row>
    <row r="3453" hidden="1" customHeight="1" spans="1:2">
      <c r="A3453" s="4" t="s">
        <v>38</v>
      </c>
      <c r="B3453" s="4">
        <f>SUMIFS('Raw Data'!$J:$J,'Raw Data'!$G:$G,A3453,'Raw Data'!$R:$R,"Cross-Sold")</f>
        <v>0</v>
      </c>
    </row>
    <row r="3454" hidden="1" customHeight="1" spans="1:2">
      <c r="A3454" s="3" t="s">
        <v>94</v>
      </c>
      <c r="B3454" s="3">
        <f>SUMIFS('Raw Data'!$J:$J,'Raw Data'!$G:$G,A3454,'Raw Data'!$R:$R,"Cross-Sold")</f>
        <v>0</v>
      </c>
    </row>
    <row r="3455" hidden="1" customHeight="1" spans="1:2">
      <c r="A3455" s="4" t="s">
        <v>94</v>
      </c>
      <c r="B3455" s="4">
        <f>SUMIFS('Raw Data'!$J:$J,'Raw Data'!$G:$G,A3455,'Raw Data'!$R:$R,"Cross-Sold")</f>
        <v>0</v>
      </c>
    </row>
    <row r="3456" hidden="1" customHeight="1" spans="1:2">
      <c r="A3456" s="3" t="s">
        <v>94</v>
      </c>
      <c r="B3456" s="3">
        <f>SUMIFS('Raw Data'!$J:$J,'Raw Data'!$G:$G,A3456,'Raw Data'!$R:$R,"Cross-Sold")</f>
        <v>0</v>
      </c>
    </row>
    <row r="3457" customHeight="1" spans="1:2">
      <c r="A3457" s="4" t="s">
        <v>116</v>
      </c>
      <c r="B3457" s="4">
        <f>SUMIFS('Raw Data'!$J:$J,'Raw Data'!$G:$G,A3457,'Raw Data'!$R:$R,"Cross-Sold")</f>
        <v>52119800</v>
      </c>
    </row>
    <row r="3458" hidden="1" customHeight="1" spans="1:2">
      <c r="A3458" s="3" t="s">
        <v>94</v>
      </c>
      <c r="B3458" s="3">
        <f>SUMIFS('Raw Data'!$J:$J,'Raw Data'!$G:$G,A3458,'Raw Data'!$R:$R,"Cross-Sold")</f>
        <v>0</v>
      </c>
    </row>
    <row r="3459" hidden="1" customHeight="1" spans="1:2">
      <c r="A3459" s="4" t="s">
        <v>38</v>
      </c>
      <c r="B3459" s="4">
        <f>SUMIFS('Raw Data'!$J:$J,'Raw Data'!$G:$G,A3459,'Raw Data'!$R:$R,"Cross-Sold")</f>
        <v>0</v>
      </c>
    </row>
    <row r="3460" customHeight="1" spans="1:2">
      <c r="A3460" s="3" t="s">
        <v>124</v>
      </c>
      <c r="B3460" s="3">
        <f>SUMIFS('Raw Data'!$J:$J,'Raw Data'!$G:$G,A3460,'Raw Data'!$R:$R,"Cross-Sold")</f>
        <v>1184589200</v>
      </c>
    </row>
    <row r="3461" customHeight="1" spans="1:2">
      <c r="A3461" s="4" t="s">
        <v>212</v>
      </c>
      <c r="B3461" s="4">
        <f>SUMIFS('Raw Data'!$J:$J,'Raw Data'!$G:$G,A3461,'Raw Data'!$R:$R,"Cross-Sold")</f>
        <v>1133297600</v>
      </c>
    </row>
    <row r="3462" hidden="1" customHeight="1" spans="1:2">
      <c r="A3462" s="3" t="s">
        <v>38</v>
      </c>
      <c r="B3462" s="3">
        <f>SUMIFS('Raw Data'!$J:$J,'Raw Data'!$G:$G,A3462,'Raw Data'!$R:$R,"Cross-Sold")</f>
        <v>0</v>
      </c>
    </row>
    <row r="3463" hidden="1" customHeight="1" spans="1:2">
      <c r="A3463" s="4" t="s">
        <v>38</v>
      </c>
      <c r="B3463" s="4">
        <f>SUMIFS('Raw Data'!$J:$J,'Raw Data'!$G:$G,A3463,'Raw Data'!$R:$R,"Cross-Sold")</f>
        <v>0</v>
      </c>
    </row>
    <row r="3464" hidden="1" customHeight="1" spans="1:2">
      <c r="A3464" s="3" t="s">
        <v>38</v>
      </c>
      <c r="B3464" s="3">
        <f>SUMIFS('Raw Data'!$J:$J,'Raw Data'!$G:$G,A3464,'Raw Data'!$R:$R,"Cross-Sold")</f>
        <v>0</v>
      </c>
    </row>
    <row r="3465" customHeight="1" spans="1:2">
      <c r="A3465" s="4" t="s">
        <v>111</v>
      </c>
      <c r="B3465" s="4">
        <f>SUMIFS('Raw Data'!$J:$J,'Raw Data'!$G:$G,A3465,'Raw Data'!$R:$R,"Cross-Sold")</f>
        <v>13047600</v>
      </c>
    </row>
    <row r="3466" hidden="1" customHeight="1" spans="1:2">
      <c r="A3466" s="3" t="s">
        <v>38</v>
      </c>
      <c r="B3466" s="3">
        <f>SUMIFS('Raw Data'!$J:$J,'Raw Data'!$G:$G,A3466,'Raw Data'!$R:$R,"Cross-Sold")</f>
        <v>0</v>
      </c>
    </row>
    <row r="3467" hidden="1" customHeight="1" spans="1:2">
      <c r="A3467" s="4" t="s">
        <v>38</v>
      </c>
      <c r="B3467" s="4">
        <f>SUMIFS('Raw Data'!$J:$J,'Raw Data'!$G:$G,A3467,'Raw Data'!$R:$R,"Cross-Sold")</f>
        <v>0</v>
      </c>
    </row>
    <row r="3468" customHeight="1" spans="1:2">
      <c r="A3468" s="3" t="s">
        <v>212</v>
      </c>
      <c r="B3468" s="3">
        <f>SUMIFS('Raw Data'!$J:$J,'Raw Data'!$G:$G,A3468,'Raw Data'!$R:$R,"Cross-Sold")</f>
        <v>1133297600</v>
      </c>
    </row>
    <row r="3469" customHeight="1" spans="1:2">
      <c r="A3469" s="4" t="s">
        <v>487</v>
      </c>
      <c r="B3469" s="4">
        <f>SUMIFS('Raw Data'!$J:$J,'Raw Data'!$G:$G,A3469,'Raw Data'!$R:$R,"Cross-Sold")</f>
        <v>19722400</v>
      </c>
    </row>
    <row r="3470" customHeight="1" spans="1:2">
      <c r="A3470" s="3" t="s">
        <v>44</v>
      </c>
      <c r="B3470" s="3">
        <f>SUMIFS('Raw Data'!$J:$J,'Raw Data'!$G:$G,A3470,'Raw Data'!$R:$R,"Cross-Sold")</f>
        <v>42770500</v>
      </c>
    </row>
    <row r="3471" hidden="1" customHeight="1" spans="1:2">
      <c r="A3471" s="4" t="s">
        <v>38</v>
      </c>
      <c r="B3471" s="4">
        <f>SUMIFS('Raw Data'!$J:$J,'Raw Data'!$G:$G,A3471,'Raw Data'!$R:$R,"Cross-Sold")</f>
        <v>0</v>
      </c>
    </row>
    <row r="3472" hidden="1" customHeight="1" spans="1:2">
      <c r="A3472" s="3" t="s">
        <v>38</v>
      </c>
      <c r="B3472" s="3">
        <f>SUMIFS('Raw Data'!$J:$J,'Raw Data'!$G:$G,A3472,'Raw Data'!$R:$R,"Cross-Sold")</f>
        <v>0</v>
      </c>
    </row>
    <row r="3473" hidden="1" customHeight="1" spans="1:2">
      <c r="A3473" s="4" t="s">
        <v>38</v>
      </c>
      <c r="B3473" s="4">
        <f>SUMIFS('Raw Data'!$J:$J,'Raw Data'!$G:$G,A3473,'Raw Data'!$R:$R,"Cross-Sold")</f>
        <v>0</v>
      </c>
    </row>
    <row r="3474" hidden="1" customHeight="1" spans="1:2">
      <c r="A3474" s="3" t="s">
        <v>38</v>
      </c>
      <c r="B3474" s="3">
        <f>SUMIFS('Raw Data'!$J:$J,'Raw Data'!$G:$G,A3474,'Raw Data'!$R:$R,"Cross-Sold")</f>
        <v>0</v>
      </c>
    </row>
    <row r="3475" hidden="1" customHeight="1" spans="1:2">
      <c r="A3475" s="4" t="s">
        <v>121</v>
      </c>
      <c r="B3475" s="4">
        <f>SUMIFS('Raw Data'!$J:$J,'Raw Data'!$G:$G,A3475,'Raw Data'!$R:$R,"Cross-Sold")</f>
        <v>0</v>
      </c>
    </row>
    <row r="3476" hidden="1" customHeight="1" spans="1:2">
      <c r="A3476" s="3" t="s">
        <v>536</v>
      </c>
      <c r="B3476" s="3">
        <f>SUMIFS('Raw Data'!$J:$J,'Raw Data'!$G:$G,A3476,'Raw Data'!$R:$R,"Cross-Sold")</f>
        <v>0</v>
      </c>
    </row>
    <row r="3477" customHeight="1" spans="1:2">
      <c r="A3477" s="4" t="s">
        <v>44</v>
      </c>
      <c r="B3477" s="4">
        <f>SUMIFS('Raw Data'!$J:$J,'Raw Data'!$G:$G,A3477,'Raw Data'!$R:$R,"Cross-Sold")</f>
        <v>42770500</v>
      </c>
    </row>
    <row r="3478" customHeight="1" spans="1:2">
      <c r="A3478" s="3" t="s">
        <v>212</v>
      </c>
      <c r="B3478" s="3">
        <f>SUMIFS('Raw Data'!$J:$J,'Raw Data'!$G:$G,A3478,'Raw Data'!$R:$R,"Cross-Sold")</f>
        <v>1133297600</v>
      </c>
    </row>
    <row r="3479" customHeight="1" spans="1:2">
      <c r="A3479" s="4" t="s">
        <v>212</v>
      </c>
      <c r="B3479" s="4">
        <f>SUMIFS('Raw Data'!$J:$J,'Raw Data'!$G:$G,A3479,'Raw Data'!$R:$R,"Cross-Sold")</f>
        <v>1133297600</v>
      </c>
    </row>
    <row r="3480" customHeight="1" spans="1:2">
      <c r="A3480" s="3" t="s">
        <v>212</v>
      </c>
      <c r="B3480" s="3">
        <f>SUMIFS('Raw Data'!$J:$J,'Raw Data'!$G:$G,A3480,'Raw Data'!$R:$R,"Cross-Sold")</f>
        <v>1133297600</v>
      </c>
    </row>
    <row r="3481" customHeight="1" spans="1:2">
      <c r="A3481" s="4" t="s">
        <v>212</v>
      </c>
      <c r="B3481" s="4">
        <f>SUMIFS('Raw Data'!$J:$J,'Raw Data'!$G:$G,A3481,'Raw Data'!$R:$R,"Cross-Sold")</f>
        <v>1133297600</v>
      </c>
    </row>
    <row r="3482" customHeight="1" spans="1:2">
      <c r="A3482" s="3" t="s">
        <v>212</v>
      </c>
      <c r="B3482" s="3">
        <f>SUMIFS('Raw Data'!$J:$J,'Raw Data'!$G:$G,A3482,'Raw Data'!$R:$R,"Cross-Sold")</f>
        <v>1133297600</v>
      </c>
    </row>
    <row r="3483" customHeight="1" spans="1:2">
      <c r="A3483" s="4" t="s">
        <v>68</v>
      </c>
      <c r="B3483" s="4">
        <f>SUMIFS('Raw Data'!$J:$J,'Raw Data'!$G:$G,A3483,'Raw Data'!$R:$R,"Cross-Sold")</f>
        <v>259365751</v>
      </c>
    </row>
    <row r="3484" customHeight="1" spans="1:2">
      <c r="A3484" s="3" t="s">
        <v>3913</v>
      </c>
      <c r="B3484" s="3">
        <f>SUMIFS('Raw Data'!$J:$J,'Raw Data'!$G:$G,A3484,'Raw Data'!$R:$R,"Cross-Sold")</f>
        <v>53975800</v>
      </c>
    </row>
    <row r="3485" customHeight="1" spans="1:2">
      <c r="A3485" s="4" t="s">
        <v>212</v>
      </c>
      <c r="B3485" s="4">
        <f>SUMIFS('Raw Data'!$J:$J,'Raw Data'!$G:$G,A3485,'Raw Data'!$R:$R,"Cross-Sold")</f>
        <v>1133297600</v>
      </c>
    </row>
    <row r="3486" hidden="1" customHeight="1" spans="1:2">
      <c r="A3486" s="3" t="s">
        <v>38</v>
      </c>
      <c r="B3486" s="3">
        <f>SUMIFS('Raw Data'!$J:$J,'Raw Data'!$G:$G,A3486,'Raw Data'!$R:$R,"Cross-Sold")</f>
        <v>0</v>
      </c>
    </row>
    <row r="3487" hidden="1" customHeight="1" spans="1:2">
      <c r="A3487" s="4" t="s">
        <v>94</v>
      </c>
      <c r="B3487" s="4">
        <f>SUMIFS('Raw Data'!$J:$J,'Raw Data'!$G:$G,A3487,'Raw Data'!$R:$R,"Cross-Sold")</f>
        <v>0</v>
      </c>
    </row>
    <row r="3488" hidden="1" customHeight="1" spans="1:2">
      <c r="A3488" s="3" t="s">
        <v>121</v>
      </c>
      <c r="B3488" s="3">
        <f>SUMIFS('Raw Data'!$J:$J,'Raw Data'!$G:$G,A3488,'Raw Data'!$R:$R,"Cross-Sold")</f>
        <v>0</v>
      </c>
    </row>
    <row r="3489" hidden="1" customHeight="1" spans="1:2">
      <c r="A3489" s="4" t="s">
        <v>38</v>
      </c>
      <c r="B3489" s="4">
        <f>SUMIFS('Raw Data'!$J:$J,'Raw Data'!$G:$G,A3489,'Raw Data'!$R:$R,"Cross-Sold")</f>
        <v>0</v>
      </c>
    </row>
    <row r="3490" hidden="1" customHeight="1" spans="1:2">
      <c r="A3490" s="3" t="s">
        <v>38</v>
      </c>
      <c r="B3490" s="3">
        <f>SUMIFS('Raw Data'!$J:$J,'Raw Data'!$G:$G,A3490,'Raw Data'!$R:$R,"Cross-Sold")</f>
        <v>0</v>
      </c>
    </row>
    <row r="3491" hidden="1" customHeight="1" spans="1:2">
      <c r="A3491" s="4" t="s">
        <v>38</v>
      </c>
      <c r="B3491" s="4">
        <f>SUMIFS('Raw Data'!$J:$J,'Raw Data'!$G:$G,A3491,'Raw Data'!$R:$R,"Cross-Sold")</f>
        <v>0</v>
      </c>
    </row>
    <row r="3492" hidden="1" customHeight="1" spans="1:2">
      <c r="A3492" s="3" t="s">
        <v>38</v>
      </c>
      <c r="B3492" s="3">
        <f>SUMIFS('Raw Data'!$J:$J,'Raw Data'!$G:$G,A3492,'Raw Data'!$R:$R,"Cross-Sold")</f>
        <v>0</v>
      </c>
    </row>
    <row r="3493" customHeight="1" spans="1:2">
      <c r="A3493" s="4" t="s">
        <v>487</v>
      </c>
      <c r="B3493" s="4">
        <f>SUMIFS('Raw Data'!$J:$J,'Raw Data'!$G:$G,A3493,'Raw Data'!$R:$R,"Cross-Sold")</f>
        <v>19722400</v>
      </c>
    </row>
    <row r="3494" hidden="1" customHeight="1" spans="1:2">
      <c r="A3494" s="3" t="s">
        <v>38</v>
      </c>
      <c r="B3494" s="3">
        <f>SUMIFS('Raw Data'!$J:$J,'Raw Data'!$G:$G,A3494,'Raw Data'!$R:$R,"Cross-Sold")</f>
        <v>0</v>
      </c>
    </row>
    <row r="3495" hidden="1" customHeight="1" spans="1:2">
      <c r="A3495" s="4" t="s">
        <v>94</v>
      </c>
      <c r="B3495" s="4">
        <f>SUMIFS('Raw Data'!$J:$J,'Raw Data'!$G:$G,A3495,'Raw Data'!$R:$R,"Cross-Sold")</f>
        <v>0</v>
      </c>
    </row>
    <row r="3496" hidden="1" customHeight="1" spans="1:2">
      <c r="A3496" s="3" t="s">
        <v>94</v>
      </c>
      <c r="B3496" s="3">
        <f>SUMIFS('Raw Data'!$J:$J,'Raw Data'!$G:$G,A3496,'Raw Data'!$R:$R,"Cross-Sold")</f>
        <v>0</v>
      </c>
    </row>
    <row r="3497" hidden="1" customHeight="1" spans="1:2">
      <c r="A3497" s="4" t="s">
        <v>94</v>
      </c>
      <c r="B3497" s="4">
        <f>SUMIFS('Raw Data'!$J:$J,'Raw Data'!$G:$G,A3497,'Raw Data'!$R:$R,"Cross-Sold")</f>
        <v>0</v>
      </c>
    </row>
    <row r="3498" hidden="1" customHeight="1" spans="1:2">
      <c r="A3498" s="3" t="s">
        <v>38</v>
      </c>
      <c r="B3498" s="3">
        <f>SUMIFS('Raw Data'!$J:$J,'Raw Data'!$G:$G,A3498,'Raw Data'!$R:$R,"Cross-Sold")</f>
        <v>0</v>
      </c>
    </row>
    <row r="3499" hidden="1" customHeight="1" spans="1:2">
      <c r="A3499" s="4" t="s">
        <v>38</v>
      </c>
      <c r="B3499" s="4">
        <f>SUMIFS('Raw Data'!$J:$J,'Raw Data'!$G:$G,A3499,'Raw Data'!$R:$R,"Cross-Sold")</f>
        <v>0</v>
      </c>
    </row>
    <row r="3500" hidden="1" customHeight="1" spans="1:2">
      <c r="A3500" s="3" t="s">
        <v>38</v>
      </c>
      <c r="B3500" s="3">
        <f>SUMIFS('Raw Data'!$J:$J,'Raw Data'!$G:$G,A3500,'Raw Data'!$R:$R,"Cross-Sold")</f>
        <v>0</v>
      </c>
    </row>
    <row r="3501" hidden="1" customHeight="1" spans="1:2">
      <c r="A3501" s="4" t="s">
        <v>3702</v>
      </c>
      <c r="B3501" s="4">
        <f>SUMIFS('Raw Data'!$J:$J,'Raw Data'!$G:$G,A3501,'Raw Data'!$R:$R,"Cross-Sold")</f>
        <v>0</v>
      </c>
    </row>
    <row r="3502" customHeight="1" spans="1:2">
      <c r="A3502" s="3" t="s">
        <v>487</v>
      </c>
      <c r="B3502" s="3">
        <f>SUMIFS('Raw Data'!$J:$J,'Raw Data'!$G:$G,A3502,'Raw Data'!$R:$R,"Cross-Sold")</f>
        <v>19722400</v>
      </c>
    </row>
    <row r="3503" hidden="1" customHeight="1" spans="1:2">
      <c r="A3503" s="4" t="s">
        <v>38</v>
      </c>
      <c r="B3503" s="4">
        <f>SUMIFS('Raw Data'!$J:$J,'Raw Data'!$G:$G,A3503,'Raw Data'!$R:$R,"Cross-Sold")</f>
        <v>0</v>
      </c>
    </row>
    <row r="3504" hidden="1" customHeight="1" spans="1:2">
      <c r="A3504" s="3" t="s">
        <v>402</v>
      </c>
      <c r="B3504" s="3">
        <f>SUMIFS('Raw Data'!$J:$J,'Raw Data'!$G:$G,A3504,'Raw Data'!$R:$R,"Cross-Sold")</f>
        <v>0</v>
      </c>
    </row>
    <row r="3505" customHeight="1" spans="1:2">
      <c r="A3505" s="4" t="s">
        <v>80</v>
      </c>
      <c r="B3505" s="4">
        <f>SUMIFS('Raw Data'!$J:$J,'Raw Data'!$G:$G,A3505,'Raw Data'!$R:$R,"Cross-Sold")</f>
        <v>29707200</v>
      </c>
    </row>
    <row r="3506" hidden="1" customHeight="1" spans="1:2">
      <c r="A3506" s="3" t="s">
        <v>38</v>
      </c>
      <c r="B3506" s="3">
        <f>SUMIFS('Raw Data'!$J:$J,'Raw Data'!$G:$G,A3506,'Raw Data'!$R:$R,"Cross-Sold")</f>
        <v>0</v>
      </c>
    </row>
    <row r="3507" hidden="1" customHeight="1" spans="1:2">
      <c r="A3507" s="4" t="s">
        <v>94</v>
      </c>
      <c r="B3507" s="4">
        <f>SUMIFS('Raw Data'!$J:$J,'Raw Data'!$G:$G,A3507,'Raw Data'!$R:$R,"Cross-Sold")</f>
        <v>0</v>
      </c>
    </row>
    <row r="3508" hidden="1" customHeight="1" spans="1:2">
      <c r="A3508" s="3" t="s">
        <v>38</v>
      </c>
      <c r="B3508" s="3">
        <f>SUMIFS('Raw Data'!$J:$J,'Raw Data'!$G:$G,A3508,'Raw Data'!$R:$R,"Cross-Sold")</f>
        <v>0</v>
      </c>
    </row>
    <row r="3509" hidden="1" customHeight="1" spans="1:2">
      <c r="A3509" s="4" t="s">
        <v>402</v>
      </c>
      <c r="B3509" s="4">
        <f>SUMIFS('Raw Data'!$J:$J,'Raw Data'!$G:$G,A3509,'Raw Data'!$R:$R,"Cross-Sold")</f>
        <v>0</v>
      </c>
    </row>
    <row r="3510" hidden="1" customHeight="1" spans="1:2">
      <c r="A3510" s="3" t="s">
        <v>38</v>
      </c>
      <c r="B3510" s="3">
        <f>SUMIFS('Raw Data'!$J:$J,'Raw Data'!$G:$G,A3510,'Raw Data'!$R:$R,"Cross-Sold")</f>
        <v>0</v>
      </c>
    </row>
    <row r="3511" hidden="1" customHeight="1" spans="1:2">
      <c r="A3511" s="4" t="s">
        <v>38</v>
      </c>
      <c r="B3511" s="4">
        <f>SUMIFS('Raw Data'!$J:$J,'Raw Data'!$G:$G,A3511,'Raw Data'!$R:$R,"Cross-Sold")</f>
        <v>0</v>
      </c>
    </row>
    <row r="3512" hidden="1" customHeight="1" spans="1:2">
      <c r="A3512" s="3" t="s">
        <v>38</v>
      </c>
      <c r="B3512" s="3">
        <f>SUMIFS('Raw Data'!$J:$J,'Raw Data'!$G:$G,A3512,'Raw Data'!$R:$R,"Cross-Sold")</f>
        <v>0</v>
      </c>
    </row>
    <row r="3513" hidden="1" customHeight="1" spans="1:2">
      <c r="A3513" s="4" t="s">
        <v>38</v>
      </c>
      <c r="B3513" s="4">
        <f>SUMIFS('Raw Data'!$J:$J,'Raw Data'!$G:$G,A3513,'Raw Data'!$R:$R,"Cross-Sold")</f>
        <v>0</v>
      </c>
    </row>
    <row r="3514" customHeight="1" spans="1:2">
      <c r="A3514" s="3" t="s">
        <v>487</v>
      </c>
      <c r="B3514" s="3">
        <f>SUMIFS('Raw Data'!$J:$J,'Raw Data'!$G:$G,A3514,'Raw Data'!$R:$R,"Cross-Sold")</f>
        <v>19722400</v>
      </c>
    </row>
    <row r="3515" hidden="1" customHeight="1" spans="1:2">
      <c r="A3515" s="4" t="s">
        <v>38</v>
      </c>
      <c r="B3515" s="4">
        <f>SUMIFS('Raw Data'!$J:$J,'Raw Data'!$G:$G,A3515,'Raw Data'!$R:$R,"Cross-Sold")</f>
        <v>0</v>
      </c>
    </row>
    <row r="3516" hidden="1" customHeight="1" spans="1:2">
      <c r="A3516" s="3" t="s">
        <v>121</v>
      </c>
      <c r="B3516" s="3">
        <f>SUMIFS('Raw Data'!$J:$J,'Raw Data'!$G:$G,A3516,'Raw Data'!$R:$R,"Cross-Sold")</f>
        <v>0</v>
      </c>
    </row>
    <row r="3517" hidden="1" customHeight="1" spans="1:2">
      <c r="A3517" s="4" t="s">
        <v>121</v>
      </c>
      <c r="B3517" s="4">
        <f>SUMIFS('Raw Data'!$J:$J,'Raw Data'!$G:$G,A3517,'Raw Data'!$R:$R,"Cross-Sold")</f>
        <v>0</v>
      </c>
    </row>
    <row r="3518" customHeight="1" spans="1:2">
      <c r="A3518" s="3" t="s">
        <v>92</v>
      </c>
      <c r="B3518" s="3">
        <f>SUMIFS('Raw Data'!$J:$J,'Raw Data'!$G:$G,A3518,'Raw Data'!$R:$R,"Cross-Sold")</f>
        <v>7391100</v>
      </c>
    </row>
    <row r="3519" customHeight="1" spans="1:2">
      <c r="A3519" s="4" t="s">
        <v>487</v>
      </c>
      <c r="B3519" s="4">
        <f>SUMIFS('Raw Data'!$J:$J,'Raw Data'!$G:$G,A3519,'Raw Data'!$R:$R,"Cross-Sold")</f>
        <v>19722400</v>
      </c>
    </row>
    <row r="3520" customHeight="1" spans="1:2">
      <c r="A3520" s="3" t="s">
        <v>80</v>
      </c>
      <c r="B3520" s="3">
        <f>SUMIFS('Raw Data'!$J:$J,'Raw Data'!$G:$G,A3520,'Raw Data'!$R:$R,"Cross-Sold")</f>
        <v>29707200</v>
      </c>
    </row>
    <row r="3521" hidden="1" customHeight="1" spans="1:2">
      <c r="A3521" s="4" t="s">
        <v>38</v>
      </c>
      <c r="B3521" s="4">
        <f>SUMIFS('Raw Data'!$J:$J,'Raw Data'!$G:$G,A3521,'Raw Data'!$R:$R,"Cross-Sold")</f>
        <v>0</v>
      </c>
    </row>
    <row r="3522" hidden="1" customHeight="1" spans="1:2">
      <c r="A3522" s="3" t="s">
        <v>38</v>
      </c>
      <c r="B3522" s="3">
        <f>SUMIFS('Raw Data'!$J:$J,'Raw Data'!$G:$G,A3522,'Raw Data'!$R:$R,"Cross-Sold")</f>
        <v>0</v>
      </c>
    </row>
    <row r="3523" hidden="1" customHeight="1" spans="1:2">
      <c r="A3523" s="4" t="s">
        <v>38</v>
      </c>
      <c r="B3523" s="4">
        <f>SUMIFS('Raw Data'!$J:$J,'Raw Data'!$G:$G,A3523,'Raw Data'!$R:$R,"Cross-Sold")</f>
        <v>0</v>
      </c>
    </row>
    <row r="3524" hidden="1" customHeight="1" spans="1:2">
      <c r="A3524" s="3" t="s">
        <v>38</v>
      </c>
      <c r="B3524" s="3">
        <f>SUMIFS('Raw Data'!$J:$J,'Raw Data'!$G:$G,A3524,'Raw Data'!$R:$R,"Cross-Sold")</f>
        <v>0</v>
      </c>
    </row>
    <row r="3525" hidden="1" customHeight="1" spans="1:2">
      <c r="A3525" s="4" t="s">
        <v>38</v>
      </c>
      <c r="B3525" s="4">
        <f>SUMIFS('Raw Data'!$J:$J,'Raw Data'!$G:$G,A3525,'Raw Data'!$R:$R,"Cross-Sold")</f>
        <v>0</v>
      </c>
    </row>
    <row r="3526" customHeight="1" spans="1:2">
      <c r="A3526" s="3" t="s">
        <v>124</v>
      </c>
      <c r="B3526" s="3">
        <f>SUMIFS('Raw Data'!$J:$J,'Raw Data'!$G:$G,A3526,'Raw Data'!$R:$R,"Cross-Sold")</f>
        <v>1184589200</v>
      </c>
    </row>
    <row r="3527" customHeight="1" spans="1:2">
      <c r="A3527" s="4" t="s">
        <v>212</v>
      </c>
      <c r="B3527" s="4">
        <f>SUMIFS('Raw Data'!$J:$J,'Raw Data'!$G:$G,A3527,'Raw Data'!$R:$R,"Cross-Sold")</f>
        <v>1133297600</v>
      </c>
    </row>
    <row r="3528" hidden="1" customHeight="1" spans="1:2">
      <c r="A3528" s="3" t="s">
        <v>94</v>
      </c>
      <c r="B3528" s="3">
        <f>SUMIFS('Raw Data'!$J:$J,'Raw Data'!$G:$G,A3528,'Raw Data'!$R:$R,"Cross-Sold")</f>
        <v>0</v>
      </c>
    </row>
    <row r="3529" hidden="1" customHeight="1" spans="1:2">
      <c r="A3529" s="4" t="s">
        <v>38</v>
      </c>
      <c r="B3529" s="4">
        <f>SUMIFS('Raw Data'!$J:$J,'Raw Data'!$G:$G,A3529,'Raw Data'!$R:$R,"Cross-Sold")</f>
        <v>0</v>
      </c>
    </row>
    <row r="3530" hidden="1" customHeight="1" spans="1:2">
      <c r="A3530" s="3" t="s">
        <v>38</v>
      </c>
      <c r="B3530" s="3">
        <f>SUMIFS('Raw Data'!$J:$J,'Raw Data'!$G:$G,A3530,'Raw Data'!$R:$R,"Cross-Sold")</f>
        <v>0</v>
      </c>
    </row>
    <row r="3531" hidden="1" customHeight="1" spans="1:2">
      <c r="A3531" s="4" t="s">
        <v>38</v>
      </c>
      <c r="B3531" s="4">
        <f>SUMIFS('Raw Data'!$J:$J,'Raw Data'!$G:$G,A3531,'Raw Data'!$R:$R,"Cross-Sold")</f>
        <v>0</v>
      </c>
    </row>
    <row r="3532" customHeight="1" spans="1:2">
      <c r="A3532" s="3" t="s">
        <v>212</v>
      </c>
      <c r="B3532" s="3">
        <f>SUMIFS('Raw Data'!$J:$J,'Raw Data'!$G:$G,A3532,'Raw Data'!$R:$R,"Cross-Sold")</f>
        <v>1133297600</v>
      </c>
    </row>
    <row r="3533" hidden="1" customHeight="1" spans="1:2">
      <c r="A3533" s="4" t="s">
        <v>94</v>
      </c>
      <c r="B3533" s="4">
        <f>SUMIFS('Raw Data'!$J:$J,'Raw Data'!$G:$G,A3533,'Raw Data'!$R:$R,"Cross-Sold")</f>
        <v>0</v>
      </c>
    </row>
    <row r="3534" hidden="1" customHeight="1" spans="1:2">
      <c r="A3534" s="3" t="s">
        <v>94</v>
      </c>
      <c r="B3534" s="3">
        <f>SUMIFS('Raw Data'!$J:$J,'Raw Data'!$G:$G,A3534,'Raw Data'!$R:$R,"Cross-Sold")</f>
        <v>0</v>
      </c>
    </row>
    <row r="3535" hidden="1" customHeight="1" spans="1:2">
      <c r="A3535" s="4" t="s">
        <v>94</v>
      </c>
      <c r="B3535" s="4">
        <f>SUMIFS('Raw Data'!$J:$J,'Raw Data'!$G:$G,A3535,'Raw Data'!$R:$R,"Cross-Sold")</f>
        <v>0</v>
      </c>
    </row>
    <row r="3536" hidden="1" customHeight="1" spans="1:2">
      <c r="A3536" s="3" t="s">
        <v>94</v>
      </c>
      <c r="B3536" s="3">
        <f>SUMIFS('Raw Data'!$J:$J,'Raw Data'!$G:$G,A3536,'Raw Data'!$R:$R,"Cross-Sold")</f>
        <v>0</v>
      </c>
    </row>
    <row r="3537" hidden="1" customHeight="1" spans="1:2">
      <c r="A3537" s="4" t="s">
        <v>94</v>
      </c>
      <c r="B3537" s="4">
        <f>SUMIFS('Raw Data'!$J:$J,'Raw Data'!$G:$G,A3537,'Raw Data'!$R:$R,"Cross-Sold")</f>
        <v>0</v>
      </c>
    </row>
    <row r="3538" customHeight="1" spans="1:2">
      <c r="A3538" s="3" t="s">
        <v>487</v>
      </c>
      <c r="B3538" s="3">
        <f>SUMIFS('Raw Data'!$J:$J,'Raw Data'!$G:$G,A3538,'Raw Data'!$R:$R,"Cross-Sold")</f>
        <v>19722400</v>
      </c>
    </row>
    <row r="3539" customHeight="1" spans="1:2">
      <c r="A3539" s="4" t="s">
        <v>487</v>
      </c>
      <c r="B3539" s="4">
        <f>SUMIFS('Raw Data'!$J:$J,'Raw Data'!$G:$G,A3539,'Raw Data'!$R:$R,"Cross-Sold")</f>
        <v>19722400</v>
      </c>
    </row>
    <row r="3540" hidden="1" customHeight="1" spans="1:2">
      <c r="A3540" s="3" t="s">
        <v>121</v>
      </c>
      <c r="B3540" s="3">
        <f>SUMIFS('Raw Data'!$J:$J,'Raw Data'!$G:$G,A3540,'Raw Data'!$R:$R,"Cross-Sold")</f>
        <v>0</v>
      </c>
    </row>
    <row r="3541" hidden="1" customHeight="1" spans="1:2">
      <c r="A3541" s="4" t="s">
        <v>94</v>
      </c>
      <c r="B3541" s="4">
        <f>SUMIFS('Raw Data'!$J:$J,'Raw Data'!$G:$G,A3541,'Raw Data'!$R:$R,"Cross-Sold")</f>
        <v>0</v>
      </c>
    </row>
    <row r="3542" customHeight="1" spans="1:2">
      <c r="A3542" s="3" t="s">
        <v>487</v>
      </c>
      <c r="B3542" s="3">
        <f>SUMIFS('Raw Data'!$J:$J,'Raw Data'!$G:$G,A3542,'Raw Data'!$R:$R,"Cross-Sold")</f>
        <v>19722400</v>
      </c>
    </row>
    <row r="3543" hidden="1" customHeight="1" spans="1:2">
      <c r="A3543" s="4" t="s">
        <v>38</v>
      </c>
      <c r="B3543" s="4">
        <f>SUMIFS('Raw Data'!$J:$J,'Raw Data'!$G:$G,A3543,'Raw Data'!$R:$R,"Cross-Sold")</f>
        <v>0</v>
      </c>
    </row>
    <row r="3544" hidden="1" customHeight="1" spans="1:2">
      <c r="A3544" s="3" t="s">
        <v>38</v>
      </c>
      <c r="B3544" s="3">
        <f>SUMIFS('Raw Data'!$J:$J,'Raw Data'!$G:$G,A3544,'Raw Data'!$R:$R,"Cross-Sold")</f>
        <v>0</v>
      </c>
    </row>
    <row r="3545" customHeight="1" spans="1:2">
      <c r="A3545" s="4" t="s">
        <v>487</v>
      </c>
      <c r="B3545" s="4">
        <f>SUMIFS('Raw Data'!$J:$J,'Raw Data'!$G:$G,A3545,'Raw Data'!$R:$R,"Cross-Sold")</f>
        <v>19722400</v>
      </c>
    </row>
    <row r="3546" hidden="1" customHeight="1" spans="1:2">
      <c r="A3546" s="3" t="s">
        <v>38</v>
      </c>
      <c r="B3546" s="3">
        <f>SUMIFS('Raw Data'!$J:$J,'Raw Data'!$G:$G,A3546,'Raw Data'!$R:$R,"Cross-Sold")</f>
        <v>0</v>
      </c>
    </row>
    <row r="3547" hidden="1" customHeight="1" spans="1:2">
      <c r="A3547" s="4" t="s">
        <v>38</v>
      </c>
      <c r="B3547" s="4">
        <f>SUMIFS('Raw Data'!$J:$J,'Raw Data'!$G:$G,A3547,'Raw Data'!$R:$R,"Cross-Sold")</f>
        <v>0</v>
      </c>
    </row>
    <row r="3548" hidden="1" customHeight="1" spans="1:2">
      <c r="A3548" s="3" t="s">
        <v>38</v>
      </c>
      <c r="B3548" s="3">
        <f>SUMIFS('Raw Data'!$J:$J,'Raw Data'!$G:$G,A3548,'Raw Data'!$R:$R,"Cross-Sold")</f>
        <v>0</v>
      </c>
    </row>
    <row r="3549" hidden="1" customHeight="1" spans="1:2">
      <c r="A3549" s="4" t="s">
        <v>38</v>
      </c>
      <c r="B3549" s="4">
        <f>SUMIFS('Raw Data'!$J:$J,'Raw Data'!$G:$G,A3549,'Raw Data'!$R:$R,"Cross-Sold")</f>
        <v>0</v>
      </c>
    </row>
    <row r="3550" hidden="1" customHeight="1" spans="1:2">
      <c r="A3550" s="3" t="s">
        <v>38</v>
      </c>
      <c r="B3550" s="3">
        <f>SUMIFS('Raw Data'!$J:$J,'Raw Data'!$G:$G,A3550,'Raw Data'!$R:$R,"Cross-Sold")</f>
        <v>0</v>
      </c>
    </row>
    <row r="3551" customHeight="1" spans="1:2">
      <c r="A3551" s="4" t="s">
        <v>487</v>
      </c>
      <c r="B3551" s="4">
        <f>SUMIFS('Raw Data'!$J:$J,'Raw Data'!$G:$G,A3551,'Raw Data'!$R:$R,"Cross-Sold")</f>
        <v>19722400</v>
      </c>
    </row>
    <row r="3552" hidden="1" customHeight="1" spans="1:2">
      <c r="A3552" s="3" t="s">
        <v>38</v>
      </c>
      <c r="B3552" s="3">
        <f>SUMIFS('Raw Data'!$J:$J,'Raw Data'!$G:$G,A3552,'Raw Data'!$R:$R,"Cross-Sold")</f>
        <v>0</v>
      </c>
    </row>
    <row r="3553" hidden="1" customHeight="1" spans="1:2">
      <c r="A3553" s="4" t="s">
        <v>38</v>
      </c>
      <c r="B3553" s="4">
        <f>SUMIFS('Raw Data'!$J:$J,'Raw Data'!$G:$G,A3553,'Raw Data'!$R:$R,"Cross-Sold")</f>
        <v>0</v>
      </c>
    </row>
    <row r="3554" hidden="1" customHeight="1" spans="1:2">
      <c r="A3554" s="3" t="s">
        <v>94</v>
      </c>
      <c r="B3554" s="3">
        <f>SUMIFS('Raw Data'!$J:$J,'Raw Data'!$G:$G,A3554,'Raw Data'!$R:$R,"Cross-Sold")</f>
        <v>0</v>
      </c>
    </row>
    <row r="3555" customHeight="1" spans="1:2">
      <c r="A3555" s="4" t="s">
        <v>44</v>
      </c>
      <c r="B3555" s="4">
        <f>SUMIFS('Raw Data'!$J:$J,'Raw Data'!$G:$G,A3555,'Raw Data'!$R:$R,"Cross-Sold")</f>
        <v>42770500</v>
      </c>
    </row>
    <row r="3556" hidden="1" customHeight="1" spans="1:2">
      <c r="A3556" s="3" t="s">
        <v>38</v>
      </c>
      <c r="B3556" s="3">
        <f>SUMIFS('Raw Data'!$J:$J,'Raw Data'!$G:$G,A3556,'Raw Data'!$R:$R,"Cross-Sold")</f>
        <v>0</v>
      </c>
    </row>
    <row r="3557" hidden="1" customHeight="1" spans="1:2">
      <c r="A3557" s="4" t="s">
        <v>38</v>
      </c>
      <c r="B3557" s="4">
        <f>SUMIFS('Raw Data'!$J:$J,'Raw Data'!$G:$G,A3557,'Raw Data'!$R:$R,"Cross-Sold")</f>
        <v>0</v>
      </c>
    </row>
    <row r="3558" hidden="1" customHeight="1" spans="1:2">
      <c r="A3558" s="3" t="s">
        <v>38</v>
      </c>
      <c r="B3558" s="3">
        <f>SUMIFS('Raw Data'!$J:$J,'Raw Data'!$G:$G,A3558,'Raw Data'!$R:$R,"Cross-Sold")</f>
        <v>0</v>
      </c>
    </row>
    <row r="3559" hidden="1" customHeight="1" spans="1:2">
      <c r="A3559" s="4" t="s">
        <v>38</v>
      </c>
      <c r="B3559" s="4">
        <f>SUMIFS('Raw Data'!$J:$J,'Raw Data'!$G:$G,A3559,'Raw Data'!$R:$R,"Cross-Sold")</f>
        <v>0</v>
      </c>
    </row>
    <row r="3560" hidden="1" customHeight="1" spans="1:2">
      <c r="A3560" s="3" t="s">
        <v>94</v>
      </c>
      <c r="B3560" s="3">
        <f>SUMIFS('Raw Data'!$J:$J,'Raw Data'!$G:$G,A3560,'Raw Data'!$R:$R,"Cross-Sold")</f>
        <v>0</v>
      </c>
    </row>
    <row r="3561" customHeight="1" spans="1:2">
      <c r="A3561" s="4" t="s">
        <v>212</v>
      </c>
      <c r="B3561" s="4">
        <f>SUMIFS('Raw Data'!$J:$J,'Raw Data'!$G:$G,A3561,'Raw Data'!$R:$R,"Cross-Sold")</f>
        <v>1133297600</v>
      </c>
    </row>
    <row r="3562" customHeight="1" spans="1:2">
      <c r="A3562" s="3" t="s">
        <v>212</v>
      </c>
      <c r="B3562" s="3">
        <f>SUMIFS('Raw Data'!$J:$J,'Raw Data'!$G:$G,A3562,'Raw Data'!$R:$R,"Cross-Sold")</f>
        <v>1133297600</v>
      </c>
    </row>
    <row r="3563" hidden="1" customHeight="1" spans="1:2">
      <c r="A3563" s="4" t="s">
        <v>121</v>
      </c>
      <c r="B3563" s="4">
        <f>SUMIFS('Raw Data'!$J:$J,'Raw Data'!$G:$G,A3563,'Raw Data'!$R:$R,"Cross-Sold")</f>
        <v>0</v>
      </c>
    </row>
    <row r="3564" hidden="1" customHeight="1" spans="1:2">
      <c r="A3564" s="3" t="s">
        <v>121</v>
      </c>
      <c r="B3564" s="3">
        <f>SUMIFS('Raw Data'!$J:$J,'Raw Data'!$G:$G,A3564,'Raw Data'!$R:$R,"Cross-Sold")</f>
        <v>0</v>
      </c>
    </row>
    <row r="3565" hidden="1" customHeight="1" spans="1:2">
      <c r="A3565" s="4" t="s">
        <v>38</v>
      </c>
      <c r="B3565" s="4">
        <f>SUMIFS('Raw Data'!$J:$J,'Raw Data'!$G:$G,A3565,'Raw Data'!$R:$R,"Cross-Sold")</f>
        <v>0</v>
      </c>
    </row>
    <row r="3566" customHeight="1" spans="1:2">
      <c r="A3566" s="3" t="s">
        <v>487</v>
      </c>
      <c r="B3566" s="3">
        <f>SUMIFS('Raw Data'!$J:$J,'Raw Data'!$G:$G,A3566,'Raw Data'!$R:$R,"Cross-Sold")</f>
        <v>19722400</v>
      </c>
    </row>
    <row r="3567" hidden="1" customHeight="1" spans="1:2">
      <c r="A3567" s="4" t="s">
        <v>121</v>
      </c>
      <c r="B3567" s="4">
        <f>SUMIFS('Raw Data'!$J:$J,'Raw Data'!$G:$G,A3567,'Raw Data'!$R:$R,"Cross-Sold")</f>
        <v>0</v>
      </c>
    </row>
    <row r="3568" hidden="1" customHeight="1" spans="1:2">
      <c r="A3568" s="3" t="s">
        <v>38</v>
      </c>
      <c r="B3568" s="3">
        <f>SUMIFS('Raw Data'!$J:$J,'Raw Data'!$G:$G,A3568,'Raw Data'!$R:$R,"Cross-Sold")</f>
        <v>0</v>
      </c>
    </row>
    <row r="3569" hidden="1" customHeight="1" spans="1:2">
      <c r="A3569" s="4" t="s">
        <v>38</v>
      </c>
      <c r="B3569" s="4">
        <f>SUMIFS('Raw Data'!$J:$J,'Raw Data'!$G:$G,A3569,'Raw Data'!$R:$R,"Cross-Sold")</f>
        <v>0</v>
      </c>
    </row>
    <row r="3570" hidden="1" customHeight="1" spans="1:2">
      <c r="A3570" s="3" t="s">
        <v>38</v>
      </c>
      <c r="B3570" s="3">
        <f>SUMIFS('Raw Data'!$J:$J,'Raw Data'!$G:$G,A3570,'Raw Data'!$R:$R,"Cross-Sold")</f>
        <v>0</v>
      </c>
    </row>
    <row r="3571" hidden="1" customHeight="1" spans="1:2">
      <c r="A3571" s="4" t="s">
        <v>38</v>
      </c>
      <c r="B3571" s="4">
        <f>SUMIFS('Raw Data'!$J:$J,'Raw Data'!$G:$G,A3571,'Raw Data'!$R:$R,"Cross-Sold")</f>
        <v>0</v>
      </c>
    </row>
    <row r="3572" customHeight="1" spans="1:2">
      <c r="A3572" s="3" t="s">
        <v>80</v>
      </c>
      <c r="B3572" s="3">
        <f>SUMIFS('Raw Data'!$J:$J,'Raw Data'!$G:$G,A3572,'Raw Data'!$R:$R,"Cross-Sold")</f>
        <v>29707200</v>
      </c>
    </row>
    <row r="3573" hidden="1" customHeight="1" spans="1:2">
      <c r="A3573" s="4" t="s">
        <v>94</v>
      </c>
      <c r="B3573" s="4">
        <f>SUMIFS('Raw Data'!$J:$J,'Raw Data'!$G:$G,A3573,'Raw Data'!$R:$R,"Cross-Sold")</f>
        <v>0</v>
      </c>
    </row>
    <row r="3574" hidden="1" customHeight="1" spans="1:2">
      <c r="A3574" s="3" t="s">
        <v>38</v>
      </c>
      <c r="B3574" s="3">
        <f>SUMIFS('Raw Data'!$J:$J,'Raw Data'!$G:$G,A3574,'Raw Data'!$R:$R,"Cross-Sold")</f>
        <v>0</v>
      </c>
    </row>
    <row r="3575" hidden="1" customHeight="1" spans="1:2">
      <c r="A3575" s="4" t="s">
        <v>38</v>
      </c>
      <c r="B3575" s="4">
        <f>SUMIFS('Raw Data'!$J:$J,'Raw Data'!$G:$G,A3575,'Raw Data'!$R:$R,"Cross-Sold")</f>
        <v>0</v>
      </c>
    </row>
    <row r="3576" hidden="1" customHeight="1" spans="1:2">
      <c r="A3576" s="3" t="s">
        <v>536</v>
      </c>
      <c r="B3576" s="3">
        <f>SUMIFS('Raw Data'!$J:$J,'Raw Data'!$G:$G,A3576,'Raw Data'!$R:$R,"Cross-Sold")</f>
        <v>0</v>
      </c>
    </row>
    <row r="3577" customHeight="1" spans="1:2">
      <c r="A3577" s="4" t="s">
        <v>487</v>
      </c>
      <c r="B3577" s="4">
        <f>SUMIFS('Raw Data'!$J:$J,'Raw Data'!$G:$G,A3577,'Raw Data'!$R:$R,"Cross-Sold")</f>
        <v>19722400</v>
      </c>
    </row>
    <row r="3578" customHeight="1" spans="1:2">
      <c r="A3578" s="3" t="s">
        <v>156</v>
      </c>
      <c r="B3578" s="3">
        <f>SUMIFS('Raw Data'!$J:$J,'Raw Data'!$G:$G,A3578,'Raw Data'!$R:$R,"Cross-Sold")</f>
        <v>4135200</v>
      </c>
    </row>
    <row r="3579" customHeight="1" spans="1:2">
      <c r="A3579" s="4" t="s">
        <v>156</v>
      </c>
      <c r="B3579" s="4">
        <f>SUMIFS('Raw Data'!$J:$J,'Raw Data'!$G:$G,A3579,'Raw Data'!$R:$R,"Cross-Sold")</f>
        <v>4135200</v>
      </c>
    </row>
    <row r="3580" hidden="1" customHeight="1" spans="1:2">
      <c r="A3580" s="3" t="s">
        <v>38</v>
      </c>
      <c r="B3580" s="3">
        <f>SUMIFS('Raw Data'!$J:$J,'Raw Data'!$G:$G,A3580,'Raw Data'!$R:$R,"Cross-Sold")</f>
        <v>0</v>
      </c>
    </row>
    <row r="3581" hidden="1" customHeight="1" spans="1:2">
      <c r="A3581" s="4" t="s">
        <v>536</v>
      </c>
      <c r="B3581" s="4">
        <f>SUMIFS('Raw Data'!$J:$J,'Raw Data'!$G:$G,A3581,'Raw Data'!$R:$R,"Cross-Sold")</f>
        <v>0</v>
      </c>
    </row>
    <row r="3582" hidden="1" customHeight="1" spans="1:2">
      <c r="A3582" s="3" t="s">
        <v>38</v>
      </c>
      <c r="B3582" s="3">
        <f>SUMIFS('Raw Data'!$J:$J,'Raw Data'!$G:$G,A3582,'Raw Data'!$R:$R,"Cross-Sold")</f>
        <v>0</v>
      </c>
    </row>
    <row r="3583" customHeight="1" spans="1:2">
      <c r="A3583" s="4" t="s">
        <v>80</v>
      </c>
      <c r="B3583" s="4">
        <f>SUMIFS('Raw Data'!$J:$J,'Raw Data'!$G:$G,A3583,'Raw Data'!$R:$R,"Cross-Sold")</f>
        <v>29707200</v>
      </c>
    </row>
    <row r="3584" hidden="1" customHeight="1" spans="1:2">
      <c r="A3584" s="3" t="s">
        <v>38</v>
      </c>
      <c r="B3584" s="3">
        <f>SUMIFS('Raw Data'!$J:$J,'Raw Data'!$G:$G,A3584,'Raw Data'!$R:$R,"Cross-Sold")</f>
        <v>0</v>
      </c>
    </row>
    <row r="3585" hidden="1" customHeight="1" spans="1:2">
      <c r="A3585" s="4" t="s">
        <v>536</v>
      </c>
      <c r="B3585" s="4">
        <f>SUMIFS('Raw Data'!$J:$J,'Raw Data'!$G:$G,A3585,'Raw Data'!$R:$R,"Cross-Sold")</f>
        <v>0</v>
      </c>
    </row>
    <row r="3586" customHeight="1" spans="1:2">
      <c r="A3586" s="3" t="s">
        <v>212</v>
      </c>
      <c r="B3586" s="3">
        <f>SUMIFS('Raw Data'!$J:$J,'Raw Data'!$G:$G,A3586,'Raw Data'!$R:$R,"Cross-Sold")</f>
        <v>1133297600</v>
      </c>
    </row>
    <row r="3587" customHeight="1" spans="1:2">
      <c r="A3587" s="4" t="s">
        <v>44</v>
      </c>
      <c r="B3587" s="4">
        <f>SUMIFS('Raw Data'!$J:$J,'Raw Data'!$G:$G,A3587,'Raw Data'!$R:$R,"Cross-Sold")</f>
        <v>42770500</v>
      </c>
    </row>
    <row r="3588" hidden="1" customHeight="1" spans="1:2">
      <c r="A3588" s="3" t="s">
        <v>38</v>
      </c>
      <c r="B3588" s="3">
        <f>SUMIFS('Raw Data'!$J:$J,'Raw Data'!$G:$G,A3588,'Raw Data'!$R:$R,"Cross-Sold")</f>
        <v>0</v>
      </c>
    </row>
    <row r="3589" hidden="1" customHeight="1" spans="1:2">
      <c r="A3589" s="4" t="s">
        <v>38</v>
      </c>
      <c r="B3589" s="4">
        <f>SUMIFS('Raw Data'!$J:$J,'Raw Data'!$G:$G,A3589,'Raw Data'!$R:$R,"Cross-Sold")</f>
        <v>0</v>
      </c>
    </row>
    <row r="3590" customHeight="1" spans="1:2">
      <c r="A3590" s="3" t="s">
        <v>487</v>
      </c>
      <c r="B3590" s="3">
        <f>SUMIFS('Raw Data'!$J:$J,'Raw Data'!$G:$G,A3590,'Raw Data'!$R:$R,"Cross-Sold")</f>
        <v>19722400</v>
      </c>
    </row>
    <row r="3591" hidden="1" customHeight="1" spans="1:2">
      <c r="A3591" s="4" t="s">
        <v>536</v>
      </c>
      <c r="B3591" s="4">
        <f>SUMIFS('Raw Data'!$J:$J,'Raw Data'!$G:$G,A3591,'Raw Data'!$R:$R,"Cross-Sold")</f>
        <v>0</v>
      </c>
    </row>
    <row r="3592" hidden="1" customHeight="1" spans="1:2">
      <c r="A3592" s="3" t="s">
        <v>38</v>
      </c>
      <c r="B3592" s="3">
        <f>SUMIFS('Raw Data'!$J:$J,'Raw Data'!$G:$G,A3592,'Raw Data'!$R:$R,"Cross-Sold")</f>
        <v>0</v>
      </c>
    </row>
    <row r="3593" customHeight="1" spans="1:2">
      <c r="A3593" s="4" t="s">
        <v>80</v>
      </c>
      <c r="B3593" s="4">
        <f>SUMIFS('Raw Data'!$J:$J,'Raw Data'!$G:$G,A3593,'Raw Data'!$R:$R,"Cross-Sold")</f>
        <v>29707200</v>
      </c>
    </row>
    <row r="3594" hidden="1" customHeight="1" spans="1:2">
      <c r="A3594" s="3" t="s">
        <v>38</v>
      </c>
      <c r="B3594" s="3">
        <f>SUMIFS('Raw Data'!$J:$J,'Raw Data'!$G:$G,A3594,'Raw Data'!$R:$R,"Cross-Sold")</f>
        <v>0</v>
      </c>
    </row>
    <row r="3595" customHeight="1" spans="1:2">
      <c r="A3595" s="4" t="s">
        <v>212</v>
      </c>
      <c r="B3595" s="4">
        <f>SUMIFS('Raw Data'!$J:$J,'Raw Data'!$G:$G,A3595,'Raw Data'!$R:$R,"Cross-Sold")</f>
        <v>1133297600</v>
      </c>
    </row>
    <row r="3596" hidden="1" customHeight="1" spans="1:2">
      <c r="A3596" s="3" t="s">
        <v>38</v>
      </c>
      <c r="B3596" s="3">
        <f>SUMIFS('Raw Data'!$J:$J,'Raw Data'!$G:$G,A3596,'Raw Data'!$R:$R,"Cross-Sold")</f>
        <v>0</v>
      </c>
    </row>
    <row r="3597" hidden="1" customHeight="1" spans="1:2">
      <c r="A3597" s="4" t="s">
        <v>38</v>
      </c>
      <c r="B3597" s="4">
        <f>SUMIFS('Raw Data'!$J:$J,'Raw Data'!$G:$G,A3597,'Raw Data'!$R:$R,"Cross-Sold")</f>
        <v>0</v>
      </c>
    </row>
    <row r="3598" customHeight="1" spans="1:2">
      <c r="A3598" s="3" t="s">
        <v>116</v>
      </c>
      <c r="B3598" s="3">
        <f>SUMIFS('Raw Data'!$J:$J,'Raw Data'!$G:$G,A3598,'Raw Data'!$R:$R,"Cross-Sold")</f>
        <v>52119800</v>
      </c>
    </row>
    <row r="3599" customHeight="1" spans="1:2">
      <c r="A3599" s="4" t="s">
        <v>116</v>
      </c>
      <c r="B3599" s="4">
        <f>SUMIFS('Raw Data'!$J:$J,'Raw Data'!$G:$G,A3599,'Raw Data'!$R:$R,"Cross-Sold")</f>
        <v>52119800</v>
      </c>
    </row>
    <row r="3600" customHeight="1" spans="1:2">
      <c r="A3600" s="3" t="s">
        <v>135</v>
      </c>
      <c r="B3600" s="3">
        <f>SUMIFS('Raw Data'!$J:$J,'Raw Data'!$G:$G,A3600,'Raw Data'!$R:$R,"Cross-Sold")</f>
        <v>41045700</v>
      </c>
    </row>
    <row r="3601" customHeight="1" spans="1:2">
      <c r="A3601" s="4" t="s">
        <v>44</v>
      </c>
      <c r="B3601" s="4">
        <f>SUMIFS('Raw Data'!$J:$J,'Raw Data'!$G:$G,A3601,'Raw Data'!$R:$R,"Cross-Sold")</f>
        <v>42770500</v>
      </c>
    </row>
    <row r="3602" hidden="1" customHeight="1" spans="1:2">
      <c r="A3602" s="3" t="s">
        <v>38</v>
      </c>
      <c r="B3602" s="3">
        <f>SUMIFS('Raw Data'!$J:$J,'Raw Data'!$G:$G,A3602,'Raw Data'!$R:$R,"Cross-Sold")</f>
        <v>0</v>
      </c>
    </row>
    <row r="3603" hidden="1" customHeight="1" spans="1:2">
      <c r="A3603" s="4" t="s">
        <v>38</v>
      </c>
      <c r="B3603" s="4">
        <f>SUMIFS('Raw Data'!$J:$J,'Raw Data'!$G:$G,A3603,'Raw Data'!$R:$R,"Cross-Sold")</f>
        <v>0</v>
      </c>
    </row>
    <row r="3604" hidden="1" customHeight="1" spans="1:2">
      <c r="A3604" s="3" t="s">
        <v>38</v>
      </c>
      <c r="B3604" s="3">
        <f>SUMIFS('Raw Data'!$J:$J,'Raw Data'!$G:$G,A3604,'Raw Data'!$R:$R,"Cross-Sold")</f>
        <v>0</v>
      </c>
    </row>
    <row r="3605" customHeight="1" spans="1:2">
      <c r="A3605" s="4" t="s">
        <v>55</v>
      </c>
      <c r="B3605" s="4">
        <f>SUMIFS('Raw Data'!$J:$J,'Raw Data'!$G:$G,A3605,'Raw Data'!$R:$R,"Cross-Sold")</f>
        <v>13740226</v>
      </c>
    </row>
    <row r="3606" hidden="1" customHeight="1" spans="1:2">
      <c r="A3606" s="3" t="s">
        <v>38</v>
      </c>
      <c r="B3606" s="3">
        <f>SUMIFS('Raw Data'!$J:$J,'Raw Data'!$G:$G,A3606,'Raw Data'!$R:$R,"Cross-Sold")</f>
        <v>0</v>
      </c>
    </row>
    <row r="3607" hidden="1" customHeight="1" spans="1:2">
      <c r="A3607" s="4" t="s">
        <v>536</v>
      </c>
      <c r="B3607" s="4">
        <f>SUMIFS('Raw Data'!$J:$J,'Raw Data'!$G:$G,A3607,'Raw Data'!$R:$R,"Cross-Sold")</f>
        <v>0</v>
      </c>
    </row>
    <row r="3608" hidden="1" customHeight="1" spans="1:2">
      <c r="A3608" s="3" t="s">
        <v>38</v>
      </c>
      <c r="B3608" s="3">
        <f>SUMIFS('Raw Data'!$J:$J,'Raw Data'!$G:$G,A3608,'Raw Data'!$R:$R,"Cross-Sold")</f>
        <v>0</v>
      </c>
    </row>
    <row r="3609" hidden="1" customHeight="1" spans="1:2">
      <c r="A3609" s="4" t="s">
        <v>140</v>
      </c>
      <c r="B3609" s="4">
        <f>SUMIFS('Raw Data'!$J:$J,'Raw Data'!$G:$G,A3609,'Raw Data'!$R:$R,"Cross-Sold")</f>
        <v>0</v>
      </c>
    </row>
    <row r="3610" hidden="1" customHeight="1" spans="1:2">
      <c r="A3610" s="3" t="s">
        <v>38</v>
      </c>
      <c r="B3610" s="3">
        <f>SUMIFS('Raw Data'!$J:$J,'Raw Data'!$G:$G,A3610,'Raw Data'!$R:$R,"Cross-Sold")</f>
        <v>0</v>
      </c>
    </row>
    <row r="3611" hidden="1" customHeight="1" spans="1:2">
      <c r="A3611" s="4" t="s">
        <v>38</v>
      </c>
      <c r="B3611" s="4">
        <f>SUMIFS('Raw Data'!$J:$J,'Raw Data'!$G:$G,A3611,'Raw Data'!$R:$R,"Cross-Sold")</f>
        <v>0</v>
      </c>
    </row>
    <row r="3612" customHeight="1" spans="1:2">
      <c r="A3612" s="3" t="s">
        <v>55</v>
      </c>
      <c r="B3612" s="3">
        <f>SUMIFS('Raw Data'!$J:$J,'Raw Data'!$G:$G,A3612,'Raw Data'!$R:$R,"Cross-Sold")</f>
        <v>13740226</v>
      </c>
    </row>
    <row r="3613" hidden="1" customHeight="1" spans="1:2">
      <c r="A3613" s="4" t="s">
        <v>38</v>
      </c>
      <c r="B3613" s="4">
        <f>SUMIFS('Raw Data'!$J:$J,'Raw Data'!$G:$G,A3613,'Raw Data'!$R:$R,"Cross-Sold")</f>
        <v>0</v>
      </c>
    </row>
    <row r="3614" hidden="1" customHeight="1" spans="1:2">
      <c r="A3614" s="3" t="s">
        <v>38</v>
      </c>
      <c r="B3614" s="3">
        <f>SUMIFS('Raw Data'!$J:$J,'Raw Data'!$G:$G,A3614,'Raw Data'!$R:$R,"Cross-Sold")</f>
        <v>0</v>
      </c>
    </row>
    <row r="3615" hidden="1" customHeight="1" spans="1:2">
      <c r="A3615" s="4" t="s">
        <v>38</v>
      </c>
      <c r="B3615" s="4">
        <f>SUMIFS('Raw Data'!$J:$J,'Raw Data'!$G:$G,A3615,'Raw Data'!$R:$R,"Cross-Sold")</f>
        <v>0</v>
      </c>
    </row>
    <row r="3616" hidden="1" customHeight="1" spans="1:2">
      <c r="A3616" s="3" t="s">
        <v>38</v>
      </c>
      <c r="B3616" s="3">
        <f>SUMIFS('Raw Data'!$J:$J,'Raw Data'!$G:$G,A3616,'Raw Data'!$R:$R,"Cross-Sold")</f>
        <v>0</v>
      </c>
    </row>
    <row r="3617" customHeight="1" spans="1:2">
      <c r="A3617" s="4" t="s">
        <v>55</v>
      </c>
      <c r="B3617" s="4">
        <f>SUMIFS('Raw Data'!$J:$J,'Raw Data'!$G:$G,A3617,'Raw Data'!$R:$R,"Cross-Sold")</f>
        <v>13740226</v>
      </c>
    </row>
    <row r="3618" customHeight="1" spans="1:2">
      <c r="A3618" s="3" t="s">
        <v>487</v>
      </c>
      <c r="B3618" s="3">
        <f>SUMIFS('Raw Data'!$J:$J,'Raw Data'!$G:$G,A3618,'Raw Data'!$R:$R,"Cross-Sold")</f>
        <v>19722400</v>
      </c>
    </row>
    <row r="3619" hidden="1" customHeight="1" spans="1:2">
      <c r="A3619" s="4" t="s">
        <v>38</v>
      </c>
      <c r="B3619" s="4">
        <f>SUMIFS('Raw Data'!$J:$J,'Raw Data'!$G:$G,A3619,'Raw Data'!$R:$R,"Cross-Sold")</f>
        <v>0</v>
      </c>
    </row>
    <row r="3620" hidden="1" customHeight="1" spans="1:2">
      <c r="A3620" s="3" t="s">
        <v>38</v>
      </c>
      <c r="B3620" s="3">
        <f>SUMIFS('Raw Data'!$J:$J,'Raw Data'!$G:$G,A3620,'Raw Data'!$R:$R,"Cross-Sold")</f>
        <v>0</v>
      </c>
    </row>
    <row r="3621" hidden="1" customHeight="1" spans="1:2">
      <c r="A3621" s="4" t="s">
        <v>38</v>
      </c>
      <c r="B3621" s="4">
        <f>SUMIFS('Raw Data'!$J:$J,'Raw Data'!$G:$G,A3621,'Raw Data'!$R:$R,"Cross-Sold")</f>
        <v>0</v>
      </c>
    </row>
    <row r="3622" customHeight="1" spans="1:2">
      <c r="A3622" s="3" t="s">
        <v>55</v>
      </c>
      <c r="B3622" s="3">
        <f>SUMIFS('Raw Data'!$J:$J,'Raw Data'!$G:$G,A3622,'Raw Data'!$R:$R,"Cross-Sold")</f>
        <v>13740226</v>
      </c>
    </row>
    <row r="3623" customHeight="1" spans="1:2">
      <c r="A3623" s="4" t="s">
        <v>55</v>
      </c>
      <c r="B3623" s="4">
        <f>SUMIFS('Raw Data'!$J:$J,'Raw Data'!$G:$G,A3623,'Raw Data'!$R:$R,"Cross-Sold")</f>
        <v>13740226</v>
      </c>
    </row>
    <row r="3624" customHeight="1" spans="1:2">
      <c r="A3624" s="3" t="s">
        <v>55</v>
      </c>
      <c r="B3624" s="3">
        <f>SUMIFS('Raw Data'!$J:$J,'Raw Data'!$G:$G,A3624,'Raw Data'!$R:$R,"Cross-Sold")</f>
        <v>13740226</v>
      </c>
    </row>
    <row r="3625" hidden="1" customHeight="1" spans="1:2">
      <c r="A3625" s="4" t="s">
        <v>38</v>
      </c>
      <c r="B3625" s="4">
        <f>SUMIFS('Raw Data'!$J:$J,'Raw Data'!$G:$G,A3625,'Raw Data'!$R:$R,"Cross-Sold")</f>
        <v>0</v>
      </c>
    </row>
    <row r="3626" hidden="1" customHeight="1" spans="1:2">
      <c r="A3626" s="3" t="s">
        <v>38</v>
      </c>
      <c r="B3626" s="3">
        <f>SUMIFS('Raw Data'!$J:$J,'Raw Data'!$G:$G,A3626,'Raw Data'!$R:$R,"Cross-Sold")</f>
        <v>0</v>
      </c>
    </row>
    <row r="3627" hidden="1" customHeight="1" spans="1:2">
      <c r="A3627" s="4" t="s">
        <v>38</v>
      </c>
      <c r="B3627" s="4">
        <f>SUMIFS('Raw Data'!$J:$J,'Raw Data'!$G:$G,A3627,'Raw Data'!$R:$R,"Cross-Sold")</f>
        <v>0</v>
      </c>
    </row>
    <row r="3628" customHeight="1" spans="1:2">
      <c r="A3628" s="3" t="s">
        <v>80</v>
      </c>
      <c r="B3628" s="3">
        <f>SUMIFS('Raw Data'!$J:$J,'Raw Data'!$G:$G,A3628,'Raw Data'!$R:$R,"Cross-Sold")</f>
        <v>29707200</v>
      </c>
    </row>
    <row r="3629" customHeight="1" spans="1:2">
      <c r="A3629" s="4" t="s">
        <v>212</v>
      </c>
      <c r="B3629" s="4">
        <f>SUMIFS('Raw Data'!$J:$J,'Raw Data'!$G:$G,A3629,'Raw Data'!$R:$R,"Cross-Sold")</f>
        <v>1133297600</v>
      </c>
    </row>
    <row r="3630" hidden="1" customHeight="1" spans="1:2">
      <c r="A3630" s="3" t="s">
        <v>38</v>
      </c>
      <c r="B3630" s="3">
        <f>SUMIFS('Raw Data'!$J:$J,'Raw Data'!$G:$G,A3630,'Raw Data'!$R:$R,"Cross-Sold")</f>
        <v>0</v>
      </c>
    </row>
    <row r="3631" customHeight="1" spans="1:2">
      <c r="A3631" s="4" t="s">
        <v>80</v>
      </c>
      <c r="B3631" s="4">
        <f>SUMIFS('Raw Data'!$J:$J,'Raw Data'!$G:$G,A3631,'Raw Data'!$R:$R,"Cross-Sold")</f>
        <v>29707200</v>
      </c>
    </row>
    <row r="3632" hidden="1" customHeight="1" spans="1:2">
      <c r="A3632" s="3" t="s">
        <v>38</v>
      </c>
      <c r="B3632" s="3">
        <f>SUMIFS('Raw Data'!$J:$J,'Raw Data'!$G:$G,A3632,'Raw Data'!$R:$R,"Cross-Sold")</f>
        <v>0</v>
      </c>
    </row>
    <row r="3633" hidden="1" customHeight="1" spans="1:2">
      <c r="A3633" s="4" t="s">
        <v>94</v>
      </c>
      <c r="B3633" s="4">
        <f>SUMIFS('Raw Data'!$J:$J,'Raw Data'!$G:$G,A3633,'Raw Data'!$R:$R,"Cross-Sold")</f>
        <v>0</v>
      </c>
    </row>
    <row r="3634" hidden="1" customHeight="1" spans="1:2">
      <c r="A3634" s="3" t="s">
        <v>38</v>
      </c>
      <c r="B3634" s="3">
        <f>SUMIFS('Raw Data'!$J:$J,'Raw Data'!$G:$G,A3634,'Raw Data'!$R:$R,"Cross-Sold")</f>
        <v>0</v>
      </c>
    </row>
    <row r="3635" hidden="1" customHeight="1" spans="1:2">
      <c r="A3635" s="4" t="s">
        <v>94</v>
      </c>
      <c r="B3635" s="4">
        <f>SUMIFS('Raw Data'!$J:$J,'Raw Data'!$G:$G,A3635,'Raw Data'!$R:$R,"Cross-Sold")</f>
        <v>0</v>
      </c>
    </row>
    <row r="3636" customHeight="1" spans="1:2">
      <c r="A3636" s="3" t="s">
        <v>44</v>
      </c>
      <c r="B3636" s="3">
        <f>SUMIFS('Raw Data'!$J:$J,'Raw Data'!$G:$G,A3636,'Raw Data'!$R:$R,"Cross-Sold")</f>
        <v>42770500</v>
      </c>
    </row>
    <row r="3637" customHeight="1" spans="1:2">
      <c r="A3637" s="4" t="s">
        <v>80</v>
      </c>
      <c r="B3637" s="4">
        <f>SUMIFS('Raw Data'!$J:$J,'Raw Data'!$G:$G,A3637,'Raw Data'!$R:$R,"Cross-Sold")</f>
        <v>29707200</v>
      </c>
    </row>
    <row r="3638" customHeight="1" spans="1:2">
      <c r="A3638" s="3" t="s">
        <v>487</v>
      </c>
      <c r="B3638" s="3">
        <f>SUMIFS('Raw Data'!$J:$J,'Raw Data'!$G:$G,A3638,'Raw Data'!$R:$R,"Cross-Sold")</f>
        <v>19722400</v>
      </c>
    </row>
    <row r="3639" customHeight="1" spans="1:2">
      <c r="A3639" s="4" t="s">
        <v>80</v>
      </c>
      <c r="B3639" s="4">
        <f>SUMIFS('Raw Data'!$J:$J,'Raw Data'!$G:$G,A3639,'Raw Data'!$R:$R,"Cross-Sold")</f>
        <v>29707200</v>
      </c>
    </row>
    <row r="3640" hidden="1" customHeight="1" spans="1:2">
      <c r="A3640" s="3" t="s">
        <v>536</v>
      </c>
      <c r="B3640" s="3">
        <f>SUMIFS('Raw Data'!$J:$J,'Raw Data'!$G:$G,A3640,'Raw Data'!$R:$R,"Cross-Sold")</f>
        <v>0</v>
      </c>
    </row>
    <row r="3641" customHeight="1" spans="1:2">
      <c r="A3641" s="4" t="s">
        <v>80</v>
      </c>
      <c r="B3641" s="4">
        <f>SUMIFS('Raw Data'!$J:$J,'Raw Data'!$G:$G,A3641,'Raw Data'!$R:$R,"Cross-Sold")</f>
        <v>29707200</v>
      </c>
    </row>
    <row r="3642" hidden="1" customHeight="1" spans="1:2">
      <c r="A3642" s="3" t="s">
        <v>38</v>
      </c>
      <c r="B3642" s="3">
        <f>SUMIFS('Raw Data'!$J:$J,'Raw Data'!$G:$G,A3642,'Raw Data'!$R:$R,"Cross-Sold")</f>
        <v>0</v>
      </c>
    </row>
    <row r="3643" hidden="1" customHeight="1" spans="1:2">
      <c r="A3643" s="4" t="s">
        <v>38</v>
      </c>
      <c r="B3643" s="4">
        <f>SUMIFS('Raw Data'!$J:$J,'Raw Data'!$G:$G,A3643,'Raw Data'!$R:$R,"Cross-Sold")</f>
        <v>0</v>
      </c>
    </row>
    <row r="3644" hidden="1" customHeight="1" spans="1:2">
      <c r="A3644" s="3" t="s">
        <v>38</v>
      </c>
      <c r="B3644" s="3">
        <f>SUMIFS('Raw Data'!$J:$J,'Raw Data'!$G:$G,A3644,'Raw Data'!$R:$R,"Cross-Sold")</f>
        <v>0</v>
      </c>
    </row>
    <row r="3645" customHeight="1" spans="1:2">
      <c r="A3645" s="4" t="s">
        <v>80</v>
      </c>
      <c r="B3645" s="4">
        <f>SUMIFS('Raw Data'!$J:$J,'Raw Data'!$G:$G,A3645,'Raw Data'!$R:$R,"Cross-Sold")</f>
        <v>29707200</v>
      </c>
    </row>
    <row r="3646" hidden="1" customHeight="1" spans="1:2">
      <c r="A3646" s="3" t="s">
        <v>38</v>
      </c>
      <c r="B3646" s="3">
        <f>SUMIFS('Raw Data'!$J:$J,'Raw Data'!$G:$G,A3646,'Raw Data'!$R:$R,"Cross-Sold")</f>
        <v>0</v>
      </c>
    </row>
    <row r="3647" customHeight="1" spans="1:2">
      <c r="A3647" s="4" t="s">
        <v>212</v>
      </c>
      <c r="B3647" s="4">
        <f>SUMIFS('Raw Data'!$J:$J,'Raw Data'!$G:$G,A3647,'Raw Data'!$R:$R,"Cross-Sold")</f>
        <v>1133297600</v>
      </c>
    </row>
    <row r="3648" customHeight="1" spans="1:2">
      <c r="A3648" s="3" t="s">
        <v>487</v>
      </c>
      <c r="B3648" s="3">
        <f>SUMIFS('Raw Data'!$J:$J,'Raw Data'!$G:$G,A3648,'Raw Data'!$R:$R,"Cross-Sold")</f>
        <v>19722400</v>
      </c>
    </row>
    <row r="3649" customHeight="1" spans="1:2">
      <c r="A3649" s="4" t="s">
        <v>487</v>
      </c>
      <c r="B3649" s="4">
        <f>SUMIFS('Raw Data'!$J:$J,'Raw Data'!$G:$G,A3649,'Raw Data'!$R:$R,"Cross-Sold")</f>
        <v>19722400</v>
      </c>
    </row>
    <row r="3650" hidden="1" customHeight="1" spans="1:2">
      <c r="A3650" s="3" t="s">
        <v>38</v>
      </c>
      <c r="B3650" s="3">
        <f>SUMIFS('Raw Data'!$J:$J,'Raw Data'!$G:$G,A3650,'Raw Data'!$R:$R,"Cross-Sold")</f>
        <v>0</v>
      </c>
    </row>
    <row r="3651" hidden="1" customHeight="1" spans="1:2">
      <c r="A3651" s="4" t="s">
        <v>38</v>
      </c>
      <c r="B3651" s="4">
        <f>SUMIFS('Raw Data'!$J:$J,'Raw Data'!$G:$G,A3651,'Raw Data'!$R:$R,"Cross-Sold")</f>
        <v>0</v>
      </c>
    </row>
    <row r="3652" hidden="1" customHeight="1" spans="1:2">
      <c r="A3652" s="3" t="s">
        <v>94</v>
      </c>
      <c r="B3652" s="3">
        <f>SUMIFS('Raw Data'!$J:$J,'Raw Data'!$G:$G,A3652,'Raw Data'!$R:$R,"Cross-Sold")</f>
        <v>0</v>
      </c>
    </row>
    <row r="3653" customHeight="1" spans="1:2">
      <c r="A3653" s="4" t="s">
        <v>487</v>
      </c>
      <c r="B3653" s="4">
        <f>SUMIFS('Raw Data'!$J:$J,'Raw Data'!$G:$G,A3653,'Raw Data'!$R:$R,"Cross-Sold")</f>
        <v>19722400</v>
      </c>
    </row>
    <row r="3654" hidden="1" customHeight="1" spans="1:2">
      <c r="A3654" s="3" t="s">
        <v>94</v>
      </c>
      <c r="B3654" s="3">
        <f>SUMIFS('Raw Data'!$J:$J,'Raw Data'!$G:$G,A3654,'Raw Data'!$R:$R,"Cross-Sold")</f>
        <v>0</v>
      </c>
    </row>
    <row r="3655" customHeight="1" spans="1:2">
      <c r="A3655" s="4" t="s">
        <v>287</v>
      </c>
      <c r="B3655" s="4">
        <f>SUMIFS('Raw Data'!$J:$J,'Raw Data'!$G:$G,A3655,'Raw Data'!$R:$R,"Cross-Sold")</f>
        <v>6754600</v>
      </c>
    </row>
    <row r="3656" hidden="1" customHeight="1" spans="1:2">
      <c r="A3656" s="3" t="s">
        <v>402</v>
      </c>
      <c r="B3656" s="3">
        <f>SUMIFS('Raw Data'!$J:$J,'Raw Data'!$G:$G,A3656,'Raw Data'!$R:$R,"Cross-Sold")</f>
        <v>0</v>
      </c>
    </row>
    <row r="3657" hidden="1" customHeight="1" spans="1:2">
      <c r="A3657" s="4" t="s">
        <v>94</v>
      </c>
      <c r="B3657" s="4">
        <f>SUMIFS('Raw Data'!$J:$J,'Raw Data'!$G:$G,A3657,'Raw Data'!$R:$R,"Cross-Sold")</f>
        <v>0</v>
      </c>
    </row>
    <row r="3658" customHeight="1" spans="1:2">
      <c r="A3658" s="3" t="s">
        <v>124</v>
      </c>
      <c r="B3658" s="3">
        <f>SUMIFS('Raw Data'!$J:$J,'Raw Data'!$G:$G,A3658,'Raw Data'!$R:$R,"Cross-Sold")</f>
        <v>1184589200</v>
      </c>
    </row>
    <row r="3659" hidden="1" customHeight="1" spans="1:2">
      <c r="A3659" s="4" t="s">
        <v>38</v>
      </c>
      <c r="B3659" s="4">
        <f>SUMIFS('Raw Data'!$J:$J,'Raw Data'!$G:$G,A3659,'Raw Data'!$R:$R,"Cross-Sold")</f>
        <v>0</v>
      </c>
    </row>
    <row r="3660" hidden="1" customHeight="1" spans="1:2">
      <c r="A3660" s="3" t="s">
        <v>38</v>
      </c>
      <c r="B3660" s="3">
        <f>SUMIFS('Raw Data'!$J:$J,'Raw Data'!$G:$G,A3660,'Raw Data'!$R:$R,"Cross-Sold")</f>
        <v>0</v>
      </c>
    </row>
    <row r="3661" customHeight="1" spans="1:2">
      <c r="A3661" s="4" t="s">
        <v>116</v>
      </c>
      <c r="B3661" s="4">
        <f>SUMIFS('Raw Data'!$J:$J,'Raw Data'!$G:$G,A3661,'Raw Data'!$R:$R,"Cross-Sold")</f>
        <v>52119800</v>
      </c>
    </row>
    <row r="3662" hidden="1" customHeight="1" spans="1:2">
      <c r="A3662" s="3" t="s">
        <v>94</v>
      </c>
      <c r="B3662" s="3">
        <f>SUMIFS('Raw Data'!$J:$J,'Raw Data'!$G:$G,A3662,'Raw Data'!$R:$R,"Cross-Sold")</f>
        <v>0</v>
      </c>
    </row>
    <row r="3663" hidden="1" customHeight="1" spans="1:2">
      <c r="A3663" s="4" t="s">
        <v>38</v>
      </c>
      <c r="B3663" s="4">
        <f>SUMIFS('Raw Data'!$J:$J,'Raw Data'!$G:$G,A3663,'Raw Data'!$R:$R,"Cross-Sold")</f>
        <v>0</v>
      </c>
    </row>
    <row r="3664" hidden="1" customHeight="1" spans="1:2">
      <c r="A3664" s="3" t="s">
        <v>94</v>
      </c>
      <c r="B3664" s="3">
        <f>SUMIFS('Raw Data'!$J:$J,'Raw Data'!$G:$G,A3664,'Raw Data'!$R:$R,"Cross-Sold")</f>
        <v>0</v>
      </c>
    </row>
    <row r="3665" hidden="1" customHeight="1" spans="1:2">
      <c r="A3665" s="4" t="s">
        <v>94</v>
      </c>
      <c r="B3665" s="4">
        <f>SUMIFS('Raw Data'!$J:$J,'Raw Data'!$G:$G,A3665,'Raw Data'!$R:$R,"Cross-Sold")</f>
        <v>0</v>
      </c>
    </row>
    <row r="3666" hidden="1" customHeight="1" spans="1:2">
      <c r="A3666" s="3" t="s">
        <v>38</v>
      </c>
      <c r="B3666" s="3">
        <f>SUMIFS('Raw Data'!$J:$J,'Raw Data'!$G:$G,A3666,'Raw Data'!$R:$R,"Cross-Sold")</f>
        <v>0</v>
      </c>
    </row>
    <row r="3667" hidden="1" customHeight="1" spans="1:2">
      <c r="A3667" s="4" t="s">
        <v>38</v>
      </c>
      <c r="B3667" s="4">
        <f>SUMIFS('Raw Data'!$J:$J,'Raw Data'!$G:$G,A3667,'Raw Data'!$R:$R,"Cross-Sold")</f>
        <v>0</v>
      </c>
    </row>
    <row r="3668" customHeight="1" spans="1:2">
      <c r="A3668" s="3" t="s">
        <v>487</v>
      </c>
      <c r="B3668" s="3">
        <f>SUMIFS('Raw Data'!$J:$J,'Raw Data'!$G:$G,A3668,'Raw Data'!$R:$R,"Cross-Sold")</f>
        <v>19722400</v>
      </c>
    </row>
    <row r="3669" hidden="1" customHeight="1" spans="1:2">
      <c r="A3669" s="4" t="s">
        <v>38</v>
      </c>
      <c r="B3669" s="4">
        <f>SUMIFS('Raw Data'!$J:$J,'Raw Data'!$G:$G,A3669,'Raw Data'!$R:$R,"Cross-Sold")</f>
        <v>0</v>
      </c>
    </row>
    <row r="3670" hidden="1" customHeight="1" spans="1:2">
      <c r="A3670" s="3" t="s">
        <v>94</v>
      </c>
      <c r="B3670" s="3">
        <f>SUMIFS('Raw Data'!$J:$J,'Raw Data'!$G:$G,A3670,'Raw Data'!$R:$R,"Cross-Sold")</f>
        <v>0</v>
      </c>
    </row>
    <row r="3671" hidden="1" customHeight="1" spans="1:2">
      <c r="A3671" s="4" t="s">
        <v>94</v>
      </c>
      <c r="B3671" s="4">
        <f>SUMIFS('Raw Data'!$J:$J,'Raw Data'!$G:$G,A3671,'Raw Data'!$R:$R,"Cross-Sold")</f>
        <v>0</v>
      </c>
    </row>
    <row r="3672" hidden="1" customHeight="1" spans="1:2">
      <c r="A3672" s="3" t="s">
        <v>38</v>
      </c>
      <c r="B3672" s="3">
        <f>SUMIFS('Raw Data'!$J:$J,'Raw Data'!$G:$G,A3672,'Raw Data'!$R:$R,"Cross-Sold")</f>
        <v>0</v>
      </c>
    </row>
    <row r="3673" hidden="1" customHeight="1" spans="1:2">
      <c r="A3673" s="4" t="s">
        <v>38</v>
      </c>
      <c r="B3673" s="4">
        <f>SUMIFS('Raw Data'!$J:$J,'Raw Data'!$G:$G,A3673,'Raw Data'!$R:$R,"Cross-Sold")</f>
        <v>0</v>
      </c>
    </row>
    <row r="3674" customHeight="1" spans="1:2">
      <c r="A3674" s="3" t="s">
        <v>212</v>
      </c>
      <c r="B3674" s="3">
        <f>SUMIFS('Raw Data'!$J:$J,'Raw Data'!$G:$G,A3674,'Raw Data'!$R:$R,"Cross-Sold")</f>
        <v>1133297600</v>
      </c>
    </row>
    <row r="3675" hidden="1" customHeight="1" spans="1:2">
      <c r="A3675" s="4" t="s">
        <v>38</v>
      </c>
      <c r="B3675" s="4">
        <f>SUMIFS('Raw Data'!$J:$J,'Raw Data'!$G:$G,A3675,'Raw Data'!$R:$R,"Cross-Sold")</f>
        <v>0</v>
      </c>
    </row>
    <row r="3676" hidden="1" customHeight="1" spans="1:2">
      <c r="A3676" s="3" t="s">
        <v>38</v>
      </c>
      <c r="B3676" s="3">
        <f>SUMIFS('Raw Data'!$J:$J,'Raw Data'!$G:$G,A3676,'Raw Data'!$R:$R,"Cross-Sold")</f>
        <v>0</v>
      </c>
    </row>
    <row r="3677" hidden="1" customHeight="1" spans="1:2">
      <c r="A3677" s="4" t="s">
        <v>38</v>
      </c>
      <c r="B3677" s="4">
        <f>SUMIFS('Raw Data'!$J:$J,'Raw Data'!$G:$G,A3677,'Raw Data'!$R:$R,"Cross-Sold")</f>
        <v>0</v>
      </c>
    </row>
    <row r="3678" customHeight="1" spans="1:2">
      <c r="A3678" s="3" t="s">
        <v>55</v>
      </c>
      <c r="B3678" s="3">
        <f>SUMIFS('Raw Data'!$J:$J,'Raw Data'!$G:$G,A3678,'Raw Data'!$R:$R,"Cross-Sold")</f>
        <v>13740226</v>
      </c>
    </row>
    <row r="3679" customHeight="1" spans="1:2">
      <c r="A3679" s="4" t="s">
        <v>80</v>
      </c>
      <c r="B3679" s="4">
        <f>SUMIFS('Raw Data'!$J:$J,'Raw Data'!$G:$G,A3679,'Raw Data'!$R:$R,"Cross-Sold")</f>
        <v>29707200</v>
      </c>
    </row>
    <row r="3680" hidden="1" customHeight="1" spans="1:2">
      <c r="A3680" s="3" t="s">
        <v>38</v>
      </c>
      <c r="B3680" s="3">
        <f>SUMIFS('Raw Data'!$J:$J,'Raw Data'!$G:$G,A3680,'Raw Data'!$R:$R,"Cross-Sold")</f>
        <v>0</v>
      </c>
    </row>
    <row r="3681" customHeight="1" spans="1:2">
      <c r="A3681" s="4" t="s">
        <v>111</v>
      </c>
      <c r="B3681" s="4">
        <f>SUMIFS('Raw Data'!$J:$J,'Raw Data'!$G:$G,A3681,'Raw Data'!$R:$R,"Cross-Sold")</f>
        <v>13047600</v>
      </c>
    </row>
    <row r="3682" hidden="1" customHeight="1" spans="1:2">
      <c r="A3682" s="3" t="s">
        <v>38</v>
      </c>
      <c r="B3682" s="3">
        <f>SUMIFS('Raw Data'!$J:$J,'Raw Data'!$G:$G,A3682,'Raw Data'!$R:$R,"Cross-Sold")</f>
        <v>0</v>
      </c>
    </row>
    <row r="3683" hidden="1" customHeight="1" spans="1:2">
      <c r="A3683" s="4" t="s">
        <v>38</v>
      </c>
      <c r="B3683" s="4">
        <f>SUMIFS('Raw Data'!$J:$J,'Raw Data'!$G:$G,A3683,'Raw Data'!$R:$R,"Cross-Sold")</f>
        <v>0</v>
      </c>
    </row>
    <row r="3684" customHeight="1" spans="1:2">
      <c r="A3684" s="3" t="s">
        <v>55</v>
      </c>
      <c r="B3684" s="3">
        <f>SUMIFS('Raw Data'!$J:$J,'Raw Data'!$G:$G,A3684,'Raw Data'!$R:$R,"Cross-Sold")</f>
        <v>13740226</v>
      </c>
    </row>
    <row r="3685" customHeight="1" spans="1:2">
      <c r="A3685" s="4" t="s">
        <v>212</v>
      </c>
      <c r="B3685" s="4">
        <f>SUMIFS('Raw Data'!$J:$J,'Raw Data'!$G:$G,A3685,'Raw Data'!$R:$R,"Cross-Sold")</f>
        <v>1133297600</v>
      </c>
    </row>
    <row r="3686" customHeight="1" spans="1:2">
      <c r="A3686" s="3" t="s">
        <v>116</v>
      </c>
      <c r="B3686" s="3">
        <f>SUMIFS('Raw Data'!$J:$J,'Raw Data'!$G:$G,A3686,'Raw Data'!$R:$R,"Cross-Sold")</f>
        <v>52119800</v>
      </c>
    </row>
    <row r="3687" hidden="1" customHeight="1" spans="1:2">
      <c r="A3687" s="4" t="s">
        <v>38</v>
      </c>
      <c r="B3687" s="4">
        <f>SUMIFS('Raw Data'!$J:$J,'Raw Data'!$G:$G,A3687,'Raw Data'!$R:$R,"Cross-Sold")</f>
        <v>0</v>
      </c>
    </row>
    <row r="3688" hidden="1" customHeight="1" spans="1:2">
      <c r="A3688" s="3" t="s">
        <v>38</v>
      </c>
      <c r="B3688" s="3">
        <f>SUMIFS('Raw Data'!$J:$J,'Raw Data'!$G:$G,A3688,'Raw Data'!$R:$R,"Cross-Sold")</f>
        <v>0</v>
      </c>
    </row>
    <row r="3689" hidden="1" customHeight="1" spans="1:2">
      <c r="A3689" s="4" t="s">
        <v>38</v>
      </c>
      <c r="B3689" s="4">
        <f>SUMIFS('Raw Data'!$J:$J,'Raw Data'!$G:$G,A3689,'Raw Data'!$R:$R,"Cross-Sold")</f>
        <v>0</v>
      </c>
    </row>
    <row r="3690" hidden="1" customHeight="1" spans="1:2">
      <c r="A3690" s="3" t="s">
        <v>38</v>
      </c>
      <c r="B3690" s="3">
        <f>SUMIFS('Raw Data'!$J:$J,'Raw Data'!$G:$G,A3690,'Raw Data'!$R:$R,"Cross-Sold")</f>
        <v>0</v>
      </c>
    </row>
    <row r="3691" hidden="1" customHeight="1" spans="1:2">
      <c r="A3691" s="4" t="s">
        <v>38</v>
      </c>
      <c r="B3691" s="4">
        <f>SUMIFS('Raw Data'!$J:$J,'Raw Data'!$G:$G,A3691,'Raw Data'!$R:$R,"Cross-Sold")</f>
        <v>0</v>
      </c>
    </row>
    <row r="3692" customHeight="1" spans="1:2">
      <c r="A3692" s="3" t="s">
        <v>55</v>
      </c>
      <c r="B3692" s="3">
        <f>SUMIFS('Raw Data'!$J:$J,'Raw Data'!$G:$G,A3692,'Raw Data'!$R:$R,"Cross-Sold")</f>
        <v>13740226</v>
      </c>
    </row>
    <row r="3693" hidden="1" customHeight="1" spans="1:2">
      <c r="A3693" s="4" t="s">
        <v>38</v>
      </c>
      <c r="B3693" s="4">
        <f>SUMIFS('Raw Data'!$J:$J,'Raw Data'!$G:$G,A3693,'Raw Data'!$R:$R,"Cross-Sold")</f>
        <v>0</v>
      </c>
    </row>
    <row r="3694" hidden="1" customHeight="1" spans="1:2">
      <c r="A3694" s="3" t="s">
        <v>38</v>
      </c>
      <c r="B3694" s="3">
        <f>SUMIFS('Raw Data'!$J:$J,'Raw Data'!$G:$G,A3694,'Raw Data'!$R:$R,"Cross-Sold")</f>
        <v>0</v>
      </c>
    </row>
    <row r="3695" hidden="1" customHeight="1" spans="1:2">
      <c r="A3695" s="4" t="s">
        <v>38</v>
      </c>
      <c r="B3695" s="4">
        <f>SUMIFS('Raw Data'!$J:$J,'Raw Data'!$G:$G,A3695,'Raw Data'!$R:$R,"Cross-Sold")</f>
        <v>0</v>
      </c>
    </row>
    <row r="3696" hidden="1" customHeight="1" spans="1:2">
      <c r="A3696" s="3" t="s">
        <v>38</v>
      </c>
      <c r="B3696" s="3">
        <f>SUMIFS('Raw Data'!$J:$J,'Raw Data'!$G:$G,A3696,'Raw Data'!$R:$R,"Cross-Sold")</f>
        <v>0</v>
      </c>
    </row>
    <row r="3697" hidden="1" customHeight="1" spans="1:2">
      <c r="A3697" s="4" t="s">
        <v>38</v>
      </c>
      <c r="B3697" s="4">
        <f>SUMIFS('Raw Data'!$J:$J,'Raw Data'!$G:$G,A3697,'Raw Data'!$R:$R,"Cross-Sold")</f>
        <v>0</v>
      </c>
    </row>
    <row r="3698" hidden="1" customHeight="1" spans="1:2">
      <c r="A3698" s="3" t="s">
        <v>38</v>
      </c>
      <c r="B3698" s="3">
        <f>SUMIFS('Raw Data'!$J:$J,'Raw Data'!$G:$G,A3698,'Raw Data'!$R:$R,"Cross-Sold")</f>
        <v>0</v>
      </c>
    </row>
    <row r="3699" hidden="1" customHeight="1" spans="1:2">
      <c r="A3699" s="4" t="s">
        <v>38</v>
      </c>
      <c r="B3699" s="4">
        <f>SUMIFS('Raw Data'!$J:$J,'Raw Data'!$G:$G,A3699,'Raw Data'!$R:$R,"Cross-Sold")</f>
        <v>0</v>
      </c>
    </row>
    <row r="3700" customHeight="1" spans="1:2">
      <c r="A3700" s="3" t="s">
        <v>55</v>
      </c>
      <c r="B3700" s="3">
        <f>SUMIFS('Raw Data'!$J:$J,'Raw Data'!$G:$G,A3700,'Raw Data'!$R:$R,"Cross-Sold")</f>
        <v>13740226</v>
      </c>
    </row>
    <row r="3701" hidden="1" customHeight="1" spans="1:2">
      <c r="A3701" s="4" t="s">
        <v>38</v>
      </c>
      <c r="B3701" s="4">
        <f>SUMIFS('Raw Data'!$J:$J,'Raw Data'!$G:$G,A3701,'Raw Data'!$R:$R,"Cross-Sold")</f>
        <v>0</v>
      </c>
    </row>
    <row r="3702" hidden="1" customHeight="1" spans="1:2">
      <c r="A3702" s="3" t="s">
        <v>38</v>
      </c>
      <c r="B3702" s="3">
        <f>SUMIFS('Raw Data'!$J:$J,'Raw Data'!$G:$G,A3702,'Raw Data'!$R:$R,"Cross-Sold")</f>
        <v>0</v>
      </c>
    </row>
    <row r="3703" hidden="1" customHeight="1" spans="1:2">
      <c r="A3703" s="4" t="s">
        <v>38</v>
      </c>
      <c r="B3703" s="4">
        <f>SUMIFS('Raw Data'!$J:$J,'Raw Data'!$G:$G,A3703,'Raw Data'!$R:$R,"Cross-Sold")</f>
        <v>0</v>
      </c>
    </row>
    <row r="3704" customHeight="1" spans="1:2">
      <c r="A3704" s="3" t="s">
        <v>212</v>
      </c>
      <c r="B3704" s="3">
        <f>SUMIFS('Raw Data'!$J:$J,'Raw Data'!$G:$G,A3704,'Raw Data'!$R:$R,"Cross-Sold")</f>
        <v>1133297600</v>
      </c>
    </row>
    <row r="3705" customHeight="1" spans="1:2">
      <c r="A3705" s="4" t="s">
        <v>212</v>
      </c>
      <c r="B3705" s="4">
        <f>SUMIFS('Raw Data'!$J:$J,'Raw Data'!$G:$G,A3705,'Raw Data'!$R:$R,"Cross-Sold")</f>
        <v>1133297600</v>
      </c>
    </row>
    <row r="3706" hidden="1" customHeight="1" spans="1:2">
      <c r="A3706" s="3" t="s">
        <v>38</v>
      </c>
      <c r="B3706" s="3">
        <f>SUMIFS('Raw Data'!$J:$J,'Raw Data'!$G:$G,A3706,'Raw Data'!$R:$R,"Cross-Sold")</f>
        <v>0</v>
      </c>
    </row>
    <row r="3707" customHeight="1" spans="1:2">
      <c r="A3707" s="4" t="s">
        <v>44</v>
      </c>
      <c r="B3707" s="4">
        <f>SUMIFS('Raw Data'!$J:$J,'Raw Data'!$G:$G,A3707,'Raw Data'!$R:$R,"Cross-Sold")</f>
        <v>42770500</v>
      </c>
    </row>
    <row r="3708" hidden="1" customHeight="1" spans="1:2">
      <c r="A3708" s="3" t="s">
        <v>38</v>
      </c>
      <c r="B3708" s="3">
        <f>SUMIFS('Raw Data'!$J:$J,'Raw Data'!$G:$G,A3708,'Raw Data'!$R:$R,"Cross-Sold")</f>
        <v>0</v>
      </c>
    </row>
    <row r="3709" customHeight="1" spans="1:2">
      <c r="A3709" s="4" t="s">
        <v>80</v>
      </c>
      <c r="B3709" s="4">
        <f>SUMIFS('Raw Data'!$J:$J,'Raw Data'!$G:$G,A3709,'Raw Data'!$R:$R,"Cross-Sold")</f>
        <v>29707200</v>
      </c>
    </row>
    <row r="3710" customHeight="1" spans="1:2">
      <c r="A3710" s="3" t="s">
        <v>80</v>
      </c>
      <c r="B3710" s="3">
        <f>SUMIFS('Raw Data'!$J:$J,'Raw Data'!$G:$G,A3710,'Raw Data'!$R:$R,"Cross-Sold")</f>
        <v>29707200</v>
      </c>
    </row>
    <row r="3711" hidden="1" customHeight="1" spans="1:2">
      <c r="A3711" s="4" t="s">
        <v>38</v>
      </c>
      <c r="B3711" s="4">
        <f>SUMIFS('Raw Data'!$J:$J,'Raw Data'!$G:$G,A3711,'Raw Data'!$R:$R,"Cross-Sold")</f>
        <v>0</v>
      </c>
    </row>
    <row r="3712" hidden="1" customHeight="1" spans="1:2">
      <c r="A3712" s="3" t="s">
        <v>38</v>
      </c>
      <c r="B3712" s="3">
        <f>SUMIFS('Raw Data'!$J:$J,'Raw Data'!$G:$G,A3712,'Raw Data'!$R:$R,"Cross-Sold")</f>
        <v>0</v>
      </c>
    </row>
    <row r="3713" customHeight="1" spans="1:2">
      <c r="A3713" s="4" t="s">
        <v>68</v>
      </c>
      <c r="B3713" s="4">
        <f>SUMIFS('Raw Data'!$J:$J,'Raw Data'!$G:$G,A3713,'Raw Data'!$R:$R,"Cross-Sold")</f>
        <v>259365751</v>
      </c>
    </row>
    <row r="3714" hidden="1" customHeight="1" spans="1:2">
      <c r="A3714" s="3" t="s">
        <v>38</v>
      </c>
      <c r="B3714" s="3">
        <f>SUMIFS('Raw Data'!$J:$J,'Raw Data'!$G:$G,A3714,'Raw Data'!$R:$R,"Cross-Sold")</f>
        <v>0</v>
      </c>
    </row>
    <row r="3715" hidden="1" customHeight="1" spans="1:2">
      <c r="A3715" s="4" t="s">
        <v>38</v>
      </c>
      <c r="B3715" s="4">
        <f>SUMIFS('Raw Data'!$J:$J,'Raw Data'!$G:$G,A3715,'Raw Data'!$R:$R,"Cross-Sold")</f>
        <v>0</v>
      </c>
    </row>
    <row r="3716" hidden="1" customHeight="1" spans="1:2">
      <c r="A3716" s="3" t="s">
        <v>38</v>
      </c>
      <c r="B3716" s="3">
        <f>SUMIFS('Raw Data'!$J:$J,'Raw Data'!$G:$G,A3716,'Raw Data'!$R:$R,"Cross-Sold")</f>
        <v>0</v>
      </c>
    </row>
    <row r="3717" hidden="1" customHeight="1" spans="1:2">
      <c r="A3717" s="4" t="s">
        <v>38</v>
      </c>
      <c r="B3717" s="4">
        <f>SUMIFS('Raw Data'!$J:$J,'Raw Data'!$G:$G,A3717,'Raw Data'!$R:$R,"Cross-Sold")</f>
        <v>0</v>
      </c>
    </row>
    <row r="3718" customHeight="1" spans="1:2">
      <c r="A3718" s="3" t="s">
        <v>3913</v>
      </c>
      <c r="B3718" s="3">
        <f>SUMIFS('Raw Data'!$J:$J,'Raw Data'!$G:$G,A3718,'Raw Data'!$R:$R,"Cross-Sold")</f>
        <v>53975800</v>
      </c>
    </row>
    <row r="3719" customHeight="1" spans="1:2">
      <c r="A3719" s="4" t="s">
        <v>62</v>
      </c>
      <c r="B3719" s="4">
        <f>SUMIFS('Raw Data'!$J:$J,'Raw Data'!$G:$G,A3719,'Raw Data'!$R:$R,"Cross-Sold")</f>
        <v>285100</v>
      </c>
    </row>
    <row r="3720" customHeight="1" spans="1:2">
      <c r="A3720" s="3" t="s">
        <v>62</v>
      </c>
      <c r="B3720" s="3">
        <f>SUMIFS('Raw Data'!$J:$J,'Raw Data'!$G:$G,A3720,'Raw Data'!$R:$R,"Cross-Sold")</f>
        <v>285100</v>
      </c>
    </row>
    <row r="3721" customHeight="1" spans="1:2">
      <c r="A3721" s="4" t="s">
        <v>124</v>
      </c>
      <c r="B3721" s="4">
        <f>SUMIFS('Raw Data'!$J:$J,'Raw Data'!$G:$G,A3721,'Raw Data'!$R:$R,"Cross-Sold")</f>
        <v>1184589200</v>
      </c>
    </row>
    <row r="3722" customHeight="1" spans="1:2">
      <c r="A3722" s="3" t="s">
        <v>124</v>
      </c>
      <c r="B3722" s="3">
        <f>SUMIFS('Raw Data'!$J:$J,'Raw Data'!$G:$G,A3722,'Raw Data'!$R:$R,"Cross-Sold")</f>
        <v>1184589200</v>
      </c>
    </row>
    <row r="3723" hidden="1" customHeight="1" spans="1:2">
      <c r="A3723" s="4" t="s">
        <v>38</v>
      </c>
      <c r="B3723" s="4">
        <f>SUMIFS('Raw Data'!$J:$J,'Raw Data'!$G:$G,A3723,'Raw Data'!$R:$R,"Cross-Sold")</f>
        <v>0</v>
      </c>
    </row>
    <row r="3724" hidden="1" customHeight="1" spans="1:2">
      <c r="A3724" s="3" t="s">
        <v>38</v>
      </c>
      <c r="B3724" s="3">
        <f>SUMIFS('Raw Data'!$J:$J,'Raw Data'!$G:$G,A3724,'Raw Data'!$R:$R,"Cross-Sold")</f>
        <v>0</v>
      </c>
    </row>
    <row r="3725" hidden="1" customHeight="1" spans="1:2">
      <c r="A3725" s="4" t="s">
        <v>38</v>
      </c>
      <c r="B3725" s="4">
        <f>SUMIFS('Raw Data'!$J:$J,'Raw Data'!$G:$G,A3725,'Raw Data'!$R:$R,"Cross-Sold")</f>
        <v>0</v>
      </c>
    </row>
    <row r="3726" hidden="1" customHeight="1" spans="1:2">
      <c r="A3726" s="3" t="s">
        <v>38</v>
      </c>
      <c r="B3726" s="3">
        <f>SUMIFS('Raw Data'!$J:$J,'Raw Data'!$G:$G,A3726,'Raw Data'!$R:$R,"Cross-Sold")</f>
        <v>0</v>
      </c>
    </row>
    <row r="3727" customHeight="1" spans="1:2">
      <c r="A3727" s="4" t="s">
        <v>80</v>
      </c>
      <c r="B3727" s="4">
        <f>SUMIFS('Raw Data'!$J:$J,'Raw Data'!$G:$G,A3727,'Raw Data'!$R:$R,"Cross-Sold")</f>
        <v>29707200</v>
      </c>
    </row>
    <row r="3728" customHeight="1" spans="1:2">
      <c r="A3728" s="3" t="s">
        <v>80</v>
      </c>
      <c r="B3728" s="3">
        <f>SUMIFS('Raw Data'!$J:$J,'Raw Data'!$G:$G,A3728,'Raw Data'!$R:$R,"Cross-Sold")</f>
        <v>29707200</v>
      </c>
    </row>
    <row r="3729" customHeight="1" spans="1:2">
      <c r="A3729" s="4" t="s">
        <v>44</v>
      </c>
      <c r="B3729" s="4">
        <f>SUMIFS('Raw Data'!$J:$J,'Raw Data'!$G:$G,A3729,'Raw Data'!$R:$R,"Cross-Sold")</f>
        <v>42770500</v>
      </c>
    </row>
    <row r="3730" hidden="1" customHeight="1" spans="1:2">
      <c r="A3730" s="3" t="s">
        <v>38</v>
      </c>
      <c r="B3730" s="3">
        <f>SUMIFS('Raw Data'!$J:$J,'Raw Data'!$G:$G,A3730,'Raw Data'!$R:$R,"Cross-Sold")</f>
        <v>0</v>
      </c>
    </row>
    <row r="3731" hidden="1" customHeight="1" spans="1:2">
      <c r="A3731" s="4" t="s">
        <v>38</v>
      </c>
      <c r="B3731" s="4">
        <f>SUMIFS('Raw Data'!$J:$J,'Raw Data'!$G:$G,A3731,'Raw Data'!$R:$R,"Cross-Sold")</f>
        <v>0</v>
      </c>
    </row>
    <row r="3732" hidden="1" customHeight="1" spans="1:2">
      <c r="A3732" s="3" t="s">
        <v>38</v>
      </c>
      <c r="B3732" s="3">
        <f>SUMIFS('Raw Data'!$J:$J,'Raw Data'!$G:$G,A3732,'Raw Data'!$R:$R,"Cross-Sold")</f>
        <v>0</v>
      </c>
    </row>
    <row r="3733" hidden="1" customHeight="1" spans="1:2">
      <c r="A3733" s="4" t="s">
        <v>38</v>
      </c>
      <c r="B3733" s="4">
        <f>SUMIFS('Raw Data'!$J:$J,'Raw Data'!$G:$G,A3733,'Raw Data'!$R:$R,"Cross-Sold")</f>
        <v>0</v>
      </c>
    </row>
    <row r="3734" hidden="1" customHeight="1" spans="1:2">
      <c r="A3734" s="3" t="s">
        <v>38</v>
      </c>
      <c r="B3734" s="3">
        <f>SUMIFS('Raw Data'!$J:$J,'Raw Data'!$G:$G,A3734,'Raw Data'!$R:$R,"Cross-Sold")</f>
        <v>0</v>
      </c>
    </row>
    <row r="3735" customHeight="1" spans="1:2">
      <c r="A3735" s="4" t="s">
        <v>111</v>
      </c>
      <c r="B3735" s="4">
        <f>SUMIFS('Raw Data'!$J:$J,'Raw Data'!$G:$G,A3735,'Raw Data'!$R:$R,"Cross-Sold")</f>
        <v>13047600</v>
      </c>
    </row>
    <row r="3736" hidden="1" customHeight="1" spans="1:2">
      <c r="A3736" s="3" t="s">
        <v>38</v>
      </c>
      <c r="B3736" s="3">
        <f>SUMIFS('Raw Data'!$J:$J,'Raw Data'!$G:$G,A3736,'Raw Data'!$R:$R,"Cross-Sold")</f>
        <v>0</v>
      </c>
    </row>
    <row r="3737" hidden="1" customHeight="1" spans="1:2">
      <c r="A3737" s="4" t="s">
        <v>38</v>
      </c>
      <c r="B3737" s="4">
        <f>SUMIFS('Raw Data'!$J:$J,'Raw Data'!$G:$G,A3737,'Raw Data'!$R:$R,"Cross-Sold")</f>
        <v>0</v>
      </c>
    </row>
    <row r="3738" hidden="1" customHeight="1" spans="1:2">
      <c r="A3738" s="3" t="s">
        <v>38</v>
      </c>
      <c r="B3738" s="3">
        <f>SUMIFS('Raw Data'!$J:$J,'Raw Data'!$G:$G,A3738,'Raw Data'!$R:$R,"Cross-Sold")</f>
        <v>0</v>
      </c>
    </row>
    <row r="3739" customHeight="1" spans="1:2">
      <c r="A3739" s="4" t="s">
        <v>55</v>
      </c>
      <c r="B3739" s="4">
        <f>SUMIFS('Raw Data'!$J:$J,'Raw Data'!$G:$G,A3739,'Raw Data'!$R:$R,"Cross-Sold")</f>
        <v>13740226</v>
      </c>
    </row>
    <row r="3740" hidden="1" customHeight="1" spans="1:2">
      <c r="A3740" s="3" t="s">
        <v>38</v>
      </c>
      <c r="B3740" s="3">
        <f>SUMIFS('Raw Data'!$J:$J,'Raw Data'!$G:$G,A3740,'Raw Data'!$R:$R,"Cross-Sold")</f>
        <v>0</v>
      </c>
    </row>
    <row r="3741" customHeight="1" spans="1:2">
      <c r="A3741" s="4" t="s">
        <v>791</v>
      </c>
      <c r="B3741" s="4">
        <f>SUMIFS('Raw Data'!$J:$J,'Raw Data'!$G:$G,A3741,'Raw Data'!$R:$R,"Cross-Sold")</f>
        <v>39809400</v>
      </c>
    </row>
    <row r="3742" hidden="1" customHeight="1" spans="1:2">
      <c r="A3742" s="3" t="s">
        <v>38</v>
      </c>
      <c r="B3742" s="3">
        <f>SUMIFS('Raw Data'!$J:$J,'Raw Data'!$G:$G,A3742,'Raw Data'!$R:$R,"Cross-Sold")</f>
        <v>0</v>
      </c>
    </row>
    <row r="3743" hidden="1" customHeight="1" spans="1:2">
      <c r="A3743" s="4" t="s">
        <v>94</v>
      </c>
      <c r="B3743" s="4">
        <f>SUMIFS('Raw Data'!$J:$J,'Raw Data'!$G:$G,A3743,'Raw Data'!$R:$R,"Cross-Sold")</f>
        <v>0</v>
      </c>
    </row>
    <row r="3744" hidden="1" customHeight="1" spans="1:2">
      <c r="A3744" s="3" t="s">
        <v>38</v>
      </c>
      <c r="B3744" s="3">
        <f>SUMIFS('Raw Data'!$J:$J,'Raw Data'!$G:$G,A3744,'Raw Data'!$R:$R,"Cross-Sold")</f>
        <v>0</v>
      </c>
    </row>
    <row r="3745" hidden="1" customHeight="1" spans="1:2">
      <c r="A3745" s="4" t="s">
        <v>38</v>
      </c>
      <c r="B3745" s="4">
        <f>SUMIFS('Raw Data'!$J:$J,'Raw Data'!$G:$G,A3745,'Raw Data'!$R:$R,"Cross-Sold")</f>
        <v>0</v>
      </c>
    </row>
    <row r="3746" hidden="1" customHeight="1" spans="1:2">
      <c r="A3746" s="3" t="s">
        <v>121</v>
      </c>
      <c r="B3746" s="3">
        <f>SUMIFS('Raw Data'!$J:$J,'Raw Data'!$G:$G,A3746,'Raw Data'!$R:$R,"Cross-Sold")</f>
        <v>0</v>
      </c>
    </row>
    <row r="3747" hidden="1" customHeight="1" spans="1:2">
      <c r="A3747" s="4" t="s">
        <v>38</v>
      </c>
      <c r="B3747" s="4">
        <f>SUMIFS('Raw Data'!$J:$J,'Raw Data'!$G:$G,A3747,'Raw Data'!$R:$R,"Cross-Sold")</f>
        <v>0</v>
      </c>
    </row>
    <row r="3748" hidden="1" customHeight="1" spans="1:2">
      <c r="A3748" s="3" t="s">
        <v>38</v>
      </c>
      <c r="B3748" s="3">
        <f>SUMIFS('Raw Data'!$J:$J,'Raw Data'!$G:$G,A3748,'Raw Data'!$R:$R,"Cross-Sold")</f>
        <v>0</v>
      </c>
    </row>
    <row r="3749" customHeight="1" spans="1:2">
      <c r="A3749" s="4" t="s">
        <v>80</v>
      </c>
      <c r="B3749" s="4">
        <f>SUMIFS('Raw Data'!$J:$J,'Raw Data'!$G:$G,A3749,'Raw Data'!$R:$R,"Cross-Sold")</f>
        <v>29707200</v>
      </c>
    </row>
    <row r="3750" hidden="1" customHeight="1" spans="1:2">
      <c r="A3750" s="3" t="s">
        <v>38</v>
      </c>
      <c r="B3750" s="3">
        <f>SUMIFS('Raw Data'!$J:$J,'Raw Data'!$G:$G,A3750,'Raw Data'!$R:$R,"Cross-Sold")</f>
        <v>0</v>
      </c>
    </row>
    <row r="3751" hidden="1" customHeight="1" spans="1:2">
      <c r="A3751" s="4" t="s">
        <v>38</v>
      </c>
      <c r="B3751" s="4">
        <f>SUMIFS('Raw Data'!$J:$J,'Raw Data'!$G:$G,A3751,'Raw Data'!$R:$R,"Cross-Sold")</f>
        <v>0</v>
      </c>
    </row>
    <row r="3752" hidden="1" customHeight="1" spans="1:2">
      <c r="A3752" s="3" t="s">
        <v>38</v>
      </c>
      <c r="B3752" s="3">
        <f>SUMIFS('Raw Data'!$J:$J,'Raw Data'!$G:$G,A3752,'Raw Data'!$R:$R,"Cross-Sold")</f>
        <v>0</v>
      </c>
    </row>
    <row r="3753" hidden="1" customHeight="1" spans="1:2">
      <c r="A3753" s="4" t="s">
        <v>38</v>
      </c>
      <c r="B3753" s="4">
        <f>SUMIFS('Raw Data'!$J:$J,'Raw Data'!$G:$G,A3753,'Raw Data'!$R:$R,"Cross-Sold")</f>
        <v>0</v>
      </c>
    </row>
    <row r="3754" customHeight="1" spans="1:2">
      <c r="A3754" s="3" t="s">
        <v>116</v>
      </c>
      <c r="B3754" s="3">
        <f>SUMIFS('Raw Data'!$J:$J,'Raw Data'!$G:$G,A3754,'Raw Data'!$R:$R,"Cross-Sold")</f>
        <v>52119800</v>
      </c>
    </row>
    <row r="3755" hidden="1" customHeight="1" spans="1:2">
      <c r="A3755" s="4" t="s">
        <v>38</v>
      </c>
      <c r="B3755" s="4">
        <f>SUMIFS('Raw Data'!$J:$J,'Raw Data'!$G:$G,A3755,'Raw Data'!$R:$R,"Cross-Sold")</f>
        <v>0</v>
      </c>
    </row>
    <row r="3756" hidden="1" customHeight="1" spans="1:2">
      <c r="A3756" s="3" t="s">
        <v>38</v>
      </c>
      <c r="B3756" s="3">
        <f>SUMIFS('Raw Data'!$J:$J,'Raw Data'!$G:$G,A3756,'Raw Data'!$R:$R,"Cross-Sold")</f>
        <v>0</v>
      </c>
    </row>
    <row r="3757" customHeight="1" spans="1:2">
      <c r="A3757" s="4" t="s">
        <v>212</v>
      </c>
      <c r="B3757" s="4">
        <f>SUMIFS('Raw Data'!$J:$J,'Raw Data'!$G:$G,A3757,'Raw Data'!$R:$R,"Cross-Sold")</f>
        <v>1133297600</v>
      </c>
    </row>
    <row r="3758" customHeight="1" spans="1:2">
      <c r="A3758" s="3" t="s">
        <v>212</v>
      </c>
      <c r="B3758" s="3">
        <f>SUMIFS('Raw Data'!$J:$J,'Raw Data'!$G:$G,A3758,'Raw Data'!$R:$R,"Cross-Sold")</f>
        <v>1133297600</v>
      </c>
    </row>
    <row r="3759" hidden="1" customHeight="1" spans="1:2">
      <c r="A3759" s="4" t="s">
        <v>38</v>
      </c>
      <c r="B3759" s="4">
        <f>SUMIFS('Raw Data'!$J:$J,'Raw Data'!$G:$G,A3759,'Raw Data'!$R:$R,"Cross-Sold")</f>
        <v>0</v>
      </c>
    </row>
    <row r="3760" hidden="1" customHeight="1" spans="1:2">
      <c r="A3760" s="3" t="s">
        <v>536</v>
      </c>
      <c r="B3760" s="3">
        <f>SUMIFS('Raw Data'!$J:$J,'Raw Data'!$G:$G,A3760,'Raw Data'!$R:$R,"Cross-Sold")</f>
        <v>0</v>
      </c>
    </row>
    <row r="3761" hidden="1" customHeight="1" spans="1:2">
      <c r="A3761" s="4" t="s">
        <v>38</v>
      </c>
      <c r="B3761" s="4">
        <f>SUMIFS('Raw Data'!$J:$J,'Raw Data'!$G:$G,A3761,'Raw Data'!$R:$R,"Cross-Sold")</f>
        <v>0</v>
      </c>
    </row>
    <row r="3762" hidden="1" customHeight="1" spans="1:2">
      <c r="A3762" s="3" t="s">
        <v>536</v>
      </c>
      <c r="B3762" s="3">
        <f>SUMIFS('Raw Data'!$J:$J,'Raw Data'!$G:$G,A3762,'Raw Data'!$R:$R,"Cross-Sold")</f>
        <v>0</v>
      </c>
    </row>
    <row r="3763" hidden="1" customHeight="1" spans="1:2">
      <c r="A3763" s="4" t="s">
        <v>38</v>
      </c>
      <c r="B3763" s="4">
        <f>SUMIFS('Raw Data'!$J:$J,'Raw Data'!$G:$G,A3763,'Raw Data'!$R:$R,"Cross-Sold")</f>
        <v>0</v>
      </c>
    </row>
    <row r="3764" hidden="1" customHeight="1" spans="1:2">
      <c r="A3764" s="3" t="s">
        <v>38</v>
      </c>
      <c r="B3764" s="3">
        <f>SUMIFS('Raw Data'!$J:$J,'Raw Data'!$G:$G,A3764,'Raw Data'!$R:$R,"Cross-Sold")</f>
        <v>0</v>
      </c>
    </row>
    <row r="3765" hidden="1" customHeight="1" spans="1:2">
      <c r="A3765" s="4" t="s">
        <v>38</v>
      </c>
      <c r="B3765" s="4">
        <f>SUMIFS('Raw Data'!$J:$J,'Raw Data'!$G:$G,A3765,'Raw Data'!$R:$R,"Cross-Sold")</f>
        <v>0</v>
      </c>
    </row>
    <row r="3766" hidden="1" customHeight="1" spans="1:2">
      <c r="A3766" s="3" t="s">
        <v>38</v>
      </c>
      <c r="B3766" s="3">
        <f>SUMIFS('Raw Data'!$J:$J,'Raw Data'!$G:$G,A3766,'Raw Data'!$R:$R,"Cross-Sold")</f>
        <v>0</v>
      </c>
    </row>
    <row r="3767" hidden="1" customHeight="1" spans="1:2">
      <c r="A3767" s="4" t="s">
        <v>38</v>
      </c>
      <c r="B3767" s="4">
        <f>SUMIFS('Raw Data'!$J:$J,'Raw Data'!$G:$G,A3767,'Raw Data'!$R:$R,"Cross-Sold")</f>
        <v>0</v>
      </c>
    </row>
    <row r="3768" hidden="1" customHeight="1" spans="1:2">
      <c r="A3768" s="3" t="s">
        <v>38</v>
      </c>
      <c r="B3768" s="3">
        <f>SUMIFS('Raw Data'!$J:$J,'Raw Data'!$G:$G,A3768,'Raw Data'!$R:$R,"Cross-Sold")</f>
        <v>0</v>
      </c>
    </row>
    <row r="3769" hidden="1" customHeight="1" spans="1:2">
      <c r="A3769" s="4" t="s">
        <v>38</v>
      </c>
      <c r="B3769" s="4">
        <f>SUMIFS('Raw Data'!$J:$J,'Raw Data'!$G:$G,A3769,'Raw Data'!$R:$R,"Cross-Sold")</f>
        <v>0</v>
      </c>
    </row>
    <row r="3770" hidden="1" customHeight="1" spans="1:2">
      <c r="A3770" s="3" t="s">
        <v>38</v>
      </c>
      <c r="B3770" s="3">
        <f>SUMIFS('Raw Data'!$J:$J,'Raw Data'!$G:$G,A3770,'Raw Data'!$R:$R,"Cross-Sold")</f>
        <v>0</v>
      </c>
    </row>
    <row r="3771" hidden="1" customHeight="1" spans="1:2">
      <c r="A3771" s="4" t="s">
        <v>38</v>
      </c>
      <c r="B3771" s="4">
        <f>SUMIFS('Raw Data'!$J:$J,'Raw Data'!$G:$G,A3771,'Raw Data'!$R:$R,"Cross-Sold")</f>
        <v>0</v>
      </c>
    </row>
    <row r="3772" hidden="1" customHeight="1" spans="1:2">
      <c r="A3772" s="3" t="s">
        <v>38</v>
      </c>
      <c r="B3772" s="3">
        <f>SUMIFS('Raw Data'!$J:$J,'Raw Data'!$G:$G,A3772,'Raw Data'!$R:$R,"Cross-Sold")</f>
        <v>0</v>
      </c>
    </row>
    <row r="3773" hidden="1" customHeight="1" spans="1:2">
      <c r="A3773" s="4" t="s">
        <v>38</v>
      </c>
      <c r="B3773" s="4">
        <f>SUMIFS('Raw Data'!$J:$J,'Raw Data'!$G:$G,A3773,'Raw Data'!$R:$R,"Cross-Sold")</f>
        <v>0</v>
      </c>
    </row>
    <row r="3774" hidden="1" customHeight="1" spans="1:2">
      <c r="A3774" s="3" t="s">
        <v>38</v>
      </c>
      <c r="B3774" s="3">
        <f>SUMIFS('Raw Data'!$J:$J,'Raw Data'!$G:$G,A3774,'Raw Data'!$R:$R,"Cross-Sold")</f>
        <v>0</v>
      </c>
    </row>
    <row r="3775" hidden="1" customHeight="1" spans="1:2">
      <c r="A3775" s="4" t="s">
        <v>38</v>
      </c>
      <c r="B3775" s="4">
        <f>SUMIFS('Raw Data'!$J:$J,'Raw Data'!$G:$G,A3775,'Raw Data'!$R:$R,"Cross-Sold")</f>
        <v>0</v>
      </c>
    </row>
    <row r="3776" hidden="1" customHeight="1" spans="1:2">
      <c r="A3776" s="3" t="s">
        <v>38</v>
      </c>
      <c r="B3776" s="3">
        <f>SUMIFS('Raw Data'!$J:$J,'Raw Data'!$G:$G,A3776,'Raw Data'!$R:$R,"Cross-Sold")</f>
        <v>0</v>
      </c>
    </row>
    <row r="3777" hidden="1" customHeight="1" spans="1:2">
      <c r="A3777" s="4" t="s">
        <v>38</v>
      </c>
      <c r="B3777" s="4">
        <f>SUMIFS('Raw Data'!$J:$J,'Raw Data'!$G:$G,A3777,'Raw Data'!$R:$R,"Cross-Sold")</f>
        <v>0</v>
      </c>
    </row>
    <row r="3778" hidden="1" customHeight="1" spans="1:2">
      <c r="A3778" s="3" t="s">
        <v>38</v>
      </c>
      <c r="B3778" s="3">
        <f>SUMIFS('Raw Data'!$J:$J,'Raw Data'!$G:$G,A3778,'Raw Data'!$R:$R,"Cross-Sold")</f>
        <v>0</v>
      </c>
    </row>
    <row r="3779" hidden="1" customHeight="1" spans="1:2">
      <c r="A3779" s="4" t="s">
        <v>38</v>
      </c>
      <c r="B3779" s="4">
        <f>SUMIFS('Raw Data'!$J:$J,'Raw Data'!$G:$G,A3779,'Raw Data'!$R:$R,"Cross-Sold")</f>
        <v>0</v>
      </c>
    </row>
    <row r="3780" hidden="1" customHeight="1" spans="1:2">
      <c r="A3780" s="3" t="s">
        <v>38</v>
      </c>
      <c r="B3780" s="3">
        <f>SUMIFS('Raw Data'!$J:$J,'Raw Data'!$G:$G,A3780,'Raw Data'!$R:$R,"Cross-Sold")</f>
        <v>0</v>
      </c>
    </row>
    <row r="3781" hidden="1" customHeight="1" spans="1:2">
      <c r="A3781" s="4" t="s">
        <v>38</v>
      </c>
      <c r="B3781" s="4">
        <f>SUMIFS('Raw Data'!$J:$J,'Raw Data'!$G:$G,A3781,'Raw Data'!$R:$R,"Cross-Sold")</f>
        <v>0</v>
      </c>
    </row>
    <row r="3782" hidden="1" customHeight="1" spans="1:2">
      <c r="A3782" s="3" t="s">
        <v>38</v>
      </c>
      <c r="B3782" s="3">
        <f>SUMIFS('Raw Data'!$J:$J,'Raw Data'!$G:$G,A3782,'Raw Data'!$R:$R,"Cross-Sold")</f>
        <v>0</v>
      </c>
    </row>
    <row r="3783" hidden="1" customHeight="1" spans="1:2">
      <c r="A3783" s="4" t="s">
        <v>38</v>
      </c>
      <c r="B3783" s="4">
        <f>SUMIFS('Raw Data'!$J:$J,'Raw Data'!$G:$G,A3783,'Raw Data'!$R:$R,"Cross-Sold")</f>
        <v>0</v>
      </c>
    </row>
    <row r="3784" hidden="1" customHeight="1" spans="1:2">
      <c r="A3784" s="3" t="s">
        <v>38</v>
      </c>
      <c r="B3784" s="3">
        <f>SUMIFS('Raw Data'!$J:$J,'Raw Data'!$G:$G,A3784,'Raw Data'!$R:$R,"Cross-Sold")</f>
        <v>0</v>
      </c>
    </row>
    <row r="3785" hidden="1" customHeight="1" spans="1:2">
      <c r="A3785" s="4" t="s">
        <v>38</v>
      </c>
      <c r="B3785" s="4">
        <f>SUMIFS('Raw Data'!$J:$J,'Raw Data'!$G:$G,A3785,'Raw Data'!$R:$R,"Cross-Sold")</f>
        <v>0</v>
      </c>
    </row>
    <row r="3786" hidden="1" customHeight="1" spans="1:2">
      <c r="A3786" s="3" t="s">
        <v>38</v>
      </c>
      <c r="B3786" s="3">
        <f>SUMIFS('Raw Data'!$J:$J,'Raw Data'!$G:$G,A3786,'Raw Data'!$R:$R,"Cross-Sold")</f>
        <v>0</v>
      </c>
    </row>
    <row r="3787" hidden="1" customHeight="1" spans="1:2">
      <c r="A3787" s="4" t="s">
        <v>38</v>
      </c>
      <c r="B3787" s="4">
        <f>SUMIFS('Raw Data'!$J:$J,'Raw Data'!$G:$G,A3787,'Raw Data'!$R:$R,"Cross-Sold")</f>
        <v>0</v>
      </c>
    </row>
    <row r="3788" hidden="1" customHeight="1" spans="1:2">
      <c r="A3788" s="3" t="s">
        <v>38</v>
      </c>
      <c r="B3788" s="3">
        <f>SUMIFS('Raw Data'!$J:$J,'Raw Data'!$G:$G,A3788,'Raw Data'!$R:$R,"Cross-Sold")</f>
        <v>0</v>
      </c>
    </row>
    <row r="3789" hidden="1" customHeight="1" spans="1:2">
      <c r="A3789" s="4" t="s">
        <v>38</v>
      </c>
      <c r="B3789" s="4">
        <f>SUMIFS('Raw Data'!$J:$J,'Raw Data'!$G:$G,A3789,'Raw Data'!$R:$R,"Cross-Sold")</f>
        <v>0</v>
      </c>
    </row>
    <row r="3790" customHeight="1" spans="1:2">
      <c r="A3790" s="3" t="s">
        <v>80</v>
      </c>
      <c r="B3790" s="3">
        <f>SUMIFS('Raw Data'!$J:$J,'Raw Data'!$G:$G,A3790,'Raw Data'!$R:$R,"Cross-Sold")</f>
        <v>29707200</v>
      </c>
    </row>
    <row r="3791" hidden="1" customHeight="1" spans="1:2">
      <c r="A3791" s="4" t="s">
        <v>38</v>
      </c>
      <c r="B3791" s="4">
        <f>SUMIFS('Raw Data'!$J:$J,'Raw Data'!$G:$G,A3791,'Raw Data'!$R:$R,"Cross-Sold")</f>
        <v>0</v>
      </c>
    </row>
    <row r="3792" customHeight="1" spans="1:2">
      <c r="A3792" s="3" t="s">
        <v>80</v>
      </c>
      <c r="B3792" s="3">
        <f>SUMIFS('Raw Data'!$J:$J,'Raw Data'!$G:$G,A3792,'Raw Data'!$R:$R,"Cross-Sold")</f>
        <v>29707200</v>
      </c>
    </row>
    <row r="3793" customHeight="1" spans="1:2">
      <c r="A3793" s="4" t="s">
        <v>80</v>
      </c>
      <c r="B3793" s="4">
        <f>SUMIFS('Raw Data'!$J:$J,'Raw Data'!$G:$G,A3793,'Raw Data'!$R:$R,"Cross-Sold")</f>
        <v>29707200</v>
      </c>
    </row>
    <row r="3794" customHeight="1" spans="1:2">
      <c r="A3794" s="3" t="s">
        <v>80</v>
      </c>
      <c r="B3794" s="3">
        <f>SUMIFS('Raw Data'!$J:$J,'Raw Data'!$G:$G,A3794,'Raw Data'!$R:$R,"Cross-Sold")</f>
        <v>29707200</v>
      </c>
    </row>
    <row r="3795" customHeight="1" spans="1:2">
      <c r="A3795" s="4" t="s">
        <v>80</v>
      </c>
      <c r="B3795" s="4">
        <f>SUMIFS('Raw Data'!$J:$J,'Raw Data'!$G:$G,A3795,'Raw Data'!$R:$R,"Cross-Sold")</f>
        <v>29707200</v>
      </c>
    </row>
    <row r="3796" customHeight="1" spans="1:2">
      <c r="A3796" s="3" t="s">
        <v>80</v>
      </c>
      <c r="B3796" s="3">
        <f>SUMIFS('Raw Data'!$J:$J,'Raw Data'!$G:$G,A3796,'Raw Data'!$R:$R,"Cross-Sold")</f>
        <v>29707200</v>
      </c>
    </row>
    <row r="3797" hidden="1" customHeight="1" spans="1:2">
      <c r="A3797" s="4" t="s">
        <v>38</v>
      </c>
      <c r="B3797" s="4">
        <f>SUMIFS('Raw Data'!$J:$J,'Raw Data'!$G:$G,A3797,'Raw Data'!$R:$R,"Cross-Sold")</f>
        <v>0</v>
      </c>
    </row>
    <row r="3798" hidden="1" customHeight="1" spans="1:2">
      <c r="A3798" s="3" t="s">
        <v>38</v>
      </c>
      <c r="B3798" s="3">
        <f>SUMIFS('Raw Data'!$J:$J,'Raw Data'!$G:$G,A3798,'Raw Data'!$R:$R,"Cross-Sold")</f>
        <v>0</v>
      </c>
    </row>
    <row r="3799" hidden="1" customHeight="1" spans="1:2">
      <c r="A3799" s="4" t="s">
        <v>38</v>
      </c>
      <c r="B3799" s="4">
        <f>SUMIFS('Raw Data'!$J:$J,'Raw Data'!$G:$G,A3799,'Raw Data'!$R:$R,"Cross-Sold")</f>
        <v>0</v>
      </c>
    </row>
    <row r="3800" hidden="1" customHeight="1" spans="1:2">
      <c r="A3800" s="3" t="s">
        <v>38</v>
      </c>
      <c r="B3800" s="3">
        <f>SUMIFS('Raw Data'!$J:$J,'Raw Data'!$G:$G,A3800,'Raw Data'!$R:$R,"Cross-Sold")</f>
        <v>0</v>
      </c>
    </row>
    <row r="3801" hidden="1" customHeight="1" spans="1:2">
      <c r="A3801" s="4" t="s">
        <v>38</v>
      </c>
      <c r="B3801" s="4">
        <f>SUMIFS('Raw Data'!$J:$J,'Raw Data'!$G:$G,A3801,'Raw Data'!$R:$R,"Cross-Sold")</f>
        <v>0</v>
      </c>
    </row>
    <row r="3802" hidden="1" customHeight="1" spans="1:2">
      <c r="A3802" s="3" t="s">
        <v>38</v>
      </c>
      <c r="B3802" s="3">
        <f>SUMIFS('Raw Data'!$J:$J,'Raw Data'!$G:$G,A3802,'Raw Data'!$R:$R,"Cross-Sold")</f>
        <v>0</v>
      </c>
    </row>
    <row r="3803" hidden="1" customHeight="1" spans="1:2">
      <c r="A3803" s="4" t="s">
        <v>38</v>
      </c>
      <c r="B3803" s="4">
        <f>SUMIFS('Raw Data'!$J:$J,'Raw Data'!$G:$G,A3803,'Raw Data'!$R:$R,"Cross-Sold")</f>
        <v>0</v>
      </c>
    </row>
    <row r="3804" hidden="1" customHeight="1" spans="1:2">
      <c r="A3804" s="3" t="s">
        <v>38</v>
      </c>
      <c r="B3804" s="3">
        <f>SUMIFS('Raw Data'!$J:$J,'Raw Data'!$G:$G,A3804,'Raw Data'!$R:$R,"Cross-Sold")</f>
        <v>0</v>
      </c>
    </row>
    <row r="3805" customHeight="1" spans="1:2">
      <c r="A3805" s="4" t="s">
        <v>116</v>
      </c>
      <c r="B3805" s="4">
        <f>SUMIFS('Raw Data'!$J:$J,'Raw Data'!$G:$G,A3805,'Raw Data'!$R:$R,"Cross-Sold")</f>
        <v>52119800</v>
      </c>
    </row>
    <row r="3806" hidden="1" customHeight="1" spans="1:2">
      <c r="A3806" s="3" t="s">
        <v>38</v>
      </c>
      <c r="B3806" s="3">
        <f>SUMIFS('Raw Data'!$J:$J,'Raw Data'!$G:$G,A3806,'Raw Data'!$R:$R,"Cross-Sold")</f>
        <v>0</v>
      </c>
    </row>
    <row r="3807" customHeight="1" spans="1:2">
      <c r="A3807" s="4" t="s">
        <v>80</v>
      </c>
      <c r="B3807" s="4">
        <f>SUMIFS('Raw Data'!$J:$J,'Raw Data'!$G:$G,A3807,'Raw Data'!$R:$R,"Cross-Sold")</f>
        <v>29707200</v>
      </c>
    </row>
    <row r="3808" hidden="1" customHeight="1" spans="1:2">
      <c r="A3808" s="3" t="s">
        <v>38</v>
      </c>
      <c r="B3808" s="3">
        <f>SUMIFS('Raw Data'!$J:$J,'Raw Data'!$G:$G,A3808,'Raw Data'!$R:$R,"Cross-Sold")</f>
        <v>0</v>
      </c>
    </row>
    <row r="3809" hidden="1" customHeight="1" spans="1:2">
      <c r="A3809" s="4" t="s">
        <v>38</v>
      </c>
      <c r="B3809" s="4">
        <f>SUMIFS('Raw Data'!$J:$J,'Raw Data'!$G:$G,A3809,'Raw Data'!$R:$R,"Cross-Sold")</f>
        <v>0</v>
      </c>
    </row>
    <row r="3810" customHeight="1" spans="1:2">
      <c r="A3810" s="3" t="s">
        <v>212</v>
      </c>
      <c r="B3810" s="3">
        <f>SUMIFS('Raw Data'!$J:$J,'Raw Data'!$G:$G,A3810,'Raw Data'!$R:$R,"Cross-Sold")</f>
        <v>1133297600</v>
      </c>
    </row>
    <row r="3811" hidden="1" customHeight="1" spans="1:2">
      <c r="A3811" s="4" t="s">
        <v>38</v>
      </c>
      <c r="B3811" s="4">
        <f>SUMIFS('Raw Data'!$J:$J,'Raw Data'!$G:$G,A3811,'Raw Data'!$R:$R,"Cross-Sold")</f>
        <v>0</v>
      </c>
    </row>
    <row r="3812" hidden="1" customHeight="1" spans="1:2">
      <c r="A3812" s="3" t="s">
        <v>536</v>
      </c>
      <c r="B3812" s="3">
        <f>SUMIFS('Raw Data'!$J:$J,'Raw Data'!$G:$G,A3812,'Raw Data'!$R:$R,"Cross-Sold")</f>
        <v>0</v>
      </c>
    </row>
    <row r="3813" hidden="1" customHeight="1" spans="1:2">
      <c r="A3813" s="4" t="s">
        <v>38</v>
      </c>
      <c r="B3813" s="4">
        <f>SUMIFS('Raw Data'!$J:$J,'Raw Data'!$G:$G,A3813,'Raw Data'!$R:$R,"Cross-Sold")</f>
        <v>0</v>
      </c>
    </row>
    <row r="3814" hidden="1" customHeight="1" spans="1:2">
      <c r="A3814" s="3" t="s">
        <v>38</v>
      </c>
      <c r="B3814" s="3">
        <f>SUMIFS('Raw Data'!$J:$J,'Raw Data'!$G:$G,A3814,'Raw Data'!$R:$R,"Cross-Sold")</f>
        <v>0</v>
      </c>
    </row>
    <row r="3815" hidden="1" customHeight="1" spans="1:2">
      <c r="A3815" s="4" t="s">
        <v>38</v>
      </c>
      <c r="B3815" s="4">
        <f>SUMIFS('Raw Data'!$J:$J,'Raw Data'!$G:$G,A3815,'Raw Data'!$R:$R,"Cross-Sold")</f>
        <v>0</v>
      </c>
    </row>
    <row r="3816" hidden="1" customHeight="1" spans="1:2">
      <c r="A3816" s="3" t="s">
        <v>121</v>
      </c>
      <c r="B3816" s="3">
        <f>SUMIFS('Raw Data'!$J:$J,'Raw Data'!$G:$G,A3816,'Raw Data'!$R:$R,"Cross-Sold")</f>
        <v>0</v>
      </c>
    </row>
    <row r="3817" hidden="1" customHeight="1" spans="1:2">
      <c r="A3817" s="4" t="s">
        <v>38</v>
      </c>
      <c r="B3817" s="4">
        <f>SUMIFS('Raw Data'!$J:$J,'Raw Data'!$G:$G,A3817,'Raw Data'!$R:$R,"Cross-Sold")</f>
        <v>0</v>
      </c>
    </row>
    <row r="3818" hidden="1" customHeight="1" spans="1:2">
      <c r="A3818" s="3" t="s">
        <v>38</v>
      </c>
      <c r="B3818" s="3">
        <f>SUMIFS('Raw Data'!$J:$J,'Raw Data'!$G:$G,A3818,'Raw Data'!$R:$R,"Cross-Sold")</f>
        <v>0</v>
      </c>
    </row>
    <row r="3819" hidden="1" customHeight="1" spans="1:2">
      <c r="A3819" s="4" t="s">
        <v>38</v>
      </c>
      <c r="B3819" s="4">
        <f>SUMIFS('Raw Data'!$J:$J,'Raw Data'!$G:$G,A3819,'Raw Data'!$R:$R,"Cross-Sold")</f>
        <v>0</v>
      </c>
    </row>
    <row r="3820" hidden="1" customHeight="1" spans="1:2">
      <c r="A3820" s="3" t="s">
        <v>536</v>
      </c>
      <c r="B3820" s="3">
        <f>SUMIFS('Raw Data'!$J:$J,'Raw Data'!$G:$G,A3820,'Raw Data'!$R:$R,"Cross-Sold")</f>
        <v>0</v>
      </c>
    </row>
    <row r="3821" hidden="1" customHeight="1" spans="1:2">
      <c r="A3821" s="4" t="s">
        <v>38</v>
      </c>
      <c r="B3821" s="4">
        <f>SUMIFS('Raw Data'!$J:$J,'Raw Data'!$G:$G,A3821,'Raw Data'!$R:$R,"Cross-Sold")</f>
        <v>0</v>
      </c>
    </row>
    <row r="3822" customHeight="1" spans="1:2">
      <c r="A3822" s="3" t="s">
        <v>80</v>
      </c>
      <c r="B3822" s="3">
        <f>SUMIFS('Raw Data'!$J:$J,'Raw Data'!$G:$G,A3822,'Raw Data'!$R:$R,"Cross-Sold")</f>
        <v>29707200</v>
      </c>
    </row>
    <row r="3823" hidden="1" customHeight="1" spans="1:2">
      <c r="A3823" s="4" t="s">
        <v>38</v>
      </c>
      <c r="B3823" s="4">
        <f>SUMIFS('Raw Data'!$J:$J,'Raw Data'!$G:$G,A3823,'Raw Data'!$R:$R,"Cross-Sold")</f>
        <v>0</v>
      </c>
    </row>
    <row r="3824" hidden="1" customHeight="1" spans="1:2">
      <c r="A3824" s="3" t="s">
        <v>38</v>
      </c>
      <c r="B3824" s="3">
        <f>SUMIFS('Raw Data'!$J:$J,'Raw Data'!$G:$G,A3824,'Raw Data'!$R:$R,"Cross-Sold")</f>
        <v>0</v>
      </c>
    </row>
    <row r="3825" hidden="1" customHeight="1" spans="1:2">
      <c r="A3825" s="4" t="s">
        <v>38</v>
      </c>
      <c r="B3825" s="4">
        <f>SUMIFS('Raw Data'!$J:$J,'Raw Data'!$G:$G,A3825,'Raw Data'!$R:$R,"Cross-Sold")</f>
        <v>0</v>
      </c>
    </row>
    <row r="3826" hidden="1" customHeight="1" spans="1:2">
      <c r="A3826" s="3" t="s">
        <v>38</v>
      </c>
      <c r="B3826" s="3">
        <f>SUMIFS('Raw Data'!$J:$J,'Raw Data'!$G:$G,A3826,'Raw Data'!$R:$R,"Cross-Sold")</f>
        <v>0</v>
      </c>
    </row>
    <row r="3827" hidden="1" customHeight="1" spans="1:2">
      <c r="A3827" s="4" t="s">
        <v>38</v>
      </c>
      <c r="B3827" s="4">
        <f>SUMIFS('Raw Data'!$J:$J,'Raw Data'!$G:$G,A3827,'Raw Data'!$R:$R,"Cross-Sold")</f>
        <v>0</v>
      </c>
    </row>
    <row r="3828" hidden="1" customHeight="1" spans="1:2">
      <c r="A3828" s="3" t="s">
        <v>38</v>
      </c>
      <c r="B3828" s="3">
        <f>SUMIFS('Raw Data'!$J:$J,'Raw Data'!$G:$G,A3828,'Raw Data'!$R:$R,"Cross-Sold")</f>
        <v>0</v>
      </c>
    </row>
    <row r="3829" hidden="1" customHeight="1" spans="1:2">
      <c r="A3829" s="4" t="s">
        <v>536</v>
      </c>
      <c r="B3829" s="4">
        <f>SUMIFS('Raw Data'!$J:$J,'Raw Data'!$G:$G,A3829,'Raw Data'!$R:$R,"Cross-Sold")</f>
        <v>0</v>
      </c>
    </row>
    <row r="3830" hidden="1" customHeight="1" spans="1:2">
      <c r="A3830" s="3" t="s">
        <v>38</v>
      </c>
      <c r="B3830" s="3">
        <f>SUMIFS('Raw Data'!$J:$J,'Raw Data'!$G:$G,A3830,'Raw Data'!$R:$R,"Cross-Sold")</f>
        <v>0</v>
      </c>
    </row>
    <row r="3831" customHeight="1" spans="1:2">
      <c r="A3831" s="4" t="s">
        <v>80</v>
      </c>
      <c r="B3831" s="4">
        <f>SUMIFS('Raw Data'!$J:$J,'Raw Data'!$G:$G,A3831,'Raw Data'!$R:$R,"Cross-Sold")</f>
        <v>29707200</v>
      </c>
    </row>
    <row r="3832" hidden="1" customHeight="1" spans="1:2">
      <c r="A3832" s="3" t="s">
        <v>38</v>
      </c>
      <c r="B3832" s="3">
        <f>SUMIFS('Raw Data'!$J:$J,'Raw Data'!$G:$G,A3832,'Raw Data'!$R:$R,"Cross-Sold")</f>
        <v>0</v>
      </c>
    </row>
    <row r="3833" hidden="1" customHeight="1" spans="1:2">
      <c r="A3833" s="4" t="s">
        <v>38</v>
      </c>
      <c r="B3833" s="4">
        <f>SUMIFS('Raw Data'!$J:$J,'Raw Data'!$G:$G,A3833,'Raw Data'!$R:$R,"Cross-Sold")</f>
        <v>0</v>
      </c>
    </row>
    <row r="3834" customHeight="1" spans="1:2">
      <c r="A3834" s="3" t="s">
        <v>212</v>
      </c>
      <c r="B3834" s="3">
        <f>SUMIFS('Raw Data'!$J:$J,'Raw Data'!$G:$G,A3834,'Raw Data'!$R:$R,"Cross-Sold")</f>
        <v>1133297600</v>
      </c>
    </row>
    <row r="3835" hidden="1" customHeight="1" spans="1:2">
      <c r="A3835" s="4" t="s">
        <v>38</v>
      </c>
      <c r="B3835" s="4">
        <f>SUMIFS('Raw Data'!$J:$J,'Raw Data'!$G:$G,A3835,'Raw Data'!$R:$R,"Cross-Sold")</f>
        <v>0</v>
      </c>
    </row>
    <row r="3836" hidden="1" customHeight="1" spans="1:2">
      <c r="A3836" s="3" t="s">
        <v>38</v>
      </c>
      <c r="B3836" s="3">
        <f>SUMIFS('Raw Data'!$J:$J,'Raw Data'!$G:$G,A3836,'Raw Data'!$R:$R,"Cross-Sold")</f>
        <v>0</v>
      </c>
    </row>
    <row r="3837" hidden="1" customHeight="1" spans="1:2">
      <c r="A3837" s="4" t="s">
        <v>38</v>
      </c>
      <c r="B3837" s="4">
        <f>SUMIFS('Raw Data'!$J:$J,'Raw Data'!$G:$G,A3837,'Raw Data'!$R:$R,"Cross-Sold")</f>
        <v>0</v>
      </c>
    </row>
    <row r="3838" customHeight="1" spans="1:2">
      <c r="A3838" s="3" t="s">
        <v>116</v>
      </c>
      <c r="B3838" s="3">
        <f>SUMIFS('Raw Data'!$J:$J,'Raw Data'!$G:$G,A3838,'Raw Data'!$R:$R,"Cross-Sold")</f>
        <v>52119800</v>
      </c>
    </row>
    <row r="3839" hidden="1" customHeight="1" spans="1:2">
      <c r="A3839" s="4" t="s">
        <v>38</v>
      </c>
      <c r="B3839" s="4">
        <f>SUMIFS('Raw Data'!$J:$J,'Raw Data'!$G:$G,A3839,'Raw Data'!$R:$R,"Cross-Sold")</f>
        <v>0</v>
      </c>
    </row>
    <row r="3840" hidden="1" customHeight="1" spans="1:2">
      <c r="A3840" s="3" t="s">
        <v>38</v>
      </c>
      <c r="B3840" s="3">
        <f>SUMIFS('Raw Data'!$J:$J,'Raw Data'!$G:$G,A3840,'Raw Data'!$R:$R,"Cross-Sold")</f>
        <v>0</v>
      </c>
    </row>
    <row r="3841" hidden="1" customHeight="1" spans="1:2">
      <c r="A3841" s="4" t="s">
        <v>38</v>
      </c>
      <c r="B3841" s="4">
        <f>SUMIFS('Raw Data'!$J:$J,'Raw Data'!$G:$G,A3841,'Raw Data'!$R:$R,"Cross-Sold")</f>
        <v>0</v>
      </c>
    </row>
    <row r="3842" hidden="1" customHeight="1" spans="1:2">
      <c r="A3842" s="3" t="s">
        <v>38</v>
      </c>
      <c r="B3842" s="3">
        <f>SUMIFS('Raw Data'!$J:$J,'Raw Data'!$G:$G,A3842,'Raw Data'!$R:$R,"Cross-Sold")</f>
        <v>0</v>
      </c>
    </row>
    <row r="3843" hidden="1" customHeight="1" spans="1:2">
      <c r="A3843" s="4" t="s">
        <v>38</v>
      </c>
      <c r="B3843" s="4">
        <f>SUMIFS('Raw Data'!$J:$J,'Raw Data'!$G:$G,A3843,'Raw Data'!$R:$R,"Cross-Sold")</f>
        <v>0</v>
      </c>
    </row>
    <row r="3844" hidden="1" customHeight="1" spans="1:2">
      <c r="A3844" s="3" t="s">
        <v>38</v>
      </c>
      <c r="B3844" s="3">
        <f>SUMIFS('Raw Data'!$J:$J,'Raw Data'!$G:$G,A3844,'Raw Data'!$R:$R,"Cross-Sold")</f>
        <v>0</v>
      </c>
    </row>
    <row r="3845" customHeight="1" spans="1:2">
      <c r="A3845" s="4" t="s">
        <v>44</v>
      </c>
      <c r="B3845" s="4">
        <f>SUMIFS('Raw Data'!$J:$J,'Raw Data'!$G:$G,A3845,'Raw Data'!$R:$R,"Cross-Sold")</f>
        <v>42770500</v>
      </c>
    </row>
    <row r="3846" customHeight="1" spans="1:2">
      <c r="A3846" s="3" t="s">
        <v>51</v>
      </c>
      <c r="B3846" s="3">
        <f>SUMIFS('Raw Data'!$J:$J,'Raw Data'!$G:$G,A3846,'Raw Data'!$R:$R,"Cross-Sold")</f>
        <v>2479800</v>
      </c>
    </row>
    <row r="3847" customHeight="1" spans="1:2">
      <c r="A3847" s="4" t="s">
        <v>232</v>
      </c>
      <c r="B3847" s="4">
        <f>SUMIFS('Raw Data'!$J:$J,'Raw Data'!$G:$G,A3847,'Raw Data'!$R:$R,"Cross-Sold")</f>
        <v>8190300</v>
      </c>
    </row>
    <row r="3848" customHeight="1" spans="1:2">
      <c r="A3848" s="3" t="s">
        <v>55</v>
      </c>
      <c r="B3848" s="3">
        <f>SUMIFS('Raw Data'!$J:$J,'Raw Data'!$G:$G,A3848,'Raw Data'!$R:$R,"Cross-Sold")</f>
        <v>13740226</v>
      </c>
    </row>
    <row r="3849" customHeight="1" spans="1:2">
      <c r="A3849" s="4" t="s">
        <v>135</v>
      </c>
      <c r="B3849" s="4">
        <f>SUMIFS('Raw Data'!$J:$J,'Raw Data'!$G:$G,A3849,'Raw Data'!$R:$R,"Cross-Sold")</f>
        <v>41045700</v>
      </c>
    </row>
    <row r="3850" customHeight="1" spans="1:2">
      <c r="A3850" s="3" t="s">
        <v>232</v>
      </c>
      <c r="B3850" s="3">
        <f>SUMIFS('Raw Data'!$J:$J,'Raw Data'!$G:$G,A3850,'Raw Data'!$R:$R,"Cross-Sold")</f>
        <v>8190300</v>
      </c>
    </row>
    <row r="3851" hidden="1" customHeight="1" spans="1:2">
      <c r="A3851" s="4" t="s">
        <v>38</v>
      </c>
      <c r="B3851" s="4">
        <f>SUMIFS('Raw Data'!$J:$J,'Raw Data'!$G:$G,A3851,'Raw Data'!$R:$R,"Cross-Sold")</f>
        <v>0</v>
      </c>
    </row>
    <row r="3852" hidden="1" customHeight="1" spans="1:2">
      <c r="A3852" s="3" t="s">
        <v>38</v>
      </c>
      <c r="B3852" s="3">
        <f>SUMIFS('Raw Data'!$J:$J,'Raw Data'!$G:$G,A3852,'Raw Data'!$R:$R,"Cross-Sold")</f>
        <v>0</v>
      </c>
    </row>
    <row r="3853" customHeight="1" spans="1:2">
      <c r="A3853" s="4" t="s">
        <v>80</v>
      </c>
      <c r="B3853" s="4">
        <f>SUMIFS('Raw Data'!$J:$J,'Raw Data'!$G:$G,A3853,'Raw Data'!$R:$R,"Cross-Sold")</f>
        <v>29707200</v>
      </c>
    </row>
    <row r="3854" hidden="1" customHeight="1" spans="1:2">
      <c r="A3854" s="3" t="s">
        <v>38</v>
      </c>
      <c r="B3854" s="3">
        <f>SUMIFS('Raw Data'!$J:$J,'Raw Data'!$G:$G,A3854,'Raw Data'!$R:$R,"Cross-Sold")</f>
        <v>0</v>
      </c>
    </row>
    <row r="3855" hidden="1" customHeight="1" spans="1:2">
      <c r="A3855" s="4" t="s">
        <v>3702</v>
      </c>
      <c r="B3855" s="4">
        <f>SUMIFS('Raw Data'!$J:$J,'Raw Data'!$G:$G,A3855,'Raw Data'!$R:$R,"Cross-Sold")</f>
        <v>0</v>
      </c>
    </row>
    <row r="3856" customHeight="1" spans="1:2">
      <c r="A3856" s="3" t="s">
        <v>80</v>
      </c>
      <c r="B3856" s="3">
        <f>SUMIFS('Raw Data'!$J:$J,'Raw Data'!$G:$G,A3856,'Raw Data'!$R:$R,"Cross-Sold")</f>
        <v>29707200</v>
      </c>
    </row>
    <row r="3857" hidden="1" customHeight="1" spans="1:2">
      <c r="A3857" s="4" t="s">
        <v>38</v>
      </c>
      <c r="B3857" s="4">
        <f>SUMIFS('Raw Data'!$J:$J,'Raw Data'!$G:$G,A3857,'Raw Data'!$R:$R,"Cross-Sold")</f>
        <v>0</v>
      </c>
    </row>
    <row r="3858" hidden="1" customHeight="1" spans="1:2">
      <c r="A3858" s="3" t="s">
        <v>121</v>
      </c>
      <c r="B3858" s="3">
        <f>SUMIFS('Raw Data'!$J:$J,'Raw Data'!$G:$G,A3858,'Raw Data'!$R:$R,"Cross-Sold")</f>
        <v>0</v>
      </c>
    </row>
    <row r="3859" hidden="1" customHeight="1" spans="1:2">
      <c r="A3859" s="4" t="s">
        <v>3702</v>
      </c>
      <c r="B3859" s="4">
        <f>SUMIFS('Raw Data'!$J:$J,'Raw Data'!$G:$G,A3859,'Raw Data'!$R:$R,"Cross-Sold")</f>
        <v>0</v>
      </c>
    </row>
    <row r="3860" hidden="1" customHeight="1" spans="1:2">
      <c r="A3860" s="3" t="s">
        <v>38</v>
      </c>
      <c r="B3860" s="3">
        <f>SUMIFS('Raw Data'!$J:$J,'Raw Data'!$G:$G,A3860,'Raw Data'!$R:$R,"Cross-Sold")</f>
        <v>0</v>
      </c>
    </row>
    <row r="3861" hidden="1" customHeight="1" spans="1:2">
      <c r="A3861" s="4" t="s">
        <v>38</v>
      </c>
      <c r="B3861" s="4">
        <f>SUMIFS('Raw Data'!$J:$J,'Raw Data'!$G:$G,A3861,'Raw Data'!$R:$R,"Cross-Sold")</f>
        <v>0</v>
      </c>
    </row>
    <row r="3862" customHeight="1" spans="1:2">
      <c r="A3862" s="3" t="s">
        <v>89</v>
      </c>
      <c r="B3862" s="3">
        <f>SUMIFS('Raw Data'!$J:$J,'Raw Data'!$G:$G,A3862,'Raw Data'!$R:$R,"Cross-Sold")</f>
        <v>26771200</v>
      </c>
    </row>
    <row r="3863" customHeight="1" spans="1:2">
      <c r="A3863" s="4" t="s">
        <v>48</v>
      </c>
      <c r="B3863" s="4">
        <f>SUMIFS('Raw Data'!$J:$J,'Raw Data'!$G:$G,A3863,'Raw Data'!$R:$R,"Cross-Sold")</f>
        <v>174568900</v>
      </c>
    </row>
    <row r="3864" hidden="1" customHeight="1" spans="1:2">
      <c r="A3864" s="3" t="s">
        <v>38</v>
      </c>
      <c r="B3864" s="3">
        <f>SUMIFS('Raw Data'!$J:$J,'Raw Data'!$G:$G,A3864,'Raw Data'!$R:$R,"Cross-Sold")</f>
        <v>0</v>
      </c>
    </row>
    <row r="3865" hidden="1" customHeight="1" spans="1:2">
      <c r="A3865" s="4" t="s">
        <v>94</v>
      </c>
      <c r="B3865" s="4">
        <f>SUMIFS('Raw Data'!$J:$J,'Raw Data'!$G:$G,A3865,'Raw Data'!$R:$R,"Cross-Sold")</f>
        <v>0</v>
      </c>
    </row>
    <row r="3866" hidden="1" customHeight="1" spans="1:2">
      <c r="A3866" s="3" t="s">
        <v>38</v>
      </c>
      <c r="B3866" s="3">
        <f>SUMIFS('Raw Data'!$J:$J,'Raw Data'!$G:$G,A3866,'Raw Data'!$R:$R,"Cross-Sold")</f>
        <v>0</v>
      </c>
    </row>
    <row r="3867" hidden="1" customHeight="1" spans="1:2">
      <c r="A3867" s="4" t="s">
        <v>38</v>
      </c>
      <c r="B3867" s="4">
        <f>SUMIFS('Raw Data'!$J:$J,'Raw Data'!$G:$G,A3867,'Raw Data'!$R:$R,"Cross-Sold")</f>
        <v>0</v>
      </c>
    </row>
    <row r="3868" hidden="1" customHeight="1" spans="1:2">
      <c r="A3868" s="3" t="s">
        <v>38</v>
      </c>
      <c r="B3868" s="3">
        <f>SUMIFS('Raw Data'!$J:$J,'Raw Data'!$G:$G,A3868,'Raw Data'!$R:$R,"Cross-Sold")</f>
        <v>0</v>
      </c>
    </row>
    <row r="3869" hidden="1" customHeight="1" spans="1:2">
      <c r="A3869" s="4" t="s">
        <v>38</v>
      </c>
      <c r="B3869" s="4">
        <f>SUMIFS('Raw Data'!$J:$J,'Raw Data'!$G:$G,A3869,'Raw Data'!$R:$R,"Cross-Sold")</f>
        <v>0</v>
      </c>
    </row>
    <row r="3870" hidden="1" customHeight="1" spans="1:2">
      <c r="A3870" s="3" t="s">
        <v>38</v>
      </c>
      <c r="B3870" s="3">
        <f>SUMIFS('Raw Data'!$J:$J,'Raw Data'!$G:$G,A3870,'Raw Data'!$R:$R,"Cross-Sold")</f>
        <v>0</v>
      </c>
    </row>
    <row r="3871" hidden="1" customHeight="1" spans="1:2">
      <c r="A3871" s="4" t="s">
        <v>38</v>
      </c>
      <c r="B3871" s="4">
        <f>SUMIFS('Raw Data'!$J:$J,'Raw Data'!$G:$G,A3871,'Raw Data'!$R:$R,"Cross-Sold")</f>
        <v>0</v>
      </c>
    </row>
    <row r="3872" hidden="1" customHeight="1" spans="1:2">
      <c r="A3872" s="3" t="s">
        <v>38</v>
      </c>
      <c r="B3872" s="3">
        <f>SUMIFS('Raw Data'!$J:$J,'Raw Data'!$G:$G,A3872,'Raw Data'!$R:$R,"Cross-Sold")</f>
        <v>0</v>
      </c>
    </row>
    <row r="3873" hidden="1" customHeight="1" spans="1:2">
      <c r="A3873" s="4" t="s">
        <v>140</v>
      </c>
      <c r="B3873" s="4">
        <f>SUMIFS('Raw Data'!$J:$J,'Raw Data'!$G:$G,A3873,'Raw Data'!$R:$R,"Cross-Sold")</f>
        <v>0</v>
      </c>
    </row>
    <row r="3874" hidden="1" customHeight="1" spans="1:2">
      <c r="A3874" s="3" t="s">
        <v>38</v>
      </c>
      <c r="B3874" s="3">
        <f>SUMIFS('Raw Data'!$J:$J,'Raw Data'!$G:$G,A3874,'Raw Data'!$R:$R,"Cross-Sold")</f>
        <v>0</v>
      </c>
    </row>
    <row r="3875" hidden="1" customHeight="1" spans="1:2">
      <c r="A3875" s="4" t="s">
        <v>38</v>
      </c>
      <c r="B3875" s="4">
        <f>SUMIFS('Raw Data'!$J:$J,'Raw Data'!$G:$G,A3875,'Raw Data'!$R:$R,"Cross-Sold")</f>
        <v>0</v>
      </c>
    </row>
    <row r="3876" hidden="1" customHeight="1" spans="1:2">
      <c r="A3876" s="3" t="s">
        <v>38</v>
      </c>
      <c r="B3876" s="3">
        <f>SUMIFS('Raw Data'!$J:$J,'Raw Data'!$G:$G,A3876,'Raw Data'!$R:$R,"Cross-Sold")</f>
        <v>0</v>
      </c>
    </row>
    <row r="3877" hidden="1" customHeight="1" spans="1:2">
      <c r="A3877" s="4" t="s">
        <v>38</v>
      </c>
      <c r="B3877" s="4">
        <f>SUMIFS('Raw Data'!$J:$J,'Raw Data'!$G:$G,A3877,'Raw Data'!$R:$R,"Cross-Sold")</f>
        <v>0</v>
      </c>
    </row>
    <row r="3878" hidden="1" customHeight="1" spans="1:2">
      <c r="A3878" s="3" t="s">
        <v>38</v>
      </c>
      <c r="B3878" s="3">
        <f>SUMIFS('Raw Data'!$J:$J,'Raw Data'!$G:$G,A3878,'Raw Data'!$R:$R,"Cross-Sold")</f>
        <v>0</v>
      </c>
    </row>
    <row r="3879" hidden="1" customHeight="1" spans="1:2">
      <c r="A3879" s="4" t="s">
        <v>38</v>
      </c>
      <c r="B3879" s="4">
        <f>SUMIFS('Raw Data'!$J:$J,'Raw Data'!$G:$G,A3879,'Raw Data'!$R:$R,"Cross-Sold")</f>
        <v>0</v>
      </c>
    </row>
    <row r="3880" hidden="1" customHeight="1" spans="1:2">
      <c r="A3880" s="3" t="s">
        <v>38</v>
      </c>
      <c r="B3880" s="3">
        <f>SUMIFS('Raw Data'!$J:$J,'Raw Data'!$G:$G,A3880,'Raw Data'!$R:$R,"Cross-Sold")</f>
        <v>0</v>
      </c>
    </row>
    <row r="3881" hidden="1" customHeight="1" spans="1:2">
      <c r="A3881" s="4" t="s">
        <v>3702</v>
      </c>
      <c r="B3881" s="4">
        <f>SUMIFS('Raw Data'!$J:$J,'Raw Data'!$G:$G,A3881,'Raw Data'!$R:$R,"Cross-Sold")</f>
        <v>0</v>
      </c>
    </row>
    <row r="3882" customHeight="1" spans="1:2">
      <c r="A3882" s="3" t="s">
        <v>55</v>
      </c>
      <c r="B3882" s="3">
        <f>SUMIFS('Raw Data'!$J:$J,'Raw Data'!$G:$G,A3882,'Raw Data'!$R:$R,"Cross-Sold")</f>
        <v>13740226</v>
      </c>
    </row>
    <row r="3883" hidden="1" customHeight="1" spans="1:2">
      <c r="A3883" s="4" t="s">
        <v>101</v>
      </c>
      <c r="B3883" s="4">
        <f>SUMIFS('Raw Data'!$J:$J,'Raw Data'!$G:$G,A3883,'Raw Data'!$R:$R,"Cross-Sold")</f>
        <v>0</v>
      </c>
    </row>
    <row r="3884" hidden="1" customHeight="1" spans="1:2">
      <c r="A3884" s="3" t="s">
        <v>140</v>
      </c>
      <c r="B3884" s="3">
        <f>SUMIFS('Raw Data'!$J:$J,'Raw Data'!$G:$G,A3884,'Raw Data'!$R:$R,"Cross-Sold")</f>
        <v>0</v>
      </c>
    </row>
    <row r="3885" customHeight="1" spans="1:2">
      <c r="A3885" s="4" t="s">
        <v>44</v>
      </c>
      <c r="B3885" s="4">
        <f>SUMIFS('Raw Data'!$J:$J,'Raw Data'!$G:$G,A3885,'Raw Data'!$R:$R,"Cross-Sold")</f>
        <v>42770500</v>
      </c>
    </row>
    <row r="3886" hidden="1" customHeight="1" spans="1:2">
      <c r="A3886" s="3" t="s">
        <v>402</v>
      </c>
      <c r="B3886" s="3">
        <f>SUMIFS('Raw Data'!$J:$J,'Raw Data'!$G:$G,A3886,'Raw Data'!$R:$R,"Cross-Sold")</f>
        <v>0</v>
      </c>
    </row>
    <row r="3887" customHeight="1" spans="1:2">
      <c r="A3887" s="4" t="s">
        <v>68</v>
      </c>
      <c r="B3887" s="4">
        <f>SUMIFS('Raw Data'!$J:$J,'Raw Data'!$G:$G,A3887,'Raw Data'!$R:$R,"Cross-Sold")</f>
        <v>259365751</v>
      </c>
    </row>
    <row r="3888" customHeight="1" spans="1:2">
      <c r="A3888" s="3" t="s">
        <v>193</v>
      </c>
      <c r="B3888" s="3">
        <f>SUMIFS('Raw Data'!$J:$J,'Raw Data'!$G:$G,A3888,'Raw Data'!$R:$R,"Cross-Sold")</f>
        <v>179625000</v>
      </c>
    </row>
    <row r="3889" customHeight="1" spans="1:2">
      <c r="A3889" s="4" t="s">
        <v>1162</v>
      </c>
      <c r="B3889" s="4">
        <f>SUMIFS('Raw Data'!$J:$J,'Raw Data'!$G:$G,A3889,'Raw Data'!$R:$R,"Cross-Sold")</f>
        <v>14019400</v>
      </c>
    </row>
    <row r="3890" hidden="1" customHeight="1" spans="1:2">
      <c r="A3890" s="3" t="s">
        <v>3702</v>
      </c>
      <c r="B3890" s="3">
        <f>SUMIFS('Raw Data'!$J:$J,'Raw Data'!$G:$G,A3890,'Raw Data'!$R:$R,"Cross-Sold")</f>
        <v>0</v>
      </c>
    </row>
    <row r="3891" hidden="1" customHeight="1" spans="1:2">
      <c r="A3891" s="4" t="s">
        <v>121</v>
      </c>
      <c r="B3891" s="4">
        <f>SUMIFS('Raw Data'!$J:$J,'Raw Data'!$G:$G,A3891,'Raw Data'!$R:$R,"Cross-Sold")</f>
        <v>0</v>
      </c>
    </row>
    <row r="3892" hidden="1" customHeight="1" spans="1:2">
      <c r="A3892" s="3" t="s">
        <v>38</v>
      </c>
      <c r="B3892" s="3">
        <f>SUMIFS('Raw Data'!$J:$J,'Raw Data'!$G:$G,A3892,'Raw Data'!$R:$R,"Cross-Sold")</f>
        <v>0</v>
      </c>
    </row>
    <row r="3893" hidden="1" customHeight="1" spans="1:2">
      <c r="A3893" s="4" t="s">
        <v>38</v>
      </c>
      <c r="B3893" s="4">
        <f>SUMIFS('Raw Data'!$J:$J,'Raw Data'!$G:$G,A3893,'Raw Data'!$R:$R,"Cross-Sold")</f>
        <v>0</v>
      </c>
    </row>
    <row r="3894" hidden="1" customHeight="1" spans="1:2">
      <c r="A3894" s="3" t="s">
        <v>38</v>
      </c>
      <c r="B3894" s="3">
        <f>SUMIFS('Raw Data'!$J:$J,'Raw Data'!$G:$G,A3894,'Raw Data'!$R:$R,"Cross-Sold")</f>
        <v>0</v>
      </c>
    </row>
    <row r="3895" hidden="1" customHeight="1" spans="1:2">
      <c r="A3895" s="4" t="s">
        <v>38</v>
      </c>
      <c r="B3895" s="4">
        <f>SUMIFS('Raw Data'!$J:$J,'Raw Data'!$G:$G,A3895,'Raw Data'!$R:$R,"Cross-Sold")</f>
        <v>0</v>
      </c>
    </row>
    <row r="3896" hidden="1" customHeight="1" spans="1:2">
      <c r="A3896" s="3" t="s">
        <v>38</v>
      </c>
      <c r="B3896" s="3">
        <f>SUMIFS('Raw Data'!$J:$J,'Raw Data'!$G:$G,A3896,'Raw Data'!$R:$R,"Cross-Sold")</f>
        <v>0</v>
      </c>
    </row>
    <row r="3897" hidden="1" customHeight="1" spans="1:2">
      <c r="A3897" s="4" t="s">
        <v>38</v>
      </c>
      <c r="B3897" s="4">
        <f>SUMIFS('Raw Data'!$J:$J,'Raw Data'!$G:$G,A3897,'Raw Data'!$R:$R,"Cross-Sold")</f>
        <v>0</v>
      </c>
    </row>
    <row r="3898" hidden="1" customHeight="1" spans="1:2">
      <c r="A3898" s="3" t="s">
        <v>121</v>
      </c>
      <c r="B3898" s="3">
        <f>SUMIFS('Raw Data'!$J:$J,'Raw Data'!$G:$G,A3898,'Raw Data'!$R:$R,"Cross-Sold")</f>
        <v>0</v>
      </c>
    </row>
    <row r="3899" hidden="1" customHeight="1" spans="1:2">
      <c r="A3899" s="4" t="s">
        <v>38</v>
      </c>
      <c r="B3899" s="4">
        <f>SUMIFS('Raw Data'!$J:$J,'Raw Data'!$G:$G,A3899,'Raw Data'!$R:$R,"Cross-Sold")</f>
        <v>0</v>
      </c>
    </row>
    <row r="3900" hidden="1" customHeight="1" spans="1:2">
      <c r="A3900" s="3" t="s">
        <v>38</v>
      </c>
      <c r="B3900" s="3">
        <f>SUMIFS('Raw Data'!$J:$J,'Raw Data'!$G:$G,A3900,'Raw Data'!$R:$R,"Cross-Sold")</f>
        <v>0</v>
      </c>
    </row>
    <row r="3901" hidden="1" customHeight="1" spans="1:2">
      <c r="A3901" s="4" t="s">
        <v>38</v>
      </c>
      <c r="B3901" s="4">
        <f>SUMIFS('Raw Data'!$J:$J,'Raw Data'!$G:$G,A3901,'Raw Data'!$R:$R,"Cross-Sold")</f>
        <v>0</v>
      </c>
    </row>
    <row r="3902" hidden="1" customHeight="1" spans="1:2">
      <c r="A3902" s="3" t="s">
        <v>38</v>
      </c>
      <c r="B3902" s="3">
        <f>SUMIFS('Raw Data'!$J:$J,'Raw Data'!$G:$G,A3902,'Raw Data'!$R:$R,"Cross-Sold")</f>
        <v>0</v>
      </c>
    </row>
    <row r="3903" hidden="1" customHeight="1" spans="1:2">
      <c r="A3903" s="4" t="s">
        <v>38</v>
      </c>
      <c r="B3903" s="4">
        <f>SUMIFS('Raw Data'!$J:$J,'Raw Data'!$G:$G,A3903,'Raw Data'!$R:$R,"Cross-Sold")</f>
        <v>0</v>
      </c>
    </row>
    <row r="3904" hidden="1" customHeight="1" spans="1:2">
      <c r="A3904" s="3" t="s">
        <v>38</v>
      </c>
      <c r="B3904" s="3">
        <f>SUMIFS('Raw Data'!$J:$J,'Raw Data'!$G:$G,A3904,'Raw Data'!$R:$R,"Cross-Sold")</f>
        <v>0</v>
      </c>
    </row>
    <row r="3905" customHeight="1" spans="1:2">
      <c r="A3905" s="4" t="s">
        <v>55</v>
      </c>
      <c r="B3905" s="4">
        <f>SUMIFS('Raw Data'!$J:$J,'Raw Data'!$G:$G,A3905,'Raw Data'!$R:$R,"Cross-Sold")</f>
        <v>13740226</v>
      </c>
    </row>
    <row r="3906" hidden="1" customHeight="1" spans="1:2">
      <c r="A3906" s="3" t="s">
        <v>121</v>
      </c>
      <c r="B3906" s="3">
        <f>SUMIFS('Raw Data'!$J:$J,'Raw Data'!$G:$G,A3906,'Raw Data'!$R:$R,"Cross-Sold")</f>
        <v>0</v>
      </c>
    </row>
    <row r="3907" customHeight="1" spans="1:2">
      <c r="A3907" s="4" t="s">
        <v>68</v>
      </c>
      <c r="B3907" s="4">
        <f>SUMIFS('Raw Data'!$J:$J,'Raw Data'!$G:$G,A3907,'Raw Data'!$R:$R,"Cross-Sold")</f>
        <v>259365751</v>
      </c>
    </row>
    <row r="3908" customHeight="1" spans="1:2">
      <c r="A3908" s="3" t="s">
        <v>44</v>
      </c>
      <c r="B3908" s="3">
        <f>SUMIFS('Raw Data'!$J:$J,'Raw Data'!$G:$G,A3908,'Raw Data'!$R:$R,"Cross-Sold")</f>
        <v>42770500</v>
      </c>
    </row>
    <row r="3909" customHeight="1" spans="1:2">
      <c r="A3909" s="4" t="s">
        <v>154</v>
      </c>
      <c r="B3909" s="4">
        <f>SUMIFS('Raw Data'!$J:$J,'Raw Data'!$G:$G,A3909,'Raw Data'!$R:$R,"Cross-Sold")</f>
        <v>118725400</v>
      </c>
    </row>
    <row r="3910" hidden="1" customHeight="1" spans="1:2">
      <c r="A3910" s="3" t="s">
        <v>101</v>
      </c>
      <c r="B3910" s="3">
        <f>SUMIFS('Raw Data'!$J:$J,'Raw Data'!$G:$G,A3910,'Raw Data'!$R:$R,"Cross-Sold")</f>
        <v>0</v>
      </c>
    </row>
    <row r="3911" hidden="1" customHeight="1" spans="1:2">
      <c r="A3911" s="4" t="s">
        <v>38</v>
      </c>
      <c r="B3911" s="4">
        <f>SUMIFS('Raw Data'!$J:$J,'Raw Data'!$G:$G,A3911,'Raw Data'!$R:$R,"Cross-Sold")</f>
        <v>0</v>
      </c>
    </row>
    <row r="3912" customHeight="1" spans="1:2">
      <c r="A3912" s="3" t="s">
        <v>111</v>
      </c>
      <c r="B3912" s="3">
        <f>SUMIFS('Raw Data'!$J:$J,'Raw Data'!$G:$G,A3912,'Raw Data'!$R:$R,"Cross-Sold")</f>
        <v>13047600</v>
      </c>
    </row>
    <row r="3913" hidden="1" customHeight="1" spans="1:2">
      <c r="A3913" s="4" t="s">
        <v>38</v>
      </c>
      <c r="B3913" s="4">
        <f>SUMIFS('Raw Data'!$J:$J,'Raw Data'!$G:$G,A3913,'Raw Data'!$R:$R,"Cross-Sold")</f>
        <v>0</v>
      </c>
    </row>
    <row r="3914" hidden="1" customHeight="1" spans="1:2">
      <c r="A3914" s="3" t="s">
        <v>38</v>
      </c>
      <c r="B3914" s="3">
        <f>SUMIFS('Raw Data'!$J:$J,'Raw Data'!$G:$G,A3914,'Raw Data'!$R:$R,"Cross-Sold")</f>
        <v>0</v>
      </c>
    </row>
    <row r="3915" hidden="1" customHeight="1" spans="1:2">
      <c r="A3915" s="4" t="s">
        <v>38</v>
      </c>
      <c r="B3915" s="4">
        <f>SUMIFS('Raw Data'!$J:$J,'Raw Data'!$G:$G,A3915,'Raw Data'!$R:$R,"Cross-Sold")</f>
        <v>0</v>
      </c>
    </row>
    <row r="3916" hidden="1" customHeight="1" spans="1:2">
      <c r="A3916" s="3" t="s">
        <v>38</v>
      </c>
      <c r="B3916" s="3">
        <f>SUMIFS('Raw Data'!$J:$J,'Raw Data'!$G:$G,A3916,'Raw Data'!$R:$R,"Cross-Sold")</f>
        <v>0</v>
      </c>
    </row>
    <row r="3917" hidden="1" customHeight="1" spans="1:2">
      <c r="A3917" s="4" t="s">
        <v>38</v>
      </c>
      <c r="B3917" s="4">
        <f>SUMIFS('Raw Data'!$J:$J,'Raw Data'!$G:$G,A3917,'Raw Data'!$R:$R,"Cross-Sold")</f>
        <v>0</v>
      </c>
    </row>
    <row r="3918" hidden="1" customHeight="1" spans="1:2">
      <c r="A3918" s="3" t="s">
        <v>38</v>
      </c>
      <c r="B3918" s="3">
        <f>SUMIFS('Raw Data'!$J:$J,'Raw Data'!$G:$G,A3918,'Raw Data'!$R:$R,"Cross-Sold")</f>
        <v>0</v>
      </c>
    </row>
    <row r="3919" hidden="1" customHeight="1" spans="1:2">
      <c r="A3919" s="4" t="s">
        <v>38</v>
      </c>
      <c r="B3919" s="4">
        <f>SUMIFS('Raw Data'!$J:$J,'Raw Data'!$G:$G,A3919,'Raw Data'!$R:$R,"Cross-Sold")</f>
        <v>0</v>
      </c>
    </row>
    <row r="3920" hidden="1" customHeight="1" spans="1:2">
      <c r="A3920" s="3" t="s">
        <v>38</v>
      </c>
      <c r="B3920" s="3">
        <f>SUMIFS('Raw Data'!$J:$J,'Raw Data'!$G:$G,A3920,'Raw Data'!$R:$R,"Cross-Sold")</f>
        <v>0</v>
      </c>
    </row>
    <row r="3921" hidden="1" customHeight="1" spans="1:2">
      <c r="A3921" s="4" t="s">
        <v>38</v>
      </c>
      <c r="B3921" s="4">
        <f>SUMIFS('Raw Data'!$J:$J,'Raw Data'!$G:$G,A3921,'Raw Data'!$R:$R,"Cross-Sold")</f>
        <v>0</v>
      </c>
    </row>
    <row r="3922" hidden="1" customHeight="1" spans="1:2">
      <c r="A3922" s="3" t="s">
        <v>38</v>
      </c>
      <c r="B3922" s="3">
        <f>SUMIFS('Raw Data'!$J:$J,'Raw Data'!$G:$G,A3922,'Raw Data'!$R:$R,"Cross-Sold")</f>
        <v>0</v>
      </c>
    </row>
    <row r="3923" hidden="1" customHeight="1" spans="1:2">
      <c r="A3923" s="4" t="s">
        <v>38</v>
      </c>
      <c r="B3923" s="4">
        <f>SUMIFS('Raw Data'!$J:$J,'Raw Data'!$G:$G,A3923,'Raw Data'!$R:$R,"Cross-Sold")</f>
        <v>0</v>
      </c>
    </row>
    <row r="3924" hidden="1" customHeight="1" spans="1:2">
      <c r="A3924" s="3" t="s">
        <v>38</v>
      </c>
      <c r="B3924" s="3">
        <f>SUMIFS('Raw Data'!$J:$J,'Raw Data'!$G:$G,A3924,'Raw Data'!$R:$R,"Cross-Sold")</f>
        <v>0</v>
      </c>
    </row>
    <row r="3925" hidden="1" customHeight="1" spans="1:2">
      <c r="A3925" s="4" t="s">
        <v>38</v>
      </c>
      <c r="B3925" s="4">
        <f>SUMIFS('Raw Data'!$J:$J,'Raw Data'!$G:$G,A3925,'Raw Data'!$R:$R,"Cross-Sold")</f>
        <v>0</v>
      </c>
    </row>
    <row r="3926" hidden="1" customHeight="1" spans="1:2">
      <c r="A3926" s="3" t="s">
        <v>38</v>
      </c>
      <c r="B3926" s="3">
        <f>SUMIFS('Raw Data'!$J:$J,'Raw Data'!$G:$G,A3926,'Raw Data'!$R:$R,"Cross-Sold")</f>
        <v>0</v>
      </c>
    </row>
    <row r="3927" hidden="1" customHeight="1" spans="1:2">
      <c r="A3927" s="4" t="s">
        <v>38</v>
      </c>
      <c r="B3927" s="4">
        <f>SUMIFS('Raw Data'!$J:$J,'Raw Data'!$G:$G,A3927,'Raw Data'!$R:$R,"Cross-Sold")</f>
        <v>0</v>
      </c>
    </row>
    <row r="3928" hidden="1" customHeight="1" spans="1:2">
      <c r="A3928" s="3" t="s">
        <v>38</v>
      </c>
      <c r="B3928" s="3">
        <f>SUMIFS('Raw Data'!$J:$J,'Raw Data'!$G:$G,A3928,'Raw Data'!$R:$R,"Cross-Sold")</f>
        <v>0</v>
      </c>
    </row>
    <row r="3929" hidden="1" customHeight="1" spans="1:2">
      <c r="A3929" s="4" t="s">
        <v>38</v>
      </c>
      <c r="B3929" s="4">
        <f>SUMIFS('Raw Data'!$J:$J,'Raw Data'!$G:$G,A3929,'Raw Data'!$R:$R,"Cross-Sold")</f>
        <v>0</v>
      </c>
    </row>
    <row r="3930" hidden="1" customHeight="1" spans="1:2">
      <c r="A3930" s="3" t="s">
        <v>38</v>
      </c>
      <c r="B3930" s="3">
        <f>SUMIFS('Raw Data'!$J:$J,'Raw Data'!$G:$G,A3930,'Raw Data'!$R:$R,"Cross-Sold")</f>
        <v>0</v>
      </c>
    </row>
    <row r="3931" hidden="1" customHeight="1" spans="1:2">
      <c r="A3931" s="4" t="s">
        <v>38</v>
      </c>
      <c r="B3931" s="4">
        <f>SUMIFS('Raw Data'!$J:$J,'Raw Data'!$G:$G,A3931,'Raw Data'!$R:$R,"Cross-Sold")</f>
        <v>0</v>
      </c>
    </row>
    <row r="3932" hidden="1" customHeight="1" spans="1:2">
      <c r="A3932" s="3" t="s">
        <v>38</v>
      </c>
      <c r="B3932" s="3">
        <f>SUMIFS('Raw Data'!$J:$J,'Raw Data'!$G:$G,A3932,'Raw Data'!$R:$R,"Cross-Sold")</f>
        <v>0</v>
      </c>
    </row>
    <row r="3933" hidden="1" customHeight="1" spans="1:2">
      <c r="A3933" s="4" t="s">
        <v>101</v>
      </c>
      <c r="B3933" s="4">
        <f>SUMIFS('Raw Data'!$J:$J,'Raw Data'!$G:$G,A3933,'Raw Data'!$R:$R,"Cross-Sold")</f>
        <v>0</v>
      </c>
    </row>
    <row r="3934" customHeight="1" spans="1:2">
      <c r="A3934" s="3" t="s">
        <v>68</v>
      </c>
      <c r="B3934" s="3">
        <f>SUMIFS('Raw Data'!$J:$J,'Raw Data'!$G:$G,A3934,'Raw Data'!$R:$R,"Cross-Sold")</f>
        <v>259365751</v>
      </c>
    </row>
    <row r="3935" hidden="1" customHeight="1" spans="1:2">
      <c r="A3935" s="4" t="s">
        <v>38</v>
      </c>
      <c r="B3935" s="4">
        <f>SUMIFS('Raw Data'!$J:$J,'Raw Data'!$G:$G,A3935,'Raw Data'!$R:$R,"Cross-Sold")</f>
        <v>0</v>
      </c>
    </row>
    <row r="3936" hidden="1" customHeight="1" spans="1:2">
      <c r="A3936" s="3" t="s">
        <v>94</v>
      </c>
      <c r="B3936" s="3">
        <f>SUMIFS('Raw Data'!$J:$J,'Raw Data'!$G:$G,A3936,'Raw Data'!$R:$R,"Cross-Sold")</f>
        <v>0</v>
      </c>
    </row>
    <row r="3937" hidden="1" customHeight="1" spans="1:2">
      <c r="A3937" s="4" t="s">
        <v>94</v>
      </c>
      <c r="B3937" s="4">
        <f>SUMIFS('Raw Data'!$J:$J,'Raw Data'!$G:$G,A3937,'Raw Data'!$R:$R,"Cross-Sold")</f>
        <v>0</v>
      </c>
    </row>
    <row r="3938" hidden="1" customHeight="1" spans="1:2">
      <c r="A3938" s="3" t="s">
        <v>38</v>
      </c>
      <c r="B3938" s="3">
        <f>SUMIFS('Raw Data'!$J:$J,'Raw Data'!$G:$G,A3938,'Raw Data'!$R:$R,"Cross-Sold")</f>
        <v>0</v>
      </c>
    </row>
    <row r="3939" hidden="1" customHeight="1" spans="1:2">
      <c r="A3939" s="4" t="s">
        <v>38</v>
      </c>
      <c r="B3939" s="4">
        <f>SUMIFS('Raw Data'!$J:$J,'Raw Data'!$G:$G,A3939,'Raw Data'!$R:$R,"Cross-Sold")</f>
        <v>0</v>
      </c>
    </row>
    <row r="3940" hidden="1" customHeight="1" spans="1:2">
      <c r="A3940" s="3" t="s">
        <v>38</v>
      </c>
      <c r="B3940" s="3">
        <f>SUMIFS('Raw Data'!$J:$J,'Raw Data'!$G:$G,A3940,'Raw Data'!$R:$R,"Cross-Sold")</f>
        <v>0</v>
      </c>
    </row>
    <row r="3941" hidden="1" customHeight="1" spans="1:2">
      <c r="A3941" s="4" t="s">
        <v>38</v>
      </c>
      <c r="B3941" s="4">
        <f>SUMIFS('Raw Data'!$J:$J,'Raw Data'!$G:$G,A3941,'Raw Data'!$R:$R,"Cross-Sold")</f>
        <v>0</v>
      </c>
    </row>
    <row r="3942" customHeight="1" spans="1:2">
      <c r="A3942" s="3" t="s">
        <v>3913</v>
      </c>
      <c r="B3942" s="3">
        <f>SUMIFS('Raw Data'!$J:$J,'Raw Data'!$G:$G,A3942,'Raw Data'!$R:$R,"Cross-Sold")</f>
        <v>53975800</v>
      </c>
    </row>
    <row r="3943" hidden="1" customHeight="1" spans="1:2">
      <c r="A3943" s="4" t="s">
        <v>38</v>
      </c>
      <c r="B3943" s="4">
        <f>SUMIFS('Raw Data'!$J:$J,'Raw Data'!$G:$G,A3943,'Raw Data'!$R:$R,"Cross-Sold")</f>
        <v>0</v>
      </c>
    </row>
    <row r="3944" hidden="1" customHeight="1" spans="1:2">
      <c r="A3944" s="3" t="s">
        <v>38</v>
      </c>
      <c r="B3944" s="3">
        <f>SUMIFS('Raw Data'!$J:$J,'Raw Data'!$G:$G,A3944,'Raw Data'!$R:$R,"Cross-Sold")</f>
        <v>0</v>
      </c>
    </row>
    <row r="3945" hidden="1" customHeight="1" spans="1:2">
      <c r="A3945" s="4" t="s">
        <v>38</v>
      </c>
      <c r="B3945" s="4">
        <f>SUMIFS('Raw Data'!$J:$J,'Raw Data'!$G:$G,A3945,'Raw Data'!$R:$R,"Cross-Sold")</f>
        <v>0</v>
      </c>
    </row>
    <row r="3946" hidden="1" customHeight="1" spans="1:2">
      <c r="A3946" s="3" t="s">
        <v>38</v>
      </c>
      <c r="B3946" s="3">
        <f>SUMIFS('Raw Data'!$J:$J,'Raw Data'!$G:$G,A3946,'Raw Data'!$R:$R,"Cross-Sold")</f>
        <v>0</v>
      </c>
    </row>
    <row r="3947" hidden="1" customHeight="1" spans="1:2">
      <c r="A3947" s="4" t="s">
        <v>38</v>
      </c>
      <c r="B3947" s="4">
        <f>SUMIFS('Raw Data'!$J:$J,'Raw Data'!$G:$G,A3947,'Raw Data'!$R:$R,"Cross-Sold")</f>
        <v>0</v>
      </c>
    </row>
    <row r="3948" hidden="1" customHeight="1" spans="1:2">
      <c r="A3948" s="3" t="s">
        <v>38</v>
      </c>
      <c r="B3948" s="3">
        <f>SUMIFS('Raw Data'!$J:$J,'Raw Data'!$G:$G,A3948,'Raw Data'!$R:$R,"Cross-Sold")</f>
        <v>0</v>
      </c>
    </row>
    <row r="3949" hidden="1" customHeight="1" spans="1:2">
      <c r="A3949" s="4" t="s">
        <v>38</v>
      </c>
      <c r="B3949" s="4">
        <f>SUMIFS('Raw Data'!$J:$J,'Raw Data'!$G:$G,A3949,'Raw Data'!$R:$R,"Cross-Sold")</f>
        <v>0</v>
      </c>
    </row>
    <row r="3950" hidden="1" customHeight="1" spans="1:2">
      <c r="A3950" s="3" t="s">
        <v>38</v>
      </c>
      <c r="B3950" s="3">
        <f>SUMIFS('Raw Data'!$J:$J,'Raw Data'!$G:$G,A3950,'Raw Data'!$R:$R,"Cross-Sold")</f>
        <v>0</v>
      </c>
    </row>
    <row r="3951" hidden="1" customHeight="1" spans="1:2">
      <c r="A3951" s="4" t="s">
        <v>38</v>
      </c>
      <c r="B3951" s="4">
        <f>SUMIFS('Raw Data'!$J:$J,'Raw Data'!$G:$G,A3951,'Raw Data'!$R:$R,"Cross-Sold")</f>
        <v>0</v>
      </c>
    </row>
    <row r="3952" hidden="1" customHeight="1" spans="1:2">
      <c r="A3952" s="3" t="s">
        <v>38</v>
      </c>
      <c r="B3952" s="3">
        <f>SUMIFS('Raw Data'!$J:$J,'Raw Data'!$G:$G,A3952,'Raw Data'!$R:$R,"Cross-Sold")</f>
        <v>0</v>
      </c>
    </row>
    <row r="3953" hidden="1" customHeight="1" spans="1:2">
      <c r="A3953" s="4" t="s">
        <v>38</v>
      </c>
      <c r="B3953" s="4">
        <f>SUMIFS('Raw Data'!$J:$J,'Raw Data'!$G:$G,A3953,'Raw Data'!$R:$R,"Cross-Sold")</f>
        <v>0</v>
      </c>
    </row>
    <row r="3954" hidden="1" customHeight="1" spans="1:2">
      <c r="A3954" s="3" t="s">
        <v>38</v>
      </c>
      <c r="B3954" s="3">
        <f>SUMIFS('Raw Data'!$J:$J,'Raw Data'!$G:$G,A3954,'Raw Data'!$R:$R,"Cross-Sold")</f>
        <v>0</v>
      </c>
    </row>
    <row r="3955" hidden="1" customHeight="1" spans="1:2">
      <c r="A3955" s="4" t="s">
        <v>38</v>
      </c>
      <c r="B3955" s="4">
        <f>SUMIFS('Raw Data'!$J:$J,'Raw Data'!$G:$G,A3955,'Raw Data'!$R:$R,"Cross-Sold")</f>
        <v>0</v>
      </c>
    </row>
    <row r="3956" hidden="1" customHeight="1" spans="1:2">
      <c r="A3956" s="3" t="s">
        <v>536</v>
      </c>
      <c r="B3956" s="3">
        <f>SUMIFS('Raw Data'!$J:$J,'Raw Data'!$G:$G,A3956,'Raw Data'!$R:$R,"Cross-Sold")</f>
        <v>0</v>
      </c>
    </row>
    <row r="3957" hidden="1" customHeight="1" spans="1:2">
      <c r="A3957" s="4" t="s">
        <v>38</v>
      </c>
      <c r="B3957" s="4">
        <f>SUMIFS('Raw Data'!$J:$J,'Raw Data'!$G:$G,A3957,'Raw Data'!$R:$R,"Cross-Sold")</f>
        <v>0</v>
      </c>
    </row>
    <row r="3958" hidden="1" customHeight="1" spans="1:2">
      <c r="A3958" s="3" t="s">
        <v>38</v>
      </c>
      <c r="B3958" s="3">
        <f>SUMIFS('Raw Data'!$J:$J,'Raw Data'!$G:$G,A3958,'Raw Data'!$R:$R,"Cross-Sold")</f>
        <v>0</v>
      </c>
    </row>
    <row r="3959" customHeight="1" spans="1:2">
      <c r="A3959" s="4" t="s">
        <v>124</v>
      </c>
      <c r="B3959" s="4">
        <f>SUMIFS('Raw Data'!$J:$J,'Raw Data'!$G:$G,A3959,'Raw Data'!$R:$R,"Cross-Sold")</f>
        <v>1184589200</v>
      </c>
    </row>
    <row r="3960" hidden="1" customHeight="1" spans="1:2">
      <c r="A3960" s="3" t="s">
        <v>2496</v>
      </c>
      <c r="B3960" s="3">
        <f>SUMIFS('Raw Data'!$J:$J,'Raw Data'!$G:$G,A3960,'Raw Data'!$R:$R,"Cross-Sold")</f>
        <v>0</v>
      </c>
    </row>
    <row r="3961" customHeight="1" spans="1:2">
      <c r="A3961" s="4" t="s">
        <v>80</v>
      </c>
      <c r="B3961" s="4">
        <f>SUMIFS('Raw Data'!$J:$J,'Raw Data'!$G:$G,A3961,'Raw Data'!$R:$R,"Cross-Sold")</f>
        <v>29707200</v>
      </c>
    </row>
    <row r="3962" hidden="1" customHeight="1" spans="1:2">
      <c r="A3962" s="3" t="s">
        <v>94</v>
      </c>
      <c r="B3962" s="3">
        <f>SUMIFS('Raw Data'!$J:$J,'Raw Data'!$G:$G,A3962,'Raw Data'!$R:$R,"Cross-Sold")</f>
        <v>0</v>
      </c>
    </row>
    <row r="3963" hidden="1" customHeight="1" spans="1:2">
      <c r="A3963" s="4" t="s">
        <v>38</v>
      </c>
      <c r="B3963" s="4">
        <f>SUMIFS('Raw Data'!$J:$J,'Raw Data'!$G:$G,A3963,'Raw Data'!$R:$R,"Cross-Sold")</f>
        <v>0</v>
      </c>
    </row>
    <row r="3964" hidden="1" customHeight="1" spans="1:2">
      <c r="A3964" s="3" t="s">
        <v>38</v>
      </c>
      <c r="B3964" s="3">
        <f>SUMIFS('Raw Data'!$J:$J,'Raw Data'!$G:$G,A3964,'Raw Data'!$R:$R,"Cross-Sold")</f>
        <v>0</v>
      </c>
    </row>
    <row r="3965" hidden="1" customHeight="1" spans="1:2">
      <c r="A3965" s="4" t="s">
        <v>38</v>
      </c>
      <c r="B3965" s="4">
        <f>SUMIFS('Raw Data'!$J:$J,'Raw Data'!$G:$G,A3965,'Raw Data'!$R:$R,"Cross-Sold")</f>
        <v>0</v>
      </c>
    </row>
    <row r="3966" hidden="1" customHeight="1" spans="1:2">
      <c r="A3966" s="3" t="s">
        <v>38</v>
      </c>
      <c r="B3966" s="3">
        <f>SUMIFS('Raw Data'!$J:$J,'Raw Data'!$G:$G,A3966,'Raw Data'!$R:$R,"Cross-Sold")</f>
        <v>0</v>
      </c>
    </row>
    <row r="3967" hidden="1" customHeight="1" spans="1:2">
      <c r="A3967" s="4" t="s">
        <v>38</v>
      </c>
      <c r="B3967" s="4">
        <f>SUMIFS('Raw Data'!$J:$J,'Raw Data'!$G:$G,A3967,'Raw Data'!$R:$R,"Cross-Sold")</f>
        <v>0</v>
      </c>
    </row>
    <row r="3968" hidden="1" customHeight="1" spans="1:2">
      <c r="A3968" s="3" t="s">
        <v>38</v>
      </c>
      <c r="B3968" s="3">
        <f>SUMIFS('Raw Data'!$J:$J,'Raw Data'!$G:$G,A3968,'Raw Data'!$R:$R,"Cross-Sold")</f>
        <v>0</v>
      </c>
    </row>
    <row r="3969" hidden="1" customHeight="1" spans="1:2">
      <c r="A3969" s="4" t="s">
        <v>38</v>
      </c>
      <c r="B3969" s="4">
        <f>SUMIFS('Raw Data'!$J:$J,'Raw Data'!$G:$G,A3969,'Raw Data'!$R:$R,"Cross-Sold")</f>
        <v>0</v>
      </c>
    </row>
    <row r="3970" hidden="1" customHeight="1" spans="1:2">
      <c r="A3970" s="3" t="s">
        <v>38</v>
      </c>
      <c r="B3970" s="3">
        <f>SUMIFS('Raw Data'!$J:$J,'Raw Data'!$G:$G,A3970,'Raw Data'!$R:$R,"Cross-Sold")</f>
        <v>0</v>
      </c>
    </row>
    <row r="3971" hidden="1" customHeight="1" spans="1:2">
      <c r="A3971" s="4" t="s">
        <v>38</v>
      </c>
      <c r="B3971" s="4">
        <f>SUMIFS('Raw Data'!$J:$J,'Raw Data'!$G:$G,A3971,'Raw Data'!$R:$R,"Cross-Sold")</f>
        <v>0</v>
      </c>
    </row>
    <row r="3972" hidden="1" customHeight="1" spans="1:2">
      <c r="A3972" s="3" t="s">
        <v>38</v>
      </c>
      <c r="B3972" s="3">
        <f>SUMIFS('Raw Data'!$J:$J,'Raw Data'!$G:$G,A3972,'Raw Data'!$R:$R,"Cross-Sold")</f>
        <v>0</v>
      </c>
    </row>
    <row r="3973" hidden="1" customHeight="1" spans="1:2">
      <c r="A3973" s="4" t="s">
        <v>38</v>
      </c>
      <c r="B3973" s="4">
        <f>SUMIFS('Raw Data'!$J:$J,'Raw Data'!$G:$G,A3973,'Raw Data'!$R:$R,"Cross-Sold")</f>
        <v>0</v>
      </c>
    </row>
    <row r="3974" hidden="1" customHeight="1" spans="1:2">
      <c r="A3974" s="3" t="s">
        <v>94</v>
      </c>
      <c r="B3974" s="3">
        <f>SUMIFS('Raw Data'!$J:$J,'Raw Data'!$G:$G,A3974,'Raw Data'!$R:$R,"Cross-Sold")</f>
        <v>0</v>
      </c>
    </row>
    <row r="3975" hidden="1" customHeight="1" spans="1:2">
      <c r="A3975" s="4" t="s">
        <v>38</v>
      </c>
      <c r="B3975" s="4">
        <f>SUMIFS('Raw Data'!$J:$J,'Raw Data'!$G:$G,A3975,'Raw Data'!$R:$R,"Cross-Sold")</f>
        <v>0</v>
      </c>
    </row>
    <row r="3976" customHeight="1" spans="1:2">
      <c r="A3976" s="3" t="s">
        <v>245</v>
      </c>
      <c r="B3976" s="3">
        <f>SUMIFS('Raw Data'!$J:$J,'Raw Data'!$G:$G,A3976,'Raw Data'!$R:$R,"Cross-Sold")</f>
        <v>7949600</v>
      </c>
    </row>
    <row r="3977" hidden="1" customHeight="1" spans="1:2">
      <c r="A3977" s="4" t="s">
        <v>38</v>
      </c>
      <c r="B3977" s="4">
        <f>SUMIFS('Raw Data'!$J:$J,'Raw Data'!$G:$G,A3977,'Raw Data'!$R:$R,"Cross-Sold")</f>
        <v>0</v>
      </c>
    </row>
    <row r="3978" hidden="1" customHeight="1" spans="1:2">
      <c r="A3978" s="3" t="s">
        <v>38</v>
      </c>
      <c r="B3978" s="3">
        <f>SUMIFS('Raw Data'!$J:$J,'Raw Data'!$G:$G,A3978,'Raw Data'!$R:$R,"Cross-Sold")</f>
        <v>0</v>
      </c>
    </row>
    <row r="3979" hidden="1" customHeight="1" spans="1:2">
      <c r="A3979" s="4" t="s">
        <v>38</v>
      </c>
      <c r="B3979" s="4">
        <f>SUMIFS('Raw Data'!$J:$J,'Raw Data'!$G:$G,A3979,'Raw Data'!$R:$R,"Cross-Sold")</f>
        <v>0</v>
      </c>
    </row>
    <row r="3980" customHeight="1" spans="1:2">
      <c r="A3980" s="3" t="s">
        <v>48</v>
      </c>
      <c r="B3980" s="3">
        <f>SUMIFS('Raw Data'!$J:$J,'Raw Data'!$G:$G,A3980,'Raw Data'!$R:$R,"Cross-Sold")</f>
        <v>174568900</v>
      </c>
    </row>
    <row r="3981" hidden="1" customHeight="1" spans="1:2">
      <c r="A3981" s="4" t="s">
        <v>38</v>
      </c>
      <c r="B3981" s="4">
        <f>SUMIFS('Raw Data'!$J:$J,'Raw Data'!$G:$G,A3981,'Raw Data'!$R:$R,"Cross-Sold")</f>
        <v>0</v>
      </c>
    </row>
    <row r="3982" customHeight="1" spans="1:2">
      <c r="A3982" s="3" t="s">
        <v>212</v>
      </c>
      <c r="B3982" s="3">
        <f>SUMIFS('Raw Data'!$J:$J,'Raw Data'!$G:$G,A3982,'Raw Data'!$R:$R,"Cross-Sold")</f>
        <v>1133297600</v>
      </c>
    </row>
    <row r="3983" hidden="1" customHeight="1" spans="1:2">
      <c r="A3983" s="4" t="s">
        <v>38</v>
      </c>
      <c r="B3983" s="4">
        <f>SUMIFS('Raw Data'!$J:$J,'Raw Data'!$G:$G,A3983,'Raw Data'!$R:$R,"Cross-Sold")</f>
        <v>0</v>
      </c>
    </row>
    <row r="3984" hidden="1" customHeight="1" spans="1:2">
      <c r="A3984" s="3" t="s">
        <v>38</v>
      </c>
      <c r="B3984" s="3">
        <f>SUMIFS('Raw Data'!$J:$J,'Raw Data'!$G:$G,A3984,'Raw Data'!$R:$R,"Cross-Sold")</f>
        <v>0</v>
      </c>
    </row>
    <row r="3985" hidden="1" customHeight="1" spans="1:2">
      <c r="A3985" s="4" t="s">
        <v>38</v>
      </c>
      <c r="B3985" s="4">
        <f>SUMIFS('Raw Data'!$J:$J,'Raw Data'!$G:$G,A3985,'Raw Data'!$R:$R,"Cross-Sold")</f>
        <v>0</v>
      </c>
    </row>
    <row r="3986" hidden="1" customHeight="1" spans="1:2">
      <c r="A3986" s="3" t="s">
        <v>121</v>
      </c>
      <c r="B3986" s="3">
        <f>SUMIFS('Raw Data'!$J:$J,'Raw Data'!$G:$G,A3986,'Raw Data'!$R:$R,"Cross-Sold")</f>
        <v>0</v>
      </c>
    </row>
    <row r="3987" hidden="1" customHeight="1" spans="1:2">
      <c r="A3987" s="4" t="s">
        <v>38</v>
      </c>
      <c r="B3987" s="4">
        <f>SUMIFS('Raw Data'!$J:$J,'Raw Data'!$G:$G,A3987,'Raw Data'!$R:$R,"Cross-Sold")</f>
        <v>0</v>
      </c>
    </row>
    <row r="3988" customHeight="1" spans="1:2">
      <c r="A3988" s="3" t="s">
        <v>44</v>
      </c>
      <c r="B3988" s="3">
        <f>SUMIFS('Raw Data'!$J:$J,'Raw Data'!$G:$G,A3988,'Raw Data'!$R:$R,"Cross-Sold")</f>
        <v>42770500</v>
      </c>
    </row>
    <row r="3989" hidden="1" customHeight="1" spans="1:2">
      <c r="A3989" s="4" t="s">
        <v>38</v>
      </c>
      <c r="B3989" s="4">
        <f>SUMIFS('Raw Data'!$J:$J,'Raw Data'!$G:$G,A3989,'Raw Data'!$R:$R,"Cross-Sold")</f>
        <v>0</v>
      </c>
    </row>
    <row r="3990" hidden="1" customHeight="1" spans="1:2">
      <c r="A3990" s="3" t="s">
        <v>38</v>
      </c>
      <c r="B3990" s="3">
        <f>SUMIFS('Raw Data'!$J:$J,'Raw Data'!$G:$G,A3990,'Raw Data'!$R:$R,"Cross-Sold")</f>
        <v>0</v>
      </c>
    </row>
    <row r="3991" customHeight="1" spans="1:2">
      <c r="A3991" s="4" t="s">
        <v>80</v>
      </c>
      <c r="B3991" s="4">
        <f>SUMIFS('Raw Data'!$J:$J,'Raw Data'!$G:$G,A3991,'Raw Data'!$R:$R,"Cross-Sold")</f>
        <v>29707200</v>
      </c>
    </row>
    <row r="3992" customHeight="1" spans="1:2">
      <c r="A3992" s="3" t="s">
        <v>170</v>
      </c>
      <c r="B3992" s="3">
        <f>SUMIFS('Raw Data'!$J:$J,'Raw Data'!$G:$G,A3992,'Raw Data'!$R:$R,"Cross-Sold")</f>
        <v>108978900</v>
      </c>
    </row>
    <row r="3993" customHeight="1" spans="1:2">
      <c r="A3993" s="4" t="s">
        <v>270</v>
      </c>
      <c r="B3993" s="4">
        <f>SUMIFS('Raw Data'!$J:$J,'Raw Data'!$G:$G,A3993,'Raw Data'!$R:$R,"Cross-Sold")</f>
        <v>33446400</v>
      </c>
    </row>
    <row r="3994" customHeight="1" spans="1:2">
      <c r="A3994" s="3" t="s">
        <v>152</v>
      </c>
      <c r="B3994" s="3">
        <f>SUMIFS('Raw Data'!$J:$J,'Raw Data'!$G:$G,A3994,'Raw Data'!$R:$R,"Cross-Sold")</f>
        <v>31324900</v>
      </c>
    </row>
    <row r="3995" customHeight="1" spans="1:2">
      <c r="A3995" s="4" t="s">
        <v>193</v>
      </c>
      <c r="B3995" s="4">
        <f>SUMIFS('Raw Data'!$J:$J,'Raw Data'!$G:$G,A3995,'Raw Data'!$R:$R,"Cross-Sold")</f>
        <v>179625000</v>
      </c>
    </row>
    <row r="3996" hidden="1" customHeight="1" spans="1:2">
      <c r="A3996" s="3" t="s">
        <v>2496</v>
      </c>
      <c r="B3996" s="3">
        <f>SUMIFS('Raw Data'!$J:$J,'Raw Data'!$G:$G,A3996,'Raw Data'!$R:$R,"Cross-Sold")</f>
        <v>0</v>
      </c>
    </row>
    <row r="3997" customHeight="1" spans="1:2">
      <c r="A3997" s="4" t="s">
        <v>111</v>
      </c>
      <c r="B3997" s="4">
        <f>SUMIFS('Raw Data'!$J:$J,'Raw Data'!$G:$G,A3997,'Raw Data'!$R:$R,"Cross-Sold")</f>
        <v>13047600</v>
      </c>
    </row>
    <row r="3998" hidden="1" customHeight="1" spans="1:2">
      <c r="A3998" s="3" t="s">
        <v>121</v>
      </c>
      <c r="B3998" s="3">
        <f>SUMIFS('Raw Data'!$J:$J,'Raw Data'!$G:$G,A3998,'Raw Data'!$R:$R,"Cross-Sold")</f>
        <v>0</v>
      </c>
    </row>
    <row r="3999" customHeight="1" spans="1:2">
      <c r="A3999" s="4" t="s">
        <v>55</v>
      </c>
      <c r="B3999" s="4">
        <f>SUMIFS('Raw Data'!$J:$J,'Raw Data'!$G:$G,A3999,'Raw Data'!$R:$R,"Cross-Sold")</f>
        <v>13740226</v>
      </c>
    </row>
    <row r="4000" customHeight="1" spans="1:2">
      <c r="A4000" s="3" t="s">
        <v>80</v>
      </c>
      <c r="B4000" s="3">
        <f>SUMIFS('Raw Data'!$J:$J,'Raw Data'!$G:$G,A4000,'Raw Data'!$R:$R,"Cross-Sold")</f>
        <v>29707200</v>
      </c>
    </row>
    <row r="4001" hidden="1" customHeight="1" spans="1:2">
      <c r="A4001" s="6" t="s">
        <v>121</v>
      </c>
      <c r="B4001" s="4">
        <f>SUMIFS('Raw Data'!$J:$J,'Raw Data'!$G:$G,A4001,'Raw Data'!$R:$R,"Cross-Sold")</f>
        <v>0</v>
      </c>
    </row>
    <row r="4002" hidden="1" customHeight="1" spans="1:2">
      <c r="A4002" s="3" t="s">
        <v>121</v>
      </c>
      <c r="B4002" s="3">
        <f>SUMIFS('Raw Data'!$J:$J,'Raw Data'!$G:$G,A4002,'Raw Data'!$R:$R,"Cross-Sold")</f>
        <v>0</v>
      </c>
    </row>
    <row r="4003" customHeight="1" spans="1:2">
      <c r="A4003" s="4" t="s">
        <v>124</v>
      </c>
      <c r="B4003" s="4">
        <f>SUMIFS('Raw Data'!$J:$J,'Raw Data'!$G:$G,A4003,'Raw Data'!$R:$R,"Cross-Sold")</f>
        <v>1184589200</v>
      </c>
    </row>
    <row r="4004" hidden="1" customHeight="1" spans="1:2">
      <c r="A4004" s="3" t="s">
        <v>38</v>
      </c>
      <c r="B4004" s="3">
        <f>SUMIFS('Raw Data'!$J:$J,'Raw Data'!$G:$G,A4004,'Raw Data'!$R:$R,"Cross-Sold")</f>
        <v>0</v>
      </c>
    </row>
    <row r="4005" customHeight="1" spans="1:2">
      <c r="A4005" s="4" t="s">
        <v>124</v>
      </c>
      <c r="B4005" s="4">
        <f>SUMIFS('Raw Data'!$J:$J,'Raw Data'!$G:$G,A4005,'Raw Data'!$R:$R,"Cross-Sold")</f>
        <v>1184589200</v>
      </c>
    </row>
    <row r="4006" customHeight="1" spans="1:2">
      <c r="A4006" s="3" t="s">
        <v>48</v>
      </c>
      <c r="B4006" s="3">
        <f>SUMIFS('Raw Data'!$J:$J,'Raw Data'!$G:$G,A4006,'Raw Data'!$R:$R,"Cross-Sold")</f>
        <v>174568900</v>
      </c>
    </row>
    <row r="4007" customHeight="1" spans="1:2">
      <c r="A4007" s="4" t="s">
        <v>126</v>
      </c>
      <c r="B4007" s="4">
        <f>SUMIFS('Raw Data'!$J:$J,'Raw Data'!$G:$G,A4007,'Raw Data'!$R:$R,"Cross-Sold")</f>
        <v>80045400</v>
      </c>
    </row>
    <row r="4008" hidden="1" customHeight="1" spans="1:2">
      <c r="A4008" s="3" t="s">
        <v>3702</v>
      </c>
      <c r="B4008" s="3">
        <f>SUMIFS('Raw Data'!$J:$J,'Raw Data'!$G:$G,A4008,'Raw Data'!$R:$R,"Cross-Sold")</f>
        <v>0</v>
      </c>
    </row>
    <row r="4009" customHeight="1" spans="1:2">
      <c r="A4009" s="4" t="s">
        <v>44</v>
      </c>
      <c r="B4009" s="4">
        <f>SUMIFS('Raw Data'!$J:$J,'Raw Data'!$G:$G,A4009,'Raw Data'!$R:$R,"Cross-Sold")</f>
        <v>42770500</v>
      </c>
    </row>
    <row r="4010" hidden="1" customHeight="1" spans="1:2">
      <c r="A4010" s="3" t="s">
        <v>121</v>
      </c>
      <c r="B4010" s="3">
        <f>SUMIFS('Raw Data'!$J:$J,'Raw Data'!$G:$G,A4010,'Raw Data'!$R:$R,"Cross-Sold")</f>
        <v>0</v>
      </c>
    </row>
    <row r="4011" customHeight="1" spans="1:2">
      <c r="A4011" s="4" t="s">
        <v>212</v>
      </c>
      <c r="B4011" s="4">
        <f>SUMIFS('Raw Data'!$J:$J,'Raw Data'!$G:$G,A4011,'Raw Data'!$R:$R,"Cross-Sold")</f>
        <v>1133297600</v>
      </c>
    </row>
    <row r="4012" customHeight="1" spans="1:2">
      <c r="A4012" s="3" t="s">
        <v>44</v>
      </c>
      <c r="B4012" s="3">
        <f>SUMIFS('Raw Data'!$J:$J,'Raw Data'!$G:$G,A4012,'Raw Data'!$R:$R,"Cross-Sold")</f>
        <v>42770500</v>
      </c>
    </row>
    <row r="4013" hidden="1" customHeight="1" spans="1:2">
      <c r="A4013" s="4" t="s">
        <v>121</v>
      </c>
      <c r="B4013" s="4">
        <f>SUMIFS('Raw Data'!$J:$J,'Raw Data'!$G:$G,A4013,'Raw Data'!$R:$R,"Cross-Sold")</f>
        <v>0</v>
      </c>
    </row>
    <row r="4014" customHeight="1" spans="1:2">
      <c r="A4014" s="3" t="s">
        <v>111</v>
      </c>
      <c r="B4014" s="3">
        <f>SUMIFS('Raw Data'!$J:$J,'Raw Data'!$G:$G,A4014,'Raw Data'!$R:$R,"Cross-Sold")</f>
        <v>13047600</v>
      </c>
    </row>
    <row r="4015" hidden="1" customHeight="1" spans="1:2">
      <c r="A4015" s="4" t="s">
        <v>121</v>
      </c>
      <c r="B4015" s="4">
        <f>SUMIFS('Raw Data'!$J:$J,'Raw Data'!$G:$G,A4015,'Raw Data'!$R:$R,"Cross-Sold")</f>
        <v>0</v>
      </c>
    </row>
    <row r="4016" customHeight="1" spans="1:2">
      <c r="A4016" s="3" t="s">
        <v>124</v>
      </c>
      <c r="B4016" s="3">
        <f>SUMIFS('Raw Data'!$J:$J,'Raw Data'!$G:$G,A4016,'Raw Data'!$R:$R,"Cross-Sold")</f>
        <v>1184589200</v>
      </c>
    </row>
    <row r="4017" customHeight="1" spans="1:2">
      <c r="A4017" s="4" t="s">
        <v>111</v>
      </c>
      <c r="B4017" s="4">
        <f>SUMIFS('Raw Data'!$J:$J,'Raw Data'!$G:$G,A4017,'Raw Data'!$R:$R,"Cross-Sold")</f>
        <v>13047600</v>
      </c>
    </row>
    <row r="4018" hidden="1" customHeight="1" spans="1:2">
      <c r="A4018" s="3" t="s">
        <v>38</v>
      </c>
      <c r="B4018" s="3">
        <f>SUMIFS('Raw Data'!$J:$J,'Raw Data'!$G:$G,A4018,'Raw Data'!$R:$R,"Cross-Sold")</f>
        <v>0</v>
      </c>
    </row>
    <row r="4019" hidden="1" customHeight="1" spans="1:2">
      <c r="A4019" s="4" t="s">
        <v>121</v>
      </c>
      <c r="B4019" s="4">
        <f>SUMIFS('Raw Data'!$J:$J,'Raw Data'!$G:$G,A4019,'Raw Data'!$R:$R,"Cross-Sold")</f>
        <v>0</v>
      </c>
    </row>
    <row r="4020" customHeight="1" spans="1:2">
      <c r="A4020" s="3" t="s">
        <v>124</v>
      </c>
      <c r="B4020" s="3">
        <f>SUMIFS('Raw Data'!$J:$J,'Raw Data'!$G:$G,A4020,'Raw Data'!$R:$R,"Cross-Sold")</f>
        <v>1184589200</v>
      </c>
    </row>
    <row r="4021" customHeight="1" spans="1:2">
      <c r="A4021" s="4" t="s">
        <v>111</v>
      </c>
      <c r="B4021" s="4">
        <f>SUMIFS('Raw Data'!$J:$J,'Raw Data'!$G:$G,A4021,'Raw Data'!$R:$R,"Cross-Sold")</f>
        <v>13047600</v>
      </c>
    </row>
    <row r="4022" customHeight="1" spans="1:2">
      <c r="A4022" s="3" t="s">
        <v>124</v>
      </c>
      <c r="B4022" s="3">
        <f>SUMIFS('Raw Data'!$J:$J,'Raw Data'!$G:$G,A4022,'Raw Data'!$R:$R,"Cross-Sold")</f>
        <v>1184589200</v>
      </c>
    </row>
    <row r="4023" customHeight="1" spans="1:2">
      <c r="A4023" s="4" t="s">
        <v>478</v>
      </c>
      <c r="B4023" s="4">
        <f>SUMIFS('Raw Data'!$J:$J,'Raw Data'!$G:$G,A4023,'Raw Data'!$R:$R,"Cross-Sold")</f>
        <v>6321100</v>
      </c>
    </row>
    <row r="4024" customHeight="1" spans="1:2">
      <c r="A4024" s="3" t="s">
        <v>197</v>
      </c>
      <c r="B4024" s="3">
        <f>SUMIFS('Raw Data'!$J:$J,'Raw Data'!$G:$G,A4024,'Raw Data'!$R:$R,"Cross-Sold")</f>
        <v>174335200</v>
      </c>
    </row>
    <row r="4025" customHeight="1" spans="1:2">
      <c r="A4025" s="4" t="s">
        <v>1093</v>
      </c>
      <c r="B4025" s="4">
        <f>SUMIFS('Raw Data'!$J:$J,'Raw Data'!$G:$G,A4025,'Raw Data'!$R:$R,"Cross-Sold")</f>
        <v>24737300</v>
      </c>
    </row>
    <row r="4026" customHeight="1" spans="1:2">
      <c r="A4026" s="3" t="s">
        <v>129</v>
      </c>
      <c r="B4026" s="3">
        <f>SUMIFS('Raw Data'!$J:$J,'Raw Data'!$G:$G,A4026,'Raw Data'!$R:$R,"Cross-Sold")</f>
        <v>18235300</v>
      </c>
    </row>
    <row r="4027" customHeight="1" spans="1:2">
      <c r="A4027" s="4" t="s">
        <v>111</v>
      </c>
      <c r="B4027" s="4">
        <f>SUMIFS('Raw Data'!$J:$J,'Raw Data'!$G:$G,A4027,'Raw Data'!$R:$R,"Cross-Sold")</f>
        <v>13047600</v>
      </c>
    </row>
    <row r="4028" customHeight="1" spans="1:2">
      <c r="A4028" s="3" t="s">
        <v>111</v>
      </c>
      <c r="B4028" s="3">
        <f>SUMIFS('Raw Data'!$J:$J,'Raw Data'!$G:$G,A4028,'Raw Data'!$R:$R,"Cross-Sold")</f>
        <v>13047600</v>
      </c>
    </row>
    <row r="4029" hidden="1" customHeight="1" spans="1:2">
      <c r="A4029" s="4" t="s">
        <v>38</v>
      </c>
      <c r="B4029" s="4">
        <f>SUMIFS('Raw Data'!$J:$J,'Raw Data'!$G:$G,A4029,'Raw Data'!$R:$R,"Cross-Sold")</f>
        <v>0</v>
      </c>
    </row>
    <row r="4030" hidden="1" customHeight="1" spans="1:2">
      <c r="A4030" s="3" t="s">
        <v>38</v>
      </c>
      <c r="B4030" s="3">
        <f>SUMIFS('Raw Data'!$J:$J,'Raw Data'!$G:$G,A4030,'Raw Data'!$R:$R,"Cross-Sold")</f>
        <v>0</v>
      </c>
    </row>
    <row r="4031" hidden="1" customHeight="1" spans="1:2">
      <c r="A4031" s="4" t="s">
        <v>38</v>
      </c>
      <c r="B4031" s="4">
        <f>SUMIFS('Raw Data'!$J:$J,'Raw Data'!$G:$G,A4031,'Raw Data'!$R:$R,"Cross-Sold")</f>
        <v>0</v>
      </c>
    </row>
    <row r="4032" hidden="1" customHeight="1" spans="1:2">
      <c r="A4032" s="3" t="s">
        <v>38</v>
      </c>
      <c r="B4032" s="3">
        <f>SUMIFS('Raw Data'!$J:$J,'Raw Data'!$G:$G,A4032,'Raw Data'!$R:$R,"Cross-Sold")</f>
        <v>0</v>
      </c>
    </row>
    <row r="4033" hidden="1" customHeight="1" spans="1:2">
      <c r="A4033" s="4" t="s">
        <v>101</v>
      </c>
      <c r="B4033" s="4">
        <f>SUMIFS('Raw Data'!$J:$J,'Raw Data'!$G:$G,A4033,'Raw Data'!$R:$R,"Cross-Sold")</f>
        <v>0</v>
      </c>
    </row>
    <row r="4034" customHeight="1" spans="1:2">
      <c r="A4034" s="3" t="s">
        <v>212</v>
      </c>
      <c r="B4034" s="3">
        <f>SUMIFS('Raw Data'!$J:$J,'Raw Data'!$G:$G,A4034,'Raw Data'!$R:$R,"Cross-Sold")</f>
        <v>1133297600</v>
      </c>
    </row>
    <row r="4035" hidden="1" customHeight="1" spans="1:2">
      <c r="A4035" s="4" t="s">
        <v>101</v>
      </c>
      <c r="B4035" s="4">
        <f>SUMIFS('Raw Data'!$J:$J,'Raw Data'!$G:$G,A4035,'Raw Data'!$R:$R,"Cross-Sold")</f>
        <v>0</v>
      </c>
    </row>
    <row r="4036" hidden="1" customHeight="1" spans="1:2">
      <c r="A4036" s="3" t="s">
        <v>105</v>
      </c>
      <c r="B4036" s="3">
        <f>SUMIFS('Raw Data'!$J:$J,'Raw Data'!$G:$G,A4036,'Raw Data'!$R:$R,"Cross-Sold")</f>
        <v>0</v>
      </c>
    </row>
    <row r="4037" hidden="1" customHeight="1" spans="1:2">
      <c r="A4037" s="4" t="s">
        <v>105</v>
      </c>
      <c r="B4037" s="4">
        <f>SUMIFS('Raw Data'!$J:$J,'Raw Data'!$G:$G,A4037,'Raw Data'!$R:$R,"Cross-Sold")</f>
        <v>0</v>
      </c>
    </row>
    <row r="4038" customHeight="1" spans="1:2">
      <c r="A4038" s="3" t="s">
        <v>68</v>
      </c>
      <c r="B4038" s="3">
        <f>SUMIFS('Raw Data'!$J:$J,'Raw Data'!$G:$G,A4038,'Raw Data'!$R:$R,"Cross-Sold")</f>
        <v>259365751</v>
      </c>
    </row>
    <row r="4039" hidden="1" customHeight="1" spans="1:2">
      <c r="A4039" s="4" t="s">
        <v>38</v>
      </c>
      <c r="B4039" s="4">
        <f>SUMIFS('Raw Data'!$J:$J,'Raw Data'!$G:$G,A4039,'Raw Data'!$R:$R,"Cross-Sold")</f>
        <v>0</v>
      </c>
    </row>
    <row r="4040" customHeight="1" spans="1:2">
      <c r="A4040" s="3" t="s">
        <v>170</v>
      </c>
      <c r="B4040" s="3">
        <f>SUMIFS('Raw Data'!$J:$J,'Raw Data'!$G:$G,A4040,'Raw Data'!$R:$R,"Cross-Sold")</f>
        <v>108978900</v>
      </c>
    </row>
    <row r="4041" customHeight="1" spans="1:2">
      <c r="A4041" s="4" t="s">
        <v>48</v>
      </c>
      <c r="B4041" s="4">
        <f>SUMIFS('Raw Data'!$J:$J,'Raw Data'!$G:$G,A4041,'Raw Data'!$R:$R,"Cross-Sold")</f>
        <v>174568900</v>
      </c>
    </row>
    <row r="4042" customHeight="1" spans="1:2">
      <c r="A4042" s="3" t="s">
        <v>124</v>
      </c>
      <c r="B4042" s="3">
        <f>SUMIFS('Raw Data'!$J:$J,'Raw Data'!$G:$G,A4042,'Raw Data'!$R:$R,"Cross-Sold")</f>
        <v>1184589200</v>
      </c>
    </row>
    <row r="4043" customHeight="1" spans="1:2">
      <c r="A4043" s="4" t="s">
        <v>124</v>
      </c>
      <c r="B4043" s="4">
        <f>SUMIFS('Raw Data'!$J:$J,'Raw Data'!$G:$G,A4043,'Raw Data'!$R:$R,"Cross-Sold")</f>
        <v>1184589200</v>
      </c>
    </row>
    <row r="4044" customHeight="1" spans="1:2">
      <c r="A4044" s="3" t="s">
        <v>124</v>
      </c>
      <c r="B4044" s="3">
        <f>SUMIFS('Raw Data'!$J:$J,'Raw Data'!$G:$G,A4044,'Raw Data'!$R:$R,"Cross-Sold")</f>
        <v>1184589200</v>
      </c>
    </row>
    <row r="4045" customHeight="1" spans="1:2">
      <c r="A4045" s="4" t="s">
        <v>124</v>
      </c>
      <c r="B4045" s="4">
        <f>SUMIFS('Raw Data'!$J:$J,'Raw Data'!$G:$G,A4045,'Raw Data'!$R:$R,"Cross-Sold")</f>
        <v>1184589200</v>
      </c>
    </row>
    <row r="4046" customHeight="1" spans="1:2">
      <c r="A4046" s="3" t="s">
        <v>124</v>
      </c>
      <c r="B4046" s="3">
        <f>SUMIFS('Raw Data'!$J:$J,'Raw Data'!$G:$G,A4046,'Raw Data'!$R:$R,"Cross-Sold")</f>
        <v>1184589200</v>
      </c>
    </row>
    <row r="4047" customHeight="1" spans="1:2">
      <c r="A4047" s="4" t="s">
        <v>111</v>
      </c>
      <c r="B4047" s="4">
        <f>SUMIFS('Raw Data'!$J:$J,'Raw Data'!$G:$G,A4047,'Raw Data'!$R:$R,"Cross-Sold")</f>
        <v>13047600</v>
      </c>
    </row>
    <row r="4048" hidden="1" customHeight="1" spans="1:2">
      <c r="A4048" s="3" t="s">
        <v>121</v>
      </c>
      <c r="B4048" s="3">
        <f>SUMIFS('Raw Data'!$J:$J,'Raw Data'!$G:$G,A4048,'Raw Data'!$R:$R,"Cross-Sold")</f>
        <v>0</v>
      </c>
    </row>
    <row r="4049" hidden="1" customHeight="1" spans="1:2">
      <c r="A4049" s="4" t="s">
        <v>38</v>
      </c>
      <c r="B4049" s="4">
        <f>SUMIFS('Raw Data'!$J:$J,'Raw Data'!$G:$G,A4049,'Raw Data'!$R:$R,"Cross-Sold")</f>
        <v>0</v>
      </c>
    </row>
    <row r="4050" hidden="1" customHeight="1" spans="1:2">
      <c r="A4050" s="3" t="s">
        <v>121</v>
      </c>
      <c r="B4050" s="3">
        <f>SUMIFS('Raw Data'!$J:$J,'Raw Data'!$G:$G,A4050,'Raw Data'!$R:$R,"Cross-Sold")</f>
        <v>0</v>
      </c>
    </row>
    <row r="4051" hidden="1" customHeight="1" spans="1:2">
      <c r="A4051" s="4" t="s">
        <v>38</v>
      </c>
      <c r="B4051" s="4">
        <f>SUMIFS('Raw Data'!$J:$J,'Raw Data'!$G:$G,A4051,'Raw Data'!$R:$R,"Cross-Sold")</f>
        <v>0</v>
      </c>
    </row>
    <row r="4052" hidden="1" customHeight="1" spans="1:2">
      <c r="A4052" s="3" t="s">
        <v>38</v>
      </c>
      <c r="B4052" s="3">
        <f>SUMIFS('Raw Data'!$J:$J,'Raw Data'!$G:$G,A4052,'Raw Data'!$R:$R,"Cross-Sold")</f>
        <v>0</v>
      </c>
    </row>
    <row r="4053" hidden="1" customHeight="1" spans="1:2">
      <c r="A4053" s="4" t="s">
        <v>536</v>
      </c>
      <c r="B4053" s="4">
        <f>SUMIFS('Raw Data'!$J:$J,'Raw Data'!$G:$G,A4053,'Raw Data'!$R:$R,"Cross-Sold")</f>
        <v>0</v>
      </c>
    </row>
    <row r="4054" hidden="1" customHeight="1" spans="1:2">
      <c r="A4054" s="3" t="s">
        <v>38</v>
      </c>
      <c r="B4054" s="3">
        <f>SUMIFS('Raw Data'!$J:$J,'Raw Data'!$G:$G,A4054,'Raw Data'!$R:$R,"Cross-Sold")</f>
        <v>0</v>
      </c>
    </row>
    <row r="4055" hidden="1" customHeight="1" spans="1:2">
      <c r="A4055" s="4" t="s">
        <v>38</v>
      </c>
      <c r="B4055" s="4">
        <f>SUMIFS('Raw Data'!$J:$J,'Raw Data'!$G:$G,A4055,'Raw Data'!$R:$R,"Cross-Sold")</f>
        <v>0</v>
      </c>
    </row>
    <row r="4056" hidden="1" customHeight="1" spans="1:2">
      <c r="A4056" s="3" t="s">
        <v>38</v>
      </c>
      <c r="B4056" s="3">
        <f>SUMIFS('Raw Data'!$J:$J,'Raw Data'!$G:$G,A4056,'Raw Data'!$R:$R,"Cross-Sold")</f>
        <v>0</v>
      </c>
    </row>
    <row r="4057" hidden="1" customHeight="1" spans="1:2">
      <c r="A4057" s="4" t="s">
        <v>38</v>
      </c>
      <c r="B4057" s="4">
        <f>SUMIFS('Raw Data'!$J:$J,'Raw Data'!$G:$G,A4057,'Raw Data'!$R:$R,"Cross-Sold")</f>
        <v>0</v>
      </c>
    </row>
    <row r="4058" hidden="1" customHeight="1" spans="1:2">
      <c r="A4058" s="3" t="s">
        <v>38</v>
      </c>
      <c r="B4058" s="3">
        <f>SUMIFS('Raw Data'!$J:$J,'Raw Data'!$G:$G,A4058,'Raw Data'!$R:$R,"Cross-Sold")</f>
        <v>0</v>
      </c>
    </row>
    <row r="4059" hidden="1" customHeight="1" spans="1:2">
      <c r="A4059" s="4" t="s">
        <v>38</v>
      </c>
      <c r="B4059" s="4">
        <f>SUMIFS('Raw Data'!$J:$J,'Raw Data'!$G:$G,A4059,'Raw Data'!$R:$R,"Cross-Sold")</f>
        <v>0</v>
      </c>
    </row>
    <row r="4060" hidden="1" customHeight="1" spans="1:2">
      <c r="A4060" s="3" t="s">
        <v>38</v>
      </c>
      <c r="B4060" s="3">
        <f>SUMIFS('Raw Data'!$J:$J,'Raw Data'!$G:$G,A4060,'Raw Data'!$R:$R,"Cross-Sold")</f>
        <v>0</v>
      </c>
    </row>
    <row r="4061" hidden="1" customHeight="1" spans="1:2">
      <c r="A4061" s="4" t="s">
        <v>38</v>
      </c>
      <c r="B4061" s="4">
        <f>SUMIFS('Raw Data'!$J:$J,'Raw Data'!$G:$G,A4061,'Raw Data'!$R:$R,"Cross-Sold")</f>
        <v>0</v>
      </c>
    </row>
    <row r="4062" hidden="1" customHeight="1" spans="1:2">
      <c r="A4062" s="3" t="s">
        <v>38</v>
      </c>
      <c r="B4062" s="3">
        <f>SUMIFS('Raw Data'!$J:$J,'Raw Data'!$G:$G,A4062,'Raw Data'!$R:$R,"Cross-Sold")</f>
        <v>0</v>
      </c>
    </row>
    <row r="4063" customHeight="1" spans="1:2">
      <c r="A4063" s="4" t="s">
        <v>80</v>
      </c>
      <c r="B4063" s="4">
        <f>SUMIFS('Raw Data'!$J:$J,'Raw Data'!$G:$G,A4063,'Raw Data'!$R:$R,"Cross-Sold")</f>
        <v>29707200</v>
      </c>
    </row>
    <row r="4064" customHeight="1" spans="1:2">
      <c r="A4064" s="3" t="s">
        <v>80</v>
      </c>
      <c r="B4064" s="3">
        <f>SUMIFS('Raw Data'!$J:$J,'Raw Data'!$G:$G,A4064,'Raw Data'!$R:$R,"Cross-Sold")</f>
        <v>29707200</v>
      </c>
    </row>
    <row r="4065" hidden="1" customHeight="1" spans="1:2">
      <c r="A4065" s="4" t="s">
        <v>101</v>
      </c>
      <c r="B4065" s="4">
        <f>SUMIFS('Raw Data'!$J:$J,'Raw Data'!$G:$G,A4065,'Raw Data'!$R:$R,"Cross-Sold")</f>
        <v>0</v>
      </c>
    </row>
    <row r="4066" hidden="1" customHeight="1" spans="1:2">
      <c r="A4066" s="3" t="s">
        <v>101</v>
      </c>
      <c r="B4066" s="3">
        <f>SUMIFS('Raw Data'!$J:$J,'Raw Data'!$G:$G,A4066,'Raw Data'!$R:$R,"Cross-Sold")</f>
        <v>0</v>
      </c>
    </row>
    <row r="4067" hidden="1" customHeight="1" spans="1:2">
      <c r="A4067" s="4" t="s">
        <v>536</v>
      </c>
      <c r="B4067" s="4">
        <f>SUMIFS('Raw Data'!$J:$J,'Raw Data'!$G:$G,A4067,'Raw Data'!$R:$R,"Cross-Sold")</f>
        <v>0</v>
      </c>
    </row>
    <row r="4068" hidden="1" customHeight="1" spans="1:2">
      <c r="A4068" s="3" t="s">
        <v>121</v>
      </c>
      <c r="B4068" s="3">
        <f>SUMIFS('Raw Data'!$J:$J,'Raw Data'!$G:$G,A4068,'Raw Data'!$R:$R,"Cross-Sold")</f>
        <v>0</v>
      </c>
    </row>
    <row r="4069" customHeight="1" spans="1:2">
      <c r="A4069" s="4" t="s">
        <v>124</v>
      </c>
      <c r="B4069" s="4">
        <f>SUMIFS('Raw Data'!$J:$J,'Raw Data'!$G:$G,A4069,'Raw Data'!$R:$R,"Cross-Sold")</f>
        <v>1184589200</v>
      </c>
    </row>
    <row r="4070" customHeight="1" spans="1:2">
      <c r="A4070" s="3" t="s">
        <v>124</v>
      </c>
      <c r="B4070" s="3">
        <f>SUMIFS('Raw Data'!$J:$J,'Raw Data'!$G:$G,A4070,'Raw Data'!$R:$R,"Cross-Sold")</f>
        <v>1184589200</v>
      </c>
    </row>
    <row r="4071" customHeight="1" spans="1:2">
      <c r="A4071" s="4" t="s">
        <v>212</v>
      </c>
      <c r="B4071" s="4">
        <f>SUMIFS('Raw Data'!$J:$J,'Raw Data'!$G:$G,A4071,'Raw Data'!$R:$R,"Cross-Sold")</f>
        <v>1133297600</v>
      </c>
    </row>
    <row r="4072" hidden="1" customHeight="1" spans="1:2">
      <c r="A4072" s="3" t="s">
        <v>651</v>
      </c>
      <c r="B4072" s="3">
        <f>SUMIFS('Raw Data'!$J:$J,'Raw Data'!$G:$G,A4072,'Raw Data'!$R:$R,"Cross-Sold")</f>
        <v>0</v>
      </c>
    </row>
    <row r="4073" customHeight="1" spans="1:2">
      <c r="A4073" s="4" t="s">
        <v>68</v>
      </c>
      <c r="B4073" s="4">
        <f>SUMIFS('Raw Data'!$J:$J,'Raw Data'!$G:$G,A4073,'Raw Data'!$R:$R,"Cross-Sold")</f>
        <v>259365751</v>
      </c>
    </row>
    <row r="4074" customHeight="1" spans="1:2">
      <c r="A4074" s="3" t="s">
        <v>44</v>
      </c>
      <c r="B4074" s="3">
        <f>SUMIFS('Raw Data'!$J:$J,'Raw Data'!$G:$G,A4074,'Raw Data'!$R:$R,"Cross-Sold")</f>
        <v>42770500</v>
      </c>
    </row>
    <row r="4075" hidden="1" customHeight="1" spans="1:2">
      <c r="A4075" s="4" t="s">
        <v>38</v>
      </c>
      <c r="B4075" s="4">
        <f>SUMIFS('Raw Data'!$J:$J,'Raw Data'!$G:$G,A4075,'Raw Data'!$R:$R,"Cross-Sold")</f>
        <v>0</v>
      </c>
    </row>
    <row r="4076" hidden="1" customHeight="1" spans="1:2">
      <c r="A4076" s="3" t="s">
        <v>2282</v>
      </c>
      <c r="B4076" s="3">
        <f>SUMIFS('Raw Data'!$J:$J,'Raw Data'!$G:$G,A4076,'Raw Data'!$R:$R,"Cross-Sold")</f>
        <v>0</v>
      </c>
    </row>
    <row r="4077" customHeight="1" spans="1:2">
      <c r="A4077" s="4" t="s">
        <v>193</v>
      </c>
      <c r="B4077" s="4">
        <f>SUMIFS('Raw Data'!$J:$J,'Raw Data'!$G:$G,A4077,'Raw Data'!$R:$R,"Cross-Sold")</f>
        <v>179625000</v>
      </c>
    </row>
    <row r="4078" customHeight="1" spans="1:2">
      <c r="A4078" s="3" t="s">
        <v>3913</v>
      </c>
      <c r="B4078" s="3">
        <f>SUMIFS('Raw Data'!$J:$J,'Raw Data'!$G:$G,A4078,'Raw Data'!$R:$R,"Cross-Sold")</f>
        <v>53975800</v>
      </c>
    </row>
    <row r="4079" hidden="1" customHeight="1" spans="1:2">
      <c r="A4079" s="4" t="s">
        <v>38</v>
      </c>
      <c r="B4079" s="4">
        <f>SUMIFS('Raw Data'!$J:$J,'Raw Data'!$G:$G,A4079,'Raw Data'!$R:$R,"Cross-Sold")</f>
        <v>0</v>
      </c>
    </row>
    <row r="4080" customHeight="1" spans="1:2">
      <c r="A4080" s="3" t="s">
        <v>156</v>
      </c>
      <c r="B4080" s="3">
        <f>SUMIFS('Raw Data'!$J:$J,'Raw Data'!$G:$G,A4080,'Raw Data'!$R:$R,"Cross-Sold")</f>
        <v>4135200</v>
      </c>
    </row>
    <row r="4081" customHeight="1" spans="1:2">
      <c r="A4081" s="4" t="s">
        <v>256</v>
      </c>
      <c r="B4081" s="4">
        <f>SUMIFS('Raw Data'!$J:$J,'Raw Data'!$G:$G,A4081,'Raw Data'!$R:$R,"Cross-Sold")</f>
        <v>25717000</v>
      </c>
    </row>
    <row r="4082" hidden="1" customHeight="1" spans="1:2">
      <c r="A4082" s="3" t="s">
        <v>536</v>
      </c>
      <c r="B4082" s="3">
        <f>SUMIFS('Raw Data'!$J:$J,'Raw Data'!$G:$G,A4082,'Raw Data'!$R:$R,"Cross-Sold")</f>
        <v>0</v>
      </c>
    </row>
    <row r="4083" hidden="1" customHeight="1" spans="1:2">
      <c r="A4083" s="4" t="s">
        <v>121</v>
      </c>
      <c r="B4083" s="4">
        <f>SUMIFS('Raw Data'!$J:$J,'Raw Data'!$G:$G,A4083,'Raw Data'!$R:$R,"Cross-Sold")</f>
        <v>0</v>
      </c>
    </row>
    <row r="4084" hidden="1" customHeight="1" spans="1:2">
      <c r="A4084" s="3" t="s">
        <v>38</v>
      </c>
      <c r="B4084" s="3">
        <f>SUMIFS('Raw Data'!$J:$J,'Raw Data'!$G:$G,A4084,'Raw Data'!$R:$R,"Cross-Sold")</f>
        <v>0</v>
      </c>
    </row>
    <row r="4085" hidden="1" customHeight="1" spans="1:2">
      <c r="A4085" s="4" t="s">
        <v>38</v>
      </c>
      <c r="B4085" s="4">
        <f>SUMIFS('Raw Data'!$J:$J,'Raw Data'!$G:$G,A4085,'Raw Data'!$R:$R,"Cross-Sold")</f>
        <v>0</v>
      </c>
    </row>
    <row r="4086" customHeight="1" spans="1:2">
      <c r="A4086" s="3" t="s">
        <v>80</v>
      </c>
      <c r="B4086" s="3">
        <f>SUMIFS('Raw Data'!$J:$J,'Raw Data'!$G:$G,A4086,'Raw Data'!$R:$R,"Cross-Sold")</f>
        <v>29707200</v>
      </c>
    </row>
    <row r="4087" customHeight="1" spans="1:2">
      <c r="A4087" s="4" t="s">
        <v>80</v>
      </c>
      <c r="B4087" s="4">
        <f>SUMIFS('Raw Data'!$J:$J,'Raw Data'!$G:$G,A4087,'Raw Data'!$R:$R,"Cross-Sold")</f>
        <v>29707200</v>
      </c>
    </row>
    <row r="4088" hidden="1" customHeight="1" spans="1:2">
      <c r="A4088" s="3" t="s">
        <v>94</v>
      </c>
      <c r="B4088" s="3">
        <f>SUMIFS('Raw Data'!$J:$J,'Raw Data'!$G:$G,A4088,'Raw Data'!$R:$R,"Cross-Sold")</f>
        <v>0</v>
      </c>
    </row>
    <row r="4089" hidden="1" customHeight="1" spans="1:2">
      <c r="A4089" s="4" t="s">
        <v>38</v>
      </c>
      <c r="B4089" s="4">
        <f>SUMIFS('Raw Data'!$J:$J,'Raw Data'!$G:$G,A4089,'Raw Data'!$R:$R,"Cross-Sold")</f>
        <v>0</v>
      </c>
    </row>
    <row r="4090" hidden="1" customHeight="1" spans="1:2">
      <c r="A4090" s="3" t="s">
        <v>38</v>
      </c>
      <c r="B4090" s="3">
        <f>SUMIFS('Raw Data'!$J:$J,'Raw Data'!$G:$G,A4090,'Raw Data'!$R:$R,"Cross-Sold")</f>
        <v>0</v>
      </c>
    </row>
    <row r="4091" customHeight="1" spans="1:2">
      <c r="A4091" s="4" t="s">
        <v>80</v>
      </c>
      <c r="B4091" s="4">
        <f>SUMIFS('Raw Data'!$J:$J,'Raw Data'!$G:$G,A4091,'Raw Data'!$R:$R,"Cross-Sold")</f>
        <v>29707200</v>
      </c>
    </row>
    <row r="4092" hidden="1" customHeight="1" spans="1:2">
      <c r="A4092" s="3" t="s">
        <v>38</v>
      </c>
      <c r="B4092" s="3">
        <f>SUMIFS('Raw Data'!$J:$J,'Raw Data'!$G:$G,A4092,'Raw Data'!$R:$R,"Cross-Sold")</f>
        <v>0</v>
      </c>
    </row>
    <row r="4093" customHeight="1" spans="1:2">
      <c r="A4093" s="4" t="s">
        <v>48</v>
      </c>
      <c r="B4093" s="4">
        <f>SUMIFS('Raw Data'!$J:$J,'Raw Data'!$G:$G,A4093,'Raw Data'!$R:$R,"Cross-Sold")</f>
        <v>174568900</v>
      </c>
    </row>
    <row r="4094" hidden="1" customHeight="1" spans="1:2">
      <c r="A4094" s="3" t="s">
        <v>38</v>
      </c>
      <c r="B4094" s="3">
        <f>SUMIFS('Raw Data'!$J:$J,'Raw Data'!$G:$G,A4094,'Raw Data'!$R:$R,"Cross-Sold")</f>
        <v>0</v>
      </c>
    </row>
    <row r="4095" hidden="1" customHeight="1" spans="1:2">
      <c r="A4095" s="4" t="s">
        <v>38</v>
      </c>
      <c r="B4095" s="4">
        <f>SUMIFS('Raw Data'!$J:$J,'Raw Data'!$G:$G,A4095,'Raw Data'!$R:$R,"Cross-Sold")</f>
        <v>0</v>
      </c>
    </row>
    <row r="4096" hidden="1" customHeight="1" spans="1:2">
      <c r="A4096" s="3" t="s">
        <v>38</v>
      </c>
      <c r="B4096" s="3">
        <f>SUMIFS('Raw Data'!$J:$J,'Raw Data'!$G:$G,A4096,'Raw Data'!$R:$R,"Cross-Sold")</f>
        <v>0</v>
      </c>
    </row>
    <row r="4097" hidden="1" customHeight="1" spans="1:2">
      <c r="A4097" s="4" t="s">
        <v>38</v>
      </c>
      <c r="B4097" s="4">
        <f>SUMIFS('Raw Data'!$J:$J,'Raw Data'!$G:$G,A4097,'Raw Data'!$R:$R,"Cross-Sold")</f>
        <v>0</v>
      </c>
    </row>
    <row r="4098" hidden="1" customHeight="1" spans="1:2">
      <c r="A4098" s="3" t="s">
        <v>38</v>
      </c>
      <c r="B4098" s="3">
        <f>SUMIFS('Raw Data'!$J:$J,'Raw Data'!$G:$G,A4098,'Raw Data'!$R:$R,"Cross-Sold")</f>
        <v>0</v>
      </c>
    </row>
    <row r="4099" customHeight="1" spans="1:2">
      <c r="A4099" s="4" t="s">
        <v>478</v>
      </c>
      <c r="B4099" s="4">
        <f>SUMIFS('Raw Data'!$J:$J,'Raw Data'!$G:$G,A4099,'Raw Data'!$R:$R,"Cross-Sold")</f>
        <v>6321100</v>
      </c>
    </row>
    <row r="4100" hidden="1" customHeight="1" spans="1:2">
      <c r="A4100" s="3" t="s">
        <v>38</v>
      </c>
      <c r="B4100" s="3">
        <f>SUMIFS('Raw Data'!$J:$J,'Raw Data'!$G:$G,A4100,'Raw Data'!$R:$R,"Cross-Sold")</f>
        <v>0</v>
      </c>
    </row>
    <row r="4101" hidden="1" customHeight="1" spans="1:2">
      <c r="A4101" s="4" t="s">
        <v>38</v>
      </c>
      <c r="B4101" s="4">
        <f>SUMIFS('Raw Data'!$J:$J,'Raw Data'!$G:$G,A4101,'Raw Data'!$R:$R,"Cross-Sold")</f>
        <v>0</v>
      </c>
    </row>
    <row r="4102" hidden="1" customHeight="1" spans="1:2">
      <c r="A4102" s="3" t="s">
        <v>38</v>
      </c>
      <c r="B4102" s="3">
        <f>SUMIFS('Raw Data'!$J:$J,'Raw Data'!$G:$G,A4102,'Raw Data'!$R:$R,"Cross-Sold")</f>
        <v>0</v>
      </c>
    </row>
    <row r="4103" hidden="1" customHeight="1" spans="1:2">
      <c r="A4103" s="4" t="s">
        <v>536</v>
      </c>
      <c r="B4103" s="4">
        <f>SUMIFS('Raw Data'!$J:$J,'Raw Data'!$G:$G,A4103,'Raw Data'!$R:$R,"Cross-Sold")</f>
        <v>0</v>
      </c>
    </row>
    <row r="4104" customHeight="1" spans="1:2">
      <c r="A4104" s="3" t="s">
        <v>80</v>
      </c>
      <c r="B4104" s="3">
        <f>SUMIFS('Raw Data'!$J:$J,'Raw Data'!$G:$G,A4104,'Raw Data'!$R:$R,"Cross-Sold")</f>
        <v>29707200</v>
      </c>
    </row>
    <row r="4105" hidden="1" customHeight="1" spans="1:2">
      <c r="A4105" s="4" t="s">
        <v>3702</v>
      </c>
      <c r="B4105" s="4">
        <f>SUMIFS('Raw Data'!$J:$J,'Raw Data'!$G:$G,A4105,'Raw Data'!$R:$R,"Cross-Sold")</f>
        <v>0</v>
      </c>
    </row>
    <row r="4106" hidden="1" customHeight="1" spans="1:2">
      <c r="A4106" s="3" t="s">
        <v>536</v>
      </c>
      <c r="B4106" s="3">
        <f>SUMIFS('Raw Data'!$J:$J,'Raw Data'!$G:$G,A4106,'Raw Data'!$R:$R,"Cross-Sold")</f>
        <v>0</v>
      </c>
    </row>
    <row r="4107" hidden="1" customHeight="1" spans="1:2">
      <c r="A4107" s="4" t="s">
        <v>38</v>
      </c>
      <c r="B4107" s="4">
        <f>SUMIFS('Raw Data'!$J:$J,'Raw Data'!$G:$G,A4107,'Raw Data'!$R:$R,"Cross-Sold")</f>
        <v>0</v>
      </c>
    </row>
    <row r="4108" hidden="1" customHeight="1" spans="1:2">
      <c r="A4108" s="3" t="s">
        <v>94</v>
      </c>
      <c r="B4108" s="3">
        <f>SUMIFS('Raw Data'!$J:$J,'Raw Data'!$G:$G,A4108,'Raw Data'!$R:$R,"Cross-Sold")</f>
        <v>0</v>
      </c>
    </row>
    <row r="4109" hidden="1" customHeight="1" spans="1:2">
      <c r="A4109" s="4" t="s">
        <v>38</v>
      </c>
      <c r="B4109" s="4">
        <f>SUMIFS('Raw Data'!$J:$J,'Raw Data'!$G:$G,A4109,'Raw Data'!$R:$R,"Cross-Sold")</f>
        <v>0</v>
      </c>
    </row>
    <row r="4110" hidden="1" customHeight="1" spans="1:2">
      <c r="A4110" s="3" t="s">
        <v>38</v>
      </c>
      <c r="B4110" s="3">
        <f>SUMIFS('Raw Data'!$J:$J,'Raw Data'!$G:$G,A4110,'Raw Data'!$R:$R,"Cross-Sold")</f>
        <v>0</v>
      </c>
    </row>
    <row r="4111" hidden="1" customHeight="1" spans="1:2">
      <c r="A4111" s="4" t="s">
        <v>38</v>
      </c>
      <c r="B4111" s="4">
        <f>SUMIFS('Raw Data'!$J:$J,'Raw Data'!$G:$G,A4111,'Raw Data'!$R:$R,"Cross-Sold")</f>
        <v>0</v>
      </c>
    </row>
    <row r="4112" hidden="1" customHeight="1" spans="1:2">
      <c r="A4112" s="3" t="s">
        <v>38</v>
      </c>
      <c r="B4112" s="3">
        <f>SUMIFS('Raw Data'!$J:$J,'Raw Data'!$G:$G,A4112,'Raw Data'!$R:$R,"Cross-Sold")</f>
        <v>0</v>
      </c>
    </row>
    <row r="4113" hidden="1" customHeight="1" spans="1:2">
      <c r="A4113" s="4" t="s">
        <v>38</v>
      </c>
      <c r="B4113" s="4">
        <f>SUMIFS('Raw Data'!$J:$J,'Raw Data'!$G:$G,A4113,'Raw Data'!$R:$R,"Cross-Sold")</f>
        <v>0</v>
      </c>
    </row>
    <row r="4114" hidden="1" customHeight="1" spans="1:2">
      <c r="A4114" s="3" t="s">
        <v>38</v>
      </c>
      <c r="B4114" s="3">
        <f>SUMIFS('Raw Data'!$J:$J,'Raw Data'!$G:$G,A4114,'Raw Data'!$R:$R,"Cross-Sold")</f>
        <v>0</v>
      </c>
    </row>
    <row r="4115" hidden="1" customHeight="1" spans="1:2">
      <c r="A4115" s="4" t="s">
        <v>38</v>
      </c>
      <c r="B4115" s="4">
        <f>SUMIFS('Raw Data'!$J:$J,'Raw Data'!$G:$G,A4115,'Raw Data'!$R:$R,"Cross-Sold")</f>
        <v>0</v>
      </c>
    </row>
    <row r="4116" hidden="1" customHeight="1" spans="1:2">
      <c r="A4116" s="3" t="s">
        <v>38</v>
      </c>
      <c r="B4116" s="3">
        <f>SUMIFS('Raw Data'!$J:$J,'Raw Data'!$G:$G,A4116,'Raw Data'!$R:$R,"Cross-Sold")</f>
        <v>0</v>
      </c>
    </row>
    <row r="4117" hidden="1" customHeight="1" spans="1:2">
      <c r="A4117" s="4" t="s">
        <v>38</v>
      </c>
      <c r="B4117" s="4">
        <f>SUMIFS('Raw Data'!$J:$J,'Raw Data'!$G:$G,A4117,'Raw Data'!$R:$R,"Cross-Sold")</f>
        <v>0</v>
      </c>
    </row>
    <row r="4118" hidden="1" customHeight="1" spans="1:2">
      <c r="A4118" s="3" t="s">
        <v>38</v>
      </c>
      <c r="B4118" s="3">
        <f>SUMIFS('Raw Data'!$J:$J,'Raw Data'!$G:$G,A4118,'Raw Data'!$R:$R,"Cross-Sold")</f>
        <v>0</v>
      </c>
    </row>
    <row r="4119" hidden="1" customHeight="1" spans="1:2">
      <c r="A4119" s="4" t="s">
        <v>38</v>
      </c>
      <c r="B4119" s="4">
        <f>SUMIFS('Raw Data'!$J:$J,'Raw Data'!$G:$G,A4119,'Raw Data'!$R:$R,"Cross-Sold")</f>
        <v>0</v>
      </c>
    </row>
    <row r="4120" hidden="1" customHeight="1" spans="1:2">
      <c r="A4120" s="3" t="s">
        <v>38</v>
      </c>
      <c r="B4120" s="3">
        <f>SUMIFS('Raw Data'!$J:$J,'Raw Data'!$G:$G,A4120,'Raw Data'!$R:$R,"Cross-Sold")</f>
        <v>0</v>
      </c>
    </row>
    <row r="4121" hidden="1" customHeight="1" spans="1:2">
      <c r="A4121" s="4" t="s">
        <v>38</v>
      </c>
      <c r="B4121" s="4">
        <f>SUMIFS('Raw Data'!$J:$J,'Raw Data'!$G:$G,A4121,'Raw Data'!$R:$R,"Cross-Sold")</f>
        <v>0</v>
      </c>
    </row>
    <row r="4122" hidden="1" customHeight="1" spans="1:2">
      <c r="A4122" s="3" t="s">
        <v>38</v>
      </c>
      <c r="B4122" s="3">
        <f>SUMIFS('Raw Data'!$J:$J,'Raw Data'!$G:$G,A4122,'Raw Data'!$R:$R,"Cross-Sold")</f>
        <v>0</v>
      </c>
    </row>
    <row r="4123" hidden="1" customHeight="1" spans="1:2">
      <c r="A4123" s="4" t="s">
        <v>38</v>
      </c>
      <c r="B4123" s="4">
        <f>SUMIFS('Raw Data'!$J:$J,'Raw Data'!$G:$G,A4123,'Raw Data'!$R:$R,"Cross-Sold")</f>
        <v>0</v>
      </c>
    </row>
    <row r="4124" hidden="1" customHeight="1" spans="1:2">
      <c r="A4124" s="3" t="s">
        <v>140</v>
      </c>
      <c r="B4124" s="3">
        <f>SUMIFS('Raw Data'!$J:$J,'Raw Data'!$G:$G,A4124,'Raw Data'!$R:$R,"Cross-Sold")</f>
        <v>0</v>
      </c>
    </row>
    <row r="4125" hidden="1" customHeight="1" spans="1:2">
      <c r="A4125" s="4" t="s">
        <v>101</v>
      </c>
      <c r="B4125" s="4">
        <f>SUMIFS('Raw Data'!$J:$J,'Raw Data'!$G:$G,A4125,'Raw Data'!$R:$R,"Cross-Sold")</f>
        <v>0</v>
      </c>
    </row>
    <row r="4126" customHeight="1" spans="1:2">
      <c r="A4126" s="3" t="s">
        <v>80</v>
      </c>
      <c r="B4126" s="3">
        <f>SUMIFS('Raw Data'!$J:$J,'Raw Data'!$G:$G,A4126,'Raw Data'!$R:$R,"Cross-Sold")</f>
        <v>29707200</v>
      </c>
    </row>
    <row r="4127" customHeight="1" spans="1:2">
      <c r="A4127" s="4" t="s">
        <v>80</v>
      </c>
      <c r="B4127" s="4">
        <f>SUMIFS('Raw Data'!$J:$J,'Raw Data'!$G:$G,A4127,'Raw Data'!$R:$R,"Cross-Sold")</f>
        <v>29707200</v>
      </c>
    </row>
    <row r="4128" customHeight="1" spans="1:2">
      <c r="A4128" s="3" t="s">
        <v>80</v>
      </c>
      <c r="B4128" s="3">
        <f>SUMIFS('Raw Data'!$J:$J,'Raw Data'!$G:$G,A4128,'Raw Data'!$R:$R,"Cross-Sold")</f>
        <v>29707200</v>
      </c>
    </row>
    <row r="4129" hidden="1" customHeight="1" spans="1:2">
      <c r="A4129" s="4" t="s">
        <v>105</v>
      </c>
      <c r="B4129" s="4">
        <f>SUMIFS('Raw Data'!$J:$J,'Raw Data'!$G:$G,A4129,'Raw Data'!$R:$R,"Cross-Sold")</f>
        <v>0</v>
      </c>
    </row>
    <row r="4130" hidden="1" customHeight="1" spans="1:2">
      <c r="A4130" s="3" t="s">
        <v>3702</v>
      </c>
      <c r="B4130" s="3">
        <f>SUMIFS('Raw Data'!$J:$J,'Raw Data'!$G:$G,A4130,'Raw Data'!$R:$R,"Cross-Sold")</f>
        <v>0</v>
      </c>
    </row>
    <row r="4131" hidden="1" customHeight="1" spans="1:2">
      <c r="A4131" s="4" t="s">
        <v>38</v>
      </c>
      <c r="B4131" s="4">
        <f>SUMIFS('Raw Data'!$J:$J,'Raw Data'!$G:$G,A4131,'Raw Data'!$R:$R,"Cross-Sold")</f>
        <v>0</v>
      </c>
    </row>
    <row r="4132" hidden="1" customHeight="1" spans="1:2">
      <c r="A4132" s="3" t="s">
        <v>121</v>
      </c>
      <c r="B4132" s="3">
        <f>SUMIFS('Raw Data'!$J:$J,'Raw Data'!$G:$G,A4132,'Raw Data'!$R:$R,"Cross-Sold")</f>
        <v>0</v>
      </c>
    </row>
    <row r="4133" hidden="1" customHeight="1" spans="1:2">
      <c r="A4133" s="4" t="s">
        <v>38</v>
      </c>
      <c r="B4133" s="4">
        <f>SUMIFS('Raw Data'!$J:$J,'Raw Data'!$G:$G,A4133,'Raw Data'!$R:$R,"Cross-Sold")</f>
        <v>0</v>
      </c>
    </row>
    <row r="4134" hidden="1" customHeight="1" spans="1:2">
      <c r="A4134" s="3" t="s">
        <v>38</v>
      </c>
      <c r="B4134" s="3">
        <f>SUMIFS('Raw Data'!$J:$J,'Raw Data'!$G:$G,A4134,'Raw Data'!$R:$R,"Cross-Sold")</f>
        <v>0</v>
      </c>
    </row>
    <row r="4135" hidden="1" customHeight="1" spans="1:2">
      <c r="A4135" s="4" t="s">
        <v>38</v>
      </c>
      <c r="B4135" s="4">
        <f>SUMIFS('Raw Data'!$J:$J,'Raw Data'!$G:$G,A4135,'Raw Data'!$R:$R,"Cross-Sold")</f>
        <v>0</v>
      </c>
    </row>
    <row r="4136" hidden="1" customHeight="1" spans="1:2">
      <c r="A4136" s="3" t="s">
        <v>38</v>
      </c>
      <c r="B4136" s="3">
        <f>SUMIFS('Raw Data'!$J:$J,'Raw Data'!$G:$G,A4136,'Raw Data'!$R:$R,"Cross-Sold")</f>
        <v>0</v>
      </c>
    </row>
    <row r="4137" hidden="1" customHeight="1" spans="1:2">
      <c r="A4137" s="4" t="s">
        <v>38</v>
      </c>
      <c r="B4137" s="4">
        <f>SUMIFS('Raw Data'!$J:$J,'Raw Data'!$G:$G,A4137,'Raw Data'!$R:$R,"Cross-Sold")</f>
        <v>0</v>
      </c>
    </row>
    <row r="4138" customHeight="1" spans="1:2">
      <c r="A4138" s="3" t="s">
        <v>68</v>
      </c>
      <c r="B4138" s="3">
        <f>SUMIFS('Raw Data'!$J:$J,'Raw Data'!$G:$G,A4138,'Raw Data'!$R:$R,"Cross-Sold")</f>
        <v>259365751</v>
      </c>
    </row>
    <row r="4139" customHeight="1" spans="1:2">
      <c r="A4139" s="4" t="s">
        <v>80</v>
      </c>
      <c r="B4139" s="4">
        <f>SUMIFS('Raw Data'!$J:$J,'Raw Data'!$G:$G,A4139,'Raw Data'!$R:$R,"Cross-Sold")</f>
        <v>29707200</v>
      </c>
    </row>
    <row r="4140" customHeight="1" spans="1:2">
      <c r="A4140" s="3" t="s">
        <v>212</v>
      </c>
      <c r="B4140" s="3">
        <f>SUMIFS('Raw Data'!$J:$J,'Raw Data'!$G:$G,A4140,'Raw Data'!$R:$R,"Cross-Sold")</f>
        <v>1133297600</v>
      </c>
    </row>
    <row r="4141" hidden="1" customHeight="1" spans="1:2">
      <c r="A4141" s="4" t="s">
        <v>3702</v>
      </c>
      <c r="B4141" s="4">
        <f>SUMIFS('Raw Data'!$J:$J,'Raw Data'!$G:$G,A4141,'Raw Data'!$R:$R,"Cross-Sold")</f>
        <v>0</v>
      </c>
    </row>
    <row r="4142" hidden="1" customHeight="1" spans="1:2">
      <c r="A4142" s="3" t="s">
        <v>3702</v>
      </c>
      <c r="B4142" s="3">
        <f>SUMIFS('Raw Data'!$J:$J,'Raw Data'!$G:$G,A4142,'Raw Data'!$R:$R,"Cross-Sold")</f>
        <v>0</v>
      </c>
    </row>
    <row r="4143" hidden="1" customHeight="1" spans="1:2">
      <c r="A4143" s="4" t="s">
        <v>2496</v>
      </c>
      <c r="B4143" s="4">
        <f>SUMIFS('Raw Data'!$J:$J,'Raw Data'!$G:$G,A4143,'Raw Data'!$R:$R,"Cross-Sold")</f>
        <v>0</v>
      </c>
    </row>
  </sheetData>
  <autoFilter xmlns:etc="http://www.wps.cn/officeDocument/2017/etCustomData" ref="A1:Z4143" etc:filterBottomFollowUsedRange="0">
    <filterColumn colId="1">
      <filters>
        <filter val="80045400"/>
        <filter val="41045700"/>
        <filter val="1265400"/>
        <filter val="2479800"/>
        <filter val="42770500"/>
        <filter val="3922700"/>
        <filter val="4135200"/>
        <filter val="1184589200"/>
        <filter val="4925500"/>
        <filter val="5739400"/>
        <filter val="6039200"/>
        <filter val="6321100"/>
        <filter val="6754600"/>
        <filter val="47102300"/>
        <filter val="7391100"/>
        <filter val="7949600"/>
        <filter val="8190300"/>
        <filter val="8477800"/>
        <filter val="108978900"/>
        <filter val="259365751"/>
        <filter val="31324900"/>
        <filter val="1133297600"/>
        <filter val="33446400"/>
        <filter val="174335200"/>
        <filter val="174568900"/>
        <filter val="179625000"/>
        <filter val="39809400"/>
        <filter val="13740226"/>
        <filter val="20556600"/>
        <filter val="24737300"/>
        <filter val="25717000"/>
        <filter val="25893500"/>
        <filter val="26771200"/>
        <filter val="29707200"/>
        <filter val="155800"/>
        <filter val="212400"/>
        <filter val="285100"/>
        <filter val="10688000"/>
        <filter val="890700"/>
        <filter val="52119800"/>
        <filter val="12749300"/>
        <filter val="13047600"/>
        <filter val="53100000"/>
        <filter val="13750300"/>
        <filter val="53975800"/>
        <filter val="14019400"/>
        <filter val="15227800"/>
        <filter val="17908200"/>
        <filter val="18235300"/>
        <filter val="118725400"/>
        <filter val="18906300"/>
        <filter val="1972240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Task</vt:lpstr>
      <vt:lpstr>Liability_client</vt:lpstr>
      <vt:lpstr>Cross Sold GWP</vt:lpstr>
      <vt:lpstr>Raw Data</vt:lpstr>
      <vt:lpstr>Pivot Table 6</vt:lpstr>
      <vt:lpstr>Pivot Table 5</vt:lpstr>
      <vt:lpstr>Pivot Table 4</vt:lpstr>
      <vt:lpstr>Pivot Table 3</vt:lpstr>
      <vt:lpstr>Pivot Table 2</vt:lpstr>
      <vt:lpstr>Appendix&gt;&gt;</vt:lpstr>
      <vt:lpstr>Policy Type</vt:lpstr>
      <vt:lpstr>Dashboards</vt:lpstr>
      <vt:lpstr>Crossssss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Nivas Kasi</dc:creator>
  <cp:lastModifiedBy>ice_ flame_755</cp:lastModifiedBy>
  <dcterms:created xsi:type="dcterms:W3CDTF">2015-06-05T18:17:00Z</dcterms:created>
  <dcterms:modified xsi:type="dcterms:W3CDTF">2025-11-07T20:19:45Z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920B7B574E5F4D77AEB3DDC893EDC899_12</vt:lpwstr>
  </property>
  <property fmtid="{D5CDD505-2E9C-101B-9397-08002B2CF9AE}" pid="3" name="KSOProductBuildVer">
    <vt:lpwstr>1033-12.2.0.23131</vt:lpwstr>
  </property>
</Properties>
</file>